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26_05_25 Revisión PM ITRC/"/>
    </mc:Choice>
  </mc:AlternateContent>
  <xr:revisionPtr revIDLastSave="313" documentId="8_{8FCD39B7-00CA-4A46-85B0-45A5713D7028}" xr6:coauthVersionLast="47" xr6:coauthVersionMax="47" xr10:uidLastSave="{9FA1CEFE-7B79-460E-9151-85D83FABE850}"/>
  <bookViews>
    <workbookView xWindow="-120" yWindow="-120" windowWidth="20730" windowHeight="11040" tabRatio="542" firstSheet="1" activeTab="1" xr2:uid="{00000000-000D-0000-FFFF-FFFF00000000}"/>
  </bookViews>
  <sheets>
    <sheet name="RESUMEN TOTAL PMI" sheetId="22" state="hidden" r:id="rId1"/>
    <sheet name="PMI" sheetId="20" r:id="rId2"/>
    <sheet name="CGR" sheetId="16" state="hidden" r:id="rId3"/>
    <sheet name="Control CGR" sheetId="23" state="hidden" r:id="rId4"/>
    <sheet name="OCI" sheetId="17" state="hidden" r:id="rId5"/>
    <sheet name="Control OCI" sheetId="24" state="hidden" r:id="rId6"/>
    <sheet name="AGN" sheetId="19" state="hidden" r:id="rId7"/>
    <sheet name="Control AGN" sheetId="26" state="hidden" r:id="rId8"/>
    <sheet name="ITRC" sheetId="27" state="hidden" r:id="rId9"/>
    <sheet name="Control ITRC" sheetId="25" state="hidden" r:id="rId10"/>
  </sheets>
  <definedNames>
    <definedName name="_xlnm._FilterDatabase" localSheetId="6" hidden="1">AGN!$B$10:$R$10</definedName>
    <definedName name="_xlnm._FilterDatabase" localSheetId="2" hidden="1">CGR!$A$10:$Q$10</definedName>
    <definedName name="_xlnm._FilterDatabase" localSheetId="8" hidden="1">ITRC!$A$10:$R$10</definedName>
    <definedName name="_xlnm._FilterDatabase" localSheetId="4" hidden="1">OCI!$A$10:$Q$539</definedName>
    <definedName name="_xlnm._FilterDatabase" localSheetId="1" hidden="1">PMI!$A$9:$Q$2750</definedName>
    <definedName name="FECHA_ACTUALIZACION">PMI!$Q$7</definedName>
    <definedName name="FECHA_CGR">PMI!$Q$4</definedName>
    <definedName name="FECHA_ITRC">PMI!$Q$5</definedName>
    <definedName name="FECHA_OCI">PMI!$Q$6</definedName>
  </definedNames>
  <calcPr calcId="191028"/>
  <pivotCaches>
    <pivotCache cacheId="2" r:id="rId11"/>
    <pivotCache cacheId="51" r:id="rId12"/>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50" i="20" l="1"/>
  <c r="M2750" i="20"/>
  <c r="P2749" i="20"/>
  <c r="M2749" i="20"/>
  <c r="P2748" i="20"/>
  <c r="M2748" i="20"/>
  <c r="P2747" i="20"/>
  <c r="Q2747" i="20" s="1" a="1"/>
  <c r="Q2747" i="20" s="1"/>
  <c r="M2747" i="20"/>
  <c r="P2746" i="20"/>
  <c r="M2746" i="20"/>
  <c r="P2745" i="20"/>
  <c r="M2745" i="20"/>
  <c r="P2744" i="20"/>
  <c r="M2744" i="20"/>
  <c r="P2743" i="20"/>
  <c r="M2743" i="20"/>
  <c r="P2742" i="20"/>
  <c r="M2742" i="20"/>
  <c r="P2741" i="20"/>
  <c r="M2741" i="20"/>
  <c r="P2740" i="20"/>
  <c r="M2740" i="20"/>
  <c r="P2739" i="20"/>
  <c r="M2739" i="20"/>
  <c r="P2738" i="20"/>
  <c r="M2738" i="20"/>
  <c r="P2737" i="20"/>
  <c r="M2737" i="20"/>
  <c r="P2736" i="20"/>
  <c r="M2736" i="20"/>
  <c r="P2735" i="20"/>
  <c r="M2735" i="20"/>
  <c r="P2734" i="20"/>
  <c r="M2734" i="20"/>
  <c r="P2733" i="20"/>
  <c r="M2733" i="20"/>
  <c r="P2732" i="20"/>
  <c r="M2732" i="20"/>
  <c r="P2731" i="20"/>
  <c r="M2731" i="20"/>
  <c r="P2730" i="20"/>
  <c r="M2730" i="20"/>
  <c r="P2729" i="20"/>
  <c r="M2729" i="20"/>
  <c r="P2728" i="20"/>
  <c r="M2728" i="20"/>
  <c r="P2727" i="20"/>
  <c r="M2727" i="20"/>
  <c r="P2726" i="20"/>
  <c r="M2726" i="20"/>
  <c r="P2725" i="20"/>
  <c r="M2725" i="20"/>
  <c r="P2724" i="20"/>
  <c r="M2724" i="20"/>
  <c r="P2723" i="20"/>
  <c r="M2723" i="20"/>
  <c r="P2722" i="20"/>
  <c r="M2722" i="20"/>
  <c r="P2721" i="20"/>
  <c r="M2721" i="20"/>
  <c r="P2720" i="20"/>
  <c r="M2720" i="20"/>
  <c r="P2719" i="20"/>
  <c r="M2719" i="20"/>
  <c r="P2718" i="20"/>
  <c r="M2718" i="20"/>
  <c r="P2717" i="20"/>
  <c r="M2717" i="20"/>
  <c r="P2716" i="20"/>
  <c r="M2716" i="20"/>
  <c r="P2715" i="20"/>
  <c r="Q2715" i="20" s="1" a="1"/>
  <c r="Q2715" i="20" s="1"/>
  <c r="M2715" i="20"/>
  <c r="P2714" i="20"/>
  <c r="M2714" i="20"/>
  <c r="P2713" i="20"/>
  <c r="M2713" i="20"/>
  <c r="P2712" i="20"/>
  <c r="M2712" i="20"/>
  <c r="P2711" i="20"/>
  <c r="M2711" i="20"/>
  <c r="P2710" i="20"/>
  <c r="M2710" i="20"/>
  <c r="P2709" i="20"/>
  <c r="M2709" i="20"/>
  <c r="P2708" i="20"/>
  <c r="M2708" i="20"/>
  <c r="P2707" i="20"/>
  <c r="M2707" i="20"/>
  <c r="P2706" i="20"/>
  <c r="M2706" i="20"/>
  <c r="P2705" i="20"/>
  <c r="Q2705" i="20" s="1" a="1"/>
  <c r="Q2705" i="20" s="1"/>
  <c r="M2705" i="20"/>
  <c r="P2704" i="20"/>
  <c r="M2704" i="20"/>
  <c r="P2703" i="20"/>
  <c r="M2703" i="20"/>
  <c r="P2702" i="20"/>
  <c r="M2702" i="20"/>
  <c r="P2701" i="20"/>
  <c r="M2701" i="20"/>
  <c r="P2700" i="20"/>
  <c r="M2700" i="20"/>
  <c r="P2699" i="20"/>
  <c r="M2699" i="20"/>
  <c r="P2698" i="20"/>
  <c r="M2698" i="20"/>
  <c r="P2697" i="20"/>
  <c r="M2697" i="20"/>
  <c r="P2696" i="20"/>
  <c r="Q2696" i="20" s="1" a="1"/>
  <c r="Q2696" i="20" s="1"/>
  <c r="M2696" i="20"/>
  <c r="P2695" i="20"/>
  <c r="Q2695" i="20" s="1" a="1"/>
  <c r="Q2695" i="20" s="1"/>
  <c r="M2695" i="20"/>
  <c r="P2694" i="20"/>
  <c r="M2694" i="20"/>
  <c r="P2693" i="20"/>
  <c r="Q2693" i="20" s="1" a="1"/>
  <c r="Q2693" i="20" s="1"/>
  <c r="M2693" i="20"/>
  <c r="P2692" i="20"/>
  <c r="Q2692" i="20" s="1" a="1"/>
  <c r="Q2692" i="20" s="1"/>
  <c r="M2692" i="20"/>
  <c r="P2691" i="20"/>
  <c r="Q2691" i="20" s="1" a="1"/>
  <c r="Q2691" i="20" s="1"/>
  <c r="M2691" i="20"/>
  <c r="P2690" i="20"/>
  <c r="M2690" i="20"/>
  <c r="P2689" i="20"/>
  <c r="M2689" i="20"/>
  <c r="P2688" i="20"/>
  <c r="Q2688" i="20" s="1" a="1"/>
  <c r="Q2688" i="20" s="1"/>
  <c r="M2688" i="20"/>
  <c r="P2687" i="20"/>
  <c r="M2687" i="20"/>
  <c r="P2686" i="20"/>
  <c r="M2686" i="20"/>
  <c r="P2685" i="20"/>
  <c r="M2685" i="20"/>
  <c r="P2684" i="20"/>
  <c r="M2684" i="20"/>
  <c r="P2683" i="20"/>
  <c r="Q2683" i="20" s="1" a="1"/>
  <c r="Q2683" i="20" s="1"/>
  <c r="M2683" i="20"/>
  <c r="P2682" i="20"/>
  <c r="M2682" i="20"/>
  <c r="P2681" i="20"/>
  <c r="M2681" i="20"/>
  <c r="P2680" i="20"/>
  <c r="M2680" i="20"/>
  <c r="P2679" i="20"/>
  <c r="M2679" i="20"/>
  <c r="P2678" i="20"/>
  <c r="M2678" i="20"/>
  <c r="P2677" i="20"/>
  <c r="M2677" i="20"/>
  <c r="P2676" i="20"/>
  <c r="Q2676" i="20" s="1" a="1"/>
  <c r="Q2676" i="20" s="1"/>
  <c r="M2676" i="20"/>
  <c r="P2675" i="20"/>
  <c r="M2675" i="20"/>
  <c r="P2674" i="20"/>
  <c r="Q2674" i="20" s="1" a="1"/>
  <c r="Q2674" i="20" s="1"/>
  <c r="M2674" i="20"/>
  <c r="P2673" i="20"/>
  <c r="M2673" i="20"/>
  <c r="P2672" i="20"/>
  <c r="Q2672" i="20" s="1" a="1"/>
  <c r="Q2672" i="20" s="1"/>
  <c r="M2672" i="20"/>
  <c r="P2671" i="20"/>
  <c r="Q2671" i="20" s="1" a="1"/>
  <c r="Q2671" i="20" s="1"/>
  <c r="M2671" i="20"/>
  <c r="P2670" i="20"/>
  <c r="Q2670" i="20" s="1" a="1"/>
  <c r="Q2670" i="20" s="1"/>
  <c r="M2670" i="20"/>
  <c r="P2669" i="20"/>
  <c r="Q2669" i="20" s="1" a="1"/>
  <c r="Q2669" i="20" s="1"/>
  <c r="M2669" i="20"/>
  <c r="P2668" i="20"/>
  <c r="M2668" i="20"/>
  <c r="P2667" i="20"/>
  <c r="M2667" i="20"/>
  <c r="P2666" i="20"/>
  <c r="Q2666" i="20" s="1" a="1"/>
  <c r="Q2666" i="20" s="1"/>
  <c r="M2666" i="20"/>
  <c r="P2665" i="20"/>
  <c r="M2665" i="20"/>
  <c r="P2664" i="20"/>
  <c r="M2664" i="20"/>
  <c r="P2663" i="20"/>
  <c r="M2663" i="20"/>
  <c r="P2662" i="20"/>
  <c r="Q2662" i="20" s="1" a="1"/>
  <c r="Q2662" i="20" s="1"/>
  <c r="M2662" i="20"/>
  <c r="P2661" i="20"/>
  <c r="M2661" i="20"/>
  <c r="P2660" i="20"/>
  <c r="M2660" i="20"/>
  <c r="P2659" i="20"/>
  <c r="M2659" i="20"/>
  <c r="P2658" i="20"/>
  <c r="M2658" i="20"/>
  <c r="P2657" i="20"/>
  <c r="M2657" i="20"/>
  <c r="P2656" i="20"/>
  <c r="Q2656" i="20" s="1" a="1"/>
  <c r="Q2656" i="20" s="1"/>
  <c r="M2656" i="20"/>
  <c r="P2655" i="20"/>
  <c r="Q2655" i="20" s="1" a="1"/>
  <c r="Q2655" i="20" s="1"/>
  <c r="M2655" i="20"/>
  <c r="P2654" i="20"/>
  <c r="Q2654" i="20" s="1" a="1"/>
  <c r="Q2654" i="20" s="1"/>
  <c r="M2654" i="20"/>
  <c r="P2653" i="20"/>
  <c r="M2653" i="20"/>
  <c r="P2652" i="20"/>
  <c r="M2652" i="20"/>
  <c r="P2651" i="20"/>
  <c r="M2651" i="20"/>
  <c r="P2650" i="20"/>
  <c r="M2650" i="20"/>
  <c r="P2649" i="20"/>
  <c r="M2649" i="20"/>
  <c r="P2648" i="20"/>
  <c r="Q2648" i="20" s="1" a="1"/>
  <c r="Q2648" i="20" s="1"/>
  <c r="M2648" i="20"/>
  <c r="P2647" i="20"/>
  <c r="Q2647" i="20" s="1" a="1"/>
  <c r="Q2647" i="20" s="1"/>
  <c r="M2647" i="20"/>
  <c r="P2646" i="20"/>
  <c r="Q2646" i="20" s="1" a="1"/>
  <c r="Q2646" i="20" s="1"/>
  <c r="M2646" i="20"/>
  <c r="P2645" i="20"/>
  <c r="Q2645" i="20" s="1" a="1"/>
  <c r="Q2645" i="20" s="1"/>
  <c r="M2645" i="20"/>
  <c r="P2644" i="20"/>
  <c r="Q2644" i="20" s="1" a="1"/>
  <c r="Q2644" i="20" s="1"/>
  <c r="M2644" i="20"/>
  <c r="P2643" i="20"/>
  <c r="Q2643" i="20" s="1" a="1"/>
  <c r="Q2643" i="20" s="1"/>
  <c r="M2643" i="20"/>
  <c r="P2642" i="20"/>
  <c r="Q2642" i="20" s="1" a="1"/>
  <c r="Q2642" i="20" s="1"/>
  <c r="M2642" i="20"/>
  <c r="P2641" i="20"/>
  <c r="Q2641" i="20" s="1" a="1"/>
  <c r="Q2641" i="20" s="1"/>
  <c r="M2641" i="20"/>
  <c r="P2640" i="20"/>
  <c r="M2640" i="20"/>
  <c r="P2639" i="20"/>
  <c r="M2639" i="20"/>
  <c r="P2638" i="20"/>
  <c r="M2638" i="20"/>
  <c r="P2637" i="20"/>
  <c r="Q2637" i="20" s="1" a="1"/>
  <c r="Q2637" i="20" s="1"/>
  <c r="M2637" i="20"/>
  <c r="P2636" i="20"/>
  <c r="Q2636" i="20" s="1" a="1"/>
  <c r="Q2636" i="20" s="1"/>
  <c r="M2636" i="20"/>
  <c r="P2635" i="20"/>
  <c r="M2635" i="20"/>
  <c r="P2634" i="20"/>
  <c r="Q2634" i="20" s="1" a="1"/>
  <c r="Q2634" i="20" s="1"/>
  <c r="M2634" i="20"/>
  <c r="P2633" i="20"/>
  <c r="Q2633" i="20" s="1" a="1"/>
  <c r="Q2633" i="20" s="1"/>
  <c r="M2633" i="20"/>
  <c r="P2632" i="20"/>
  <c r="Q2632" i="20" s="1" a="1"/>
  <c r="Q2632" i="20" s="1"/>
  <c r="M2632" i="20"/>
  <c r="P2631" i="20"/>
  <c r="Q2631" i="20" s="1" a="1"/>
  <c r="Q2631" i="20" s="1"/>
  <c r="M2631" i="20"/>
  <c r="P2630" i="20"/>
  <c r="M2630" i="20"/>
  <c r="P2629" i="20"/>
  <c r="M2629" i="20"/>
  <c r="P2628" i="20"/>
  <c r="M2628" i="20"/>
  <c r="P2627" i="20"/>
  <c r="M2627" i="20"/>
  <c r="Q2626" i="20" a="1"/>
  <c r="Q2626" i="20" s="1"/>
  <c r="M2626" i="20"/>
  <c r="Q2625" i="20" a="1"/>
  <c r="Q2625" i="20" s="1"/>
  <c r="M2625" i="20"/>
  <c r="Q2624" i="20" a="1"/>
  <c r="Q2624" i="20" s="1"/>
  <c r="M2624" i="20"/>
  <c r="Q2623" i="20" a="1"/>
  <c r="Q2623" i="20" s="1"/>
  <c r="M2623" i="20"/>
  <c r="P2622" i="20"/>
  <c r="Q2622" i="20" s="1" a="1"/>
  <c r="Q2622" i="20" s="1"/>
  <c r="M2622" i="20"/>
  <c r="P2621" i="20"/>
  <c r="Q2621" i="20" s="1" a="1"/>
  <c r="Q2621" i="20" s="1"/>
  <c r="M2621" i="20"/>
  <c r="P2620" i="20"/>
  <c r="Q2620" i="20" s="1" a="1"/>
  <c r="Q2620" i="20" s="1"/>
  <c r="M2620" i="20"/>
  <c r="P2619" i="20"/>
  <c r="M2619" i="20"/>
  <c r="P2618" i="20"/>
  <c r="M2618" i="20"/>
  <c r="P2617" i="20"/>
  <c r="M2617" i="20"/>
  <c r="P2616" i="20"/>
  <c r="M2616" i="20"/>
  <c r="P2615" i="20"/>
  <c r="Q2615" i="20" s="1" a="1"/>
  <c r="Q2615" i="20" s="1"/>
  <c r="M2615" i="20"/>
  <c r="P2614" i="20"/>
  <c r="Q2614" i="20" s="1" a="1"/>
  <c r="Q2614" i="20" s="1"/>
  <c r="M2614" i="20"/>
  <c r="P2613" i="20"/>
  <c r="Q2613" i="20" s="1" a="1"/>
  <c r="Q2613" i="20" s="1"/>
  <c r="M2613" i="20"/>
  <c r="P2612" i="20"/>
  <c r="Q2612" i="20" s="1" a="1"/>
  <c r="Q2612" i="20" s="1"/>
  <c r="M2612" i="20"/>
  <c r="P2611" i="20"/>
  <c r="Q2611" i="20" s="1" a="1"/>
  <c r="Q2611" i="20" s="1"/>
  <c r="M2611" i="20"/>
  <c r="P2610" i="20"/>
  <c r="Q2610" i="20" s="1" a="1"/>
  <c r="Q2610" i="20" s="1"/>
  <c r="M2610" i="20"/>
  <c r="P2609" i="20"/>
  <c r="Q2609" i="20" s="1" a="1"/>
  <c r="Q2609" i="20" s="1"/>
  <c r="M2609" i="20"/>
  <c r="P2608" i="20"/>
  <c r="Q2608" i="20" s="1" a="1"/>
  <c r="Q2608" i="20" s="1"/>
  <c r="M2608" i="20"/>
  <c r="P2607" i="20"/>
  <c r="M2607" i="20"/>
  <c r="P2606" i="20"/>
  <c r="M2606" i="20"/>
  <c r="P2605" i="20"/>
  <c r="M2605" i="20"/>
  <c r="P2604" i="20"/>
  <c r="M2604" i="20"/>
  <c r="Q2603" i="20" a="1"/>
  <c r="Q2603" i="20" s="1"/>
  <c r="M2603" i="20"/>
  <c r="Q2602" i="20" a="1"/>
  <c r="Q2602" i="20" s="1"/>
  <c r="M2602" i="20"/>
  <c r="P2601" i="20"/>
  <c r="Q2601" i="20" s="1" a="1"/>
  <c r="Q2601" i="20" s="1"/>
  <c r="M2601" i="20"/>
  <c r="P2600" i="20"/>
  <c r="Q2600" i="20" s="1" a="1"/>
  <c r="Q2600" i="20" s="1"/>
  <c r="M2600" i="20"/>
  <c r="P2599" i="20"/>
  <c r="Q2599" i="20" s="1" a="1"/>
  <c r="Q2599" i="20" s="1"/>
  <c r="M2599" i="20"/>
  <c r="P2598" i="20"/>
  <c r="Q2598" i="20" s="1" a="1"/>
  <c r="Q2598" i="20" s="1"/>
  <c r="M2598" i="20"/>
  <c r="P2597" i="20"/>
  <c r="M2597" i="20"/>
  <c r="P2596" i="20"/>
  <c r="M2596" i="20"/>
  <c r="P2595" i="20"/>
  <c r="M2595" i="20"/>
  <c r="P2594" i="20"/>
  <c r="M2594" i="20"/>
  <c r="P2593" i="20"/>
  <c r="Q2593" i="20" s="1" a="1"/>
  <c r="Q2593" i="20" s="1"/>
  <c r="M2593" i="20"/>
  <c r="P2592" i="20"/>
  <c r="Q2592" i="20" s="1" a="1"/>
  <c r="Q2592" i="20" s="1"/>
  <c r="M2592" i="20"/>
  <c r="P2591" i="20"/>
  <c r="Q2591" i="20" s="1" a="1"/>
  <c r="Q2591" i="20" s="1"/>
  <c r="M2591" i="20"/>
  <c r="P2590" i="20"/>
  <c r="Q2590" i="20" s="1" a="1"/>
  <c r="Q2590" i="20" s="1"/>
  <c r="M2590" i="20"/>
  <c r="P2589" i="20"/>
  <c r="Q2589" i="20" s="1" a="1"/>
  <c r="Q2589" i="20" s="1"/>
  <c r="M2589" i="20"/>
  <c r="P2588" i="20"/>
  <c r="Q2588" i="20" s="1" a="1"/>
  <c r="Q2588" i="20" s="1"/>
  <c r="M2588" i="20"/>
  <c r="P2587" i="20"/>
  <c r="Q2587" i="20" s="1" a="1"/>
  <c r="Q2587" i="20" s="1"/>
  <c r="M2587" i="20"/>
  <c r="P2586" i="20"/>
  <c r="Q2586" i="20" s="1" a="1"/>
  <c r="Q2586" i="20" s="1"/>
  <c r="M2586" i="20"/>
  <c r="P2585" i="20"/>
  <c r="Q2585" i="20" s="1" a="1"/>
  <c r="Q2585" i="20" s="1"/>
  <c r="M2585" i="20"/>
  <c r="P2584" i="20"/>
  <c r="Q2584" i="20" s="1" a="1"/>
  <c r="Q2584" i="20" s="1"/>
  <c r="M2584" i="20"/>
  <c r="M2583" i="20"/>
  <c r="P2582" i="20"/>
  <c r="Q2582" i="20" s="1" a="1"/>
  <c r="Q2582" i="20" s="1"/>
  <c r="M2582" i="20"/>
  <c r="P2581" i="20"/>
  <c r="Q2581" i="20" s="1" a="1"/>
  <c r="Q2581" i="20" s="1"/>
  <c r="M2581" i="20"/>
  <c r="P2580" i="20"/>
  <c r="Q2580" i="20" s="1" a="1"/>
  <c r="Q2580" i="20" s="1"/>
  <c r="M2580" i="20"/>
  <c r="P2579" i="20"/>
  <c r="Q2579" i="20" s="1" a="1"/>
  <c r="Q2579" i="20" s="1"/>
  <c r="M2579" i="20"/>
  <c r="P2578" i="20"/>
  <c r="M2578" i="20"/>
  <c r="P2577" i="20"/>
  <c r="M2577" i="20"/>
  <c r="P2576" i="20"/>
  <c r="Q2576" i="20" s="1" a="1"/>
  <c r="Q2576" i="20" s="1"/>
  <c r="M2576" i="20"/>
  <c r="P2575" i="20"/>
  <c r="Q2575" i="20" s="1" a="1"/>
  <c r="Q2575" i="20" s="1"/>
  <c r="M2575" i="20"/>
  <c r="P2574" i="20"/>
  <c r="Q2574" i="20" s="1" a="1"/>
  <c r="Q2574" i="20" s="1"/>
  <c r="M2574" i="20"/>
  <c r="P2573" i="20"/>
  <c r="Q2573" i="20" s="1" a="1"/>
  <c r="Q2573" i="20" s="1"/>
  <c r="M2573" i="20"/>
  <c r="P2572" i="20"/>
  <c r="Q2572" i="20" s="1" a="1"/>
  <c r="Q2572" i="20" s="1"/>
  <c r="M2572" i="20"/>
  <c r="P2571" i="20"/>
  <c r="Q2571" i="20" s="1" a="1"/>
  <c r="Q2571" i="20" s="1"/>
  <c r="M2571" i="20"/>
  <c r="P2570" i="20"/>
  <c r="Q2570" i="20" s="1" a="1"/>
  <c r="Q2570" i="20" s="1"/>
  <c r="M2570" i="20"/>
  <c r="P2569" i="20"/>
  <c r="Q2569" i="20" s="1" a="1"/>
  <c r="Q2569" i="20" s="1"/>
  <c r="M2569" i="20"/>
  <c r="P2568" i="20"/>
  <c r="Q2568" i="20" s="1" a="1"/>
  <c r="Q2568" i="20" s="1"/>
  <c r="M2568" i="20"/>
  <c r="P2567" i="20"/>
  <c r="Q2567" i="20" s="1" a="1"/>
  <c r="Q2567" i="20" s="1"/>
  <c r="M2567" i="20"/>
  <c r="P2566" i="20"/>
  <c r="Q2566" i="20" s="1" a="1"/>
  <c r="Q2566" i="20" s="1"/>
  <c r="M2566" i="20"/>
  <c r="P2565" i="20"/>
  <c r="Q2565" i="20" s="1" a="1"/>
  <c r="Q2565" i="20" s="1"/>
  <c r="M2565" i="20"/>
  <c r="P2564" i="20"/>
  <c r="Q2564" i="20" s="1" a="1"/>
  <c r="Q2564" i="20" s="1"/>
  <c r="M2564" i="20"/>
  <c r="P2563" i="20"/>
  <c r="Q2563" i="20" s="1" a="1"/>
  <c r="Q2563" i="20" s="1"/>
  <c r="M2563" i="20"/>
  <c r="P2562" i="20"/>
  <c r="Q2562" i="20" s="1" a="1"/>
  <c r="Q2562" i="20" s="1"/>
  <c r="M2562" i="20"/>
  <c r="P2561" i="20"/>
  <c r="Q2561" i="20" s="1" a="1"/>
  <c r="Q2561" i="20" s="1"/>
  <c r="M2561" i="20"/>
  <c r="P2560" i="20"/>
  <c r="Q2560" i="20" s="1" a="1"/>
  <c r="Q2560" i="20" s="1"/>
  <c r="M2560" i="20"/>
  <c r="P2559" i="20"/>
  <c r="Q2559" i="20" s="1" a="1"/>
  <c r="Q2559" i="20" s="1"/>
  <c r="M2559" i="20"/>
  <c r="P2558" i="20"/>
  <c r="Q2558" i="20" s="1" a="1"/>
  <c r="Q2558" i="20" s="1"/>
  <c r="M2558" i="20"/>
  <c r="P2557" i="20"/>
  <c r="Q2557" i="20" s="1" a="1"/>
  <c r="Q2557" i="20" s="1"/>
  <c r="M2557" i="20"/>
  <c r="P2556" i="20"/>
  <c r="Q2556" i="20" s="1" a="1"/>
  <c r="Q2556" i="20" s="1"/>
  <c r="M2556" i="20"/>
  <c r="P2555" i="20"/>
  <c r="Q2555" i="20" s="1" a="1"/>
  <c r="Q2555" i="20" s="1"/>
  <c r="M2555" i="20"/>
  <c r="P2554" i="20"/>
  <c r="M2554" i="20"/>
  <c r="P2553" i="20"/>
  <c r="M2553" i="20"/>
  <c r="P2552" i="20"/>
  <c r="M2552" i="20"/>
  <c r="P2551" i="20"/>
  <c r="Q2551" i="20" s="1" a="1"/>
  <c r="Q2551" i="20" s="1"/>
  <c r="M2551" i="20"/>
  <c r="P2550" i="20"/>
  <c r="Q2550" i="20" s="1" a="1"/>
  <c r="Q2550" i="20" s="1"/>
  <c r="M2550" i="20"/>
  <c r="P2549" i="20"/>
  <c r="Q2549" i="20" s="1" a="1"/>
  <c r="Q2549" i="20" s="1"/>
  <c r="M2549" i="20"/>
  <c r="P2548" i="20"/>
  <c r="Q2548" i="20" s="1" a="1"/>
  <c r="Q2548" i="20" s="1"/>
  <c r="M2548" i="20"/>
  <c r="P2547" i="20"/>
  <c r="Q2547" i="20" s="1" a="1"/>
  <c r="Q2547" i="20" s="1"/>
  <c r="M2547" i="20"/>
  <c r="P2546" i="20"/>
  <c r="Q2546" i="20" s="1" a="1"/>
  <c r="Q2546" i="20" s="1"/>
  <c r="M2546" i="20"/>
  <c r="P2545" i="20"/>
  <c r="M2545" i="20"/>
  <c r="P2544" i="20"/>
  <c r="M2544" i="20"/>
  <c r="P2543" i="20"/>
  <c r="M2543" i="20"/>
  <c r="P2542" i="20"/>
  <c r="Q2542" i="20" s="1" a="1"/>
  <c r="Q2542" i="20" s="1"/>
  <c r="M2542" i="20"/>
  <c r="P2541" i="20"/>
  <c r="Q2541" i="20" s="1" a="1"/>
  <c r="Q2541" i="20" s="1"/>
  <c r="M2541" i="20"/>
  <c r="P2540" i="20"/>
  <c r="Q2540" i="20" s="1" a="1"/>
  <c r="Q2540" i="20" s="1"/>
  <c r="M2540" i="20"/>
  <c r="P2539" i="20"/>
  <c r="Q2539" i="20" s="1" a="1"/>
  <c r="Q2539" i="20" s="1"/>
  <c r="M2539" i="20"/>
  <c r="P2538" i="20"/>
  <c r="Q2538" i="20" s="1" a="1"/>
  <c r="Q2538" i="20" s="1"/>
  <c r="M2538" i="20"/>
  <c r="P2537" i="20"/>
  <c r="M2537" i="20"/>
  <c r="P2536" i="20"/>
  <c r="M2536" i="20"/>
  <c r="P2535" i="20"/>
  <c r="M2535" i="20"/>
  <c r="Q2534" i="20" a="1"/>
  <c r="Q2534" i="20" s="1"/>
  <c r="M2534" i="20"/>
  <c r="Q2533" i="20" a="1"/>
  <c r="Q2533" i="20" s="1"/>
  <c r="M2533" i="20"/>
  <c r="Q2532" i="20" a="1"/>
  <c r="Q2532" i="20" s="1"/>
  <c r="M2532" i="20"/>
  <c r="P2531" i="20"/>
  <c r="Q2531" i="20" s="1" a="1"/>
  <c r="Q2531" i="20" s="1"/>
  <c r="M2531" i="20"/>
  <c r="P2530" i="20"/>
  <c r="Q2530" i="20" s="1" a="1"/>
  <c r="Q2530" i="20" s="1"/>
  <c r="M2530" i="20"/>
  <c r="P2529" i="20"/>
  <c r="M2529" i="20"/>
  <c r="P2528" i="20"/>
  <c r="M2528" i="20"/>
  <c r="P2527" i="20"/>
  <c r="M2527" i="20"/>
  <c r="P2526" i="20"/>
  <c r="Q2526" i="20" s="1" a="1"/>
  <c r="Q2526" i="20" s="1"/>
  <c r="M2526" i="20"/>
  <c r="P2525" i="20"/>
  <c r="Q2525" i="20" s="1" a="1"/>
  <c r="Q2525" i="20" s="1"/>
  <c r="M2525" i="20"/>
  <c r="P2524" i="20"/>
  <c r="Q2524" i="20" s="1" a="1"/>
  <c r="Q2524" i="20" s="1"/>
  <c r="M2524" i="20"/>
  <c r="P2523" i="20"/>
  <c r="Q2523" i="20" s="1" a="1"/>
  <c r="Q2523" i="20" s="1"/>
  <c r="M2523" i="20"/>
  <c r="P2522" i="20"/>
  <c r="Q2522" i="20" s="1" a="1"/>
  <c r="Q2522" i="20" s="1"/>
  <c r="M2522" i="20"/>
  <c r="P2521" i="20"/>
  <c r="Q2521" i="20" s="1" a="1"/>
  <c r="Q2521" i="20" s="1"/>
  <c r="M2521" i="20"/>
  <c r="P2520" i="20"/>
  <c r="Q2520" i="20" s="1" a="1"/>
  <c r="Q2520" i="20" s="1"/>
  <c r="M2520" i="20"/>
  <c r="P2519" i="20"/>
  <c r="Q2519" i="20" s="1" a="1"/>
  <c r="Q2519" i="20" s="1"/>
  <c r="M2519" i="20"/>
  <c r="P2518" i="20"/>
  <c r="Q2518" i="20" s="1" a="1"/>
  <c r="Q2518" i="20" s="1"/>
  <c r="M2518" i="20"/>
  <c r="P2517" i="20"/>
  <c r="Q2517" i="20" s="1" a="1"/>
  <c r="Q2517" i="20" s="1"/>
  <c r="M2517" i="20"/>
  <c r="P2516" i="20"/>
  <c r="Q2516" i="20" s="1" a="1"/>
  <c r="Q2516" i="20" s="1"/>
  <c r="M2516" i="20"/>
  <c r="P2515" i="20"/>
  <c r="Q2515" i="20" s="1" a="1"/>
  <c r="Q2515" i="20" s="1"/>
  <c r="M2515" i="20"/>
  <c r="P2514" i="20"/>
  <c r="Q2514" i="20" s="1" a="1"/>
  <c r="Q2514" i="20" s="1"/>
  <c r="M2514" i="20"/>
  <c r="P2513" i="20"/>
  <c r="M2513" i="20"/>
  <c r="P2512" i="20"/>
  <c r="M2512" i="20"/>
  <c r="P2511" i="20"/>
  <c r="M2511" i="20"/>
  <c r="P2510" i="20"/>
  <c r="M2510" i="20"/>
  <c r="P2509" i="20"/>
  <c r="Q2509" i="20" s="1" a="1"/>
  <c r="Q2509" i="20" s="1"/>
  <c r="M2509" i="20"/>
  <c r="P2508" i="20"/>
  <c r="Q2508" i="20" s="1" a="1"/>
  <c r="Q2508" i="20" s="1"/>
  <c r="M2508" i="20"/>
  <c r="P2507" i="20"/>
  <c r="M2507" i="20"/>
  <c r="P2506" i="20"/>
  <c r="Q2506" i="20" s="1" a="1"/>
  <c r="Q2506" i="20" s="1"/>
  <c r="M2506" i="20"/>
  <c r="P2505" i="20"/>
  <c r="Q2505" i="20" s="1" a="1"/>
  <c r="Q2505" i="20" s="1"/>
  <c r="M2505" i="20"/>
  <c r="P2504" i="20"/>
  <c r="Q2504" i="20" s="1" a="1"/>
  <c r="Q2504" i="20" s="1"/>
  <c r="M2504" i="20"/>
  <c r="P2503" i="20"/>
  <c r="Q2503" i="20" s="1" a="1"/>
  <c r="Q2503" i="20" s="1"/>
  <c r="M2503" i="20"/>
  <c r="P2502" i="20"/>
  <c r="Q2502" i="20" s="1" a="1"/>
  <c r="Q2502" i="20" s="1"/>
  <c r="M2502" i="20"/>
  <c r="P2501" i="20"/>
  <c r="M2501" i="20"/>
  <c r="P2500" i="20"/>
  <c r="M2500" i="20"/>
  <c r="P2499" i="20"/>
  <c r="M2499" i="20"/>
  <c r="P2498" i="20"/>
  <c r="M2498" i="20"/>
  <c r="P2497" i="20"/>
  <c r="Q2497" i="20" s="1" a="1"/>
  <c r="Q2497" i="20" s="1"/>
  <c r="M2497" i="20"/>
  <c r="P2496" i="20"/>
  <c r="Q2496" i="20" s="1" a="1"/>
  <c r="Q2496" i="20" s="1"/>
  <c r="M2496" i="20"/>
  <c r="P2495" i="20"/>
  <c r="M2495" i="20"/>
  <c r="P2494" i="20"/>
  <c r="Q2494" i="20" s="1" a="1"/>
  <c r="Q2494" i="20" s="1"/>
  <c r="M2494" i="20"/>
  <c r="P2493" i="20"/>
  <c r="Q2493" i="20" s="1" a="1"/>
  <c r="Q2493" i="20" s="1"/>
  <c r="M2493" i="20"/>
  <c r="P2492" i="20"/>
  <c r="Q2492" i="20" s="1" a="1"/>
  <c r="Q2492" i="20" s="1"/>
  <c r="M2492" i="20"/>
  <c r="P2491" i="20"/>
  <c r="Q2491" i="20" s="1" a="1"/>
  <c r="Q2491" i="20" s="1"/>
  <c r="M2491" i="20"/>
  <c r="P2490" i="20"/>
  <c r="M2490" i="20"/>
  <c r="P2489" i="20"/>
  <c r="M2489" i="20"/>
  <c r="P2488" i="20"/>
  <c r="M2488" i="20"/>
  <c r="P2487" i="20"/>
  <c r="Q2487" i="20" s="1" a="1"/>
  <c r="Q2487" i="20" s="1"/>
  <c r="M2487" i="20"/>
  <c r="P2486" i="20"/>
  <c r="Q2486" i="20" s="1" a="1"/>
  <c r="Q2486" i="20" s="1"/>
  <c r="M2486" i="20"/>
  <c r="P2485" i="20"/>
  <c r="Q2485" i="20" s="1" a="1"/>
  <c r="Q2485" i="20" s="1"/>
  <c r="M2485" i="20"/>
  <c r="P2484" i="20"/>
  <c r="Q2484" i="20" s="1" a="1"/>
  <c r="Q2484" i="20" s="1"/>
  <c r="M2484" i="20"/>
  <c r="P2483" i="20"/>
  <c r="Q2483" i="20" s="1" a="1"/>
  <c r="Q2483" i="20" s="1"/>
  <c r="M2483" i="20"/>
  <c r="P2482" i="20"/>
  <c r="Q2482" i="20" s="1" a="1"/>
  <c r="Q2482" i="20" s="1"/>
  <c r="M2482" i="20"/>
  <c r="P2481" i="20"/>
  <c r="Q2481" i="20" s="1" a="1"/>
  <c r="Q2481" i="20" s="1"/>
  <c r="M2481" i="20"/>
  <c r="P2480" i="20"/>
  <c r="M2480" i="20"/>
  <c r="P2479" i="20"/>
  <c r="M2479" i="20"/>
  <c r="P2478" i="20"/>
  <c r="M2478" i="20"/>
  <c r="P2477" i="20"/>
  <c r="M2477" i="20"/>
  <c r="P2476" i="20"/>
  <c r="Q2476" i="20" s="1" a="1"/>
  <c r="Q2476" i="20" s="1"/>
  <c r="M2476" i="20"/>
  <c r="P2475" i="20"/>
  <c r="Q2475" i="20" s="1" a="1"/>
  <c r="Q2475" i="20" s="1"/>
  <c r="M2475" i="20"/>
  <c r="P2474" i="20"/>
  <c r="Q2474" i="20" s="1" a="1"/>
  <c r="Q2474" i="20" s="1"/>
  <c r="M2474" i="20"/>
  <c r="P2473" i="20"/>
  <c r="Q2473" i="20" s="1" a="1"/>
  <c r="Q2473" i="20" s="1"/>
  <c r="M2473" i="20"/>
  <c r="P2472" i="20"/>
  <c r="Q2472" i="20" s="1" a="1"/>
  <c r="Q2472" i="20" s="1"/>
  <c r="M2472" i="20"/>
  <c r="P2471" i="20"/>
  <c r="Q2471" i="20" s="1" a="1"/>
  <c r="Q2471" i="20" s="1"/>
  <c r="M2471" i="20"/>
  <c r="P2470" i="20"/>
  <c r="Q2470" i="20" s="1" a="1"/>
  <c r="Q2470" i="20" s="1"/>
  <c r="M2470" i="20"/>
  <c r="P2469" i="20"/>
  <c r="Q2469" i="20" s="1" a="1"/>
  <c r="Q2469" i="20" s="1"/>
  <c r="M2469" i="20"/>
  <c r="P2468" i="20"/>
  <c r="Q2468" i="20" s="1" a="1"/>
  <c r="Q2468" i="20" s="1"/>
  <c r="M2468" i="20"/>
  <c r="P2467" i="20"/>
  <c r="Q2467" i="20" s="1" a="1"/>
  <c r="Q2467" i="20" s="1"/>
  <c r="M2467" i="20"/>
  <c r="P2466" i="20"/>
  <c r="Q2466" i="20" s="1" a="1"/>
  <c r="Q2466" i="20" s="1"/>
  <c r="M2466" i="20"/>
  <c r="P2465" i="20"/>
  <c r="Q2465" i="20" s="1" a="1"/>
  <c r="Q2465" i="20" s="1"/>
  <c r="M2465" i="20"/>
  <c r="P2464" i="20"/>
  <c r="Q2464" i="20" s="1" a="1"/>
  <c r="Q2464" i="20" s="1"/>
  <c r="M2464" i="20"/>
  <c r="P2463" i="20"/>
  <c r="Q2463" i="20" s="1" a="1"/>
  <c r="Q2463" i="20" s="1"/>
  <c r="M2463" i="20"/>
  <c r="P2462" i="20"/>
  <c r="Q2462" i="20" s="1" a="1"/>
  <c r="Q2462" i="20" s="1"/>
  <c r="M2462" i="20"/>
  <c r="P2461" i="20"/>
  <c r="Q2461" i="20" s="1" a="1"/>
  <c r="Q2461" i="20" s="1"/>
  <c r="M2461" i="20"/>
  <c r="P2460" i="20"/>
  <c r="Q2460" i="20" s="1" a="1"/>
  <c r="Q2460" i="20" s="1"/>
  <c r="M2460" i="20"/>
  <c r="P2459" i="20"/>
  <c r="Q2459" i="20" s="1" a="1"/>
  <c r="Q2459" i="20" s="1"/>
  <c r="M2459" i="20"/>
  <c r="P2458" i="20"/>
  <c r="Q2458" i="20" s="1" a="1"/>
  <c r="Q2458" i="20" s="1"/>
  <c r="M2458" i="20"/>
  <c r="P2457" i="20"/>
  <c r="Q2457" i="20" s="1" a="1"/>
  <c r="Q2457" i="20" s="1"/>
  <c r="M2457" i="20"/>
  <c r="P2456" i="20"/>
  <c r="Q2456" i="20" s="1" a="1"/>
  <c r="Q2456" i="20" s="1"/>
  <c r="M2456" i="20"/>
  <c r="P2455" i="20"/>
  <c r="Q2455" i="20" s="1" a="1"/>
  <c r="Q2455" i="20" s="1"/>
  <c r="M2455" i="20"/>
  <c r="P2454" i="20"/>
  <c r="Q2454" i="20" s="1" a="1"/>
  <c r="Q2454" i="20" s="1"/>
  <c r="M2454" i="20"/>
  <c r="P2453" i="20"/>
  <c r="Q2453" i="20" s="1" a="1"/>
  <c r="Q2453" i="20" s="1"/>
  <c r="M2453" i="20"/>
  <c r="P2452" i="20"/>
  <c r="Q2452" i="20" s="1" a="1"/>
  <c r="Q2452" i="20" s="1"/>
  <c r="M2452" i="20"/>
  <c r="P2451" i="20"/>
  <c r="Q2451" i="20" s="1" a="1"/>
  <c r="Q2451" i="20" s="1"/>
  <c r="M2451" i="20"/>
  <c r="P2450" i="20"/>
  <c r="Q2450" i="20" s="1" a="1"/>
  <c r="Q2450" i="20" s="1"/>
  <c r="M2450" i="20"/>
  <c r="P2449" i="20"/>
  <c r="Q2449" i="20" s="1" a="1"/>
  <c r="Q2449" i="20" s="1"/>
  <c r="M2449" i="20"/>
  <c r="P2448" i="20"/>
  <c r="M2448" i="20"/>
  <c r="P2447" i="20"/>
  <c r="M2447" i="20"/>
  <c r="P2446" i="20"/>
  <c r="M2446" i="20"/>
  <c r="P2445" i="20"/>
  <c r="Q2445" i="20" s="1" a="1"/>
  <c r="Q2445" i="20" s="1"/>
  <c r="M2445" i="20"/>
  <c r="P2444" i="20"/>
  <c r="Q2444" i="20" s="1" a="1"/>
  <c r="Q2444" i="20" s="1"/>
  <c r="M2444" i="20"/>
  <c r="P2443" i="20"/>
  <c r="Q2443" i="20" s="1" a="1"/>
  <c r="Q2443" i="20" s="1"/>
  <c r="M2443" i="20"/>
  <c r="P2442" i="20"/>
  <c r="Q2442" i="20" s="1" a="1"/>
  <c r="Q2442" i="20" s="1"/>
  <c r="M2442" i="20"/>
  <c r="P2441" i="20"/>
  <c r="Q2441" i="20" s="1" a="1"/>
  <c r="Q2441" i="20" s="1"/>
  <c r="M2441" i="20"/>
  <c r="P2440" i="20"/>
  <c r="Q2440" i="20" s="1" a="1"/>
  <c r="Q2440" i="20" s="1"/>
  <c r="M2440" i="20"/>
  <c r="P2439" i="20"/>
  <c r="Q2439" i="20" s="1" a="1"/>
  <c r="Q2439" i="20" s="1"/>
  <c r="M2439" i="20"/>
  <c r="P2438" i="20"/>
  <c r="Q2438" i="20" s="1" a="1"/>
  <c r="Q2438" i="20" s="1"/>
  <c r="M2438" i="20"/>
  <c r="P2437" i="20"/>
  <c r="Q2437" i="20" s="1" a="1"/>
  <c r="Q2437" i="20" s="1"/>
  <c r="M2437" i="20"/>
  <c r="P2436" i="20"/>
  <c r="Q2436" i="20" s="1" a="1"/>
  <c r="Q2436" i="20" s="1"/>
  <c r="M2436" i="20"/>
  <c r="P2435" i="20"/>
  <c r="Q2435" i="20" s="1" a="1"/>
  <c r="Q2435" i="20" s="1"/>
  <c r="M2435" i="20"/>
  <c r="P2434" i="20"/>
  <c r="Q2434" i="20" s="1" a="1"/>
  <c r="Q2434" i="20" s="1"/>
  <c r="M2434" i="20"/>
  <c r="P2433" i="20"/>
  <c r="Q2433" i="20" s="1" a="1"/>
  <c r="Q2433" i="20" s="1"/>
  <c r="M2433" i="20"/>
  <c r="P2432" i="20"/>
  <c r="Q2432" i="20" s="1" a="1"/>
  <c r="Q2432" i="20" s="1"/>
  <c r="M2432" i="20"/>
  <c r="P2431" i="20"/>
  <c r="Q2431" i="20" s="1" a="1"/>
  <c r="Q2431" i="20" s="1"/>
  <c r="M2431" i="20"/>
  <c r="P2430" i="20"/>
  <c r="Q2430" i="20" s="1" a="1"/>
  <c r="Q2430" i="20" s="1"/>
  <c r="M2430" i="20"/>
  <c r="P2429" i="20"/>
  <c r="Q2429" i="20" s="1" a="1"/>
  <c r="Q2429" i="20" s="1"/>
  <c r="M2429" i="20"/>
  <c r="P2428" i="20"/>
  <c r="Q2428" i="20" s="1" a="1"/>
  <c r="Q2428" i="20" s="1"/>
  <c r="M2428" i="20"/>
  <c r="P2427" i="20"/>
  <c r="Q2427" i="20" s="1" a="1"/>
  <c r="Q2427" i="20" s="1"/>
  <c r="M2427" i="20"/>
  <c r="P2426" i="20"/>
  <c r="Q2426" i="20" s="1" a="1"/>
  <c r="Q2426" i="20" s="1"/>
  <c r="M2426" i="20"/>
  <c r="P2425" i="20"/>
  <c r="Q2425" i="20" s="1" a="1"/>
  <c r="Q2425" i="20" s="1"/>
  <c r="M2425" i="20"/>
  <c r="P2424" i="20"/>
  <c r="Q2424" i="20" s="1" a="1"/>
  <c r="Q2424" i="20" s="1"/>
  <c r="M2424" i="20"/>
  <c r="P2423" i="20"/>
  <c r="Q2423" i="20" s="1" a="1"/>
  <c r="Q2423" i="20" s="1"/>
  <c r="M2423" i="20"/>
  <c r="P2422" i="20"/>
  <c r="M2422" i="20"/>
  <c r="P2421" i="20"/>
  <c r="M2421" i="20"/>
  <c r="P2420" i="20"/>
  <c r="M2420" i="20"/>
  <c r="P2419" i="20"/>
  <c r="M2419" i="20"/>
  <c r="P2418" i="20"/>
  <c r="Q2418" i="20" s="1" a="1"/>
  <c r="Q2418" i="20" s="1"/>
  <c r="M2418" i="20"/>
  <c r="P2417" i="20"/>
  <c r="Q2417" i="20" s="1" a="1"/>
  <c r="Q2417" i="20" s="1"/>
  <c r="M2417" i="20"/>
  <c r="P2416" i="20"/>
  <c r="Q2416" i="20" s="1" a="1"/>
  <c r="Q2416" i="20" s="1"/>
  <c r="M2416" i="20"/>
  <c r="P2415" i="20"/>
  <c r="Q2415" i="20" s="1" a="1"/>
  <c r="Q2415" i="20" s="1"/>
  <c r="M2415" i="20"/>
  <c r="P2414" i="20"/>
  <c r="Q2414" i="20" s="1" a="1"/>
  <c r="Q2414" i="20" s="1"/>
  <c r="M2414" i="20"/>
  <c r="P2413" i="20"/>
  <c r="M2413" i="20"/>
  <c r="P2412" i="20"/>
  <c r="M2412" i="20"/>
  <c r="P2411" i="20"/>
  <c r="M2411" i="20"/>
  <c r="P2410" i="20"/>
  <c r="M2410" i="20"/>
  <c r="P2409" i="20"/>
  <c r="M2409" i="20"/>
  <c r="P2408" i="20"/>
  <c r="Q2408" i="20" s="1" a="1"/>
  <c r="Q2408" i="20" s="1"/>
  <c r="M2408" i="20"/>
  <c r="Q2407" i="20" a="1"/>
  <c r="Q2407" i="20" s="1"/>
  <c r="P2407" i="20"/>
  <c r="M2407" i="20"/>
  <c r="P2406" i="20"/>
  <c r="Q2406" i="20" s="1" a="1"/>
  <c r="Q2406" i="20" s="1"/>
  <c r="M2406" i="20"/>
  <c r="P2405" i="20"/>
  <c r="Q2405" i="20" s="1" a="1"/>
  <c r="Q2405" i="20" s="1"/>
  <c r="M2405" i="20"/>
  <c r="P2404" i="20"/>
  <c r="Q2404" i="20" s="1" a="1"/>
  <c r="Q2404" i="20" s="1"/>
  <c r="M2404" i="20"/>
  <c r="P2403" i="20"/>
  <c r="Q2403" i="20" s="1" a="1"/>
  <c r="Q2403" i="20" s="1"/>
  <c r="M2403" i="20"/>
  <c r="P2402" i="20"/>
  <c r="M2402" i="20"/>
  <c r="P2401" i="20"/>
  <c r="M2401" i="20"/>
  <c r="P2400" i="20"/>
  <c r="M2400" i="20"/>
  <c r="P2399" i="20"/>
  <c r="M2399" i="20"/>
  <c r="P2398" i="20"/>
  <c r="M2398" i="20"/>
  <c r="P2397" i="20"/>
  <c r="M2397" i="20"/>
  <c r="P2396" i="20"/>
  <c r="M2396" i="20"/>
  <c r="P2395" i="20"/>
  <c r="M2395" i="20"/>
  <c r="P2394" i="20"/>
  <c r="M2394" i="20"/>
  <c r="P2393" i="20"/>
  <c r="M2393" i="20"/>
  <c r="P2392" i="20"/>
  <c r="Q2392" i="20" s="1" a="1"/>
  <c r="Q2392" i="20" s="1"/>
  <c r="M2392" i="20"/>
  <c r="P2391" i="20"/>
  <c r="Q2391" i="20" s="1" a="1"/>
  <c r="Q2391" i="20" s="1"/>
  <c r="M2391" i="20"/>
  <c r="P2390" i="20"/>
  <c r="Q2390" i="20" s="1" a="1"/>
  <c r="Q2390" i="20" s="1"/>
  <c r="M2390" i="20"/>
  <c r="P2389" i="20"/>
  <c r="Q2389" i="20" s="1" a="1"/>
  <c r="Q2389" i="20" s="1"/>
  <c r="M2389" i="20"/>
  <c r="P2388" i="20"/>
  <c r="Q2388" i="20" s="1" a="1"/>
  <c r="Q2388" i="20" s="1"/>
  <c r="M2388" i="20"/>
  <c r="P2387" i="20"/>
  <c r="Q2387" i="20" s="1" a="1"/>
  <c r="Q2387" i="20" s="1"/>
  <c r="M2387" i="20"/>
  <c r="P2386" i="20"/>
  <c r="M2386" i="20"/>
  <c r="P2385" i="20"/>
  <c r="M2385" i="20"/>
  <c r="P2384" i="20"/>
  <c r="M2384" i="20"/>
  <c r="P2383" i="20"/>
  <c r="M2383" i="20"/>
  <c r="P2382" i="20"/>
  <c r="M2382" i="20"/>
  <c r="P2381" i="20"/>
  <c r="M2381" i="20"/>
  <c r="P2380" i="20"/>
  <c r="M2380" i="20"/>
  <c r="P2379" i="20"/>
  <c r="Q2379" i="20" s="1" a="1"/>
  <c r="Q2379" i="20" s="1"/>
  <c r="M2379" i="20"/>
  <c r="P2378" i="20"/>
  <c r="Q2378" i="20" s="1" a="1"/>
  <c r="Q2378" i="20" s="1"/>
  <c r="M2378" i="20"/>
  <c r="P2377" i="20"/>
  <c r="Q2377" i="20" s="1" a="1"/>
  <c r="Q2377" i="20" s="1"/>
  <c r="M2377" i="20"/>
  <c r="P2376" i="20"/>
  <c r="Q2376" i="20" s="1" a="1"/>
  <c r="Q2376" i="20" s="1"/>
  <c r="M2376" i="20"/>
  <c r="P2375" i="20"/>
  <c r="Q2375" i="20" s="1" a="1"/>
  <c r="Q2375" i="20" s="1"/>
  <c r="M2375" i="20"/>
  <c r="P2374" i="20"/>
  <c r="Q2374" i="20" s="1" a="1"/>
  <c r="Q2374" i="20" s="1"/>
  <c r="M2374" i="20"/>
  <c r="P2373" i="20"/>
  <c r="M2373" i="20"/>
  <c r="P2372" i="20"/>
  <c r="M2372" i="20"/>
  <c r="P2371" i="20"/>
  <c r="M2371" i="20"/>
  <c r="P2370" i="20"/>
  <c r="M2370" i="20"/>
  <c r="P2369" i="20"/>
  <c r="M2369" i="20"/>
  <c r="P2368" i="20"/>
  <c r="M2368" i="20"/>
  <c r="P2367" i="20"/>
  <c r="M2367" i="20"/>
  <c r="P2366" i="20"/>
  <c r="M2366" i="20"/>
  <c r="P2365" i="20"/>
  <c r="M2365" i="20"/>
  <c r="P2364" i="20"/>
  <c r="M2364" i="20"/>
  <c r="P2363" i="20"/>
  <c r="M2363" i="20"/>
  <c r="P2362" i="20"/>
  <c r="M2362" i="20"/>
  <c r="P2361" i="20"/>
  <c r="M2361" i="20"/>
  <c r="P2360" i="20"/>
  <c r="M2360" i="20"/>
  <c r="P2359" i="20"/>
  <c r="M2359" i="20"/>
  <c r="P2358" i="20"/>
  <c r="M2358" i="20"/>
  <c r="P2357" i="20"/>
  <c r="M2357" i="20"/>
  <c r="P2356" i="20"/>
  <c r="M2356" i="20"/>
  <c r="P2355" i="20"/>
  <c r="M2355" i="20"/>
  <c r="P2354" i="20"/>
  <c r="M2354" i="20"/>
  <c r="P2353" i="20"/>
  <c r="M2353" i="20"/>
  <c r="P2352" i="20"/>
  <c r="M2352" i="20"/>
  <c r="P2351" i="20"/>
  <c r="M2351" i="20"/>
  <c r="P2350" i="20"/>
  <c r="M2350" i="20"/>
  <c r="P2349" i="20"/>
  <c r="M2349" i="20"/>
  <c r="P2348" i="20"/>
  <c r="M2348" i="20"/>
  <c r="P2347" i="20"/>
  <c r="M2347" i="20"/>
  <c r="P2346" i="20"/>
  <c r="M2346" i="20"/>
  <c r="P2345" i="20"/>
  <c r="M2345" i="20"/>
  <c r="P2344" i="20"/>
  <c r="M2344" i="20"/>
  <c r="P2343" i="20"/>
  <c r="M2343" i="20"/>
  <c r="P2342" i="20"/>
  <c r="M2342" i="20"/>
  <c r="P2341" i="20"/>
  <c r="M2341" i="20"/>
  <c r="P2340" i="20"/>
  <c r="M2340" i="20"/>
  <c r="P2339" i="20"/>
  <c r="M2339" i="20"/>
  <c r="P2338" i="20"/>
  <c r="Q2338" i="20" s="1" a="1"/>
  <c r="Q2338" i="20" s="1"/>
  <c r="M2338" i="20"/>
  <c r="P2337" i="20"/>
  <c r="M2337" i="20"/>
  <c r="P2336" i="20"/>
  <c r="M2336" i="20"/>
  <c r="P2335" i="20"/>
  <c r="M2335" i="20"/>
  <c r="P2334" i="20"/>
  <c r="M2334" i="20"/>
  <c r="P2333" i="20"/>
  <c r="M2333" i="20"/>
  <c r="P2332" i="20"/>
  <c r="M2332" i="20"/>
  <c r="P2331" i="20"/>
  <c r="M2331" i="20"/>
  <c r="P2330" i="20"/>
  <c r="M2330" i="20"/>
  <c r="P2329" i="20"/>
  <c r="M2329" i="20"/>
  <c r="P2328" i="20"/>
  <c r="Q2328" i="20" s="1" a="1"/>
  <c r="Q2328" i="20" s="1"/>
  <c r="M2328" i="20"/>
  <c r="P2327" i="20"/>
  <c r="Q2327" i="20" s="1" a="1"/>
  <c r="Q2327" i="20" s="1"/>
  <c r="M2327" i="20"/>
  <c r="P2326" i="20"/>
  <c r="M2326" i="20"/>
  <c r="P2325" i="20"/>
  <c r="M2325" i="20"/>
  <c r="P2324" i="20"/>
  <c r="M2324" i="20"/>
  <c r="P2323" i="20"/>
  <c r="M2323" i="20"/>
  <c r="P2322" i="20"/>
  <c r="Q2322" i="20" s="1" a="1"/>
  <c r="Q2322" i="20" s="1"/>
  <c r="M2322" i="20"/>
  <c r="P2321" i="20"/>
  <c r="Q2321" i="20" s="1" a="1"/>
  <c r="Q2321" i="20" s="1"/>
  <c r="M2321" i="20"/>
  <c r="P2320" i="20"/>
  <c r="Q2320" i="20" s="1" a="1"/>
  <c r="Q2320" i="20" s="1"/>
  <c r="M2320" i="20"/>
  <c r="P2319" i="20"/>
  <c r="Q2319" i="20" s="1" a="1"/>
  <c r="Q2319" i="20" s="1"/>
  <c r="M2319" i="20"/>
  <c r="P2318" i="20"/>
  <c r="Q2318" i="20" s="1" a="1"/>
  <c r="Q2318" i="20" s="1"/>
  <c r="M2318" i="20"/>
  <c r="P2317" i="20"/>
  <c r="Q2317" i="20" s="1" a="1"/>
  <c r="Q2317" i="20" s="1"/>
  <c r="M2317" i="20"/>
  <c r="P2316" i="20"/>
  <c r="M2316" i="20"/>
  <c r="P2315" i="20"/>
  <c r="M2315" i="20"/>
  <c r="P2314" i="20"/>
  <c r="M2314" i="20"/>
  <c r="P2313" i="20"/>
  <c r="M2313" i="20"/>
  <c r="P2312" i="20"/>
  <c r="M2312" i="20"/>
  <c r="P2311" i="20"/>
  <c r="Q2311" i="20" s="1" a="1"/>
  <c r="Q2311" i="20" s="1"/>
  <c r="M2311" i="20"/>
  <c r="P2310" i="20"/>
  <c r="Q2310" i="20" s="1" a="1"/>
  <c r="Q2310" i="20" s="1"/>
  <c r="M2310" i="20"/>
  <c r="P2309" i="20"/>
  <c r="M2309" i="20"/>
  <c r="P2308" i="20"/>
  <c r="M2308" i="20"/>
  <c r="P2307" i="20"/>
  <c r="M2307" i="20"/>
  <c r="P2306" i="20"/>
  <c r="M2306" i="20"/>
  <c r="P2305" i="20"/>
  <c r="M2305" i="20"/>
  <c r="P2304" i="20"/>
  <c r="M2304" i="20"/>
  <c r="P2303" i="20"/>
  <c r="M2303" i="20"/>
  <c r="P2302" i="20"/>
  <c r="Q2302" i="20" s="1" a="1"/>
  <c r="Q2302" i="20" s="1"/>
  <c r="M2302" i="20"/>
  <c r="P2301" i="20"/>
  <c r="Q2301" i="20" s="1" a="1"/>
  <c r="Q2301" i="20" s="1"/>
  <c r="M2301" i="20"/>
  <c r="P2300" i="20"/>
  <c r="M2300" i="20"/>
  <c r="P2299" i="20"/>
  <c r="M2299" i="20"/>
  <c r="P2298" i="20"/>
  <c r="M2298" i="20"/>
  <c r="P2297" i="20"/>
  <c r="M2297" i="20"/>
  <c r="P2296" i="20"/>
  <c r="Q2296" i="20" s="1" a="1"/>
  <c r="Q2296" i="20" s="1"/>
  <c r="M2296" i="20"/>
  <c r="P2295" i="20"/>
  <c r="Q2295" i="20" s="1" a="1"/>
  <c r="Q2295" i="20" s="1"/>
  <c r="M2295" i="20"/>
  <c r="P2294" i="20"/>
  <c r="Q2294" i="20" s="1" a="1"/>
  <c r="Q2294" i="20" s="1"/>
  <c r="M2294" i="20"/>
  <c r="P2293" i="20"/>
  <c r="Q2293" i="20" s="1" a="1"/>
  <c r="Q2293" i="20" s="1"/>
  <c r="M2293" i="20"/>
  <c r="P2292" i="20"/>
  <c r="Q2292" i="20" s="1" a="1"/>
  <c r="Q2292" i="20" s="1"/>
  <c r="M2292" i="20"/>
  <c r="P2291" i="20"/>
  <c r="Q2291" i="20" s="1" a="1"/>
  <c r="Q2291" i="20" s="1"/>
  <c r="M2291" i="20"/>
  <c r="P2290" i="20"/>
  <c r="Q2290" i="20" s="1" a="1"/>
  <c r="Q2290" i="20" s="1"/>
  <c r="M2290" i="20"/>
  <c r="P2289" i="20"/>
  <c r="Q2289" i="20" s="1" a="1"/>
  <c r="Q2289" i="20" s="1"/>
  <c r="M2289" i="20"/>
  <c r="P2288" i="20"/>
  <c r="Q2288" i="20" s="1" a="1"/>
  <c r="Q2288" i="20" s="1"/>
  <c r="M2288" i="20"/>
  <c r="P2287" i="20"/>
  <c r="Q2287" i="20" s="1" a="1"/>
  <c r="Q2287" i="20" s="1"/>
  <c r="M2287" i="20"/>
  <c r="P2286" i="20"/>
  <c r="Q2286" i="20" s="1" a="1"/>
  <c r="Q2286" i="20" s="1"/>
  <c r="M2286" i="20"/>
  <c r="P2285" i="20"/>
  <c r="Q2285" i="20" s="1" a="1"/>
  <c r="Q2285" i="20" s="1"/>
  <c r="M2285" i="20"/>
  <c r="P2284" i="20"/>
  <c r="Q2284" i="20" s="1" a="1"/>
  <c r="Q2284" i="20" s="1"/>
  <c r="M2284" i="20"/>
  <c r="P2283" i="20"/>
  <c r="Q2283" i="20" s="1" a="1"/>
  <c r="Q2283" i="20" s="1"/>
  <c r="M2283" i="20"/>
  <c r="P2282" i="20"/>
  <c r="Q2282" i="20" s="1" a="1"/>
  <c r="Q2282" i="20" s="1"/>
  <c r="M2282" i="20"/>
  <c r="P2281" i="20"/>
  <c r="Q2281" i="20" s="1" a="1"/>
  <c r="Q2281" i="20" s="1"/>
  <c r="M2281" i="20"/>
  <c r="P2280" i="20"/>
  <c r="Q2280" i="20" s="1" a="1"/>
  <c r="Q2280" i="20" s="1"/>
  <c r="M2280" i="20"/>
  <c r="P2279" i="20"/>
  <c r="Q2279" i="20" s="1" a="1"/>
  <c r="Q2279" i="20" s="1"/>
  <c r="M2279" i="20"/>
  <c r="P2278" i="20"/>
  <c r="Q2278" i="20" s="1" a="1"/>
  <c r="Q2278" i="20" s="1"/>
  <c r="M2278" i="20"/>
  <c r="P2277" i="20"/>
  <c r="Q2277" i="20" s="1" a="1"/>
  <c r="Q2277" i="20" s="1"/>
  <c r="M2277" i="20"/>
  <c r="P2276" i="20"/>
  <c r="Q2276" i="20" s="1" a="1"/>
  <c r="Q2276" i="20" s="1"/>
  <c r="M2276" i="20"/>
  <c r="P2275" i="20"/>
  <c r="Q2275" i="20" s="1" a="1"/>
  <c r="Q2275" i="20" s="1"/>
  <c r="M2275" i="20"/>
  <c r="P2274" i="20"/>
  <c r="Q2274" i="20" s="1" a="1"/>
  <c r="Q2274" i="20" s="1"/>
  <c r="M2274" i="20"/>
  <c r="P2273" i="20"/>
  <c r="Q2273" i="20" s="1" a="1"/>
  <c r="Q2273" i="20" s="1"/>
  <c r="M2273" i="20"/>
  <c r="P2272" i="20"/>
  <c r="Q2272" i="20" s="1" a="1"/>
  <c r="Q2272" i="20" s="1"/>
  <c r="M2272" i="20"/>
  <c r="P2271" i="20"/>
  <c r="Q2271" i="20" s="1" a="1"/>
  <c r="Q2271" i="20" s="1"/>
  <c r="M2271" i="20"/>
  <c r="P2270" i="20"/>
  <c r="Q2270" i="20" s="1" a="1"/>
  <c r="Q2270" i="20" s="1"/>
  <c r="M2270" i="20"/>
  <c r="P2269" i="20"/>
  <c r="Q2269" i="20" s="1" a="1"/>
  <c r="Q2269" i="20" s="1"/>
  <c r="M2269" i="20"/>
  <c r="P2268" i="20"/>
  <c r="Q2268" i="20" s="1" a="1"/>
  <c r="Q2268" i="20" s="1"/>
  <c r="M2268" i="20"/>
  <c r="P2267" i="20"/>
  <c r="M2267" i="20"/>
  <c r="P2266" i="20"/>
  <c r="Q2266" i="20" s="1" a="1"/>
  <c r="Q2266" i="20" s="1"/>
  <c r="M2266" i="20"/>
  <c r="P2265" i="20"/>
  <c r="Q2265" i="20" s="1" a="1"/>
  <c r="Q2265" i="20" s="1"/>
  <c r="M2265" i="20"/>
  <c r="P2264" i="20"/>
  <c r="Q2264" i="20" s="1" a="1"/>
  <c r="Q2264" i="20" s="1"/>
  <c r="M2264" i="20"/>
  <c r="P2263" i="20"/>
  <c r="Q2263" i="20" s="1" a="1"/>
  <c r="Q2263" i="20" s="1"/>
  <c r="M2263" i="20"/>
  <c r="P2262" i="20"/>
  <c r="M2262" i="20"/>
  <c r="P2261" i="20"/>
  <c r="Q2261" i="20" s="1" a="1"/>
  <c r="Q2261" i="20" s="1"/>
  <c r="M2261" i="20"/>
  <c r="P2260" i="20"/>
  <c r="Q2260" i="20" s="1" a="1"/>
  <c r="Q2260" i="20" s="1"/>
  <c r="M2260" i="20"/>
  <c r="P2259" i="20"/>
  <c r="Q2259" i="20" s="1" a="1"/>
  <c r="Q2259" i="20" s="1"/>
  <c r="M2259" i="20"/>
  <c r="P2258" i="20"/>
  <c r="Q2258" i="20" s="1" a="1"/>
  <c r="Q2258" i="20" s="1"/>
  <c r="M2258" i="20"/>
  <c r="P2257" i="20"/>
  <c r="M2257" i="20"/>
  <c r="P2256" i="20"/>
  <c r="M2256" i="20"/>
  <c r="P2255" i="20"/>
  <c r="M2255" i="20"/>
  <c r="P2254" i="20"/>
  <c r="Q2254" i="20" s="1" a="1"/>
  <c r="Q2254" i="20" s="1"/>
  <c r="M2254" i="20"/>
  <c r="P2253" i="20"/>
  <c r="Q2253" i="20" s="1" a="1"/>
  <c r="Q2253" i="20" s="1"/>
  <c r="M2253" i="20"/>
  <c r="P2252" i="20"/>
  <c r="Q2252" i="20" s="1" a="1"/>
  <c r="Q2252" i="20" s="1"/>
  <c r="M2252" i="20"/>
  <c r="P2251" i="20"/>
  <c r="Q2251" i="20" s="1" a="1"/>
  <c r="Q2251" i="20" s="1"/>
  <c r="M2251" i="20"/>
  <c r="P2250" i="20"/>
  <c r="Q2250" i="20" s="1" a="1"/>
  <c r="Q2250" i="20" s="1"/>
  <c r="M2250" i="20"/>
  <c r="P2249" i="20"/>
  <c r="Q2249" i="20" s="1" a="1"/>
  <c r="Q2249" i="20" s="1"/>
  <c r="M2249" i="20"/>
  <c r="P2248" i="20"/>
  <c r="Q2248" i="20" s="1" a="1"/>
  <c r="Q2248" i="20" s="1"/>
  <c r="M2248" i="20"/>
  <c r="P2247" i="20"/>
  <c r="Q2247" i="20" s="1" a="1"/>
  <c r="Q2247" i="20" s="1"/>
  <c r="M2247" i="20"/>
  <c r="P2246" i="20"/>
  <c r="Q2246" i="20" s="1" a="1"/>
  <c r="Q2246" i="20" s="1"/>
  <c r="M2246" i="20"/>
  <c r="P2245" i="20"/>
  <c r="Q2245" i="20" s="1" a="1"/>
  <c r="Q2245" i="20" s="1"/>
  <c r="M2245" i="20"/>
  <c r="P2244" i="20"/>
  <c r="Q2244" i="20" s="1" a="1"/>
  <c r="Q2244" i="20" s="1"/>
  <c r="M2244" i="20"/>
  <c r="P2243" i="20"/>
  <c r="Q2243" i="20" s="1" a="1"/>
  <c r="Q2243" i="20" s="1"/>
  <c r="M2243" i="20"/>
  <c r="P2242" i="20"/>
  <c r="M2242" i="20"/>
  <c r="P2241" i="20"/>
  <c r="M2241" i="20"/>
  <c r="P2240" i="20"/>
  <c r="M2240" i="20"/>
  <c r="P2239" i="20"/>
  <c r="Q2239" i="20" s="1" a="1"/>
  <c r="Q2239" i="20" s="1"/>
  <c r="M2239" i="20"/>
  <c r="P2238" i="20"/>
  <c r="Q2238" i="20" s="1" a="1"/>
  <c r="Q2238" i="20" s="1"/>
  <c r="M2238" i="20"/>
  <c r="P2237" i="20"/>
  <c r="Q2237" i="20" s="1" a="1"/>
  <c r="Q2237" i="20" s="1"/>
  <c r="M2237" i="20"/>
  <c r="P2236" i="20"/>
  <c r="Q2236" i="20" s="1" a="1"/>
  <c r="Q2236" i="20" s="1"/>
  <c r="P2235" i="20"/>
  <c r="Q2235" i="20" s="1" a="1"/>
  <c r="Q2235" i="20" s="1"/>
  <c r="M2235" i="20"/>
  <c r="P2234" i="20"/>
  <c r="Q2234" i="20" s="1" a="1"/>
  <c r="Q2234" i="20" s="1"/>
  <c r="M2234" i="20"/>
  <c r="P2233" i="20"/>
  <c r="Q2233" i="20" s="1" a="1"/>
  <c r="Q2233" i="20" s="1"/>
  <c r="M2233" i="20"/>
  <c r="P2232" i="20"/>
  <c r="Q2232" i="20" s="1" a="1"/>
  <c r="Q2232" i="20" s="1"/>
  <c r="M2232" i="20"/>
  <c r="P2231" i="20"/>
  <c r="M2231" i="20"/>
  <c r="P2230" i="20"/>
  <c r="M2230" i="20"/>
  <c r="P2229" i="20"/>
  <c r="M2229" i="20"/>
  <c r="P2228" i="20"/>
  <c r="Q2228" i="20" s="1" a="1"/>
  <c r="Q2228" i="20" s="1"/>
  <c r="M2228" i="20"/>
  <c r="P2227" i="20"/>
  <c r="Q2227" i="20" s="1" a="1"/>
  <c r="Q2227" i="20" s="1"/>
  <c r="M2227" i="20"/>
  <c r="P2226" i="20"/>
  <c r="Q2226" i="20" s="1" a="1"/>
  <c r="Q2226" i="20" s="1"/>
  <c r="M2226" i="20"/>
  <c r="P2225" i="20"/>
  <c r="Q2225" i="20" s="1" a="1"/>
  <c r="Q2225" i="20" s="1"/>
  <c r="M2225" i="20"/>
  <c r="P2224" i="20"/>
  <c r="Q2224" i="20" s="1" a="1"/>
  <c r="Q2224" i="20" s="1"/>
  <c r="M2224" i="20"/>
  <c r="P2223" i="20"/>
  <c r="Q2223" i="20" s="1" a="1"/>
  <c r="Q2223" i="20" s="1"/>
  <c r="M2223" i="20"/>
  <c r="P2222" i="20"/>
  <c r="Q2222" i="20" s="1" a="1"/>
  <c r="Q2222" i="20" s="1"/>
  <c r="M2222" i="20"/>
  <c r="P2221" i="20"/>
  <c r="Q2221" i="20" s="1" a="1"/>
  <c r="Q2221" i="20" s="1"/>
  <c r="M2221" i="20"/>
  <c r="P2220" i="20"/>
  <c r="M2220" i="20"/>
  <c r="P2219" i="20"/>
  <c r="M2219" i="20"/>
  <c r="P2218" i="20"/>
  <c r="M2218" i="20"/>
  <c r="P2217" i="20"/>
  <c r="Q2217" i="20" s="1" a="1"/>
  <c r="Q2217" i="20" s="1"/>
  <c r="M2217" i="20"/>
  <c r="P2216" i="20"/>
  <c r="Q2216" i="20" s="1" a="1"/>
  <c r="Q2216" i="20" s="1"/>
  <c r="M2216" i="20"/>
  <c r="P2215" i="20"/>
  <c r="Q2215" i="20" s="1" a="1"/>
  <c r="Q2215" i="20" s="1"/>
  <c r="M2215" i="20"/>
  <c r="P2214" i="20"/>
  <c r="Q2214" i="20" s="1" a="1"/>
  <c r="Q2214" i="20" s="1"/>
  <c r="M2214" i="20"/>
  <c r="P2213" i="20"/>
  <c r="Q2213" i="20" s="1" a="1"/>
  <c r="Q2213" i="20" s="1"/>
  <c r="M2213" i="20"/>
  <c r="P2212" i="20"/>
  <c r="Q2212" i="20" s="1" a="1"/>
  <c r="Q2212" i="20" s="1"/>
  <c r="M2212" i="20"/>
  <c r="P2211" i="20"/>
  <c r="Q2211" i="20" s="1" a="1"/>
  <c r="Q2211" i="20" s="1"/>
  <c r="M2211" i="20"/>
  <c r="P2210" i="20"/>
  <c r="M2210" i="20"/>
  <c r="P2209" i="20"/>
  <c r="M2209" i="20"/>
  <c r="P2208" i="20"/>
  <c r="M2208" i="20"/>
  <c r="P2207" i="20"/>
  <c r="M2207" i="20"/>
  <c r="P2206" i="20"/>
  <c r="Q2206" i="20" s="1" a="1"/>
  <c r="Q2206" i="20" s="1"/>
  <c r="M2206" i="20"/>
  <c r="P2205" i="20"/>
  <c r="Q2205" i="20" s="1" a="1"/>
  <c r="Q2205" i="20" s="1"/>
  <c r="M2205" i="20"/>
  <c r="P2204" i="20"/>
  <c r="M2204" i="20"/>
  <c r="P2203" i="20"/>
  <c r="Q2203" i="20" s="1" a="1"/>
  <c r="Q2203" i="20" s="1"/>
  <c r="M2203" i="20"/>
  <c r="P2202" i="20"/>
  <c r="Q2202" i="20" s="1" a="1"/>
  <c r="Q2202" i="20" s="1"/>
  <c r="M2202" i="20"/>
  <c r="P2201" i="20"/>
  <c r="Q2201" i="20" s="1" a="1"/>
  <c r="Q2201" i="20" s="1"/>
  <c r="M2201" i="20"/>
  <c r="P2200" i="20"/>
  <c r="M2200" i="20"/>
  <c r="P2199" i="20"/>
  <c r="M2199" i="20"/>
  <c r="P2198" i="20"/>
  <c r="M2198" i="20"/>
  <c r="P2197" i="20"/>
  <c r="M2197" i="20"/>
  <c r="P2196" i="20"/>
  <c r="Q2196" i="20" s="1" a="1"/>
  <c r="Q2196" i="20" s="1"/>
  <c r="M2196" i="20"/>
  <c r="P2195" i="20"/>
  <c r="Q2195" i="20" s="1" a="1"/>
  <c r="Q2195" i="20" s="1"/>
  <c r="M2195" i="20"/>
  <c r="P2194" i="20"/>
  <c r="M2194" i="20"/>
  <c r="P2193" i="20"/>
  <c r="Q2193" i="20" s="1" a="1"/>
  <c r="Q2193" i="20" s="1"/>
  <c r="M2193" i="20"/>
  <c r="P2192" i="20"/>
  <c r="Q2192" i="20" s="1" a="1"/>
  <c r="Q2192" i="20" s="1"/>
  <c r="M2192" i="20"/>
  <c r="P2191" i="20"/>
  <c r="Q2191" i="20" s="1" a="1"/>
  <c r="Q2191" i="20" s="1"/>
  <c r="M2191" i="20"/>
  <c r="P2190" i="20"/>
  <c r="M2190" i="20"/>
  <c r="P2189" i="20"/>
  <c r="M2189" i="20"/>
  <c r="P2188" i="20"/>
  <c r="M2188" i="20"/>
  <c r="P2187" i="20"/>
  <c r="Q2187" i="20" s="1" a="1"/>
  <c r="Q2187" i="20" s="1"/>
  <c r="M2187" i="20"/>
  <c r="P2186" i="20"/>
  <c r="Q2186" i="20" s="1" a="1"/>
  <c r="Q2186" i="20" s="1"/>
  <c r="M2186" i="20"/>
  <c r="P2185" i="20"/>
  <c r="Q2185" i="20" s="1" a="1"/>
  <c r="Q2185" i="20" s="1"/>
  <c r="M2185" i="20"/>
  <c r="P2184" i="20"/>
  <c r="M2184" i="20"/>
  <c r="P2183" i="20"/>
  <c r="Q2183" i="20" s="1" a="1"/>
  <c r="Q2183" i="20" s="1"/>
  <c r="M2183" i="20"/>
  <c r="P2182" i="20"/>
  <c r="Q2182" i="20" s="1" a="1"/>
  <c r="Q2182" i="20" s="1"/>
  <c r="M2182" i="20"/>
  <c r="P2181" i="20"/>
  <c r="Q2181" i="20" s="1" a="1"/>
  <c r="Q2181" i="20" s="1"/>
  <c r="M2181" i="20"/>
  <c r="P2180" i="20"/>
  <c r="M2180" i="20"/>
  <c r="P2179" i="20"/>
  <c r="M2179" i="20"/>
  <c r="P2178" i="20"/>
  <c r="M2178" i="20"/>
  <c r="P2177" i="20"/>
  <c r="M2177" i="20"/>
  <c r="P2176" i="20"/>
  <c r="Q2176" i="20" s="1" a="1"/>
  <c r="Q2176" i="20" s="1"/>
  <c r="M2176" i="20"/>
  <c r="P2175" i="20"/>
  <c r="Q2175" i="20" s="1" a="1"/>
  <c r="Q2175" i="20" s="1"/>
  <c r="M2175" i="20"/>
  <c r="P2174" i="20"/>
  <c r="M2174" i="20"/>
  <c r="P2173" i="20"/>
  <c r="Q2173" i="20" s="1" a="1"/>
  <c r="Q2173" i="20" s="1"/>
  <c r="M2173" i="20"/>
  <c r="P2172" i="20"/>
  <c r="Q2172" i="20" s="1" a="1"/>
  <c r="Q2172" i="20" s="1"/>
  <c r="M2172" i="20"/>
  <c r="P2171" i="20"/>
  <c r="Q2171" i="20" s="1" a="1"/>
  <c r="Q2171" i="20" s="1"/>
  <c r="M2171" i="20"/>
  <c r="P2170" i="20"/>
  <c r="Q2170" i="20" s="1" a="1"/>
  <c r="Q2170" i="20" s="1"/>
  <c r="M2170" i="20"/>
  <c r="P2169" i="20"/>
  <c r="Q2169" i="20" s="1" a="1"/>
  <c r="Q2169" i="20" s="1"/>
  <c r="M2169" i="20"/>
  <c r="P2168" i="20"/>
  <c r="Q2168" i="20" s="1" a="1"/>
  <c r="Q2168" i="20" s="1"/>
  <c r="M2168" i="20"/>
  <c r="P2167" i="20"/>
  <c r="Q2167" i="20" s="1" a="1"/>
  <c r="Q2167" i="20" s="1"/>
  <c r="M2167" i="20"/>
  <c r="P2166" i="20"/>
  <c r="Q2166" i="20" s="1" a="1"/>
  <c r="Q2166" i="20" s="1"/>
  <c r="M2166" i="20"/>
  <c r="P2165" i="20"/>
  <c r="Q2165" i="20" s="1" a="1"/>
  <c r="Q2165" i="20" s="1"/>
  <c r="M2165" i="20"/>
  <c r="P2164" i="20"/>
  <c r="Q2164" i="20" s="1" a="1"/>
  <c r="Q2164" i="20" s="1"/>
  <c r="M2164" i="20"/>
  <c r="P2163" i="20"/>
  <c r="Q2163" i="20" s="1" a="1"/>
  <c r="Q2163" i="20" s="1"/>
  <c r="M2163" i="20"/>
  <c r="P2162" i="20"/>
  <c r="M2162" i="20"/>
  <c r="P2161" i="20"/>
  <c r="M2161" i="20"/>
  <c r="P2160" i="20"/>
  <c r="M2160" i="20"/>
  <c r="P2159" i="20"/>
  <c r="M2159" i="20"/>
  <c r="P2158" i="20"/>
  <c r="Q2158" i="20" s="1" a="1"/>
  <c r="Q2158" i="20" s="1"/>
  <c r="M2158" i="20"/>
  <c r="P2157" i="20"/>
  <c r="M2157" i="20"/>
  <c r="P2156" i="20"/>
  <c r="Q2156" i="20" s="1" a="1"/>
  <c r="Q2156" i="20" s="1"/>
  <c r="M2156" i="20"/>
  <c r="P2155" i="20"/>
  <c r="Q2155" i="20" s="1" a="1"/>
  <c r="Q2155" i="20" s="1"/>
  <c r="M2155" i="20"/>
  <c r="P2154" i="20"/>
  <c r="M2154" i="20"/>
  <c r="P2153" i="20"/>
  <c r="Q2153" i="20" s="1" a="1"/>
  <c r="Q2153" i="20" s="1"/>
  <c r="M2153" i="20"/>
  <c r="P2152" i="20"/>
  <c r="Q2152" i="20" s="1" a="1"/>
  <c r="Q2152" i="20" s="1"/>
  <c r="M2152" i="20"/>
  <c r="P2151" i="20"/>
  <c r="Q2151" i="20" s="1" a="1"/>
  <c r="Q2151" i="20" s="1"/>
  <c r="M2151" i="20"/>
  <c r="P2150" i="20"/>
  <c r="Q2150" i="20" s="1" a="1"/>
  <c r="Q2150" i="20" s="1"/>
  <c r="M2150" i="20"/>
  <c r="P2149" i="20"/>
  <c r="Q2149" i="20" s="1" a="1"/>
  <c r="Q2149" i="20" s="1"/>
  <c r="M2149" i="20"/>
  <c r="P2148" i="20"/>
  <c r="M2148" i="20"/>
  <c r="P2147" i="20"/>
  <c r="M2147" i="20"/>
  <c r="P2146" i="20"/>
  <c r="M2146" i="20"/>
  <c r="P2145" i="20"/>
  <c r="M2145" i="20"/>
  <c r="P2144" i="20"/>
  <c r="Q2144" i="20" s="1" a="1"/>
  <c r="Q2144" i="20" s="1"/>
  <c r="M2144" i="20"/>
  <c r="Q2143" i="20" a="1"/>
  <c r="Q2143" i="20" s="1"/>
  <c r="P2143" i="20"/>
  <c r="M2143" i="20"/>
  <c r="P2142" i="20"/>
  <c r="Q2142" i="20" s="1" a="1"/>
  <c r="Q2142" i="20" s="1"/>
  <c r="M2142" i="20"/>
  <c r="P2141" i="20"/>
  <c r="Q2141" i="20" s="1" a="1"/>
  <c r="Q2141" i="20" s="1"/>
  <c r="M2141" i="20"/>
  <c r="P2140" i="20"/>
  <c r="Q2140" i="20" s="1" a="1"/>
  <c r="Q2140" i="20" s="1"/>
  <c r="M2140" i="20"/>
  <c r="P2139" i="20"/>
  <c r="Q2139" i="20" s="1" a="1"/>
  <c r="Q2139" i="20" s="1"/>
  <c r="M2139" i="20"/>
  <c r="P2138" i="20"/>
  <c r="Q2138" i="20" s="1" a="1"/>
  <c r="Q2138" i="20" s="1"/>
  <c r="M2138" i="20"/>
  <c r="P2137" i="20"/>
  <c r="Q2137" i="20" s="1" a="1"/>
  <c r="Q2137" i="20" s="1"/>
  <c r="M2137" i="20"/>
  <c r="P2136" i="20"/>
  <c r="Q2136" i="20" s="1" a="1"/>
  <c r="Q2136" i="20" s="1"/>
  <c r="M2136" i="20"/>
  <c r="P2135" i="20"/>
  <c r="Q2135" i="20" s="1" a="1"/>
  <c r="Q2135" i="20" s="1"/>
  <c r="M2135" i="20"/>
  <c r="P2134" i="20"/>
  <c r="Q2134" i="20" s="1" a="1"/>
  <c r="Q2134" i="20" s="1"/>
  <c r="M2134" i="20"/>
  <c r="P2133" i="20"/>
  <c r="Q2133" i="20" s="1" a="1"/>
  <c r="Q2133" i="20" s="1"/>
  <c r="M2133" i="20"/>
  <c r="P2132" i="20"/>
  <c r="Q2132" i="20" s="1" a="1"/>
  <c r="Q2132" i="20" s="1"/>
  <c r="M2132" i="20"/>
  <c r="P2131" i="20"/>
  <c r="Q2131" i="20" s="1" a="1"/>
  <c r="Q2131" i="20" s="1"/>
  <c r="M2131" i="20"/>
  <c r="P2130" i="20"/>
  <c r="M2130" i="20"/>
  <c r="P2129" i="20"/>
  <c r="Q2129" i="20" s="1" a="1"/>
  <c r="Q2129" i="20" s="1"/>
  <c r="M2129" i="20"/>
  <c r="P2128" i="20"/>
  <c r="M2128" i="20"/>
  <c r="P2127" i="20"/>
  <c r="M2127" i="20"/>
  <c r="P2126" i="20"/>
  <c r="M2126" i="20"/>
  <c r="P2125" i="20"/>
  <c r="M2125" i="20"/>
  <c r="P2124" i="20"/>
  <c r="Q2124" i="20" s="1" a="1"/>
  <c r="Q2124" i="20" s="1"/>
  <c r="M2124" i="20"/>
  <c r="P2123" i="20"/>
  <c r="M2123" i="20"/>
  <c r="P2122" i="20"/>
  <c r="Q2122" i="20" s="1" a="1"/>
  <c r="Q2122" i="20" s="1"/>
  <c r="M2122" i="20"/>
  <c r="P2121" i="20"/>
  <c r="Q2121" i="20" s="1" a="1"/>
  <c r="Q2121" i="20" s="1"/>
  <c r="M2121" i="20"/>
  <c r="P2120" i="20"/>
  <c r="M2120" i="20"/>
  <c r="P2119" i="20"/>
  <c r="Q2119" i="20" s="1" a="1"/>
  <c r="Q2119" i="20" s="1"/>
  <c r="M2119" i="20"/>
  <c r="P2118" i="20"/>
  <c r="Q2118" i="20" s="1" a="1"/>
  <c r="Q2118" i="20" s="1"/>
  <c r="M2118" i="20"/>
  <c r="P2117" i="20"/>
  <c r="Q2117" i="20" s="1" a="1"/>
  <c r="Q2117" i="20" s="1"/>
  <c r="M2117" i="20"/>
  <c r="P2116" i="20"/>
  <c r="Q2116" i="20" s="1" a="1"/>
  <c r="Q2116" i="20" s="1"/>
  <c r="M2116" i="20"/>
  <c r="P2115" i="20"/>
  <c r="Q2115" i="20" s="1" a="1"/>
  <c r="Q2115" i="20" s="1"/>
  <c r="M2115" i="20"/>
  <c r="P2114" i="20"/>
  <c r="Q2114" i="20" s="1" a="1"/>
  <c r="Q2114" i="20" s="1"/>
  <c r="M2114" i="20"/>
  <c r="P2113" i="20"/>
  <c r="Q2113" i="20" s="1" a="1"/>
  <c r="Q2113" i="20" s="1"/>
  <c r="M2113" i="20"/>
  <c r="P2112" i="20"/>
  <c r="Q2112" i="20" s="1" a="1"/>
  <c r="Q2112" i="20" s="1"/>
  <c r="M2112" i="20"/>
  <c r="P2111" i="20"/>
  <c r="Q2111" i="20" s="1" a="1"/>
  <c r="Q2111" i="20" s="1"/>
  <c r="M2111" i="20"/>
  <c r="P2110" i="20"/>
  <c r="Q2110" i="20" s="1" a="1"/>
  <c r="Q2110" i="20" s="1"/>
  <c r="M2110" i="20"/>
  <c r="P2109" i="20"/>
  <c r="Q2109" i="20" s="1" a="1"/>
  <c r="Q2109" i="20" s="1"/>
  <c r="M2109" i="20"/>
  <c r="P2108" i="20"/>
  <c r="Q2108" i="20" s="1" a="1"/>
  <c r="Q2108" i="20" s="1"/>
  <c r="M2108" i="20"/>
  <c r="P2107" i="20"/>
  <c r="Q2107" i="20" s="1" a="1"/>
  <c r="Q2107" i="20" s="1"/>
  <c r="M2107" i="20"/>
  <c r="P2106" i="20"/>
  <c r="Q2106" i="20" s="1" a="1"/>
  <c r="Q2106" i="20" s="1"/>
  <c r="M2106" i="20"/>
  <c r="P2105" i="20"/>
  <c r="Q2105" i="20" s="1" a="1"/>
  <c r="Q2105" i="20" s="1"/>
  <c r="M2105" i="20"/>
  <c r="P2104" i="20"/>
  <c r="Q2104" i="20" s="1" a="1"/>
  <c r="Q2104" i="20" s="1"/>
  <c r="M2104" i="20"/>
  <c r="P2103" i="20"/>
  <c r="Q2103" i="20" s="1" a="1"/>
  <c r="Q2103" i="20" s="1"/>
  <c r="M2103" i="20"/>
  <c r="P2102" i="20"/>
  <c r="Q2102" i="20" s="1" a="1"/>
  <c r="Q2102" i="20" s="1"/>
  <c r="M2102" i="20"/>
  <c r="P2101" i="20"/>
  <c r="Q2101" i="20" s="1" a="1"/>
  <c r="Q2101" i="20" s="1"/>
  <c r="M2101" i="20"/>
  <c r="P2100" i="20"/>
  <c r="Q2100" i="20" s="1" a="1"/>
  <c r="Q2100" i="20" s="1"/>
  <c r="M2100" i="20"/>
  <c r="P2099" i="20"/>
  <c r="Q2099" i="20" s="1" a="1"/>
  <c r="Q2099" i="20" s="1"/>
  <c r="M2099" i="20"/>
  <c r="P2098" i="20"/>
  <c r="Q2098" i="20" s="1" a="1"/>
  <c r="Q2098" i="20" s="1"/>
  <c r="M2098" i="20"/>
  <c r="P2097" i="20"/>
  <c r="Q2097" i="20" s="1" a="1"/>
  <c r="Q2097" i="20" s="1"/>
  <c r="M2097" i="20"/>
  <c r="P2096" i="20"/>
  <c r="M2096" i="20"/>
  <c r="P2095" i="20"/>
  <c r="M2095" i="20"/>
  <c r="P2094" i="20"/>
  <c r="M2094" i="20"/>
  <c r="P2093" i="20"/>
  <c r="M2093" i="20"/>
  <c r="P2092" i="20"/>
  <c r="Q2092" i="20" s="1" a="1"/>
  <c r="Q2092" i="20" s="1"/>
  <c r="M2092" i="20"/>
  <c r="P2091" i="20"/>
  <c r="Q2091" i="20" s="1" a="1"/>
  <c r="Q2091" i="20" s="1"/>
  <c r="M2091" i="20"/>
  <c r="P2090" i="20"/>
  <c r="Q2090" i="20" s="1" a="1"/>
  <c r="Q2090" i="20" s="1"/>
  <c r="M2090" i="20"/>
  <c r="P2089" i="20"/>
  <c r="Q2089" i="20" s="1" a="1"/>
  <c r="Q2089" i="20" s="1"/>
  <c r="M2089" i="20"/>
  <c r="P2088" i="20"/>
  <c r="Q2088" i="20" s="1" a="1"/>
  <c r="Q2088" i="20" s="1"/>
  <c r="M2088" i="20"/>
  <c r="P2087" i="20"/>
  <c r="Q2087" i="20" s="1" a="1"/>
  <c r="Q2087" i="20" s="1"/>
  <c r="M2087" i="20"/>
  <c r="P2086" i="20"/>
  <c r="Q2086" i="20" s="1" a="1"/>
  <c r="Q2086" i="20" s="1"/>
  <c r="M2086" i="20"/>
  <c r="P2085" i="20"/>
  <c r="Q2085" i="20" s="1" a="1"/>
  <c r="Q2085" i="20" s="1"/>
  <c r="M2085" i="20"/>
  <c r="P2084" i="20"/>
  <c r="Q2084" i="20" s="1" a="1"/>
  <c r="Q2084" i="20" s="1"/>
  <c r="M2084" i="20"/>
  <c r="P2083" i="20"/>
  <c r="Q2083" i="20" s="1" a="1"/>
  <c r="Q2083" i="20" s="1"/>
  <c r="M2083" i="20"/>
  <c r="P2082" i="20"/>
  <c r="Q2082" i="20" s="1" a="1"/>
  <c r="Q2082" i="20" s="1"/>
  <c r="M2082" i="20"/>
  <c r="P2081" i="20"/>
  <c r="Q2081" i="20" s="1" a="1"/>
  <c r="Q2081" i="20" s="1"/>
  <c r="M2081" i="20"/>
  <c r="P2080" i="20"/>
  <c r="Q2080" i="20" s="1" a="1"/>
  <c r="Q2080" i="20" s="1"/>
  <c r="M2080" i="20"/>
  <c r="P2079" i="20"/>
  <c r="Q2079" i="20" s="1" a="1"/>
  <c r="Q2079" i="20" s="1"/>
  <c r="M2079" i="20"/>
  <c r="P2078" i="20"/>
  <c r="Q2078" i="20" s="1" a="1"/>
  <c r="Q2078" i="20" s="1"/>
  <c r="M2078" i="20"/>
  <c r="P2077" i="20"/>
  <c r="Q2077" i="20" s="1" a="1"/>
  <c r="Q2077" i="20" s="1"/>
  <c r="M2077" i="20"/>
  <c r="P2076" i="20"/>
  <c r="Q2076" i="20" s="1" a="1"/>
  <c r="Q2076" i="20" s="1"/>
  <c r="M2076" i="20"/>
  <c r="P2075" i="20"/>
  <c r="Q2075" i="20" s="1" a="1"/>
  <c r="Q2075" i="20" s="1"/>
  <c r="M2075" i="20"/>
  <c r="P2074" i="20"/>
  <c r="Q2074" i="20" s="1" a="1"/>
  <c r="Q2074" i="20" s="1"/>
  <c r="M2074" i="20"/>
  <c r="P2073" i="20"/>
  <c r="Q2073" i="20" s="1" a="1"/>
  <c r="Q2073" i="20" s="1"/>
  <c r="M2073" i="20"/>
  <c r="P2072" i="20"/>
  <c r="Q2072" i="20" s="1" a="1"/>
  <c r="Q2072" i="20" s="1"/>
  <c r="M2072" i="20"/>
  <c r="P2071" i="20"/>
  <c r="Q2071" i="20" s="1" a="1"/>
  <c r="Q2071" i="20" s="1"/>
  <c r="M2071" i="20"/>
  <c r="P2070" i="20"/>
  <c r="Q2070" i="20" s="1" a="1"/>
  <c r="Q2070" i="20" s="1"/>
  <c r="M2070" i="20"/>
  <c r="P2069" i="20"/>
  <c r="Q2069" i="20" s="1" a="1"/>
  <c r="Q2069" i="20" s="1"/>
  <c r="M2069" i="20"/>
  <c r="P2068" i="20"/>
  <c r="Q2068" i="20" s="1" a="1"/>
  <c r="Q2068" i="20" s="1"/>
  <c r="M2068" i="20"/>
  <c r="P2067" i="20"/>
  <c r="Q2067" i="20" s="1" a="1"/>
  <c r="Q2067" i="20" s="1"/>
  <c r="M2067" i="20"/>
  <c r="P2066" i="20"/>
  <c r="Q2066" i="20" s="1" a="1"/>
  <c r="Q2066" i="20" s="1"/>
  <c r="M2066" i="20"/>
  <c r="P2065" i="20"/>
  <c r="M2065" i="20"/>
  <c r="P2064" i="20"/>
  <c r="M2064" i="20"/>
  <c r="P2063" i="20"/>
  <c r="M2063" i="20"/>
  <c r="P2062" i="20"/>
  <c r="M2062" i="20"/>
  <c r="P2061" i="20"/>
  <c r="M2061" i="20"/>
  <c r="P2060" i="20"/>
  <c r="M2060" i="20"/>
  <c r="P2059" i="20"/>
  <c r="M2059" i="20"/>
  <c r="P2058" i="20"/>
  <c r="M2058" i="20"/>
  <c r="P2057" i="20"/>
  <c r="M2057" i="20"/>
  <c r="P2056" i="20"/>
  <c r="M2056" i="20"/>
  <c r="P2055" i="20"/>
  <c r="M2055" i="20"/>
  <c r="P2054" i="20"/>
  <c r="M2054" i="20"/>
  <c r="P2053" i="20"/>
  <c r="M2053" i="20"/>
  <c r="P2052" i="20"/>
  <c r="M2052" i="20"/>
  <c r="P2051" i="20"/>
  <c r="M2051" i="20"/>
  <c r="P2050" i="20"/>
  <c r="M2050" i="20"/>
  <c r="P2049" i="20"/>
  <c r="M2049" i="20"/>
  <c r="P2048" i="20"/>
  <c r="M2048" i="20"/>
  <c r="P2047" i="20"/>
  <c r="M2047" i="20"/>
  <c r="P2046" i="20"/>
  <c r="M2046" i="20"/>
  <c r="P2045" i="20"/>
  <c r="M2045" i="20"/>
  <c r="P2044" i="20"/>
  <c r="M2044" i="20"/>
  <c r="P2043" i="20"/>
  <c r="M2043" i="20"/>
  <c r="P2042" i="20"/>
  <c r="M2042" i="20"/>
  <c r="P2041" i="20"/>
  <c r="M2041" i="20"/>
  <c r="P2040" i="20"/>
  <c r="M2040" i="20"/>
  <c r="P2039" i="20"/>
  <c r="M2039" i="20"/>
  <c r="P2038" i="20"/>
  <c r="M2038" i="20"/>
  <c r="P2037" i="20"/>
  <c r="M2037" i="20"/>
  <c r="P2036" i="20"/>
  <c r="M2036" i="20"/>
  <c r="P2035" i="20"/>
  <c r="M2035" i="20"/>
  <c r="P2034" i="20"/>
  <c r="M2034" i="20"/>
  <c r="P2033" i="20"/>
  <c r="M2033" i="20"/>
  <c r="P2032" i="20"/>
  <c r="M2032" i="20"/>
  <c r="P2031" i="20"/>
  <c r="M2031" i="20"/>
  <c r="P2030" i="20"/>
  <c r="M2030" i="20"/>
  <c r="P2029" i="20"/>
  <c r="M2029" i="20"/>
  <c r="P2028" i="20"/>
  <c r="M2028" i="20"/>
  <c r="P2027" i="20"/>
  <c r="Q2027" i="20" s="1" a="1"/>
  <c r="Q2027" i="20" s="1"/>
  <c r="M2027" i="20"/>
  <c r="P2026" i="20"/>
  <c r="Q2026" i="20" s="1" a="1"/>
  <c r="Q2026" i="20" s="1"/>
  <c r="M2026" i="20"/>
  <c r="P2025" i="20"/>
  <c r="Q2025" i="20" s="1" a="1"/>
  <c r="Q2025" i="20" s="1"/>
  <c r="M2025" i="20"/>
  <c r="P2024" i="20"/>
  <c r="Q2024" i="20" s="1" a="1"/>
  <c r="Q2024" i="20" s="1"/>
  <c r="M2024" i="20"/>
  <c r="P2023" i="20"/>
  <c r="Q2023" i="20" s="1" a="1"/>
  <c r="Q2023" i="20" s="1"/>
  <c r="M2023" i="20"/>
  <c r="P2022" i="20"/>
  <c r="M2022" i="20"/>
  <c r="P2021" i="20"/>
  <c r="M2021" i="20"/>
  <c r="P2020" i="20"/>
  <c r="M2020" i="20"/>
  <c r="P2019" i="20"/>
  <c r="M2019" i="20"/>
  <c r="P2018" i="20"/>
  <c r="M2018" i="20"/>
  <c r="P2017" i="20"/>
  <c r="M2017" i="20"/>
  <c r="P2016" i="20"/>
  <c r="M2016" i="20"/>
  <c r="P2015" i="20"/>
  <c r="M2015" i="20"/>
  <c r="P2014" i="20"/>
  <c r="M2014" i="20"/>
  <c r="P2013" i="20"/>
  <c r="M2013" i="20"/>
  <c r="P2012" i="20"/>
  <c r="M2012" i="20"/>
  <c r="P2011" i="20"/>
  <c r="M2011" i="20"/>
  <c r="P2010" i="20"/>
  <c r="M2010" i="20"/>
  <c r="P2009" i="20"/>
  <c r="M2009" i="20"/>
  <c r="P2008" i="20"/>
  <c r="M2008" i="20"/>
  <c r="P2007" i="20"/>
  <c r="M2007" i="20"/>
  <c r="P2006" i="20"/>
  <c r="M2006" i="20"/>
  <c r="P2005" i="20"/>
  <c r="M2005" i="20"/>
  <c r="P2004" i="20"/>
  <c r="M2004" i="20"/>
  <c r="P2003" i="20"/>
  <c r="M2003" i="20"/>
  <c r="P2002" i="20"/>
  <c r="M2002" i="20"/>
  <c r="P2001" i="20"/>
  <c r="M2001" i="20"/>
  <c r="P2000" i="20"/>
  <c r="M2000" i="20"/>
  <c r="P1999" i="20"/>
  <c r="M1999" i="20"/>
  <c r="P1998" i="20"/>
  <c r="M1998" i="20"/>
  <c r="P1997" i="20"/>
  <c r="M1997" i="20"/>
  <c r="P1996" i="20"/>
  <c r="M1996" i="20"/>
  <c r="P1995" i="20"/>
  <c r="M1995" i="20"/>
  <c r="P1994" i="20"/>
  <c r="M1994" i="20"/>
  <c r="P1993" i="20"/>
  <c r="M1993" i="20"/>
  <c r="P1992" i="20"/>
  <c r="M1992" i="20"/>
  <c r="P1991" i="20"/>
  <c r="M1991" i="20"/>
  <c r="P1990" i="20"/>
  <c r="M1990" i="20"/>
  <c r="P1989" i="20"/>
  <c r="M1989" i="20"/>
  <c r="P1988" i="20"/>
  <c r="M1988" i="20"/>
  <c r="P1987" i="20"/>
  <c r="M1987" i="20"/>
  <c r="P1986" i="20"/>
  <c r="M1986" i="20"/>
  <c r="P1985" i="20"/>
  <c r="M1985" i="20"/>
  <c r="P1984" i="20"/>
  <c r="M1984" i="20"/>
  <c r="P1983" i="20"/>
  <c r="M1983" i="20"/>
  <c r="P1982" i="20"/>
  <c r="M1982" i="20"/>
  <c r="P1981" i="20"/>
  <c r="M1981" i="20"/>
  <c r="P1980" i="20"/>
  <c r="M1980" i="20"/>
  <c r="P1979" i="20"/>
  <c r="M1979" i="20"/>
  <c r="P1978" i="20"/>
  <c r="M1978" i="20"/>
  <c r="P1977" i="20"/>
  <c r="M1977" i="20"/>
  <c r="P1976" i="20"/>
  <c r="M1976" i="20"/>
  <c r="P1975" i="20"/>
  <c r="M1975" i="20"/>
  <c r="P1974" i="20"/>
  <c r="M1974" i="20"/>
  <c r="P1973" i="20"/>
  <c r="M1973" i="20"/>
  <c r="P1972" i="20"/>
  <c r="M1972" i="20"/>
  <c r="P1971" i="20"/>
  <c r="M1971" i="20"/>
  <c r="P1970" i="20"/>
  <c r="M1970" i="20"/>
  <c r="P1969" i="20"/>
  <c r="M1969" i="20"/>
  <c r="P1968" i="20"/>
  <c r="M1968" i="20"/>
  <c r="P1967" i="20"/>
  <c r="M1967" i="20"/>
  <c r="P1966" i="20"/>
  <c r="M1966" i="20"/>
  <c r="P1965" i="20"/>
  <c r="M1965" i="20"/>
  <c r="P1964" i="20"/>
  <c r="M1964" i="20"/>
  <c r="P1963" i="20"/>
  <c r="M1963" i="20"/>
  <c r="P1962" i="20"/>
  <c r="M1962" i="20"/>
  <c r="P1961" i="20"/>
  <c r="M1961" i="20"/>
  <c r="P1960" i="20"/>
  <c r="M1960" i="20"/>
  <c r="P1959" i="20"/>
  <c r="M1959" i="20"/>
  <c r="P1958" i="20"/>
  <c r="M1958" i="20"/>
  <c r="P1957" i="20"/>
  <c r="M1957" i="20"/>
  <c r="P1956" i="20"/>
  <c r="M1956" i="20"/>
  <c r="P1955" i="20"/>
  <c r="M1955" i="20"/>
  <c r="P1954" i="20"/>
  <c r="M1954" i="20"/>
  <c r="P1953" i="20"/>
  <c r="M1953" i="20"/>
  <c r="P1952" i="20"/>
  <c r="M1952" i="20"/>
  <c r="P1951" i="20"/>
  <c r="M1951" i="20"/>
  <c r="P1950" i="20"/>
  <c r="M1950" i="20"/>
  <c r="P1949" i="20"/>
  <c r="M1949" i="20"/>
  <c r="P1948" i="20"/>
  <c r="M1948" i="20"/>
  <c r="P1947" i="20"/>
  <c r="M1947" i="20"/>
  <c r="P1946" i="20"/>
  <c r="M1946" i="20"/>
  <c r="P1945" i="20"/>
  <c r="M1945" i="20"/>
  <c r="P1944" i="20"/>
  <c r="M1944" i="20"/>
  <c r="P1943" i="20"/>
  <c r="M1943" i="20"/>
  <c r="P1942" i="20"/>
  <c r="M1942" i="20"/>
  <c r="P1941" i="20"/>
  <c r="M1941" i="20"/>
  <c r="P1940" i="20"/>
  <c r="M1940" i="20"/>
  <c r="P1939" i="20"/>
  <c r="M1939" i="20"/>
  <c r="P1938" i="20"/>
  <c r="M1938" i="20"/>
  <c r="P1937" i="20"/>
  <c r="M1937" i="20"/>
  <c r="P1936" i="20"/>
  <c r="M1936" i="20"/>
  <c r="P1935" i="20"/>
  <c r="M1935" i="20"/>
  <c r="P1934" i="20"/>
  <c r="M1934" i="20"/>
  <c r="P1933" i="20"/>
  <c r="M1933" i="20"/>
  <c r="P1932" i="20"/>
  <c r="M1932" i="20"/>
  <c r="P1931" i="20"/>
  <c r="M1931" i="20"/>
  <c r="P1930" i="20"/>
  <c r="M1930" i="20"/>
  <c r="P1929" i="20"/>
  <c r="M1929" i="20"/>
  <c r="P1928" i="20"/>
  <c r="M1928" i="20"/>
  <c r="P1927" i="20"/>
  <c r="M1927" i="20"/>
  <c r="P1926" i="20"/>
  <c r="M1926" i="20"/>
  <c r="P1925" i="20"/>
  <c r="M1925" i="20"/>
  <c r="P1924" i="20"/>
  <c r="M1924" i="20"/>
  <c r="P1923" i="20"/>
  <c r="M1923" i="20"/>
  <c r="P1922" i="20"/>
  <c r="M1922" i="20"/>
  <c r="P1921" i="20"/>
  <c r="Q1921" i="20" s="1" a="1"/>
  <c r="Q1921" i="20" s="1"/>
  <c r="M1921" i="20"/>
  <c r="P1920" i="20"/>
  <c r="Q1920" i="20" s="1" a="1"/>
  <c r="Q1920" i="20" s="1"/>
  <c r="M1920" i="20"/>
  <c r="P1919" i="20"/>
  <c r="Q1919" i="20" s="1" a="1"/>
  <c r="Q1919" i="20" s="1"/>
  <c r="M1919" i="20"/>
  <c r="P1918" i="20"/>
  <c r="Q1918" i="20" s="1" a="1"/>
  <c r="Q1918" i="20" s="1"/>
  <c r="M1918" i="20"/>
  <c r="P1917" i="20"/>
  <c r="Q1917" i="20" s="1" a="1"/>
  <c r="Q1917" i="20" s="1"/>
  <c r="M1917" i="20"/>
  <c r="P1916" i="20"/>
  <c r="Q1916" i="20" s="1" a="1"/>
  <c r="Q1916" i="20" s="1"/>
  <c r="M1916" i="20"/>
  <c r="P1915" i="20"/>
  <c r="M1915" i="20"/>
  <c r="P1914" i="20"/>
  <c r="M1914" i="20"/>
  <c r="P1913" i="20"/>
  <c r="M1913" i="20"/>
  <c r="P1912" i="20"/>
  <c r="M1912" i="20"/>
  <c r="P1911" i="20"/>
  <c r="M1911" i="20"/>
  <c r="P1910" i="20"/>
  <c r="M1910" i="20"/>
  <c r="P1909" i="20"/>
  <c r="M1909" i="20"/>
  <c r="P1908" i="20"/>
  <c r="M1908" i="20"/>
  <c r="P1907" i="20"/>
  <c r="M1907" i="20"/>
  <c r="P1906" i="20"/>
  <c r="M1906" i="20"/>
  <c r="P1905" i="20"/>
  <c r="M1905" i="20"/>
  <c r="P1904" i="20"/>
  <c r="M1904" i="20"/>
  <c r="P1903" i="20"/>
  <c r="M1903" i="20"/>
  <c r="P1902" i="20"/>
  <c r="M1902" i="20"/>
  <c r="P1901" i="20"/>
  <c r="M1901" i="20"/>
  <c r="P1900" i="20"/>
  <c r="M1900" i="20"/>
  <c r="P1899" i="20"/>
  <c r="M1899" i="20"/>
  <c r="P1898" i="20"/>
  <c r="M1898" i="20"/>
  <c r="P1897" i="20"/>
  <c r="M1897" i="20"/>
  <c r="P1896" i="20"/>
  <c r="M1896" i="20"/>
  <c r="P1895" i="20"/>
  <c r="M1895" i="20"/>
  <c r="P1894" i="20"/>
  <c r="M1894" i="20"/>
  <c r="P1893" i="20"/>
  <c r="M1893" i="20"/>
  <c r="P1892" i="20"/>
  <c r="M1892" i="20"/>
  <c r="P1891" i="20"/>
  <c r="M1891" i="20"/>
  <c r="P1890" i="20"/>
  <c r="M1890" i="20"/>
  <c r="P1889" i="20"/>
  <c r="M1889" i="20"/>
  <c r="P1888" i="20"/>
  <c r="M1888" i="20"/>
  <c r="P1887" i="20"/>
  <c r="M1887" i="20"/>
  <c r="P1886" i="20"/>
  <c r="M1886" i="20"/>
  <c r="P1885" i="20"/>
  <c r="Q1885" i="20" s="1" a="1"/>
  <c r="Q1885" i="20" s="1"/>
  <c r="M1885" i="20"/>
  <c r="P1884" i="20"/>
  <c r="Q1884" i="20" s="1" a="1"/>
  <c r="Q1884" i="20" s="1"/>
  <c r="M1884" i="20"/>
  <c r="P1883" i="20"/>
  <c r="Q1883" i="20" s="1" a="1"/>
  <c r="Q1883" i="20" s="1"/>
  <c r="M1883" i="20"/>
  <c r="P1882" i="20"/>
  <c r="Q1882" i="20" s="1" a="1"/>
  <c r="Q1882" i="20" s="1"/>
  <c r="M1882" i="20"/>
  <c r="P1881" i="20"/>
  <c r="Q1881" i="20" s="1" a="1"/>
  <c r="Q1881" i="20" s="1"/>
  <c r="M1881" i="20"/>
  <c r="P1880" i="20"/>
  <c r="Q1880" i="20" s="1" a="1"/>
  <c r="Q1880" i="20" s="1"/>
  <c r="M1880" i="20"/>
  <c r="P1879" i="20"/>
  <c r="Q1879" i="20" s="1" a="1"/>
  <c r="Q1879" i="20" s="1"/>
  <c r="M1879" i="20"/>
  <c r="P1878" i="20"/>
  <c r="M1878" i="20"/>
  <c r="P1877" i="20"/>
  <c r="Q1877" i="20" s="1" a="1"/>
  <c r="Q1877" i="20" s="1"/>
  <c r="M1877" i="20"/>
  <c r="P1876" i="20"/>
  <c r="Q1876" i="20" s="1" a="1"/>
  <c r="Q1876" i="20" s="1"/>
  <c r="M1876" i="20"/>
  <c r="P1875" i="20"/>
  <c r="Q1875" i="20" s="1" a="1"/>
  <c r="Q1875" i="20" s="1"/>
  <c r="M1875" i="20"/>
  <c r="P1874" i="20"/>
  <c r="Q1874" i="20" s="1" a="1"/>
  <c r="Q1874" i="20" s="1"/>
  <c r="M1874" i="20"/>
  <c r="P1873" i="20"/>
  <c r="Q1873" i="20" s="1" a="1"/>
  <c r="Q1873" i="20" s="1"/>
  <c r="M1873" i="20"/>
  <c r="P1872" i="20"/>
  <c r="Q1872" i="20" s="1" a="1"/>
  <c r="Q1872" i="20" s="1"/>
  <c r="M1872" i="20"/>
  <c r="P1871" i="20"/>
  <c r="Q1871" i="20" s="1" a="1"/>
  <c r="Q1871" i="20" s="1"/>
  <c r="M1871" i="20"/>
  <c r="P1870" i="20"/>
  <c r="Q1870" i="20" s="1" a="1"/>
  <c r="Q1870" i="20" s="1"/>
  <c r="M1870" i="20"/>
  <c r="P1869" i="20"/>
  <c r="Q1869" i="20" s="1" a="1"/>
  <c r="Q1869" i="20" s="1"/>
  <c r="M1869" i="20"/>
  <c r="P1868" i="20"/>
  <c r="Q1868" i="20" s="1" a="1"/>
  <c r="Q1868" i="20" s="1"/>
  <c r="M1868" i="20"/>
  <c r="P1867" i="20"/>
  <c r="Q1867" i="20" s="1" a="1"/>
  <c r="Q1867" i="20" s="1"/>
  <c r="M1867" i="20"/>
  <c r="Q1866" i="20" a="1"/>
  <c r="Q1866" i="20" s="1"/>
  <c r="P1866" i="20"/>
  <c r="M1866" i="20"/>
  <c r="P1865" i="20"/>
  <c r="Q1865" i="20" s="1" a="1"/>
  <c r="Q1865" i="20" s="1"/>
  <c r="M1865" i="20"/>
  <c r="P1864" i="20"/>
  <c r="Q1864" i="20" s="1" a="1"/>
  <c r="Q1864" i="20" s="1"/>
  <c r="M1864" i="20"/>
  <c r="P1863" i="20"/>
  <c r="Q1863" i="20" s="1" a="1"/>
  <c r="Q1863" i="20" s="1"/>
  <c r="M1863" i="20"/>
  <c r="P1862" i="20"/>
  <c r="Q1862" i="20" s="1" a="1"/>
  <c r="Q1862" i="20" s="1"/>
  <c r="M1862" i="20"/>
  <c r="P1861" i="20"/>
  <c r="Q1861" i="20" s="1" a="1"/>
  <c r="Q1861" i="20" s="1"/>
  <c r="M1861" i="20"/>
  <c r="P1860" i="20"/>
  <c r="Q1860" i="20" s="1" a="1"/>
  <c r="Q1860" i="20" s="1"/>
  <c r="M1860" i="20"/>
  <c r="P1859" i="20"/>
  <c r="Q1859" i="20" s="1" a="1"/>
  <c r="Q1859" i="20" s="1"/>
  <c r="M1859" i="20"/>
  <c r="P1858" i="20"/>
  <c r="M1858" i="20"/>
  <c r="P1857" i="20"/>
  <c r="Q1857" i="20" s="1" a="1"/>
  <c r="Q1857" i="20" s="1"/>
  <c r="M1857" i="20"/>
  <c r="P1856" i="20"/>
  <c r="Q1856" i="20" s="1" a="1"/>
  <c r="Q1856" i="20" s="1"/>
  <c r="M1856" i="20"/>
  <c r="P1855" i="20"/>
  <c r="Q1855" i="20" s="1" a="1"/>
  <c r="Q1855" i="20" s="1"/>
  <c r="M1855" i="20"/>
  <c r="P1854" i="20"/>
  <c r="Q1854" i="20" s="1" a="1"/>
  <c r="Q1854" i="20" s="1"/>
  <c r="M1854" i="20"/>
  <c r="P1853" i="20"/>
  <c r="M1853" i="20"/>
  <c r="P1852" i="20"/>
  <c r="Q1852" i="20" s="1" a="1"/>
  <c r="Q1852" i="20" s="1"/>
  <c r="M1852" i="20"/>
  <c r="P1851" i="20"/>
  <c r="Q1851" i="20" s="1" a="1"/>
  <c r="Q1851" i="20" s="1"/>
  <c r="M1851" i="20"/>
  <c r="P1850" i="20"/>
  <c r="Q1850" i="20" s="1" a="1"/>
  <c r="Q1850" i="20" s="1"/>
  <c r="M1850" i="20"/>
  <c r="P1849" i="20"/>
  <c r="Q1849" i="20" s="1" a="1"/>
  <c r="Q1849" i="20" s="1"/>
  <c r="M1849" i="20"/>
  <c r="P1848" i="20"/>
  <c r="Q1848" i="20" s="1" a="1"/>
  <c r="Q1848" i="20" s="1"/>
  <c r="M1848" i="20"/>
  <c r="P1847" i="20"/>
  <c r="Q1847" i="20" s="1" a="1"/>
  <c r="Q1847" i="20" s="1"/>
  <c r="M1847" i="20"/>
  <c r="P1846" i="20"/>
  <c r="Q1846" i="20" s="1" a="1"/>
  <c r="Q1846" i="20" s="1"/>
  <c r="M1846" i="20"/>
  <c r="P1845" i="20"/>
  <c r="Q1845" i="20" s="1" a="1"/>
  <c r="Q1845" i="20" s="1"/>
  <c r="M1845" i="20"/>
  <c r="P1844" i="20"/>
  <c r="Q1844" i="20" s="1" a="1"/>
  <c r="Q1844" i="20" s="1"/>
  <c r="M1844" i="20"/>
  <c r="P1843" i="20"/>
  <c r="Q1843" i="20" s="1" a="1"/>
  <c r="Q1843" i="20" s="1"/>
  <c r="M1843" i="20"/>
  <c r="P1842" i="20"/>
  <c r="Q1842" i="20" s="1" a="1"/>
  <c r="Q1842" i="20" s="1"/>
  <c r="M1842" i="20"/>
  <c r="P1841" i="20"/>
  <c r="Q1841" i="20" s="1" a="1"/>
  <c r="Q1841" i="20" s="1"/>
  <c r="M1841" i="20"/>
  <c r="P1840" i="20"/>
  <c r="Q1840" i="20" s="1" a="1"/>
  <c r="Q1840" i="20" s="1"/>
  <c r="M1840" i="20"/>
  <c r="P1839" i="20"/>
  <c r="Q1839" i="20" s="1" a="1"/>
  <c r="Q1839" i="20" s="1"/>
  <c r="M1839" i="20"/>
  <c r="P1838" i="20"/>
  <c r="Q1838" i="20" s="1" a="1"/>
  <c r="Q1838" i="20" s="1"/>
  <c r="M1838" i="20"/>
  <c r="P1837" i="20"/>
  <c r="Q1837" i="20" s="1" a="1"/>
  <c r="Q1837" i="20" s="1"/>
  <c r="M1837" i="20"/>
  <c r="P1836" i="20"/>
  <c r="Q1836" i="20" s="1" a="1"/>
  <c r="Q1836" i="20" s="1"/>
  <c r="M1836" i="20"/>
  <c r="P1835" i="20"/>
  <c r="Q1835" i="20" s="1" a="1"/>
  <c r="Q1835" i="20" s="1"/>
  <c r="M1835" i="20"/>
  <c r="P1834" i="20"/>
  <c r="Q1834" i="20" s="1" a="1"/>
  <c r="Q1834" i="20" s="1"/>
  <c r="M1834" i="20"/>
  <c r="P1833" i="20"/>
  <c r="Q1833" i="20" s="1" a="1"/>
  <c r="Q1833" i="20" s="1"/>
  <c r="M1833" i="20"/>
  <c r="P1832" i="20"/>
  <c r="Q1832" i="20" s="1" a="1"/>
  <c r="Q1832" i="20" s="1"/>
  <c r="M1832" i="20"/>
  <c r="P1831" i="20"/>
  <c r="Q1831" i="20" s="1" a="1"/>
  <c r="Q1831" i="20" s="1"/>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Q1825" i="20" s="1" a="1"/>
  <c r="Q1825" i="20" s="1"/>
  <c r="M1825" i="20"/>
  <c r="P1824" i="20"/>
  <c r="Q1824" i="20" s="1" a="1"/>
  <c r="Q1824" i="20" s="1"/>
  <c r="M1824" i="20"/>
  <c r="P1823" i="20"/>
  <c r="Q1823" i="20" s="1" a="1"/>
  <c r="Q1823" i="20" s="1"/>
  <c r="M1823" i="20"/>
  <c r="P1822" i="20"/>
  <c r="Q1822" i="20" s="1" a="1"/>
  <c r="Q1822" i="20" s="1"/>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Q1816" i="20" s="1" a="1"/>
  <c r="Q1816" i="20" s="1"/>
  <c r="M1816" i="20"/>
  <c r="P1815" i="20"/>
  <c r="Q1815" i="20" s="1" a="1"/>
  <c r="Q1815" i="20" s="1"/>
  <c r="M1815" i="20"/>
  <c r="P1814" i="20"/>
  <c r="Q1814" i="20" s="1" a="1"/>
  <c r="Q1814" i="20" s="1"/>
  <c r="M1814" i="20"/>
  <c r="P1813" i="20"/>
  <c r="Q1813" i="20" s="1" a="1"/>
  <c r="Q1813" i="20" s="1"/>
  <c r="M1813" i="20"/>
  <c r="P1812" i="20"/>
  <c r="Q1812" i="20" s="1" a="1"/>
  <c r="Q1812" i="20" s="1"/>
  <c r="M1812" i="20"/>
  <c r="P1811" i="20"/>
  <c r="Q1811" i="20" s="1" a="1"/>
  <c r="Q1811" i="20" s="1"/>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Q1802" i="20" s="1" a="1"/>
  <c r="Q1802" i="20" s="1"/>
  <c r="M1802" i="20"/>
  <c r="P1801" i="20"/>
  <c r="Q1801" i="20" s="1" a="1"/>
  <c r="Q1801" i="20" s="1"/>
  <c r="M1801" i="20"/>
  <c r="P1800" i="20"/>
  <c r="Q1800" i="20" s="1" a="1"/>
  <c r="Q1800" i="20" s="1"/>
  <c r="M1800" i="20"/>
  <c r="P1799" i="20"/>
  <c r="Q1799" i="20" s="1" a="1"/>
  <c r="Q1799" i="20" s="1"/>
  <c r="M1799" i="20"/>
  <c r="P1798" i="20"/>
  <c r="Q1798" i="20" s="1" a="1"/>
  <c r="Q1798" i="20" s="1"/>
  <c r="M1798" i="20"/>
  <c r="P1797" i="20"/>
  <c r="Q1797" i="20" s="1" a="1"/>
  <c r="Q1797" i="20" s="1"/>
  <c r="M1797" i="20"/>
  <c r="P1796" i="20"/>
  <c r="Q1796" i="20" s="1" a="1"/>
  <c r="Q1796" i="20" s="1"/>
  <c r="M1796" i="20"/>
  <c r="P1795" i="20"/>
  <c r="Q1795" i="20" s="1" a="1"/>
  <c r="Q1795" i="20" s="1"/>
  <c r="M1795" i="20"/>
  <c r="P1794" i="20"/>
  <c r="Q1794" i="20" s="1" a="1"/>
  <c r="Q1794" i="20" s="1"/>
  <c r="M1794" i="20"/>
  <c r="P1793" i="20"/>
  <c r="Q1793" i="20" s="1" a="1"/>
  <c r="Q1793" i="20" s="1"/>
  <c r="M1793" i="20"/>
  <c r="P1792" i="20"/>
  <c r="Q1792" i="20" s="1" a="1"/>
  <c r="Q1792" i="20" s="1"/>
  <c r="M1792" i="20"/>
  <c r="P1791" i="20"/>
  <c r="Q1791" i="20" s="1" a="1"/>
  <c r="Q1791" i="20" s="1"/>
  <c r="M1791" i="20"/>
  <c r="P1790" i="20"/>
  <c r="Q1790" i="20" s="1" a="1"/>
  <c r="Q1790" i="20" s="1"/>
  <c r="M1790" i="20"/>
  <c r="P1789" i="20"/>
  <c r="Q1789" i="20" s="1" a="1"/>
  <c r="Q1789" i="20" s="1"/>
  <c r="M1789" i="20"/>
  <c r="P1788" i="20"/>
  <c r="Q1788" i="20" s="1" a="1"/>
  <c r="Q1788" i="20" s="1"/>
  <c r="M1788" i="20"/>
  <c r="P1787" i="20"/>
  <c r="Q1787" i="20" s="1" a="1"/>
  <c r="Q1787" i="20" s="1"/>
  <c r="M1787" i="20"/>
  <c r="P1786" i="20"/>
  <c r="Q1786" i="20" s="1" a="1"/>
  <c r="Q1786" i="20" s="1"/>
  <c r="M1786" i="20"/>
  <c r="P1785" i="20"/>
  <c r="Q1785" i="20" s="1" a="1"/>
  <c r="Q1785" i="20" s="1"/>
  <c r="M1785" i="20"/>
  <c r="P1784" i="20"/>
  <c r="Q1784" i="20" s="1" a="1"/>
  <c r="Q1784" i="20" s="1"/>
  <c r="M1784" i="20"/>
  <c r="P1783" i="20"/>
  <c r="Q1783" i="20" s="1" a="1"/>
  <c r="Q1783" i="20" s="1"/>
  <c r="M1783" i="20"/>
  <c r="P1782" i="20"/>
  <c r="Q1782" i="20" s="1" a="1"/>
  <c r="Q1782" i="20" s="1"/>
  <c r="M1782" i="20"/>
  <c r="P1781" i="20"/>
  <c r="Q1781" i="20" s="1" a="1"/>
  <c r="Q1781" i="20" s="1"/>
  <c r="M1781" i="20"/>
  <c r="P1780" i="20"/>
  <c r="Q1780" i="20" s="1" a="1"/>
  <c r="Q1780" i="20" s="1"/>
  <c r="M1780" i="20"/>
  <c r="P1779" i="20"/>
  <c r="Q1779" i="20" s="1" a="1"/>
  <c r="Q1779" i="20" s="1"/>
  <c r="M1779" i="20"/>
  <c r="P1778" i="20"/>
  <c r="M1778" i="20"/>
  <c r="P1777" i="20"/>
  <c r="Q1777" i="20" s="1" a="1"/>
  <c r="Q1777" i="20" s="1"/>
  <c r="M1777" i="20"/>
  <c r="P1776" i="20"/>
  <c r="Q1776" i="20" s="1" a="1"/>
  <c r="Q1776" i="20" s="1"/>
  <c r="M1776" i="20"/>
  <c r="P1775" i="20"/>
  <c r="M1775" i="20"/>
  <c r="P1774" i="20"/>
  <c r="Q1774" i="20" s="1" a="1"/>
  <c r="Q1774" i="20" s="1"/>
  <c r="M1774" i="20"/>
  <c r="P1773" i="20"/>
  <c r="Q1773" i="20" s="1" a="1"/>
  <c r="Q1773" i="20" s="1"/>
  <c r="M1773" i="20"/>
  <c r="P1772" i="20"/>
  <c r="M1772" i="20"/>
  <c r="P1771" i="20"/>
  <c r="Q1771" i="20" s="1" a="1"/>
  <c r="Q1771" i="20" s="1"/>
  <c r="M1771" i="20"/>
  <c r="P1770" i="20"/>
  <c r="Q1770" i="20" s="1" a="1"/>
  <c r="Q1770" i="20" s="1"/>
  <c r="M1770" i="20"/>
  <c r="P1769" i="20"/>
  <c r="M1769" i="20"/>
  <c r="P1768" i="20"/>
  <c r="Q1768" i="20" s="1" a="1"/>
  <c r="Q1768" i="20" s="1"/>
  <c r="M1768" i="20"/>
  <c r="Q1767" i="20" a="1"/>
  <c r="Q1767" i="20" s="1"/>
  <c r="P1767" i="20"/>
  <c r="M1767" i="20"/>
  <c r="P1766" i="20"/>
  <c r="M1766" i="20"/>
  <c r="P1765" i="20"/>
  <c r="Q1765" i="20" s="1" a="1"/>
  <c r="Q1765" i="20" s="1"/>
  <c r="M1765" i="20"/>
  <c r="P1764" i="20"/>
  <c r="Q1764" i="20" s="1" a="1"/>
  <c r="Q1764" i="20" s="1"/>
  <c r="M1764" i="20"/>
  <c r="P1763" i="20"/>
  <c r="M1763" i="20"/>
  <c r="P1762" i="20"/>
  <c r="Q1762" i="20" s="1" a="1"/>
  <c r="Q1762" i="20" s="1"/>
  <c r="M1762" i="20"/>
  <c r="P1761" i="20"/>
  <c r="Q1761" i="20" s="1" a="1"/>
  <c r="Q1761" i="20" s="1"/>
  <c r="M1761" i="20"/>
  <c r="P1760" i="20"/>
  <c r="Q1760" i="20" s="1" a="1"/>
  <c r="Q1760" i="20" s="1"/>
  <c r="M1760" i="20"/>
  <c r="P1759" i="20"/>
  <c r="Q1759" i="20" s="1" a="1"/>
  <c r="Q1759" i="20" s="1"/>
  <c r="M1759" i="20"/>
  <c r="P1758" i="20"/>
  <c r="Q1758" i="20" s="1" a="1"/>
  <c r="Q1758" i="20" s="1"/>
  <c r="M1758" i="20"/>
  <c r="P1757" i="20"/>
  <c r="Q1757" i="20" s="1" a="1"/>
  <c r="Q1757" i="20" s="1"/>
  <c r="M1757" i="20"/>
  <c r="P1756" i="20"/>
  <c r="Q1756" i="20" s="1" a="1"/>
  <c r="Q1756" i="20" s="1"/>
  <c r="M1756" i="20"/>
  <c r="P1755" i="20"/>
  <c r="Q1755" i="20" s="1" a="1"/>
  <c r="Q1755" i="20" s="1"/>
  <c r="M1755" i="20"/>
  <c r="P1754" i="20"/>
  <c r="Q1754" i="20" s="1" a="1"/>
  <c r="Q1754" i="20" s="1"/>
  <c r="M1754" i="20"/>
  <c r="P1753" i="20"/>
  <c r="Q1753" i="20" s="1" a="1"/>
  <c r="Q1753" i="20" s="1"/>
  <c r="M1753" i="20"/>
  <c r="P1752" i="20"/>
  <c r="Q1752" i="20" s="1" a="1"/>
  <c r="Q1752" i="20" s="1"/>
  <c r="M1752" i="20"/>
  <c r="P1751" i="20"/>
  <c r="Q1751" i="20" s="1" a="1"/>
  <c r="Q1751" i="20" s="1"/>
  <c r="M1751" i="20"/>
  <c r="P1750" i="20"/>
  <c r="Q1750" i="20" s="1" a="1"/>
  <c r="Q1750" i="20" s="1"/>
  <c r="M1750" i="20"/>
  <c r="P1749" i="20"/>
  <c r="Q1749" i="20" s="1" a="1"/>
  <c r="Q1749" i="20" s="1"/>
  <c r="M1749" i="20"/>
  <c r="P1748" i="20"/>
  <c r="Q1748" i="20" s="1" a="1"/>
  <c r="Q1748" i="20" s="1"/>
  <c r="M1748" i="20"/>
  <c r="P1747" i="20"/>
  <c r="Q1747" i="20" s="1" a="1"/>
  <c r="Q1747" i="20" s="1"/>
  <c r="M1747" i="20"/>
  <c r="P1746" i="20"/>
  <c r="Q1746" i="20" s="1" a="1"/>
  <c r="Q1746" i="20" s="1"/>
  <c r="M1746" i="20"/>
  <c r="P1745" i="20"/>
  <c r="Q1745" i="20" s="1" a="1"/>
  <c r="Q1745" i="20" s="1"/>
  <c r="M1745" i="20"/>
  <c r="P1744" i="20"/>
  <c r="Q1744" i="20" s="1" a="1"/>
  <c r="Q1744" i="20" s="1"/>
  <c r="M1744" i="20"/>
  <c r="P1743" i="20"/>
  <c r="Q1743" i="20" s="1" a="1"/>
  <c r="Q1743" i="20" s="1"/>
  <c r="M1743" i="20"/>
  <c r="P1742" i="20"/>
  <c r="Q1742" i="20" s="1" a="1"/>
  <c r="Q1742" i="20" s="1"/>
  <c r="M1742" i="20"/>
  <c r="P1741" i="20"/>
  <c r="Q1741" i="20" s="1" a="1"/>
  <c r="Q1741" i="20" s="1"/>
  <c r="M1741" i="20"/>
  <c r="P1740" i="20"/>
  <c r="Q1740" i="20" s="1" a="1"/>
  <c r="Q1740" i="20" s="1"/>
  <c r="M1740" i="20"/>
  <c r="P1739" i="20"/>
  <c r="Q1739" i="20" s="1" a="1"/>
  <c r="Q1739" i="20" s="1"/>
  <c r="M1739" i="20"/>
  <c r="P1738" i="20"/>
  <c r="Q1738" i="20" s="1" a="1"/>
  <c r="Q1738" i="20" s="1"/>
  <c r="M1738" i="20"/>
  <c r="P1737" i="20"/>
  <c r="Q1737" i="20" s="1" a="1"/>
  <c r="Q1737" i="20" s="1"/>
  <c r="M1737" i="20"/>
  <c r="P1736" i="20"/>
  <c r="Q1736" i="20" s="1" a="1"/>
  <c r="Q1736" i="20" s="1"/>
  <c r="M1736" i="20"/>
  <c r="P1735" i="20"/>
  <c r="Q1735" i="20" s="1" a="1"/>
  <c r="Q1735" i="20" s="1"/>
  <c r="M1735" i="20"/>
  <c r="P1734" i="20"/>
  <c r="Q1734" i="20" s="1" a="1"/>
  <c r="Q1734" i="20" s="1"/>
  <c r="M1734" i="20"/>
  <c r="P1733" i="20"/>
  <c r="Q1733" i="20" s="1" a="1"/>
  <c r="Q1733" i="20" s="1"/>
  <c r="M1733" i="20"/>
  <c r="P1732" i="20"/>
  <c r="Q1732" i="20" s="1" a="1"/>
  <c r="Q1732" i="20" s="1"/>
  <c r="M1732" i="20"/>
  <c r="P1731" i="20"/>
  <c r="Q1731" i="20" s="1" a="1"/>
  <c r="Q1731" i="20" s="1"/>
  <c r="M1731" i="20"/>
  <c r="P1730" i="20"/>
  <c r="Q1730" i="20" s="1" a="1"/>
  <c r="Q1730" i="20" s="1"/>
  <c r="M1730" i="20"/>
  <c r="P1729" i="20"/>
  <c r="Q1729" i="20" s="1" a="1"/>
  <c r="Q1729" i="20" s="1"/>
  <c r="M1729" i="20"/>
  <c r="P1728" i="20"/>
  <c r="Q1728" i="20" s="1" a="1"/>
  <c r="Q1728" i="20" s="1"/>
  <c r="M1728" i="20"/>
  <c r="P1727" i="20"/>
  <c r="Q1727" i="20" s="1" a="1"/>
  <c r="Q1727" i="20" s="1"/>
  <c r="M1727" i="20"/>
  <c r="P1726" i="20"/>
  <c r="Q1726" i="20" s="1" a="1"/>
  <c r="Q1726" i="20" s="1"/>
  <c r="M1726" i="20"/>
  <c r="P1725" i="20"/>
  <c r="Q1725" i="20" s="1" a="1"/>
  <c r="Q1725" i="20" s="1"/>
  <c r="M1725" i="20"/>
  <c r="P1724" i="20"/>
  <c r="Q1724" i="20" s="1" a="1"/>
  <c r="Q1724" i="20" s="1"/>
  <c r="M1724" i="20"/>
  <c r="P1723" i="20"/>
  <c r="Q1723" i="20" s="1" a="1"/>
  <c r="Q1723" i="20" s="1"/>
  <c r="M1723" i="20"/>
  <c r="P1722" i="20"/>
  <c r="Q1722" i="20" s="1" a="1"/>
  <c r="Q1722" i="20" s="1"/>
  <c r="M1722" i="20"/>
  <c r="P1721" i="20"/>
  <c r="Q1721" i="20" s="1" a="1"/>
  <c r="Q1721" i="20" s="1"/>
  <c r="M1721" i="20"/>
  <c r="P1720" i="20"/>
  <c r="Q1720" i="20" s="1" a="1"/>
  <c r="Q1720" i="20" s="1"/>
  <c r="M1720" i="20"/>
  <c r="P1719" i="20"/>
  <c r="Q1719" i="20" s="1" a="1"/>
  <c r="Q1719" i="20" s="1"/>
  <c r="M1719" i="20"/>
  <c r="P1718" i="20"/>
  <c r="Q1718" i="20" s="1" a="1"/>
  <c r="Q1718" i="20" s="1"/>
  <c r="M1718" i="20"/>
  <c r="P1717" i="20"/>
  <c r="Q1717" i="20" s="1" a="1"/>
  <c r="Q1717" i="20" s="1"/>
  <c r="M1717" i="20"/>
  <c r="P1716" i="20"/>
  <c r="M1716" i="20"/>
  <c r="P1715" i="20"/>
  <c r="M1715" i="20"/>
  <c r="P1714" i="20"/>
  <c r="M1714" i="20"/>
  <c r="P1713" i="20"/>
  <c r="M1713" i="20"/>
  <c r="P1712" i="20"/>
  <c r="Q1712" i="20" s="1" a="1"/>
  <c r="Q1712" i="20" s="1"/>
  <c r="M1712" i="20"/>
  <c r="P1711" i="20"/>
  <c r="Q1711" i="20" s="1" a="1"/>
  <c r="Q1711" i="20" s="1"/>
  <c r="M1711" i="20"/>
  <c r="P1710" i="20"/>
  <c r="Q1710" i="20" s="1" a="1"/>
  <c r="Q1710" i="20" s="1"/>
  <c r="M1710" i="20"/>
  <c r="P1709" i="20"/>
  <c r="Q1709" i="20" s="1" a="1"/>
  <c r="Q1709" i="20" s="1"/>
  <c r="M1709" i="20"/>
  <c r="P1708" i="20"/>
  <c r="Q1708" i="20" s="1" a="1"/>
  <c r="Q1708" i="20" s="1"/>
  <c r="M1708" i="20"/>
  <c r="P1707" i="20"/>
  <c r="Q1707" i="20" s="1" a="1"/>
  <c r="Q1707" i="20" s="1"/>
  <c r="M1707" i="20"/>
  <c r="P1706" i="20"/>
  <c r="Q1706" i="20" s="1" a="1"/>
  <c r="Q1706" i="20" s="1"/>
  <c r="M1706" i="20"/>
  <c r="P1705" i="20"/>
  <c r="Q1705" i="20" s="1" a="1"/>
  <c r="Q1705" i="20" s="1"/>
  <c r="M1705" i="20"/>
  <c r="P1704" i="20"/>
  <c r="Q1704" i="20" s="1" a="1"/>
  <c r="Q1704" i="20" s="1"/>
  <c r="M1704" i="20"/>
  <c r="P1703" i="20"/>
  <c r="Q1703" i="20" s="1" a="1"/>
  <c r="Q1703" i="20" s="1"/>
  <c r="M1703" i="20"/>
  <c r="P1702" i="20"/>
  <c r="Q1702" i="20" s="1" a="1"/>
  <c r="Q1702" i="20" s="1"/>
  <c r="M1702" i="20"/>
  <c r="P1701" i="20"/>
  <c r="M1701" i="20"/>
  <c r="P1700" i="20"/>
  <c r="Q1700" i="20" s="1" a="1"/>
  <c r="Q1700" i="20" s="1"/>
  <c r="M1700" i="20"/>
  <c r="P1699" i="20"/>
  <c r="Q1699" i="20" s="1" a="1"/>
  <c r="Q1699" i="20" s="1"/>
  <c r="M1699" i="20"/>
  <c r="P1698" i="20"/>
  <c r="Q1698" i="20" s="1" a="1"/>
  <c r="Q1698" i="20" s="1"/>
  <c r="M1698" i="20"/>
  <c r="P1697" i="20"/>
  <c r="Q1697" i="20" s="1" a="1"/>
  <c r="Q1697" i="20" s="1"/>
  <c r="M1697" i="20"/>
  <c r="P1696" i="20"/>
  <c r="Q1696" i="20" s="1" a="1"/>
  <c r="Q1696" i="20" s="1"/>
  <c r="M1696" i="20"/>
  <c r="P1695" i="20"/>
  <c r="Q1695" i="20" s="1" a="1"/>
  <c r="Q1695" i="20" s="1"/>
  <c r="M1695" i="20"/>
  <c r="P1694" i="20"/>
  <c r="Q1694" i="20" s="1" a="1"/>
  <c r="Q1694" i="20" s="1"/>
  <c r="M1694" i="20"/>
  <c r="P1693" i="20"/>
  <c r="Q1693" i="20" s="1" a="1"/>
  <c r="Q1693" i="20" s="1"/>
  <c r="M1693" i="20"/>
  <c r="P1692" i="20"/>
  <c r="Q1692" i="20" s="1" a="1"/>
  <c r="Q1692" i="20" s="1"/>
  <c r="M1692" i="20"/>
  <c r="P1691" i="20"/>
  <c r="Q1691" i="20" s="1" a="1"/>
  <c r="Q1691" i="20" s="1"/>
  <c r="M1691" i="20"/>
  <c r="P1690" i="20"/>
  <c r="Q1690" i="20" s="1" a="1"/>
  <c r="Q1690" i="20" s="1"/>
  <c r="M1690" i="20"/>
  <c r="P1689" i="20"/>
  <c r="Q1689" i="20" s="1" a="1"/>
  <c r="Q1689" i="20" s="1"/>
  <c r="M1689" i="20"/>
  <c r="P1688" i="20"/>
  <c r="M1688" i="20"/>
  <c r="P1687" i="20"/>
  <c r="M1687" i="20"/>
  <c r="P1686" i="20"/>
  <c r="M1686" i="20"/>
  <c r="P1685" i="20"/>
  <c r="M1685" i="20"/>
  <c r="P1684" i="20"/>
  <c r="Q1684" i="20" s="1" a="1"/>
  <c r="Q1684" i="20" s="1"/>
  <c r="M1684" i="20"/>
  <c r="P1683" i="20"/>
  <c r="Q1683" i="20" s="1" a="1"/>
  <c r="Q1683" i="20" s="1"/>
  <c r="M1683" i="20"/>
  <c r="P1682" i="20"/>
  <c r="Q1682" i="20" s="1" a="1"/>
  <c r="Q1682" i="20" s="1"/>
  <c r="M1682" i="20"/>
  <c r="P1681" i="20"/>
  <c r="Q1681" i="20" s="1" a="1"/>
  <c r="Q1681" i="20" s="1"/>
  <c r="M1681" i="20"/>
  <c r="P1680" i="20"/>
  <c r="Q1680" i="20" s="1" a="1"/>
  <c r="Q1680" i="20" s="1"/>
  <c r="M1680" i="20"/>
  <c r="P1679" i="20"/>
  <c r="Q1679" i="20" s="1" a="1"/>
  <c r="Q1679" i="20" s="1"/>
  <c r="M1679" i="20"/>
  <c r="P1678" i="20"/>
  <c r="Q1678" i="20" s="1" a="1"/>
  <c r="Q1678" i="20" s="1"/>
  <c r="M1678" i="20"/>
  <c r="P1677" i="20"/>
  <c r="Q1677" i="20" s="1" a="1"/>
  <c r="Q1677" i="20" s="1"/>
  <c r="M1677" i="20"/>
  <c r="P1676" i="20"/>
  <c r="Q1676" i="20" s="1" a="1"/>
  <c r="Q1676" i="20" s="1"/>
  <c r="M1676" i="20"/>
  <c r="P1675" i="20"/>
  <c r="Q1675" i="20" s="1" a="1"/>
  <c r="Q1675" i="20" s="1"/>
  <c r="M1675" i="20"/>
  <c r="P1674" i="20"/>
  <c r="Q1674" i="20" s="1" a="1"/>
  <c r="Q1674" i="20" s="1"/>
  <c r="M1674" i="20"/>
  <c r="P1673" i="20"/>
  <c r="Q1673" i="20" s="1" a="1"/>
  <c r="Q1673" i="20" s="1"/>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P1667" i="20"/>
  <c r="Q1667" i="20" s="1" a="1"/>
  <c r="Q1667" i="20" s="1"/>
  <c r="M1667" i="20"/>
  <c r="P1666" i="20"/>
  <c r="Q1666" i="20" s="1" a="1"/>
  <c r="Q1666" i="20" s="1"/>
  <c r="M1666" i="20"/>
  <c r="P1665" i="20"/>
  <c r="Q1665" i="20" s="1" a="1"/>
  <c r="Q1665" i="20" s="1"/>
  <c r="M1665" i="20"/>
  <c r="P1664" i="20"/>
  <c r="Q1664" i="20" s="1" a="1"/>
  <c r="Q1664" i="20" s="1"/>
  <c r="M1664" i="20"/>
  <c r="P513" i="27"/>
  <c r="P516" i="27"/>
  <c r="Q516" i="27" s="1" a="1"/>
  <c r="Q516" i="27" s="1"/>
  <c r="M516" i="27"/>
  <c r="P960" i="27"/>
  <c r="P948" i="27"/>
  <c r="P778" i="27"/>
  <c r="Q778" i="27" s="1" a="1"/>
  <c r="Q778" i="27" s="1"/>
  <c r="M778" i="27"/>
  <c r="Q2577" i="20" a="1"/>
  <c r="Q2553" i="20" a="1"/>
  <c r="Q2544" i="20" a="1"/>
  <c r="Q2535" i="20" a="1"/>
  <c r="Q2583" i="20" a="1"/>
  <c r="Q2528" i="20" a="1"/>
  <c r="Q2513" i="20" a="1"/>
  <c r="Q2510" i="20" a="1"/>
  <c r="Q2507" i="20" a="1"/>
  <c r="Q2501" i="20" a="1"/>
  <c r="Q2498" i="20" a="1"/>
  <c r="Q2495" i="20" a="1"/>
  <c r="Q2489" i="20" a="1"/>
  <c r="Q2480" i="20" a="1"/>
  <c r="Q2477" i="20" a="1"/>
  <c r="Q2447" i="20" a="1"/>
  <c r="Q2420" i="20" a="1"/>
  <c r="Q2698" i="20" a="1"/>
  <c r="Q2689" i="20" a="1"/>
  <c r="Q2686" i="20" a="1"/>
  <c r="Q2680" i="20" a="1"/>
  <c r="Q2677" i="20" a="1"/>
  <c r="Q2552" i="20" a="1"/>
  <c r="Q2543" i="20" a="1"/>
  <c r="Q2537" i="20" a="1"/>
  <c r="Q2422" i="20" a="1"/>
  <c r="Q2419" i="20" a="1"/>
  <c r="Q2413" i="20" a="1"/>
  <c r="Q2410" i="20" a="1"/>
  <c r="Q2401" i="20" a="1"/>
  <c r="Q2398" i="20" a="1"/>
  <c r="Q2395" i="20" a="1"/>
  <c r="Q2750" i="20" a="1"/>
  <c r="Q2744" i="20" a="1"/>
  <c r="Q2738" i="20" a="1"/>
  <c r="Q2732" i="20" a="1"/>
  <c r="Q2726" i="20" a="1"/>
  <c r="Q2720" i="20" a="1"/>
  <c r="Q2714" i="20" a="1"/>
  <c r="Q2708" i="20" a="1"/>
  <c r="Q2702" i="20" a="1"/>
  <c r="Q2685" i="20" a="1"/>
  <c r="Q2653" i="20" a="1"/>
  <c r="Q2617" i="20" a="1"/>
  <c r="Q2596" i="20" a="1"/>
  <c r="Q2499" i="20" a="1"/>
  <c r="Q2361" i="20" a="1"/>
  <c r="Q2343" i="20" a="1"/>
  <c r="Q2333" i="20" a="1"/>
  <c r="Q2179" i="20" a="1"/>
  <c r="Q2161" i="20" a="1"/>
  <c r="Q2679" i="20" a="1"/>
  <c r="Q2668" i="20" a="1"/>
  <c r="Q2663" i="20" a="1"/>
  <c r="Q2658" i="20" a="1"/>
  <c r="Q2627" i="20" a="1"/>
  <c r="Q2397" i="20" a="1"/>
  <c r="Q2393" i="20" a="1"/>
  <c r="Q2386" i="20" a="1"/>
  <c r="Q2368" i="20" a="1"/>
  <c r="Q2357" i="20" a="1"/>
  <c r="Q2350" i="20" a="1"/>
  <c r="Q2336" i="20" a="1"/>
  <c r="Q2749" i="20" a="1"/>
  <c r="Q2743" i="20" a="1"/>
  <c r="Q2737" i="20" a="1"/>
  <c r="Q2731" i="20" a="1"/>
  <c r="Q2725" i="20" a="1"/>
  <c r="Q2719" i="20" a="1"/>
  <c r="Q2713" i="20" a="1"/>
  <c r="Q2707" i="20" a="1"/>
  <c r="Q2701" i="20" a="1"/>
  <c r="Q2690" i="20" a="1"/>
  <c r="Q2684" i="20" a="1"/>
  <c r="Q2673" i="20" a="1"/>
  <c r="Q2616" i="20" a="1"/>
  <c r="Q2606" i="20" a="1"/>
  <c r="Q2421" i="20" a="1"/>
  <c r="Q2382" i="20" a="1"/>
  <c r="Q2364" i="20" a="1"/>
  <c r="Q2346" i="20" a="1"/>
  <c r="Q2339" i="20" a="1"/>
  <c r="Q2678" i="20" a="1"/>
  <c r="Q2657" i="20" a="1"/>
  <c r="Q2652" i="20" a="1"/>
  <c r="Q2595" i="20" a="1"/>
  <c r="Q2448" i="20" a="1"/>
  <c r="Q2412" i="20" a="1"/>
  <c r="Q2371" i="20" a="1"/>
  <c r="Q2360" i="20" a="1"/>
  <c r="Q2353" i="20" a="1"/>
  <c r="Q2342" i="20" a="1"/>
  <c r="Q2329" i="20" a="1"/>
  <c r="Q2748" i="20" a="1"/>
  <c r="Q2742" i="20" a="1"/>
  <c r="Q2736" i="20" a="1"/>
  <c r="Q2730" i="20" a="1"/>
  <c r="Q2724" i="20" a="1"/>
  <c r="Q2718" i="20" a="1"/>
  <c r="Q2712" i="20" a="1"/>
  <c r="Q2706" i="20" a="1"/>
  <c r="Q2700" i="20" a="1"/>
  <c r="Q2667" i="20" a="1"/>
  <c r="Q2605" i="20" a="1"/>
  <c r="Q2529" i="20" a="1"/>
  <c r="Q2512" i="20" a="1"/>
  <c r="Q2488" i="20" a="1"/>
  <c r="Q2400" i="20" a="1"/>
  <c r="Q2396" i="20" a="1"/>
  <c r="Q2385" i="20" a="1"/>
  <c r="Q2367" i="20" a="1"/>
  <c r="Q2349" i="20" a="1"/>
  <c r="Q2332" i="20" a="1"/>
  <c r="Q2208" i="20" a="1"/>
  <c r="Q2199" i="20" a="1"/>
  <c r="Q2190" i="20" a="1"/>
  <c r="Q2184" i="20" a="1"/>
  <c r="Q2178" i="20" a="1"/>
  <c r="Q2694" i="20" a="1"/>
  <c r="Q2651" i="20" a="1"/>
  <c r="Q2594" i="20" a="1"/>
  <c r="Q2479" i="20" a="1"/>
  <c r="Q2381" i="20" a="1"/>
  <c r="Q2363" i="20" a="1"/>
  <c r="Q2356" i="20" a="1"/>
  <c r="Q2345" i="20" a="1"/>
  <c r="Q2335" i="20" a="1"/>
  <c r="Q2741" i="20" a="1"/>
  <c r="Q2735" i="20" a="1"/>
  <c r="Q2729" i="20" a="1"/>
  <c r="Q2723" i="20" a="1"/>
  <c r="Q2717" i="20" a="1"/>
  <c r="Q2711" i="20" a="1"/>
  <c r="Q2699" i="20" a="1"/>
  <c r="Q2661" i="20" a="1"/>
  <c r="Q2635" i="20" a="1"/>
  <c r="Q2630" i="20" a="1"/>
  <c r="Q2604" i="20" a="1"/>
  <c r="Q2511" i="20" a="1"/>
  <c r="Q2411" i="20" a="1"/>
  <c r="Q2370" i="20" a="1"/>
  <c r="Q2352" i="20" a="1"/>
  <c r="Q2682" i="20" a="1"/>
  <c r="Q2650" i="20" a="1"/>
  <c r="Q2640" i="20" a="1"/>
  <c r="Q2619" i="20" a="1"/>
  <c r="Q2478" i="20" a="1"/>
  <c r="Q2399" i="20" a="1"/>
  <c r="Q2384" i="20" a="1"/>
  <c r="Q2366" i="20" a="1"/>
  <c r="Q2359" i="20" a="1"/>
  <c r="Q2348" i="20" a="1"/>
  <c r="Q2341" i="20" a="1"/>
  <c r="Q2746" i="20" a="1"/>
  <c r="Q2740" i="20" a="1"/>
  <c r="Q2734" i="20" a="1"/>
  <c r="Q2728" i="20" a="1"/>
  <c r="Q2722" i="20" a="1"/>
  <c r="Q2716" i="20" a="1"/>
  <c r="Q2710" i="20" a="1"/>
  <c r="Q2704" i="20" a="1"/>
  <c r="Q2687" i="20" a="1"/>
  <c r="Q2665" i="20" a="1"/>
  <c r="Q2660" i="20" a="1"/>
  <c r="Q2629" i="20" a="1"/>
  <c r="Q2554" i="20" a="1"/>
  <c r="Q2446" i="20" a="1"/>
  <c r="Q2373" i="20" a="1"/>
  <c r="Q2355" i="20" a="1"/>
  <c r="Q2331" i="20" a="1"/>
  <c r="Q2681" i="20" a="1"/>
  <c r="Q2675" i="20" a="1"/>
  <c r="Q2639" i="20" a="1"/>
  <c r="Q2578" i="20" a="1"/>
  <c r="Q2545" i="20" a="1"/>
  <c r="Q2536" i="20" a="1"/>
  <c r="Q2527" i="20" a="1"/>
  <c r="Q2380" i="20" a="1"/>
  <c r="Q2369" i="20" a="1"/>
  <c r="Q2362" i="20" a="1"/>
  <c r="Q2351" i="20" a="1"/>
  <c r="Q2344" i="20" a="1"/>
  <c r="Q2334" i="20" a="1"/>
  <c r="Q2324" i="20" a="1"/>
  <c r="Q2315" i="20" a="1"/>
  <c r="Q2312" i="20" a="1"/>
  <c r="Q2309" i="20" a="1"/>
  <c r="Q2306" i="20" a="1"/>
  <c r="Q2303" i="20" a="1"/>
  <c r="Q2300" i="20" a="1"/>
  <c r="Q2297" i="20" a="1"/>
  <c r="Q2267" i="20" a="1"/>
  <c r="Q2745" i="20" a="1"/>
  <c r="Q2739" i="20" a="1"/>
  <c r="Q2733" i="20" a="1"/>
  <c r="Q2727" i="20" a="1"/>
  <c r="Q2721" i="20" a="1"/>
  <c r="Q2709" i="20" a="1"/>
  <c r="Q2703" i="20" a="1"/>
  <c r="Q2697" i="20" a="1"/>
  <c r="Q2659" i="20" a="1"/>
  <c r="Q2649" i="20" a="1"/>
  <c r="Q2618" i="20" a="1"/>
  <c r="Q2597" i="20" a="1"/>
  <c r="Q2500" i="20" a="1"/>
  <c r="Q2402" i="20" a="1"/>
  <c r="Q2394" i="20" a="1"/>
  <c r="Q2358" i="20" a="1"/>
  <c r="Q2337" i="20" a="1"/>
  <c r="Q2340" i="20" a="1"/>
  <c r="Q2313" i="20" a="1"/>
  <c r="Q2307" i="20" a="1"/>
  <c r="Q2180" i="20" a="1"/>
  <c r="Q2159" i="20" a="1"/>
  <c r="Q2147" i="20" a="1"/>
  <c r="Q2127" i="20" a="1"/>
  <c r="Q2123" i="20" a="1"/>
  <c r="Q2095" i="20" a="1"/>
  <c r="Q2065" i="20" a="1"/>
  <c r="Q2062" i="20" a="1"/>
  <c r="Q2059" i="20" a="1"/>
  <c r="Q2056" i="20" a="1"/>
  <c r="Q2053" i="20" a="1"/>
  <c r="Q2050" i="20" a="1"/>
  <c r="Q2047" i="20" a="1"/>
  <c r="Q2044" i="20" a="1"/>
  <c r="Q2041" i="20" a="1"/>
  <c r="Q2038" i="20" a="1"/>
  <c r="Q2035" i="20" a="1"/>
  <c r="Q2032" i="20" a="1"/>
  <c r="Q2029" i="20" a="1"/>
  <c r="Q2409" i="20" a="1"/>
  <c r="Q2194" i="20" a="1"/>
  <c r="Q2189" i="20" a="1"/>
  <c r="Q2607" i="20" a="1"/>
  <c r="Q2323" i="20" a="1"/>
  <c r="Q2198" i="20" a="1"/>
  <c r="Q2242" i="20" a="1"/>
  <c r="Q2231" i="20" a="1"/>
  <c r="Q2207" i="20" a="1"/>
  <c r="Q2154" i="20" a="1"/>
  <c r="Q2146" i="20" a="1"/>
  <c r="Q2130" i="20" a="1"/>
  <c r="Q2126" i="20" a="1"/>
  <c r="Q2628" i="20" a="1"/>
  <c r="Q2372" i="20" a="1"/>
  <c r="Q2305" i="20" a="1"/>
  <c r="Q2299" i="20" a="1"/>
  <c r="Q2262" i="20" a="1"/>
  <c r="Q2257" i="20" a="1"/>
  <c r="Q2188" i="20" a="1"/>
  <c r="Q2174" i="20" a="1"/>
  <c r="Q2162" i="20" a="1"/>
  <c r="Q2094" i="20" a="1"/>
  <c r="Q2064" i="20" a="1"/>
  <c r="Q2061" i="20" a="1"/>
  <c r="Q2058" i="20" a="1"/>
  <c r="Q2055" i="20" a="1"/>
  <c r="Q2052" i="20" a="1"/>
  <c r="Q2049" i="20" a="1"/>
  <c r="Q2046" i="20" a="1"/>
  <c r="Q2043" i="20" a="1"/>
  <c r="Q2040" i="20" a="1"/>
  <c r="Q2037" i="20" a="1"/>
  <c r="Q2034" i="20" a="1"/>
  <c r="Q2031" i="20" a="1"/>
  <c r="Q2028" i="20" a="1"/>
  <c r="Q2022" i="20" a="1"/>
  <c r="Q2241" i="20" a="1"/>
  <c r="Q2220" i="20" a="1"/>
  <c r="Q2197" i="20" a="1"/>
  <c r="Q2638" i="20" a="1"/>
  <c r="Q2490" i="20" a="1"/>
  <c r="Q2354" i="20" a="1"/>
  <c r="Q2316" i="20" a="1"/>
  <c r="Q2304" i="20" a="1"/>
  <c r="Q2298" i="20" a="1"/>
  <c r="Q2256" i="20" a="1"/>
  <c r="Q2230" i="20" a="1"/>
  <c r="Q2157" i="20" a="1"/>
  <c r="Q2145" i="20" a="1"/>
  <c r="Q2125" i="20" a="1"/>
  <c r="Q2365" i="20" a="1"/>
  <c r="Q2240" i="20" a="1"/>
  <c r="Q2219" i="20" a="1"/>
  <c r="Q2177" i="20" a="1"/>
  <c r="Q2326" i="20" a="1"/>
  <c r="Q2255" i="20" a="1"/>
  <c r="Q2229" i="20" a="1"/>
  <c r="Q2210" i="20" a="1"/>
  <c r="Q2664" i="20" a="1"/>
  <c r="Q2383" i="20" a="1"/>
  <c r="Q2347" i="20" a="1"/>
  <c r="Q2160" i="20" a="1"/>
  <c r="Q2148" i="20" a="1"/>
  <c r="Q2128" i="20" a="1"/>
  <c r="Q2120" i="20" a="1"/>
  <c r="Q2330" i="20" a="1"/>
  <c r="Q2325" i="20" a="1"/>
  <c r="Q2314" i="20" a="1"/>
  <c r="Q2308" i="20" a="1"/>
  <c r="Q2218" i="20" a="1"/>
  <c r="Q2200" i="20" a="1"/>
  <c r="Q2036" i="20" a="1"/>
  <c r="Q2051" i="20" a="1"/>
  <c r="Q2204" i="20" a="1"/>
  <c r="Q2030" i="20" a="1"/>
  <c r="Q2021" i="20" a="1"/>
  <c r="Q2017" i="20" a="1"/>
  <c r="Q2013" i="20" a="1"/>
  <c r="Q2009" i="20" a="1"/>
  <c r="Q2005" i="20" a="1"/>
  <c r="Q2001" i="20" a="1"/>
  <c r="Q1997" i="20" a="1"/>
  <c r="Q1993" i="20" a="1"/>
  <c r="Q1989" i="20" a="1"/>
  <c r="Q1985" i="20" a="1"/>
  <c r="Q1981" i="20" a="1"/>
  <c r="Q1977" i="20" a="1"/>
  <c r="Q1973" i="20" a="1"/>
  <c r="Q1969" i="20" a="1"/>
  <c r="Q1965" i="20" a="1"/>
  <c r="Q1961" i="20" a="1"/>
  <c r="Q1957" i="20" a="1"/>
  <c r="Q1953" i="20" a="1"/>
  <c r="Q1949" i="20" a="1"/>
  <c r="Q1945" i="20" a="1"/>
  <c r="Q1941" i="20" a="1"/>
  <c r="Q1937" i="20" a="1"/>
  <c r="Q1933" i="20" a="1"/>
  <c r="Q1929" i="20" a="1"/>
  <c r="Q1925" i="20" a="1"/>
  <c r="Q1913" i="20" a="1"/>
  <c r="Q1909" i="20" a="1"/>
  <c r="Q1905" i="20" a="1"/>
  <c r="Q1901" i="20" a="1"/>
  <c r="Q1897" i="20" a="1"/>
  <c r="Q1893" i="20" a="1"/>
  <c r="Q1889" i="20" a="1"/>
  <c r="Q2209" i="20" a="1"/>
  <c r="Q2045" i="20" a="1"/>
  <c r="Q1686" i="20" a="1"/>
  <c r="Q2060" i="20" a="1"/>
  <c r="Q1716" i="20" a="1"/>
  <c r="Q1701" i="20" a="1"/>
  <c r="Q1886" i="20" a="1"/>
  <c r="Q2093" i="20" a="1"/>
  <c r="Q2039" i="20" a="1"/>
  <c r="Q2020" i="20" a="1"/>
  <c r="Q2016" i="20" a="1"/>
  <c r="Q2012" i="20" a="1"/>
  <c r="Q2008" i="20" a="1"/>
  <c r="Q2004" i="20" a="1"/>
  <c r="Q2000" i="20" a="1"/>
  <c r="Q1996" i="20" a="1"/>
  <c r="Q1992" i="20" a="1"/>
  <c r="Q1988" i="20" a="1"/>
  <c r="Q1984" i="20" a="1"/>
  <c r="Q1980" i="20" a="1"/>
  <c r="Q1976" i="20" a="1"/>
  <c r="Q1972" i="20" a="1"/>
  <c r="Q1968" i="20" a="1"/>
  <c r="Q1964" i="20" a="1"/>
  <c r="Q1960" i="20" a="1"/>
  <c r="Q1956" i="20" a="1"/>
  <c r="Q1952" i="20" a="1"/>
  <c r="Q1948" i="20" a="1"/>
  <c r="Q1944" i="20" a="1"/>
  <c r="Q1940" i="20" a="1"/>
  <c r="Q1936" i="20" a="1"/>
  <c r="Q1932" i="20" a="1"/>
  <c r="Q1928" i="20" a="1"/>
  <c r="Q1924" i="20" a="1"/>
  <c r="Q1912" i="20" a="1"/>
  <c r="Q1908" i="20" a="1"/>
  <c r="Q1904" i="20" a="1"/>
  <c r="Q1900" i="20" a="1"/>
  <c r="Q1896" i="20" a="1"/>
  <c r="Q1892" i="20" a="1"/>
  <c r="Q1888" i="20" a="1"/>
  <c r="Q1713" i="20" a="1"/>
  <c r="Q1890" i="20" a="1"/>
  <c r="Q2054" i="20" a="1"/>
  <c r="Q1990" i="20" a="1"/>
  <c r="Q1954" i="20" a="1"/>
  <c r="Q1926" i="20" a="1"/>
  <c r="Q1906" i="20" a="1"/>
  <c r="Q2033" i="20" a="1"/>
  <c r="Q2018" i="20" a="1"/>
  <c r="Q2002" i="20" a="1"/>
  <c r="Q1986" i="20" a="1"/>
  <c r="Q1970" i="20" a="1"/>
  <c r="Q1942" i="20" a="1"/>
  <c r="Q1922" i="20" a="1"/>
  <c r="Q1898" i="20" a="1"/>
  <c r="Q2048" i="20" a="1"/>
  <c r="Q2019" i="20" a="1"/>
  <c r="Q2015" i="20" a="1"/>
  <c r="Q2011" i="20" a="1"/>
  <c r="Q2007" i="20" a="1"/>
  <c r="Q2003" i="20" a="1"/>
  <c r="Q1999" i="20" a="1"/>
  <c r="Q1995" i="20" a="1"/>
  <c r="Q1991" i="20" a="1"/>
  <c r="Q1987" i="20" a="1"/>
  <c r="Q1983" i="20" a="1"/>
  <c r="Q1979" i="20" a="1"/>
  <c r="Q1975" i="20" a="1"/>
  <c r="Q1971" i="20" a="1"/>
  <c r="Q1967" i="20" a="1"/>
  <c r="Q1963" i="20" a="1"/>
  <c r="Q1959" i="20" a="1"/>
  <c r="Q1955" i="20" a="1"/>
  <c r="Q1951" i="20" a="1"/>
  <c r="Q1947" i="20" a="1"/>
  <c r="Q1943" i="20" a="1"/>
  <c r="Q1939" i="20" a="1"/>
  <c r="Q1935" i="20" a="1"/>
  <c r="Q1931" i="20" a="1"/>
  <c r="Q1927" i="20" a="1"/>
  <c r="Q1923" i="20" a="1"/>
  <c r="Q1915" i="20" a="1"/>
  <c r="Q1911" i="20" a="1"/>
  <c r="Q1907" i="20" a="1"/>
  <c r="Q1903" i="20" a="1"/>
  <c r="Q1899" i="20" a="1"/>
  <c r="Q1895" i="20" a="1"/>
  <c r="Q1891" i="20" a="1"/>
  <c r="Q1887" i="20" a="1"/>
  <c r="Q2010" i="20" a="1"/>
  <c r="Q1982" i="20" a="1"/>
  <c r="Q1966" i="20" a="1"/>
  <c r="Q1950" i="20" a="1"/>
  <c r="Q1934" i="20" a="1"/>
  <c r="Q1910" i="20" a="1"/>
  <c r="Q1878" i="20" a="1"/>
  <c r="Q2063" i="20" a="1"/>
  <c r="Q1688" i="20" a="1"/>
  <c r="Q1685" i="20" a="1"/>
  <c r="Q2006" i="20" a="1"/>
  <c r="Q1998" i="20" a="1"/>
  <c r="Q1974" i="20" a="1"/>
  <c r="Q1958" i="20" a="1"/>
  <c r="Q1946" i="20" a="1"/>
  <c r="Q1930" i="20" a="1"/>
  <c r="Q1914" i="20" a="1"/>
  <c r="Q1902" i="20" a="1"/>
  <c r="Q2096" i="20" a="1"/>
  <c r="Q2042" i="20" a="1"/>
  <c r="Q2057" i="20" a="1"/>
  <c r="Q2014" i="20" a="1"/>
  <c r="Q1994" i="20" a="1"/>
  <c r="Q1978" i="20" a="1"/>
  <c r="Q1962" i="20" a="1"/>
  <c r="Q1938" i="20" a="1"/>
  <c r="Q1894" i="20" a="1"/>
  <c r="Q1775" i="20" a="1"/>
  <c r="Q1769" i="20" a="1"/>
  <c r="Q1687" i="20" a="1"/>
  <c r="Q1763" i="20" a="1"/>
  <c r="Q1778" i="20" a="1"/>
  <c r="Q1772" i="20" a="1"/>
  <c r="Q1715" i="20" a="1"/>
  <c r="Q1766" i="20" a="1"/>
  <c r="Q1714" i="20" a="1"/>
  <c r="Q1858" i="20" a="1"/>
  <c r="Q1853" i="20" a="1"/>
  <c r="Q1853" i="20" l="1"/>
  <c r="Q1858" i="20"/>
  <c r="Q1714" i="20"/>
  <c r="Q1766" i="20"/>
  <c r="Q1715" i="20"/>
  <c r="Q1772" i="20"/>
  <c r="Q1778" i="20"/>
  <c r="Q1763" i="20"/>
  <c r="Q1687" i="20"/>
  <c r="Q1769" i="20"/>
  <c r="Q1775" i="20"/>
  <c r="Q1894" i="20"/>
  <c r="Q1938" i="20"/>
  <c r="Q1962" i="20"/>
  <c r="Q1978" i="20"/>
  <c r="Q1994" i="20"/>
  <c r="Q2014" i="20"/>
  <c r="Q2057" i="20"/>
  <c r="Q2042" i="20"/>
  <c r="Q2096" i="20"/>
  <c r="Q1902" i="20"/>
  <c r="Q1914" i="20"/>
  <c r="Q1930" i="20"/>
  <c r="Q1946" i="20"/>
  <c r="Q1958" i="20"/>
  <c r="Q1974" i="20"/>
  <c r="Q1998" i="20"/>
  <c r="Q2006" i="20"/>
  <c r="Q1685" i="20"/>
  <c r="Q1688" i="20"/>
  <c r="Q2063" i="20"/>
  <c r="Q1878" i="20"/>
  <c r="Q1910" i="20"/>
  <c r="Q1934" i="20"/>
  <c r="Q1950" i="20"/>
  <c r="Q1966" i="20"/>
  <c r="Q1982" i="20"/>
  <c r="Q2010" i="20"/>
  <c r="Q1887" i="20"/>
  <c r="Q1891" i="20"/>
  <c r="Q1895" i="20"/>
  <c r="Q1899" i="20"/>
  <c r="Q1903" i="20"/>
  <c r="Q1907" i="20"/>
  <c r="Q1911" i="20"/>
  <c r="Q1915" i="20"/>
  <c r="Q1923" i="20"/>
  <c r="Q1927" i="20"/>
  <c r="Q1931" i="20"/>
  <c r="Q1935" i="20"/>
  <c r="Q1939" i="20"/>
  <c r="Q1943" i="20"/>
  <c r="Q1947" i="20"/>
  <c r="Q1951" i="20"/>
  <c r="Q1955" i="20"/>
  <c r="Q1959" i="20"/>
  <c r="Q1963" i="20"/>
  <c r="Q1967" i="20"/>
  <c r="Q1971" i="20"/>
  <c r="Q1975" i="20"/>
  <c r="Q1979" i="20"/>
  <c r="Q1983" i="20"/>
  <c r="Q1987" i="20"/>
  <c r="Q1991" i="20"/>
  <c r="Q1995" i="20"/>
  <c r="Q1999" i="20"/>
  <c r="Q2003" i="20"/>
  <c r="Q2007" i="20"/>
  <c r="Q2011" i="20"/>
  <c r="Q2015" i="20"/>
  <c r="Q2019" i="20"/>
  <c r="Q2048" i="20"/>
  <c r="Q1898" i="20"/>
  <c r="Q1922" i="20"/>
  <c r="Q1942" i="20"/>
  <c r="Q1970" i="20"/>
  <c r="Q1986" i="20"/>
  <c r="Q2002" i="20"/>
  <c r="Q2018" i="20"/>
  <c r="Q2033" i="20"/>
  <c r="Q1906" i="20"/>
  <c r="Q1926" i="20"/>
  <c r="Q1954" i="20"/>
  <c r="Q1990" i="20"/>
  <c r="Q2054" i="20"/>
  <c r="Q1890" i="20"/>
  <c r="Q1713" i="20"/>
  <c r="Q1888" i="20"/>
  <c r="Q1892" i="20"/>
  <c r="Q1896" i="20"/>
  <c r="Q1900" i="20"/>
  <c r="Q1904" i="20"/>
  <c r="Q1908" i="20"/>
  <c r="Q1912" i="20"/>
  <c r="Q1924" i="20"/>
  <c r="Q1928" i="20"/>
  <c r="Q1932" i="20"/>
  <c r="Q1936" i="20"/>
  <c r="Q1940" i="20"/>
  <c r="Q1944" i="20"/>
  <c r="Q1948" i="20"/>
  <c r="Q1952" i="20"/>
  <c r="Q1956" i="20"/>
  <c r="Q1960" i="20"/>
  <c r="Q1964" i="20"/>
  <c r="Q1968" i="20"/>
  <c r="Q1972" i="20"/>
  <c r="Q1976" i="20"/>
  <c r="Q1980" i="20"/>
  <c r="Q1984" i="20"/>
  <c r="Q1988" i="20"/>
  <c r="Q1992" i="20"/>
  <c r="Q1996" i="20"/>
  <c r="Q2000" i="20"/>
  <c r="Q2004" i="20"/>
  <c r="Q2008" i="20"/>
  <c r="Q2012" i="20"/>
  <c r="Q2016" i="20"/>
  <c r="Q2020" i="20"/>
  <c r="Q2039" i="20"/>
  <c r="Q2093" i="20"/>
  <c r="Q1886" i="20"/>
  <c r="Q1701" i="20"/>
  <c r="Q1716" i="20"/>
  <c r="Q2060" i="20"/>
  <c r="Q1686" i="20"/>
  <c r="Q2045" i="20"/>
  <c r="Q2209" i="20"/>
  <c r="Q1889" i="20"/>
  <c r="Q1893" i="20"/>
  <c r="Q1897" i="20"/>
  <c r="Q1901" i="20"/>
  <c r="Q1905" i="20"/>
  <c r="Q1909" i="20"/>
  <c r="Q1913" i="20"/>
  <c r="Q1925" i="20"/>
  <c r="Q1929" i="20"/>
  <c r="Q1933" i="20"/>
  <c r="Q1937" i="20"/>
  <c r="Q1941" i="20"/>
  <c r="Q1945" i="20"/>
  <c r="Q1949" i="20"/>
  <c r="Q1953" i="20"/>
  <c r="Q1957" i="20"/>
  <c r="Q1961" i="20"/>
  <c r="Q1965" i="20"/>
  <c r="Q1969" i="20"/>
  <c r="Q1973" i="20"/>
  <c r="Q1977" i="20"/>
  <c r="Q1981" i="20"/>
  <c r="Q1985" i="20"/>
  <c r="Q1989" i="20"/>
  <c r="Q1993" i="20"/>
  <c r="Q1997" i="20"/>
  <c r="Q2001" i="20"/>
  <c r="Q2005" i="20"/>
  <c r="Q2009" i="20"/>
  <c r="Q2013" i="20"/>
  <c r="Q2017" i="20"/>
  <c r="Q2021" i="20"/>
  <c r="Q2030" i="20"/>
  <c r="Q2204" i="20"/>
  <c r="Q2051" i="20"/>
  <c r="Q2036" i="20"/>
  <c r="Q2200" i="20"/>
  <c r="Q2218" i="20"/>
  <c r="Q2308" i="20"/>
  <c r="Q2314" i="20"/>
  <c r="Q2325" i="20"/>
  <c r="Q2330" i="20"/>
  <c r="Q2120" i="20"/>
  <c r="Q2128" i="20"/>
  <c r="Q2148" i="20"/>
  <c r="Q2160" i="20"/>
  <c r="Q2347" i="20"/>
  <c r="Q2383" i="20"/>
  <c r="Q2664" i="20"/>
  <c r="Q2210" i="20"/>
  <c r="Q2229" i="20"/>
  <c r="Q2255" i="20"/>
  <c r="Q2326" i="20"/>
  <c r="Q2177" i="20"/>
  <c r="Q2219" i="20"/>
  <c r="Q2240" i="20"/>
  <c r="Q2365" i="20"/>
  <c r="Q2125" i="20"/>
  <c r="Q2145" i="20"/>
  <c r="Q2157" i="20"/>
  <c r="Q2230" i="20"/>
  <c r="Q2256" i="20"/>
  <c r="Q2298" i="20"/>
  <c r="Q2304" i="20"/>
  <c r="Q2316" i="20"/>
  <c r="Q2354" i="20"/>
  <c r="Q2490" i="20"/>
  <c r="Q2638" i="20"/>
  <c r="Q2197" i="20"/>
  <c r="Q2220" i="20"/>
  <c r="Q2241" i="20"/>
  <c r="Q2022" i="20"/>
  <c r="Q2028" i="20"/>
  <c r="Q2031" i="20"/>
  <c r="Q2034" i="20"/>
  <c r="Q2037" i="20"/>
  <c r="Q2040" i="20"/>
  <c r="Q2043" i="20"/>
  <c r="Q2046" i="20"/>
  <c r="Q2049" i="20"/>
  <c r="Q2052" i="20"/>
  <c r="Q2055" i="20"/>
  <c r="Q2058" i="20"/>
  <c r="Q2061" i="20"/>
  <c r="Q2064" i="20"/>
  <c r="Q2094" i="20"/>
  <c r="Q2162" i="20"/>
  <c r="Q2174" i="20"/>
  <c r="Q2188" i="20"/>
  <c r="Q2257" i="20"/>
  <c r="Q2262" i="20"/>
  <c r="Q2299" i="20"/>
  <c r="Q2305" i="20"/>
  <c r="Q2372" i="20"/>
  <c r="Q2628" i="20"/>
  <c r="Q2126" i="20"/>
  <c r="Q2130" i="20"/>
  <c r="Q2146" i="20"/>
  <c r="Q2154" i="20"/>
  <c r="Q2207" i="20"/>
  <c r="Q2231" i="20"/>
  <c r="Q2242" i="20"/>
  <c r="Q2198" i="20"/>
  <c r="Q2323" i="20"/>
  <c r="Q2607" i="20"/>
  <c r="Q2189" i="20"/>
  <c r="Q2194" i="20"/>
  <c r="Q2409" i="20"/>
  <c r="Q2029" i="20"/>
  <c r="Q2032" i="20"/>
  <c r="Q2035" i="20"/>
  <c r="Q2038" i="20"/>
  <c r="Q2041" i="20"/>
  <c r="Q2044" i="20"/>
  <c r="Q2047" i="20"/>
  <c r="Q2050" i="20"/>
  <c r="Q2053" i="20"/>
  <c r="Q2056" i="20"/>
  <c r="Q2059" i="20"/>
  <c r="Q2062" i="20"/>
  <c r="Q2065" i="20"/>
  <c r="Q2095" i="20"/>
  <c r="Q2123" i="20"/>
  <c r="Q2127" i="20"/>
  <c r="Q2147" i="20"/>
  <c r="Q2159" i="20"/>
  <c r="Q2180" i="20"/>
  <c r="Q2307" i="20"/>
  <c r="Q2313" i="20"/>
  <c r="Q2340" i="20"/>
  <c r="Q2337" i="20"/>
  <c r="Q2358" i="20"/>
  <c r="Q2394" i="20"/>
  <c r="Q2402" i="20"/>
  <c r="Q2500" i="20"/>
  <c r="Q2597" i="20"/>
  <c r="Q2618" i="20"/>
  <c r="Q2649" i="20"/>
  <c r="Q2659" i="20"/>
  <c r="Q2697" i="20"/>
  <c r="Q2703" i="20"/>
  <c r="Q2709" i="20"/>
  <c r="Q2721" i="20"/>
  <c r="Q2727" i="20"/>
  <c r="Q2733" i="20"/>
  <c r="Q2739" i="20"/>
  <c r="Q2745" i="20"/>
  <c r="Q2267" i="20"/>
  <c r="Q2297" i="20"/>
  <c r="Q2300" i="20"/>
  <c r="Q2303" i="20"/>
  <c r="Q2306" i="20"/>
  <c r="Q2309" i="20"/>
  <c r="Q2312" i="20"/>
  <c r="Q2315" i="20"/>
  <c r="Q2324" i="20"/>
  <c r="Q2334" i="20"/>
  <c r="Q2344" i="20"/>
  <c r="Q2351" i="20"/>
  <c r="Q2362" i="20"/>
  <c r="Q2369" i="20"/>
  <c r="Q2380" i="20"/>
  <c r="Q2527" i="20"/>
  <c r="Q2536" i="20"/>
  <c r="Q2545" i="20"/>
  <c r="Q2578" i="20"/>
  <c r="Q2639" i="20"/>
  <c r="Q2675" i="20"/>
  <c r="Q2681" i="20"/>
  <c r="Q2331" i="20"/>
  <c r="Q2355" i="20"/>
  <c r="Q2373" i="20"/>
  <c r="Q2446" i="20"/>
  <c r="Q2554" i="20"/>
  <c r="Q2629" i="20"/>
  <c r="Q2660" i="20"/>
  <c r="Q2665" i="20"/>
  <c r="Q2687" i="20"/>
  <c r="Q2704" i="20"/>
  <c r="Q2710" i="20"/>
  <c r="Q2716" i="20"/>
  <c r="Q2722" i="20"/>
  <c r="Q2728" i="20"/>
  <c r="Q2734" i="20"/>
  <c r="Q2740" i="20"/>
  <c r="Q2746" i="20"/>
  <c r="Q2341" i="20"/>
  <c r="Q2348" i="20"/>
  <c r="Q2359" i="20"/>
  <c r="Q2366" i="20"/>
  <c r="Q2384" i="20"/>
  <c r="Q2399" i="20"/>
  <c r="Q2478" i="20"/>
  <c r="Q2619" i="20"/>
  <c r="Q2640" i="20"/>
  <c r="Q2650" i="20"/>
  <c r="Q2682" i="20"/>
  <c r="Q2352" i="20"/>
  <c r="Q2370" i="20"/>
  <c r="Q2411" i="20"/>
  <c r="Q2511" i="20"/>
  <c r="Q2604" i="20"/>
  <c r="Q2630" i="20"/>
  <c r="Q2635" i="20"/>
  <c r="Q2661" i="20"/>
  <c r="Q2699" i="20"/>
  <c r="Q2711" i="20"/>
  <c r="Q2717" i="20"/>
  <c r="Q2723" i="20"/>
  <c r="Q2729" i="20"/>
  <c r="Q2735" i="20"/>
  <c r="Q2741" i="20"/>
  <c r="Q2335" i="20"/>
  <c r="Q2345" i="20"/>
  <c r="Q2356" i="20"/>
  <c r="Q2363" i="20"/>
  <c r="Q2381" i="20"/>
  <c r="Q2479" i="20"/>
  <c r="Q2594" i="20"/>
  <c r="Q2651" i="20"/>
  <c r="Q2694" i="20"/>
  <c r="Q2178" i="20"/>
  <c r="Q2184" i="20"/>
  <c r="Q2190" i="20"/>
  <c r="Q2199" i="20"/>
  <c r="Q2208" i="20"/>
  <c r="Q2332" i="20"/>
  <c r="Q2349" i="20"/>
  <c r="Q2367" i="20"/>
  <c r="Q2385" i="20"/>
  <c r="Q2396" i="20"/>
  <c r="Q2400" i="20"/>
  <c r="Q2488" i="20"/>
  <c r="Q2512" i="20"/>
  <c r="Q2529" i="20"/>
  <c r="Q2605" i="20"/>
  <c r="Q2667" i="20"/>
  <c r="Q2700" i="20"/>
  <c r="Q2706" i="20"/>
  <c r="Q2712" i="20"/>
  <c r="Q2718" i="20"/>
  <c r="Q2724" i="20"/>
  <c r="Q2730" i="20"/>
  <c r="Q2736" i="20"/>
  <c r="Q2742" i="20"/>
  <c r="Q2748" i="20"/>
  <c r="Q2329" i="20"/>
  <c r="Q2342" i="20"/>
  <c r="Q2353" i="20"/>
  <c r="Q2360" i="20"/>
  <c r="Q2371" i="20"/>
  <c r="Q2412" i="20"/>
  <c r="Q2448" i="20"/>
  <c r="Q2595" i="20"/>
  <c r="Q2652" i="20"/>
  <c r="Q2657" i="20"/>
  <c r="Q2678" i="20"/>
  <c r="Q2339" i="20"/>
  <c r="Q2346" i="20"/>
  <c r="Q2364" i="20"/>
  <c r="Q2382" i="20"/>
  <c r="Q2421" i="20"/>
  <c r="Q2606" i="20"/>
  <c r="Q2616" i="20"/>
  <c r="Q2673" i="20"/>
  <c r="Q2684" i="20"/>
  <c r="Q2690" i="20"/>
  <c r="Q2701" i="20"/>
  <c r="Q2707" i="20"/>
  <c r="Q2713" i="20"/>
  <c r="Q2719" i="20"/>
  <c r="Q2725" i="20"/>
  <c r="Q2731" i="20"/>
  <c r="Q2737" i="20"/>
  <c r="Q2743" i="20"/>
  <c r="Q2749" i="20"/>
  <c r="Q2336" i="20"/>
  <c r="Q2350" i="20"/>
  <c r="Q2357" i="20"/>
  <c r="Q2368" i="20"/>
  <c r="Q2386" i="20"/>
  <c r="Q2393" i="20"/>
  <c r="Q2397" i="20"/>
  <c r="Q2627" i="20"/>
  <c r="Q2658" i="20"/>
  <c r="Q2663" i="20"/>
  <c r="Q2668" i="20"/>
  <c r="Q2679" i="20"/>
  <c r="Q2161" i="20"/>
  <c r="Q2179" i="20"/>
  <c r="Q2333" i="20"/>
  <c r="Q2343" i="20"/>
  <c r="Q2361" i="20"/>
  <c r="Q2499" i="20"/>
  <c r="Q2596" i="20"/>
  <c r="Q2617" i="20"/>
  <c r="Q2653" i="20"/>
  <c r="Q2685" i="20"/>
  <c r="Q2702" i="20"/>
  <c r="Q2708" i="20"/>
  <c r="Q2714" i="20"/>
  <c r="Q2720" i="20"/>
  <c r="Q2726" i="20"/>
  <c r="Q2732" i="20"/>
  <c r="Q2738" i="20"/>
  <c r="Q2744" i="20"/>
  <c r="Q2750" i="20"/>
  <c r="Q2395" i="20"/>
  <c r="Q2398" i="20"/>
  <c r="Q2401" i="20"/>
  <c r="Q2410" i="20"/>
  <c r="Q2413" i="20"/>
  <c r="Q2419" i="20"/>
  <c r="Q2422" i="20"/>
  <c r="Q2537" i="20"/>
  <c r="Q2543" i="20"/>
  <c r="Q2552" i="20"/>
  <c r="Q2677" i="20"/>
  <c r="Q2680" i="20"/>
  <c r="Q2686" i="20"/>
  <c r="Q2689" i="20"/>
  <c r="Q2698" i="20"/>
  <c r="Q2420" i="20"/>
  <c r="Q2447" i="20"/>
  <c r="Q2477" i="20"/>
  <c r="Q2480" i="20"/>
  <c r="Q2489" i="20"/>
  <c r="Q2495" i="20"/>
  <c r="Q2498" i="20"/>
  <c r="Q2501" i="20"/>
  <c r="Q2507" i="20"/>
  <c r="Q2510" i="20"/>
  <c r="Q2513" i="20"/>
  <c r="Q2528" i="20"/>
  <c r="Q2583" i="20"/>
  <c r="Q2535" i="20"/>
  <c r="Q2544" i="20"/>
  <c r="Q2553" i="20"/>
  <c r="Q2577" i="20"/>
  <c r="P583" i="27"/>
  <c r="P1097" i="27"/>
  <c r="M1097" i="27"/>
  <c r="P1096" i="27"/>
  <c r="M1096" i="27"/>
  <c r="P1095" i="27"/>
  <c r="M1095" i="27"/>
  <c r="P1094" i="27"/>
  <c r="Q1094" i="27" s="1" a="1"/>
  <c r="Q1094" i="27" s="1"/>
  <c r="M1094" i="27"/>
  <c r="P1093" i="27"/>
  <c r="M1093" i="27"/>
  <c r="P1092" i="27"/>
  <c r="M1092" i="27"/>
  <c r="P1091" i="27"/>
  <c r="M1091" i="27"/>
  <c r="P1090" i="27"/>
  <c r="M1090" i="27"/>
  <c r="P1089" i="27"/>
  <c r="M1089" i="27"/>
  <c r="P1088" i="27"/>
  <c r="M1088" i="27"/>
  <c r="P1087" i="27"/>
  <c r="M1087" i="27"/>
  <c r="P1086" i="27"/>
  <c r="M1086" i="27"/>
  <c r="P1085" i="27"/>
  <c r="M1085" i="27"/>
  <c r="P1084" i="27"/>
  <c r="M1084" i="27"/>
  <c r="P1083" i="27"/>
  <c r="M1083" i="27"/>
  <c r="P1082" i="27"/>
  <c r="M1082" i="27"/>
  <c r="P1081" i="27"/>
  <c r="M1081" i="27"/>
  <c r="P1080" i="27"/>
  <c r="M1080" i="27"/>
  <c r="P1079" i="27"/>
  <c r="M1079" i="27"/>
  <c r="P1078" i="27"/>
  <c r="M1078" i="27"/>
  <c r="P1077" i="27"/>
  <c r="M1077" i="27"/>
  <c r="P1076" i="27"/>
  <c r="M1076" i="27"/>
  <c r="P1075" i="27"/>
  <c r="M1075" i="27"/>
  <c r="P1074" i="27"/>
  <c r="M1074" i="27"/>
  <c r="P1073" i="27"/>
  <c r="M1073" i="27"/>
  <c r="P1072" i="27"/>
  <c r="M1072" i="27"/>
  <c r="P1071" i="27"/>
  <c r="M1071" i="27"/>
  <c r="P1070" i="27"/>
  <c r="M1070" i="27"/>
  <c r="P1069" i="27"/>
  <c r="M1069" i="27"/>
  <c r="P1068" i="27"/>
  <c r="M1068" i="27"/>
  <c r="P1067" i="27"/>
  <c r="M1067" i="27"/>
  <c r="P1066" i="27"/>
  <c r="M1066" i="27"/>
  <c r="P1065" i="27"/>
  <c r="M1065" i="27"/>
  <c r="P1064" i="27"/>
  <c r="M1064" i="27"/>
  <c r="P1063" i="27"/>
  <c r="M1063" i="27"/>
  <c r="P1062" i="27"/>
  <c r="Q1062" i="27" s="1" a="1"/>
  <c r="Q1062" i="27" s="1"/>
  <c r="M1062" i="27"/>
  <c r="P1061" i="27"/>
  <c r="M1061" i="27"/>
  <c r="P1060" i="27"/>
  <c r="M1060" i="27"/>
  <c r="P1059" i="27"/>
  <c r="M1059" i="27"/>
  <c r="P1058" i="27"/>
  <c r="M1058" i="27"/>
  <c r="P1057" i="27"/>
  <c r="M1057" i="27"/>
  <c r="P1056" i="27"/>
  <c r="M1056" i="27"/>
  <c r="P1055" i="27"/>
  <c r="M1055" i="27"/>
  <c r="P1054" i="27"/>
  <c r="M1054" i="27"/>
  <c r="P1053" i="27"/>
  <c r="M1053" i="27"/>
  <c r="P1052" i="27"/>
  <c r="Q1052" i="27" s="1" a="1"/>
  <c r="Q1052" i="27" s="1"/>
  <c r="M1052" i="27"/>
  <c r="P1051" i="27"/>
  <c r="M1051" i="27"/>
  <c r="P1050" i="27"/>
  <c r="M1050" i="27"/>
  <c r="P1049" i="27"/>
  <c r="M1049" i="27"/>
  <c r="P1048" i="27"/>
  <c r="M1048" i="27"/>
  <c r="P1047" i="27"/>
  <c r="M1047" i="27"/>
  <c r="P1046" i="27"/>
  <c r="M1046" i="27"/>
  <c r="P1045" i="27"/>
  <c r="M1045" i="27"/>
  <c r="P1044" i="27"/>
  <c r="M1044" i="27"/>
  <c r="P1043" i="27"/>
  <c r="Q1043" i="27" s="1" a="1"/>
  <c r="Q1043" i="27" s="1"/>
  <c r="M1043" i="27"/>
  <c r="P1042" i="27"/>
  <c r="Q1042" i="27" s="1" a="1"/>
  <c r="Q1042" i="27" s="1"/>
  <c r="M1042" i="27"/>
  <c r="P1041" i="27"/>
  <c r="M1041" i="27"/>
  <c r="P1040" i="27"/>
  <c r="Q1040" i="27" s="1" a="1"/>
  <c r="Q1040" i="27" s="1"/>
  <c r="M1040" i="27"/>
  <c r="P1039" i="27"/>
  <c r="Q1039" i="27" s="1" a="1"/>
  <c r="Q1039" i="27" s="1"/>
  <c r="M1039" i="27"/>
  <c r="P1038" i="27"/>
  <c r="Q1038" i="27" s="1" a="1"/>
  <c r="Q1038" i="27" s="1"/>
  <c r="M1038" i="27"/>
  <c r="P1037" i="27"/>
  <c r="M1037" i="27"/>
  <c r="P1036" i="27"/>
  <c r="M1036" i="27"/>
  <c r="P1035" i="27"/>
  <c r="Q1035" i="27" s="1" a="1"/>
  <c r="Q1035" i="27" s="1"/>
  <c r="M1035" i="27"/>
  <c r="P1034" i="27"/>
  <c r="M1034" i="27"/>
  <c r="P1033" i="27"/>
  <c r="M1033" i="27"/>
  <c r="P1032" i="27"/>
  <c r="M1032" i="27"/>
  <c r="P1031" i="27"/>
  <c r="M1031" i="27"/>
  <c r="P1030" i="27"/>
  <c r="Q1030" i="27" s="1" a="1"/>
  <c r="Q1030" i="27" s="1"/>
  <c r="M1030" i="27"/>
  <c r="P1029" i="27"/>
  <c r="M1029" i="27"/>
  <c r="P1028" i="27"/>
  <c r="M1028" i="27"/>
  <c r="P1027" i="27"/>
  <c r="M1027" i="27"/>
  <c r="P1026" i="27"/>
  <c r="M1026" i="27"/>
  <c r="P1025" i="27"/>
  <c r="M1025" i="27"/>
  <c r="P1024" i="27"/>
  <c r="M1024" i="27"/>
  <c r="P1023" i="27"/>
  <c r="Q1023" i="27" s="1" a="1"/>
  <c r="Q1023" i="27" s="1"/>
  <c r="M1023" i="27"/>
  <c r="P1022" i="27"/>
  <c r="M1022" i="27"/>
  <c r="P1021" i="27"/>
  <c r="Q1021" i="27" s="1" a="1"/>
  <c r="Q1021" i="27" s="1"/>
  <c r="M1021" i="27"/>
  <c r="P1020" i="27"/>
  <c r="M1020" i="27"/>
  <c r="P1019" i="27"/>
  <c r="Q1019" i="27" s="1" a="1"/>
  <c r="Q1019" i="27" s="1"/>
  <c r="M1019" i="27"/>
  <c r="P1018" i="27"/>
  <c r="Q1018" i="27" s="1" a="1"/>
  <c r="Q1018" i="27" s="1"/>
  <c r="M1018" i="27"/>
  <c r="P1017" i="27"/>
  <c r="Q1017" i="27" s="1" a="1"/>
  <c r="Q1017" i="27" s="1"/>
  <c r="M1017" i="27"/>
  <c r="P1016" i="27"/>
  <c r="Q1016" i="27" s="1" a="1"/>
  <c r="Q1016" i="27" s="1"/>
  <c r="M1016" i="27"/>
  <c r="P1015" i="27"/>
  <c r="M1015" i="27"/>
  <c r="P1014" i="27"/>
  <c r="M1014" i="27"/>
  <c r="P1013" i="27"/>
  <c r="Q1013" i="27" s="1" a="1"/>
  <c r="Q1013" i="27" s="1"/>
  <c r="M1013" i="27"/>
  <c r="P1012" i="27"/>
  <c r="M1012" i="27"/>
  <c r="P1011" i="27"/>
  <c r="M1011" i="27"/>
  <c r="P1010" i="27"/>
  <c r="M1010" i="27"/>
  <c r="P1009" i="27"/>
  <c r="Q1009" i="27" s="1" a="1"/>
  <c r="Q1009" i="27" s="1"/>
  <c r="M1009" i="27"/>
  <c r="P1008" i="27"/>
  <c r="M1008" i="27"/>
  <c r="P1007" i="27"/>
  <c r="M1007" i="27"/>
  <c r="P1006" i="27"/>
  <c r="M1006" i="27"/>
  <c r="P1005" i="27"/>
  <c r="M1005" i="27"/>
  <c r="P1004" i="27"/>
  <c r="M1004" i="27"/>
  <c r="P1003" i="27"/>
  <c r="Q1003" i="27" s="1" a="1"/>
  <c r="Q1003" i="27" s="1"/>
  <c r="M1003" i="27"/>
  <c r="P1002" i="27"/>
  <c r="Q1002" i="27" s="1" a="1"/>
  <c r="Q1002" i="27" s="1"/>
  <c r="M1002" i="27"/>
  <c r="P1001" i="27"/>
  <c r="Q1001" i="27" s="1" a="1"/>
  <c r="Q1001" i="27" s="1"/>
  <c r="M1001" i="27"/>
  <c r="P1000" i="27"/>
  <c r="M1000" i="27"/>
  <c r="P999" i="27"/>
  <c r="M999" i="27"/>
  <c r="P998" i="27"/>
  <c r="M998" i="27"/>
  <c r="P997" i="27"/>
  <c r="M997" i="27"/>
  <c r="P996" i="27"/>
  <c r="M996" i="27"/>
  <c r="P995" i="27"/>
  <c r="Q995" i="27" s="1" a="1"/>
  <c r="Q995" i="27" s="1"/>
  <c r="M995" i="27"/>
  <c r="P994" i="27"/>
  <c r="Q994" i="27" s="1" a="1"/>
  <c r="Q994" i="27" s="1"/>
  <c r="M994" i="27"/>
  <c r="P993" i="27"/>
  <c r="Q993" i="27" s="1" a="1"/>
  <c r="Q993" i="27" s="1"/>
  <c r="M993" i="27"/>
  <c r="P992" i="27"/>
  <c r="Q992" i="27" s="1" a="1"/>
  <c r="Q992" i="27" s="1"/>
  <c r="M992" i="27"/>
  <c r="P991" i="27"/>
  <c r="Q991" i="27" s="1" a="1"/>
  <c r="Q991" i="27" s="1"/>
  <c r="M991" i="27"/>
  <c r="P990" i="27"/>
  <c r="Q990" i="27" s="1" a="1"/>
  <c r="Q990" i="27" s="1"/>
  <c r="M990" i="27"/>
  <c r="P989" i="27"/>
  <c r="Q989" i="27" s="1" a="1"/>
  <c r="Q989" i="27" s="1"/>
  <c r="M989" i="27"/>
  <c r="P988" i="27"/>
  <c r="Q988" i="27" s="1" a="1"/>
  <c r="Q988" i="27" s="1"/>
  <c r="M988" i="27"/>
  <c r="P987" i="27"/>
  <c r="M987" i="27"/>
  <c r="P986" i="27"/>
  <c r="M986" i="27"/>
  <c r="P985" i="27"/>
  <c r="M985" i="27"/>
  <c r="P984" i="27"/>
  <c r="Q984" i="27" s="1" a="1"/>
  <c r="Q984" i="27" s="1"/>
  <c r="M984" i="27"/>
  <c r="P983" i="27"/>
  <c r="Q983" i="27" s="1" a="1"/>
  <c r="Q983" i="27" s="1"/>
  <c r="M983" i="27"/>
  <c r="P982" i="27"/>
  <c r="M982" i="27"/>
  <c r="P981" i="27"/>
  <c r="Q981" i="27" s="1" a="1"/>
  <c r="Q981" i="27" s="1"/>
  <c r="M981" i="27"/>
  <c r="P980" i="27"/>
  <c r="Q980" i="27" s="1" a="1"/>
  <c r="Q980" i="27" s="1"/>
  <c r="M980" i="27"/>
  <c r="P979" i="27"/>
  <c r="Q979" i="27" s="1" a="1"/>
  <c r="Q979" i="27" s="1"/>
  <c r="M979" i="27"/>
  <c r="P978" i="27"/>
  <c r="Q978" i="27" s="1" a="1"/>
  <c r="Q978" i="27" s="1"/>
  <c r="M978" i="27"/>
  <c r="P977" i="27"/>
  <c r="M977" i="27"/>
  <c r="P976" i="27"/>
  <c r="M976" i="27"/>
  <c r="P975" i="27"/>
  <c r="M975" i="27"/>
  <c r="P974" i="27"/>
  <c r="M974" i="27"/>
  <c r="Q973" i="27" a="1"/>
  <c r="Q973" i="27" s="1"/>
  <c r="M973" i="27"/>
  <c r="Q972" i="27" a="1"/>
  <c r="Q972" i="27" s="1"/>
  <c r="M972" i="27"/>
  <c r="M971" i="27"/>
  <c r="Q970" i="27" a="1"/>
  <c r="Q970" i="27" s="1"/>
  <c r="M970" i="27"/>
  <c r="P969" i="27"/>
  <c r="Q969" i="27" s="1" a="1"/>
  <c r="Q969" i="27" s="1"/>
  <c r="M969" i="27"/>
  <c r="P968" i="27"/>
  <c r="Q968" i="27" s="1" a="1"/>
  <c r="Q968" i="27" s="1"/>
  <c r="M968" i="27"/>
  <c r="P967" i="27"/>
  <c r="Q967" i="27" s="1" a="1"/>
  <c r="Q967" i="27" s="1"/>
  <c r="M967" i="27"/>
  <c r="P966" i="27"/>
  <c r="M966" i="27"/>
  <c r="P965" i="27"/>
  <c r="M965" i="27"/>
  <c r="P964" i="27"/>
  <c r="M964" i="27"/>
  <c r="P963" i="27"/>
  <c r="M963" i="27"/>
  <c r="P962" i="27"/>
  <c r="Q962" i="27" s="1" a="1"/>
  <c r="Q962" i="27" s="1"/>
  <c r="M962" i="27"/>
  <c r="P961" i="27"/>
  <c r="Q961" i="27" s="1" a="1"/>
  <c r="Q961" i="27" s="1"/>
  <c r="M961" i="27"/>
  <c r="M960" i="27"/>
  <c r="P959" i="27"/>
  <c r="Q959" i="27" s="1" a="1"/>
  <c r="Q959" i="27" s="1"/>
  <c r="M959" i="27"/>
  <c r="P958" i="27"/>
  <c r="Q958" i="27" s="1" a="1"/>
  <c r="Q958" i="27" s="1"/>
  <c r="M958" i="27"/>
  <c r="P957" i="27"/>
  <c r="Q957" i="27" s="1" a="1"/>
  <c r="Q957" i="27" s="1"/>
  <c r="M957" i="27"/>
  <c r="P956" i="27"/>
  <c r="Q956" i="27" s="1" a="1"/>
  <c r="Q956" i="27" s="1"/>
  <c r="M956" i="27"/>
  <c r="P955" i="27"/>
  <c r="Q955" i="27" s="1" a="1"/>
  <c r="Q955" i="27" s="1"/>
  <c r="M955" i="27"/>
  <c r="P954" i="27"/>
  <c r="M954" i="27"/>
  <c r="P953" i="27"/>
  <c r="M953" i="27"/>
  <c r="P952" i="27"/>
  <c r="M952" i="27"/>
  <c r="P951" i="27"/>
  <c r="M951" i="27"/>
  <c r="Q950" i="27" a="1"/>
  <c r="Q950" i="27" s="1"/>
  <c r="M950" i="27"/>
  <c r="Q949" i="27" a="1"/>
  <c r="Q949" i="27" s="1"/>
  <c r="M949" i="27"/>
  <c r="M948" i="27"/>
  <c r="P947" i="27"/>
  <c r="Q947" i="27" s="1" a="1"/>
  <c r="Q947" i="27" s="1"/>
  <c r="M947" i="27"/>
  <c r="P946" i="27"/>
  <c r="Q946" i="27" s="1" a="1"/>
  <c r="Q946" i="27" s="1"/>
  <c r="M946" i="27"/>
  <c r="P945" i="27"/>
  <c r="Q945" i="27" s="1" a="1"/>
  <c r="Q945" i="27" s="1"/>
  <c r="M945" i="27"/>
  <c r="P944" i="27"/>
  <c r="M944" i="27"/>
  <c r="P943" i="27"/>
  <c r="M943" i="27"/>
  <c r="P942" i="27"/>
  <c r="M942" i="27"/>
  <c r="P941" i="27"/>
  <c r="M941" i="27"/>
  <c r="P940" i="27"/>
  <c r="Q940" i="27" s="1" a="1"/>
  <c r="Q940" i="27" s="1"/>
  <c r="M940" i="27"/>
  <c r="P939" i="27"/>
  <c r="Q939" i="27" s="1" a="1"/>
  <c r="Q939" i="27" s="1"/>
  <c r="M939" i="27"/>
  <c r="P938" i="27"/>
  <c r="M938" i="27"/>
  <c r="P937" i="27"/>
  <c r="Q937" i="27" s="1" a="1"/>
  <c r="Q937" i="27" s="1"/>
  <c r="M937" i="27"/>
  <c r="P936" i="27"/>
  <c r="Q936" i="27" s="1" a="1"/>
  <c r="Q936" i="27" s="1"/>
  <c r="M936" i="27"/>
  <c r="P935" i="27"/>
  <c r="Q935" i="27" s="1" a="1"/>
  <c r="Q935" i="27" s="1"/>
  <c r="M935" i="27"/>
  <c r="P934" i="27"/>
  <c r="Q934" i="27" s="1" a="1"/>
  <c r="Q934" i="27" s="1"/>
  <c r="M934" i="27"/>
  <c r="P933" i="27"/>
  <c r="Q933" i="27" s="1" a="1"/>
  <c r="Q933" i="27" s="1"/>
  <c r="M933" i="27"/>
  <c r="P932" i="27"/>
  <c r="Q932" i="27" s="1" a="1"/>
  <c r="Q932" i="27" s="1"/>
  <c r="M932" i="27"/>
  <c r="P931" i="27"/>
  <c r="Q931" i="27" s="1" a="1"/>
  <c r="Q931" i="27" s="1"/>
  <c r="M931" i="27"/>
  <c r="M930" i="27"/>
  <c r="P929" i="27"/>
  <c r="Q929" i="27" s="1" a="1"/>
  <c r="Q929" i="27" s="1"/>
  <c r="M929" i="27"/>
  <c r="P928" i="27"/>
  <c r="Q928" i="27" s="1" a="1"/>
  <c r="Q928" i="27" s="1"/>
  <c r="M928" i="27"/>
  <c r="P927" i="27"/>
  <c r="Q927" i="27" s="1" a="1"/>
  <c r="Q927" i="27" s="1"/>
  <c r="M927" i="27"/>
  <c r="P926" i="27"/>
  <c r="Q926" i="27" s="1" a="1"/>
  <c r="Q926" i="27" s="1"/>
  <c r="M926" i="27"/>
  <c r="P925" i="27"/>
  <c r="M925" i="27"/>
  <c r="P924" i="27"/>
  <c r="M924" i="27"/>
  <c r="P923" i="27"/>
  <c r="Q923" i="27" s="1" a="1"/>
  <c r="Q923" i="27" s="1"/>
  <c r="M923" i="27"/>
  <c r="P922" i="27"/>
  <c r="Q922" i="27" s="1" a="1"/>
  <c r="Q922" i="27" s="1"/>
  <c r="M922" i="27"/>
  <c r="P921" i="27"/>
  <c r="Q921" i="27" s="1" a="1"/>
  <c r="Q921" i="27" s="1"/>
  <c r="M921" i="27"/>
  <c r="P920" i="27"/>
  <c r="Q920" i="27" s="1" a="1"/>
  <c r="Q920" i="27" s="1"/>
  <c r="M920" i="27"/>
  <c r="P919" i="27"/>
  <c r="Q919" i="27" s="1" a="1"/>
  <c r="Q919" i="27" s="1"/>
  <c r="M919" i="27"/>
  <c r="P918" i="27"/>
  <c r="Q918" i="27" s="1" a="1"/>
  <c r="Q918" i="27" s="1"/>
  <c r="M918" i="27"/>
  <c r="P917" i="27"/>
  <c r="Q917" i="27" s="1" a="1"/>
  <c r="Q917" i="27" s="1"/>
  <c r="M917" i="27"/>
  <c r="P916" i="27"/>
  <c r="Q916" i="27" s="1" a="1"/>
  <c r="Q916" i="27" s="1"/>
  <c r="M916" i="27"/>
  <c r="P915" i="27"/>
  <c r="Q915" i="27" s="1" a="1"/>
  <c r="Q915" i="27" s="1"/>
  <c r="M915" i="27"/>
  <c r="P914" i="27"/>
  <c r="Q914" i="27" s="1" a="1"/>
  <c r="Q914" i="27" s="1"/>
  <c r="M914" i="27"/>
  <c r="P913" i="27"/>
  <c r="Q913" i="27" s="1" a="1"/>
  <c r="Q913" i="27" s="1"/>
  <c r="M913" i="27"/>
  <c r="P912" i="27"/>
  <c r="Q912" i="27" s="1" a="1"/>
  <c r="Q912" i="27" s="1"/>
  <c r="M912" i="27"/>
  <c r="P911" i="27"/>
  <c r="Q911" i="27" s="1" a="1"/>
  <c r="Q911" i="27" s="1"/>
  <c r="M911" i="27"/>
  <c r="P910" i="27"/>
  <c r="Q910" i="27" s="1" a="1"/>
  <c r="Q910" i="27" s="1"/>
  <c r="M910" i="27"/>
  <c r="P909" i="27"/>
  <c r="Q909" i="27" s="1" a="1"/>
  <c r="Q909" i="27" s="1"/>
  <c r="M909" i="27"/>
  <c r="P908" i="27"/>
  <c r="Q908" i="27" s="1" a="1"/>
  <c r="Q908" i="27" s="1"/>
  <c r="M908" i="27"/>
  <c r="P907" i="27"/>
  <c r="Q907" i="27" s="1" a="1"/>
  <c r="Q907" i="27" s="1"/>
  <c r="M907" i="27"/>
  <c r="P906" i="27"/>
  <c r="Q906" i="27" s="1" a="1"/>
  <c r="Q906" i="27" s="1"/>
  <c r="M906" i="27"/>
  <c r="P905" i="27"/>
  <c r="Q905" i="27" s="1" a="1"/>
  <c r="Q905" i="27" s="1"/>
  <c r="M905" i="27"/>
  <c r="P904" i="27"/>
  <c r="Q904" i="27" s="1" a="1"/>
  <c r="Q904" i="27" s="1"/>
  <c r="M904" i="27"/>
  <c r="P903" i="27"/>
  <c r="Q903" i="27" s="1" a="1"/>
  <c r="Q903" i="27" s="1"/>
  <c r="M903" i="27"/>
  <c r="P902" i="27"/>
  <c r="Q902" i="27" s="1" a="1"/>
  <c r="Q902" i="27" s="1"/>
  <c r="M902" i="27"/>
  <c r="P901" i="27"/>
  <c r="M901" i="27"/>
  <c r="P900" i="27"/>
  <c r="M900" i="27"/>
  <c r="P899" i="27"/>
  <c r="M899" i="27"/>
  <c r="P898" i="27"/>
  <c r="Q898" i="27" s="1" a="1"/>
  <c r="Q898" i="27" s="1"/>
  <c r="M898" i="27"/>
  <c r="P897" i="27"/>
  <c r="Q897" i="27" s="1" a="1"/>
  <c r="Q897" i="27" s="1"/>
  <c r="M897" i="27"/>
  <c r="P896" i="27"/>
  <c r="Q896" i="27" s="1" a="1"/>
  <c r="Q896" i="27" s="1"/>
  <c r="M896" i="27"/>
  <c r="P895" i="27"/>
  <c r="Q895" i="27" s="1" a="1"/>
  <c r="Q895" i="27" s="1"/>
  <c r="M895" i="27"/>
  <c r="P894" i="27"/>
  <c r="Q894" i="27" s="1" a="1"/>
  <c r="Q894" i="27" s="1"/>
  <c r="M894" i="27"/>
  <c r="P893" i="27"/>
  <c r="Q893" i="27" s="1" a="1"/>
  <c r="Q893" i="27" s="1"/>
  <c r="M893" i="27"/>
  <c r="P892" i="27"/>
  <c r="M892" i="27"/>
  <c r="P891" i="27"/>
  <c r="M891" i="27"/>
  <c r="P890" i="27"/>
  <c r="M890" i="27"/>
  <c r="P889" i="27"/>
  <c r="Q889" i="27" s="1" a="1"/>
  <c r="Q889" i="27" s="1"/>
  <c r="M889" i="27"/>
  <c r="P888" i="27"/>
  <c r="Q888" i="27" s="1" a="1"/>
  <c r="Q888" i="27" s="1"/>
  <c r="M888" i="27"/>
  <c r="P887" i="27"/>
  <c r="Q887" i="27" s="1" a="1"/>
  <c r="Q887" i="27" s="1"/>
  <c r="M887" i="27"/>
  <c r="P886" i="27"/>
  <c r="Q886" i="27" s="1" a="1"/>
  <c r="Q886" i="27" s="1"/>
  <c r="M886" i="27"/>
  <c r="P885" i="27"/>
  <c r="Q885" i="27" s="1" a="1"/>
  <c r="Q885" i="27" s="1"/>
  <c r="M885" i="27"/>
  <c r="P884" i="27"/>
  <c r="M884" i="27"/>
  <c r="P883" i="27"/>
  <c r="M883" i="27"/>
  <c r="P882" i="27"/>
  <c r="M882" i="27"/>
  <c r="Q881" i="27" a="1"/>
  <c r="Q881" i="27" s="1"/>
  <c r="M881" i="27"/>
  <c r="Q880" i="27" a="1"/>
  <c r="Q880" i="27" s="1"/>
  <c r="M880" i="27"/>
  <c r="Q879" i="27" a="1"/>
  <c r="Q879" i="27" s="1"/>
  <c r="M879" i="27"/>
  <c r="P878" i="27"/>
  <c r="Q878" i="27" s="1" a="1"/>
  <c r="Q878" i="27" s="1"/>
  <c r="M878" i="27"/>
  <c r="P877" i="27"/>
  <c r="Q877" i="27" s="1" a="1"/>
  <c r="Q877" i="27" s="1"/>
  <c r="M877" i="27"/>
  <c r="P876" i="27"/>
  <c r="M876" i="27"/>
  <c r="P875" i="27"/>
  <c r="M875" i="27"/>
  <c r="P874" i="27"/>
  <c r="M874" i="27"/>
  <c r="P873" i="27"/>
  <c r="Q873" i="27" s="1" a="1"/>
  <c r="Q873" i="27" s="1"/>
  <c r="M873" i="27"/>
  <c r="P872" i="27"/>
  <c r="Q872" i="27" s="1" a="1"/>
  <c r="Q872" i="27" s="1"/>
  <c r="M872" i="27"/>
  <c r="P871" i="27"/>
  <c r="Q871" i="27" s="1" a="1"/>
  <c r="Q871" i="27" s="1"/>
  <c r="M871" i="27"/>
  <c r="P870" i="27"/>
  <c r="Q870" i="27" s="1" a="1"/>
  <c r="Q870" i="27" s="1"/>
  <c r="M870" i="27"/>
  <c r="P869" i="27"/>
  <c r="Q869" i="27" s="1" a="1"/>
  <c r="Q869" i="27" s="1"/>
  <c r="M869" i="27"/>
  <c r="P868" i="27"/>
  <c r="Q868" i="27" s="1" a="1"/>
  <c r="Q868" i="27" s="1"/>
  <c r="M868" i="27"/>
  <c r="P867" i="27"/>
  <c r="Q867" i="27" s="1" a="1"/>
  <c r="Q867" i="27" s="1"/>
  <c r="M867" i="27"/>
  <c r="P866" i="27"/>
  <c r="Q866" i="27" s="1" a="1"/>
  <c r="Q866" i="27" s="1"/>
  <c r="M866" i="27"/>
  <c r="P865" i="27"/>
  <c r="Q865" i="27" s="1" a="1"/>
  <c r="Q865" i="27" s="1"/>
  <c r="M865" i="27"/>
  <c r="P864" i="27"/>
  <c r="Q864" i="27" s="1" a="1"/>
  <c r="Q864" i="27" s="1"/>
  <c r="M864" i="27"/>
  <c r="P863" i="27"/>
  <c r="Q863" i="27" s="1" a="1"/>
  <c r="Q863" i="27" s="1"/>
  <c r="M863" i="27"/>
  <c r="P862" i="27"/>
  <c r="Q862" i="27" s="1" a="1"/>
  <c r="Q862" i="27" s="1"/>
  <c r="M862" i="27"/>
  <c r="P861" i="27"/>
  <c r="Q861" i="27" s="1" a="1"/>
  <c r="Q861" i="27" s="1"/>
  <c r="M861" i="27"/>
  <c r="P860" i="27"/>
  <c r="M860" i="27"/>
  <c r="P859" i="27"/>
  <c r="M859" i="27"/>
  <c r="P858" i="27"/>
  <c r="M858" i="27"/>
  <c r="P857" i="27"/>
  <c r="M857" i="27"/>
  <c r="P856" i="27"/>
  <c r="Q856" i="27" s="1" a="1"/>
  <c r="Q856" i="27" s="1"/>
  <c r="M856" i="27"/>
  <c r="P855" i="27"/>
  <c r="Q855" i="27" s="1" a="1"/>
  <c r="Q855" i="27" s="1"/>
  <c r="M855" i="27"/>
  <c r="P854" i="27"/>
  <c r="M854" i="27"/>
  <c r="P853" i="27"/>
  <c r="Q853" i="27" s="1" a="1"/>
  <c r="Q853" i="27" s="1"/>
  <c r="M853" i="27"/>
  <c r="P852" i="27"/>
  <c r="Q852" i="27" s="1" a="1"/>
  <c r="Q852" i="27" s="1"/>
  <c r="M852" i="27"/>
  <c r="P851" i="27"/>
  <c r="Q851" i="27" s="1" a="1"/>
  <c r="Q851" i="27" s="1"/>
  <c r="M851" i="27"/>
  <c r="P850" i="27"/>
  <c r="Q850" i="27" s="1" a="1"/>
  <c r="Q850" i="27" s="1"/>
  <c r="M850" i="27"/>
  <c r="P849" i="27"/>
  <c r="Q849" i="27" s="1" a="1"/>
  <c r="Q849" i="27" s="1"/>
  <c r="M849" i="27"/>
  <c r="P848" i="27"/>
  <c r="M848" i="27"/>
  <c r="P847" i="27"/>
  <c r="M847" i="27"/>
  <c r="P846" i="27"/>
  <c r="M846" i="27"/>
  <c r="P845" i="27"/>
  <c r="M845" i="27"/>
  <c r="P844" i="27"/>
  <c r="Q844" i="27" s="1" a="1"/>
  <c r="Q844" i="27" s="1"/>
  <c r="M844" i="27"/>
  <c r="P843" i="27"/>
  <c r="Q843" i="27" s="1" a="1"/>
  <c r="Q843" i="27" s="1"/>
  <c r="M843" i="27"/>
  <c r="P842" i="27"/>
  <c r="M842" i="27"/>
  <c r="P841" i="27"/>
  <c r="Q841" i="27" s="1" a="1"/>
  <c r="Q841" i="27" s="1"/>
  <c r="M841" i="27"/>
  <c r="P840" i="27"/>
  <c r="Q840" i="27" s="1" a="1"/>
  <c r="Q840" i="27" s="1"/>
  <c r="M840" i="27"/>
  <c r="P839" i="27"/>
  <c r="Q839" i="27" s="1" a="1"/>
  <c r="Q839" i="27" s="1"/>
  <c r="M839" i="27"/>
  <c r="P838" i="27"/>
  <c r="Q838" i="27" s="1" a="1"/>
  <c r="Q838" i="27" s="1"/>
  <c r="M838" i="27"/>
  <c r="P837" i="27"/>
  <c r="M837" i="27"/>
  <c r="P836" i="27"/>
  <c r="M836" i="27"/>
  <c r="P835" i="27"/>
  <c r="M835" i="27"/>
  <c r="P834" i="27"/>
  <c r="Q834" i="27" s="1" a="1"/>
  <c r="Q834" i="27" s="1"/>
  <c r="M834" i="27"/>
  <c r="P833" i="27"/>
  <c r="Q833" i="27" s="1" a="1"/>
  <c r="Q833" i="27" s="1"/>
  <c r="M833" i="27"/>
  <c r="P832" i="27"/>
  <c r="Q832" i="27" s="1" a="1"/>
  <c r="Q832" i="27" s="1"/>
  <c r="M832" i="27"/>
  <c r="P831" i="27"/>
  <c r="Q831" i="27" s="1" a="1"/>
  <c r="Q831" i="27" s="1"/>
  <c r="M831" i="27"/>
  <c r="P830" i="27"/>
  <c r="Q830" i="27" s="1" a="1"/>
  <c r="Q830" i="27" s="1"/>
  <c r="M830" i="27"/>
  <c r="P829" i="27"/>
  <c r="Q829" i="27" s="1" a="1"/>
  <c r="Q829" i="27" s="1"/>
  <c r="M829" i="27"/>
  <c r="P828" i="27"/>
  <c r="Q828" i="27" s="1" a="1"/>
  <c r="Q828" i="27" s="1"/>
  <c r="M828" i="27"/>
  <c r="P827" i="27"/>
  <c r="M827" i="27"/>
  <c r="P826" i="27"/>
  <c r="M826" i="27"/>
  <c r="P825" i="27"/>
  <c r="M825" i="27"/>
  <c r="P824" i="27"/>
  <c r="M824" i="27"/>
  <c r="P823" i="27"/>
  <c r="Q823" i="27" s="1" a="1"/>
  <c r="Q823" i="27" s="1"/>
  <c r="M823" i="27"/>
  <c r="P822" i="27"/>
  <c r="Q822" i="27" s="1" a="1"/>
  <c r="Q822" i="27" s="1"/>
  <c r="M822" i="27"/>
  <c r="P821" i="27"/>
  <c r="Q821" i="27" s="1" a="1"/>
  <c r="Q821" i="27" s="1"/>
  <c r="M821" i="27"/>
  <c r="P820" i="27"/>
  <c r="Q820" i="27" s="1" a="1"/>
  <c r="Q820" i="27" s="1"/>
  <c r="M820" i="27"/>
  <c r="P819" i="27"/>
  <c r="Q819" i="27" s="1" a="1"/>
  <c r="Q819" i="27" s="1"/>
  <c r="M819" i="27"/>
  <c r="P818" i="27"/>
  <c r="Q818" i="27" s="1" a="1"/>
  <c r="Q818" i="27" s="1"/>
  <c r="M818" i="27"/>
  <c r="P817" i="27"/>
  <c r="Q817" i="27" s="1" a="1"/>
  <c r="Q817" i="27" s="1"/>
  <c r="M817" i="27"/>
  <c r="P816" i="27"/>
  <c r="Q816" i="27" s="1" a="1"/>
  <c r="Q816" i="27" s="1"/>
  <c r="M816" i="27"/>
  <c r="P815" i="27"/>
  <c r="Q815" i="27" s="1" a="1"/>
  <c r="Q815" i="27" s="1"/>
  <c r="M815" i="27"/>
  <c r="P814" i="27"/>
  <c r="Q814" i="27" s="1" a="1"/>
  <c r="Q814" i="27" s="1"/>
  <c r="M814" i="27"/>
  <c r="P813" i="27"/>
  <c r="Q813" i="27" s="1" a="1"/>
  <c r="Q813" i="27" s="1"/>
  <c r="M813" i="27"/>
  <c r="P812" i="27"/>
  <c r="Q812" i="27" s="1" a="1"/>
  <c r="Q812" i="27" s="1"/>
  <c r="M812" i="27"/>
  <c r="P811" i="27"/>
  <c r="Q811" i="27" s="1" a="1"/>
  <c r="Q811" i="27" s="1"/>
  <c r="M811" i="27"/>
  <c r="P810" i="27"/>
  <c r="Q810" i="27" s="1" a="1"/>
  <c r="Q810" i="27" s="1"/>
  <c r="M810" i="27"/>
  <c r="P809" i="27"/>
  <c r="Q809" i="27" s="1" a="1"/>
  <c r="Q809" i="27" s="1"/>
  <c r="M809" i="27"/>
  <c r="P808" i="27"/>
  <c r="Q808" i="27" s="1" a="1"/>
  <c r="Q808" i="27" s="1"/>
  <c r="M808" i="27"/>
  <c r="P807" i="27"/>
  <c r="Q807" i="27" s="1" a="1"/>
  <c r="Q807" i="27" s="1"/>
  <c r="M807" i="27"/>
  <c r="P806" i="27"/>
  <c r="Q806" i="27" s="1" a="1"/>
  <c r="Q806" i="27" s="1"/>
  <c r="M806" i="27"/>
  <c r="P805" i="27"/>
  <c r="Q805" i="27" s="1" a="1"/>
  <c r="Q805" i="27" s="1"/>
  <c r="M805" i="27"/>
  <c r="P804" i="27"/>
  <c r="Q804" i="27" s="1" a="1"/>
  <c r="Q804" i="27" s="1"/>
  <c r="M804" i="27"/>
  <c r="P803" i="27"/>
  <c r="Q803" i="27" s="1" a="1"/>
  <c r="Q803" i="27" s="1"/>
  <c r="M803" i="27"/>
  <c r="P802" i="27"/>
  <c r="Q802" i="27" s="1" a="1"/>
  <c r="Q802" i="27" s="1"/>
  <c r="M802" i="27"/>
  <c r="P801" i="27"/>
  <c r="Q801" i="27" s="1" a="1"/>
  <c r="Q801" i="27" s="1"/>
  <c r="M801" i="27"/>
  <c r="P800" i="27"/>
  <c r="Q800" i="27" s="1" a="1"/>
  <c r="Q800" i="27" s="1"/>
  <c r="M800" i="27"/>
  <c r="P799" i="27"/>
  <c r="Q799" i="27" s="1" a="1"/>
  <c r="Q799" i="27" s="1"/>
  <c r="M799" i="27"/>
  <c r="P798" i="27"/>
  <c r="Q798" i="27" s="1" a="1"/>
  <c r="Q798" i="27" s="1"/>
  <c r="M798" i="27"/>
  <c r="P797" i="27"/>
  <c r="Q797" i="27" s="1" a="1"/>
  <c r="Q797" i="27" s="1"/>
  <c r="M797" i="27"/>
  <c r="P796" i="27"/>
  <c r="Q796" i="27" s="1" a="1"/>
  <c r="Q796" i="27" s="1"/>
  <c r="M796" i="27"/>
  <c r="P795" i="27"/>
  <c r="M795" i="27"/>
  <c r="P794" i="27"/>
  <c r="M794" i="27"/>
  <c r="P793" i="27"/>
  <c r="M793" i="27"/>
  <c r="P792" i="27"/>
  <c r="Q792" i="27" s="1" a="1"/>
  <c r="Q792" i="27" s="1"/>
  <c r="M792" i="27"/>
  <c r="P791" i="27"/>
  <c r="Q791" i="27" s="1" a="1"/>
  <c r="Q791" i="27" s="1"/>
  <c r="M791" i="27"/>
  <c r="P790" i="27"/>
  <c r="Q790" i="27" s="1" a="1"/>
  <c r="Q790" i="27" s="1"/>
  <c r="M790" i="27"/>
  <c r="P789" i="27"/>
  <c r="Q789" i="27" s="1" a="1"/>
  <c r="Q789" i="27" s="1"/>
  <c r="M789" i="27"/>
  <c r="P788" i="27"/>
  <c r="Q788" i="27" s="1" a="1"/>
  <c r="Q788" i="27" s="1"/>
  <c r="M788" i="27"/>
  <c r="P787" i="27"/>
  <c r="Q787" i="27" s="1" a="1"/>
  <c r="Q787" i="27" s="1"/>
  <c r="M787" i="27"/>
  <c r="P786" i="27"/>
  <c r="Q786" i="27" s="1" a="1"/>
  <c r="Q786" i="27" s="1"/>
  <c r="M786" i="27"/>
  <c r="P785" i="27"/>
  <c r="Q785" i="27" s="1" a="1"/>
  <c r="Q785" i="27" s="1"/>
  <c r="M785" i="27"/>
  <c r="P784" i="27"/>
  <c r="Q784" i="27" s="1" a="1"/>
  <c r="Q784" i="27" s="1"/>
  <c r="M784" i="27"/>
  <c r="P783" i="27"/>
  <c r="Q783" i="27" s="1" a="1"/>
  <c r="Q783" i="27" s="1"/>
  <c r="M783" i="27"/>
  <c r="P782" i="27"/>
  <c r="Q782" i="27" s="1" a="1"/>
  <c r="Q782" i="27" s="1"/>
  <c r="M782" i="27"/>
  <c r="P781" i="27"/>
  <c r="Q781" i="27" s="1" a="1"/>
  <c r="Q781" i="27" s="1"/>
  <c r="M781" i="27"/>
  <c r="P780" i="27"/>
  <c r="Q780" i="27" s="1" a="1"/>
  <c r="Q780" i="27" s="1"/>
  <c r="M780" i="27"/>
  <c r="P779" i="27"/>
  <c r="Q779" i="27" s="1" a="1"/>
  <c r="Q779" i="27" s="1"/>
  <c r="M779" i="27"/>
  <c r="P777" i="27"/>
  <c r="Q777" i="27" s="1" a="1"/>
  <c r="Q777" i="27" s="1"/>
  <c r="M777" i="27"/>
  <c r="P776" i="27"/>
  <c r="Q776" i="27" s="1" a="1"/>
  <c r="Q776" i="27" s="1"/>
  <c r="M776" i="27"/>
  <c r="P775" i="27"/>
  <c r="Q775" i="27" s="1" a="1"/>
  <c r="Q775" i="27" s="1"/>
  <c r="M775" i="27"/>
  <c r="P774" i="27"/>
  <c r="Q774" i="27" s="1" a="1"/>
  <c r="Q774" i="27" s="1"/>
  <c r="M774" i="27"/>
  <c r="P773" i="27"/>
  <c r="Q773" i="27" s="1" a="1"/>
  <c r="Q773" i="27" s="1"/>
  <c r="M773" i="27"/>
  <c r="P772" i="27"/>
  <c r="Q772" i="27" s="1" a="1"/>
  <c r="Q772" i="27" s="1"/>
  <c r="M772" i="27"/>
  <c r="P771" i="27"/>
  <c r="Q771" i="27" s="1" a="1"/>
  <c r="Q771" i="27" s="1"/>
  <c r="M771" i="27"/>
  <c r="P770" i="27"/>
  <c r="Q770" i="27" s="1" a="1"/>
  <c r="Q770" i="27" s="1"/>
  <c r="M770" i="27"/>
  <c r="P769" i="27"/>
  <c r="M769" i="27"/>
  <c r="P768" i="27"/>
  <c r="M768" i="27"/>
  <c r="P767" i="27"/>
  <c r="M767" i="27"/>
  <c r="P766" i="27"/>
  <c r="M766" i="27"/>
  <c r="P765" i="27"/>
  <c r="Q765" i="27" s="1" a="1"/>
  <c r="Q765" i="27" s="1"/>
  <c r="M765" i="27"/>
  <c r="P764" i="27"/>
  <c r="M764" i="27"/>
  <c r="P763" i="27"/>
  <c r="M763" i="27"/>
  <c r="P762" i="27"/>
  <c r="Q762" i="27" s="1" a="1"/>
  <c r="Q762" i="27" s="1"/>
  <c r="M762" i="27"/>
  <c r="P761" i="27"/>
  <c r="Q761" i="27" s="1" a="1"/>
  <c r="Q761" i="27" s="1"/>
  <c r="M761" i="27"/>
  <c r="P760" i="27"/>
  <c r="M760" i="27"/>
  <c r="P759" i="27"/>
  <c r="M759" i="27"/>
  <c r="P758" i="27"/>
  <c r="M758" i="27"/>
  <c r="P757" i="27"/>
  <c r="M757" i="27"/>
  <c r="P756" i="27"/>
  <c r="M756" i="27"/>
  <c r="P755" i="27"/>
  <c r="Q755" i="27" s="1" a="1"/>
  <c r="Q755" i="27" s="1"/>
  <c r="M755" i="27"/>
  <c r="P754" i="27"/>
  <c r="M754" i="27"/>
  <c r="P753" i="27"/>
  <c r="M753" i="27"/>
  <c r="P752" i="27"/>
  <c r="Q752" i="27" s="1" a="1"/>
  <c r="Q752" i="27" s="1"/>
  <c r="M752" i="27"/>
  <c r="P751" i="27"/>
  <c r="M751" i="27"/>
  <c r="P750" i="27"/>
  <c r="Q750" i="27" s="1" a="1"/>
  <c r="Q750" i="27" s="1"/>
  <c r="M750" i="27"/>
  <c r="P749" i="27"/>
  <c r="M749" i="27"/>
  <c r="P748" i="27"/>
  <c r="M748" i="27"/>
  <c r="P747" i="27"/>
  <c r="M747" i="27"/>
  <c r="P746" i="27"/>
  <c r="M746" i="27"/>
  <c r="P745" i="27"/>
  <c r="M745" i="27"/>
  <c r="P744" i="27"/>
  <c r="M744" i="27"/>
  <c r="P743" i="27"/>
  <c r="M743" i="27"/>
  <c r="P742" i="27"/>
  <c r="M742" i="27"/>
  <c r="P741" i="27"/>
  <c r="M741" i="27"/>
  <c r="P740" i="27"/>
  <c r="M740" i="27"/>
  <c r="P739" i="27"/>
  <c r="Q739" i="27" s="1" a="1"/>
  <c r="Q739" i="27" s="1"/>
  <c r="M739" i="27"/>
  <c r="P738" i="27"/>
  <c r="M738" i="27"/>
  <c r="P737" i="27"/>
  <c r="M737" i="27"/>
  <c r="P736" i="27"/>
  <c r="Q736" i="27" s="1" a="1"/>
  <c r="Q736" i="27" s="1"/>
  <c r="M736" i="27"/>
  <c r="P735" i="27"/>
  <c r="M735" i="27"/>
  <c r="P734" i="27"/>
  <c r="Q734" i="27" s="1" a="1"/>
  <c r="Q734" i="27" s="1"/>
  <c r="M734" i="27"/>
  <c r="P733" i="27"/>
  <c r="M733" i="27"/>
  <c r="P732" i="27"/>
  <c r="M732" i="27"/>
  <c r="P731" i="27"/>
  <c r="M731" i="27"/>
  <c r="P730" i="27"/>
  <c r="M730" i="27"/>
  <c r="P729" i="27"/>
  <c r="M729" i="27"/>
  <c r="P728" i="27"/>
  <c r="M728" i="27"/>
  <c r="P727" i="27"/>
  <c r="M727" i="27"/>
  <c r="P726" i="27"/>
  <c r="Q726" i="27" s="1" a="1"/>
  <c r="Q726" i="27" s="1"/>
  <c r="M726" i="27"/>
  <c r="P725" i="27"/>
  <c r="M725" i="27"/>
  <c r="P724" i="27"/>
  <c r="M724" i="27"/>
  <c r="P723" i="27"/>
  <c r="Q723" i="27" s="1" a="1"/>
  <c r="Q723" i="27" s="1"/>
  <c r="M723" i="27"/>
  <c r="P722" i="27"/>
  <c r="M722" i="27"/>
  <c r="P721" i="27"/>
  <c r="Q721" i="27" s="1" a="1"/>
  <c r="Q721" i="27" s="1"/>
  <c r="M721" i="27"/>
  <c r="P720" i="27"/>
  <c r="M720" i="27"/>
  <c r="P719" i="27"/>
  <c r="M719" i="27"/>
  <c r="P718" i="27"/>
  <c r="M718" i="27"/>
  <c r="P717" i="27"/>
  <c r="M717" i="27"/>
  <c r="P716" i="27"/>
  <c r="M716" i="27"/>
  <c r="P715" i="27"/>
  <c r="M715" i="27"/>
  <c r="P714" i="27"/>
  <c r="M714" i="27"/>
  <c r="P713" i="27"/>
  <c r="M713" i="27"/>
  <c r="P712" i="27"/>
  <c r="M712" i="27"/>
  <c r="P711" i="27"/>
  <c r="M711" i="27"/>
  <c r="P710" i="27"/>
  <c r="M710" i="27"/>
  <c r="P709" i="27"/>
  <c r="M709" i="27"/>
  <c r="P708" i="27"/>
  <c r="M708" i="27"/>
  <c r="P707" i="27"/>
  <c r="M707" i="27"/>
  <c r="P706" i="27"/>
  <c r="M706" i="27"/>
  <c r="P705" i="27"/>
  <c r="M705" i="27"/>
  <c r="P704" i="27"/>
  <c r="M704" i="27"/>
  <c r="P703" i="27"/>
  <c r="M703" i="27"/>
  <c r="P702" i="27"/>
  <c r="M702" i="27"/>
  <c r="P701" i="27"/>
  <c r="M701" i="27"/>
  <c r="P700" i="27"/>
  <c r="M700" i="27"/>
  <c r="P699" i="27"/>
  <c r="M699" i="27"/>
  <c r="P698" i="27"/>
  <c r="M698" i="27"/>
  <c r="P697" i="27"/>
  <c r="M697" i="27"/>
  <c r="P696" i="27"/>
  <c r="M696" i="27"/>
  <c r="P695" i="27"/>
  <c r="M695" i="27"/>
  <c r="P694" i="27"/>
  <c r="M694" i="27"/>
  <c r="P693" i="27"/>
  <c r="M693" i="27"/>
  <c r="P692" i="27"/>
  <c r="M692" i="27"/>
  <c r="P691" i="27"/>
  <c r="M691" i="27"/>
  <c r="P690" i="27"/>
  <c r="M690" i="27"/>
  <c r="P689" i="27"/>
  <c r="M689" i="27"/>
  <c r="P688" i="27"/>
  <c r="M688" i="27"/>
  <c r="P687" i="27"/>
  <c r="M687" i="27"/>
  <c r="P686" i="27"/>
  <c r="M686" i="27"/>
  <c r="P685" i="27"/>
  <c r="Q685" i="27" s="1" a="1"/>
  <c r="Q685" i="27" s="1"/>
  <c r="M685" i="27"/>
  <c r="P684" i="27"/>
  <c r="M684" i="27"/>
  <c r="P683" i="27"/>
  <c r="M683" i="27"/>
  <c r="P682" i="27"/>
  <c r="M682" i="27"/>
  <c r="P681" i="27"/>
  <c r="M681" i="27"/>
  <c r="P680" i="27"/>
  <c r="M680" i="27"/>
  <c r="P679" i="27"/>
  <c r="M679" i="27"/>
  <c r="P678" i="27"/>
  <c r="M678" i="27"/>
  <c r="P677" i="27"/>
  <c r="M677" i="27"/>
  <c r="P676" i="27"/>
  <c r="M676" i="27"/>
  <c r="P675" i="27"/>
  <c r="Q675" i="27" s="1" a="1"/>
  <c r="Q675" i="27" s="1"/>
  <c r="M675" i="27"/>
  <c r="P674" i="27"/>
  <c r="Q674" i="27" s="1" a="1"/>
  <c r="Q674" i="27" s="1"/>
  <c r="M674" i="27"/>
  <c r="P673" i="27"/>
  <c r="M673" i="27"/>
  <c r="P672" i="27"/>
  <c r="M672" i="27"/>
  <c r="P671" i="27"/>
  <c r="M671" i="27"/>
  <c r="P670" i="27"/>
  <c r="M670" i="27"/>
  <c r="P669" i="27"/>
  <c r="Q669" i="27" s="1" a="1"/>
  <c r="Q669" i="27" s="1"/>
  <c r="M669" i="27"/>
  <c r="P668" i="27"/>
  <c r="Q668" i="27" s="1" a="1"/>
  <c r="Q668" i="27" s="1"/>
  <c r="M668" i="27"/>
  <c r="P667" i="27"/>
  <c r="Q667" i="27" s="1" a="1"/>
  <c r="Q667" i="27" s="1"/>
  <c r="M667" i="27"/>
  <c r="P666" i="27"/>
  <c r="Q666" i="27" s="1" a="1"/>
  <c r="Q666" i="27" s="1"/>
  <c r="M666" i="27"/>
  <c r="P665" i="27"/>
  <c r="Q665" i="27" s="1" a="1"/>
  <c r="Q665" i="27" s="1"/>
  <c r="M665" i="27"/>
  <c r="P664" i="27"/>
  <c r="Q664" i="27" s="1" a="1"/>
  <c r="Q664" i="27" s="1"/>
  <c r="M664" i="27"/>
  <c r="P663" i="27"/>
  <c r="M663" i="27"/>
  <c r="P662" i="27"/>
  <c r="M662" i="27"/>
  <c r="P661" i="27"/>
  <c r="M661" i="27"/>
  <c r="P660" i="27"/>
  <c r="M660" i="27"/>
  <c r="P659" i="27"/>
  <c r="M659" i="27"/>
  <c r="P658" i="27"/>
  <c r="Q658" i="27" s="1" a="1"/>
  <c r="Q658" i="27" s="1"/>
  <c r="M658" i="27"/>
  <c r="P657" i="27"/>
  <c r="Q657" i="27" s="1" a="1"/>
  <c r="Q657" i="27" s="1"/>
  <c r="M657" i="27"/>
  <c r="P656" i="27"/>
  <c r="M656" i="27"/>
  <c r="P655" i="27"/>
  <c r="M655" i="27"/>
  <c r="P654" i="27"/>
  <c r="M654" i="27"/>
  <c r="P653" i="27"/>
  <c r="M653" i="27"/>
  <c r="P652" i="27"/>
  <c r="M652" i="27"/>
  <c r="P651" i="27"/>
  <c r="M651" i="27"/>
  <c r="P650" i="27"/>
  <c r="M650" i="27"/>
  <c r="P649" i="27"/>
  <c r="Q649" i="27" s="1" a="1"/>
  <c r="Q649" i="27" s="1"/>
  <c r="M649" i="27"/>
  <c r="P648" i="27"/>
  <c r="Q648" i="27" s="1" a="1"/>
  <c r="Q648" i="27" s="1"/>
  <c r="M648" i="27"/>
  <c r="P647" i="27"/>
  <c r="M647" i="27"/>
  <c r="P646" i="27"/>
  <c r="M646" i="27"/>
  <c r="P645" i="27"/>
  <c r="M645" i="27"/>
  <c r="P644" i="27"/>
  <c r="M644" i="27"/>
  <c r="P643" i="27"/>
  <c r="Q643" i="27" s="1" a="1"/>
  <c r="Q643" i="27" s="1"/>
  <c r="M643" i="27"/>
  <c r="P642" i="27"/>
  <c r="Q642" i="27" s="1" a="1"/>
  <c r="Q642" i="27" s="1"/>
  <c r="M642" i="27"/>
  <c r="P641" i="27"/>
  <c r="Q641" i="27" s="1" a="1"/>
  <c r="Q641" i="27" s="1"/>
  <c r="M641" i="27"/>
  <c r="P640" i="27"/>
  <c r="Q640" i="27" s="1" a="1"/>
  <c r="Q640" i="27" s="1"/>
  <c r="M640" i="27"/>
  <c r="P639" i="27"/>
  <c r="Q639" i="27" s="1" a="1"/>
  <c r="Q639" i="27" s="1"/>
  <c r="M639" i="27"/>
  <c r="P638" i="27"/>
  <c r="Q638" i="27" s="1" a="1"/>
  <c r="Q638" i="27" s="1"/>
  <c r="M638" i="27"/>
  <c r="P637" i="27"/>
  <c r="Q637" i="27" s="1" a="1"/>
  <c r="Q637" i="27" s="1"/>
  <c r="M637" i="27"/>
  <c r="P636" i="27"/>
  <c r="Q636" i="27" s="1" a="1"/>
  <c r="Q636" i="27" s="1"/>
  <c r="M636" i="27"/>
  <c r="P635" i="27"/>
  <c r="Q635" i="27" s="1" a="1"/>
  <c r="Q635" i="27" s="1"/>
  <c r="M635" i="27"/>
  <c r="P634" i="27"/>
  <c r="Q634" i="27" s="1" a="1"/>
  <c r="Q634" i="27" s="1"/>
  <c r="M634" i="27"/>
  <c r="P633" i="27"/>
  <c r="Q633" i="27" s="1" a="1"/>
  <c r="Q633" i="27" s="1"/>
  <c r="M633" i="27"/>
  <c r="P632" i="27"/>
  <c r="Q632" i="27" s="1" a="1"/>
  <c r="Q632" i="27" s="1"/>
  <c r="M632" i="27"/>
  <c r="P631" i="27"/>
  <c r="Q631" i="27" s="1" a="1"/>
  <c r="Q631" i="27" s="1"/>
  <c r="M631" i="27"/>
  <c r="P630" i="27"/>
  <c r="Q630" i="27" s="1" a="1"/>
  <c r="Q630" i="27" s="1"/>
  <c r="M630" i="27"/>
  <c r="P629" i="27"/>
  <c r="Q629" i="27" s="1" a="1"/>
  <c r="Q629" i="27" s="1"/>
  <c r="M629" i="27"/>
  <c r="P628" i="27"/>
  <c r="Q628" i="27" s="1" a="1"/>
  <c r="Q628" i="27" s="1"/>
  <c r="M628" i="27"/>
  <c r="P627" i="27"/>
  <c r="Q627" i="27" s="1" a="1"/>
  <c r="Q627" i="27" s="1"/>
  <c r="M627" i="27"/>
  <c r="P626" i="27"/>
  <c r="Q626" i="27" s="1" a="1"/>
  <c r="Q626" i="27" s="1"/>
  <c r="M626" i="27"/>
  <c r="P625" i="27"/>
  <c r="Q625" i="27" s="1" a="1"/>
  <c r="Q625" i="27" s="1"/>
  <c r="M625" i="27"/>
  <c r="P624" i="27"/>
  <c r="Q624" i="27" s="1" a="1"/>
  <c r="Q624" i="27" s="1"/>
  <c r="M624" i="27"/>
  <c r="P623" i="27"/>
  <c r="Q623" i="27" s="1" a="1"/>
  <c r="Q623" i="27" s="1"/>
  <c r="M623" i="27"/>
  <c r="P622" i="27"/>
  <c r="Q622" i="27" s="1" a="1"/>
  <c r="Q622" i="27" s="1"/>
  <c r="M622" i="27"/>
  <c r="P621" i="27"/>
  <c r="Q621" i="27" s="1" a="1"/>
  <c r="Q621" i="27" s="1"/>
  <c r="M621" i="27"/>
  <c r="P620" i="27"/>
  <c r="Q620" i="27" s="1" a="1"/>
  <c r="Q620" i="27" s="1"/>
  <c r="M620" i="27"/>
  <c r="P619" i="27"/>
  <c r="Q619" i="27" s="1" a="1"/>
  <c r="Q619" i="27" s="1"/>
  <c r="M619" i="27"/>
  <c r="P618" i="27"/>
  <c r="Q618" i="27" s="1" a="1"/>
  <c r="Q618" i="27" s="1"/>
  <c r="M618" i="27"/>
  <c r="P617" i="27"/>
  <c r="Q617" i="27" s="1" a="1"/>
  <c r="Q617" i="27" s="1"/>
  <c r="M617" i="27"/>
  <c r="P616" i="27"/>
  <c r="Q616" i="27" s="1" a="1"/>
  <c r="Q616" i="27" s="1"/>
  <c r="M616" i="27"/>
  <c r="P615" i="27"/>
  <c r="Q615" i="27" s="1" a="1"/>
  <c r="Q615" i="27" s="1"/>
  <c r="M615" i="27"/>
  <c r="P614" i="27"/>
  <c r="M614" i="27"/>
  <c r="P613" i="27"/>
  <c r="Q613" i="27" s="1" a="1"/>
  <c r="Q613" i="27" s="1"/>
  <c r="M613" i="27"/>
  <c r="P612" i="27"/>
  <c r="Q612" i="27" s="1" a="1"/>
  <c r="Q612" i="27" s="1"/>
  <c r="M612" i="27"/>
  <c r="P611" i="27"/>
  <c r="Q611" i="27" s="1" a="1"/>
  <c r="Q611" i="27" s="1"/>
  <c r="M611" i="27"/>
  <c r="P610" i="27"/>
  <c r="Q610" i="27" s="1" a="1"/>
  <c r="Q610" i="27" s="1"/>
  <c r="M610" i="27"/>
  <c r="P609" i="27"/>
  <c r="M609" i="27"/>
  <c r="P608" i="27"/>
  <c r="Q608" i="27" s="1" a="1"/>
  <c r="Q608" i="27" s="1"/>
  <c r="M608" i="27"/>
  <c r="P607" i="27"/>
  <c r="Q607" i="27" s="1" a="1"/>
  <c r="Q607" i="27" s="1"/>
  <c r="M607" i="27"/>
  <c r="P606" i="27"/>
  <c r="Q606" i="27" s="1" a="1"/>
  <c r="Q606" i="27" s="1"/>
  <c r="M606" i="27"/>
  <c r="P605" i="27"/>
  <c r="Q605" i="27" s="1" a="1"/>
  <c r="Q605" i="27" s="1"/>
  <c r="M605" i="27"/>
  <c r="P604" i="27"/>
  <c r="M604" i="27"/>
  <c r="P603" i="27"/>
  <c r="M603" i="27"/>
  <c r="P602" i="27"/>
  <c r="M602" i="27"/>
  <c r="P601" i="27"/>
  <c r="M601" i="27"/>
  <c r="P600" i="27"/>
  <c r="Q600" i="27" s="1" a="1"/>
  <c r="Q600" i="27" s="1"/>
  <c r="M600" i="27"/>
  <c r="P599" i="27"/>
  <c r="M599" i="27"/>
  <c r="P598" i="27"/>
  <c r="M598" i="27"/>
  <c r="P597" i="27"/>
  <c r="Q597" i="27" s="1" a="1"/>
  <c r="Q597" i="27" s="1"/>
  <c r="M597" i="27"/>
  <c r="P596" i="27"/>
  <c r="M596" i="27"/>
  <c r="P595" i="27"/>
  <c r="Q595" i="27" s="1" a="1"/>
  <c r="Q595" i="27" s="1"/>
  <c r="M595" i="27"/>
  <c r="P594" i="27"/>
  <c r="Q594" i="27" s="1" a="1"/>
  <c r="Q594" i="27" s="1"/>
  <c r="M594" i="27"/>
  <c r="P593" i="27"/>
  <c r="Q593" i="27" s="1" a="1"/>
  <c r="Q593" i="27" s="1"/>
  <c r="M593" i="27"/>
  <c r="P592" i="27"/>
  <c r="Q592" i="27" s="1" a="1"/>
  <c r="Q592" i="27" s="1"/>
  <c r="M592" i="27"/>
  <c r="P591" i="27"/>
  <c r="Q591" i="27" s="1" a="1"/>
  <c r="Q591" i="27" s="1"/>
  <c r="M591" i="27"/>
  <c r="P590" i="27"/>
  <c r="Q590" i="27" s="1" a="1"/>
  <c r="Q590" i="27" s="1"/>
  <c r="M590" i="27"/>
  <c r="P589" i="27"/>
  <c r="M589" i="27"/>
  <c r="P588" i="27"/>
  <c r="M588" i="27"/>
  <c r="P587" i="27"/>
  <c r="M587" i="27"/>
  <c r="P586" i="27"/>
  <c r="M586" i="27"/>
  <c r="P585" i="27"/>
  <c r="Q585" i="27" s="1" a="1"/>
  <c r="Q585" i="27" s="1"/>
  <c r="M585" i="27"/>
  <c r="P584" i="27"/>
  <c r="Q584" i="27" s="1" a="1"/>
  <c r="Q584" i="27" s="1"/>
  <c r="M584" i="27"/>
  <c r="P582" i="27"/>
  <c r="Q582" i="27" s="1" a="1"/>
  <c r="Q582" i="27" s="1"/>
  <c r="M582" i="27"/>
  <c r="P581" i="27"/>
  <c r="Q581" i="27" s="1" a="1"/>
  <c r="Q581" i="27" s="1"/>
  <c r="M581" i="27"/>
  <c r="P580" i="27"/>
  <c r="Q580" i="27" s="1" a="1"/>
  <c r="Q580" i="27" s="1"/>
  <c r="M580" i="27"/>
  <c r="P579" i="27"/>
  <c r="Q579" i="27" s="1" a="1"/>
  <c r="Q579" i="27" s="1"/>
  <c r="M579" i="27"/>
  <c r="P578" i="27"/>
  <c r="M578" i="27"/>
  <c r="P577" i="27"/>
  <c r="M577" i="27"/>
  <c r="P576" i="27"/>
  <c r="M576" i="27"/>
  <c r="P575" i="27"/>
  <c r="M575" i="27"/>
  <c r="P574" i="27"/>
  <c r="Q574" i="27" s="1" a="1"/>
  <c r="Q574" i="27" s="1"/>
  <c r="M574" i="27"/>
  <c r="P573" i="27"/>
  <c r="M573" i="27"/>
  <c r="P572" i="27"/>
  <c r="M572" i="27"/>
  <c r="P571" i="27"/>
  <c r="Q571" i="27" s="1" a="1"/>
  <c r="Q571" i="27" s="1"/>
  <c r="M571" i="27"/>
  <c r="P570" i="27"/>
  <c r="M570" i="27"/>
  <c r="P569" i="27"/>
  <c r="Q569" i="27" s="1" a="1"/>
  <c r="Q569" i="27" s="1"/>
  <c r="M569" i="27"/>
  <c r="P568" i="27"/>
  <c r="Q568" i="27" s="1" a="1"/>
  <c r="Q568" i="27" s="1"/>
  <c r="M568" i="27"/>
  <c r="P567" i="27"/>
  <c r="M567" i="27"/>
  <c r="P566" i="27"/>
  <c r="M566" i="27"/>
  <c r="P565" i="27"/>
  <c r="M565" i="27"/>
  <c r="P564" i="27"/>
  <c r="Q564" i="27" s="1" a="1"/>
  <c r="Q564" i="27" s="1"/>
  <c r="M564" i="27"/>
  <c r="P563" i="27"/>
  <c r="Q563" i="27" s="1" a="1"/>
  <c r="Q563" i="27" s="1"/>
  <c r="M563" i="27"/>
  <c r="P562" i="27"/>
  <c r="Q562" i="27" s="1" a="1"/>
  <c r="Q562" i="27" s="1"/>
  <c r="M562" i="27"/>
  <c r="P561" i="27"/>
  <c r="M561" i="27"/>
  <c r="P560" i="27"/>
  <c r="Q560" i="27" s="1" a="1"/>
  <c r="Q560" i="27" s="1"/>
  <c r="M560" i="27"/>
  <c r="P559" i="27"/>
  <c r="Q559" i="27" s="1" a="1"/>
  <c r="Q559" i="27" s="1"/>
  <c r="M559" i="27"/>
  <c r="P558" i="27"/>
  <c r="Q558" i="27" s="1" a="1"/>
  <c r="Q558" i="27" s="1"/>
  <c r="M558" i="27"/>
  <c r="P557" i="27"/>
  <c r="M557" i="27"/>
  <c r="P556" i="27"/>
  <c r="M556" i="27"/>
  <c r="P555" i="27"/>
  <c r="M555" i="27"/>
  <c r="P554" i="27"/>
  <c r="M554" i="27"/>
  <c r="P553" i="27"/>
  <c r="Q553" i="27" s="1" a="1"/>
  <c r="Q553" i="27" s="1"/>
  <c r="M553" i="27"/>
  <c r="P552" i="27"/>
  <c r="Q552" i="27" s="1" a="1"/>
  <c r="Q552" i="27" s="1"/>
  <c r="M552" i="27"/>
  <c r="P551" i="27"/>
  <c r="M551" i="27"/>
  <c r="P550" i="27"/>
  <c r="Q550" i="27" s="1" a="1"/>
  <c r="Q550" i="27" s="1"/>
  <c r="M550" i="27"/>
  <c r="P549" i="27"/>
  <c r="Q549" i="27" s="1" a="1"/>
  <c r="Q549" i="27" s="1"/>
  <c r="M549" i="27"/>
  <c r="P548" i="27"/>
  <c r="Q548" i="27" s="1" a="1"/>
  <c r="Q548" i="27" s="1"/>
  <c r="M548" i="27"/>
  <c r="P547" i="27"/>
  <c r="M547" i="27"/>
  <c r="P546" i="27"/>
  <c r="M546" i="27"/>
  <c r="P545" i="27"/>
  <c r="M545" i="27"/>
  <c r="P544" i="27"/>
  <c r="M544" i="27"/>
  <c r="P543" i="27"/>
  <c r="Q543" i="27" s="1" a="1"/>
  <c r="Q543" i="27" s="1"/>
  <c r="M543" i="27"/>
  <c r="P542" i="27"/>
  <c r="Q542" i="27" s="1" a="1"/>
  <c r="Q542" i="27" s="1"/>
  <c r="M542" i="27"/>
  <c r="P541" i="27"/>
  <c r="M541" i="27"/>
  <c r="P540" i="27"/>
  <c r="Q540" i="27" s="1" a="1"/>
  <c r="Q540" i="27" s="1"/>
  <c r="M540" i="27"/>
  <c r="P539" i="27"/>
  <c r="Q539" i="27" s="1" a="1"/>
  <c r="Q539" i="27" s="1"/>
  <c r="M539" i="27"/>
  <c r="P538" i="27"/>
  <c r="Q538" i="27" s="1" a="1"/>
  <c r="Q538" i="27" s="1"/>
  <c r="M538" i="27"/>
  <c r="P537" i="27"/>
  <c r="M537" i="27"/>
  <c r="P536" i="27"/>
  <c r="M536" i="27"/>
  <c r="P535" i="27"/>
  <c r="M535" i="27"/>
  <c r="P534" i="27"/>
  <c r="Q534" i="27" s="1" a="1"/>
  <c r="Q534" i="27" s="1"/>
  <c r="M534" i="27"/>
  <c r="P533" i="27"/>
  <c r="Q533" i="27" s="1" a="1"/>
  <c r="Q533" i="27" s="1"/>
  <c r="M533" i="27"/>
  <c r="P532" i="27"/>
  <c r="Q532" i="27" s="1" a="1"/>
  <c r="Q532" i="27" s="1"/>
  <c r="M532" i="27"/>
  <c r="P531" i="27"/>
  <c r="M531" i="27"/>
  <c r="P530" i="27"/>
  <c r="Q530" i="27" s="1" a="1"/>
  <c r="Q530" i="27" s="1"/>
  <c r="M530" i="27"/>
  <c r="P529" i="27"/>
  <c r="Q529" i="27" s="1" a="1"/>
  <c r="Q529" i="27" s="1"/>
  <c r="M529" i="27"/>
  <c r="P528" i="27"/>
  <c r="Q528" i="27" s="1" a="1"/>
  <c r="Q528" i="27" s="1"/>
  <c r="M528" i="27"/>
  <c r="P527" i="27"/>
  <c r="M527" i="27"/>
  <c r="P526" i="27"/>
  <c r="M526" i="27"/>
  <c r="P525" i="27"/>
  <c r="M525" i="27"/>
  <c r="P524" i="27"/>
  <c r="M524" i="27"/>
  <c r="P523" i="27"/>
  <c r="Q523" i="27" s="1" a="1"/>
  <c r="Q523" i="27" s="1"/>
  <c r="M523" i="27"/>
  <c r="P522" i="27"/>
  <c r="Q522" i="27" s="1" a="1"/>
  <c r="Q522" i="27" s="1"/>
  <c r="M522" i="27"/>
  <c r="P521" i="27"/>
  <c r="M521" i="27"/>
  <c r="P520" i="27"/>
  <c r="Q520" i="27" s="1" a="1"/>
  <c r="Q520" i="27" s="1"/>
  <c r="M520" i="27"/>
  <c r="P519" i="27"/>
  <c r="Q519" i="27" s="1" a="1"/>
  <c r="Q519" i="27" s="1"/>
  <c r="M519" i="27"/>
  <c r="P518" i="27"/>
  <c r="Q518" i="27" s="1" a="1"/>
  <c r="Q518" i="27" s="1"/>
  <c r="M518" i="27"/>
  <c r="P517" i="27"/>
  <c r="Q517" i="27" s="1" a="1"/>
  <c r="Q517" i="27" s="1"/>
  <c r="M517" i="27"/>
  <c r="P515" i="27"/>
  <c r="Q515" i="27" s="1" a="1"/>
  <c r="Q515" i="27" s="1"/>
  <c r="M515" i="27"/>
  <c r="Q513" i="27" a="1"/>
  <c r="Q513" i="27" s="1"/>
  <c r="M513" i="27"/>
  <c r="P514" i="27"/>
  <c r="Q514" i="27" s="1" a="1"/>
  <c r="Q514" i="27" s="1"/>
  <c r="M514" i="27"/>
  <c r="P512" i="27"/>
  <c r="Q512" i="27" s="1" a="1"/>
  <c r="Q512" i="27" s="1"/>
  <c r="M512" i="27"/>
  <c r="P511" i="27"/>
  <c r="Q511" i="27" s="1" a="1"/>
  <c r="Q511" i="27" s="1"/>
  <c r="M511" i="27"/>
  <c r="P510" i="27"/>
  <c r="Q510" i="27" s="1" a="1"/>
  <c r="Q510" i="27" s="1"/>
  <c r="M510" i="27"/>
  <c r="P509" i="27"/>
  <c r="M509" i="27"/>
  <c r="P508" i="27"/>
  <c r="M508" i="27"/>
  <c r="P507" i="27"/>
  <c r="M507" i="27"/>
  <c r="P506" i="27"/>
  <c r="M506" i="27"/>
  <c r="P505" i="27"/>
  <c r="Q505" i="27" s="1" a="1"/>
  <c r="Q505" i="27" s="1"/>
  <c r="M505" i="27"/>
  <c r="P504" i="27"/>
  <c r="M504" i="27"/>
  <c r="P503" i="27"/>
  <c r="M503" i="27"/>
  <c r="P502" i="27"/>
  <c r="Q502" i="27" s="1" a="1"/>
  <c r="Q502" i="27" s="1"/>
  <c r="M502" i="27"/>
  <c r="P501" i="27"/>
  <c r="M501" i="27"/>
  <c r="P500" i="27"/>
  <c r="Q500" i="27" s="1" a="1"/>
  <c r="Q500" i="27" s="1"/>
  <c r="M500" i="27"/>
  <c r="P499" i="27"/>
  <c r="Q499" i="27" s="1" a="1"/>
  <c r="Q499" i="27" s="1"/>
  <c r="M499" i="27"/>
  <c r="P498" i="27"/>
  <c r="Q498" i="27" s="1" a="1"/>
  <c r="Q498" i="27" s="1"/>
  <c r="M498" i="27"/>
  <c r="P497" i="27"/>
  <c r="Q497" i="27" s="1" a="1"/>
  <c r="Q497" i="27" s="1"/>
  <c r="M497" i="27"/>
  <c r="P496" i="27"/>
  <c r="Q496" i="27" s="1" a="1"/>
  <c r="Q496" i="27" s="1"/>
  <c r="M496" i="27"/>
  <c r="P495" i="27"/>
  <c r="M495" i="27"/>
  <c r="P494" i="27"/>
  <c r="M494" i="27"/>
  <c r="P493" i="27"/>
  <c r="M493" i="27"/>
  <c r="P492" i="27"/>
  <c r="M492" i="27"/>
  <c r="P491" i="27"/>
  <c r="Q491" i="27" s="1" a="1"/>
  <c r="Q491" i="27" s="1"/>
  <c r="M491" i="27"/>
  <c r="P490" i="27"/>
  <c r="Q490" i="27" s="1" a="1"/>
  <c r="Q490" i="27" s="1"/>
  <c r="M490" i="27"/>
  <c r="P489" i="27"/>
  <c r="M489" i="27"/>
  <c r="P488" i="27"/>
  <c r="Q488" i="27" s="1" a="1"/>
  <c r="Q488" i="27" s="1"/>
  <c r="M488" i="27"/>
  <c r="P487" i="27"/>
  <c r="Q487" i="27" s="1" a="1"/>
  <c r="Q487" i="27" s="1"/>
  <c r="M487" i="27"/>
  <c r="P486" i="27"/>
  <c r="Q486" i="27" s="1" a="1"/>
  <c r="Q486" i="27" s="1"/>
  <c r="M486" i="27"/>
  <c r="P485" i="27"/>
  <c r="Q485" i="27" s="1" a="1"/>
  <c r="Q485" i="27" s="1"/>
  <c r="M485" i="27"/>
  <c r="P484" i="27"/>
  <c r="Q484" i="27" s="1" a="1"/>
  <c r="Q484" i="27" s="1"/>
  <c r="M484" i="27"/>
  <c r="P483" i="27"/>
  <c r="Q483" i="27" s="1" a="1"/>
  <c r="Q483" i="27" s="1"/>
  <c r="M483" i="27"/>
  <c r="P482" i="27"/>
  <c r="Q482" i="27" s="1" a="1"/>
  <c r="Q482" i="27" s="1"/>
  <c r="M482" i="27"/>
  <c r="P481" i="27"/>
  <c r="Q481" i="27" s="1" a="1"/>
  <c r="Q481" i="27" s="1"/>
  <c r="M481" i="27"/>
  <c r="P480" i="27"/>
  <c r="Q480" i="27" s="1" a="1"/>
  <c r="Q480" i="27" s="1"/>
  <c r="M480" i="27"/>
  <c r="P479" i="27"/>
  <c r="Q479" i="27" s="1" a="1"/>
  <c r="Q479" i="27" s="1"/>
  <c r="M479" i="27"/>
  <c r="P478" i="27"/>
  <c r="Q478" i="27" s="1" a="1"/>
  <c r="Q478" i="27" s="1"/>
  <c r="M478" i="27"/>
  <c r="P477" i="27"/>
  <c r="M477" i="27"/>
  <c r="P476" i="27"/>
  <c r="Q476" i="27" s="1" a="1"/>
  <c r="Q476" i="27" s="1"/>
  <c r="M476" i="27"/>
  <c r="P475" i="27"/>
  <c r="M475" i="27"/>
  <c r="P474" i="27"/>
  <c r="M474" i="27"/>
  <c r="P473" i="27"/>
  <c r="M473" i="27"/>
  <c r="P472" i="27"/>
  <c r="M472" i="27"/>
  <c r="P471" i="27"/>
  <c r="Q471" i="27" s="1" a="1"/>
  <c r="Q471" i="27" s="1"/>
  <c r="M471" i="27"/>
  <c r="P470" i="27"/>
  <c r="M470" i="27"/>
  <c r="P469" i="27"/>
  <c r="M469" i="27"/>
  <c r="P468" i="27"/>
  <c r="Q468" i="27" s="1" a="1"/>
  <c r="Q468" i="27" s="1"/>
  <c r="M468" i="27"/>
  <c r="P467" i="27"/>
  <c r="M467" i="27"/>
  <c r="P466" i="27"/>
  <c r="Q466" i="27" s="1" a="1"/>
  <c r="Q466" i="27" s="1"/>
  <c r="M466" i="27"/>
  <c r="P465" i="27"/>
  <c r="Q465" i="27" s="1" a="1"/>
  <c r="Q465" i="27" s="1"/>
  <c r="M465" i="27"/>
  <c r="P464" i="27"/>
  <c r="Q464" i="27" s="1" a="1"/>
  <c r="Q464" i="27" s="1"/>
  <c r="M464" i="27"/>
  <c r="P463" i="27"/>
  <c r="Q463" i="27" s="1" a="1"/>
  <c r="Q463" i="27" s="1"/>
  <c r="M463" i="27"/>
  <c r="P462" i="27"/>
  <c r="Q462" i="27" s="1" a="1"/>
  <c r="Q462" i="27" s="1"/>
  <c r="M462" i="27"/>
  <c r="P461" i="27"/>
  <c r="Q461" i="27" s="1" a="1"/>
  <c r="Q461" i="27" s="1"/>
  <c r="M461" i="27"/>
  <c r="P460" i="27"/>
  <c r="Q460" i="27" s="1" a="1"/>
  <c r="Q460" i="27" s="1"/>
  <c r="M460" i="27"/>
  <c r="P459" i="27"/>
  <c r="Q459" i="27" s="1" a="1"/>
  <c r="Q459" i="27" s="1"/>
  <c r="M459" i="27"/>
  <c r="P458" i="27"/>
  <c r="Q458" i="27" s="1" a="1"/>
  <c r="Q458" i="27" s="1"/>
  <c r="M458" i="27"/>
  <c r="P457" i="27"/>
  <c r="Q457" i="27" s="1" a="1"/>
  <c r="Q457" i="27" s="1"/>
  <c r="M457" i="27"/>
  <c r="P456" i="27"/>
  <c r="Q456" i="27" s="1" a="1"/>
  <c r="Q456" i="27" s="1"/>
  <c r="M456" i="27"/>
  <c r="P455" i="27"/>
  <c r="Q455" i="27" s="1" a="1"/>
  <c r="Q455" i="27" s="1"/>
  <c r="M455" i="27"/>
  <c r="P454" i="27"/>
  <c r="Q454" i="27" s="1" a="1"/>
  <c r="Q454" i="27" s="1"/>
  <c r="M454" i="27"/>
  <c r="P453" i="27"/>
  <c r="Q453" i="27" s="1" a="1"/>
  <c r="Q453" i="27" s="1"/>
  <c r="M453" i="27"/>
  <c r="P452" i="27"/>
  <c r="Q452" i="27" s="1" a="1"/>
  <c r="Q452" i="27" s="1"/>
  <c r="M452" i="27"/>
  <c r="P451" i="27"/>
  <c r="Q451" i="27" s="1" a="1"/>
  <c r="Q451" i="27" s="1"/>
  <c r="M451" i="27"/>
  <c r="P450" i="27"/>
  <c r="Q450" i="27" s="1" a="1"/>
  <c r="Q450" i="27" s="1"/>
  <c r="M450" i="27"/>
  <c r="P449" i="27"/>
  <c r="Q449" i="27" s="1" a="1"/>
  <c r="Q449" i="27" s="1"/>
  <c r="M449" i="27"/>
  <c r="P448" i="27"/>
  <c r="Q448" i="27" s="1" a="1"/>
  <c r="Q448" i="27" s="1"/>
  <c r="M448" i="27"/>
  <c r="P447" i="27"/>
  <c r="Q447" i="27" s="1" a="1"/>
  <c r="Q447" i="27" s="1"/>
  <c r="M447" i="27"/>
  <c r="P446" i="27"/>
  <c r="Q446" i="27" s="1" a="1"/>
  <c r="Q446" i="27" s="1"/>
  <c r="M446" i="27"/>
  <c r="P445" i="27"/>
  <c r="Q445" i="27" s="1" a="1"/>
  <c r="Q445" i="27" s="1"/>
  <c r="M445" i="27"/>
  <c r="P444" i="27"/>
  <c r="Q444" i="27" s="1" a="1"/>
  <c r="Q444" i="27" s="1"/>
  <c r="M444" i="27"/>
  <c r="P443" i="27"/>
  <c r="M443" i="27"/>
  <c r="P442" i="27"/>
  <c r="M442" i="27"/>
  <c r="P441" i="27"/>
  <c r="M441" i="27"/>
  <c r="P440" i="27"/>
  <c r="M440" i="27"/>
  <c r="P439" i="27"/>
  <c r="Q439" i="27" s="1" a="1"/>
  <c r="Q439" i="27" s="1"/>
  <c r="M439" i="27"/>
  <c r="P438" i="27"/>
  <c r="Q438" i="27" s="1" a="1"/>
  <c r="Q438" i="27" s="1"/>
  <c r="M438" i="27"/>
  <c r="P437" i="27"/>
  <c r="M437" i="27"/>
  <c r="P436" i="27"/>
  <c r="Q436" i="27" s="1" a="1"/>
  <c r="Q436" i="27" s="1"/>
  <c r="M436" i="27"/>
  <c r="P435" i="27"/>
  <c r="Q435" i="27" s="1" a="1"/>
  <c r="Q435" i="27" s="1"/>
  <c r="M435" i="27"/>
  <c r="P434" i="27"/>
  <c r="Q434" i="27" s="1" a="1"/>
  <c r="Q434" i="27" s="1"/>
  <c r="M434" i="27"/>
  <c r="P433" i="27"/>
  <c r="Q433" i="27" s="1" a="1"/>
  <c r="Q433" i="27" s="1"/>
  <c r="M433" i="27"/>
  <c r="P432" i="27"/>
  <c r="Q432" i="27" s="1" a="1"/>
  <c r="Q432" i="27" s="1"/>
  <c r="M432" i="27"/>
  <c r="P431" i="27"/>
  <c r="Q431" i="27" s="1" a="1"/>
  <c r="Q431" i="27" s="1"/>
  <c r="M431" i="27"/>
  <c r="P430" i="27"/>
  <c r="Q430" i="27" s="1" a="1"/>
  <c r="Q430" i="27" s="1"/>
  <c r="M430" i="27"/>
  <c r="P429" i="27"/>
  <c r="Q429" i="27" s="1" a="1"/>
  <c r="Q429" i="27" s="1"/>
  <c r="M429" i="27"/>
  <c r="P428" i="27"/>
  <c r="Q428" i="27" s="1" a="1"/>
  <c r="Q428" i="27" s="1"/>
  <c r="M428" i="27"/>
  <c r="P427" i="27"/>
  <c r="Q427" i="27" s="1" a="1"/>
  <c r="Q427" i="27" s="1"/>
  <c r="M427" i="27"/>
  <c r="P426" i="27"/>
  <c r="Q426" i="27" s="1" a="1"/>
  <c r="Q426" i="27" s="1"/>
  <c r="M426" i="27"/>
  <c r="P425" i="27"/>
  <c r="Q425" i="27" s="1" a="1"/>
  <c r="Q425" i="27" s="1"/>
  <c r="M425" i="27"/>
  <c r="P424" i="27"/>
  <c r="Q424" i="27" s="1" a="1"/>
  <c r="Q424" i="27" s="1"/>
  <c r="M424" i="27"/>
  <c r="P423" i="27"/>
  <c r="Q423" i="27" s="1" a="1"/>
  <c r="Q423" i="27" s="1"/>
  <c r="M423" i="27"/>
  <c r="P422" i="27"/>
  <c r="Q422" i="27" s="1" a="1"/>
  <c r="Q422" i="27" s="1"/>
  <c r="M422" i="27"/>
  <c r="P421" i="27"/>
  <c r="Q421" i="27" s="1" a="1"/>
  <c r="Q421" i="27" s="1"/>
  <c r="M421" i="27"/>
  <c r="P420" i="27"/>
  <c r="Q420" i="27" s="1" a="1"/>
  <c r="Q420" i="27" s="1"/>
  <c r="M420" i="27"/>
  <c r="P419" i="27"/>
  <c r="Q419" i="27" s="1" a="1"/>
  <c r="Q419" i="27" s="1"/>
  <c r="M419" i="27"/>
  <c r="P418" i="27"/>
  <c r="Q418" i="27" s="1" a="1"/>
  <c r="Q418" i="27" s="1"/>
  <c r="M418" i="27"/>
  <c r="P417" i="27"/>
  <c r="Q417" i="27" s="1" a="1"/>
  <c r="Q417" i="27" s="1"/>
  <c r="M417" i="27"/>
  <c r="P416" i="27"/>
  <c r="Q416" i="27" s="1" a="1"/>
  <c r="Q416" i="27" s="1"/>
  <c r="M416" i="27"/>
  <c r="P415" i="27"/>
  <c r="Q415" i="27" s="1" a="1"/>
  <c r="Q415" i="27" s="1"/>
  <c r="M415" i="27"/>
  <c r="P414" i="27"/>
  <c r="Q414" i="27" s="1" a="1"/>
  <c r="Q414" i="27" s="1"/>
  <c r="M414" i="27"/>
  <c r="P413" i="27"/>
  <c r="Q413" i="27" s="1" a="1"/>
  <c r="Q413" i="27" s="1"/>
  <c r="M413" i="27"/>
  <c r="P412" i="27"/>
  <c r="M412" i="27"/>
  <c r="P411" i="27"/>
  <c r="M411" i="27"/>
  <c r="P410" i="27"/>
  <c r="M410" i="27"/>
  <c r="P409" i="27"/>
  <c r="M409" i="27"/>
  <c r="P408" i="27"/>
  <c r="M408" i="27"/>
  <c r="P407" i="27"/>
  <c r="M407" i="27"/>
  <c r="P406" i="27"/>
  <c r="M406" i="27"/>
  <c r="P405" i="27"/>
  <c r="M405" i="27"/>
  <c r="P404" i="27"/>
  <c r="M404" i="27"/>
  <c r="P403" i="27"/>
  <c r="M403" i="27"/>
  <c r="P402" i="27"/>
  <c r="M402" i="27"/>
  <c r="P401" i="27"/>
  <c r="M401" i="27"/>
  <c r="P400" i="27"/>
  <c r="M400" i="27"/>
  <c r="P399" i="27"/>
  <c r="M399" i="27"/>
  <c r="P398" i="27"/>
  <c r="M398" i="27"/>
  <c r="P397" i="27"/>
  <c r="M397" i="27"/>
  <c r="P396" i="27"/>
  <c r="M396" i="27"/>
  <c r="P395" i="27"/>
  <c r="M395" i="27"/>
  <c r="P394" i="27"/>
  <c r="M394" i="27"/>
  <c r="P393" i="27"/>
  <c r="M393" i="27"/>
  <c r="P392" i="27"/>
  <c r="M392" i="27"/>
  <c r="P391" i="27"/>
  <c r="M391" i="27"/>
  <c r="P390" i="27"/>
  <c r="M390" i="27"/>
  <c r="P389" i="27"/>
  <c r="M389" i="27"/>
  <c r="P388" i="27"/>
  <c r="M388" i="27"/>
  <c r="P387" i="27"/>
  <c r="M387" i="27"/>
  <c r="P386" i="27"/>
  <c r="M386" i="27"/>
  <c r="P385" i="27"/>
  <c r="M385" i="27"/>
  <c r="P384" i="27"/>
  <c r="M384" i="27"/>
  <c r="P383" i="27"/>
  <c r="M383" i="27"/>
  <c r="P382" i="27"/>
  <c r="M382" i="27"/>
  <c r="P381" i="27"/>
  <c r="M381" i="27"/>
  <c r="P380" i="27"/>
  <c r="M380" i="27"/>
  <c r="P379" i="27"/>
  <c r="M379" i="27"/>
  <c r="P378" i="27"/>
  <c r="M378" i="27"/>
  <c r="P377" i="27"/>
  <c r="M377" i="27"/>
  <c r="P376" i="27"/>
  <c r="M376" i="27"/>
  <c r="P375" i="27"/>
  <c r="M375" i="27"/>
  <c r="P374" i="27"/>
  <c r="Q374" i="27" s="1" a="1"/>
  <c r="Q374" i="27" s="1"/>
  <c r="M374" i="27"/>
  <c r="P373" i="27"/>
  <c r="Q373" i="27" s="1" a="1"/>
  <c r="Q373" i="27" s="1"/>
  <c r="M373" i="27"/>
  <c r="P372" i="27"/>
  <c r="Q372" i="27" s="1" a="1"/>
  <c r="Q372" i="27" s="1"/>
  <c r="M372" i="27"/>
  <c r="P371" i="27"/>
  <c r="Q371" i="27" s="1" a="1"/>
  <c r="Q371" i="27" s="1"/>
  <c r="M371" i="27"/>
  <c r="P370" i="27"/>
  <c r="Q370" i="27" s="1" a="1"/>
  <c r="Q370" i="27" s="1"/>
  <c r="M370" i="27"/>
  <c r="P369" i="27"/>
  <c r="M369" i="27"/>
  <c r="P368" i="27"/>
  <c r="M368" i="27"/>
  <c r="P367" i="27"/>
  <c r="M367" i="27"/>
  <c r="P366" i="27"/>
  <c r="M366" i="27"/>
  <c r="P365" i="27"/>
  <c r="M365" i="27"/>
  <c r="P364" i="27"/>
  <c r="M364" i="27"/>
  <c r="P363" i="27"/>
  <c r="M363" i="27"/>
  <c r="P362" i="27"/>
  <c r="M362" i="27"/>
  <c r="P361" i="27"/>
  <c r="M361" i="27"/>
  <c r="P360" i="27"/>
  <c r="M360" i="27"/>
  <c r="P359" i="27"/>
  <c r="M359" i="27"/>
  <c r="P358" i="27"/>
  <c r="M358" i="27"/>
  <c r="P357" i="27"/>
  <c r="M357" i="27"/>
  <c r="P356" i="27"/>
  <c r="M356" i="27"/>
  <c r="P355" i="27"/>
  <c r="M355" i="27"/>
  <c r="P354" i="27"/>
  <c r="M354" i="27"/>
  <c r="P353" i="27"/>
  <c r="M353" i="27"/>
  <c r="P352" i="27"/>
  <c r="M352" i="27"/>
  <c r="P351" i="27"/>
  <c r="M351" i="27"/>
  <c r="P350" i="27"/>
  <c r="M350" i="27"/>
  <c r="P349" i="27"/>
  <c r="M349" i="27"/>
  <c r="P348" i="27"/>
  <c r="M348" i="27"/>
  <c r="P347" i="27"/>
  <c r="M347" i="27"/>
  <c r="P346" i="27"/>
  <c r="M346" i="27"/>
  <c r="P345" i="27"/>
  <c r="M345" i="27"/>
  <c r="P344" i="27"/>
  <c r="M344" i="27"/>
  <c r="P343" i="27"/>
  <c r="M343" i="27"/>
  <c r="P342" i="27"/>
  <c r="M342" i="27"/>
  <c r="P341" i="27"/>
  <c r="M341" i="27"/>
  <c r="P340" i="27"/>
  <c r="M340" i="27"/>
  <c r="P339" i="27"/>
  <c r="M339" i="27"/>
  <c r="P338" i="27"/>
  <c r="M338" i="27"/>
  <c r="P337" i="27"/>
  <c r="M337" i="27"/>
  <c r="P336" i="27"/>
  <c r="M336" i="27"/>
  <c r="P335" i="27"/>
  <c r="M335" i="27"/>
  <c r="P334" i="27"/>
  <c r="M334" i="27"/>
  <c r="P333" i="27"/>
  <c r="M333" i="27"/>
  <c r="P332" i="27"/>
  <c r="M332" i="27"/>
  <c r="P331" i="27"/>
  <c r="M331" i="27"/>
  <c r="P330" i="27"/>
  <c r="M330" i="27"/>
  <c r="P329" i="27"/>
  <c r="M329" i="27"/>
  <c r="P328" i="27"/>
  <c r="M328" i="27"/>
  <c r="P327" i="27"/>
  <c r="M327" i="27"/>
  <c r="P326" i="27"/>
  <c r="M326" i="27"/>
  <c r="P325" i="27"/>
  <c r="M325" i="27"/>
  <c r="P324" i="27"/>
  <c r="M324" i="27"/>
  <c r="P323" i="27"/>
  <c r="M323" i="27"/>
  <c r="P322" i="27"/>
  <c r="M322" i="27"/>
  <c r="P321" i="27"/>
  <c r="M321" i="27"/>
  <c r="P320" i="27"/>
  <c r="M320" i="27"/>
  <c r="P319" i="27"/>
  <c r="M319" i="27"/>
  <c r="P318" i="27"/>
  <c r="M318" i="27"/>
  <c r="P317" i="27"/>
  <c r="M317" i="27"/>
  <c r="P316" i="27"/>
  <c r="M316" i="27"/>
  <c r="P315" i="27"/>
  <c r="M315" i="27"/>
  <c r="P314" i="27"/>
  <c r="M314" i="27"/>
  <c r="P313" i="27"/>
  <c r="M313" i="27"/>
  <c r="P312" i="27"/>
  <c r="M312" i="27"/>
  <c r="P311" i="27"/>
  <c r="M311" i="27"/>
  <c r="P310" i="27"/>
  <c r="M310" i="27"/>
  <c r="P309" i="27"/>
  <c r="M309" i="27"/>
  <c r="P308" i="27"/>
  <c r="M308" i="27"/>
  <c r="P307" i="27"/>
  <c r="M307" i="27"/>
  <c r="P306" i="27"/>
  <c r="M306" i="27"/>
  <c r="P305" i="27"/>
  <c r="M305" i="27"/>
  <c r="P304" i="27"/>
  <c r="M304" i="27"/>
  <c r="P303" i="27"/>
  <c r="M303" i="27"/>
  <c r="P302" i="27"/>
  <c r="M302" i="27"/>
  <c r="P301" i="27"/>
  <c r="M301" i="27"/>
  <c r="P300" i="27"/>
  <c r="M300" i="27"/>
  <c r="P299" i="27"/>
  <c r="M299" i="27"/>
  <c r="P298" i="27"/>
  <c r="M298" i="27"/>
  <c r="P297" i="27"/>
  <c r="M297" i="27"/>
  <c r="P296" i="27"/>
  <c r="M296" i="27"/>
  <c r="P295" i="27"/>
  <c r="M295" i="27"/>
  <c r="P294" i="27"/>
  <c r="M294" i="27"/>
  <c r="P293" i="27"/>
  <c r="M293" i="27"/>
  <c r="P292" i="27"/>
  <c r="M292" i="27"/>
  <c r="P291" i="27"/>
  <c r="M291" i="27"/>
  <c r="P290" i="27"/>
  <c r="M290" i="27"/>
  <c r="P289" i="27"/>
  <c r="M289" i="27"/>
  <c r="P288" i="27"/>
  <c r="M288" i="27"/>
  <c r="P287" i="27"/>
  <c r="M287" i="27"/>
  <c r="P286" i="27"/>
  <c r="M286" i="27"/>
  <c r="P285" i="27"/>
  <c r="M285" i="27"/>
  <c r="P284" i="27"/>
  <c r="M284" i="27"/>
  <c r="P283" i="27"/>
  <c r="M283" i="27"/>
  <c r="P282" i="27"/>
  <c r="M282" i="27"/>
  <c r="P281" i="27"/>
  <c r="M281" i="27"/>
  <c r="P280" i="27"/>
  <c r="M280" i="27"/>
  <c r="P279" i="27"/>
  <c r="M279" i="27"/>
  <c r="P278" i="27"/>
  <c r="M278" i="27"/>
  <c r="P277" i="27"/>
  <c r="M277" i="27"/>
  <c r="P276" i="27"/>
  <c r="M276" i="27"/>
  <c r="P275" i="27"/>
  <c r="M275" i="27"/>
  <c r="P274" i="27"/>
  <c r="M274" i="27"/>
  <c r="P273" i="27"/>
  <c r="M273" i="27"/>
  <c r="P272" i="27"/>
  <c r="M272" i="27"/>
  <c r="P271" i="27"/>
  <c r="M271" i="27"/>
  <c r="P270" i="27"/>
  <c r="M270" i="27"/>
  <c r="P269" i="27"/>
  <c r="M269" i="27"/>
  <c r="P268" i="27"/>
  <c r="Q268" i="27" s="1" a="1"/>
  <c r="Q268" i="27" s="1"/>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M262" i="27"/>
  <c r="P261" i="27"/>
  <c r="M261" i="27"/>
  <c r="P260" i="27"/>
  <c r="M260" i="27"/>
  <c r="P259" i="27"/>
  <c r="M259" i="27"/>
  <c r="P258" i="27"/>
  <c r="M258" i="27"/>
  <c r="P257" i="27"/>
  <c r="M257" i="27"/>
  <c r="P256" i="27"/>
  <c r="M256" i="27"/>
  <c r="P255" i="27"/>
  <c r="M255" i="27"/>
  <c r="P254" i="27"/>
  <c r="M254" i="27"/>
  <c r="P253" i="27"/>
  <c r="M253" i="27"/>
  <c r="P252" i="27"/>
  <c r="M252" i="27"/>
  <c r="P251" i="27"/>
  <c r="M251" i="27"/>
  <c r="P250" i="27"/>
  <c r="M250" i="27"/>
  <c r="P249" i="27"/>
  <c r="M249" i="27"/>
  <c r="P248" i="27"/>
  <c r="M248" i="27"/>
  <c r="P247" i="27"/>
  <c r="M247" i="27"/>
  <c r="P246" i="27"/>
  <c r="M246" i="27"/>
  <c r="P245" i="27"/>
  <c r="M245" i="27"/>
  <c r="P244" i="27"/>
  <c r="M244" i="27"/>
  <c r="P243" i="27"/>
  <c r="M243" i="27"/>
  <c r="P242" i="27"/>
  <c r="M242" i="27"/>
  <c r="P241" i="27"/>
  <c r="M241" i="27"/>
  <c r="P240" i="27"/>
  <c r="M240" i="27"/>
  <c r="P239" i="27"/>
  <c r="M239" i="27"/>
  <c r="P238" i="27"/>
  <c r="M238" i="27"/>
  <c r="P237" i="27"/>
  <c r="M237" i="27"/>
  <c r="P236" i="27"/>
  <c r="M236" i="27"/>
  <c r="P235" i="27"/>
  <c r="M235" i="27"/>
  <c r="P234" i="27"/>
  <c r="M234" i="27"/>
  <c r="P233" i="27"/>
  <c r="M233" i="27"/>
  <c r="P232" i="27"/>
  <c r="Q232" i="27" s="1" a="1"/>
  <c r="Q232" i="27" s="1"/>
  <c r="M232" i="27"/>
  <c r="P231" i="27"/>
  <c r="Q231" i="27" s="1" a="1"/>
  <c r="Q231" i="27" s="1"/>
  <c r="M231" i="27"/>
  <c r="P230" i="27"/>
  <c r="Q230" i="27" s="1" a="1"/>
  <c r="Q230" i="27" s="1"/>
  <c r="M230" i="27"/>
  <c r="P229" i="27"/>
  <c r="Q229" i="27" s="1" a="1"/>
  <c r="Q229" i="27" s="1"/>
  <c r="M229" i="27"/>
  <c r="P228" i="27"/>
  <c r="Q228" i="27" s="1" a="1"/>
  <c r="Q228" i="27" s="1"/>
  <c r="M228" i="27"/>
  <c r="P227" i="27"/>
  <c r="Q227" i="27" s="1" a="1"/>
  <c r="Q227" i="27" s="1"/>
  <c r="M227" i="27"/>
  <c r="P226" i="27"/>
  <c r="Q226" i="27" s="1" a="1"/>
  <c r="Q226" i="27" s="1"/>
  <c r="M226" i="27"/>
  <c r="P225" i="27"/>
  <c r="M225" i="27"/>
  <c r="P224" i="27"/>
  <c r="Q224" i="27" s="1" a="1"/>
  <c r="Q224" i="27" s="1"/>
  <c r="M224" i="27"/>
  <c r="P223" i="27"/>
  <c r="Q223" i="27" s="1" a="1"/>
  <c r="Q223" i="27" s="1"/>
  <c r="M223" i="27"/>
  <c r="P222" i="27"/>
  <c r="Q222" i="27" s="1" a="1"/>
  <c r="Q222" i="27" s="1"/>
  <c r="M222" i="27"/>
  <c r="P221" i="27"/>
  <c r="Q221" i="27" s="1" a="1"/>
  <c r="Q221" i="27" s="1"/>
  <c r="M221" i="27"/>
  <c r="P220" i="27"/>
  <c r="Q220" i="27" s="1" a="1"/>
  <c r="Q220" i="27" s="1"/>
  <c r="M220" i="27"/>
  <c r="P219" i="27"/>
  <c r="Q219" i="27" s="1" a="1"/>
  <c r="Q219" i="27" s="1"/>
  <c r="M219" i="27"/>
  <c r="P218" i="27"/>
  <c r="Q218" i="27" s="1" a="1"/>
  <c r="Q218" i="27" s="1"/>
  <c r="M218" i="27"/>
  <c r="P217" i="27"/>
  <c r="Q217" i="27" s="1" a="1"/>
  <c r="Q217" i="27" s="1"/>
  <c r="M217" i="27"/>
  <c r="P216" i="27"/>
  <c r="Q216" i="27" s="1" a="1"/>
  <c r="Q216" i="27" s="1"/>
  <c r="M216" i="27"/>
  <c r="P215" i="27"/>
  <c r="Q215" i="27" s="1" a="1"/>
  <c r="Q215" i="27" s="1"/>
  <c r="M215" i="27"/>
  <c r="P214" i="27"/>
  <c r="Q214" i="27" s="1" a="1"/>
  <c r="Q214" i="27" s="1"/>
  <c r="M214" i="27"/>
  <c r="P213" i="27"/>
  <c r="Q213" i="27" s="1" a="1"/>
  <c r="Q213" i="27" s="1"/>
  <c r="M213" i="27"/>
  <c r="P212" i="27"/>
  <c r="Q212" i="27" s="1" a="1"/>
  <c r="Q212" i="27" s="1"/>
  <c r="M212" i="27"/>
  <c r="P211" i="27"/>
  <c r="Q211" i="27" s="1" a="1"/>
  <c r="Q211" i="27" s="1"/>
  <c r="M211" i="27"/>
  <c r="P210" i="27"/>
  <c r="Q210" i="27" s="1" a="1"/>
  <c r="Q210" i="27" s="1"/>
  <c r="M210" i="27"/>
  <c r="P209" i="27"/>
  <c r="Q209" i="27" s="1" a="1"/>
  <c r="Q209" i="27" s="1"/>
  <c r="M209" i="27"/>
  <c r="P208" i="27"/>
  <c r="Q208" i="27" s="1" a="1"/>
  <c r="Q208" i="27" s="1"/>
  <c r="M208" i="27"/>
  <c r="P207" i="27"/>
  <c r="Q207" i="27" s="1" a="1"/>
  <c r="Q207" i="27" s="1"/>
  <c r="M207" i="27"/>
  <c r="P206" i="27"/>
  <c r="Q206" i="27" s="1" a="1"/>
  <c r="Q206" i="27" s="1"/>
  <c r="M206" i="27"/>
  <c r="P205" i="27"/>
  <c r="M205" i="27"/>
  <c r="P204" i="27"/>
  <c r="Q204" i="27" s="1" a="1"/>
  <c r="Q204" i="27" s="1"/>
  <c r="M204" i="27"/>
  <c r="P203" i="27"/>
  <c r="Q203" i="27" s="1" a="1"/>
  <c r="Q203" i="27" s="1"/>
  <c r="M203" i="27"/>
  <c r="P202" i="27"/>
  <c r="Q202" i="27" s="1" a="1"/>
  <c r="Q202" i="27" s="1"/>
  <c r="M202" i="27"/>
  <c r="P201" i="27"/>
  <c r="Q201" i="27" s="1" a="1"/>
  <c r="Q201" i="27" s="1"/>
  <c r="M201" i="27"/>
  <c r="P200" i="27"/>
  <c r="M200" i="27"/>
  <c r="P199" i="27"/>
  <c r="Q199" i="27" s="1" a="1"/>
  <c r="Q199" i="27" s="1"/>
  <c r="M199" i="27"/>
  <c r="P198" i="27"/>
  <c r="Q198" i="27" s="1" a="1"/>
  <c r="Q198" i="27" s="1"/>
  <c r="M198" i="27"/>
  <c r="P197" i="27"/>
  <c r="Q197" i="27" s="1" a="1"/>
  <c r="Q197" i="27" s="1"/>
  <c r="M197" i="27"/>
  <c r="P196" i="27"/>
  <c r="Q196" i="27" s="1" a="1"/>
  <c r="Q196" i="27" s="1"/>
  <c r="M196" i="27"/>
  <c r="P195" i="27"/>
  <c r="Q195" i="27" s="1" a="1"/>
  <c r="Q195" i="27" s="1"/>
  <c r="M195" i="27"/>
  <c r="P194" i="27"/>
  <c r="Q194" i="27" s="1" a="1"/>
  <c r="Q194" i="27" s="1"/>
  <c r="M194" i="27"/>
  <c r="P193" i="27"/>
  <c r="Q193" i="27" s="1" a="1"/>
  <c r="Q193" i="27" s="1"/>
  <c r="M193" i="27"/>
  <c r="P192" i="27"/>
  <c r="Q192" i="27" s="1" a="1"/>
  <c r="Q192" i="27" s="1"/>
  <c r="M192" i="27"/>
  <c r="P191" i="27"/>
  <c r="Q191" i="27" s="1" a="1"/>
  <c r="Q191" i="27" s="1"/>
  <c r="M191" i="27"/>
  <c r="P190" i="27"/>
  <c r="Q190" i="27" s="1" a="1"/>
  <c r="Q190" i="27" s="1"/>
  <c r="M190" i="27"/>
  <c r="P189" i="27"/>
  <c r="Q189" i="27" s="1" a="1"/>
  <c r="Q189" i="27" s="1"/>
  <c r="M189" i="27"/>
  <c r="P188" i="27"/>
  <c r="Q188" i="27" s="1" a="1"/>
  <c r="Q188" i="27" s="1"/>
  <c r="M188" i="27"/>
  <c r="P187" i="27"/>
  <c r="Q187" i="27" s="1" a="1"/>
  <c r="Q187" i="27" s="1"/>
  <c r="M187" i="27"/>
  <c r="P186" i="27"/>
  <c r="Q186" i="27" s="1" a="1"/>
  <c r="Q186" i="27" s="1"/>
  <c r="M186" i="27"/>
  <c r="P185" i="27"/>
  <c r="Q185" i="27" s="1" a="1"/>
  <c r="Q185" i="27" s="1"/>
  <c r="M185" i="27"/>
  <c r="P184" i="27"/>
  <c r="Q184" i="27" s="1" a="1"/>
  <c r="Q184" i="27" s="1"/>
  <c r="M184" i="27"/>
  <c r="P183" i="27"/>
  <c r="Q183" i="27" s="1" a="1"/>
  <c r="Q183" i="27" s="1"/>
  <c r="M183" i="27"/>
  <c r="P182" i="27"/>
  <c r="Q182" i="27" s="1" a="1"/>
  <c r="Q182" i="27" s="1"/>
  <c r="M182" i="27"/>
  <c r="P181" i="27"/>
  <c r="Q181" i="27" s="1" a="1"/>
  <c r="Q181" i="27" s="1"/>
  <c r="M181" i="27"/>
  <c r="P180" i="27"/>
  <c r="Q180" i="27" s="1" a="1"/>
  <c r="Q180" i="27" s="1"/>
  <c r="M180" i="27"/>
  <c r="P179" i="27"/>
  <c r="Q179" i="27" s="1" a="1"/>
  <c r="Q179" i="27" s="1"/>
  <c r="M179" i="27"/>
  <c r="P178" i="27"/>
  <c r="Q178" i="27" s="1" a="1"/>
  <c r="Q178" i="27" s="1"/>
  <c r="M178" i="27"/>
  <c r="P177" i="27"/>
  <c r="Q177" i="27" s="1" a="1"/>
  <c r="Q177" i="27" s="1"/>
  <c r="M177" i="27"/>
  <c r="P176" i="27"/>
  <c r="Q176" i="27" s="1" a="1"/>
  <c r="Q176" i="27" s="1"/>
  <c r="M176" i="27"/>
  <c r="P175" i="27"/>
  <c r="Q175" i="27" s="1" a="1"/>
  <c r="Q175" i="27" s="1"/>
  <c r="M175" i="27"/>
  <c r="P174" i="27"/>
  <c r="Q174" i="27" s="1" a="1"/>
  <c r="Q174" i="27" s="1"/>
  <c r="M174" i="27"/>
  <c r="P173" i="27"/>
  <c r="Q173" i="27" s="1" a="1"/>
  <c r="Q173" i="27" s="1"/>
  <c r="M173" i="27"/>
  <c r="P172" i="27"/>
  <c r="Q172" i="27" s="1" a="1"/>
  <c r="Q172" i="27" s="1"/>
  <c r="M172" i="27"/>
  <c r="P171" i="27"/>
  <c r="Q171" i="27" s="1" a="1"/>
  <c r="Q171" i="27" s="1"/>
  <c r="M171" i="27"/>
  <c r="P170" i="27"/>
  <c r="Q170" i="27" s="1" a="1"/>
  <c r="Q170" i="27" s="1"/>
  <c r="M170" i="27"/>
  <c r="P169" i="27"/>
  <c r="Q169" i="27" s="1" a="1"/>
  <c r="Q169" i="27" s="1"/>
  <c r="M169" i="27"/>
  <c r="P168" i="27"/>
  <c r="Q168" i="27" s="1" a="1"/>
  <c r="Q168" i="27" s="1"/>
  <c r="M168" i="27"/>
  <c r="P167" i="27"/>
  <c r="Q167" i="27" s="1" a="1"/>
  <c r="Q167" i="27" s="1"/>
  <c r="M167" i="27"/>
  <c r="P166" i="27"/>
  <c r="Q166" i="27" s="1" a="1"/>
  <c r="Q166" i="27" s="1"/>
  <c r="M166" i="27"/>
  <c r="P165" i="27"/>
  <c r="Q165" i="27" s="1" a="1"/>
  <c r="Q165" i="27" s="1"/>
  <c r="M165" i="27"/>
  <c r="P164" i="27"/>
  <c r="Q164" i="27" s="1" a="1"/>
  <c r="Q164" i="27" s="1"/>
  <c r="M164" i="27"/>
  <c r="P163" i="27"/>
  <c r="Q163" i="27" s="1" a="1"/>
  <c r="Q163" i="27" s="1"/>
  <c r="M163" i="27"/>
  <c r="P162" i="27"/>
  <c r="Q162" i="27" s="1" a="1"/>
  <c r="Q162" i="27" s="1"/>
  <c r="M162" i="27"/>
  <c r="P161" i="27"/>
  <c r="Q161" i="27" s="1" a="1"/>
  <c r="Q161" i="27" s="1"/>
  <c r="M161" i="27"/>
  <c r="P160" i="27"/>
  <c r="Q160" i="27" s="1" a="1"/>
  <c r="Q160" i="27" s="1"/>
  <c r="M160" i="27"/>
  <c r="P159" i="27"/>
  <c r="Q159" i="27" s="1" a="1"/>
  <c r="Q159" i="27" s="1"/>
  <c r="M159" i="27"/>
  <c r="P158" i="27"/>
  <c r="Q158" i="27" s="1" a="1"/>
  <c r="Q158" i="27" s="1"/>
  <c r="M158" i="27"/>
  <c r="P157" i="27"/>
  <c r="Q157" i="27" s="1" a="1"/>
  <c r="Q157" i="27" s="1"/>
  <c r="M157" i="27"/>
  <c r="P156" i="27"/>
  <c r="Q156" i="27" s="1" a="1"/>
  <c r="Q156" i="27" s="1"/>
  <c r="M156" i="27"/>
  <c r="P155" i="27"/>
  <c r="Q155" i="27" s="1" a="1"/>
  <c r="Q155" i="27" s="1"/>
  <c r="M155" i="27"/>
  <c r="P154" i="27"/>
  <c r="Q154" i="27" s="1" a="1"/>
  <c r="Q154" i="27" s="1"/>
  <c r="M154" i="27"/>
  <c r="P153" i="27"/>
  <c r="Q153" i="27" s="1" a="1"/>
  <c r="Q153" i="27" s="1"/>
  <c r="M153" i="27"/>
  <c r="P152" i="27"/>
  <c r="Q152" i="27" s="1" a="1"/>
  <c r="Q152" i="27" s="1"/>
  <c r="M152" i="27"/>
  <c r="P151" i="27"/>
  <c r="Q151" i="27" s="1" a="1"/>
  <c r="Q151" i="27" s="1"/>
  <c r="M151" i="27"/>
  <c r="P150" i="27"/>
  <c r="Q150" i="27" s="1" a="1"/>
  <c r="Q150" i="27" s="1"/>
  <c r="M150" i="27"/>
  <c r="P149" i="27"/>
  <c r="Q149" i="27" s="1" a="1"/>
  <c r="Q149" i="27" s="1"/>
  <c r="M149" i="27"/>
  <c r="P148" i="27"/>
  <c r="Q148" i="27" s="1" a="1"/>
  <c r="Q148" i="27" s="1"/>
  <c r="M148" i="27"/>
  <c r="P147" i="27"/>
  <c r="Q147" i="27" s="1" a="1"/>
  <c r="Q147" i="27" s="1"/>
  <c r="M147" i="27"/>
  <c r="P146" i="27"/>
  <c r="Q146" i="27" s="1" a="1"/>
  <c r="Q146" i="27" s="1"/>
  <c r="M146" i="27"/>
  <c r="P145" i="27"/>
  <c r="Q145" i="27" s="1" a="1"/>
  <c r="Q145" i="27" s="1"/>
  <c r="M145" i="27"/>
  <c r="P144" i="27"/>
  <c r="Q144" i="27" s="1" a="1"/>
  <c r="Q144" i="27" s="1"/>
  <c r="M144" i="27"/>
  <c r="P143" i="27"/>
  <c r="Q143" i="27" s="1" a="1"/>
  <c r="Q143" i="27" s="1"/>
  <c r="M143" i="27"/>
  <c r="P142" i="27"/>
  <c r="Q142" i="27" s="1" a="1"/>
  <c r="Q142" i="27" s="1"/>
  <c r="M142" i="27"/>
  <c r="P141" i="27"/>
  <c r="Q141" i="27" s="1" a="1"/>
  <c r="Q141" i="27" s="1"/>
  <c r="M141" i="27"/>
  <c r="P140" i="27"/>
  <c r="Q140" i="27" s="1" a="1"/>
  <c r="Q140" i="27" s="1"/>
  <c r="M140" i="27"/>
  <c r="P139" i="27"/>
  <c r="Q139" i="27" s="1" a="1"/>
  <c r="Q139" i="27" s="1"/>
  <c r="M139" i="27"/>
  <c r="P138" i="27"/>
  <c r="Q138" i="27" s="1" a="1"/>
  <c r="Q138" i="27" s="1"/>
  <c r="M138" i="27"/>
  <c r="P137" i="27"/>
  <c r="Q137" i="27" s="1" a="1"/>
  <c r="Q137" i="27" s="1"/>
  <c r="M137" i="27"/>
  <c r="P136" i="27"/>
  <c r="Q136" i="27" s="1" a="1"/>
  <c r="Q136" i="27" s="1"/>
  <c r="M136" i="27"/>
  <c r="P135" i="27"/>
  <c r="Q135" i="27" s="1" a="1"/>
  <c r="Q135" i="27" s="1"/>
  <c r="M135" i="27"/>
  <c r="P134" i="27"/>
  <c r="Q134" i="27" s="1" a="1"/>
  <c r="Q134" i="27" s="1"/>
  <c r="M134" i="27"/>
  <c r="P133" i="27"/>
  <c r="Q133" i="27" s="1" a="1"/>
  <c r="Q133" i="27" s="1"/>
  <c r="M133" i="27"/>
  <c r="P132" i="27"/>
  <c r="Q132" i="27" s="1" a="1"/>
  <c r="Q132" i="27" s="1"/>
  <c r="M132" i="27"/>
  <c r="P131" i="27"/>
  <c r="Q131" i="27" s="1" a="1"/>
  <c r="Q131" i="27" s="1"/>
  <c r="M131" i="27"/>
  <c r="P130" i="27"/>
  <c r="Q130" i="27" s="1" a="1"/>
  <c r="Q130" i="27" s="1"/>
  <c r="M130" i="27"/>
  <c r="P129" i="27"/>
  <c r="Q129" i="27" s="1" a="1"/>
  <c r="Q129" i="27" s="1"/>
  <c r="M129" i="27"/>
  <c r="P128" i="27"/>
  <c r="Q128" i="27" s="1" a="1"/>
  <c r="Q128" i="27" s="1"/>
  <c r="M128" i="27"/>
  <c r="P127" i="27"/>
  <c r="Q127" i="27" s="1" a="1"/>
  <c r="Q127" i="27" s="1"/>
  <c r="M127" i="27"/>
  <c r="P126" i="27"/>
  <c r="Q126" i="27" s="1" a="1"/>
  <c r="Q126" i="27" s="1"/>
  <c r="M126" i="27"/>
  <c r="P125" i="27"/>
  <c r="M125" i="27"/>
  <c r="P124" i="27"/>
  <c r="Q124" i="27" s="1" a="1"/>
  <c r="Q124" i="27" s="1"/>
  <c r="M124" i="27"/>
  <c r="P123" i="27"/>
  <c r="Q123" i="27" s="1" a="1"/>
  <c r="Q123" i="27" s="1"/>
  <c r="M123" i="27"/>
  <c r="P122" i="27"/>
  <c r="M122" i="27"/>
  <c r="P121" i="27"/>
  <c r="Q121" i="27" s="1" a="1"/>
  <c r="Q121" i="27" s="1"/>
  <c r="M121" i="27"/>
  <c r="P120" i="27"/>
  <c r="Q120" i="27" s="1" a="1"/>
  <c r="Q120" i="27" s="1"/>
  <c r="M120" i="27"/>
  <c r="P119" i="27"/>
  <c r="M119" i="27"/>
  <c r="P118" i="27"/>
  <c r="Q118" i="27" s="1" a="1"/>
  <c r="Q118" i="27" s="1"/>
  <c r="M118" i="27"/>
  <c r="P117" i="27"/>
  <c r="Q117" i="27" s="1" a="1"/>
  <c r="Q117" i="27" s="1"/>
  <c r="M117" i="27"/>
  <c r="P116" i="27"/>
  <c r="M116" i="27"/>
  <c r="P115" i="27"/>
  <c r="Q115" i="27" s="1" a="1"/>
  <c r="Q115" i="27" s="1"/>
  <c r="M115" i="27"/>
  <c r="P114" i="27"/>
  <c r="Q114" i="27" s="1" a="1"/>
  <c r="Q114" i="27" s="1"/>
  <c r="M114" i="27"/>
  <c r="P113" i="27"/>
  <c r="M113" i="27"/>
  <c r="P112" i="27"/>
  <c r="Q112" i="27" s="1" a="1"/>
  <c r="Q112" i="27" s="1"/>
  <c r="M112" i="27"/>
  <c r="P111" i="27"/>
  <c r="Q111" i="27" s="1" a="1"/>
  <c r="Q111" i="27" s="1"/>
  <c r="M111" i="27"/>
  <c r="P110" i="27"/>
  <c r="M110" i="27"/>
  <c r="P109" i="27"/>
  <c r="Q109" i="27" s="1" a="1"/>
  <c r="Q109" i="27" s="1"/>
  <c r="M109" i="27"/>
  <c r="P108" i="27"/>
  <c r="Q108" i="27" s="1" a="1"/>
  <c r="Q108" i="27" s="1"/>
  <c r="M108" i="27"/>
  <c r="P107" i="27"/>
  <c r="Q107" i="27" s="1" a="1"/>
  <c r="Q107" i="27" s="1"/>
  <c r="M107" i="27"/>
  <c r="P106" i="27"/>
  <c r="Q106" i="27" s="1" a="1"/>
  <c r="Q106" i="27" s="1"/>
  <c r="M106" i="27"/>
  <c r="P105" i="27"/>
  <c r="Q105" i="27" s="1" a="1"/>
  <c r="Q105" i="27" s="1"/>
  <c r="M105" i="27"/>
  <c r="P104" i="27"/>
  <c r="Q104" i="27" s="1" a="1"/>
  <c r="Q104" i="27" s="1"/>
  <c r="M104" i="27"/>
  <c r="P103" i="27"/>
  <c r="Q103" i="27" s="1" a="1"/>
  <c r="Q103" i="27" s="1"/>
  <c r="M103" i="27"/>
  <c r="P102" i="27"/>
  <c r="Q102" i="27" s="1" a="1"/>
  <c r="Q102" i="27" s="1"/>
  <c r="M102" i="27"/>
  <c r="P101" i="27"/>
  <c r="Q101" i="27" s="1" a="1"/>
  <c r="Q101" i="27" s="1"/>
  <c r="M101" i="27"/>
  <c r="P100" i="27"/>
  <c r="Q100" i="27" s="1" a="1"/>
  <c r="Q100" i="27" s="1"/>
  <c r="M100" i="27"/>
  <c r="P99" i="27"/>
  <c r="Q99" i="27" s="1" a="1"/>
  <c r="Q99" i="27" s="1"/>
  <c r="M99" i="27"/>
  <c r="P98" i="27"/>
  <c r="Q98" i="27" s="1" a="1"/>
  <c r="Q98" i="27" s="1"/>
  <c r="M98" i="27"/>
  <c r="P97" i="27"/>
  <c r="Q97" i="27" s="1" a="1"/>
  <c r="Q97" i="27" s="1"/>
  <c r="M97" i="27"/>
  <c r="P96" i="27"/>
  <c r="Q96" i="27" s="1" a="1"/>
  <c r="Q96" i="27" s="1"/>
  <c r="M96" i="27"/>
  <c r="P95" i="27"/>
  <c r="Q95" i="27" s="1" a="1"/>
  <c r="Q95" i="27" s="1"/>
  <c r="M95" i="27"/>
  <c r="P94" i="27"/>
  <c r="Q94" i="27" s="1" a="1"/>
  <c r="Q94" i="27" s="1"/>
  <c r="M94" i="27"/>
  <c r="P93" i="27"/>
  <c r="Q93" i="27" s="1" a="1"/>
  <c r="Q93" i="27" s="1"/>
  <c r="M93" i="27"/>
  <c r="P92" i="27"/>
  <c r="Q92" i="27" s="1" a="1"/>
  <c r="Q92" i="27" s="1"/>
  <c r="M92" i="27"/>
  <c r="P91" i="27"/>
  <c r="Q91" i="27" s="1" a="1"/>
  <c r="Q91" i="27" s="1"/>
  <c r="M91" i="27"/>
  <c r="P90" i="27"/>
  <c r="Q90" i="27" s="1" a="1"/>
  <c r="Q90" i="27" s="1"/>
  <c r="M90" i="27"/>
  <c r="P89" i="27"/>
  <c r="Q89" i="27" s="1" a="1"/>
  <c r="Q89" i="27" s="1"/>
  <c r="M89" i="27"/>
  <c r="P88" i="27"/>
  <c r="Q88" i="27" s="1" a="1"/>
  <c r="Q88" i="27" s="1"/>
  <c r="M88" i="27"/>
  <c r="P87" i="27"/>
  <c r="Q87" i="27" s="1" a="1"/>
  <c r="Q87" i="27" s="1"/>
  <c r="M87" i="27"/>
  <c r="P86" i="27"/>
  <c r="Q86" i="27" s="1" a="1"/>
  <c r="Q86" i="27" s="1"/>
  <c r="M86" i="27"/>
  <c r="P85" i="27"/>
  <c r="Q85" i="27" s="1" a="1"/>
  <c r="Q85" i="27" s="1"/>
  <c r="M85" i="27"/>
  <c r="P84" i="27"/>
  <c r="Q84" i="27" s="1" a="1"/>
  <c r="Q84" i="27" s="1"/>
  <c r="M84" i="27"/>
  <c r="P83" i="27"/>
  <c r="Q83" i="27" s="1" a="1"/>
  <c r="Q83" i="27" s="1"/>
  <c r="M83" i="27"/>
  <c r="P82" i="27"/>
  <c r="Q82" i="27" s="1" a="1"/>
  <c r="Q82" i="27" s="1"/>
  <c r="M82" i="27"/>
  <c r="P81" i="27"/>
  <c r="Q81" i="27" s="1" a="1"/>
  <c r="Q81" i="27" s="1"/>
  <c r="M81" i="27"/>
  <c r="P80" i="27"/>
  <c r="Q80" i="27" s="1" a="1"/>
  <c r="Q80" i="27" s="1"/>
  <c r="M80" i="27"/>
  <c r="P79" i="27"/>
  <c r="Q79" i="27" s="1" a="1"/>
  <c r="Q79" i="27" s="1"/>
  <c r="M79" i="27"/>
  <c r="P78" i="27"/>
  <c r="Q78" i="27" s="1" a="1"/>
  <c r="Q78" i="27" s="1"/>
  <c r="M78" i="27"/>
  <c r="P77" i="27"/>
  <c r="Q77" i="27" s="1" a="1"/>
  <c r="Q77" i="27" s="1"/>
  <c r="M77" i="27"/>
  <c r="P76" i="27"/>
  <c r="Q76" i="27" s="1" a="1"/>
  <c r="Q76" i="27" s="1"/>
  <c r="M76" i="27"/>
  <c r="P75" i="27"/>
  <c r="Q75" i="27" s="1" a="1"/>
  <c r="Q75" i="27" s="1"/>
  <c r="M75" i="27"/>
  <c r="P74" i="27"/>
  <c r="Q74" i="27" s="1" a="1"/>
  <c r="Q74" i="27" s="1"/>
  <c r="M74" i="27"/>
  <c r="P73" i="27"/>
  <c r="Q73" i="27" s="1" a="1"/>
  <c r="Q73" i="27" s="1"/>
  <c r="M73" i="27"/>
  <c r="P72" i="27"/>
  <c r="Q72" i="27" s="1" a="1"/>
  <c r="Q72" i="27" s="1"/>
  <c r="M72" i="27"/>
  <c r="P71" i="27"/>
  <c r="Q71" i="27" s="1" a="1"/>
  <c r="Q71" i="27" s="1"/>
  <c r="M71" i="27"/>
  <c r="P70" i="27"/>
  <c r="Q70" i="27" s="1" a="1"/>
  <c r="Q70" i="27" s="1"/>
  <c r="M70" i="27"/>
  <c r="P69" i="27"/>
  <c r="Q69" i="27" s="1" a="1"/>
  <c r="Q69" i="27" s="1"/>
  <c r="M69" i="27"/>
  <c r="P68" i="27"/>
  <c r="Q68" i="27" s="1" a="1"/>
  <c r="Q68" i="27" s="1"/>
  <c r="M68" i="27"/>
  <c r="P67" i="27"/>
  <c r="Q67" i="27" s="1" a="1"/>
  <c r="Q67" i="27" s="1"/>
  <c r="M67" i="27"/>
  <c r="P66" i="27"/>
  <c r="Q66" i="27" s="1" a="1"/>
  <c r="Q66" i="27" s="1"/>
  <c r="M66" i="27"/>
  <c r="P65" i="27"/>
  <c r="Q65" i="27" s="1" a="1"/>
  <c r="Q65" i="27" s="1"/>
  <c r="M65" i="27"/>
  <c r="P64" i="27"/>
  <c r="Q64" i="27" s="1" a="1"/>
  <c r="Q64" i="27" s="1"/>
  <c r="M64" i="27"/>
  <c r="P63" i="27"/>
  <c r="M63" i="27"/>
  <c r="P62" i="27"/>
  <c r="M62" i="27"/>
  <c r="P61" i="27"/>
  <c r="M61" i="27"/>
  <c r="P60" i="27"/>
  <c r="M60" i="27"/>
  <c r="P59" i="27"/>
  <c r="Q59" i="27" s="1" a="1"/>
  <c r="Q59" i="27" s="1"/>
  <c r="M59" i="27"/>
  <c r="P58" i="27"/>
  <c r="Q58" i="27" s="1" a="1"/>
  <c r="Q58" i="27" s="1"/>
  <c r="M58" i="27"/>
  <c r="P57" i="27"/>
  <c r="M57" i="27"/>
  <c r="P56" i="27"/>
  <c r="Q56" i="27" s="1" a="1"/>
  <c r="Q56" i="27" s="1"/>
  <c r="M56" i="27"/>
  <c r="P55" i="27"/>
  <c r="Q55" i="27" s="1" a="1"/>
  <c r="Q55" i="27" s="1"/>
  <c r="M55" i="27"/>
  <c r="P54" i="27"/>
  <c r="Q54" i="27" s="1" a="1"/>
  <c r="Q54" i="27" s="1"/>
  <c r="M54" i="27"/>
  <c r="P53" i="27"/>
  <c r="Q53" i="27" s="1" a="1"/>
  <c r="Q53" i="27" s="1"/>
  <c r="M53" i="27"/>
  <c r="P52" i="27"/>
  <c r="Q52" i="27" s="1" a="1"/>
  <c r="Q52" i="27" s="1"/>
  <c r="M52" i="27"/>
  <c r="P51" i="27"/>
  <c r="Q51" i="27" s="1" a="1"/>
  <c r="Q51" i="27" s="1"/>
  <c r="M51" i="27"/>
  <c r="P50" i="27"/>
  <c r="Q50" i="27" s="1" a="1"/>
  <c r="Q50" i="27" s="1"/>
  <c r="M50" i="27"/>
  <c r="P49" i="27"/>
  <c r="Q49" i="27" s="1" a="1"/>
  <c r="Q49" i="27" s="1"/>
  <c r="M49" i="27"/>
  <c r="P48" i="27"/>
  <c r="M48" i="27"/>
  <c r="P47" i="27"/>
  <c r="Q47" i="27" s="1" a="1"/>
  <c r="Q47" i="27" s="1"/>
  <c r="M47" i="27"/>
  <c r="P46" i="27"/>
  <c r="Q46" i="27" s="1" a="1"/>
  <c r="Q46" i="27" s="1"/>
  <c r="M46" i="27"/>
  <c r="P45" i="27"/>
  <c r="Q45" i="27" s="1" a="1"/>
  <c r="Q45" i="27" s="1"/>
  <c r="M45" i="27"/>
  <c r="P44" i="27"/>
  <c r="Q44" i="27" s="1" a="1"/>
  <c r="Q44" i="27" s="1"/>
  <c r="M44" i="27"/>
  <c r="P43" i="27"/>
  <c r="Q43" i="27" s="1" a="1"/>
  <c r="Q43" i="27" s="1"/>
  <c r="M43" i="27"/>
  <c r="P42" i="27"/>
  <c r="Q42" i="27" s="1" a="1"/>
  <c r="Q42" i="27" s="1"/>
  <c r="M42" i="27"/>
  <c r="P41" i="27"/>
  <c r="Q41" i="27" s="1" a="1"/>
  <c r="Q41" i="27" s="1"/>
  <c r="M41" i="27"/>
  <c r="P40" i="27"/>
  <c r="Q40" i="27" s="1" a="1"/>
  <c r="Q40" i="27" s="1"/>
  <c r="M40" i="27"/>
  <c r="P39" i="27"/>
  <c r="Q39" i="27" s="1" a="1"/>
  <c r="Q39" i="27" s="1"/>
  <c r="M39" i="27"/>
  <c r="P38" i="27"/>
  <c r="Q38" i="27" s="1" a="1"/>
  <c r="Q38" i="27" s="1"/>
  <c r="M38" i="27"/>
  <c r="P37" i="27"/>
  <c r="Q37" i="27" s="1" a="1"/>
  <c r="Q37" i="27" s="1"/>
  <c r="M37" i="27"/>
  <c r="P36" i="27"/>
  <c r="Q36" i="27" s="1" a="1"/>
  <c r="Q36" i="27" s="1"/>
  <c r="M36" i="27"/>
  <c r="P35" i="27"/>
  <c r="M35" i="27"/>
  <c r="P34" i="27"/>
  <c r="M34" i="27"/>
  <c r="P33" i="27"/>
  <c r="M33" i="27"/>
  <c r="P32" i="27"/>
  <c r="M32" i="27"/>
  <c r="P31" i="27"/>
  <c r="Q31" i="27" s="1" a="1"/>
  <c r="Q31" i="27" s="1"/>
  <c r="M31" i="27"/>
  <c r="P30" i="27"/>
  <c r="Q30" i="27" s="1" a="1"/>
  <c r="Q30" i="27" s="1"/>
  <c r="M30" i="27"/>
  <c r="P29" i="27"/>
  <c r="Q29" i="27" s="1" a="1"/>
  <c r="Q29" i="27" s="1"/>
  <c r="M29" i="27"/>
  <c r="P28" i="27"/>
  <c r="Q28" i="27" s="1" a="1"/>
  <c r="Q28" i="27" s="1"/>
  <c r="M28" i="27"/>
  <c r="P27" i="27"/>
  <c r="Q27" i="27" s="1" a="1"/>
  <c r="Q27" i="27" s="1"/>
  <c r="M27" i="27"/>
  <c r="P26" i="27"/>
  <c r="Q26" i="27" s="1" a="1"/>
  <c r="Q26" i="27" s="1"/>
  <c r="M26" i="27"/>
  <c r="P25" i="27"/>
  <c r="Q25" i="27" s="1" a="1"/>
  <c r="Q25" i="27" s="1"/>
  <c r="M25" i="27"/>
  <c r="P24" i="27"/>
  <c r="Q24" i="27" s="1" a="1"/>
  <c r="Q24" i="27" s="1"/>
  <c r="M24" i="27"/>
  <c r="P23" i="27"/>
  <c r="Q23" i="27" s="1" a="1"/>
  <c r="Q23" i="27" s="1"/>
  <c r="M23" i="27"/>
  <c r="P22" i="27"/>
  <c r="Q22" i="27" s="1" a="1"/>
  <c r="Q22" i="27" s="1"/>
  <c r="M22" i="27"/>
  <c r="P21" i="27"/>
  <c r="Q21" i="27" s="1" a="1"/>
  <c r="Q21" i="27" s="1"/>
  <c r="M21" i="27"/>
  <c r="P20" i="27"/>
  <c r="Q20" i="27" s="1" a="1"/>
  <c r="Q20" i="27" s="1"/>
  <c r="M20" i="27"/>
  <c r="P19" i="27"/>
  <c r="Q19" i="27" s="1" a="1"/>
  <c r="Q19" i="27" s="1"/>
  <c r="M19" i="27"/>
  <c r="P18" i="27"/>
  <c r="Q18" i="27" s="1" a="1"/>
  <c r="Q18" i="27" s="1"/>
  <c r="M18" i="27"/>
  <c r="P17" i="27"/>
  <c r="Q17" i="27" s="1" a="1"/>
  <c r="Q17" i="27" s="1"/>
  <c r="M17" i="27"/>
  <c r="P16" i="27"/>
  <c r="Q16" i="27" s="1" a="1"/>
  <c r="Q16" i="27" s="1"/>
  <c r="M16" i="27"/>
  <c r="P15" i="27"/>
  <c r="Q15" i="27" s="1" a="1"/>
  <c r="Q15" i="27" s="1"/>
  <c r="M15" i="27"/>
  <c r="P14" i="27"/>
  <c r="Q14" i="27" s="1" a="1"/>
  <c r="Q14" i="27" s="1"/>
  <c r="M14" i="27"/>
  <c r="P13" i="27"/>
  <c r="Q13" i="27" s="1" a="1"/>
  <c r="Q13" i="27" s="1"/>
  <c r="M13" i="27"/>
  <c r="P12" i="27"/>
  <c r="Q12" i="27" s="1" a="1"/>
  <c r="Q12" i="27" s="1"/>
  <c r="M12" i="27"/>
  <c r="P11" i="27"/>
  <c r="Q11" i="27" s="1" a="1"/>
  <c r="Q11" i="27" s="1"/>
  <c r="M11" i="27"/>
  <c r="Q764" i="27" a="1"/>
  <c r="Q583" i="27" a="1"/>
  <c r="Q575" i="27" a="1"/>
  <c r="Q489" i="27" a="1"/>
  <c r="Q586" i="27" a="1"/>
  <c r="Q437" i="27" a="1"/>
  <c r="Q573" i="27" a="1"/>
  <c r="Q561" i="27" a="1"/>
  <c r="Q570" i="27" a="1"/>
  <c r="Q572" i="27" a="1"/>
  <c r="Q469" i="27" a="1"/>
  <c r="Q57" i="27" a="1"/>
  <c r="Q764" i="27" l="1"/>
  <c r="Q583" i="27"/>
  <c r="Q57" i="27"/>
  <c r="Q489" i="27"/>
  <c r="Q573" i="27"/>
  <c r="Q437" i="27"/>
  <c r="Q570" i="27"/>
  <c r="Q575" i="27"/>
  <c r="Q561" i="27"/>
  <c r="Q469" i="27"/>
  <c r="Q572" i="27"/>
  <c r="Q586" i="27"/>
  <c r="M1114" i="16"/>
  <c r="M1113" i="16"/>
  <c r="M1112" i="16"/>
  <c r="M1111" i="16"/>
  <c r="M1110" i="16"/>
  <c r="M1109" i="16"/>
  <c r="M1108" i="16"/>
  <c r="M1107" i="16"/>
  <c r="M1106" i="16"/>
  <c r="M1105" i="16"/>
  <c r="M1104" i="16"/>
  <c r="M1103" i="16"/>
  <c r="M1102" i="16"/>
  <c r="M1101" i="16"/>
  <c r="M1100" i="16"/>
  <c r="M1099" i="16"/>
  <c r="M1098" i="16"/>
  <c r="M1097" i="16"/>
  <c r="M1096" i="16"/>
  <c r="M1095" i="16"/>
  <c r="M1094" i="16"/>
  <c r="M1093" i="16"/>
  <c r="M1092" i="16"/>
  <c r="M1091" i="16"/>
  <c r="M1090" i="16"/>
  <c r="M1089" i="16"/>
  <c r="M1088" i="16"/>
  <c r="M1087" i="16"/>
  <c r="M1086" i="16"/>
  <c r="M1085" i="16"/>
  <c r="M1084" i="16"/>
  <c r="M1083" i="16"/>
  <c r="M1082" i="16"/>
  <c r="M1081" i="16"/>
  <c r="M1080" i="16"/>
  <c r="M1079" i="16"/>
  <c r="M1078" i="16"/>
  <c r="M1077" i="16"/>
  <c r="M1076" i="16"/>
  <c r="M1075" i="16"/>
  <c r="M1074" i="16"/>
  <c r="M1073" i="16"/>
  <c r="M1072" i="16"/>
  <c r="M1071" i="16"/>
  <c r="M1070" i="16"/>
  <c r="M1069" i="16"/>
  <c r="M1068" i="16"/>
  <c r="M1067" i="16"/>
  <c r="M1066" i="16"/>
  <c r="M1065" i="16"/>
  <c r="M1064" i="16"/>
  <c r="M1063" i="16"/>
  <c r="M1062" i="16"/>
  <c r="M1061" i="16"/>
  <c r="M1060" i="16"/>
  <c r="M1059" i="16"/>
  <c r="M1058" i="16"/>
  <c r="M1057" i="16"/>
  <c r="M1056" i="16"/>
  <c r="M1055" i="16"/>
  <c r="M1054" i="16"/>
  <c r="M1053" i="16"/>
  <c r="M1052" i="16"/>
  <c r="M1051" i="16"/>
  <c r="M1050" i="16"/>
  <c r="M1049" i="16"/>
  <c r="M1048" i="16"/>
  <c r="M1047" i="16"/>
  <c r="M1046" i="16"/>
  <c r="M1045" i="16"/>
  <c r="M1044" i="16"/>
  <c r="M1043" i="16"/>
  <c r="M1042" i="16"/>
  <c r="M1041" i="16"/>
  <c r="M1040" i="16"/>
  <c r="M1039" i="16"/>
  <c r="M1038" i="16"/>
  <c r="M1037" i="16"/>
  <c r="M1036" i="16"/>
  <c r="M1035" i="16"/>
  <c r="M1034" i="16"/>
  <c r="M1033" i="16"/>
  <c r="M1032" i="16"/>
  <c r="M1031" i="16"/>
  <c r="M1030" i="16"/>
  <c r="M1029" i="16"/>
  <c r="M1028" i="16"/>
  <c r="M1027" i="16"/>
  <c r="M1026" i="16"/>
  <c r="M1025" i="16"/>
  <c r="M1024" i="16"/>
  <c r="M1023" i="16"/>
  <c r="M1022" i="16"/>
  <c r="M1021" i="16"/>
  <c r="M1020" i="16"/>
  <c r="M1019" i="16"/>
  <c r="M1018" i="16"/>
  <c r="M1017" i="16"/>
  <c r="M1016" i="16"/>
  <c r="M1015" i="16"/>
  <c r="M1014" i="16"/>
  <c r="M1013" i="16"/>
  <c r="M1012" i="16"/>
  <c r="M1011" i="16"/>
  <c r="M1010" i="16"/>
  <c r="M1009" i="16"/>
  <c r="M1008" i="16"/>
  <c r="M1007" i="16"/>
  <c r="M1006" i="16"/>
  <c r="M1005" i="16"/>
  <c r="M1004" i="16"/>
  <c r="M1003" i="16"/>
  <c r="M1002" i="16"/>
  <c r="M1001" i="16"/>
  <c r="M1000" i="16"/>
  <c r="M999" i="16"/>
  <c r="M998" i="16"/>
  <c r="M997" i="16"/>
  <c r="M996" i="16"/>
  <c r="M995" i="16"/>
  <c r="M994" i="16"/>
  <c r="M993" i="16"/>
  <c r="M992" i="16"/>
  <c r="M991" i="16"/>
  <c r="M990" i="16"/>
  <c r="M989" i="16"/>
  <c r="M988" i="16"/>
  <c r="M987" i="16"/>
  <c r="M986" i="16"/>
  <c r="M985" i="16"/>
  <c r="M984" i="16"/>
  <c r="M983" i="16"/>
  <c r="M982" i="16"/>
  <c r="M981" i="16"/>
  <c r="M980" i="16"/>
  <c r="M979" i="16"/>
  <c r="M978" i="16"/>
  <c r="M977" i="16"/>
  <c r="M976" i="16"/>
  <c r="M975" i="16"/>
  <c r="M974" i="16"/>
  <c r="M973" i="16"/>
  <c r="M972" i="16"/>
  <c r="M971" i="16"/>
  <c r="M970" i="16"/>
  <c r="M969" i="16"/>
  <c r="M968" i="16"/>
  <c r="M967" i="16"/>
  <c r="M966" i="16"/>
  <c r="M965" i="16"/>
  <c r="M964" i="16"/>
  <c r="M963" i="16"/>
  <c r="M962" i="16"/>
  <c r="M961" i="16"/>
  <c r="M960" i="16"/>
  <c r="M959" i="16"/>
  <c r="M958" i="16"/>
  <c r="M957" i="16"/>
  <c r="M956" i="16"/>
  <c r="M955" i="16"/>
  <c r="M954" i="16"/>
  <c r="M953" i="16"/>
  <c r="M952" i="16"/>
  <c r="M951" i="16"/>
  <c r="M950" i="16"/>
  <c r="M949" i="16"/>
  <c r="M948" i="16"/>
  <c r="M947" i="16"/>
  <c r="M946" i="16"/>
  <c r="M945" i="16"/>
  <c r="M944" i="16"/>
  <c r="M943" i="16"/>
  <c r="M942" i="16"/>
  <c r="M941" i="16"/>
  <c r="M940" i="16"/>
  <c r="M939" i="16"/>
  <c r="M938" i="16"/>
  <c r="M937" i="16"/>
  <c r="M936" i="16"/>
  <c r="M935" i="16"/>
  <c r="M934" i="16"/>
  <c r="M933" i="16"/>
  <c r="M932" i="16"/>
  <c r="M931" i="16"/>
  <c r="M930" i="16"/>
  <c r="M929" i="16"/>
  <c r="M928" i="16"/>
  <c r="M927" i="16"/>
  <c r="M926" i="16"/>
  <c r="M925" i="16"/>
  <c r="M924" i="16"/>
  <c r="M923" i="16"/>
  <c r="M922" i="16"/>
  <c r="M921" i="16"/>
  <c r="M920" i="16"/>
  <c r="M919" i="16"/>
  <c r="M918" i="16"/>
  <c r="M917" i="16"/>
  <c r="M916" i="16"/>
  <c r="M915" i="16"/>
  <c r="M914" i="16"/>
  <c r="M913" i="16"/>
  <c r="M912" i="16"/>
  <c r="M911" i="16"/>
  <c r="M910" i="16"/>
  <c r="M909" i="16"/>
  <c r="M908" i="16"/>
  <c r="M907" i="16"/>
  <c r="M906" i="16"/>
  <c r="M905" i="16"/>
  <c r="M904" i="16"/>
  <c r="M903" i="16"/>
  <c r="M902" i="16"/>
  <c r="M901" i="16"/>
  <c r="M900" i="16"/>
  <c r="M899" i="16"/>
  <c r="M898" i="16"/>
  <c r="M897" i="16"/>
  <c r="M896" i="16"/>
  <c r="M895" i="16"/>
  <c r="M894" i="16"/>
  <c r="M893" i="16"/>
  <c r="M892" i="16"/>
  <c r="M891" i="16"/>
  <c r="M890" i="16"/>
  <c r="M889" i="16"/>
  <c r="M888" i="16"/>
  <c r="M887" i="16"/>
  <c r="M886" i="16"/>
  <c r="M885" i="16"/>
  <c r="M884" i="16"/>
  <c r="M883" i="16"/>
  <c r="M882" i="16"/>
  <c r="M881" i="16"/>
  <c r="M880" i="16"/>
  <c r="M879" i="16"/>
  <c r="M878" i="16"/>
  <c r="M877" i="16"/>
  <c r="M876" i="16"/>
  <c r="M875" i="16"/>
  <c r="M874" i="16"/>
  <c r="M873" i="16"/>
  <c r="M872" i="16"/>
  <c r="M871" i="16"/>
  <c r="M870" i="16"/>
  <c r="M869" i="16"/>
  <c r="M868" i="16"/>
  <c r="M867" i="16"/>
  <c r="M866" i="16"/>
  <c r="M865" i="16"/>
  <c r="M864" i="16"/>
  <c r="M863" i="16"/>
  <c r="M862" i="16"/>
  <c r="M861" i="16"/>
  <c r="M860" i="16"/>
  <c r="M859" i="16"/>
  <c r="M858" i="16"/>
  <c r="M857" i="16"/>
  <c r="M856" i="16"/>
  <c r="M855" i="16"/>
  <c r="M854" i="16"/>
  <c r="M853" i="16"/>
  <c r="M852" i="16"/>
  <c r="M851" i="16"/>
  <c r="M850" i="16"/>
  <c r="M849" i="16"/>
  <c r="M848" i="16"/>
  <c r="M847" i="16"/>
  <c r="M846" i="16"/>
  <c r="M845" i="16"/>
  <c r="M844" i="16"/>
  <c r="M843" i="16"/>
  <c r="M842" i="16"/>
  <c r="M841" i="16"/>
  <c r="M840" i="16"/>
  <c r="M839" i="16"/>
  <c r="M838" i="16"/>
  <c r="M837" i="16"/>
  <c r="M836" i="16"/>
  <c r="M835" i="16"/>
  <c r="M834" i="16"/>
  <c r="M833" i="16"/>
  <c r="M832" i="16"/>
  <c r="M831" i="16"/>
  <c r="M830" i="16"/>
  <c r="M829" i="16"/>
  <c r="M828" i="16"/>
  <c r="M827" i="16"/>
  <c r="M826" i="16"/>
  <c r="M825" i="16"/>
  <c r="M824" i="16"/>
  <c r="M823" i="16"/>
  <c r="M822" i="16"/>
  <c r="M821" i="16"/>
  <c r="M820" i="16"/>
  <c r="M819" i="16"/>
  <c r="M818" i="16"/>
  <c r="M817" i="16"/>
  <c r="M816" i="16"/>
  <c r="M815" i="16"/>
  <c r="M814" i="16"/>
  <c r="M813" i="16"/>
  <c r="M812" i="16"/>
  <c r="M811" i="16"/>
  <c r="M810" i="16"/>
  <c r="M809" i="16"/>
  <c r="M808" i="16"/>
  <c r="M807" i="16"/>
  <c r="M806" i="16"/>
  <c r="M805" i="16"/>
  <c r="M804" i="16"/>
  <c r="M803" i="16"/>
  <c r="M802" i="16"/>
  <c r="M801" i="16"/>
  <c r="M800" i="16"/>
  <c r="M799" i="16"/>
  <c r="M798" i="16"/>
  <c r="M797" i="16"/>
  <c r="M796" i="16"/>
  <c r="M795" i="16"/>
  <c r="M794" i="16"/>
  <c r="M793" i="16"/>
  <c r="M792" i="16"/>
  <c r="M791" i="16"/>
  <c r="M790" i="16"/>
  <c r="M789" i="16"/>
  <c r="M788" i="16"/>
  <c r="M787" i="16"/>
  <c r="M786" i="16"/>
  <c r="M785" i="16"/>
  <c r="M784" i="16"/>
  <c r="M783" i="16"/>
  <c r="M782" i="16"/>
  <c r="M781" i="16"/>
  <c r="M780" i="16"/>
  <c r="M779" i="16"/>
  <c r="M778" i="16"/>
  <c r="M777" i="16"/>
  <c r="M776" i="16"/>
  <c r="M775" i="16"/>
  <c r="M774" i="16"/>
  <c r="M773" i="16"/>
  <c r="M772" i="16"/>
  <c r="M771" i="16"/>
  <c r="M770" i="16"/>
  <c r="M769" i="16"/>
  <c r="M768" i="16"/>
  <c r="M767" i="16"/>
  <c r="M766" i="16"/>
  <c r="M765" i="16"/>
  <c r="M764" i="16"/>
  <c r="M763" i="16"/>
  <c r="M762" i="16"/>
  <c r="M761" i="16"/>
  <c r="M760" i="16"/>
  <c r="M759" i="16"/>
  <c r="M758" i="16"/>
  <c r="M757" i="16"/>
  <c r="M756" i="16"/>
  <c r="M755" i="16"/>
  <c r="M754" i="16"/>
  <c r="M753" i="16"/>
  <c r="M752" i="16"/>
  <c r="M751" i="16"/>
  <c r="M750" i="16"/>
  <c r="M749" i="16"/>
  <c r="M748" i="16"/>
  <c r="M747" i="16"/>
  <c r="M746" i="16"/>
  <c r="M745" i="16"/>
  <c r="M744" i="16"/>
  <c r="M743" i="16"/>
  <c r="M742" i="16"/>
  <c r="M741" i="16"/>
  <c r="M740" i="16"/>
  <c r="M739" i="16"/>
  <c r="M738" i="16"/>
  <c r="M737" i="16"/>
  <c r="M736" i="16"/>
  <c r="M735" i="16"/>
  <c r="M734" i="16"/>
  <c r="M733" i="16"/>
  <c r="M732" i="16"/>
  <c r="M731" i="16"/>
  <c r="M730" i="16"/>
  <c r="M729" i="16"/>
  <c r="M728" i="16"/>
  <c r="M727" i="16"/>
  <c r="M726" i="16"/>
  <c r="M725" i="16"/>
  <c r="M724" i="16"/>
  <c r="M723" i="16"/>
  <c r="M722" i="16"/>
  <c r="M721" i="16"/>
  <c r="M720" i="16"/>
  <c r="M719" i="16"/>
  <c r="M718" i="16"/>
  <c r="M717" i="16"/>
  <c r="M716" i="16"/>
  <c r="M715" i="16"/>
  <c r="M714" i="16"/>
  <c r="M713" i="16"/>
  <c r="M712" i="16"/>
  <c r="M711" i="16"/>
  <c r="M710" i="16"/>
  <c r="M709" i="16"/>
  <c r="M708" i="16"/>
  <c r="M707" i="16"/>
  <c r="M706" i="16"/>
  <c r="M705" i="16"/>
  <c r="M704" i="16"/>
  <c r="M703" i="16"/>
  <c r="M702" i="16"/>
  <c r="M701" i="16"/>
  <c r="M700" i="16"/>
  <c r="M699" i="16"/>
  <c r="M698" i="16"/>
  <c r="M697" i="16"/>
  <c r="M696" i="16"/>
  <c r="M695" i="16"/>
  <c r="M694" i="16"/>
  <c r="M693" i="16"/>
  <c r="M692" i="16"/>
  <c r="M691" i="16"/>
  <c r="M690" i="16"/>
  <c r="M689" i="16"/>
  <c r="M688" i="16"/>
  <c r="M687" i="16"/>
  <c r="M686" i="16"/>
  <c r="M685" i="16"/>
  <c r="M684" i="16"/>
  <c r="M683" i="16"/>
  <c r="M682" i="16"/>
  <c r="M681" i="16"/>
  <c r="M680" i="16"/>
  <c r="M679" i="16"/>
  <c r="M678" i="16"/>
  <c r="M677" i="16"/>
  <c r="M676" i="16"/>
  <c r="M675" i="16"/>
  <c r="M674" i="16"/>
  <c r="M673" i="16"/>
  <c r="M672" i="16"/>
  <c r="M671" i="16"/>
  <c r="M670" i="16"/>
  <c r="M669" i="16"/>
  <c r="M668" i="16"/>
  <c r="M667" i="16"/>
  <c r="M666" i="16"/>
  <c r="M665" i="16"/>
  <c r="M664" i="16"/>
  <c r="M663" i="16"/>
  <c r="M662" i="16"/>
  <c r="M661" i="16"/>
  <c r="M660" i="16"/>
  <c r="M659" i="16"/>
  <c r="M658" i="16"/>
  <c r="M657" i="16"/>
  <c r="M656" i="16"/>
  <c r="M655" i="16"/>
  <c r="M654" i="16"/>
  <c r="M653" i="16"/>
  <c r="M652" i="16"/>
  <c r="M651" i="16"/>
  <c r="M650" i="16"/>
  <c r="M649" i="16"/>
  <c r="M648" i="16"/>
  <c r="M647" i="16"/>
  <c r="M646" i="16"/>
  <c r="M645" i="16"/>
  <c r="M644" i="16"/>
  <c r="M643" i="16"/>
  <c r="M642" i="16"/>
  <c r="M641" i="16"/>
  <c r="M640" i="16"/>
  <c r="M639" i="16"/>
  <c r="M638" i="16"/>
  <c r="M637" i="16"/>
  <c r="M636" i="16"/>
  <c r="M635" i="16"/>
  <c r="M634" i="16"/>
  <c r="M633" i="16"/>
  <c r="M632" i="16"/>
  <c r="M631" i="16"/>
  <c r="M630" i="16"/>
  <c r="M629" i="16"/>
  <c r="M628" i="16"/>
  <c r="M627" i="16"/>
  <c r="M626" i="16"/>
  <c r="M625" i="16"/>
  <c r="M624" i="16"/>
  <c r="M623" i="16"/>
  <c r="M622" i="16"/>
  <c r="M621" i="16"/>
  <c r="M620" i="16"/>
  <c r="M619" i="16"/>
  <c r="M618" i="16"/>
  <c r="M617" i="16"/>
  <c r="M616" i="16"/>
  <c r="M615" i="16"/>
  <c r="M614" i="16"/>
  <c r="M613" i="16"/>
  <c r="M612" i="16"/>
  <c r="M611" i="16"/>
  <c r="M610" i="16"/>
  <c r="M609" i="16"/>
  <c r="M608" i="16"/>
  <c r="M607" i="16"/>
  <c r="M606" i="16"/>
  <c r="M605" i="16"/>
  <c r="M604" i="16"/>
  <c r="M603" i="16"/>
  <c r="M602" i="16"/>
  <c r="M601" i="16"/>
  <c r="M600" i="16"/>
  <c r="M599" i="16"/>
  <c r="M598" i="16"/>
  <c r="M597" i="16"/>
  <c r="M596" i="16"/>
  <c r="M595" i="16"/>
  <c r="M594" i="16"/>
  <c r="M593" i="16"/>
  <c r="M592" i="16"/>
  <c r="M591" i="16"/>
  <c r="M590" i="16"/>
  <c r="M589" i="16"/>
  <c r="M588" i="16"/>
  <c r="M587" i="16"/>
  <c r="M586" i="16"/>
  <c r="M585" i="16"/>
  <c r="M584" i="16"/>
  <c r="M583" i="16"/>
  <c r="M582" i="16"/>
  <c r="M581" i="16"/>
  <c r="M580" i="16"/>
  <c r="M579" i="16"/>
  <c r="M578" i="16"/>
  <c r="M577" i="16"/>
  <c r="M576" i="16"/>
  <c r="M575" i="16"/>
  <c r="M574" i="16"/>
  <c r="M573" i="16"/>
  <c r="M572" i="16"/>
  <c r="M571" i="16"/>
  <c r="M570" i="16"/>
  <c r="M569" i="16"/>
  <c r="M568" i="16"/>
  <c r="M567" i="16"/>
  <c r="M566" i="16"/>
  <c r="M565" i="16"/>
  <c r="M564" i="16"/>
  <c r="M563" i="16"/>
  <c r="M562" i="16"/>
  <c r="M561" i="16"/>
  <c r="M560" i="16"/>
  <c r="M559" i="16"/>
  <c r="M558" i="16"/>
  <c r="M557" i="16"/>
  <c r="M556" i="16"/>
  <c r="M555" i="16"/>
  <c r="M554" i="16"/>
  <c r="M553" i="16"/>
  <c r="M552" i="16"/>
  <c r="M551" i="16"/>
  <c r="M550" i="16"/>
  <c r="M549" i="16"/>
  <c r="M548" i="16"/>
  <c r="M547" i="16"/>
  <c r="M546" i="16"/>
  <c r="M545" i="16"/>
  <c r="M544" i="16"/>
  <c r="M543" i="16"/>
  <c r="M542" i="16"/>
  <c r="M541" i="16"/>
  <c r="M540" i="16"/>
  <c r="M539" i="16"/>
  <c r="M538" i="16"/>
  <c r="M537" i="16"/>
  <c r="M536" i="16"/>
  <c r="M535" i="16"/>
  <c r="M534" i="16"/>
  <c r="M533" i="16"/>
  <c r="M532" i="16"/>
  <c r="M531" i="16"/>
  <c r="M530" i="16"/>
  <c r="M529" i="16"/>
  <c r="M528" i="16"/>
  <c r="M527" i="16"/>
  <c r="M526" i="16"/>
  <c r="M525" i="16"/>
  <c r="M524" i="16"/>
  <c r="M523" i="16"/>
  <c r="M522" i="16"/>
  <c r="M521" i="16"/>
  <c r="M520" i="16"/>
  <c r="M519" i="16"/>
  <c r="M518" i="16"/>
  <c r="M517" i="16"/>
  <c r="M516" i="16"/>
  <c r="M515" i="16"/>
  <c r="M514" i="16"/>
  <c r="M513" i="16"/>
  <c r="M512" i="16"/>
  <c r="M511" i="16"/>
  <c r="M510" i="16"/>
  <c r="M509" i="16"/>
  <c r="M508" i="16"/>
  <c r="M507" i="16"/>
  <c r="M506" i="16"/>
  <c r="M505" i="16"/>
  <c r="M504" i="16"/>
  <c r="M503" i="16"/>
  <c r="M502" i="16"/>
  <c r="M501" i="16"/>
  <c r="M500" i="16"/>
  <c r="M499" i="16"/>
  <c r="M498" i="16"/>
  <c r="M497" i="16"/>
  <c r="M496" i="16"/>
  <c r="M495" i="16"/>
  <c r="M494" i="16"/>
  <c r="M493" i="16"/>
  <c r="M492" i="16"/>
  <c r="M491" i="16"/>
  <c r="M490" i="16"/>
  <c r="M489" i="16"/>
  <c r="M488" i="16"/>
  <c r="M487" i="16"/>
  <c r="M486" i="16"/>
  <c r="M485" i="16"/>
  <c r="M484" i="16"/>
  <c r="M483" i="16"/>
  <c r="M482" i="16"/>
  <c r="M481" i="16"/>
  <c r="M480" i="16"/>
  <c r="M479" i="16"/>
  <c r="M478" i="16"/>
  <c r="M477" i="16"/>
  <c r="M476" i="16"/>
  <c r="M475" i="16"/>
  <c r="M474" i="16"/>
  <c r="M473" i="16"/>
  <c r="M472" i="16"/>
  <c r="M471" i="16"/>
  <c r="M470" i="16"/>
  <c r="M469" i="16"/>
  <c r="M468" i="16"/>
  <c r="M467" i="16"/>
  <c r="M466" i="16"/>
  <c r="M465" i="16"/>
  <c r="M464" i="16"/>
  <c r="M463" i="16"/>
  <c r="M462" i="16"/>
  <c r="M461" i="16"/>
  <c r="M460" i="16"/>
  <c r="M459" i="16"/>
  <c r="M458" i="16"/>
  <c r="M457" i="16"/>
  <c r="M456" i="16"/>
  <c r="M455" i="16"/>
  <c r="M454" i="16"/>
  <c r="M453" i="16"/>
  <c r="M452" i="16"/>
  <c r="M451" i="16"/>
  <c r="M450" i="16"/>
  <c r="M449" i="16"/>
  <c r="M448" i="16"/>
  <c r="M447" i="16"/>
  <c r="M446" i="16"/>
  <c r="M445" i="16"/>
  <c r="M444" i="16"/>
  <c r="M443" i="16"/>
  <c r="M442" i="16"/>
  <c r="M441" i="16"/>
  <c r="M440" i="16"/>
  <c r="M439" i="16"/>
  <c r="M438" i="16"/>
  <c r="M437" i="16"/>
  <c r="M436" i="16"/>
  <c r="M435" i="16"/>
  <c r="M434" i="16"/>
  <c r="M433" i="16"/>
  <c r="M432" i="16"/>
  <c r="M431" i="16"/>
  <c r="M430" i="16"/>
  <c r="M429" i="16"/>
  <c r="M428" i="16"/>
  <c r="M427" i="16"/>
  <c r="M426" i="16"/>
  <c r="M425" i="16"/>
  <c r="M424" i="16"/>
  <c r="M423" i="16"/>
  <c r="M422" i="16"/>
  <c r="M421" i="16"/>
  <c r="M420" i="16"/>
  <c r="M419" i="16"/>
  <c r="M418" i="16"/>
  <c r="M417" i="16"/>
  <c r="M416" i="16"/>
  <c r="M415" i="16"/>
  <c r="M414" i="16"/>
  <c r="M413" i="16"/>
  <c r="M412" i="16"/>
  <c r="M411" i="16"/>
  <c r="M410" i="16"/>
  <c r="M409" i="16"/>
  <c r="M408" i="16"/>
  <c r="M407" i="16"/>
  <c r="M406" i="16"/>
  <c r="M405" i="16"/>
  <c r="M404" i="16"/>
  <c r="M403" i="16"/>
  <c r="M402" i="16"/>
  <c r="M401" i="16"/>
  <c r="M400" i="16"/>
  <c r="M399" i="16"/>
  <c r="M398" i="16"/>
  <c r="M397" i="16"/>
  <c r="M396" i="16"/>
  <c r="M395" i="16"/>
  <c r="M394" i="16"/>
  <c r="M393" i="16"/>
  <c r="M392" i="16"/>
  <c r="M391" i="16"/>
  <c r="M390" i="16"/>
  <c r="M389" i="16"/>
  <c r="M388" i="16"/>
  <c r="M387" i="16"/>
  <c r="M386" i="16"/>
  <c r="M385" i="16"/>
  <c r="M384" i="16"/>
  <c r="M383" i="16"/>
  <c r="M382" i="16"/>
  <c r="M381" i="16"/>
  <c r="M380" i="16"/>
  <c r="M379" i="16"/>
  <c r="M378" i="16"/>
  <c r="M377" i="16"/>
  <c r="M376" i="16"/>
  <c r="M375" i="16"/>
  <c r="M374" i="16"/>
  <c r="M373" i="16"/>
  <c r="M372" i="16"/>
  <c r="M371" i="16"/>
  <c r="M370" i="16"/>
  <c r="M369" i="16"/>
  <c r="M368" i="16"/>
  <c r="M367" i="16"/>
  <c r="M366" i="16"/>
  <c r="M365" i="16"/>
  <c r="M364" i="16"/>
  <c r="M363" i="16"/>
  <c r="M362" i="16"/>
  <c r="M361" i="16"/>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6" i="16"/>
  <c r="M245" i="16"/>
  <c r="M244" i="16"/>
  <c r="M243" i="16"/>
  <c r="M242" i="16"/>
  <c r="M241" i="16"/>
  <c r="M240" i="16"/>
  <c r="M239" i="16"/>
  <c r="M238" i="16"/>
  <c r="M237" i="16"/>
  <c r="M236" i="16"/>
  <c r="M235" i="16"/>
  <c r="M234" i="16"/>
  <c r="M233" i="16"/>
  <c r="M232" i="16"/>
  <c r="M231" i="16"/>
  <c r="M230" i="16"/>
  <c r="M229" i="16"/>
  <c r="M228" i="16"/>
  <c r="M227" i="16"/>
  <c r="M226" i="16"/>
  <c r="M225" i="16"/>
  <c r="M224" i="16"/>
  <c r="M223" i="16"/>
  <c r="M222" i="16"/>
  <c r="M221" i="16"/>
  <c r="M220" i="16"/>
  <c r="M219" i="16"/>
  <c r="M218" i="16"/>
  <c r="M217" i="16"/>
  <c r="M216" i="16"/>
  <c r="M215" i="16"/>
  <c r="M214" i="16"/>
  <c r="M213" i="16"/>
  <c r="M212" i="16"/>
  <c r="M211" i="16"/>
  <c r="M210" i="16"/>
  <c r="M209" i="16"/>
  <c r="M208" i="16"/>
  <c r="M207" i="16"/>
  <c r="M206" i="16"/>
  <c r="M205" i="16"/>
  <c r="M204" i="16"/>
  <c r="M203" i="16"/>
  <c r="M202" i="16"/>
  <c r="M201" i="16"/>
  <c r="M200" i="16"/>
  <c r="M199" i="16"/>
  <c r="M198" i="16"/>
  <c r="M197" i="16"/>
  <c r="M196" i="16"/>
  <c r="M195" i="16"/>
  <c r="M194" i="16"/>
  <c r="M193" i="16"/>
  <c r="M192" i="16"/>
  <c r="M191" i="16"/>
  <c r="M190" i="16"/>
  <c r="M189" i="16"/>
  <c r="M188" i="16"/>
  <c r="M187" i="16"/>
  <c r="M186" i="16"/>
  <c r="M185" i="16"/>
  <c r="M184" i="16"/>
  <c r="M183" i="16"/>
  <c r="M182" i="16"/>
  <c r="M181" i="16"/>
  <c r="M180" i="16"/>
  <c r="M179" i="16"/>
  <c r="M178" i="16"/>
  <c r="M177" i="16"/>
  <c r="M176" i="16"/>
  <c r="M175" i="16"/>
  <c r="M174" i="16"/>
  <c r="M173" i="16"/>
  <c r="M172" i="16"/>
  <c r="M171" i="16"/>
  <c r="M170" i="16"/>
  <c r="M169" i="16"/>
  <c r="M168" i="16"/>
  <c r="M167" i="16"/>
  <c r="M166" i="16"/>
  <c r="M165" i="16"/>
  <c r="M164" i="16"/>
  <c r="M163" i="16"/>
  <c r="M162" i="16"/>
  <c r="M161" i="16"/>
  <c r="M160" i="16"/>
  <c r="M159" i="16"/>
  <c r="M158" i="16"/>
  <c r="M157" i="16"/>
  <c r="M156" i="16"/>
  <c r="M155" i="16"/>
  <c r="M154" i="16"/>
  <c r="M153" i="16"/>
  <c r="M152" i="16"/>
  <c r="M151" i="16"/>
  <c r="M150" i="16"/>
  <c r="M149" i="16"/>
  <c r="M148" i="16"/>
  <c r="M147" i="16"/>
  <c r="M146" i="16"/>
  <c r="M145" i="16"/>
  <c r="M144" i="16"/>
  <c r="M143" i="16"/>
  <c r="M142" i="16"/>
  <c r="M141" i="16"/>
  <c r="M140" i="16"/>
  <c r="M139" i="16"/>
  <c r="M138" i="16"/>
  <c r="M137" i="16"/>
  <c r="M136" i="16"/>
  <c r="M135" i="16"/>
  <c r="M134" i="16"/>
  <c r="M133" i="16"/>
  <c r="M132" i="16"/>
  <c r="M131" i="16"/>
  <c r="M130" i="16"/>
  <c r="M129" i="16"/>
  <c r="M128" i="16"/>
  <c r="M127" i="16"/>
  <c r="M126" i="16"/>
  <c r="M125" i="16"/>
  <c r="M124" i="16"/>
  <c r="M123" i="16"/>
  <c r="M122" i="16"/>
  <c r="M121" i="16"/>
  <c r="M120" i="16"/>
  <c r="M119" i="16"/>
  <c r="M118" i="16"/>
  <c r="M117" i="16"/>
  <c r="M116" i="16"/>
  <c r="M115" i="16"/>
  <c r="M114" i="16"/>
  <c r="M113" i="16"/>
  <c r="M112" i="16"/>
  <c r="M111" i="16"/>
  <c r="M110" i="16"/>
  <c r="M109" i="16"/>
  <c r="M108" i="16"/>
  <c r="M107" i="16"/>
  <c r="M106" i="16"/>
  <c r="M105" i="16"/>
  <c r="M104" i="16"/>
  <c r="M103" i="16"/>
  <c r="M102" i="16"/>
  <c r="M101" i="16"/>
  <c r="M100" i="16"/>
  <c r="M99" i="16"/>
  <c r="M98" i="16"/>
  <c r="M97" i="16"/>
  <c r="M96" i="16"/>
  <c r="M95" i="16"/>
  <c r="M94" i="16"/>
  <c r="M93" i="16"/>
  <c r="M92" i="16"/>
  <c r="M91" i="16"/>
  <c r="M90" i="16"/>
  <c r="M89" i="16"/>
  <c r="M88" i="16"/>
  <c r="M87" i="16"/>
  <c r="M86" i="16"/>
  <c r="M85" i="16"/>
  <c r="M84" i="16"/>
  <c r="M83" i="16"/>
  <c r="M82" i="16"/>
  <c r="M81" i="16"/>
  <c r="M80" i="16"/>
  <c r="M79" i="16"/>
  <c r="M78" i="16"/>
  <c r="M77" i="16"/>
  <c r="M76" i="16"/>
  <c r="M75" i="16"/>
  <c r="M74" i="16"/>
  <c r="M73" i="16"/>
  <c r="M72" i="16"/>
  <c r="M71" i="16"/>
  <c r="M70" i="16"/>
  <c r="M69" i="16"/>
  <c r="M68" i="16"/>
  <c r="M67" i="16"/>
  <c r="M66" i="16"/>
  <c r="M65"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22" i="16"/>
  <c r="M21" i="16"/>
  <c r="M20" i="16"/>
  <c r="M19" i="16"/>
  <c r="M18" i="16"/>
  <c r="M17" i="16"/>
  <c r="M16" i="16"/>
  <c r="M15" i="16"/>
  <c r="M14" i="16"/>
  <c r="M13" i="16"/>
  <c r="M12" i="16"/>
  <c r="M11" i="16"/>
  <c r="M1113" i="20" l="1"/>
  <c r="M1112" i="20"/>
  <c r="M1111" i="20"/>
  <c r="M1110" i="20"/>
  <c r="M1109" i="20"/>
  <c r="M1108" i="20"/>
  <c r="M1107" i="20"/>
  <c r="M1106" i="20"/>
  <c r="M1105" i="20"/>
  <c r="M1104" i="20"/>
  <c r="M1103" i="20"/>
  <c r="M1102" i="20"/>
  <c r="M1101" i="20"/>
  <c r="M1100" i="20"/>
  <c r="M1099" i="20"/>
  <c r="M1098" i="20"/>
  <c r="M1097" i="20"/>
  <c r="M1096" i="20"/>
  <c r="M1095" i="20"/>
  <c r="M1094" i="20"/>
  <c r="M1093" i="20"/>
  <c r="M1092" i="20"/>
  <c r="M1091" i="20"/>
  <c r="M1090" i="20"/>
  <c r="M1089" i="20"/>
  <c r="M1088" i="20"/>
  <c r="M1087" i="20"/>
  <c r="M1086" i="20"/>
  <c r="M1085" i="20"/>
  <c r="M1084" i="20"/>
  <c r="M1083" i="20"/>
  <c r="M1082" i="20"/>
  <c r="M1081" i="20"/>
  <c r="M1080" i="20"/>
  <c r="M1079" i="20"/>
  <c r="M1078" i="20"/>
  <c r="M1077" i="20"/>
  <c r="M1076" i="20"/>
  <c r="M1075" i="20"/>
  <c r="M1074" i="20"/>
  <c r="M1073" i="20"/>
  <c r="M1072" i="20"/>
  <c r="M1071" i="20"/>
  <c r="M1070" i="20"/>
  <c r="M1069" i="20"/>
  <c r="M1068" i="20"/>
  <c r="M1067" i="20"/>
  <c r="M1066" i="20"/>
  <c r="M1065" i="20"/>
  <c r="M1064" i="20"/>
  <c r="M1063" i="20"/>
  <c r="M1062" i="20"/>
  <c r="M1061" i="20"/>
  <c r="M1060" i="20"/>
  <c r="M1059" i="20"/>
  <c r="M1058" i="20"/>
  <c r="M1057" i="20"/>
  <c r="M1056" i="20"/>
  <c r="M1055" i="20"/>
  <c r="M1054" i="20"/>
  <c r="M1053" i="20"/>
  <c r="M1052" i="20"/>
  <c r="M1051" i="20"/>
  <c r="M1050" i="20"/>
  <c r="M1049" i="20"/>
  <c r="M1048" i="20"/>
  <c r="M1047" i="20"/>
  <c r="M1046" i="20"/>
  <c r="M1045" i="20"/>
  <c r="M1044" i="20"/>
  <c r="M1043" i="20"/>
  <c r="M1042" i="20"/>
  <c r="M1041" i="20"/>
  <c r="M1040" i="20"/>
  <c r="M1039" i="20"/>
  <c r="M1038" i="20"/>
  <c r="M1037" i="20"/>
  <c r="M1036" i="20"/>
  <c r="M1035" i="20"/>
  <c r="M1034" i="20"/>
  <c r="M1033" i="20"/>
  <c r="M1032" i="20"/>
  <c r="M1031" i="20"/>
  <c r="M1030" i="20"/>
  <c r="M1029" i="20"/>
  <c r="M1028" i="20"/>
  <c r="M1027" i="20"/>
  <c r="M1026" i="20"/>
  <c r="M1025" i="20"/>
  <c r="M1024" i="20"/>
  <c r="M1023" i="20"/>
  <c r="M1022" i="20"/>
  <c r="M1021" i="20"/>
  <c r="M1020" i="20"/>
  <c r="M1019" i="20"/>
  <c r="M1018" i="20"/>
  <c r="M1017" i="20"/>
  <c r="M1016" i="20"/>
  <c r="M1015" i="20"/>
  <c r="M1014" i="20"/>
  <c r="M1013" i="20"/>
  <c r="M1012" i="20"/>
  <c r="M1011" i="20"/>
  <c r="M1010" i="20"/>
  <c r="M1009" i="20"/>
  <c r="M1008" i="20"/>
  <c r="M1007" i="20"/>
  <c r="M1006" i="20"/>
  <c r="M1005" i="20"/>
  <c r="M1004" i="20"/>
  <c r="M1003" i="20"/>
  <c r="M1002" i="20"/>
  <c r="M1001" i="20"/>
  <c r="M1000" i="20"/>
  <c r="M999" i="20"/>
  <c r="M998" i="20"/>
  <c r="M997" i="20"/>
  <c r="M996" i="20"/>
  <c r="M995" i="20"/>
  <c r="M994" i="20"/>
  <c r="M993" i="20"/>
  <c r="M992" i="20"/>
  <c r="M991" i="20"/>
  <c r="M990" i="20"/>
  <c r="M989" i="20"/>
  <c r="M988" i="20"/>
  <c r="M987" i="20"/>
  <c r="M986" i="20"/>
  <c r="M985" i="20"/>
  <c r="M984" i="20"/>
  <c r="M983" i="20"/>
  <c r="M982" i="20"/>
  <c r="M981" i="20"/>
  <c r="M980" i="20"/>
  <c r="M979" i="20"/>
  <c r="M978" i="20"/>
  <c r="M977" i="20"/>
  <c r="M976" i="20"/>
  <c r="M975" i="20"/>
  <c r="M974" i="20"/>
  <c r="M973" i="20"/>
  <c r="M972" i="20"/>
  <c r="M971" i="20"/>
  <c r="M970" i="20"/>
  <c r="M969" i="20"/>
  <c r="M968" i="20"/>
  <c r="M967" i="20"/>
  <c r="M966" i="20"/>
  <c r="M965" i="20"/>
  <c r="M964" i="20"/>
  <c r="M963" i="20"/>
  <c r="M962" i="20"/>
  <c r="M961" i="20"/>
  <c r="M960" i="20"/>
  <c r="M959" i="20"/>
  <c r="M958" i="20"/>
  <c r="M957" i="20"/>
  <c r="M956" i="20"/>
  <c r="M955" i="20"/>
  <c r="M954" i="20"/>
  <c r="M953" i="20"/>
  <c r="M952" i="20"/>
  <c r="M951" i="20"/>
  <c r="M950" i="20"/>
  <c r="M949" i="20"/>
  <c r="M948" i="20"/>
  <c r="M947" i="20"/>
  <c r="M946" i="20"/>
  <c r="M945" i="20"/>
  <c r="M944" i="20"/>
  <c r="M943" i="20"/>
  <c r="M942" i="20"/>
  <c r="M941" i="20"/>
  <c r="M940" i="20"/>
  <c r="M939" i="20"/>
  <c r="M938" i="20"/>
  <c r="M937" i="20"/>
  <c r="M936" i="20"/>
  <c r="M935" i="20"/>
  <c r="M934" i="20"/>
  <c r="M933" i="20"/>
  <c r="M932" i="20"/>
  <c r="M931" i="20"/>
  <c r="M930" i="20"/>
  <c r="M929" i="20"/>
  <c r="M928" i="20"/>
  <c r="M927" i="20"/>
  <c r="M926" i="20"/>
  <c r="M925" i="20"/>
  <c r="M924" i="20"/>
  <c r="M923" i="20"/>
  <c r="M922" i="20"/>
  <c r="M921" i="20"/>
  <c r="M920" i="20"/>
  <c r="M919" i="20"/>
  <c r="M918" i="20"/>
  <c r="M917" i="20"/>
  <c r="M916" i="20"/>
  <c r="M915" i="20"/>
  <c r="M914" i="20"/>
  <c r="M913" i="20"/>
  <c r="M912" i="20"/>
  <c r="M911" i="20"/>
  <c r="M910" i="20"/>
  <c r="M909" i="20"/>
  <c r="M908" i="20"/>
  <c r="M907" i="20"/>
  <c r="M906" i="20"/>
  <c r="M905" i="20"/>
  <c r="M904" i="20"/>
  <c r="M903" i="20"/>
  <c r="M902" i="20"/>
  <c r="M901" i="20"/>
  <c r="M900" i="20"/>
  <c r="M899" i="20"/>
  <c r="M898" i="20"/>
  <c r="M897" i="20"/>
  <c r="M896" i="20"/>
  <c r="M895" i="20"/>
  <c r="M894" i="20"/>
  <c r="M893" i="20"/>
  <c r="M892" i="20"/>
  <c r="M891" i="20"/>
  <c r="M890" i="20"/>
  <c r="M889" i="20"/>
  <c r="M888" i="20"/>
  <c r="M887" i="20"/>
  <c r="M886" i="20"/>
  <c r="M885" i="20"/>
  <c r="M884" i="20"/>
  <c r="M883" i="20"/>
  <c r="M882" i="20"/>
  <c r="M881" i="20"/>
  <c r="M880" i="20"/>
  <c r="M879" i="20"/>
  <c r="M878" i="20"/>
  <c r="M877" i="20"/>
  <c r="M876" i="20"/>
  <c r="M875" i="20"/>
  <c r="M874" i="20"/>
  <c r="M873" i="20"/>
  <c r="M872" i="20"/>
  <c r="M871" i="20"/>
  <c r="M870" i="20"/>
  <c r="M869" i="20"/>
  <c r="M868" i="20"/>
  <c r="M867" i="20"/>
  <c r="M866" i="20"/>
  <c r="M865" i="20"/>
  <c r="M864" i="20"/>
  <c r="M863" i="20"/>
  <c r="M862" i="20"/>
  <c r="M861" i="20"/>
  <c r="M860" i="20"/>
  <c r="M859" i="20"/>
  <c r="M858" i="20"/>
  <c r="M857" i="20"/>
  <c r="M856" i="20"/>
  <c r="M855" i="20"/>
  <c r="M854" i="20"/>
  <c r="M853" i="20"/>
  <c r="M852" i="20"/>
  <c r="M851" i="20"/>
  <c r="M850" i="20"/>
  <c r="M849" i="20"/>
  <c r="M848" i="20"/>
  <c r="M847" i="20"/>
  <c r="M846" i="20"/>
  <c r="M845" i="20"/>
  <c r="M844" i="20"/>
  <c r="M843" i="20"/>
  <c r="M842" i="20"/>
  <c r="M841" i="20"/>
  <c r="M840" i="20"/>
  <c r="M839" i="20"/>
  <c r="M838" i="20"/>
  <c r="M837" i="20"/>
  <c r="M836" i="20"/>
  <c r="M835" i="20"/>
  <c r="M834" i="20"/>
  <c r="M833" i="20"/>
  <c r="M832" i="20"/>
  <c r="M831" i="20"/>
  <c r="M830" i="20"/>
  <c r="M829" i="20"/>
  <c r="M828" i="20"/>
  <c r="M827" i="20"/>
  <c r="M826" i="20"/>
  <c r="M825" i="20"/>
  <c r="M824" i="20"/>
  <c r="M823" i="20"/>
  <c r="M822" i="20"/>
  <c r="M821" i="20"/>
  <c r="M820" i="20"/>
  <c r="M819" i="20"/>
  <c r="M818" i="20"/>
  <c r="M817" i="20"/>
  <c r="M816" i="20"/>
  <c r="M815" i="20"/>
  <c r="M814" i="20"/>
  <c r="M813" i="20"/>
  <c r="M812" i="20"/>
  <c r="M811" i="20"/>
  <c r="M810" i="20"/>
  <c r="M809" i="20"/>
  <c r="M808" i="20"/>
  <c r="M807" i="20"/>
  <c r="M806" i="20"/>
  <c r="M805" i="20"/>
  <c r="M804" i="20"/>
  <c r="M803" i="20"/>
  <c r="M802" i="20"/>
  <c r="M801" i="20"/>
  <c r="M800" i="20"/>
  <c r="M799" i="20"/>
  <c r="M798" i="20"/>
  <c r="M797" i="20"/>
  <c r="M796" i="20"/>
  <c r="M795" i="20"/>
  <c r="M794" i="20"/>
  <c r="M793" i="20"/>
  <c r="M792" i="20"/>
  <c r="M791" i="20"/>
  <c r="M790" i="20"/>
  <c r="M789" i="20"/>
  <c r="M788" i="20"/>
  <c r="M787" i="20"/>
  <c r="M786" i="20"/>
  <c r="M785" i="20"/>
  <c r="M784" i="20"/>
  <c r="M783" i="20"/>
  <c r="M782" i="20"/>
  <c r="M781" i="20"/>
  <c r="M780" i="20"/>
  <c r="M779" i="20"/>
  <c r="M778" i="20"/>
  <c r="M777" i="20"/>
  <c r="M776" i="20"/>
  <c r="M775" i="20"/>
  <c r="M774" i="20"/>
  <c r="M773" i="20"/>
  <c r="M772" i="20"/>
  <c r="M771" i="20"/>
  <c r="M770" i="20"/>
  <c r="M769" i="20"/>
  <c r="M768" i="20"/>
  <c r="M767" i="20"/>
  <c r="M766" i="20"/>
  <c r="M765" i="20"/>
  <c r="M764" i="20"/>
  <c r="M763" i="20"/>
  <c r="M762" i="20"/>
  <c r="M761" i="20"/>
  <c r="M760" i="20"/>
  <c r="M759" i="20"/>
  <c r="M758" i="20"/>
  <c r="M757" i="20"/>
  <c r="M756" i="20"/>
  <c r="M755" i="20"/>
  <c r="M754" i="20"/>
  <c r="M753" i="20"/>
  <c r="M752" i="20"/>
  <c r="M751" i="20"/>
  <c r="M750" i="20"/>
  <c r="M749" i="20"/>
  <c r="M748" i="20"/>
  <c r="M747" i="20"/>
  <c r="M746" i="20"/>
  <c r="M745" i="20"/>
  <c r="M744" i="20"/>
  <c r="M743" i="20"/>
  <c r="M742" i="20"/>
  <c r="M741" i="20"/>
  <c r="M740" i="20"/>
  <c r="M739" i="20"/>
  <c r="M738" i="20"/>
  <c r="M737" i="20"/>
  <c r="M736" i="20"/>
  <c r="M735" i="20"/>
  <c r="M734" i="20"/>
  <c r="M733" i="20"/>
  <c r="M732" i="20"/>
  <c r="M731" i="20"/>
  <c r="M730" i="20"/>
  <c r="M729" i="20"/>
  <c r="M728" i="20"/>
  <c r="M727" i="20"/>
  <c r="M726" i="20"/>
  <c r="M725" i="20"/>
  <c r="M724" i="20"/>
  <c r="M723" i="20"/>
  <c r="M722" i="20"/>
  <c r="M721" i="20"/>
  <c r="M720" i="20"/>
  <c r="M719" i="20"/>
  <c r="M718" i="20"/>
  <c r="M717" i="20"/>
  <c r="M716" i="20"/>
  <c r="M715" i="20"/>
  <c r="M714" i="20"/>
  <c r="M713" i="20"/>
  <c r="M712" i="20"/>
  <c r="M711" i="20"/>
  <c r="M710" i="20"/>
  <c r="M709" i="20"/>
  <c r="M708" i="20"/>
  <c r="M707" i="20"/>
  <c r="M706" i="20"/>
  <c r="M705" i="20"/>
  <c r="M704" i="20"/>
  <c r="M703" i="20"/>
  <c r="M702" i="20"/>
  <c r="M701" i="20"/>
  <c r="M700" i="20"/>
  <c r="M699" i="20"/>
  <c r="M698" i="20"/>
  <c r="M697" i="20"/>
  <c r="M696" i="20"/>
  <c r="M695" i="20"/>
  <c r="M694" i="20"/>
  <c r="M693" i="20"/>
  <c r="M692" i="20"/>
  <c r="M691" i="20"/>
  <c r="M690" i="20"/>
  <c r="M689" i="20"/>
  <c r="M688" i="20"/>
  <c r="M687" i="20"/>
  <c r="M686" i="20"/>
  <c r="M685" i="20"/>
  <c r="M684" i="20"/>
  <c r="M683" i="20"/>
  <c r="M682" i="20"/>
  <c r="M681" i="20"/>
  <c r="M680" i="20"/>
  <c r="M679" i="20"/>
  <c r="M678" i="20"/>
  <c r="M677" i="20"/>
  <c r="M676" i="20"/>
  <c r="M675" i="20"/>
  <c r="M674" i="20"/>
  <c r="M673" i="20"/>
  <c r="M672" i="20"/>
  <c r="M671" i="20"/>
  <c r="M670" i="20"/>
  <c r="M669" i="20"/>
  <c r="M668" i="20"/>
  <c r="M667" i="20"/>
  <c r="M666" i="20"/>
  <c r="M665" i="20"/>
  <c r="M664" i="20"/>
  <c r="M663" i="20"/>
  <c r="M662" i="20"/>
  <c r="M661" i="20"/>
  <c r="M660" i="20"/>
  <c r="M659" i="20"/>
  <c r="M658" i="20"/>
  <c r="M657" i="20"/>
  <c r="M656" i="20"/>
  <c r="M655" i="20"/>
  <c r="M654" i="20"/>
  <c r="M653" i="20"/>
  <c r="M652" i="20"/>
  <c r="M651" i="20"/>
  <c r="M650" i="20"/>
  <c r="M649" i="20"/>
  <c r="M648" i="20"/>
  <c r="M647" i="20"/>
  <c r="M646" i="20"/>
  <c r="M645" i="20"/>
  <c r="M644" i="20"/>
  <c r="M643" i="20"/>
  <c r="M642" i="20"/>
  <c r="M641" i="20"/>
  <c r="M640" i="20"/>
  <c r="M639" i="20"/>
  <c r="M638" i="20"/>
  <c r="M637" i="20"/>
  <c r="M636" i="20"/>
  <c r="M635" i="20"/>
  <c r="M634" i="20"/>
  <c r="M633" i="20"/>
  <c r="M632" i="20"/>
  <c r="M631" i="20"/>
  <c r="M630" i="20"/>
  <c r="M629" i="20"/>
  <c r="M628" i="20"/>
  <c r="M627" i="20"/>
  <c r="M626" i="20"/>
  <c r="M625" i="20"/>
  <c r="M624" i="20"/>
  <c r="M623" i="20"/>
  <c r="M622" i="20"/>
  <c r="M621" i="20"/>
  <c r="M620" i="20"/>
  <c r="M619" i="20"/>
  <c r="M618" i="20"/>
  <c r="M617" i="20"/>
  <c r="M616" i="20"/>
  <c r="M615" i="20"/>
  <c r="M614" i="20"/>
  <c r="M613" i="20"/>
  <c r="M612" i="20"/>
  <c r="M611" i="20"/>
  <c r="M610" i="20"/>
  <c r="M609" i="20"/>
  <c r="M608" i="20"/>
  <c r="M607" i="20"/>
  <c r="M606" i="20"/>
  <c r="M605" i="20"/>
  <c r="M604" i="20"/>
  <c r="M603" i="20"/>
  <c r="M602" i="20"/>
  <c r="M601" i="20"/>
  <c r="M600" i="20"/>
  <c r="M599" i="20"/>
  <c r="M598" i="20"/>
  <c r="M597" i="20"/>
  <c r="M596" i="20"/>
  <c r="M595" i="20"/>
  <c r="M594" i="20"/>
  <c r="M593" i="20"/>
  <c r="M592" i="20"/>
  <c r="M591" i="20"/>
  <c r="M590" i="20"/>
  <c r="M589" i="20"/>
  <c r="M588" i="20"/>
  <c r="M587" i="20"/>
  <c r="M586" i="20"/>
  <c r="M585" i="20"/>
  <c r="M584" i="20"/>
  <c r="M583" i="20"/>
  <c r="M582" i="20"/>
  <c r="M581" i="20"/>
  <c r="M580" i="20"/>
  <c r="M579" i="20"/>
  <c r="M578" i="20"/>
  <c r="M577" i="20"/>
  <c r="M576" i="20"/>
  <c r="M575" i="20"/>
  <c r="M574" i="20"/>
  <c r="M573" i="20"/>
  <c r="M572" i="20"/>
  <c r="M571" i="20"/>
  <c r="M570" i="20"/>
  <c r="M569" i="20"/>
  <c r="M568" i="20"/>
  <c r="M567" i="20"/>
  <c r="M566" i="20"/>
  <c r="M565" i="20"/>
  <c r="M564" i="20"/>
  <c r="M563" i="20"/>
  <c r="M562" i="20"/>
  <c r="M561" i="20"/>
  <c r="M560" i="20"/>
  <c r="M559" i="20"/>
  <c r="M558" i="20"/>
  <c r="M557" i="20"/>
  <c r="M556" i="20"/>
  <c r="M555" i="20"/>
  <c r="M554" i="20"/>
  <c r="M553" i="20"/>
  <c r="M552" i="20"/>
  <c r="M551" i="20"/>
  <c r="M550" i="20"/>
  <c r="M549" i="20"/>
  <c r="M548" i="20"/>
  <c r="M547" i="20"/>
  <c r="M546" i="20"/>
  <c r="M545" i="20"/>
  <c r="M544" i="20"/>
  <c r="M543" i="20"/>
  <c r="M542" i="20"/>
  <c r="M541" i="20"/>
  <c r="M540" i="20"/>
  <c r="M539" i="20"/>
  <c r="M538" i="20"/>
  <c r="M537" i="20"/>
  <c r="M536" i="20"/>
  <c r="M535" i="20"/>
  <c r="M534" i="20"/>
  <c r="M533" i="20"/>
  <c r="M532" i="20"/>
  <c r="M531" i="20"/>
  <c r="M530" i="20"/>
  <c r="M529" i="20"/>
  <c r="M528" i="20"/>
  <c r="M527" i="20"/>
  <c r="M526" i="20"/>
  <c r="M525" i="20"/>
  <c r="M524" i="20"/>
  <c r="M523" i="20"/>
  <c r="M522" i="20"/>
  <c r="M521" i="20"/>
  <c r="M520" i="20"/>
  <c r="M519" i="20"/>
  <c r="M518" i="20"/>
  <c r="M517" i="20"/>
  <c r="M516" i="20"/>
  <c r="M515" i="20"/>
  <c r="M514" i="20"/>
  <c r="M513" i="20"/>
  <c r="M512" i="20"/>
  <c r="M511" i="20"/>
  <c r="M510" i="20"/>
  <c r="M509" i="20"/>
  <c r="M508" i="20"/>
  <c r="M507" i="20"/>
  <c r="M506" i="20"/>
  <c r="M505" i="20"/>
  <c r="M504" i="20"/>
  <c r="M503" i="20"/>
  <c r="M502" i="20"/>
  <c r="M501" i="20"/>
  <c r="M500" i="20"/>
  <c r="M499" i="20"/>
  <c r="M498" i="20"/>
  <c r="M497" i="20"/>
  <c r="M496" i="20"/>
  <c r="M495" i="20"/>
  <c r="M494" i="20"/>
  <c r="M493" i="20"/>
  <c r="M492" i="20"/>
  <c r="M491" i="20"/>
  <c r="M490" i="20"/>
  <c r="M489" i="20"/>
  <c r="M488" i="20"/>
  <c r="M487" i="20"/>
  <c r="M486" i="20"/>
  <c r="M485" i="20"/>
  <c r="M484" i="20"/>
  <c r="M483" i="20"/>
  <c r="M482" i="20"/>
  <c r="M481" i="20"/>
  <c r="M480" i="20"/>
  <c r="M479" i="20"/>
  <c r="M478" i="20"/>
  <c r="M477" i="20"/>
  <c r="M476" i="20"/>
  <c r="M475" i="20"/>
  <c r="M474" i="20"/>
  <c r="M473" i="20"/>
  <c r="M472" i="20"/>
  <c r="M471" i="20"/>
  <c r="M470" i="20"/>
  <c r="M469" i="20"/>
  <c r="M468" i="20"/>
  <c r="M467" i="20"/>
  <c r="M466" i="20"/>
  <c r="M465" i="20"/>
  <c r="M464" i="20"/>
  <c r="M463" i="20"/>
  <c r="M462" i="20"/>
  <c r="M461" i="20"/>
  <c r="M460" i="20"/>
  <c r="M459" i="20"/>
  <c r="M458" i="20"/>
  <c r="M457" i="20"/>
  <c r="M456" i="20"/>
  <c r="M455" i="20"/>
  <c r="M454" i="20"/>
  <c r="M453" i="20"/>
  <c r="M452" i="20"/>
  <c r="M451" i="20"/>
  <c r="M450" i="20"/>
  <c r="M449" i="20"/>
  <c r="M448" i="20"/>
  <c r="M447" i="20"/>
  <c r="M446" i="20"/>
  <c r="M445" i="20"/>
  <c r="M444" i="20"/>
  <c r="M443" i="20"/>
  <c r="M442" i="20"/>
  <c r="M441" i="20"/>
  <c r="M440" i="20"/>
  <c r="M439" i="20"/>
  <c r="M438" i="20"/>
  <c r="M437" i="20"/>
  <c r="M436" i="20"/>
  <c r="M435" i="20"/>
  <c r="M434" i="20"/>
  <c r="M433" i="20"/>
  <c r="M432" i="20"/>
  <c r="M431" i="20"/>
  <c r="M430" i="20"/>
  <c r="M429" i="20"/>
  <c r="M428" i="20"/>
  <c r="M427" i="20"/>
  <c r="M426" i="20"/>
  <c r="M425" i="20"/>
  <c r="M424" i="20"/>
  <c r="M423" i="20"/>
  <c r="M422" i="20"/>
  <c r="M421" i="20"/>
  <c r="M420" i="20"/>
  <c r="M419" i="20"/>
  <c r="M418" i="20"/>
  <c r="M417" i="20"/>
  <c r="M416" i="20"/>
  <c r="M415" i="20"/>
  <c r="M414" i="20"/>
  <c r="M413" i="20"/>
  <c r="M412" i="20"/>
  <c r="M411" i="20"/>
  <c r="M410" i="20"/>
  <c r="M409" i="20"/>
  <c r="M408" i="20"/>
  <c r="M407" i="20"/>
  <c r="M406" i="20"/>
  <c r="M405" i="20"/>
  <c r="M404" i="20"/>
  <c r="M403" i="20"/>
  <c r="M402" i="20"/>
  <c r="M401" i="20"/>
  <c r="M400" i="20"/>
  <c r="M399" i="20"/>
  <c r="M398" i="20"/>
  <c r="M397" i="20"/>
  <c r="M396" i="20"/>
  <c r="M395" i="20"/>
  <c r="M394" i="20"/>
  <c r="M393" i="20"/>
  <c r="M392" i="20"/>
  <c r="M391" i="20"/>
  <c r="M390" i="20"/>
  <c r="M389" i="20"/>
  <c r="M388" i="20"/>
  <c r="M387" i="20"/>
  <c r="M386" i="20"/>
  <c r="M385" i="20"/>
  <c r="M384" i="20"/>
  <c r="M383" i="20"/>
  <c r="M382" i="20"/>
  <c r="M381" i="20"/>
  <c r="M380" i="20"/>
  <c r="M379" i="20"/>
  <c r="M378" i="20"/>
  <c r="M377" i="20"/>
  <c r="M376" i="20"/>
  <c r="M375" i="20"/>
  <c r="M374" i="20"/>
  <c r="M373" i="20"/>
  <c r="M372" i="20"/>
  <c r="M371" i="20"/>
  <c r="M370" i="20"/>
  <c r="M369" i="20"/>
  <c r="M368" i="20"/>
  <c r="M367" i="20"/>
  <c r="M366" i="20"/>
  <c r="M365" i="20"/>
  <c r="M364" i="20"/>
  <c r="M363" i="20"/>
  <c r="M362" i="20"/>
  <c r="M361" i="20"/>
  <c r="M360" i="20"/>
  <c r="M359" i="20"/>
  <c r="M358" i="20"/>
  <c r="M357" i="20"/>
  <c r="M356" i="20"/>
  <c r="M355" i="20"/>
  <c r="M354" i="20"/>
  <c r="M353" i="20"/>
  <c r="M352" i="20"/>
  <c r="M351" i="20"/>
  <c r="M350" i="20"/>
  <c r="M349" i="20"/>
  <c r="M348" i="20"/>
  <c r="M347" i="20"/>
  <c r="M346" i="20"/>
  <c r="M345" i="20"/>
  <c r="M344" i="20"/>
  <c r="M343" i="20"/>
  <c r="M342" i="20"/>
  <c r="M341" i="20"/>
  <c r="M340" i="20"/>
  <c r="M339" i="20"/>
  <c r="M338" i="20"/>
  <c r="M337" i="20"/>
  <c r="M336" i="20"/>
  <c r="M335" i="20"/>
  <c r="M334" i="20"/>
  <c r="M333" i="20"/>
  <c r="M332" i="20"/>
  <c r="M331" i="20"/>
  <c r="M330" i="20"/>
  <c r="M329" i="20"/>
  <c r="M328" i="20"/>
  <c r="M327" i="20"/>
  <c r="M326" i="20"/>
  <c r="M325" i="20"/>
  <c r="M324" i="20"/>
  <c r="M323" i="20"/>
  <c r="M322" i="20"/>
  <c r="M321" i="20"/>
  <c r="M320" i="20"/>
  <c r="M319" i="20"/>
  <c r="M318" i="20"/>
  <c r="M317" i="20"/>
  <c r="M316" i="20"/>
  <c r="M315" i="20"/>
  <c r="M314" i="20"/>
  <c r="M313" i="20"/>
  <c r="M312" i="20"/>
  <c r="M311" i="20"/>
  <c r="M310" i="20"/>
  <c r="M309" i="20"/>
  <c r="M308" i="20"/>
  <c r="M307" i="20"/>
  <c r="M306" i="20"/>
  <c r="M305" i="20"/>
  <c r="M304" i="20"/>
  <c r="M303" i="20"/>
  <c r="M302" i="20"/>
  <c r="M301" i="20"/>
  <c r="M300" i="20"/>
  <c r="M299" i="20"/>
  <c r="M298" i="20"/>
  <c r="M297" i="20"/>
  <c r="M296" i="20"/>
  <c r="M295" i="20"/>
  <c r="M294" i="20"/>
  <c r="M293" i="20"/>
  <c r="M292" i="20"/>
  <c r="M291" i="20"/>
  <c r="M290" i="20"/>
  <c r="M289" i="20"/>
  <c r="M288" i="20"/>
  <c r="M287" i="20"/>
  <c r="M286" i="20"/>
  <c r="M285" i="20"/>
  <c r="M284" i="20"/>
  <c r="M283" i="20"/>
  <c r="M282" i="20"/>
  <c r="M281" i="20"/>
  <c r="M280" i="20"/>
  <c r="M279" i="20"/>
  <c r="M278" i="20"/>
  <c r="M277" i="20"/>
  <c r="M276" i="20"/>
  <c r="M275" i="20"/>
  <c r="M274" i="20"/>
  <c r="M273" i="20"/>
  <c r="M272" i="20"/>
  <c r="M271" i="20"/>
  <c r="M270" i="20"/>
  <c r="M269" i="20"/>
  <c r="M268" i="20"/>
  <c r="M267" i="20"/>
  <c r="M266" i="20"/>
  <c r="M265" i="20"/>
  <c r="M264" i="20"/>
  <c r="M263" i="20"/>
  <c r="M262" i="20"/>
  <c r="M261" i="20"/>
  <c r="M260" i="20"/>
  <c r="M259" i="20"/>
  <c r="M258" i="20"/>
  <c r="M257" i="20"/>
  <c r="M256" i="20"/>
  <c r="M255" i="20"/>
  <c r="M254" i="20"/>
  <c r="M253" i="20"/>
  <c r="M252" i="20"/>
  <c r="M251" i="20"/>
  <c r="M250" i="20"/>
  <c r="M249" i="20"/>
  <c r="M248" i="20"/>
  <c r="M247" i="20"/>
  <c r="M246" i="20"/>
  <c r="M245" i="20"/>
  <c r="M244" i="20"/>
  <c r="M243" i="20"/>
  <c r="M242" i="20"/>
  <c r="M241" i="20"/>
  <c r="M240" i="20"/>
  <c r="M239" i="20"/>
  <c r="M238" i="20"/>
  <c r="M237" i="20"/>
  <c r="M236" i="20"/>
  <c r="M235" i="20"/>
  <c r="M234" i="20"/>
  <c r="M233" i="20"/>
  <c r="M232" i="20"/>
  <c r="M231" i="20"/>
  <c r="M230" i="20"/>
  <c r="M229" i="20"/>
  <c r="M228" i="20"/>
  <c r="M227" i="20"/>
  <c r="M226" i="20"/>
  <c r="M225" i="20"/>
  <c r="M224" i="20"/>
  <c r="M223" i="20"/>
  <c r="M222" i="20"/>
  <c r="M221" i="20"/>
  <c r="M220" i="20"/>
  <c r="M219" i="20"/>
  <c r="M218" i="20"/>
  <c r="M217" i="20"/>
  <c r="M216" i="20"/>
  <c r="M215" i="20"/>
  <c r="M214" i="20"/>
  <c r="M213" i="20"/>
  <c r="M212" i="20"/>
  <c r="M211" i="20"/>
  <c r="M210" i="20"/>
  <c r="M209" i="20"/>
  <c r="M208" i="20"/>
  <c r="M207" i="20"/>
  <c r="M206" i="20"/>
  <c r="M205" i="20"/>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70"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Q5" i="20" l="1"/>
  <c r="P10" i="20"/>
  <c r="Q10" i="20" s="1" a="1"/>
  <c r="Q10" i="20" s="1"/>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98" i="20"/>
  <c r="P99" i="20"/>
  <c r="P100" i="20"/>
  <c r="P101" i="20"/>
  <c r="P102" i="20"/>
  <c r="P103" i="20"/>
  <c r="P104" i="20"/>
  <c r="P105" i="20"/>
  <c r="P106" i="20"/>
  <c r="P107" i="20"/>
  <c r="P108" i="20"/>
  <c r="P109" i="20"/>
  <c r="P110" i="20"/>
  <c r="P111" i="20"/>
  <c r="P112" i="20"/>
  <c r="P113" i="20"/>
  <c r="P114" i="20"/>
  <c r="P115" i="20"/>
  <c r="P116" i="20"/>
  <c r="P117" i="20"/>
  <c r="Q117" i="20" s="1" a="1"/>
  <c r="Q117" i="20" s="1"/>
  <c r="P118" i="20"/>
  <c r="P119" i="20"/>
  <c r="P120" i="20"/>
  <c r="P121" i="20"/>
  <c r="P122" i="20"/>
  <c r="P123" i="20"/>
  <c r="P124" i="20"/>
  <c r="P125" i="20"/>
  <c r="P126" i="20"/>
  <c r="P127" i="20"/>
  <c r="P128" i="20"/>
  <c r="P129" i="20"/>
  <c r="P130" i="20"/>
  <c r="P131" i="20"/>
  <c r="Q131" i="20" s="1" a="1"/>
  <c r="Q131" i="20" s="1"/>
  <c r="P132" i="20"/>
  <c r="P133" i="20"/>
  <c r="P134" i="20"/>
  <c r="P135" i="20"/>
  <c r="P136" i="20"/>
  <c r="P137" i="20"/>
  <c r="P138" i="20"/>
  <c r="P139" i="20"/>
  <c r="P140" i="20"/>
  <c r="P141" i="20"/>
  <c r="P142" i="20"/>
  <c r="P143" i="20"/>
  <c r="P144" i="20"/>
  <c r="P145" i="20"/>
  <c r="P146" i="20"/>
  <c r="P147" i="20"/>
  <c r="P148" i="20"/>
  <c r="P149" i="20"/>
  <c r="P150" i="20"/>
  <c r="P151" i="20"/>
  <c r="P152" i="20"/>
  <c r="P153" i="20"/>
  <c r="P154" i="20"/>
  <c r="P155" i="20"/>
  <c r="P156" i="20"/>
  <c r="P157" i="20"/>
  <c r="P158" i="20"/>
  <c r="P159" i="20"/>
  <c r="P160" i="20"/>
  <c r="P161" i="20"/>
  <c r="P162" i="20"/>
  <c r="P163" i="20"/>
  <c r="P164" i="20"/>
  <c r="P165" i="20"/>
  <c r="P166" i="20"/>
  <c r="P167" i="20"/>
  <c r="P168" i="20"/>
  <c r="P169" i="20"/>
  <c r="P170" i="20"/>
  <c r="P171" i="20"/>
  <c r="P172" i="20"/>
  <c r="P173" i="20"/>
  <c r="P174" i="20"/>
  <c r="P175" i="20"/>
  <c r="P176" i="20"/>
  <c r="P177" i="20"/>
  <c r="P178" i="20"/>
  <c r="P179" i="20"/>
  <c r="P180" i="20"/>
  <c r="P181" i="20"/>
  <c r="P182" i="20"/>
  <c r="P183" i="20"/>
  <c r="P184" i="20"/>
  <c r="P185" i="20"/>
  <c r="P186" i="20"/>
  <c r="P187" i="20"/>
  <c r="P188" i="20"/>
  <c r="P189" i="20"/>
  <c r="P190" i="20"/>
  <c r="P191" i="20"/>
  <c r="P192" i="20"/>
  <c r="P193" i="20"/>
  <c r="P194" i="20"/>
  <c r="P195" i="20"/>
  <c r="P196" i="20"/>
  <c r="P197" i="20"/>
  <c r="P198" i="20"/>
  <c r="P199" i="20"/>
  <c r="P200" i="20"/>
  <c r="P201" i="20"/>
  <c r="P202" i="20"/>
  <c r="P203" i="20"/>
  <c r="P204" i="20"/>
  <c r="P205" i="20"/>
  <c r="P206" i="20"/>
  <c r="P207" i="20"/>
  <c r="P208" i="20"/>
  <c r="P209" i="20"/>
  <c r="P210" i="20"/>
  <c r="P211" i="20"/>
  <c r="P212" i="20"/>
  <c r="P213" i="20"/>
  <c r="P214" i="20"/>
  <c r="P215" i="20"/>
  <c r="P216" i="20"/>
  <c r="P217" i="20"/>
  <c r="P218" i="20"/>
  <c r="P219" i="20"/>
  <c r="P220" i="20"/>
  <c r="P221" i="20"/>
  <c r="P222" i="20"/>
  <c r="P223" i="20"/>
  <c r="Q223" i="20" s="1" a="1"/>
  <c r="Q223" i="20" s="1"/>
  <c r="P224" i="20"/>
  <c r="P225" i="20"/>
  <c r="P226" i="20"/>
  <c r="P227" i="20"/>
  <c r="P228" i="20"/>
  <c r="P229" i="20"/>
  <c r="P230" i="20"/>
  <c r="P231" i="20"/>
  <c r="P232" i="20"/>
  <c r="P233" i="20"/>
  <c r="P234" i="20"/>
  <c r="P235" i="20"/>
  <c r="P236" i="20"/>
  <c r="P237" i="20"/>
  <c r="P238" i="20"/>
  <c r="P239" i="20"/>
  <c r="P240" i="20"/>
  <c r="P241" i="20"/>
  <c r="P242" i="20"/>
  <c r="P243" i="20"/>
  <c r="P244" i="20"/>
  <c r="P245" i="20"/>
  <c r="P246" i="20"/>
  <c r="P247" i="20"/>
  <c r="P248" i="20"/>
  <c r="P249" i="20"/>
  <c r="P250" i="20"/>
  <c r="P251" i="20"/>
  <c r="P252" i="20"/>
  <c r="P253" i="20"/>
  <c r="P254" i="20"/>
  <c r="P255" i="20"/>
  <c r="P256" i="20"/>
  <c r="P257" i="20"/>
  <c r="Q257" i="20" s="1" a="1"/>
  <c r="Q257" i="20" s="1"/>
  <c r="P258" i="20"/>
  <c r="P259" i="20"/>
  <c r="P260" i="20"/>
  <c r="P261" i="20"/>
  <c r="P262" i="20"/>
  <c r="P263" i="20"/>
  <c r="P264" i="20"/>
  <c r="P265" i="20"/>
  <c r="P266" i="20"/>
  <c r="P267" i="20"/>
  <c r="P268" i="20"/>
  <c r="P269" i="20"/>
  <c r="P270" i="20"/>
  <c r="P271" i="20"/>
  <c r="P272" i="20"/>
  <c r="P273" i="20"/>
  <c r="P274" i="20"/>
  <c r="P275" i="20"/>
  <c r="P276" i="20"/>
  <c r="P277" i="20"/>
  <c r="P278" i="20"/>
  <c r="P279" i="20"/>
  <c r="P280" i="20"/>
  <c r="P281" i="20"/>
  <c r="P282" i="20"/>
  <c r="P283" i="20"/>
  <c r="P284" i="20"/>
  <c r="P285" i="20"/>
  <c r="P286" i="20"/>
  <c r="P287" i="20"/>
  <c r="P288" i="20"/>
  <c r="P289" i="20"/>
  <c r="P290" i="20"/>
  <c r="P291" i="20"/>
  <c r="P292" i="20"/>
  <c r="P293" i="20"/>
  <c r="P294" i="20"/>
  <c r="P295" i="20"/>
  <c r="P296" i="20"/>
  <c r="P297" i="20"/>
  <c r="P298" i="20"/>
  <c r="P299" i="20"/>
  <c r="P300" i="20"/>
  <c r="P301" i="20"/>
  <c r="P302" i="20"/>
  <c r="P303" i="20"/>
  <c r="P304" i="20"/>
  <c r="P305" i="20"/>
  <c r="P306" i="20"/>
  <c r="P307" i="20"/>
  <c r="P308" i="20"/>
  <c r="P309" i="20"/>
  <c r="P310" i="20"/>
  <c r="P311" i="20"/>
  <c r="P312" i="20"/>
  <c r="P313" i="20"/>
  <c r="P314" i="20"/>
  <c r="P315" i="20"/>
  <c r="P316" i="20"/>
  <c r="P317" i="20"/>
  <c r="P318" i="20"/>
  <c r="P319" i="20"/>
  <c r="P320" i="20"/>
  <c r="P321" i="20"/>
  <c r="P322" i="20"/>
  <c r="P323" i="20"/>
  <c r="P324" i="20"/>
  <c r="P325" i="20"/>
  <c r="P326" i="20"/>
  <c r="P327" i="20"/>
  <c r="P328" i="20"/>
  <c r="P329" i="20"/>
  <c r="P330" i="20"/>
  <c r="P331" i="20"/>
  <c r="P332" i="20"/>
  <c r="P333" i="20"/>
  <c r="P334" i="20"/>
  <c r="P335" i="20"/>
  <c r="P336" i="20"/>
  <c r="P337" i="20"/>
  <c r="P338" i="20"/>
  <c r="P339" i="20"/>
  <c r="P340" i="20"/>
  <c r="P341" i="20"/>
  <c r="P342" i="20"/>
  <c r="P343" i="20"/>
  <c r="P344" i="20"/>
  <c r="P345" i="20"/>
  <c r="P346" i="20"/>
  <c r="P347" i="20"/>
  <c r="P348" i="20"/>
  <c r="P349" i="20"/>
  <c r="P350" i="20"/>
  <c r="P351" i="20"/>
  <c r="P352" i="20"/>
  <c r="P353" i="20"/>
  <c r="P354" i="20"/>
  <c r="P355" i="20"/>
  <c r="P356" i="20"/>
  <c r="P357" i="20"/>
  <c r="P358" i="20"/>
  <c r="P359" i="20"/>
  <c r="P360" i="20"/>
  <c r="P361" i="20"/>
  <c r="P362" i="20"/>
  <c r="P363" i="20"/>
  <c r="Q363" i="20" s="1" a="1"/>
  <c r="Q363" i="20" s="1"/>
  <c r="P364" i="20"/>
  <c r="P365" i="20"/>
  <c r="P366" i="20"/>
  <c r="P367" i="20"/>
  <c r="P368" i="20"/>
  <c r="P369" i="20"/>
  <c r="P370" i="20"/>
  <c r="P371" i="20"/>
  <c r="P372" i="20"/>
  <c r="P373" i="20"/>
  <c r="P374" i="20"/>
  <c r="P375" i="20"/>
  <c r="P376" i="20"/>
  <c r="P377" i="20"/>
  <c r="P378" i="20"/>
  <c r="P379" i="20"/>
  <c r="P380" i="20"/>
  <c r="P381" i="20"/>
  <c r="P382" i="20"/>
  <c r="P383" i="20"/>
  <c r="P384" i="20"/>
  <c r="P385" i="20"/>
  <c r="P386" i="20"/>
  <c r="P387" i="20"/>
  <c r="P388" i="20"/>
  <c r="P389" i="20"/>
  <c r="P390" i="20"/>
  <c r="P391" i="20"/>
  <c r="P392" i="20"/>
  <c r="P393" i="20"/>
  <c r="P394" i="20"/>
  <c r="P395" i="20"/>
  <c r="P396" i="20"/>
  <c r="P397" i="20"/>
  <c r="P398" i="20"/>
  <c r="P399" i="20"/>
  <c r="P400" i="20"/>
  <c r="P40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431" i="20"/>
  <c r="P432" i="20"/>
  <c r="P433" i="20"/>
  <c r="P434" i="20"/>
  <c r="P435" i="20"/>
  <c r="P436" i="20"/>
  <c r="P437" i="20"/>
  <c r="P438" i="20"/>
  <c r="P439" i="20"/>
  <c r="P440" i="20"/>
  <c r="P441" i="20"/>
  <c r="P442" i="20"/>
  <c r="P443" i="20"/>
  <c r="P444" i="20"/>
  <c r="P445" i="20"/>
  <c r="P446" i="20"/>
  <c r="P447" i="20"/>
  <c r="P448" i="20"/>
  <c r="P449" i="20"/>
  <c r="P450" i="20"/>
  <c r="P451" i="20"/>
  <c r="P452" i="20"/>
  <c r="P453" i="20"/>
  <c r="P454" i="20"/>
  <c r="P455" i="20"/>
  <c r="P456" i="20"/>
  <c r="P457" i="20"/>
  <c r="P458" i="20"/>
  <c r="P459" i="20"/>
  <c r="P460" i="20"/>
  <c r="P461" i="20"/>
  <c r="P462" i="20"/>
  <c r="P463" i="20"/>
  <c r="P464" i="20"/>
  <c r="P465" i="20"/>
  <c r="P466" i="20"/>
  <c r="P467" i="20"/>
  <c r="P468" i="20"/>
  <c r="P469" i="20"/>
  <c r="P470" i="20"/>
  <c r="P471" i="20"/>
  <c r="P472" i="20"/>
  <c r="P473" i="20"/>
  <c r="P474" i="20"/>
  <c r="P475" i="20"/>
  <c r="P476" i="20"/>
  <c r="P477" i="20"/>
  <c r="P478" i="20"/>
  <c r="P479" i="20"/>
  <c r="P480" i="20"/>
  <c r="P481" i="20"/>
  <c r="P482" i="20"/>
  <c r="P483" i="20"/>
  <c r="P484" i="20"/>
  <c r="P485" i="20"/>
  <c r="P486" i="20"/>
  <c r="P487" i="20"/>
  <c r="P488" i="20"/>
  <c r="P489" i="20"/>
  <c r="P490" i="20"/>
  <c r="P491" i="20"/>
  <c r="P492" i="20"/>
  <c r="P493" i="20"/>
  <c r="P494" i="20"/>
  <c r="P495" i="20"/>
  <c r="P496" i="20"/>
  <c r="P497" i="20"/>
  <c r="P498" i="20"/>
  <c r="P499" i="20"/>
  <c r="P500" i="20"/>
  <c r="P501" i="20"/>
  <c r="P502" i="20"/>
  <c r="P503" i="20"/>
  <c r="P504" i="20"/>
  <c r="P505" i="20"/>
  <c r="P506" i="20"/>
  <c r="P507" i="20"/>
  <c r="P508" i="20"/>
  <c r="P509" i="20"/>
  <c r="P510" i="20"/>
  <c r="P511" i="20"/>
  <c r="P512" i="20"/>
  <c r="P513" i="20"/>
  <c r="P514" i="20"/>
  <c r="P515" i="20"/>
  <c r="P516" i="20"/>
  <c r="P517" i="20"/>
  <c r="P518" i="20"/>
  <c r="P519" i="20"/>
  <c r="P520" i="20"/>
  <c r="P521" i="20"/>
  <c r="P522" i="20"/>
  <c r="P523" i="20"/>
  <c r="P524" i="20"/>
  <c r="P525" i="20"/>
  <c r="P526" i="20"/>
  <c r="P527" i="20"/>
  <c r="P528" i="20"/>
  <c r="P529" i="20"/>
  <c r="P530" i="20"/>
  <c r="P531" i="20"/>
  <c r="P532" i="20"/>
  <c r="P533" i="20"/>
  <c r="P534" i="20"/>
  <c r="P535" i="20"/>
  <c r="P536" i="20"/>
  <c r="P537" i="20"/>
  <c r="P538" i="20"/>
  <c r="P539" i="20"/>
  <c r="P540" i="20"/>
  <c r="P541" i="20"/>
  <c r="P542" i="20"/>
  <c r="P543" i="20"/>
  <c r="P544" i="20"/>
  <c r="P545" i="20"/>
  <c r="P546" i="20"/>
  <c r="P547" i="20"/>
  <c r="P548" i="20"/>
  <c r="P549" i="20"/>
  <c r="P550" i="20"/>
  <c r="P551" i="20"/>
  <c r="P552" i="20"/>
  <c r="P553" i="20"/>
  <c r="P554" i="20"/>
  <c r="P555" i="20"/>
  <c r="P556" i="20"/>
  <c r="P557" i="20"/>
  <c r="P558" i="20"/>
  <c r="P559" i="20"/>
  <c r="P560" i="20"/>
  <c r="P561" i="20"/>
  <c r="P562" i="20"/>
  <c r="P563" i="20"/>
  <c r="Q563" i="20" s="1" a="1"/>
  <c r="Q563" i="20" s="1"/>
  <c r="P564" i="20"/>
  <c r="P565" i="20"/>
  <c r="P566" i="20"/>
  <c r="P567" i="20"/>
  <c r="P568" i="20"/>
  <c r="P569" i="20"/>
  <c r="P570" i="20"/>
  <c r="P571" i="20"/>
  <c r="P572" i="20"/>
  <c r="P573" i="20"/>
  <c r="P574" i="20"/>
  <c r="P575" i="20"/>
  <c r="P576" i="20"/>
  <c r="P577" i="20"/>
  <c r="P578" i="20"/>
  <c r="P579" i="20"/>
  <c r="P580" i="20"/>
  <c r="P581" i="20"/>
  <c r="P582" i="20"/>
  <c r="P583" i="20"/>
  <c r="P584" i="20"/>
  <c r="P585" i="20"/>
  <c r="P586" i="20"/>
  <c r="P587" i="20"/>
  <c r="P588" i="20"/>
  <c r="P589" i="20"/>
  <c r="P590" i="20"/>
  <c r="P591" i="20"/>
  <c r="P592" i="20"/>
  <c r="P593" i="20"/>
  <c r="P594" i="20"/>
  <c r="P595" i="20"/>
  <c r="P596" i="20"/>
  <c r="P597" i="20"/>
  <c r="P598" i="20"/>
  <c r="P599" i="20"/>
  <c r="P600" i="20"/>
  <c r="P601" i="20"/>
  <c r="P602" i="20"/>
  <c r="Q602" i="20" s="1" a="1"/>
  <c r="Q602" i="20" s="1"/>
  <c r="P603" i="20"/>
  <c r="Q603" i="20" s="1" a="1"/>
  <c r="Q603" i="20" s="1"/>
  <c r="P604" i="20"/>
  <c r="P605" i="20"/>
  <c r="P606" i="20"/>
  <c r="P607" i="20"/>
  <c r="P608" i="20"/>
  <c r="P609" i="20"/>
  <c r="P610" i="20"/>
  <c r="P611" i="20"/>
  <c r="P612" i="20"/>
  <c r="P613" i="20"/>
  <c r="P614" i="20"/>
  <c r="P615" i="20"/>
  <c r="P616" i="20"/>
  <c r="P617" i="20"/>
  <c r="P618" i="20"/>
  <c r="P619" i="20"/>
  <c r="P620" i="20"/>
  <c r="P621" i="20"/>
  <c r="P622" i="20"/>
  <c r="P623" i="20"/>
  <c r="P624" i="20"/>
  <c r="P625" i="20"/>
  <c r="P626" i="20"/>
  <c r="P627" i="20"/>
  <c r="P628" i="20"/>
  <c r="P629" i="20"/>
  <c r="P630" i="20"/>
  <c r="P631" i="20"/>
  <c r="P632" i="20"/>
  <c r="P633" i="20"/>
  <c r="P634" i="20"/>
  <c r="P635" i="20"/>
  <c r="P636" i="20"/>
  <c r="P637" i="20"/>
  <c r="P638" i="20"/>
  <c r="P639" i="20"/>
  <c r="P640" i="20"/>
  <c r="P641" i="20"/>
  <c r="P642" i="20"/>
  <c r="P643" i="20"/>
  <c r="P644" i="20"/>
  <c r="P645" i="20"/>
  <c r="P646" i="20"/>
  <c r="P647" i="20"/>
  <c r="P648" i="20"/>
  <c r="P649" i="20"/>
  <c r="P650" i="20"/>
  <c r="P651" i="20"/>
  <c r="P652" i="20"/>
  <c r="P653" i="20"/>
  <c r="P654" i="20"/>
  <c r="P655" i="20"/>
  <c r="P656" i="20"/>
  <c r="P657" i="20"/>
  <c r="P658" i="20"/>
  <c r="P659" i="20"/>
  <c r="P660" i="20"/>
  <c r="P661" i="20"/>
  <c r="P662" i="20"/>
  <c r="P663" i="20"/>
  <c r="P664" i="20"/>
  <c r="P665" i="20"/>
  <c r="P666" i="20"/>
  <c r="P667" i="20"/>
  <c r="P668" i="20"/>
  <c r="P669" i="20"/>
  <c r="P670" i="20"/>
  <c r="P671" i="20"/>
  <c r="P672" i="20"/>
  <c r="P673" i="20"/>
  <c r="P674" i="20"/>
  <c r="P675" i="20"/>
  <c r="P676" i="20"/>
  <c r="P677" i="20"/>
  <c r="P678" i="20"/>
  <c r="P679" i="20"/>
  <c r="P680" i="20"/>
  <c r="P681" i="20"/>
  <c r="P682" i="20"/>
  <c r="P683" i="20"/>
  <c r="P684" i="20"/>
  <c r="P685" i="20"/>
  <c r="P686" i="20"/>
  <c r="P687" i="20"/>
  <c r="P688" i="20"/>
  <c r="P689" i="20"/>
  <c r="P690" i="20"/>
  <c r="P691" i="20"/>
  <c r="P692" i="20"/>
  <c r="P693" i="20"/>
  <c r="P694" i="20"/>
  <c r="P695" i="20"/>
  <c r="P696" i="20"/>
  <c r="P697" i="20"/>
  <c r="P698" i="20"/>
  <c r="P699" i="20"/>
  <c r="P700" i="20"/>
  <c r="P701" i="20"/>
  <c r="P702" i="20"/>
  <c r="P703" i="20"/>
  <c r="P704" i="20"/>
  <c r="P705" i="20"/>
  <c r="P706" i="20"/>
  <c r="P707" i="20"/>
  <c r="P708" i="20"/>
  <c r="P709" i="20"/>
  <c r="P710" i="20"/>
  <c r="P711" i="20"/>
  <c r="P712" i="20"/>
  <c r="P713" i="20"/>
  <c r="P714" i="20"/>
  <c r="P715" i="20"/>
  <c r="P716" i="20"/>
  <c r="P717" i="20"/>
  <c r="P718" i="20"/>
  <c r="P719" i="20"/>
  <c r="P720" i="20"/>
  <c r="P721" i="20"/>
  <c r="P722" i="20"/>
  <c r="P723" i="20"/>
  <c r="P724" i="20"/>
  <c r="P725" i="20"/>
  <c r="P726" i="20"/>
  <c r="P727" i="20"/>
  <c r="P728" i="20"/>
  <c r="P729" i="20"/>
  <c r="P730" i="20"/>
  <c r="P731" i="20"/>
  <c r="P732" i="20"/>
  <c r="P733" i="20"/>
  <c r="P734" i="20"/>
  <c r="P735" i="20"/>
  <c r="P736" i="20"/>
  <c r="P737" i="20"/>
  <c r="P738" i="20"/>
  <c r="P739" i="20"/>
  <c r="P740" i="20"/>
  <c r="P741" i="20"/>
  <c r="P742" i="20"/>
  <c r="P743" i="20"/>
  <c r="P744" i="20"/>
  <c r="P745" i="20"/>
  <c r="P746" i="20"/>
  <c r="P747" i="20"/>
  <c r="P748" i="20"/>
  <c r="P749" i="20"/>
  <c r="P750" i="20"/>
  <c r="P751" i="20"/>
  <c r="P752" i="20"/>
  <c r="P753" i="20"/>
  <c r="P754" i="20"/>
  <c r="P755" i="20"/>
  <c r="P756" i="20"/>
  <c r="P757" i="20"/>
  <c r="P758" i="20"/>
  <c r="P759" i="20"/>
  <c r="P760" i="20"/>
  <c r="P761" i="20"/>
  <c r="P762" i="20"/>
  <c r="P763" i="20"/>
  <c r="P764" i="20"/>
  <c r="P765" i="20"/>
  <c r="P766" i="20"/>
  <c r="P767" i="20"/>
  <c r="P768" i="20"/>
  <c r="P769" i="20"/>
  <c r="P770" i="20"/>
  <c r="P771" i="20"/>
  <c r="P772" i="20"/>
  <c r="P773" i="20"/>
  <c r="P774" i="20"/>
  <c r="P775" i="20"/>
  <c r="P776" i="20"/>
  <c r="P777" i="20"/>
  <c r="P778" i="20"/>
  <c r="P779" i="20"/>
  <c r="P780" i="20"/>
  <c r="P781" i="20"/>
  <c r="P782" i="20"/>
  <c r="P783" i="20"/>
  <c r="P784" i="20"/>
  <c r="P785" i="20"/>
  <c r="P786" i="20"/>
  <c r="P787" i="20"/>
  <c r="P788" i="20"/>
  <c r="P789" i="20"/>
  <c r="P790" i="20"/>
  <c r="P791" i="20"/>
  <c r="P792" i="20"/>
  <c r="P793" i="20"/>
  <c r="P794" i="20"/>
  <c r="P795" i="20"/>
  <c r="P796" i="20"/>
  <c r="P797" i="20"/>
  <c r="P798" i="20"/>
  <c r="P799" i="20"/>
  <c r="P800" i="20"/>
  <c r="P801" i="20"/>
  <c r="P802" i="20"/>
  <c r="P803" i="20"/>
  <c r="P804" i="20"/>
  <c r="P805" i="20"/>
  <c r="P806" i="20"/>
  <c r="P807" i="20"/>
  <c r="P808" i="20"/>
  <c r="P809" i="20"/>
  <c r="P810" i="20"/>
  <c r="P811" i="20"/>
  <c r="P812" i="20"/>
  <c r="P813" i="20"/>
  <c r="P814" i="20"/>
  <c r="P815" i="20"/>
  <c r="P816" i="20"/>
  <c r="P817" i="20"/>
  <c r="P818" i="20"/>
  <c r="P819" i="20"/>
  <c r="P820" i="20"/>
  <c r="P821" i="20"/>
  <c r="P822" i="20"/>
  <c r="P823" i="20"/>
  <c r="P824" i="20"/>
  <c r="P825" i="20"/>
  <c r="P826" i="20"/>
  <c r="P827" i="20"/>
  <c r="P828" i="20"/>
  <c r="P829" i="20"/>
  <c r="P830" i="20"/>
  <c r="P831" i="20"/>
  <c r="P832" i="20"/>
  <c r="P833" i="20"/>
  <c r="P834" i="20"/>
  <c r="P835" i="20"/>
  <c r="P836" i="20"/>
  <c r="P837" i="20"/>
  <c r="P838" i="20"/>
  <c r="P839" i="20"/>
  <c r="P840" i="20"/>
  <c r="P841" i="20"/>
  <c r="P842" i="20"/>
  <c r="P843" i="20"/>
  <c r="P844" i="20"/>
  <c r="P845" i="20"/>
  <c r="P846" i="20"/>
  <c r="P847" i="20"/>
  <c r="P848" i="20"/>
  <c r="P849" i="20"/>
  <c r="P850" i="20"/>
  <c r="Q850" i="20" s="1" a="1"/>
  <c r="Q850" i="20" s="1"/>
  <c r="P851" i="20"/>
  <c r="P852" i="20"/>
  <c r="P853" i="20"/>
  <c r="P854" i="20"/>
  <c r="P855" i="20"/>
  <c r="P856" i="20"/>
  <c r="P857" i="20"/>
  <c r="P858" i="20"/>
  <c r="P859" i="20"/>
  <c r="P860" i="20"/>
  <c r="P861" i="20"/>
  <c r="P862" i="20"/>
  <c r="P863" i="20"/>
  <c r="P864" i="20"/>
  <c r="P865" i="20"/>
  <c r="P866" i="20"/>
  <c r="P867" i="20"/>
  <c r="P868" i="20"/>
  <c r="P869" i="20"/>
  <c r="P870" i="20"/>
  <c r="Q870" i="20" s="1" a="1"/>
  <c r="Q870" i="20" s="1"/>
  <c r="P871" i="20"/>
  <c r="P872" i="20"/>
  <c r="P873" i="20"/>
  <c r="P874" i="20"/>
  <c r="P875" i="20"/>
  <c r="P876" i="20"/>
  <c r="P877" i="20"/>
  <c r="P878" i="20"/>
  <c r="P879" i="20"/>
  <c r="P880" i="20"/>
  <c r="P881" i="20"/>
  <c r="P882" i="20"/>
  <c r="P883" i="20"/>
  <c r="P884" i="20"/>
  <c r="P885" i="20"/>
  <c r="P886" i="20"/>
  <c r="P887" i="20"/>
  <c r="Q887" i="20" s="1" a="1"/>
  <c r="Q887" i="20" s="1"/>
  <c r="P888" i="20"/>
  <c r="P889" i="20"/>
  <c r="P890" i="20"/>
  <c r="P891" i="20"/>
  <c r="P892" i="20"/>
  <c r="P893" i="20"/>
  <c r="P894" i="20"/>
  <c r="P895" i="20"/>
  <c r="P896" i="20"/>
  <c r="P897" i="20"/>
  <c r="P898" i="20"/>
  <c r="P899" i="20"/>
  <c r="P900" i="20"/>
  <c r="P901" i="20"/>
  <c r="P902" i="20"/>
  <c r="P903" i="20"/>
  <c r="P904" i="20"/>
  <c r="P905" i="20"/>
  <c r="P906" i="20"/>
  <c r="P907" i="20"/>
  <c r="P908" i="20"/>
  <c r="P909" i="20"/>
  <c r="P910" i="20"/>
  <c r="P911" i="20"/>
  <c r="P912" i="20"/>
  <c r="P913" i="20"/>
  <c r="P914" i="20"/>
  <c r="P915" i="20"/>
  <c r="P916" i="20"/>
  <c r="P917" i="20"/>
  <c r="P918" i="20"/>
  <c r="P919" i="20"/>
  <c r="P920" i="20"/>
  <c r="P921" i="20"/>
  <c r="P922" i="20"/>
  <c r="P923" i="20"/>
  <c r="P924" i="20"/>
  <c r="P925" i="20"/>
  <c r="P926" i="20"/>
  <c r="P927" i="20"/>
  <c r="P928" i="20"/>
  <c r="P929" i="20"/>
  <c r="P930" i="20"/>
  <c r="P931" i="20"/>
  <c r="P932" i="20"/>
  <c r="P933" i="20"/>
  <c r="P934" i="20"/>
  <c r="P935" i="20"/>
  <c r="P936" i="20"/>
  <c r="P937" i="20"/>
  <c r="P938" i="20"/>
  <c r="P939" i="20"/>
  <c r="P940" i="20"/>
  <c r="P941" i="20"/>
  <c r="P942" i="20"/>
  <c r="P943" i="20"/>
  <c r="P944" i="20"/>
  <c r="P945" i="20"/>
  <c r="P946" i="20"/>
  <c r="P947" i="20"/>
  <c r="Q947" i="20" s="1" a="1"/>
  <c r="Q947" i="20" s="1"/>
  <c r="P948" i="20"/>
  <c r="Q948" i="20" s="1" a="1"/>
  <c r="Q948" i="20" s="1"/>
  <c r="P949" i="20"/>
  <c r="P950" i="20"/>
  <c r="P951" i="20"/>
  <c r="P952" i="20"/>
  <c r="P953" i="20"/>
  <c r="P954" i="20"/>
  <c r="P955" i="20"/>
  <c r="P956" i="20"/>
  <c r="P957" i="20"/>
  <c r="P958" i="20"/>
  <c r="P959" i="20"/>
  <c r="P960" i="20"/>
  <c r="P961" i="20"/>
  <c r="P962" i="20"/>
  <c r="P963" i="20"/>
  <c r="P964" i="20"/>
  <c r="P965" i="20"/>
  <c r="P966" i="20"/>
  <c r="P967" i="20"/>
  <c r="P968" i="20"/>
  <c r="P969" i="20"/>
  <c r="P970" i="20"/>
  <c r="P971" i="20"/>
  <c r="P972" i="20"/>
  <c r="P973" i="20"/>
  <c r="P974" i="20"/>
  <c r="P975" i="20"/>
  <c r="P976" i="20"/>
  <c r="P977" i="20"/>
  <c r="P978" i="20"/>
  <c r="P979" i="20"/>
  <c r="P980" i="20"/>
  <c r="P981" i="20"/>
  <c r="P982" i="20"/>
  <c r="P983" i="20"/>
  <c r="P984" i="20"/>
  <c r="P985" i="20"/>
  <c r="P986" i="20"/>
  <c r="P987" i="20"/>
  <c r="P988" i="20"/>
  <c r="P989" i="20"/>
  <c r="P990" i="20"/>
  <c r="P991" i="20"/>
  <c r="P992" i="20"/>
  <c r="P993" i="20"/>
  <c r="P994" i="20"/>
  <c r="P995" i="20"/>
  <c r="P996" i="20"/>
  <c r="P997" i="20"/>
  <c r="P998" i="20"/>
  <c r="P999" i="20"/>
  <c r="P1000" i="20"/>
  <c r="P1001" i="20"/>
  <c r="P1002" i="20"/>
  <c r="P1003" i="20"/>
  <c r="P1004" i="20"/>
  <c r="P1005" i="20"/>
  <c r="P1006" i="20"/>
  <c r="P1007" i="20"/>
  <c r="P1008" i="20"/>
  <c r="P1009" i="20"/>
  <c r="P1010" i="20"/>
  <c r="P1011" i="20"/>
  <c r="P1012" i="20"/>
  <c r="P1013" i="20"/>
  <c r="P1014" i="20"/>
  <c r="P1015" i="20"/>
  <c r="P1016" i="20"/>
  <c r="P1017" i="20"/>
  <c r="P1018" i="20"/>
  <c r="P1019" i="20"/>
  <c r="P1020" i="20"/>
  <c r="P1021" i="20"/>
  <c r="P1022" i="20"/>
  <c r="P1023" i="20"/>
  <c r="P1024" i="20"/>
  <c r="P1025" i="20"/>
  <c r="P1026" i="20"/>
  <c r="P1027" i="20"/>
  <c r="P1028" i="20"/>
  <c r="P1029" i="20"/>
  <c r="P1030" i="20"/>
  <c r="P1031" i="20"/>
  <c r="P1032" i="20"/>
  <c r="P1033" i="20"/>
  <c r="P1034" i="20"/>
  <c r="P1035" i="20"/>
  <c r="P1036" i="20"/>
  <c r="P1037" i="20"/>
  <c r="Q1037" i="20" s="1" a="1"/>
  <c r="Q1037" i="20" s="1"/>
  <c r="P1038" i="20"/>
  <c r="P1039" i="20"/>
  <c r="P1040" i="20"/>
  <c r="P1041" i="20"/>
  <c r="P1042" i="20"/>
  <c r="P1043" i="20"/>
  <c r="P1044" i="20"/>
  <c r="P1045" i="20"/>
  <c r="P1046" i="20"/>
  <c r="P1047" i="20"/>
  <c r="P1048" i="20"/>
  <c r="P1049" i="20"/>
  <c r="P1050" i="20"/>
  <c r="P1051" i="20"/>
  <c r="P1052" i="20"/>
  <c r="P1053" i="20"/>
  <c r="P1054" i="20"/>
  <c r="P1055" i="20"/>
  <c r="P1056" i="20"/>
  <c r="P1057" i="20"/>
  <c r="P1058" i="20"/>
  <c r="P1059" i="20"/>
  <c r="P1060" i="20"/>
  <c r="P1061" i="20"/>
  <c r="P1062" i="20"/>
  <c r="P1063" i="20"/>
  <c r="P1064" i="20"/>
  <c r="P1065" i="20"/>
  <c r="P1066" i="20"/>
  <c r="P1067" i="20"/>
  <c r="P1068" i="20"/>
  <c r="P1069" i="20"/>
  <c r="P1070" i="20"/>
  <c r="P1071" i="20"/>
  <c r="P1072" i="20"/>
  <c r="P1073" i="20"/>
  <c r="P1074" i="20"/>
  <c r="P1075" i="20"/>
  <c r="P1076" i="20"/>
  <c r="P1077" i="20"/>
  <c r="P1078" i="20"/>
  <c r="P1079" i="20"/>
  <c r="P1080" i="20"/>
  <c r="P1081" i="20"/>
  <c r="P1082" i="20"/>
  <c r="P1083" i="20"/>
  <c r="P1084" i="20"/>
  <c r="P1085" i="20"/>
  <c r="P1086" i="20"/>
  <c r="P1087" i="20"/>
  <c r="P1088" i="20"/>
  <c r="P1089" i="20"/>
  <c r="P1090" i="20"/>
  <c r="P1091" i="20"/>
  <c r="P1092" i="20"/>
  <c r="P1093" i="20"/>
  <c r="P1094" i="20"/>
  <c r="P1095" i="20"/>
  <c r="P1096" i="20"/>
  <c r="P1097" i="20"/>
  <c r="P1098" i="20"/>
  <c r="P1099" i="20"/>
  <c r="P1100" i="20"/>
  <c r="P1101" i="20"/>
  <c r="P1102" i="20"/>
  <c r="P1103" i="20"/>
  <c r="P1104" i="20"/>
  <c r="P1105" i="20"/>
  <c r="P1106" i="20"/>
  <c r="P1107" i="20"/>
  <c r="P1108" i="20"/>
  <c r="P1109" i="20"/>
  <c r="P1110" i="20"/>
  <c r="P1111" i="20"/>
  <c r="P1112" i="20"/>
  <c r="P1113" i="20"/>
  <c r="P1114" i="20"/>
  <c r="P1115" i="20"/>
  <c r="P1116" i="20"/>
  <c r="P1117" i="20"/>
  <c r="P1118" i="20"/>
  <c r="P1119" i="20"/>
  <c r="P1120" i="20"/>
  <c r="P1121" i="20"/>
  <c r="P1122" i="20"/>
  <c r="P1123" i="20"/>
  <c r="P1124" i="20"/>
  <c r="P1125" i="20"/>
  <c r="P1126" i="20"/>
  <c r="P1127" i="20"/>
  <c r="P1128" i="20"/>
  <c r="P1129" i="20"/>
  <c r="P1130" i="20"/>
  <c r="P1131" i="20"/>
  <c r="P1132" i="20"/>
  <c r="P1133" i="20"/>
  <c r="P1134" i="20"/>
  <c r="P1135" i="20"/>
  <c r="P1136" i="20"/>
  <c r="P1137" i="20"/>
  <c r="P1138" i="20"/>
  <c r="P1139" i="20"/>
  <c r="Q1139" i="20" s="1" a="1"/>
  <c r="Q1139" i="20" s="1"/>
  <c r="P1140" i="20"/>
  <c r="Q1140" i="20" s="1" a="1"/>
  <c r="Q1140" i="20" s="1"/>
  <c r="P1141" i="20"/>
  <c r="P1142" i="20"/>
  <c r="P1143" i="20"/>
  <c r="P1144" i="20"/>
  <c r="P1145" i="20"/>
  <c r="P1146" i="20"/>
  <c r="P1147" i="20"/>
  <c r="Q1147" i="20" s="1" a="1"/>
  <c r="Q1147" i="20" s="1"/>
  <c r="P1148" i="20"/>
  <c r="Q1148" i="20" s="1" a="1"/>
  <c r="Q1148" i="20" s="1"/>
  <c r="P1149" i="20"/>
  <c r="P1150" i="20"/>
  <c r="P1151" i="20"/>
  <c r="P1152" i="20"/>
  <c r="Q1152" i="20" s="1" a="1"/>
  <c r="Q1152" i="20" s="1"/>
  <c r="P1153" i="20"/>
  <c r="P1154" i="20"/>
  <c r="P1155" i="20"/>
  <c r="P1156" i="20"/>
  <c r="P1157" i="20"/>
  <c r="P1158" i="20"/>
  <c r="P1159" i="20"/>
  <c r="P1160" i="20"/>
  <c r="Q1160" i="20" s="1" a="1"/>
  <c r="Q1160" i="20" s="1"/>
  <c r="P1161" i="20"/>
  <c r="P1162" i="20"/>
  <c r="P1163" i="20"/>
  <c r="Q1163" i="20" s="1" a="1"/>
  <c r="Q1163" i="20" s="1"/>
  <c r="P1164" i="20"/>
  <c r="Q1164" i="20" s="1" a="1"/>
  <c r="Q1164" i="20" s="1"/>
  <c r="P1165" i="20"/>
  <c r="Q1165" i="20" s="1" a="1"/>
  <c r="Q1165" i="20" s="1"/>
  <c r="P1166" i="20"/>
  <c r="Q1166" i="20" s="1" a="1"/>
  <c r="Q1166" i="20" s="1"/>
  <c r="P1167" i="20"/>
  <c r="Q1167" i="20" s="1" a="1"/>
  <c r="Q1167" i="20" s="1"/>
  <c r="P1168" i="20"/>
  <c r="P1169" i="20"/>
  <c r="P1170" i="20"/>
  <c r="P1171" i="20"/>
  <c r="Q1171" i="20" s="1" a="1"/>
  <c r="Q1171" i="20" s="1"/>
  <c r="P1172" i="20"/>
  <c r="Q1172" i="20" s="1" a="1"/>
  <c r="Q1172" i="20" s="1"/>
  <c r="P1173" i="20"/>
  <c r="Q1173" i="20" s="1" a="1"/>
  <c r="Q1173" i="20" s="1"/>
  <c r="P1174" i="20"/>
  <c r="P1175" i="20"/>
  <c r="P1176" i="20"/>
  <c r="P1177" i="20"/>
  <c r="P1178" i="20"/>
  <c r="P1179" i="20"/>
  <c r="P1180" i="20"/>
  <c r="P1181" i="20"/>
  <c r="P1182" i="20"/>
  <c r="P1183" i="20"/>
  <c r="Q1183" i="20" s="1" a="1"/>
  <c r="Q1183" i="20" s="1"/>
  <c r="P1184" i="20"/>
  <c r="Q1184" i="20" s="1" a="1"/>
  <c r="Q1184" i="20" s="1"/>
  <c r="P1185" i="20"/>
  <c r="P1186" i="20"/>
  <c r="P1187" i="20"/>
  <c r="P1188" i="20"/>
  <c r="Q1188" i="20" s="1" a="1"/>
  <c r="Q1188" i="20" s="1"/>
  <c r="P1189" i="20"/>
  <c r="Q1189" i="20" s="1" a="1"/>
  <c r="Q1189" i="20" s="1"/>
  <c r="P1190" i="20"/>
  <c r="Q1190" i="20" s="1" a="1"/>
  <c r="Q1190" i="20" s="1"/>
  <c r="P1191" i="20"/>
  <c r="P1192" i="20"/>
  <c r="P1193" i="20"/>
  <c r="P1194" i="20"/>
  <c r="P1195" i="20"/>
  <c r="Q1195" i="20" s="1" a="1"/>
  <c r="Q1195" i="20" s="1"/>
  <c r="P1196" i="20"/>
  <c r="Q1196" i="20" s="1" a="1"/>
  <c r="Q1196" i="20" s="1"/>
  <c r="P1197" i="20"/>
  <c r="Q1197" i="20" s="1" a="1"/>
  <c r="Q1197" i="20" s="1"/>
  <c r="P1198" i="20"/>
  <c r="Q1198" i="20" s="1" a="1"/>
  <c r="Q1198" i="20" s="1"/>
  <c r="P1199" i="20"/>
  <c r="P1200" i="20"/>
  <c r="P1201" i="20"/>
  <c r="Q1201" i="20" s="1" a="1"/>
  <c r="Q1201" i="20" s="1"/>
  <c r="P1202" i="20"/>
  <c r="P1203" i="20"/>
  <c r="Q1203" i="20" s="1" a="1"/>
  <c r="Q1203" i="20" s="1"/>
  <c r="P1204" i="20"/>
  <c r="P1205" i="20"/>
  <c r="P1206" i="20"/>
  <c r="P1207" i="20"/>
  <c r="P1208" i="20"/>
  <c r="Q1208" i="20" s="1" a="1"/>
  <c r="Q1208" i="20" s="1"/>
  <c r="P1209" i="20"/>
  <c r="P1210" i="20"/>
  <c r="P1211" i="20"/>
  <c r="P1212" i="20"/>
  <c r="P1213" i="20"/>
  <c r="Q1213" i="20" s="1" a="1"/>
  <c r="Q1213" i="20" s="1"/>
  <c r="P1214" i="20"/>
  <c r="Q1214" i="20" s="1" a="1"/>
  <c r="Q1214" i="20" s="1"/>
  <c r="P1215" i="20"/>
  <c r="P1216" i="20"/>
  <c r="Q1216" i="20" s="1" a="1"/>
  <c r="Q1216" i="20" s="1"/>
  <c r="P1217" i="20"/>
  <c r="P1218" i="20"/>
  <c r="P1219" i="20"/>
  <c r="Q1219" i="20" s="1" a="1"/>
  <c r="Q1219" i="20" s="1"/>
  <c r="P1220" i="20"/>
  <c r="P1221" i="20"/>
  <c r="Q1221" i="20" s="1" a="1"/>
  <c r="Q1221" i="20" s="1"/>
  <c r="P1222" i="20"/>
  <c r="P1223" i="20"/>
  <c r="P1224" i="20"/>
  <c r="P1225" i="20"/>
  <c r="P1226" i="20"/>
  <c r="P1227" i="20"/>
  <c r="Q1227" i="20" s="1" a="1"/>
  <c r="Q1227" i="20" s="1"/>
  <c r="P1228" i="20"/>
  <c r="Q1228" i="20" s="1" a="1"/>
  <c r="Q1228" i="20" s="1"/>
  <c r="P1229" i="20"/>
  <c r="P1230" i="20"/>
  <c r="P1231" i="20"/>
  <c r="P1232" i="20"/>
  <c r="P1233" i="20"/>
  <c r="P1234" i="20"/>
  <c r="P1235" i="20"/>
  <c r="P1236" i="20"/>
  <c r="P1237" i="20"/>
  <c r="P1238" i="20"/>
  <c r="P1239" i="20"/>
  <c r="P1240" i="20"/>
  <c r="P1241" i="20"/>
  <c r="P1242" i="20"/>
  <c r="P1243" i="20"/>
  <c r="P1244" i="20"/>
  <c r="P1245" i="20"/>
  <c r="P1246" i="20"/>
  <c r="P1247" i="20"/>
  <c r="P1248" i="20"/>
  <c r="P1249" i="20"/>
  <c r="P1250" i="20"/>
  <c r="P1251" i="20"/>
  <c r="P1252" i="20"/>
  <c r="P1253" i="20"/>
  <c r="P1254" i="20"/>
  <c r="P1255" i="20"/>
  <c r="P1256" i="20"/>
  <c r="P1257" i="20"/>
  <c r="P1258" i="20"/>
  <c r="P1259" i="20"/>
  <c r="P1260" i="20"/>
  <c r="P1261" i="20"/>
  <c r="P1262" i="20"/>
  <c r="P1263" i="20"/>
  <c r="P1264" i="20"/>
  <c r="P1265" i="20"/>
  <c r="P1266" i="20"/>
  <c r="P1267" i="20"/>
  <c r="P1268" i="20"/>
  <c r="P1269" i="20"/>
  <c r="P1270" i="20"/>
  <c r="P1271" i="20"/>
  <c r="P1272" i="20"/>
  <c r="P1273" i="20"/>
  <c r="P1274" i="20"/>
  <c r="P1275" i="20"/>
  <c r="P1276" i="20"/>
  <c r="P1277" i="20"/>
  <c r="P1278" i="20"/>
  <c r="P1279" i="20"/>
  <c r="P1280" i="20"/>
  <c r="P1281" i="20"/>
  <c r="P1282" i="20"/>
  <c r="P1283" i="20"/>
  <c r="P1284" i="20"/>
  <c r="P1285" i="20"/>
  <c r="P1286" i="20"/>
  <c r="P1287" i="20"/>
  <c r="P1288" i="20"/>
  <c r="P1289" i="20"/>
  <c r="P1290" i="20"/>
  <c r="P1291" i="20"/>
  <c r="P1292" i="20"/>
  <c r="P1293" i="20"/>
  <c r="P1294" i="20"/>
  <c r="P1295" i="20"/>
  <c r="P1296" i="20"/>
  <c r="P1297" i="20"/>
  <c r="P1298" i="20"/>
  <c r="P1299" i="20"/>
  <c r="P1300" i="20"/>
  <c r="P1301" i="20"/>
  <c r="P1302" i="20"/>
  <c r="P1303" i="20"/>
  <c r="P1304" i="20"/>
  <c r="P1305" i="20"/>
  <c r="P1306" i="20"/>
  <c r="P1307" i="20"/>
  <c r="P1308" i="20"/>
  <c r="P1309" i="20"/>
  <c r="P1310" i="20"/>
  <c r="P1311" i="20"/>
  <c r="P1312" i="20"/>
  <c r="P1313" i="20"/>
  <c r="P1314" i="20"/>
  <c r="P1315" i="20"/>
  <c r="P1316" i="20"/>
  <c r="Q1316" i="20" s="1" a="1"/>
  <c r="Q1316" i="20" s="1"/>
  <c r="P1317" i="20"/>
  <c r="Q1317" i="20" s="1" a="1"/>
  <c r="Q1317" i="20" s="1"/>
  <c r="P1318" i="20"/>
  <c r="P1319" i="20"/>
  <c r="P1320" i="20"/>
  <c r="P1321" i="20"/>
  <c r="P1322" i="20"/>
  <c r="P1323" i="20"/>
  <c r="P1324" i="20"/>
  <c r="P1325" i="20"/>
  <c r="P1326" i="20"/>
  <c r="P1327" i="20"/>
  <c r="P1328" i="20"/>
  <c r="P1329" i="20"/>
  <c r="P1330" i="20"/>
  <c r="P1331" i="20"/>
  <c r="P1332" i="20"/>
  <c r="P1333" i="20"/>
  <c r="P1334" i="20"/>
  <c r="P1335" i="20"/>
  <c r="P1336" i="20"/>
  <c r="P1337" i="20"/>
  <c r="P1338" i="20"/>
  <c r="P1339" i="20"/>
  <c r="P1340" i="20"/>
  <c r="P1341" i="20"/>
  <c r="P1342" i="20"/>
  <c r="P1343" i="20"/>
  <c r="P1344" i="20"/>
  <c r="P1345" i="20"/>
  <c r="P1346" i="20"/>
  <c r="P1347" i="20"/>
  <c r="P1348" i="20"/>
  <c r="P1349" i="20"/>
  <c r="P1350" i="20"/>
  <c r="P1351" i="20"/>
  <c r="P1352" i="20"/>
  <c r="P1353" i="20"/>
  <c r="P1354" i="20"/>
  <c r="P1355" i="20"/>
  <c r="Q1355" i="20" s="1" a="1"/>
  <c r="Q1355" i="20" s="1"/>
  <c r="P1356" i="20"/>
  <c r="Q1356" i="20" s="1" a="1"/>
  <c r="Q1356" i="20" s="1"/>
  <c r="P1357" i="20"/>
  <c r="P1358" i="20"/>
  <c r="P1359" i="20"/>
  <c r="P1360" i="20"/>
  <c r="P1361" i="20"/>
  <c r="P1362" i="20"/>
  <c r="P1363" i="20"/>
  <c r="P1364" i="20"/>
  <c r="P1365" i="20"/>
  <c r="P1366" i="20"/>
  <c r="P1367" i="20"/>
  <c r="P1368" i="20"/>
  <c r="P1369" i="20"/>
  <c r="P1370" i="20"/>
  <c r="P1371" i="20"/>
  <c r="P1372" i="20"/>
  <c r="Q1372" i="20" s="1" a="1"/>
  <c r="Q1372" i="20" s="1"/>
  <c r="P1373" i="20"/>
  <c r="Q1373" i="20" s="1" a="1"/>
  <c r="Q1373" i="20" s="1"/>
  <c r="P1374" i="20"/>
  <c r="Q1374" i="20" s="1" a="1"/>
  <c r="Q1374" i="20" s="1"/>
  <c r="P1375" i="20"/>
  <c r="P1376" i="20"/>
  <c r="P1377" i="20"/>
  <c r="P1378" i="20"/>
  <c r="P1379" i="20"/>
  <c r="P1380" i="20"/>
  <c r="Q1380" i="20" s="1" a="1"/>
  <c r="Q1380" i="20" s="1"/>
  <c r="P1381" i="20"/>
  <c r="Q1381" i="20" s="1" a="1"/>
  <c r="Q1381" i="20" s="1"/>
  <c r="P1382" i="20"/>
  <c r="P1383" i="20"/>
  <c r="P1384" i="20"/>
  <c r="P1385" i="20"/>
  <c r="P1386" i="20"/>
  <c r="P1387" i="20"/>
  <c r="P1388" i="20"/>
  <c r="P1389" i="20"/>
  <c r="P1390" i="20"/>
  <c r="P1391" i="20"/>
  <c r="P1392" i="20"/>
  <c r="Q1392" i="20" s="1" a="1"/>
  <c r="Q1392" i="20" s="1"/>
  <c r="P1393" i="20"/>
  <c r="P1394" i="20"/>
  <c r="P1395" i="20"/>
  <c r="Q1395" i="20" s="1" a="1"/>
  <c r="Q1395" i="20" s="1"/>
  <c r="P1396" i="20"/>
  <c r="P1397" i="20"/>
  <c r="P1398" i="20"/>
  <c r="P1399" i="20"/>
  <c r="P1400" i="20"/>
  <c r="P1401" i="20"/>
  <c r="P1402" i="20"/>
  <c r="P1403" i="20"/>
  <c r="P1404" i="20"/>
  <c r="P1405" i="20"/>
  <c r="P1406" i="20"/>
  <c r="P1407" i="20"/>
  <c r="P1408" i="20"/>
  <c r="P1409" i="20"/>
  <c r="P1410" i="20"/>
  <c r="P1411" i="20"/>
  <c r="Q1411" i="20" s="1" a="1"/>
  <c r="Q1411" i="20" s="1"/>
  <c r="P1412" i="20"/>
  <c r="P1413" i="20"/>
  <c r="P1414" i="20"/>
  <c r="P1415" i="20"/>
  <c r="P1416" i="20"/>
  <c r="P1417" i="20"/>
  <c r="P1418" i="20"/>
  <c r="P1419" i="20"/>
  <c r="Q1419" i="20" s="1" a="1"/>
  <c r="Q1419" i="20" s="1"/>
  <c r="P1420" i="20"/>
  <c r="P1421" i="20"/>
  <c r="Q1421" i="20" s="1" a="1"/>
  <c r="Q1421" i="20" s="1"/>
  <c r="P1422" i="20"/>
  <c r="P1423" i="20"/>
  <c r="P1424" i="20"/>
  <c r="Q1424" i="20" s="1" a="1"/>
  <c r="Q1424" i="20" s="1"/>
  <c r="P1425" i="20"/>
  <c r="P1426" i="20"/>
  <c r="P1427" i="20"/>
  <c r="Q1427" i="20" s="1" a="1"/>
  <c r="Q1427" i="20" s="1"/>
  <c r="P1428" i="20"/>
  <c r="Q1428" i="20" s="1" a="1"/>
  <c r="Q1428" i="20" s="1"/>
  <c r="P1429" i="20"/>
  <c r="Q1429" i="20" s="1" a="1"/>
  <c r="Q1429" i="20" s="1"/>
  <c r="P1430" i="20"/>
  <c r="P1431" i="20"/>
  <c r="P1432" i="20"/>
  <c r="P1433" i="20"/>
  <c r="P1434" i="20"/>
  <c r="P1435" i="20"/>
  <c r="Q1435" i="20" s="1" a="1"/>
  <c r="Q1435" i="20" s="1"/>
  <c r="P1436" i="20"/>
  <c r="P1437" i="20"/>
  <c r="P1438" i="20"/>
  <c r="P1439" i="20"/>
  <c r="P1440" i="20"/>
  <c r="P1441" i="20"/>
  <c r="P1442" i="20"/>
  <c r="P1443" i="20"/>
  <c r="Q1443" i="20" s="1" a="1"/>
  <c r="Q1443" i="20" s="1"/>
  <c r="P1444" i="20"/>
  <c r="P1445" i="20"/>
  <c r="Q1445" i="20" s="1" a="1"/>
  <c r="Q1445" i="20" s="1"/>
  <c r="P1446" i="20"/>
  <c r="Q1446" i="20" s="1" a="1"/>
  <c r="Q1446" i="20" s="1"/>
  <c r="P1447" i="20"/>
  <c r="P1448" i="20"/>
  <c r="P1449" i="20"/>
  <c r="P1450" i="20"/>
  <c r="P1451" i="20"/>
  <c r="Q1451" i="20" s="1" a="1"/>
  <c r="Q1451" i="20" s="1"/>
  <c r="P1452" i="20"/>
  <c r="Q1452" i="20" s="1" a="1"/>
  <c r="Q1452" i="20" s="1"/>
  <c r="P1453" i="20"/>
  <c r="P1454" i="20"/>
  <c r="P1455" i="20"/>
  <c r="P1456" i="20"/>
  <c r="P1457" i="20"/>
  <c r="P1458" i="20"/>
  <c r="P1459" i="20"/>
  <c r="P1460" i="20"/>
  <c r="Q1460" i="20" s="1" a="1"/>
  <c r="Q1460" i="20" s="1"/>
  <c r="P1461" i="20"/>
  <c r="Q1461" i="20" s="1" a="1"/>
  <c r="Q1461" i="20" s="1"/>
  <c r="P1462" i="20"/>
  <c r="P1463" i="20"/>
  <c r="P1464" i="20"/>
  <c r="Q1464" i="20" s="1" a="1"/>
  <c r="Q1464" i="20" s="1"/>
  <c r="P1465" i="20"/>
  <c r="P1466" i="20"/>
  <c r="P1467" i="20"/>
  <c r="Q1467" i="20" s="1" a="1"/>
  <c r="Q1467" i="20" s="1"/>
  <c r="P1468" i="20"/>
  <c r="Q1468" i="20" s="1" a="1"/>
  <c r="Q1468" i="20" s="1"/>
  <c r="P1469" i="20"/>
  <c r="P1470" i="20"/>
  <c r="P1471" i="20"/>
  <c r="P1472" i="20"/>
  <c r="P1473" i="20"/>
  <c r="P1474" i="20"/>
  <c r="P1475" i="20"/>
  <c r="P1476" i="20"/>
  <c r="P1477" i="20"/>
  <c r="P1478" i="20"/>
  <c r="P1479" i="20"/>
  <c r="P1480" i="20"/>
  <c r="P1481" i="20"/>
  <c r="P1482" i="20"/>
  <c r="P1483" i="20"/>
  <c r="P1484" i="20"/>
  <c r="P1485" i="20"/>
  <c r="P1486" i="20"/>
  <c r="P1487" i="20"/>
  <c r="P1488" i="20"/>
  <c r="P1489" i="20"/>
  <c r="P1490" i="20"/>
  <c r="P1491" i="20"/>
  <c r="P1492" i="20"/>
  <c r="P1493" i="20"/>
  <c r="P1494" i="20"/>
  <c r="P1495" i="20"/>
  <c r="P1496" i="20"/>
  <c r="P1497" i="20"/>
  <c r="P1498" i="20"/>
  <c r="P1499" i="20"/>
  <c r="P1500" i="20"/>
  <c r="P1501" i="20"/>
  <c r="P1502" i="20"/>
  <c r="P1503" i="20"/>
  <c r="P1504" i="20"/>
  <c r="P1505" i="20"/>
  <c r="P1506" i="20"/>
  <c r="P1507" i="20"/>
  <c r="P1508" i="20"/>
  <c r="P1509" i="20"/>
  <c r="P1510" i="20"/>
  <c r="Q1510" i="20" s="1" a="1"/>
  <c r="Q1510" i="20" s="1"/>
  <c r="P1511" i="20"/>
  <c r="Q1511" i="20" s="1" a="1"/>
  <c r="Q1511" i="20" s="1"/>
  <c r="P1512" i="20"/>
  <c r="Q1512" i="20" s="1" a="1"/>
  <c r="Q1512" i="20" s="1"/>
  <c r="P1513" i="20"/>
  <c r="P1514" i="20"/>
  <c r="P1515" i="20"/>
  <c r="P1516" i="20"/>
  <c r="P1517" i="20"/>
  <c r="P1518" i="20"/>
  <c r="P1519" i="20"/>
  <c r="P1520" i="20"/>
  <c r="P1521" i="20"/>
  <c r="P1522" i="20"/>
  <c r="P1523" i="20"/>
  <c r="Q1523" i="20" s="1" a="1"/>
  <c r="Q1523" i="20" s="1"/>
  <c r="P1524" i="20"/>
  <c r="P1525" i="20"/>
  <c r="P1526" i="20"/>
  <c r="P1527" i="20"/>
  <c r="P1528" i="20"/>
  <c r="P1529" i="20"/>
  <c r="P1530" i="20"/>
  <c r="P1531" i="20"/>
  <c r="P1532" i="20"/>
  <c r="P1533" i="20"/>
  <c r="P1534" i="20"/>
  <c r="P1535" i="20"/>
  <c r="P1536" i="20"/>
  <c r="P1537" i="20"/>
  <c r="P1538" i="20"/>
  <c r="P1539" i="20"/>
  <c r="P1540" i="20"/>
  <c r="P1541" i="20"/>
  <c r="P1542" i="20"/>
  <c r="P1543" i="20"/>
  <c r="P1544" i="20"/>
  <c r="P1545" i="20"/>
  <c r="P1546" i="20"/>
  <c r="P1547" i="20"/>
  <c r="P1548" i="20"/>
  <c r="P1549" i="20"/>
  <c r="P1550" i="20"/>
  <c r="P1551" i="20"/>
  <c r="P1552" i="20"/>
  <c r="Q1552" i="20" s="1" a="1"/>
  <c r="Q1552" i="20" s="1"/>
  <c r="P1553" i="20"/>
  <c r="P1554" i="20"/>
  <c r="P1555" i="20"/>
  <c r="Q1555" i="20" s="1" a="1"/>
  <c r="Q1555" i="20" s="1"/>
  <c r="P1556" i="20"/>
  <c r="Q1556" i="20" s="1" a="1"/>
  <c r="Q1556" i="20" s="1"/>
  <c r="P1557" i="20"/>
  <c r="Q1557" i="20" s="1" a="1"/>
  <c r="Q1557" i="20" s="1"/>
  <c r="P1558" i="20"/>
  <c r="P1559" i="20"/>
  <c r="P1560" i="20"/>
  <c r="Q1560" i="20" s="1" a="1"/>
  <c r="Q1560" i="20" s="1"/>
  <c r="P1561" i="20"/>
  <c r="P1562" i="20"/>
  <c r="P1563" i="20"/>
  <c r="Q1563" i="20" s="1" a="1"/>
  <c r="Q1563" i="20" s="1"/>
  <c r="P1564" i="20"/>
  <c r="Q1564" i="20" s="1" a="1"/>
  <c r="Q1564" i="20" s="1"/>
  <c r="P1565" i="20"/>
  <c r="Q1565" i="20" s="1" a="1"/>
  <c r="Q1565" i="20" s="1"/>
  <c r="P1566" i="20"/>
  <c r="P1567" i="20"/>
  <c r="Q1567" i="20" s="1" a="1"/>
  <c r="Q1567" i="20" s="1"/>
  <c r="P1568" i="20"/>
  <c r="Q1568" i="20" s="1" a="1"/>
  <c r="Q1568" i="20" s="1"/>
  <c r="P1569" i="20"/>
  <c r="P1570" i="20"/>
  <c r="P1571" i="20"/>
  <c r="Q1571" i="20" s="1" a="1"/>
  <c r="Q1571" i="20" s="1"/>
  <c r="P1572" i="20"/>
  <c r="Q1572" i="20" s="1" a="1"/>
  <c r="Q1572" i="20" s="1"/>
  <c r="P1573" i="20"/>
  <c r="Q1573" i="20" s="1" a="1"/>
  <c r="Q1573" i="20" s="1"/>
  <c r="P1574" i="20"/>
  <c r="Q1574" i="20" s="1" a="1"/>
  <c r="Q1574" i="20" s="1"/>
  <c r="P1575" i="20"/>
  <c r="Q1575" i="20" s="1" a="1"/>
  <c r="Q1575" i="20" s="1"/>
  <c r="P1576" i="20"/>
  <c r="P1577" i="20"/>
  <c r="P1578" i="20"/>
  <c r="P1579" i="20"/>
  <c r="P1580" i="20"/>
  <c r="Q1580" i="20" s="1" a="1"/>
  <c r="Q1580" i="20" s="1"/>
  <c r="P1581" i="20"/>
  <c r="P1582" i="20"/>
  <c r="P1583" i="20"/>
  <c r="P1584" i="20"/>
  <c r="P1585" i="20"/>
  <c r="P1586" i="20"/>
  <c r="P1587" i="20"/>
  <c r="Q1587" i="20" s="1" a="1"/>
  <c r="Q1587" i="20" s="1"/>
  <c r="P1588" i="20"/>
  <c r="Q1588" i="20" s="1" a="1"/>
  <c r="Q1588" i="20" s="1"/>
  <c r="P1589" i="20"/>
  <c r="P1590" i="20"/>
  <c r="Q1590" i="20" s="1" a="1"/>
  <c r="Q1590" i="20" s="1"/>
  <c r="P1591" i="20"/>
  <c r="Q1591" i="20" s="1" a="1"/>
  <c r="Q1591" i="20" s="1"/>
  <c r="P1592" i="20"/>
  <c r="Q1592" i="20" s="1" a="1"/>
  <c r="Q1592" i="20" s="1"/>
  <c r="P1593" i="20"/>
  <c r="P1594" i="20"/>
  <c r="P1595" i="20"/>
  <c r="Q1595" i="20" s="1" a="1"/>
  <c r="Q1595" i="20" s="1"/>
  <c r="P1596" i="20"/>
  <c r="Q1596" i="20" s="1" a="1"/>
  <c r="Q1596" i="20" s="1"/>
  <c r="P1597" i="20"/>
  <c r="Q1597" i="20" s="1" a="1"/>
  <c r="Q1597" i="20" s="1"/>
  <c r="P1598" i="20"/>
  <c r="P1599" i="20"/>
  <c r="P1600" i="20"/>
  <c r="P1601" i="20"/>
  <c r="P1602" i="20"/>
  <c r="P1603" i="20"/>
  <c r="Q1603" i="20" s="1" a="1"/>
  <c r="Q1603" i="20" s="1"/>
  <c r="P1604" i="20"/>
  <c r="Q1604" i="20" s="1" a="1"/>
  <c r="Q1604" i="20" s="1"/>
  <c r="P1605" i="20"/>
  <c r="P1606" i="20"/>
  <c r="Q1606" i="20" s="1" a="1"/>
  <c r="Q1606" i="20" s="1"/>
  <c r="P1607" i="20"/>
  <c r="Q1607" i="20" s="1" a="1"/>
  <c r="Q1607" i="20" s="1"/>
  <c r="P1608" i="20"/>
  <c r="Q1608" i="20" s="1" a="1"/>
  <c r="Q1608" i="20" s="1"/>
  <c r="P1609" i="20"/>
  <c r="Q1609" i="20" s="1" a="1"/>
  <c r="Q1609" i="20" s="1"/>
  <c r="P1610" i="20"/>
  <c r="P1611" i="20"/>
  <c r="Q1611" i="20" s="1" a="1"/>
  <c r="Q1611" i="20" s="1"/>
  <c r="P1612" i="20"/>
  <c r="Q1612" i="20" s="1" a="1"/>
  <c r="Q1612" i="20" s="1"/>
  <c r="P1613" i="20"/>
  <c r="Q1613" i="20" s="1" a="1"/>
  <c r="Q1613" i="20" s="1"/>
  <c r="P1614" i="20"/>
  <c r="Q1614" i="20" s="1" a="1"/>
  <c r="Q1614" i="20" s="1"/>
  <c r="P1615" i="20"/>
  <c r="P1616" i="20"/>
  <c r="P1617" i="20"/>
  <c r="P1618" i="20"/>
  <c r="P1619" i="20"/>
  <c r="Q1619" i="20" s="1" a="1"/>
  <c r="Q1619" i="20" s="1"/>
  <c r="P1620" i="20"/>
  <c r="Q1620" i="20" s="1" a="1"/>
  <c r="Q1620" i="20" s="1"/>
  <c r="P1621" i="20"/>
  <c r="Q1621" i="20" s="1" a="1"/>
  <c r="Q1621" i="20" s="1"/>
  <c r="P1622" i="20"/>
  <c r="Q1622" i="20" s="1" a="1"/>
  <c r="Q1622" i="20" s="1"/>
  <c r="P1623" i="20"/>
  <c r="Q1623" i="20" s="1" a="1"/>
  <c r="Q1623" i="20" s="1"/>
  <c r="P1624" i="20"/>
  <c r="Q1624" i="20" s="1" a="1"/>
  <c r="Q1624" i="20" s="1"/>
  <c r="P1625" i="20"/>
  <c r="P1626" i="20"/>
  <c r="P1627" i="20"/>
  <c r="Q1627" i="20" s="1" a="1"/>
  <c r="Q1627" i="20" s="1"/>
  <c r="P1628" i="20"/>
  <c r="Q1628" i="20" s="1" a="1"/>
  <c r="Q1628" i="20" s="1"/>
  <c r="P1629" i="20"/>
  <c r="P1630" i="20"/>
  <c r="Q1630" i="20" s="1" a="1"/>
  <c r="Q1630" i="20" s="1"/>
  <c r="P1631" i="20"/>
  <c r="Q1631" i="20" s="1" a="1"/>
  <c r="Q1631" i="20" s="1"/>
  <c r="P1632" i="20"/>
  <c r="Q1632" i="20" s="1" a="1"/>
  <c r="Q1632" i="20" s="1"/>
  <c r="P1633" i="20"/>
  <c r="P1634" i="20"/>
  <c r="P1635" i="20"/>
  <c r="Q1635" i="20" s="1" a="1"/>
  <c r="Q1635" i="20" s="1"/>
  <c r="P1636" i="20"/>
  <c r="Q1636" i="20" s="1" a="1"/>
  <c r="Q1636" i="20" s="1"/>
  <c r="P1637" i="20"/>
  <c r="Q1637" i="20" s="1" a="1"/>
  <c r="Q1637" i="20" s="1"/>
  <c r="P1638" i="20"/>
  <c r="Q1638" i="20" s="1" a="1"/>
  <c r="Q1638" i="20" s="1"/>
  <c r="P1639" i="20"/>
  <c r="P1640" i="20"/>
  <c r="Q1640" i="20" s="1" a="1"/>
  <c r="Q1640" i="20" s="1"/>
  <c r="P1641" i="20"/>
  <c r="P1642" i="20"/>
  <c r="P1643" i="20"/>
  <c r="Q1643" i="20" s="1" a="1"/>
  <c r="Q1643" i="20" s="1"/>
  <c r="P1644" i="20"/>
  <c r="Q1644" i="20" s="1" a="1"/>
  <c r="Q1644" i="20" s="1"/>
  <c r="P1645" i="20"/>
  <c r="Q1645" i="20" s="1" a="1"/>
  <c r="Q1645" i="20" s="1"/>
  <c r="P1646" i="20"/>
  <c r="P1647" i="20"/>
  <c r="P1648" i="20"/>
  <c r="P1649" i="20"/>
  <c r="P1650" i="20"/>
  <c r="P1651" i="20"/>
  <c r="P1652" i="20"/>
  <c r="P1653" i="20"/>
  <c r="P1654" i="20"/>
  <c r="P1655" i="20"/>
  <c r="P1656" i="20"/>
  <c r="P1657" i="20"/>
  <c r="P1658" i="20"/>
  <c r="P1659" i="20"/>
  <c r="P1660" i="20"/>
  <c r="P1661" i="20"/>
  <c r="P1662" i="20"/>
  <c r="P1663" i="20"/>
  <c r="Q4" i="20"/>
  <c r="Q6" i="20"/>
  <c r="F303" i="24"/>
  <c r="E303" i="24"/>
  <c r="D303" i="24"/>
  <c r="C303" i="24"/>
  <c r="Q1005" i="27" a="1"/>
  <c r="Q403" i="27" a="1"/>
  <c r="Q555" i="27" a="1"/>
  <c r="Q703" i="27" a="1"/>
  <c r="Q1006" i="27" a="1"/>
  <c r="Q233" i="27" a="1"/>
  <c r="Q275" i="27" a="1"/>
  <c r="Q728" i="27" a="1"/>
  <c r="Q965" i="27" a="1"/>
  <c r="Q587" i="27" a="1"/>
  <c r="Q253" i="27" a="1"/>
  <c r="Q122" i="27" a="1"/>
  <c r="Q1020" i="27" a="1"/>
  <c r="Q1032" i="27" a="1"/>
  <c r="Q119" i="27" a="1"/>
  <c r="Q316" i="27" a="1"/>
  <c r="Q354" i="27" a="1"/>
  <c r="Q269" i="27" a="1"/>
  <c r="Q323" i="27" a="1"/>
  <c r="Q347" i="27" a="1"/>
  <c r="Q292" i="27" a="1"/>
  <c r="Q408" i="27" a="1"/>
  <c r="Q364" i="27" a="1"/>
  <c r="Q377" i="27" a="1"/>
  <c r="Q351" i="27" a="1"/>
  <c r="Q355" i="27" a="1"/>
  <c r="Q378" i="27" a="1"/>
  <c r="Q598" i="27" a="1"/>
  <c r="Q599" i="27" a="1"/>
  <c r="Q578" i="27" a="1"/>
  <c r="Q689" i="27" a="1"/>
  <c r="Q656" i="27" a="1"/>
  <c r="Q495" i="27" a="1"/>
  <c r="Q694" i="27" a="1"/>
  <c r="Q702" i="27" a="1"/>
  <c r="Q952" i="27" a="1"/>
  <c r="Q884" i="27" a="1"/>
  <c r="Q725" i="27" a="1"/>
  <c r="Q943" i="27" a="1"/>
  <c r="Q713" i="27" a="1"/>
  <c r="Q944" i="27" a="1"/>
  <c r="Q1069" i="27" a="1"/>
  <c r="Q998" i="27" a="1"/>
  <c r="Q1088" i="27" a="1"/>
  <c r="Q1053" i="27" a="1"/>
  <c r="Q976" i="27" a="1"/>
  <c r="Q1078" i="27" a="1"/>
  <c r="Q1037" i="27" a="1"/>
  <c r="Q284" i="27" a="1"/>
  <c r="Q647" i="27" a="1"/>
  <c r="Q705" i="27" a="1"/>
  <c r="Q953" i="27" a="1"/>
  <c r="Q397" i="27" a="1"/>
  <c r="Q236" i="27" a="1"/>
  <c r="Q383" i="27" a="1"/>
  <c r="Q742" i="27" a="1"/>
  <c r="Q1028" i="27" a="1"/>
  <c r="Q259" i="27" a="1"/>
  <c r="Q1026" i="27" a="1"/>
  <c r="Q521" i="27" a="1"/>
  <c r="Q331" i="27" a="1"/>
  <c r="Q60" i="27" a="1"/>
  <c r="Q440" i="27" a="1"/>
  <c r="Q381" i="27" a="1"/>
  <c r="Q472" i="27" a="1"/>
  <c r="Q382" i="27" a="1"/>
  <c r="Q682" i="27" a="1"/>
  <c r="Q763" i="27" a="1"/>
  <c r="Q706" i="27" a="1"/>
  <c r="Q679" i="27" a="1"/>
  <c r="Q676" i="27" a="1"/>
  <c r="Q948" i="27" a="1"/>
  <c r="Q891" i="27" a="1"/>
  <c r="Q982" i="27" a="1"/>
  <c r="Q1049" i="27" a="1"/>
  <c r="Q361" i="27" a="1"/>
  <c r="Q393" i="27" a="1"/>
  <c r="Q693" i="27" a="1"/>
  <c r="Q659" i="27" a="1"/>
  <c r="Q1096" i="27" a="1"/>
  <c r="Q294" i="27" a="1"/>
  <c r="Q400" i="27" a="1"/>
  <c r="Q754" i="27" a="1"/>
  <c r="Q711" i="27" a="1"/>
  <c r="Q712" i="27" a="1"/>
  <c r="Q1012" i="27" a="1"/>
  <c r="Q278" i="27" a="1"/>
  <c r="Q1086" i="27" a="1"/>
  <c r="Q237" i="27" a="1"/>
  <c r="Q365" i="27" a="1"/>
  <c r="Q339" i="27" a="1"/>
  <c r="Q1050" i="27" a="1"/>
  <c r="Q297" i="27" a="1"/>
  <c r="Q470" i="27" a="1"/>
  <c r="Q362" i="27" a="1"/>
  <c r="Q692" i="27" a="1"/>
  <c r="Q537" i="27" a="1"/>
  <c r="Q653" i="27" a="1"/>
  <c r="Q646" i="27" a="1"/>
  <c r="Q661" i="27" a="1"/>
  <c r="Q531" i="27" a="1"/>
  <c r="Q715" i="27" a="1"/>
  <c r="Q942" i="27" a="1"/>
  <c r="Q743" i="27" a="1"/>
  <c r="Q722" i="27" a="1"/>
  <c r="Q1075" i="27" a="1"/>
  <c r="Q1004" i="27" a="1"/>
  <c r="Q1059" i="27" a="1"/>
  <c r="Q1084" i="27" a="1"/>
  <c r="Q281" i="27" a="1"/>
  <c r="Q352" i="27" a="1"/>
  <c r="Q1044" i="27" a="1"/>
  <c r="Q116" i="27" a="1"/>
  <c r="Q257" i="27" a="1"/>
  <c r="Q336" i="27" a="1"/>
  <c r="Q376" i="27" a="1"/>
  <c r="Q1080" i="27" a="1"/>
  <c r="Q350" i="27" a="1"/>
  <c r="Q313" i="27" a="1"/>
  <c r="Q63" i="27" a="1"/>
  <c r="Q396" i="27" a="1"/>
  <c r="Q475" i="27" a="1"/>
  <c r="Q524" i="27" a="1"/>
  <c r="Q389" i="27" a="1"/>
  <c r="Q504" i="27" a="1"/>
  <c r="Q509" i="27" a="1"/>
  <c r="Q386" i="27" a="1"/>
  <c r="Q576" i="27" a="1"/>
  <c r="Q273" i="27" a="1"/>
  <c r="Q672" i="27" a="1"/>
  <c r="Q654" i="27" a="1"/>
  <c r="Q768" i="27" a="1"/>
  <c r="Q670" i="27" a="1"/>
  <c r="Q567" i="27" a="1"/>
  <c r="Q710" i="27" a="1"/>
  <c r="Q724" i="27" a="1"/>
  <c r="Q691" i="27" a="1"/>
  <c r="Q963" i="27" a="1"/>
  <c r="Q825" i="27" a="1"/>
  <c r="Q688" i="27" a="1"/>
  <c r="Q731" i="27" a="1"/>
  <c r="Q964" i="27" a="1"/>
  <c r="Q1081" i="27" a="1"/>
  <c r="Q1010" i="27" a="1"/>
  <c r="Q938" i="27" a="1"/>
  <c r="Q1065" i="27" a="1"/>
  <c r="Q1000" i="27" a="1"/>
  <c r="Q1090" i="27" a="1"/>
  <c r="Q1055" i="27" a="1"/>
  <c r="Q113" i="27" a="1"/>
  <c r="Q200" i="27" a="1"/>
  <c r="Q527" i="27" a="1"/>
  <c r="Q680" i="27" a="1"/>
  <c r="Q1071" i="27" a="1"/>
  <c r="Q239" i="27" a="1"/>
  <c r="Q394" i="27" a="1"/>
  <c r="Q663" i="27" a="1"/>
  <c r="Q1077" i="27" a="1"/>
  <c r="Q205" i="27" a="1"/>
  <c r="Q234" i="27" a="1"/>
  <c r="Q238" i="27" a="1"/>
  <c r="Q320" i="27" a="1"/>
  <c r="Q243" i="27" a="1"/>
  <c r="Q1056" i="27" a="1"/>
  <c r="Q340" i="27" a="1"/>
  <c r="Q240" i="27" a="1"/>
  <c r="Q314" i="27" a="1"/>
  <c r="Q293" i="27" a="1"/>
  <c r="Q525" i="27" a="1"/>
  <c r="Q405" i="27" a="1"/>
  <c r="Q288" i="27" a="1"/>
  <c r="Q272" i="27" a="1"/>
  <c r="Q398" i="27" a="1"/>
  <c r="Q279" i="27" a="1"/>
  <c r="Q387" i="27" a="1"/>
  <c r="Q324" i="27" a="1"/>
  <c r="Q698" i="27" a="1"/>
  <c r="Q684" i="27" a="1"/>
  <c r="Q732" i="27" a="1"/>
  <c r="Q759" i="27" a="1"/>
  <c r="Q662" i="27" a="1"/>
  <c r="Q737" i="27" a="1"/>
  <c r="Q751" i="27" a="1"/>
  <c r="Q720" i="27" a="1"/>
  <c r="Q671" i="27" a="1"/>
  <c r="Q730" i="27" a="1"/>
  <c r="Q708" i="27" a="1"/>
  <c r="Q758" i="27" a="1"/>
  <c r="Q1015" i="27" a="1"/>
  <c r="Q883" i="27" a="1"/>
  <c r="Q1034" i="27" a="1"/>
  <c r="Q975" i="27" a="1"/>
  <c r="Q1083" i="27" a="1"/>
  <c r="Q1024" i="27" a="1"/>
  <c r="Q954" i="27" a="1"/>
  <c r="Q1073" i="27" a="1"/>
  <c r="Q391" i="27" a="1"/>
  <c r="Q740" i="27" a="1"/>
  <c r="Q644" i="27" a="1"/>
  <c r="Q321" i="27" a="1"/>
  <c r="Q250" i="27" a="1"/>
  <c r="Q290" i="27" a="1"/>
  <c r="Q251" i="27" a="1"/>
  <c r="Q286" i="27" a="1"/>
  <c r="Q356" i="27" a="1"/>
  <c r="Q248" i="27" a="1"/>
  <c r="Q325" i="27" a="1"/>
  <c r="Q310" i="27" a="1"/>
  <c r="Q298" i="27" a="1"/>
  <c r="Q285" i="27" a="1"/>
  <c r="Q402" i="27" a="1"/>
  <c r="Q289" i="27" a="1"/>
  <c r="Q395" i="27" a="1"/>
  <c r="Q342" i="27" a="1"/>
  <c r="Q709" i="27" a="1"/>
  <c r="Q526" i="27" a="1"/>
  <c r="Q494" i="27" a="1"/>
  <c r="Q609" i="27" a="1"/>
  <c r="Q681" i="27" a="1"/>
  <c r="Q746" i="27" a="1"/>
  <c r="Q760" i="27" a="1"/>
  <c r="Q729" i="27" a="1"/>
  <c r="Q683" i="27" a="1"/>
  <c r="Q748" i="27" a="1"/>
  <c r="Q717" i="27" a="1"/>
  <c r="Q767" i="27" a="1"/>
  <c r="Q1027" i="27" a="1"/>
  <c r="Q901" i="27" a="1"/>
  <c r="Q1046" i="27" a="1"/>
  <c r="Q987" i="27" a="1"/>
  <c r="Q1089" i="27" a="1"/>
  <c r="Q1036" i="27" a="1"/>
  <c r="Q845" i="27" a="1"/>
  <c r="Q1079" i="27" a="1"/>
  <c r="Q492" i="27" a="1"/>
  <c r="Q390" i="27" a="1"/>
  <c r="Q985" i="27" a="1"/>
  <c r="Q125" i="27" a="1"/>
  <c r="Q329" i="27" a="1"/>
  <c r="Q745" i="27" a="1"/>
  <c r="Q997" i="27" a="1"/>
  <c r="Q546" i="27" a="1"/>
  <c r="Q242" i="27" a="1"/>
  <c r="Q35" i="27" a="1"/>
  <c r="Q245" i="27" a="1"/>
  <c r="Q557" i="27" a="1"/>
  <c r="Q332" i="27" a="1"/>
  <c r="Q246" i="27" a="1"/>
  <c r="Q262" i="27" a="1"/>
  <c r="Q301" i="27" a="1"/>
  <c r="Q255" i="27" a="1"/>
  <c r="Q291" i="27" a="1"/>
  <c r="Q367" i="27" a="1"/>
  <c r="Q252" i="27" a="1"/>
  <c r="Q341" i="27" a="1"/>
  <c r="Q317" i="27" a="1"/>
  <c r="Q589" i="27" a="1"/>
  <c r="Q441" i="27" a="1"/>
  <c r="Q308" i="27" a="1"/>
  <c r="Q295" i="27" a="1"/>
  <c r="Q406" i="27" a="1"/>
  <c r="Q302" i="27" a="1"/>
  <c r="Q399" i="27" a="1"/>
  <c r="Q360" i="27" a="1"/>
  <c r="Q714" i="27" a="1"/>
  <c r="Q544" i="27" a="1"/>
  <c r="Q541" i="27" a="1"/>
  <c r="Q652" i="27" a="1"/>
  <c r="Q718" i="27" a="1"/>
  <c r="Q837" i="27" a="1"/>
  <c r="Q769" i="27" a="1"/>
  <c r="Q738" i="27" a="1"/>
  <c r="Q687" i="27" a="1"/>
  <c r="Q757" i="27" a="1"/>
  <c r="Q735" i="27" a="1"/>
  <c r="Q795" i="27" a="1"/>
  <c r="Q1033" i="27" a="1"/>
  <c r="Q930" i="27" a="1"/>
  <c r="Q1058" i="27" a="1"/>
  <c r="Q999" i="27" a="1"/>
  <c r="Q1095" i="27" a="1"/>
  <c r="Q1048" i="27" a="1"/>
  <c r="Q858" i="27" a="1"/>
  <c r="Q1085" i="27" a="1"/>
  <c r="Q380" i="27" a="1"/>
  <c r="Q614" i="27" a="1"/>
  <c r="Q283" i="27" a="1"/>
  <c r="Q700" i="27" a="1"/>
  <c r="Q1074" i="27" a="1"/>
  <c r="Q280" i="27" a="1"/>
  <c r="Q741" i="27" a="1"/>
  <c r="Q704" i="27" a="1"/>
  <c r="Q892" i="27" a="1"/>
  <c r="Q305" i="27" a="1"/>
  <c r="Q32" i="27" a="1"/>
  <c r="Q62" i="27" a="1"/>
  <c r="Q304" i="27" a="1"/>
  <c r="Q225" i="27" a="1"/>
  <c r="Q343" i="27" a="1"/>
  <c r="Q254" i="27" a="1"/>
  <c r="Q311" i="27" a="1"/>
  <c r="Q388" i="27" a="1"/>
  <c r="Q271" i="27" a="1"/>
  <c r="Q334" i="27" a="1"/>
  <c r="Q384" i="27" a="1"/>
  <c r="Q260" i="27" a="1"/>
  <c r="Q357" i="27" a="1"/>
  <c r="Q328" i="27" a="1"/>
  <c r="Q596" i="27" a="1"/>
  <c r="Q508" i="27" a="1"/>
  <c r="Q319" i="27" a="1"/>
  <c r="Q312" i="27" a="1"/>
  <c r="Q410" i="27" a="1"/>
  <c r="Q309" i="27" a="1"/>
  <c r="Q407" i="27" a="1"/>
  <c r="Q506" i="27" a="1"/>
  <c r="Q536" i="27" a="1"/>
  <c r="Q551" i="27" a="1"/>
  <c r="Q566" i="27" a="1"/>
  <c r="Q686" i="27" a="1"/>
  <c r="Q827" i="27" a="1"/>
  <c r="Q846" i="27" a="1"/>
  <c r="Q824" i="27" a="1"/>
  <c r="Q747" i="27" a="1"/>
  <c r="Q695" i="27" a="1"/>
  <c r="Q766" i="27" a="1"/>
  <c r="Q744" i="27" a="1"/>
  <c r="Q900" i="27" a="1"/>
  <c r="Q1045" i="27" a="1"/>
  <c r="Q876" i="27" a="1"/>
  <c r="Q1064" i="27" a="1"/>
  <c r="Q1011" i="27" a="1"/>
  <c r="Q899" i="27" a="1"/>
  <c r="Q1054" i="27" a="1"/>
  <c r="Q977" i="27" a="1"/>
  <c r="Q1091" i="27" a="1"/>
  <c r="Q110" i="27" a="1"/>
  <c r="Q375" i="27" a="1"/>
  <c r="Q733" i="27" a="1"/>
  <c r="Q1022" i="27" a="1"/>
  <c r="Q1068" i="27" a="1"/>
  <c r="Q303" i="27" a="1"/>
  <c r="Q306" i="27" a="1"/>
  <c r="Q602" i="27" a="1"/>
  <c r="Q749" i="27" a="1"/>
  <c r="Q1067" i="27" a="1"/>
  <c r="Q299" i="27" a="1"/>
  <c r="Q235" i="27" a="1"/>
  <c r="Q244" i="27" a="1"/>
  <c r="Q409" i="27" a="1"/>
  <c r="Q261" i="27" a="1"/>
  <c r="Q359" i="27" a="1"/>
  <c r="Q258" i="27" a="1"/>
  <c r="Q322" i="27" a="1"/>
  <c r="Q467" i="27" a="1"/>
  <c r="Q276" i="27" a="1"/>
  <c r="Q412" i="27" a="1"/>
  <c r="Q503" i="27" a="1"/>
  <c r="Q277" i="27" a="1"/>
  <c r="Q368" i="27" a="1"/>
  <c r="Q335" i="27" a="1"/>
  <c r="Q673" i="27" a="1"/>
  <c r="Q535" i="27" a="1"/>
  <c r="Q326" i="27" a="1"/>
  <c r="Q330" i="27" a="1"/>
  <c r="Q473" i="27" a="1"/>
  <c r="Q327" i="27" a="1"/>
  <c r="Q411" i="27" a="1"/>
  <c r="Q645" i="27" a="1"/>
  <c r="Q547" i="27" a="1"/>
  <c r="Q588" i="27" a="1"/>
  <c r="Q577" i="27" a="1"/>
  <c r="Q696" i="27" a="1"/>
  <c r="Q836" i="27" a="1"/>
  <c r="Q860" i="27" a="1"/>
  <c r="Q874" i="27" a="1"/>
  <c r="Q756" i="27" a="1"/>
  <c r="Q699" i="27" a="1"/>
  <c r="Q794" i="27" a="1"/>
  <c r="Q753" i="27" a="1"/>
  <c r="Q925" i="27" a="1"/>
  <c r="Q1051" i="27" a="1"/>
  <c r="Q941" i="27" a="1"/>
  <c r="Q1070" i="27" a="1"/>
  <c r="Q1029" i="27" a="1"/>
  <c r="Q924" i="27" a="1"/>
  <c r="Q1060" i="27" a="1"/>
  <c r="Q1007" i="27" a="1"/>
  <c r="Q1097" i="27" a="1"/>
  <c r="Q1092" i="27" a="1"/>
  <c r="Q545" i="27" a="1"/>
  <c r="Q697" i="27" a="1"/>
  <c r="Q875" i="27" a="1"/>
  <c r="Q1061" i="27" a="1"/>
  <c r="Q401" i="27" a="1"/>
  <c r="Q34" i="27" a="1"/>
  <c r="Q241" i="27" a="1"/>
  <c r="Q256" i="27" a="1"/>
  <c r="Q996" i="27" a="1"/>
  <c r="Q358" i="27" a="1"/>
  <c r="Q404" i="27" a="1"/>
  <c r="Q270" i="27" a="1"/>
  <c r="Q338" i="27" a="1"/>
  <c r="Q507" i="27" a="1"/>
  <c r="Q296" i="27" a="1"/>
  <c r="Q474" i="27" a="1"/>
  <c r="Q33" i="27" a="1"/>
  <c r="Q282" i="27" a="1"/>
  <c r="Q379" i="27" a="1"/>
  <c r="Q346" i="27" a="1"/>
  <c r="Q701" i="27" a="1"/>
  <c r="Q315" i="27" a="1"/>
  <c r="Q337" i="27" a="1"/>
  <c r="Q348" i="27" a="1"/>
  <c r="Q556" i="27" a="1"/>
  <c r="Q345" i="27" a="1"/>
  <c r="Q443" i="27" a="1"/>
  <c r="Q650" i="27" a="1"/>
  <c r="Q554" i="27" a="1"/>
  <c r="Q604" i="27" a="1"/>
  <c r="Q601" i="27" a="1"/>
  <c r="Q859" i="27" a="1"/>
  <c r="Q854" i="27" a="1"/>
  <c r="Q678" i="27" a="1"/>
  <c r="Q655" i="27" a="1"/>
  <c r="Q793" i="27" a="1"/>
  <c r="Q707" i="27" a="1"/>
  <c r="Q848" i="27" a="1"/>
  <c r="Q826" i="27" a="1"/>
  <c r="Q951" i="27" a="1"/>
  <c r="Q1057" i="27" a="1"/>
  <c r="Q974" i="27" a="1"/>
  <c r="Q1076" i="27" a="1"/>
  <c r="Q1041" i="27" a="1"/>
  <c r="Q966" i="27" a="1"/>
  <c r="Q1066" i="27" a="1"/>
  <c r="Q1025" i="27" a="1"/>
  <c r="Q960" i="27" a="1"/>
  <c r="Q318" i="27" a="1"/>
  <c r="Q603" i="27" a="1"/>
  <c r="Q719" i="27" a="1"/>
  <c r="Q1087" i="27" a="1"/>
  <c r="Q274" i="27" a="1"/>
  <c r="Q727" i="27" a="1"/>
  <c r="Q1093" i="27" a="1"/>
  <c r="Q392" i="27" a="1"/>
  <c r="Q247" i="27" a="1"/>
  <c r="Q61" i="27" a="1"/>
  <c r="Q1008" i="27" a="1"/>
  <c r="Q1014" i="27" a="1"/>
  <c r="Q442" i="27" a="1"/>
  <c r="Q300" i="27" a="1"/>
  <c r="Q349" i="27" a="1"/>
  <c r="Q249" i="27" a="1"/>
  <c r="Q307" i="27" a="1"/>
  <c r="Q493" i="27" a="1"/>
  <c r="Q48" i="27" a="1"/>
  <c r="Q287" i="27" a="1"/>
  <c r="Q385" i="27" a="1"/>
  <c r="Q353" i="27" a="1"/>
  <c r="Q369" i="27" a="1"/>
  <c r="Q333" i="27" a="1"/>
  <c r="Q344" i="27" a="1"/>
  <c r="Q366" i="27" a="1"/>
  <c r="Q363" i="27" a="1"/>
  <c r="Q501" i="27" a="1"/>
  <c r="Q677" i="27" a="1"/>
  <c r="Q565" i="27" a="1"/>
  <c r="Q660" i="27" a="1"/>
  <c r="Q651" i="27" a="1"/>
  <c r="Q477" i="27" a="1"/>
  <c r="Q882" i="27" a="1"/>
  <c r="Q690" i="27" a="1"/>
  <c r="Q842" i="27" a="1"/>
  <c r="Q847" i="27" a="1"/>
  <c r="Q716" i="27" a="1"/>
  <c r="Q857" i="27" a="1"/>
  <c r="Q835" i="27" a="1"/>
  <c r="Q890" i="27" a="1"/>
  <c r="Q1063" i="27" a="1"/>
  <c r="Q986" i="27" a="1"/>
  <c r="Q1082" i="27" a="1"/>
  <c r="Q1047" i="27" a="1"/>
  <c r="Q971" i="27" a="1"/>
  <c r="Q1072" i="27" a="1"/>
  <c r="Q1031" i="27" a="1"/>
  <c r="Q1005" i="27" l="1"/>
  <c r="Q1031" i="27"/>
  <c r="Q1072" i="27"/>
  <c r="Q971" i="27"/>
  <c r="Q1047" i="27"/>
  <c r="Q1082" i="27"/>
  <c r="Q986" i="27"/>
  <c r="Q1063" i="27"/>
  <c r="Q890" i="27"/>
  <c r="Q835" i="27"/>
  <c r="Q857" i="27"/>
  <c r="Q716" i="27"/>
  <c r="Q847" i="27"/>
  <c r="Q842" i="27"/>
  <c r="Q690" i="27"/>
  <c r="Q882" i="27"/>
  <c r="Q477" i="27"/>
  <c r="Q651" i="27"/>
  <c r="Q660" i="27"/>
  <c r="Q565" i="27"/>
  <c r="Q677" i="27"/>
  <c r="Q501" i="27"/>
  <c r="Q363" i="27"/>
  <c r="Q366" i="27"/>
  <c r="Q344" i="27"/>
  <c r="Q333" i="27"/>
  <c r="Q369" i="27"/>
  <c r="Q353" i="27"/>
  <c r="Q385" i="27"/>
  <c r="Q287" i="27"/>
  <c r="Q48" i="27"/>
  <c r="Q493" i="27"/>
  <c r="Q307" i="27"/>
  <c r="Q249" i="27"/>
  <c r="Q349" i="27"/>
  <c r="Q300" i="27"/>
  <c r="Q442" i="27"/>
  <c r="Q1014" i="27"/>
  <c r="Q1008" i="27"/>
  <c r="Q61" i="27"/>
  <c r="Q247" i="27"/>
  <c r="Q392" i="27"/>
  <c r="Q1093" i="27"/>
  <c r="Q727" i="27"/>
  <c r="Q274" i="27"/>
  <c r="Q1087" i="27"/>
  <c r="Q719" i="27"/>
  <c r="Q603" i="27"/>
  <c r="Q318" i="27"/>
  <c r="Q960" i="27"/>
  <c r="Q1025" i="27"/>
  <c r="Q1066" i="27"/>
  <c r="Q966" i="27"/>
  <c r="Q1041" i="27"/>
  <c r="Q1076" i="27"/>
  <c r="Q974" i="27"/>
  <c r="Q1057" i="27"/>
  <c r="Q951" i="27"/>
  <c r="Q826" i="27"/>
  <c r="Q848" i="27"/>
  <c r="Q707" i="27"/>
  <c r="Q793" i="27"/>
  <c r="Q655" i="27"/>
  <c r="Q678" i="27"/>
  <c r="Q854" i="27"/>
  <c r="Q859" i="27"/>
  <c r="Q601" i="27"/>
  <c r="Q604" i="27"/>
  <c r="Q554" i="27"/>
  <c r="Q650" i="27"/>
  <c r="Q443" i="27"/>
  <c r="Q345" i="27"/>
  <c r="Q556" i="27"/>
  <c r="Q348" i="27"/>
  <c r="Q337" i="27"/>
  <c r="Q315" i="27"/>
  <c r="Q701" i="27"/>
  <c r="Q346" i="27"/>
  <c r="Q379" i="27"/>
  <c r="Q282" i="27"/>
  <c r="Q33" i="27"/>
  <c r="Q474" i="27"/>
  <c r="Q296" i="27"/>
  <c r="Q507" i="27"/>
  <c r="Q338" i="27"/>
  <c r="Q270" i="27"/>
  <c r="Q404" i="27"/>
  <c r="Q358" i="27"/>
  <c r="Q996" i="27"/>
  <c r="Q256" i="27"/>
  <c r="Q241" i="27"/>
  <c r="Q34" i="27"/>
  <c r="Q401" i="27"/>
  <c r="Q1061" i="27"/>
  <c r="Q875" i="27"/>
  <c r="Q697" i="27"/>
  <c r="Q545" i="27"/>
  <c r="Q1092" i="27"/>
  <c r="Q1097" i="27"/>
  <c r="Q1007" i="27"/>
  <c r="Q1060" i="27"/>
  <c r="Q924" i="27"/>
  <c r="Q1029" i="27"/>
  <c r="Q1070" i="27"/>
  <c r="Q941" i="27"/>
  <c r="Q1051" i="27"/>
  <c r="Q925" i="27"/>
  <c r="Q753" i="27"/>
  <c r="Q794" i="27"/>
  <c r="Q699" i="27"/>
  <c r="Q756" i="27"/>
  <c r="Q874" i="27"/>
  <c r="Q860" i="27"/>
  <c r="Q836" i="27"/>
  <c r="Q696" i="27"/>
  <c r="Q577" i="27"/>
  <c r="Q588" i="27"/>
  <c r="Q547" i="27"/>
  <c r="Q645" i="27"/>
  <c r="Q411" i="27"/>
  <c r="Q327" i="27"/>
  <c r="Q473" i="27"/>
  <c r="Q330" i="27"/>
  <c r="Q326" i="27"/>
  <c r="Q535" i="27"/>
  <c r="Q673" i="27"/>
  <c r="Q335" i="27"/>
  <c r="Q368" i="27"/>
  <c r="Q277" i="27"/>
  <c r="Q503" i="27"/>
  <c r="Q412" i="27"/>
  <c r="Q276" i="27"/>
  <c r="Q467" i="27"/>
  <c r="Q322" i="27"/>
  <c r="Q258" i="27"/>
  <c r="Q359" i="27"/>
  <c r="Q261" i="27"/>
  <c r="Q409" i="27"/>
  <c r="Q244" i="27"/>
  <c r="Q235" i="27"/>
  <c r="Q299" i="27"/>
  <c r="Q1067" i="27"/>
  <c r="Q749" i="27"/>
  <c r="Q602" i="27"/>
  <c r="Q306" i="27"/>
  <c r="Q303" i="27"/>
  <c r="Q1068" i="27"/>
  <c r="Q1022" i="27"/>
  <c r="Q733" i="27"/>
  <c r="Q375" i="27"/>
  <c r="Q110" i="27"/>
  <c r="Q1091" i="27"/>
  <c r="Q977" i="27"/>
  <c r="Q1054" i="27"/>
  <c r="Q899" i="27"/>
  <c r="Q1011" i="27"/>
  <c r="Q1064" i="27"/>
  <c r="Q876" i="27"/>
  <c r="Q1045" i="27"/>
  <c r="Q900" i="27"/>
  <c r="Q744" i="27"/>
  <c r="Q766" i="27"/>
  <c r="Q695" i="27"/>
  <c r="Q747" i="27"/>
  <c r="Q824" i="27"/>
  <c r="Q846" i="27"/>
  <c r="Q827" i="27"/>
  <c r="Q686" i="27"/>
  <c r="Q566" i="27"/>
  <c r="Q551" i="27"/>
  <c r="Q536" i="27"/>
  <c r="Q506" i="27"/>
  <c r="Q407" i="27"/>
  <c r="Q309" i="27"/>
  <c r="Q410" i="27"/>
  <c r="Q312" i="27"/>
  <c r="Q319" i="27"/>
  <c r="Q508" i="27"/>
  <c r="Q596" i="27"/>
  <c r="Q328" i="27"/>
  <c r="Q357" i="27"/>
  <c r="Q260" i="27"/>
  <c r="Q384" i="27"/>
  <c r="Q334" i="27"/>
  <c r="Q271" i="27"/>
  <c r="Q388" i="27"/>
  <c r="Q311" i="27"/>
  <c r="Q254" i="27"/>
  <c r="Q343" i="27"/>
  <c r="Q225" i="27"/>
  <c r="Q304" i="27"/>
  <c r="Q62" i="27"/>
  <c r="Q32" i="27"/>
  <c r="Q305" i="27"/>
  <c r="Q892" i="27"/>
  <c r="Q704" i="27"/>
  <c r="Q741" i="27"/>
  <c r="Q280" i="27"/>
  <c r="Q1074" i="27"/>
  <c r="Q700" i="27"/>
  <c r="Q283" i="27"/>
  <c r="Q614" i="27"/>
  <c r="Q380" i="27"/>
  <c r="Q1085" i="27"/>
  <c r="Q858" i="27"/>
  <c r="Q1048" i="27"/>
  <c r="Q1095" i="27"/>
  <c r="Q999" i="27"/>
  <c r="Q1058" i="27"/>
  <c r="Q930" i="27"/>
  <c r="Q1033" i="27"/>
  <c r="Q795" i="27"/>
  <c r="Q735" i="27"/>
  <c r="Q757" i="27"/>
  <c r="Q687" i="27"/>
  <c r="Q738" i="27"/>
  <c r="Q769" i="27"/>
  <c r="Q837" i="27"/>
  <c r="Q718" i="27"/>
  <c r="Q652" i="27"/>
  <c r="Q541" i="27"/>
  <c r="Q544" i="27"/>
  <c r="Q714" i="27"/>
  <c r="Q360" i="27"/>
  <c r="Q399" i="27"/>
  <c r="Q302" i="27"/>
  <c r="Q406" i="27"/>
  <c r="Q295" i="27"/>
  <c r="Q308" i="27"/>
  <c r="Q441" i="27"/>
  <c r="Q589" i="27"/>
  <c r="Q317" i="27"/>
  <c r="Q341" i="27"/>
  <c r="Q252" i="27"/>
  <c r="Q367" i="27"/>
  <c r="Q291" i="27"/>
  <c r="Q255" i="27"/>
  <c r="Q301" i="27"/>
  <c r="Q262" i="27"/>
  <c r="Q246" i="27"/>
  <c r="Q332" i="27"/>
  <c r="Q557" i="27"/>
  <c r="Q245" i="27"/>
  <c r="Q35" i="27"/>
  <c r="Q242" i="27"/>
  <c r="Q546" i="27"/>
  <c r="Q997" i="27"/>
  <c r="Q745" i="27"/>
  <c r="Q329" i="27"/>
  <c r="Q125" i="27"/>
  <c r="Q985" i="27"/>
  <c r="Q390" i="27"/>
  <c r="Q492" i="27"/>
  <c r="Q1079" i="27"/>
  <c r="Q845" i="27"/>
  <c r="Q1036" i="27"/>
  <c r="Q1089" i="27"/>
  <c r="Q987" i="27"/>
  <c r="Q1046" i="27"/>
  <c r="Q901" i="27"/>
  <c r="Q1027" i="27"/>
  <c r="Q767" i="27"/>
  <c r="Q717" i="27"/>
  <c r="Q748" i="27"/>
  <c r="Q683" i="27"/>
  <c r="Q729" i="27"/>
  <c r="Q760" i="27"/>
  <c r="Q746" i="27"/>
  <c r="Q681" i="27"/>
  <c r="Q609" i="27"/>
  <c r="Q494" i="27"/>
  <c r="Q526" i="27"/>
  <c r="Q709" i="27"/>
  <c r="Q342" i="27"/>
  <c r="Q395" i="27"/>
  <c r="Q289" i="27"/>
  <c r="Q402" i="27"/>
  <c r="Q285" i="27"/>
  <c r="Q298" i="27"/>
  <c r="Q310" i="27"/>
  <c r="Q325" i="27"/>
  <c r="Q248" i="27"/>
  <c r="Q356" i="27"/>
  <c r="Q286" i="27"/>
  <c r="Q251" i="27"/>
  <c r="Q290" i="27"/>
  <c r="Q250" i="27"/>
  <c r="Q321" i="27"/>
  <c r="Q644" i="27"/>
  <c r="Q740" i="27"/>
  <c r="Q391" i="27"/>
  <c r="Q1073" i="27"/>
  <c r="Q954" i="27"/>
  <c r="Q1024" i="27"/>
  <c r="Q1083" i="27"/>
  <c r="Q975" i="27"/>
  <c r="Q1034" i="27"/>
  <c r="Q883" i="27"/>
  <c r="Q1015" i="27"/>
  <c r="Q758" i="27"/>
  <c r="Q708" i="27"/>
  <c r="Q730" i="27"/>
  <c r="Q671" i="27"/>
  <c r="Q720" i="27"/>
  <c r="Q751" i="27"/>
  <c r="Q737" i="27"/>
  <c r="Q662" i="27"/>
  <c r="Q759" i="27"/>
  <c r="Q732" i="27"/>
  <c r="Q684" i="27"/>
  <c r="Q698" i="27"/>
  <c r="Q324" i="27"/>
  <c r="Q387" i="27"/>
  <c r="Q279" i="27"/>
  <c r="Q398" i="27"/>
  <c r="Q272" i="27"/>
  <c r="Q288" i="27"/>
  <c r="Q405" i="27"/>
  <c r="Q525" i="27"/>
  <c r="Q293" i="27"/>
  <c r="Q314" i="27"/>
  <c r="Q240" i="27"/>
  <c r="Q340" i="27"/>
  <c r="Q1056" i="27"/>
  <c r="Q243" i="27"/>
  <c r="Q320" i="27"/>
  <c r="Q238" i="27"/>
  <c r="Q234" i="27"/>
  <c r="Q205" i="27"/>
  <c r="Q1077" i="27"/>
  <c r="Q663" i="27"/>
  <c r="Q394" i="27"/>
  <c r="Q239" i="27"/>
  <c r="Q1071" i="27"/>
  <c r="Q680" i="27"/>
  <c r="Q527" i="27"/>
  <c r="Q200" i="27"/>
  <c r="Q113" i="27"/>
  <c r="Q1055" i="27"/>
  <c r="Q1090" i="27"/>
  <c r="Q1000" i="27"/>
  <c r="Q1065" i="27"/>
  <c r="Q938" i="27"/>
  <c r="Q1010" i="27"/>
  <c r="Q1081" i="27"/>
  <c r="Q964" i="27"/>
  <c r="Q731" i="27"/>
  <c r="Q688" i="27"/>
  <c r="Q825" i="27"/>
  <c r="Q963" i="27"/>
  <c r="Q691" i="27"/>
  <c r="Q724" i="27"/>
  <c r="Q710" i="27"/>
  <c r="Q567" i="27"/>
  <c r="Q670" i="27"/>
  <c r="Q768" i="27"/>
  <c r="Q654" i="27"/>
  <c r="Q672" i="27"/>
  <c r="Q273" i="27"/>
  <c r="Q576" i="27"/>
  <c r="Q386" i="27"/>
  <c r="Q509" i="27"/>
  <c r="Q504" i="27"/>
  <c r="Q389" i="27"/>
  <c r="Q524" i="27"/>
  <c r="Q475" i="27"/>
  <c r="Q396" i="27"/>
  <c r="Q63" i="27"/>
  <c r="Q313" i="27"/>
  <c r="Q350" i="27"/>
  <c r="Q1080" i="27"/>
  <c r="Q376" i="27"/>
  <c r="Q336" i="27"/>
  <c r="Q257" i="27"/>
  <c r="Q116" i="27"/>
  <c r="Q1044" i="27"/>
  <c r="Q352" i="27"/>
  <c r="Q281" i="27"/>
  <c r="Q1084" i="27"/>
  <c r="Q1059" i="27"/>
  <c r="Q1004" i="27"/>
  <c r="Q1075" i="27"/>
  <c r="Q722" i="27"/>
  <c r="Q743" i="27"/>
  <c r="Q942" i="27"/>
  <c r="Q715" i="27"/>
  <c r="Q531" i="27"/>
  <c r="Q661" i="27"/>
  <c r="Q646" i="27"/>
  <c r="Q653" i="27"/>
  <c r="Q537" i="27"/>
  <c r="Q692" i="27"/>
  <c r="Q362" i="27"/>
  <c r="Q470" i="27"/>
  <c r="Q297" i="27"/>
  <c r="Q1050" i="27"/>
  <c r="Q339" i="27"/>
  <c r="Q365" i="27"/>
  <c r="Q237" i="27"/>
  <c r="Q1086" i="27"/>
  <c r="Q278" i="27"/>
  <c r="Q1012" i="27"/>
  <c r="Q712" i="27"/>
  <c r="Q711" i="27"/>
  <c r="Q754" i="27"/>
  <c r="Q400" i="27"/>
  <c r="Q294" i="27"/>
  <c r="Q1096" i="27"/>
  <c r="Q659" i="27"/>
  <c r="Q693" i="27"/>
  <c r="Q393" i="27"/>
  <c r="Q361" i="27"/>
  <c r="Q1049" i="27"/>
  <c r="Q982" i="27"/>
  <c r="Q891" i="27"/>
  <c r="Q948" i="27"/>
  <c r="Q676" i="27"/>
  <c r="Q679" i="27"/>
  <c r="Q706" i="27"/>
  <c r="Q763" i="27"/>
  <c r="Q682" i="27"/>
  <c r="Q382" i="27"/>
  <c r="Q472" i="27"/>
  <c r="Q381" i="27"/>
  <c r="Q440" i="27"/>
  <c r="Q60" i="27"/>
  <c r="Q331" i="27"/>
  <c r="Q521" i="27"/>
  <c r="Q1026" i="27"/>
  <c r="Q259" i="27"/>
  <c r="Q1028" i="27"/>
  <c r="Q742" i="27"/>
  <c r="Q383" i="27"/>
  <c r="Q236" i="27"/>
  <c r="Q397" i="27"/>
  <c r="Q953" i="27"/>
  <c r="Q705" i="27"/>
  <c r="Q647" i="27"/>
  <c r="Q284" i="27"/>
  <c r="Q1037" i="27"/>
  <c r="Q1078" i="27"/>
  <c r="Q976" i="27"/>
  <c r="Q1053" i="27"/>
  <c r="Q1088" i="27"/>
  <c r="Q998" i="27"/>
  <c r="Q1069" i="27"/>
  <c r="Q944" i="27"/>
  <c r="Q713" i="27"/>
  <c r="Q943" i="27"/>
  <c r="Q725" i="27"/>
  <c r="Q884" i="27"/>
  <c r="Q952" i="27"/>
  <c r="Q702" i="27"/>
  <c r="Q694" i="27"/>
  <c r="Q495" i="27"/>
  <c r="Q656" i="27"/>
  <c r="Q689" i="27"/>
  <c r="Q578" i="27"/>
  <c r="Q599" i="27"/>
  <c r="Q598" i="27"/>
  <c r="Q378" i="27"/>
  <c r="Q355" i="27"/>
  <c r="Q351" i="27"/>
  <c r="Q377" i="27"/>
  <c r="Q364" i="27"/>
  <c r="Q408" i="27"/>
  <c r="Q292" i="27"/>
  <c r="Q347" i="27"/>
  <c r="Q323" i="27"/>
  <c r="Q269" i="27"/>
  <c r="Q354" i="27"/>
  <c r="Q316" i="27"/>
  <c r="Q119" i="27"/>
  <c r="Q1032" i="27"/>
  <c r="Q1020" i="27"/>
  <c r="Q122" i="27"/>
  <c r="Q253" i="27"/>
  <c r="Q587" i="27"/>
  <c r="Q965" i="27"/>
  <c r="Q728" i="27"/>
  <c r="Q275" i="27"/>
  <c r="Q233" i="27"/>
  <c r="Q1006" i="27"/>
  <c r="Q703" i="27"/>
  <c r="Q555" i="27"/>
  <c r="Q403" i="27"/>
  <c r="Q1450" i="20" a="1"/>
  <c r="Q1450" i="20" s="1"/>
  <c r="Q1202" i="20" a="1"/>
  <c r="Q1202" i="20" s="1"/>
  <c r="Q1154" i="20" a="1"/>
  <c r="Q1154" i="20" s="1"/>
  <c r="Q505" i="20" a="1"/>
  <c r="Q505" i="20" s="1"/>
  <c r="Q401" i="20" a="1"/>
  <c r="Q401" i="20" s="1"/>
  <c r="Q305" i="20" a="1"/>
  <c r="Q305" i="20" s="1"/>
  <c r="Q1553" i="20" a="1"/>
  <c r="Q1553" i="20" s="1"/>
  <c r="Q1626" i="20" a="1"/>
  <c r="Q1626" i="20" s="1"/>
  <c r="Q1602" i="20" a="1"/>
  <c r="Q1602" i="20" s="1"/>
  <c r="Q1562" i="20" a="1"/>
  <c r="Q1562" i="20" s="1"/>
  <c r="Q1194" i="20" a="1"/>
  <c r="Q1194" i="20" s="1"/>
  <c r="Q1025" i="20" a="1"/>
  <c r="Q1025" i="20" s="1"/>
  <c r="Q833" i="20" a="1"/>
  <c r="Q833" i="20" s="1"/>
  <c r="Q345" i="20" a="1"/>
  <c r="Q345" i="20" s="1"/>
  <c r="Q1618" i="20" a="1"/>
  <c r="Q1618" i="20" s="1"/>
  <c r="Q1570" i="20" a="1"/>
  <c r="Q1570" i="20" s="1"/>
  <c r="Q1426" i="20" a="1"/>
  <c r="Q1426" i="20" s="1"/>
  <c r="Q1218" i="20" a="1"/>
  <c r="Q1218" i="20" s="1"/>
  <c r="Q1186" i="20" a="1"/>
  <c r="Q1186" i="20" s="1"/>
  <c r="Q1146" i="20" a="1"/>
  <c r="Q1146" i="20" s="1"/>
  <c r="Q481" i="20" a="1"/>
  <c r="Q481" i="20" s="1"/>
  <c r="Q41" i="20" a="1"/>
  <c r="Q41" i="20" s="1"/>
  <c r="Q1593" i="20" a="1"/>
  <c r="Q1593" i="20" s="1"/>
  <c r="Q1561" i="20" a="1"/>
  <c r="Q1561" i="20" s="1"/>
  <c r="Q1425" i="20" a="1"/>
  <c r="Q1425" i="20" s="1"/>
  <c r="Q1377" i="20" a="1"/>
  <c r="Q1377" i="20" s="1"/>
  <c r="Q1329" i="20" a="1"/>
  <c r="Q1329" i="20" s="1"/>
  <c r="Q1209" i="20" a="1"/>
  <c r="Q1209" i="20" s="1"/>
  <c r="Q1153" i="20" a="1"/>
  <c r="Q1153" i="20" s="1"/>
  <c r="Q1642" i="20" a="1"/>
  <c r="Q1642" i="20" s="1"/>
  <c r="Q1594" i="20" a="1"/>
  <c r="Q1594" i="20" s="1"/>
  <c r="Q1554" i="20" a="1"/>
  <c r="Q1554" i="20" s="1"/>
  <c r="Q1354" i="20" a="1"/>
  <c r="Q1354" i="20" s="1"/>
  <c r="Q1226" i="20" a="1"/>
  <c r="Q1226" i="20" s="1"/>
  <c r="Q1170" i="20" a="1"/>
  <c r="Q1170" i="20" s="1"/>
  <c r="Q1138" i="20" a="1"/>
  <c r="Q1138" i="20" s="1"/>
  <c r="Q961" i="20" a="1"/>
  <c r="Q961" i="20" s="1"/>
  <c r="Q865" i="20" a="1"/>
  <c r="Q865" i="20" s="1"/>
  <c r="Q785" i="20" a="1"/>
  <c r="Q785" i="20" s="1"/>
  <c r="Q617" i="20" a="1"/>
  <c r="Q617" i="20" s="1"/>
  <c r="Q361" i="20" a="1"/>
  <c r="Q361" i="20" s="1"/>
  <c r="Q193" i="20" a="1"/>
  <c r="Q193" i="20" s="1"/>
  <c r="Q1625" i="20" a="1"/>
  <c r="Q1625" i="20" s="1"/>
  <c r="Q1585" i="20" a="1"/>
  <c r="Q1585" i="20" s="1"/>
  <c r="Q1361" i="20" a="1"/>
  <c r="Q1361" i="20" s="1"/>
  <c r="Q1281" i="20" a="1"/>
  <c r="Q1281" i="20" s="1"/>
  <c r="Q1225" i="20" a="1"/>
  <c r="Q1225" i="20" s="1"/>
  <c r="Q1193" i="20" a="1"/>
  <c r="Q1193" i="20" s="1"/>
  <c r="Q1161" i="20" a="1"/>
  <c r="Q1161" i="20" s="1"/>
  <c r="Q1634" i="20" a="1"/>
  <c r="Q1634" i="20" s="1"/>
  <c r="Q1578" i="20" a="1"/>
  <c r="Q1578" i="20" s="1"/>
  <c r="Q1282" i="20" a="1"/>
  <c r="Q1282" i="20" s="1"/>
  <c r="Q1178" i="20" a="1"/>
  <c r="Q1178" i="20" s="1"/>
  <c r="Q977" i="20" a="1"/>
  <c r="Q977" i="20" s="1"/>
  <c r="Q817" i="20" a="1"/>
  <c r="Q817" i="20" s="1"/>
  <c r="Q713" i="20" a="1"/>
  <c r="Q713" i="20" s="1"/>
  <c r="Q201" i="20" a="1"/>
  <c r="Q201" i="20" s="1"/>
  <c r="Q57" i="20" a="1"/>
  <c r="Q57" i="20" s="1"/>
  <c r="Q1569" i="20" a="1"/>
  <c r="Q1569" i="20" s="1"/>
  <c r="Q1417" i="20" a="1"/>
  <c r="Q1417" i="20" s="1"/>
  <c r="Q1353" i="20" a="1"/>
  <c r="Q1353" i="20" s="1"/>
  <c r="Q1233" i="20" a="1"/>
  <c r="Q1233" i="20" s="1"/>
  <c r="Q1177" i="20" a="1"/>
  <c r="Q1177" i="20" s="1"/>
  <c r="Q1145" i="20" a="1"/>
  <c r="Q1145" i="20" s="1"/>
  <c r="Q1633" i="20" a="1"/>
  <c r="Q1633" i="20" s="1"/>
  <c r="Q1610" i="20" a="1"/>
  <c r="Q1610" i="20" s="1"/>
  <c r="Q1314" i="20" a="1"/>
  <c r="Q1314" i="20" s="1"/>
  <c r="Q1210" i="20" a="1"/>
  <c r="Q1210" i="20" s="1"/>
  <c r="Q1162" i="20" a="1"/>
  <c r="Q1162" i="20" s="1"/>
  <c r="Q1041" i="20" a="1"/>
  <c r="Q1041" i="20" s="1"/>
  <c r="Q993" i="20" a="1"/>
  <c r="Q993" i="20" s="1"/>
  <c r="Q849" i="20" a="1"/>
  <c r="Q849" i="20" s="1"/>
  <c r="Q801" i="20" a="1"/>
  <c r="Q801" i="20" s="1"/>
  <c r="Q601" i="20" a="1"/>
  <c r="Q601" i="20" s="1"/>
  <c r="Q209" i="20" a="1"/>
  <c r="Q209" i="20" s="1"/>
  <c r="Q121" i="20" a="1"/>
  <c r="Q121" i="20" s="1"/>
  <c r="Q1641" i="20" a="1"/>
  <c r="Q1641" i="20" s="1"/>
  <c r="Q1617" i="20" a="1"/>
  <c r="Q1617" i="20" s="1"/>
  <c r="Q1577" i="20" a="1"/>
  <c r="Q1577" i="20" s="1"/>
  <c r="Q1465" i="20" a="1"/>
  <c r="Q1465" i="20" s="1"/>
  <c r="Q1217" i="20" a="1"/>
  <c r="Q1217" i="20" s="1"/>
  <c r="Q1185" i="20" a="1"/>
  <c r="Q1185" i="20" s="1"/>
  <c r="Q1169" i="20" a="1"/>
  <c r="Q1169" i="20" s="1"/>
  <c r="Q1137" i="20" a="1"/>
  <c r="Q1137" i="20" s="1"/>
  <c r="Q1040" i="20" a="1"/>
  <c r="Q1040" i="20" s="1"/>
  <c r="Q1024" i="20" a="1"/>
  <c r="Q1024" i="20" s="1"/>
  <c r="Q992" i="20" a="1"/>
  <c r="Q992" i="20" s="1"/>
  <c r="Q976" i="20" a="1"/>
  <c r="Q976" i="20" s="1"/>
  <c r="Q864" i="20" a="1"/>
  <c r="Q864" i="20" s="1"/>
  <c r="Q848" i="20" a="1"/>
  <c r="Q848" i="20" s="1"/>
  <c r="Q832" i="20" a="1"/>
  <c r="Q832" i="20" s="1"/>
  <c r="Q816" i="20" a="1"/>
  <c r="Q816" i="20" s="1"/>
  <c r="Q712" i="20" a="1"/>
  <c r="Q712" i="20" s="1"/>
  <c r="Q600" i="20" a="1"/>
  <c r="Q600" i="20" s="1"/>
  <c r="Q400" i="20" a="1"/>
  <c r="Q400" i="20" s="1"/>
  <c r="Q360" i="20" a="1"/>
  <c r="Q360" i="20" s="1"/>
  <c r="Q344" i="20" a="1"/>
  <c r="Q344" i="20" s="1"/>
  <c r="Q304" i="20" a="1"/>
  <c r="Q304" i="20" s="1"/>
  <c r="Q256" i="20" a="1"/>
  <c r="Q256" i="20" s="1"/>
  <c r="Q232" i="20" a="1"/>
  <c r="Q232" i="20" s="1"/>
  <c r="Q224" i="20" a="1"/>
  <c r="Q224" i="20" s="1"/>
  <c r="Q208" i="20" a="1"/>
  <c r="Q208" i="20" s="1"/>
  <c r="Q200" i="20" a="1"/>
  <c r="Q200" i="20" s="1"/>
  <c r="Q192" i="20" a="1"/>
  <c r="Q192" i="20" s="1"/>
  <c r="Q184" i="20" a="1"/>
  <c r="Q184" i="20" s="1"/>
  <c r="Q152" i="20" a="1"/>
  <c r="Q152" i="20" s="1"/>
  <c r="Q128" i="20" a="1"/>
  <c r="Q128" i="20" s="1"/>
  <c r="Q104" i="20" a="1"/>
  <c r="Q104" i="20" s="1"/>
  <c r="Q80" i="20" a="1"/>
  <c r="Q80" i="20" s="1"/>
  <c r="Q1168" i="20" a="1"/>
  <c r="Q1168" i="20" s="1"/>
  <c r="Q1144" i="20" a="1"/>
  <c r="Q1144" i="20" s="1"/>
  <c r="Q1039" i="20" a="1"/>
  <c r="Q1039" i="20" s="1"/>
  <c r="Q551" i="20" a="1"/>
  <c r="Q551" i="20" s="1"/>
  <c r="Q199" i="20" a="1"/>
  <c r="Q199" i="20" s="1"/>
  <c r="Q1327" i="20" a="1"/>
  <c r="Q1327" i="20" s="1"/>
  <c r="Q1279" i="20" a="1"/>
  <c r="Q1279" i="20" s="1"/>
  <c r="Q1215" i="20" a="1"/>
  <c r="Q1215" i="20" s="1"/>
  <c r="Q1207" i="20" a="1"/>
  <c r="Q1207" i="20" s="1"/>
  <c r="Q1199" i="20" a="1"/>
  <c r="Q1199" i="20" s="1"/>
  <c r="Q1175" i="20" a="1"/>
  <c r="Q1175" i="20" s="1"/>
  <c r="Q1159" i="20" a="1"/>
  <c r="Q1159" i="20" s="1"/>
  <c r="Q1151" i="20" a="1"/>
  <c r="Q1151" i="20" s="1"/>
  <c r="Q1143" i="20" a="1"/>
  <c r="Q1143" i="20" s="1"/>
  <c r="Q1135" i="20" a="1"/>
  <c r="Q1135" i="20" s="1"/>
  <c r="Q1038" i="20" a="1"/>
  <c r="Q1038" i="20" s="1"/>
  <c r="Q1022" i="20" a="1"/>
  <c r="Q1022" i="20" s="1"/>
  <c r="Q998" i="20" a="1"/>
  <c r="Q998" i="20" s="1"/>
  <c r="Q934" i="20" a="1"/>
  <c r="Q934" i="20" s="1"/>
  <c r="Q918" i="20" a="1"/>
  <c r="Q918" i="20" s="1"/>
  <c r="Q902" i="20" a="1"/>
  <c r="Q902" i="20" s="1"/>
  <c r="Q886" i="20" a="1"/>
  <c r="Q886" i="20" s="1"/>
  <c r="Q862" i="20" a="1"/>
  <c r="Q862" i="20" s="1"/>
  <c r="Q830" i="20" a="1"/>
  <c r="Q830" i="20" s="1"/>
  <c r="Q798" i="20" a="1"/>
  <c r="Q798" i="20" s="1"/>
  <c r="Q758" i="20" a="1"/>
  <c r="Q758" i="20" s="1"/>
  <c r="Q654" i="20" a="1"/>
  <c r="Q654" i="20" s="1"/>
  <c r="Q454" i="20" a="1"/>
  <c r="Q454" i="20" s="1"/>
  <c r="Q430" i="20" a="1"/>
  <c r="Q430" i="20" s="1"/>
  <c r="Q358" i="20" a="1"/>
  <c r="Q358" i="20" s="1"/>
  <c r="Q318" i="20" a="1"/>
  <c r="Q318" i="20" s="1"/>
  <c r="Q230" i="20" a="1"/>
  <c r="Q230" i="20" s="1"/>
  <c r="Q222" i="20" a="1"/>
  <c r="Q222" i="20" s="1"/>
  <c r="Q198" i="20" a="1"/>
  <c r="Q198" i="20" s="1"/>
  <c r="Q190" i="20" a="1"/>
  <c r="Q190" i="20" s="1"/>
  <c r="Q182" i="20" a="1"/>
  <c r="Q182" i="20" s="1"/>
  <c r="Q126" i="20" a="1"/>
  <c r="Q126" i="20" s="1"/>
  <c r="Q118" i="20" a="1"/>
  <c r="Q118" i="20" s="1"/>
  <c r="Q54" i="20" a="1"/>
  <c r="Q54" i="20" s="1"/>
  <c r="Q46" i="20" a="1"/>
  <c r="Q46" i="20" s="1"/>
  <c r="Q38" i="20" a="1"/>
  <c r="Q38" i="20" s="1"/>
  <c r="Q14" i="20" a="1"/>
  <c r="Q14" i="20" s="1"/>
  <c r="Q1559" i="20" a="1"/>
  <c r="Q1559" i="20" s="1"/>
  <c r="Q1455" i="20" a="1"/>
  <c r="Q1455" i="20" s="1"/>
  <c r="Q1415" i="20" a="1"/>
  <c r="Q1415" i="20" s="1"/>
  <c r="Q846" i="20" a="1"/>
  <c r="Q846" i="20" s="1"/>
  <c r="Q415" i="20" a="1"/>
  <c r="Q415" i="20" s="1"/>
  <c r="Q847" i="20" a="1"/>
  <c r="Q847" i="20" s="1"/>
  <c r="Q575" i="20" a="1"/>
  <c r="Q575" i="20" s="1"/>
  <c r="Q343" i="20" a="1"/>
  <c r="Q343" i="20" s="1"/>
  <c r="Q183" i="20" a="1"/>
  <c r="Q183" i="20" s="1"/>
  <c r="Q151" i="20" a="1"/>
  <c r="Q151" i="20" s="1"/>
  <c r="Q47" i="20" a="1"/>
  <c r="Q47" i="20" s="1"/>
  <c r="Q1342" i="20" a="1"/>
  <c r="Q1342" i="20" s="1"/>
  <c r="Q1246" i="20" a="1"/>
  <c r="Q1246" i="20" s="1"/>
  <c r="Q1206" i="20" a="1"/>
  <c r="Q1206" i="20" s="1"/>
  <c r="Q1182" i="20" a="1"/>
  <c r="Q1182" i="20" s="1"/>
  <c r="Q1174" i="20" a="1"/>
  <c r="Q1174" i="20" s="1"/>
  <c r="Q1150" i="20" a="1"/>
  <c r="Q1150" i="20" s="1"/>
  <c r="Q997" i="20" a="1"/>
  <c r="Q997" i="20" s="1"/>
  <c r="Q949" i="20" a="1"/>
  <c r="Q949" i="20" s="1"/>
  <c r="Q933" i="20" a="1"/>
  <c r="Q933" i="20" s="1"/>
  <c r="Q901" i="20" a="1"/>
  <c r="Q901" i="20" s="1"/>
  <c r="Q885" i="20" a="1"/>
  <c r="Q885" i="20" s="1"/>
  <c r="Q605" i="20" a="1"/>
  <c r="Q605" i="20" s="1"/>
  <c r="Q517" i="20" a="1"/>
  <c r="Q517" i="20" s="1"/>
  <c r="Q493" i="20" a="1"/>
  <c r="Q493" i="20" s="1"/>
  <c r="Q365" i="20" a="1"/>
  <c r="Q365" i="20" s="1"/>
  <c r="Q317" i="20" a="1"/>
  <c r="Q317" i="20" s="1"/>
  <c r="Q245" i="20" a="1"/>
  <c r="Q245" i="20" s="1"/>
  <c r="Q229" i="20" a="1"/>
  <c r="Q229" i="20" s="1"/>
  <c r="Q221" i="20" a="1"/>
  <c r="Q221" i="20" s="1"/>
  <c r="Q197" i="20" a="1"/>
  <c r="Q197" i="20" s="1"/>
  <c r="Q189" i="20" a="1"/>
  <c r="Q189" i="20" s="1"/>
  <c r="Q181" i="20" a="1"/>
  <c r="Q181" i="20" s="1"/>
  <c r="Q141" i="20" a="1"/>
  <c r="Q141" i="20" s="1"/>
  <c r="Q125" i="20" a="1"/>
  <c r="Q125" i="20" s="1"/>
  <c r="Q69" i="20" a="1"/>
  <c r="Q69" i="20" s="1"/>
  <c r="Q45" i="20" a="1"/>
  <c r="Q45" i="20" s="1"/>
  <c r="Q37" i="20" a="1"/>
  <c r="Q37" i="20" s="1"/>
  <c r="Q13" i="20" a="1"/>
  <c r="Q13" i="20" s="1"/>
  <c r="Q1558" i="20" a="1"/>
  <c r="Q1558" i="20" s="1"/>
  <c r="Q1551" i="20" a="1"/>
  <c r="Q1551" i="20" s="1"/>
  <c r="Q1470" i="20" a="1"/>
  <c r="Q1470" i="20" s="1"/>
  <c r="Q1454" i="20" a="1"/>
  <c r="Q1454" i="20" s="1"/>
  <c r="Q1440" i="20" a="1"/>
  <c r="Q1440" i="20" s="1"/>
  <c r="Q1142" i="20" a="1"/>
  <c r="Q1142" i="20" s="1"/>
  <c r="Q845" i="20" a="1"/>
  <c r="Q845" i="20" s="1"/>
  <c r="Q56" i="20" a="1"/>
  <c r="Q56" i="20" s="1"/>
  <c r="Q1328" i="20" a="1"/>
  <c r="Q1328" i="20" s="1"/>
  <c r="Q1176" i="20" a="1"/>
  <c r="Q1176" i="20" s="1"/>
  <c r="Q399" i="20" a="1"/>
  <c r="Q399" i="20" s="1"/>
  <c r="Q231" i="20" a="1"/>
  <c r="Q231" i="20" s="1"/>
  <c r="Q191" i="20" a="1"/>
  <c r="Q191" i="20" s="1"/>
  <c r="Q15" i="20" a="1"/>
  <c r="Q15" i="20" s="1"/>
  <c r="Q1293" i="20" a="1"/>
  <c r="Q1293" i="20" s="1"/>
  <c r="Q1205" i="20" a="1"/>
  <c r="Q1205" i="20" s="1"/>
  <c r="Q1181" i="20" a="1"/>
  <c r="Q1181" i="20" s="1"/>
  <c r="Q1157" i="20" a="1"/>
  <c r="Q1157" i="20" s="1"/>
  <c r="Q1149" i="20" a="1"/>
  <c r="Q1149" i="20" s="1"/>
  <c r="Q996" i="20" a="1"/>
  <c r="Q996" i="20" s="1"/>
  <c r="Q980" i="20" a="1"/>
  <c r="Q980" i="20" s="1"/>
  <c r="Q964" i="20" a="1"/>
  <c r="Q964" i="20" s="1"/>
  <c r="Q916" i="20" a="1"/>
  <c r="Q916" i="20" s="1"/>
  <c r="Q900" i="20" a="1"/>
  <c r="Q900" i="20" s="1"/>
  <c r="Q884" i="20" a="1"/>
  <c r="Q884" i="20" s="1"/>
  <c r="Q868" i="20" a="1"/>
  <c r="Q868" i="20" s="1"/>
  <c r="Q700" i="20" a="1"/>
  <c r="Q700" i="20" s="1"/>
  <c r="Q364" i="20" a="1"/>
  <c r="Q364" i="20" s="1"/>
  <c r="Q292" i="20" a="1"/>
  <c r="Q292" i="20" s="1"/>
  <c r="Q244" i="20" a="1"/>
  <c r="Q244" i="20" s="1"/>
  <c r="Q220" i="20" a="1"/>
  <c r="Q220" i="20" s="1"/>
  <c r="Q196" i="20" a="1"/>
  <c r="Q196" i="20" s="1"/>
  <c r="Q140" i="20" a="1"/>
  <c r="Q140" i="20" s="1"/>
  <c r="Q108" i="20" a="1"/>
  <c r="Q108" i="20" s="1"/>
  <c r="Q60" i="20" a="1"/>
  <c r="Q60" i="20" s="1"/>
  <c r="Q36" i="20" a="1"/>
  <c r="Q36" i="20" s="1"/>
  <c r="Q12" i="20" a="1"/>
  <c r="Q12" i="20" s="1"/>
  <c r="Q1629" i="20" a="1"/>
  <c r="Q1629" i="20" s="1"/>
  <c r="Q1589" i="20" a="1"/>
  <c r="Q1589" i="20" s="1"/>
  <c r="Q1526" i="20" a="1"/>
  <c r="Q1526" i="20" s="1"/>
  <c r="Q1400" i="20" a="1"/>
  <c r="Q1400" i="20" s="1"/>
  <c r="Q1360" i="20" a="1"/>
  <c r="Q1360" i="20" s="1"/>
  <c r="Q1341" i="20" a="1"/>
  <c r="Q1341" i="20" s="1"/>
  <c r="Q1303" i="20" a="1"/>
  <c r="Q1303" i="20" s="1"/>
  <c r="Q1223" i="20" a="1"/>
  <c r="Q1223" i="20" s="1"/>
  <c r="Q1191" i="20" a="1"/>
  <c r="Q1191" i="20" s="1"/>
  <c r="Q1158" i="20" a="1"/>
  <c r="Q1158" i="20" s="1"/>
  <c r="Q1141" i="20" a="1"/>
  <c r="Q1141" i="20" s="1"/>
  <c r="Q44" i="20" a="1"/>
  <c r="Q44" i="20" s="1"/>
  <c r="Q1304" i="20" a="1"/>
  <c r="Q1304" i="20" s="1"/>
  <c r="Q1264" i="20" a="1"/>
  <c r="Q1264" i="20" s="1"/>
  <c r="Q1224" i="20" a="1"/>
  <c r="Q1224" i="20" s="1"/>
  <c r="Q1192" i="20" a="1"/>
  <c r="Q1192" i="20" s="1"/>
  <c r="Q1023" i="20" a="1"/>
  <c r="Q1023" i="20" s="1"/>
  <c r="Q831" i="20" a="1"/>
  <c r="Q831" i="20" s="1"/>
  <c r="Q799" i="20" a="1"/>
  <c r="Q799" i="20" s="1"/>
  <c r="Q599" i="20" a="1"/>
  <c r="Q599" i="20" s="1"/>
  <c r="Q279" i="20" a="1"/>
  <c r="Q279" i="20" s="1"/>
  <c r="Q63" i="20" a="1"/>
  <c r="Q63" i="20" s="1"/>
  <c r="Q1292" i="20" a="1"/>
  <c r="Q1292" i="20" s="1"/>
  <c r="Q1212" i="20" a="1"/>
  <c r="Q1212" i="20" s="1"/>
  <c r="Q1204" i="20" a="1"/>
  <c r="Q1204" i="20" s="1"/>
  <c r="Q1180" i="20" a="1"/>
  <c r="Q1180" i="20" s="1"/>
  <c r="Q1156" i="20" a="1"/>
  <c r="Q1156" i="20" s="1"/>
  <c r="Q995" i="20" a="1"/>
  <c r="Q995" i="20" s="1"/>
  <c r="Q979" i="20" a="1"/>
  <c r="Q979" i="20" s="1"/>
  <c r="Q963" i="20" a="1"/>
  <c r="Q963" i="20" s="1"/>
  <c r="Q931" i="20" a="1"/>
  <c r="Q931" i="20" s="1"/>
  <c r="Q915" i="20" a="1"/>
  <c r="Q915" i="20" s="1"/>
  <c r="Q883" i="20" a="1"/>
  <c r="Q883" i="20" s="1"/>
  <c r="Q867" i="20" a="1"/>
  <c r="Q867" i="20" s="1"/>
  <c r="Q803" i="20" a="1"/>
  <c r="Q803" i="20" s="1"/>
  <c r="Q771" i="20" a="1"/>
  <c r="Q771" i="20" s="1"/>
  <c r="Q699" i="20" a="1"/>
  <c r="Q699" i="20" s="1"/>
  <c r="Q619" i="20" a="1"/>
  <c r="Q619" i="20" s="1"/>
  <c r="Q587" i="20" a="1"/>
  <c r="Q587" i="20" s="1"/>
  <c r="Q403" i="20" a="1"/>
  <c r="Q403" i="20" s="1"/>
  <c r="Q331" i="20" a="1"/>
  <c r="Q331" i="20" s="1"/>
  <c r="Q291" i="20" a="1"/>
  <c r="Q291" i="20" s="1"/>
  <c r="Q243" i="20" a="1"/>
  <c r="Q243" i="20" s="1"/>
  <c r="Q203" i="20" a="1"/>
  <c r="Q203" i="20" s="1"/>
  <c r="Q195" i="20" a="1"/>
  <c r="Q195" i="20" s="1"/>
  <c r="Q115" i="20" a="1"/>
  <c r="Q115" i="20" s="1"/>
  <c r="Q107" i="20" a="1"/>
  <c r="Q107" i="20" s="1"/>
  <c r="Q59" i="20" a="1"/>
  <c r="Q59" i="20" s="1"/>
  <c r="Q43" i="20" a="1"/>
  <c r="Q43" i="20" s="1"/>
  <c r="Q11" i="20" a="1"/>
  <c r="Q11" i="20" s="1"/>
  <c r="Q1616" i="20" a="1"/>
  <c r="Q1616" i="20" s="1"/>
  <c r="Q1605" i="20" a="1"/>
  <c r="Q1605" i="20" s="1"/>
  <c r="Q1431" i="20" a="1"/>
  <c r="Q1431" i="20" s="1"/>
  <c r="Q1423" i="20" a="1"/>
  <c r="Q1423" i="20" s="1"/>
  <c r="Q1399" i="20" a="1"/>
  <c r="Q1399" i="20" s="1"/>
  <c r="Q1340" i="20" a="1"/>
  <c r="Q1340" i="20" s="1"/>
  <c r="Q1222" i="20" a="1"/>
  <c r="Q1222" i="20" s="1"/>
  <c r="Q1070" i="20" a="1"/>
  <c r="Q1070" i="20" s="1"/>
  <c r="Q932" i="20" a="1"/>
  <c r="Q932" i="20" s="1"/>
  <c r="Q800" i="20" a="1"/>
  <c r="Q800" i="20" s="1"/>
  <c r="Q40" i="20" a="1"/>
  <c r="Q40" i="20" s="1"/>
  <c r="Q1200" i="20" a="1"/>
  <c r="Q1200" i="20" s="1"/>
  <c r="Q863" i="20" a="1"/>
  <c r="Q863" i="20" s="1"/>
  <c r="Q815" i="20" a="1"/>
  <c r="Q815" i="20" s="1"/>
  <c r="Q103" i="20" a="1"/>
  <c r="Q103" i="20" s="1"/>
  <c r="Q55" i="20" a="1"/>
  <c r="Q55" i="20" s="1"/>
  <c r="Q1339" i="20" a="1"/>
  <c r="Q1339" i="20" s="1"/>
  <c r="Q1315" i="20" a="1"/>
  <c r="Q1315" i="20" s="1"/>
  <c r="Q1259" i="20" a="1"/>
  <c r="Q1259" i="20" s="1"/>
  <c r="Q1211" i="20" a="1"/>
  <c r="Q1211" i="20" s="1"/>
  <c r="Q1187" i="20" a="1"/>
  <c r="Q1187" i="20" s="1"/>
  <c r="Q1179" i="20" a="1"/>
  <c r="Q1179" i="20" s="1"/>
  <c r="Q1155" i="20" a="1"/>
  <c r="Q1155" i="20" s="1"/>
  <c r="Q1010" i="20" a="1"/>
  <c r="Q1010" i="20" s="1"/>
  <c r="Q994" i="20" a="1"/>
  <c r="Q994" i="20" s="1"/>
  <c r="Q978" i="20" a="1"/>
  <c r="Q978" i="20" s="1"/>
  <c r="Q962" i="20" a="1"/>
  <c r="Q962" i="20" s="1"/>
  <c r="Q946" i="20" a="1"/>
  <c r="Q946" i="20" s="1"/>
  <c r="Q930" i="20" a="1"/>
  <c r="Q930" i="20" s="1"/>
  <c r="Q914" i="20" a="1"/>
  <c r="Q914" i="20" s="1"/>
  <c r="Q882" i="20" a="1"/>
  <c r="Q882" i="20" s="1"/>
  <c r="Q866" i="20" a="1"/>
  <c r="Q866" i="20" s="1"/>
  <c r="Q802" i="20" a="1"/>
  <c r="Q802" i="20" s="1"/>
  <c r="Q786" i="20" a="1"/>
  <c r="Q786" i="20" s="1"/>
  <c r="Q642" i="20" a="1"/>
  <c r="Q642" i="20" s="1"/>
  <c r="Q618" i="20" a="1"/>
  <c r="Q618" i="20" s="1"/>
  <c r="Q466" i="20" a="1"/>
  <c r="Q466" i="20" s="1"/>
  <c r="Q442" i="20" a="1"/>
  <c r="Q442" i="20" s="1"/>
  <c r="Q346" i="20" a="1"/>
  <c r="Q346" i="20" s="1"/>
  <c r="Q330" i="20" a="1"/>
  <c r="Q330" i="20" s="1"/>
  <c r="Q258" i="20" a="1"/>
  <c r="Q258" i="20" s="1"/>
  <c r="Q210" i="20" a="1"/>
  <c r="Q210" i="20" s="1"/>
  <c r="Q202" i="20" a="1"/>
  <c r="Q202" i="20" s="1"/>
  <c r="Q194" i="20" a="1"/>
  <c r="Q194" i="20" s="1"/>
  <c r="Q114" i="20" a="1"/>
  <c r="Q114" i="20" s="1"/>
  <c r="Q58" i="20" a="1"/>
  <c r="Q58" i="20" s="1"/>
  <c r="Q42" i="20" a="1"/>
  <c r="Q42" i="20" s="1"/>
  <c r="Q1639" i="20" a="1"/>
  <c r="Q1639" i="20" s="1"/>
  <c r="Q1615" i="20" a="1"/>
  <c r="Q1615" i="20" s="1"/>
  <c r="Q1576" i="20" a="1"/>
  <c r="Q1576" i="20" s="1"/>
  <c r="Q1525" i="20" a="1"/>
  <c r="Q1525" i="20" s="1"/>
  <c r="Q1396" i="20" a="1"/>
  <c r="Q1396" i="20" s="1"/>
  <c r="Q1376" i="20" a="1"/>
  <c r="Q1376" i="20" s="1"/>
  <c r="Q1357" i="20" a="1"/>
  <c r="Q1357" i="20" s="1"/>
  <c r="Q1280" i="20" a="1"/>
  <c r="Q1280" i="20" s="1"/>
  <c r="Q1220" i="20" a="1"/>
  <c r="Q1220" i="20" s="1"/>
  <c r="Q1136" i="20" a="1"/>
  <c r="Q1136" i="20" s="1"/>
  <c r="Q1053" i="20" a="1"/>
  <c r="Q1053" i="20" s="1"/>
  <c r="Q899" i="20" a="1"/>
  <c r="Q899" i="20" s="1"/>
  <c r="Q133" i="20" a="1"/>
  <c r="Q133" i="20" s="1"/>
  <c r="Q39" i="20" a="1"/>
  <c r="Q39" i="20" s="1"/>
  <c r="B303" i="24"/>
  <c r="P539" i="17"/>
  <c r="Q539" i="17" s="1"/>
  <c r="M539" i="17"/>
  <c r="P538" i="17"/>
  <c r="Q538" i="17" s="1"/>
  <c r="M538" i="17"/>
  <c r="P537" i="17"/>
  <c r="Q537" i="17" s="1"/>
  <c r="M537" i="17"/>
  <c r="P536" i="17"/>
  <c r="Q536" i="17" s="1"/>
  <c r="M536" i="17"/>
  <c r="P535" i="17"/>
  <c r="Q535" i="17" s="1"/>
  <c r="M535" i="17"/>
  <c r="Q534" i="17"/>
  <c r="P534" i="17"/>
  <c r="M534" i="17"/>
  <c r="P533" i="17"/>
  <c r="Q533" i="17" s="1"/>
  <c r="M533" i="17"/>
  <c r="P532" i="17"/>
  <c r="Q532" i="17" s="1"/>
  <c r="M532" i="17"/>
  <c r="P531" i="17"/>
  <c r="Q531" i="17" s="1"/>
  <c r="M531" i="17"/>
  <c r="P530" i="17"/>
  <c r="Q530" i="17" s="1"/>
  <c r="M530" i="17"/>
  <c r="P529" i="17"/>
  <c r="Q529" i="17" s="1"/>
  <c r="M529" i="17"/>
  <c r="P528" i="17"/>
  <c r="Q528" i="17" s="1"/>
  <c r="M528" i="17"/>
  <c r="P527" i="17"/>
  <c r="Q527" i="17" s="1"/>
  <c r="M527" i="17"/>
  <c r="Q526" i="17"/>
  <c r="P526" i="17"/>
  <c r="M526" i="17"/>
  <c r="P525" i="17"/>
  <c r="Q525" i="17" s="1"/>
  <c r="M525" i="17"/>
  <c r="P524" i="17"/>
  <c r="Q524" i="17" s="1"/>
  <c r="M524" i="17"/>
  <c r="P523" i="17"/>
  <c r="Q523" i="17" s="1"/>
  <c r="M523" i="17"/>
  <c r="P522" i="17"/>
  <c r="Q522" i="17" s="1"/>
  <c r="M522" i="17"/>
  <c r="P521" i="17"/>
  <c r="Q521" i="17" s="1"/>
  <c r="M521" i="17"/>
  <c r="P520" i="17"/>
  <c r="Q520" i="17" s="1"/>
  <c r="M520" i="17"/>
  <c r="P519" i="17"/>
  <c r="Q519" i="17" s="1"/>
  <c r="M519" i="17"/>
  <c r="P518" i="17"/>
  <c r="Q518" i="17" s="1"/>
  <c r="M518" i="17"/>
  <c r="P517" i="17"/>
  <c r="Q517" i="17" s="1"/>
  <c r="M517" i="17"/>
  <c r="P516" i="17"/>
  <c r="Q516" i="17" s="1"/>
  <c r="M516" i="17"/>
  <c r="P515" i="17"/>
  <c r="Q515" i="17" s="1"/>
  <c r="M515" i="17"/>
  <c r="P514" i="17"/>
  <c r="Q514" i="17" s="1"/>
  <c r="M514" i="17"/>
  <c r="P513" i="17"/>
  <c r="Q513" i="17" s="1"/>
  <c r="M513" i="17"/>
  <c r="P512" i="17"/>
  <c r="Q512" i="17" s="1"/>
  <c r="M512" i="17"/>
  <c r="P511" i="17"/>
  <c r="Q511" i="17" s="1"/>
  <c r="M511" i="17"/>
  <c r="P510" i="17"/>
  <c r="Q510" i="17" s="1"/>
  <c r="M510" i="17"/>
  <c r="P509" i="17"/>
  <c r="Q509" i="17" s="1"/>
  <c r="M509" i="17"/>
  <c r="P508" i="17"/>
  <c r="Q508" i="17" s="1"/>
  <c r="M508" i="17"/>
  <c r="P507" i="17"/>
  <c r="Q507" i="17" s="1"/>
  <c r="M507" i="17"/>
  <c r="P506" i="17"/>
  <c r="Q506" i="17" s="1"/>
  <c r="M506" i="17"/>
  <c r="P505" i="17"/>
  <c r="Q505" i="17" s="1"/>
  <c r="M505" i="17"/>
  <c r="P504" i="17"/>
  <c r="Q504" i="17" s="1"/>
  <c r="M504" i="17"/>
  <c r="P503" i="17"/>
  <c r="Q503" i="17" s="1"/>
  <c r="M503" i="17"/>
  <c r="P502" i="17"/>
  <c r="Q502" i="17" s="1"/>
  <c r="M502" i="17"/>
  <c r="P501" i="17"/>
  <c r="Q501" i="17" s="1"/>
  <c r="M501" i="17"/>
  <c r="Q500" i="17"/>
  <c r="P500" i="17"/>
  <c r="M500" i="17"/>
  <c r="P499" i="17"/>
  <c r="Q499" i="17" s="1"/>
  <c r="M499" i="17"/>
  <c r="P498" i="17"/>
  <c r="Q498" i="17" s="1"/>
  <c r="M498" i="17"/>
  <c r="P497" i="17"/>
  <c r="Q497" i="17" s="1"/>
  <c r="M497" i="17"/>
  <c r="P496" i="17"/>
  <c r="Q496" i="17" s="1"/>
  <c r="M496" i="17"/>
  <c r="P495" i="17"/>
  <c r="Q495" i="17" s="1"/>
  <c r="M495" i="17"/>
  <c r="P494" i="17"/>
  <c r="Q494" i="17" s="1"/>
  <c r="M494" i="17"/>
  <c r="P493" i="17"/>
  <c r="Q493" i="17" s="1"/>
  <c r="M493" i="17"/>
  <c r="P492" i="17"/>
  <c r="Q492" i="17" s="1"/>
  <c r="M492" i="17"/>
  <c r="P491" i="17"/>
  <c r="Q491" i="17" s="1"/>
  <c r="M491" i="17"/>
  <c r="P490" i="17"/>
  <c r="Q490" i="17" s="1"/>
  <c r="M490" i="17"/>
  <c r="P489" i="17"/>
  <c r="Q489" i="17" s="1"/>
  <c r="M489" i="17"/>
  <c r="P488" i="17"/>
  <c r="Q488" i="17" s="1"/>
  <c r="M488" i="17"/>
  <c r="P487" i="17"/>
  <c r="Q487" i="17" s="1"/>
  <c r="M487" i="17"/>
  <c r="P486" i="17"/>
  <c r="Q486" i="17" s="1"/>
  <c r="M486" i="17"/>
  <c r="P485" i="17"/>
  <c r="Q485" i="17" s="1"/>
  <c r="M485" i="17"/>
  <c r="P484" i="17"/>
  <c r="Q484" i="17" s="1"/>
  <c r="M484" i="17"/>
  <c r="P483" i="17"/>
  <c r="Q483" i="17" s="1"/>
  <c r="M483" i="17"/>
  <c r="P482" i="17"/>
  <c r="Q482" i="17" s="1"/>
  <c r="M482" i="17"/>
  <c r="P481" i="17"/>
  <c r="Q481" i="17" s="1"/>
  <c r="M481" i="17"/>
  <c r="P480" i="17"/>
  <c r="Q480" i="17" s="1"/>
  <c r="M480" i="17"/>
  <c r="P479" i="17"/>
  <c r="Q479" i="17" s="1"/>
  <c r="M479" i="17"/>
  <c r="P478" i="17"/>
  <c r="Q478" i="17" s="1"/>
  <c r="M478" i="17"/>
  <c r="P477" i="17"/>
  <c r="Q477" i="17" s="1"/>
  <c r="M477" i="17"/>
  <c r="P476" i="17"/>
  <c r="Q476" i="17" s="1"/>
  <c r="M476" i="17"/>
  <c r="P475" i="17"/>
  <c r="Q475" i="17" s="1"/>
  <c r="M475" i="17"/>
  <c r="P474" i="17"/>
  <c r="Q474" i="17" s="1"/>
  <c r="M474" i="17"/>
  <c r="P473" i="17"/>
  <c r="Q473" i="17" s="1"/>
  <c r="M473" i="17"/>
  <c r="P472" i="17"/>
  <c r="Q472" i="17" s="1"/>
  <c r="M472" i="17"/>
  <c r="P471" i="17"/>
  <c r="Q471" i="17" s="1"/>
  <c r="M471" i="17"/>
  <c r="P470" i="17"/>
  <c r="Q470" i="17" s="1"/>
  <c r="M470" i="17"/>
  <c r="P469" i="17"/>
  <c r="Q469" i="17" s="1"/>
  <c r="M469" i="17"/>
  <c r="P468" i="17"/>
  <c r="Q468" i="17" s="1"/>
  <c r="M468" i="17"/>
  <c r="P467" i="17"/>
  <c r="Q467" i="17" s="1"/>
  <c r="M467" i="17"/>
  <c r="P466" i="17"/>
  <c r="Q466" i="17" s="1"/>
  <c r="M466" i="17"/>
  <c r="P465" i="17"/>
  <c r="Q465" i="17" s="1"/>
  <c r="M465" i="17"/>
  <c r="P464" i="17"/>
  <c r="Q464" i="17" s="1"/>
  <c r="M464" i="17"/>
  <c r="Q463" i="17"/>
  <c r="P463" i="17"/>
  <c r="M463" i="17"/>
  <c r="P462" i="17"/>
  <c r="Q462" i="17" s="1"/>
  <c r="M462" i="17"/>
  <c r="P461" i="17"/>
  <c r="Q461" i="17" s="1"/>
  <c r="M461" i="17"/>
  <c r="P460" i="17"/>
  <c r="Q460" i="17" s="1"/>
  <c r="M460" i="17"/>
  <c r="P459" i="17"/>
  <c r="Q459" i="17" s="1"/>
  <c r="M459" i="17"/>
  <c r="P458" i="17"/>
  <c r="Q458" i="17" s="1"/>
  <c r="M458" i="17"/>
  <c r="P457" i="17"/>
  <c r="Q457" i="17" s="1"/>
  <c r="M457" i="17"/>
  <c r="P456" i="17"/>
  <c r="Q456" i="17" s="1"/>
  <c r="M456" i="17"/>
  <c r="P455" i="17"/>
  <c r="Q455" i="17" s="1"/>
  <c r="M455" i="17"/>
  <c r="P454" i="17"/>
  <c r="Q454" i="17" s="1"/>
  <c r="M454" i="17"/>
  <c r="P453" i="17"/>
  <c r="Q453" i="17" s="1"/>
  <c r="M453" i="17"/>
  <c r="P452" i="17"/>
  <c r="Q452" i="17" s="1"/>
  <c r="M452" i="17"/>
  <c r="P451" i="17"/>
  <c r="Q451" i="17" s="1"/>
  <c r="M451" i="17"/>
  <c r="P450" i="17"/>
  <c r="Q450" i="17" s="1"/>
  <c r="M450" i="17"/>
  <c r="P449" i="17"/>
  <c r="Q449" i="17" s="1"/>
  <c r="M449" i="17"/>
  <c r="P448" i="17"/>
  <c r="Q448" i="17" s="1"/>
  <c r="M448" i="17"/>
  <c r="P447" i="17"/>
  <c r="Q447" i="17" s="1"/>
  <c r="M447" i="17"/>
  <c r="P446" i="17"/>
  <c r="Q446" i="17" s="1"/>
  <c r="M446" i="17"/>
  <c r="P445" i="17"/>
  <c r="Q445" i="17" s="1"/>
  <c r="M445" i="17"/>
  <c r="P444" i="17"/>
  <c r="Q444" i="17" s="1"/>
  <c r="M444" i="17"/>
  <c r="P443" i="17"/>
  <c r="Q443" i="17" s="1"/>
  <c r="M443" i="17"/>
  <c r="P442" i="17"/>
  <c r="Q442" i="17" s="1"/>
  <c r="M442" i="17"/>
  <c r="P441" i="17"/>
  <c r="Q441" i="17" s="1"/>
  <c r="M441" i="17"/>
  <c r="P440" i="17"/>
  <c r="Q440" i="17" s="1"/>
  <c r="M440" i="17"/>
  <c r="P439" i="17"/>
  <c r="Q439" i="17" s="1"/>
  <c r="M439" i="17"/>
  <c r="P438" i="17"/>
  <c r="Q438" i="17" s="1"/>
  <c r="M438" i="17"/>
  <c r="P437" i="17"/>
  <c r="Q437" i="17" s="1"/>
  <c r="M437" i="17"/>
  <c r="P436" i="17"/>
  <c r="Q436" i="17" s="1"/>
  <c r="M436" i="17"/>
  <c r="P435" i="17"/>
  <c r="Q435" i="17" s="1"/>
  <c r="M435" i="17"/>
  <c r="P434" i="17"/>
  <c r="Q434" i="17" s="1"/>
  <c r="M434" i="17"/>
  <c r="P433" i="17"/>
  <c r="Q433" i="17" s="1"/>
  <c r="M433" i="17"/>
  <c r="P432" i="17"/>
  <c r="Q432" i="17" s="1"/>
  <c r="M432" i="17"/>
  <c r="P431" i="17"/>
  <c r="Q431" i="17" s="1"/>
  <c r="M431" i="17"/>
  <c r="P430" i="17"/>
  <c r="Q430" i="17" s="1"/>
  <c r="M430" i="17"/>
  <c r="P429" i="17"/>
  <c r="Q429" i="17" s="1"/>
  <c r="M429" i="17"/>
  <c r="P428" i="17"/>
  <c r="Q428" i="17" s="1"/>
  <c r="M428" i="17"/>
  <c r="P427" i="17"/>
  <c r="Q427" i="17" s="1"/>
  <c r="M427" i="17"/>
  <c r="P426" i="17"/>
  <c r="Q426" i="17" s="1"/>
  <c r="M426" i="17"/>
  <c r="P425" i="17"/>
  <c r="Q425" i="17" s="1"/>
  <c r="M425" i="17"/>
  <c r="P424" i="17"/>
  <c r="Q424" i="17" s="1"/>
  <c r="M424" i="17"/>
  <c r="P423" i="17"/>
  <c r="Q423" i="17" s="1"/>
  <c r="M423" i="17"/>
  <c r="P422" i="17"/>
  <c r="Q422" i="17" s="1"/>
  <c r="M422" i="17"/>
  <c r="P421" i="17"/>
  <c r="Q421" i="17" s="1"/>
  <c r="M421" i="17"/>
  <c r="P420" i="17"/>
  <c r="Q420" i="17" s="1"/>
  <c r="M420" i="17"/>
  <c r="P419" i="17"/>
  <c r="Q419" i="17" s="1"/>
  <c r="M419" i="17"/>
  <c r="P418" i="17"/>
  <c r="Q418" i="17" s="1"/>
  <c r="M418" i="17"/>
  <c r="P417" i="17"/>
  <c r="Q417" i="17" s="1"/>
  <c r="M417" i="17"/>
  <c r="P416" i="17"/>
  <c r="Q416" i="17" s="1"/>
  <c r="M416" i="17"/>
  <c r="P415" i="17"/>
  <c r="Q415" i="17" s="1"/>
  <c r="M415" i="17"/>
  <c r="P414" i="17"/>
  <c r="Q414" i="17" s="1"/>
  <c r="M414" i="17"/>
  <c r="P413" i="17"/>
  <c r="Q413" i="17" s="1"/>
  <c r="M413" i="17"/>
  <c r="P412" i="17"/>
  <c r="Q412" i="17" s="1"/>
  <c r="M412" i="17"/>
  <c r="Q411" i="17"/>
  <c r="M411" i="17"/>
  <c r="Q410" i="17"/>
  <c r="M410" i="17"/>
  <c r="Q409" i="17"/>
  <c r="M409" i="17"/>
  <c r="Q408" i="17"/>
  <c r="M408" i="17"/>
  <c r="Q407" i="17"/>
  <c r="M407" i="17"/>
  <c r="Q406" i="17"/>
  <c r="M406" i="17"/>
  <c r="Q405" i="17"/>
  <c r="M405" i="17"/>
  <c r="Q404" i="17"/>
  <c r="M404" i="17"/>
  <c r="Q403" i="17"/>
  <c r="M403" i="17"/>
  <c r="P402" i="17"/>
  <c r="Q402" i="17" s="1"/>
  <c r="M402" i="17"/>
  <c r="P401" i="17"/>
  <c r="Q401" i="17" s="1"/>
  <c r="M401" i="17"/>
  <c r="P400" i="17"/>
  <c r="Q400" i="17" s="1"/>
  <c r="M400" i="17"/>
  <c r="P399" i="17"/>
  <c r="Q399" i="17" s="1"/>
  <c r="M399" i="17"/>
  <c r="P398" i="17"/>
  <c r="Q398" i="17" s="1"/>
  <c r="M398" i="17"/>
  <c r="P397" i="17"/>
  <c r="Q397" i="17" s="1"/>
  <c r="M397" i="17"/>
  <c r="P396" i="17"/>
  <c r="Q396" i="17" s="1"/>
  <c r="M396" i="17"/>
  <c r="P395" i="17"/>
  <c r="Q395" i="17" s="1"/>
  <c r="M395" i="17"/>
  <c r="P394" i="17"/>
  <c r="Q394" i="17" s="1"/>
  <c r="M394" i="17"/>
  <c r="P393" i="17"/>
  <c r="Q393" i="17" s="1"/>
  <c r="M393" i="17"/>
  <c r="P392" i="17"/>
  <c r="Q392" i="17" s="1"/>
  <c r="M392" i="17"/>
  <c r="P391" i="17"/>
  <c r="Q391" i="17" s="1"/>
  <c r="M391" i="17"/>
  <c r="P390" i="17"/>
  <c r="Q390" i="17" s="1"/>
  <c r="M390" i="17"/>
  <c r="P389" i="17"/>
  <c r="Q389" i="17" s="1"/>
  <c r="M389" i="17"/>
  <c r="P388" i="17"/>
  <c r="Q388" i="17" s="1"/>
  <c r="M388" i="17"/>
  <c r="P387" i="17"/>
  <c r="Q387" i="17" s="1"/>
  <c r="M387" i="17"/>
  <c r="P386" i="17"/>
  <c r="Q386" i="17" s="1"/>
  <c r="M386" i="17"/>
  <c r="P385" i="17"/>
  <c r="Q385" i="17" s="1"/>
  <c r="M385" i="17"/>
  <c r="P384" i="17"/>
  <c r="Q384" i="17" s="1"/>
  <c r="M384" i="17"/>
  <c r="P383" i="17"/>
  <c r="Q383" i="17" s="1"/>
  <c r="M383" i="17"/>
  <c r="Q382" i="17"/>
  <c r="P382" i="17"/>
  <c r="M382" i="17"/>
  <c r="P381" i="17"/>
  <c r="Q381" i="17" s="1"/>
  <c r="M381" i="17"/>
  <c r="P380" i="17"/>
  <c r="Q380" i="17" s="1"/>
  <c r="M380" i="17"/>
  <c r="P379" i="17"/>
  <c r="Q379" i="17" s="1"/>
  <c r="M379" i="17"/>
  <c r="P378" i="17"/>
  <c r="Q378" i="17" s="1"/>
  <c r="M378" i="17"/>
  <c r="P377" i="17"/>
  <c r="Q377" i="17" s="1"/>
  <c r="M377" i="17"/>
  <c r="P376" i="17"/>
  <c r="Q376" i="17" s="1"/>
  <c r="M376" i="17"/>
  <c r="P375" i="17"/>
  <c r="Q375" i="17" s="1"/>
  <c r="M375" i="17"/>
  <c r="P374" i="17"/>
  <c r="Q374" i="17" s="1"/>
  <c r="M374" i="17"/>
  <c r="P373" i="17"/>
  <c r="Q373" i="17" s="1"/>
  <c r="M373" i="17"/>
  <c r="P372" i="17"/>
  <c r="Q372" i="17" s="1"/>
  <c r="M372" i="17"/>
  <c r="P371" i="17"/>
  <c r="Q371" i="17" s="1"/>
  <c r="M371" i="17"/>
  <c r="P370" i="17"/>
  <c r="Q370" i="17" s="1"/>
  <c r="M370" i="17"/>
  <c r="P369" i="17"/>
  <c r="Q369" i="17" s="1"/>
  <c r="M369" i="17"/>
  <c r="P368" i="17"/>
  <c r="Q368" i="17" s="1"/>
  <c r="M368" i="17"/>
  <c r="P367" i="17"/>
  <c r="Q367" i="17" s="1"/>
  <c r="M367" i="17"/>
  <c r="P366" i="17"/>
  <c r="Q366" i="17" s="1"/>
  <c r="M366" i="17"/>
  <c r="P365" i="17"/>
  <c r="Q365" i="17" s="1"/>
  <c r="M365" i="17"/>
  <c r="P364" i="17"/>
  <c r="Q364" i="17" s="1"/>
  <c r="M364" i="17"/>
  <c r="P363" i="17"/>
  <c r="Q363" i="17" s="1"/>
  <c r="M363" i="17"/>
  <c r="P362" i="17"/>
  <c r="Q362" i="17" s="1"/>
  <c r="M362" i="17"/>
  <c r="P361" i="17"/>
  <c r="Q361" i="17" s="1"/>
  <c r="M361" i="17"/>
  <c r="P360" i="17"/>
  <c r="Q360" i="17" s="1"/>
  <c r="M360" i="17"/>
  <c r="P359" i="17"/>
  <c r="Q359" i="17" s="1"/>
  <c r="M359" i="17"/>
  <c r="P358" i="17"/>
  <c r="Q358" i="17" s="1"/>
  <c r="M358" i="17"/>
  <c r="P357" i="17"/>
  <c r="Q357" i="17" s="1"/>
  <c r="M357" i="17"/>
  <c r="P356" i="17"/>
  <c r="Q356" i="17" s="1"/>
  <c r="M356" i="17"/>
  <c r="P355" i="17"/>
  <c r="Q355" i="17" s="1"/>
  <c r="M355" i="17"/>
  <c r="P354" i="17"/>
  <c r="Q354" i="17" s="1"/>
  <c r="M354" i="17"/>
  <c r="P353" i="17"/>
  <c r="Q353" i="17" s="1"/>
  <c r="M353" i="17"/>
  <c r="P352" i="17"/>
  <c r="Q352" i="17" s="1"/>
  <c r="M352" i="17"/>
  <c r="P351" i="17"/>
  <c r="Q351" i="17" s="1"/>
  <c r="M351" i="17"/>
  <c r="Q350" i="17"/>
  <c r="P350" i="17"/>
  <c r="M350" i="17"/>
  <c r="P349" i="17"/>
  <c r="Q349" i="17" s="1"/>
  <c r="M349" i="17"/>
  <c r="P348" i="17"/>
  <c r="Q348" i="17" s="1"/>
  <c r="M348" i="17"/>
  <c r="P347" i="17"/>
  <c r="Q347" i="17" s="1"/>
  <c r="M347" i="17"/>
  <c r="P346" i="17"/>
  <c r="Q346" i="17" s="1"/>
  <c r="M346" i="17"/>
  <c r="P345" i="17"/>
  <c r="Q345" i="17" s="1"/>
  <c r="M345" i="17"/>
  <c r="P344" i="17"/>
  <c r="Q344" i="17" s="1"/>
  <c r="M344" i="17"/>
  <c r="Q343" i="17"/>
  <c r="P343" i="17"/>
  <c r="M343" i="17"/>
  <c r="Q342" i="17"/>
  <c r="P342" i="17"/>
  <c r="M342" i="17"/>
  <c r="P341" i="17"/>
  <c r="Q341" i="17" s="1"/>
  <c r="M341" i="17"/>
  <c r="P340" i="17"/>
  <c r="Q340" i="17" s="1"/>
  <c r="M340" i="17"/>
  <c r="P339" i="17"/>
  <c r="Q339" i="17" s="1"/>
  <c r="M339" i="17"/>
  <c r="P338" i="17"/>
  <c r="Q338" i="17" s="1"/>
  <c r="M338" i="17"/>
  <c r="P337" i="17"/>
  <c r="Q337" i="17" s="1"/>
  <c r="M337" i="17"/>
  <c r="P336" i="17"/>
  <c r="Q336" i="17" s="1"/>
  <c r="M336" i="17"/>
  <c r="P335" i="17"/>
  <c r="Q335" i="17" s="1"/>
  <c r="M335" i="17"/>
  <c r="P334" i="17"/>
  <c r="Q334" i="17" s="1"/>
  <c r="M334" i="17"/>
  <c r="P333" i="17"/>
  <c r="Q333" i="17" s="1"/>
  <c r="M333" i="17"/>
  <c r="P332" i="17"/>
  <c r="Q332" i="17" s="1"/>
  <c r="M332" i="17"/>
  <c r="Q331" i="17"/>
  <c r="P331" i="17"/>
  <c r="M331" i="17"/>
  <c r="P330" i="17"/>
  <c r="Q330" i="17" s="1"/>
  <c r="M330" i="17"/>
  <c r="P329" i="17"/>
  <c r="Q329" i="17" s="1"/>
  <c r="M329" i="17"/>
  <c r="P328" i="17"/>
  <c r="Q328" i="17" s="1"/>
  <c r="M328" i="17"/>
  <c r="P327" i="17"/>
  <c r="Q327" i="17" s="1"/>
  <c r="M327" i="17"/>
  <c r="P326" i="17"/>
  <c r="Q326" i="17" s="1"/>
  <c r="M326" i="17"/>
  <c r="P325" i="17"/>
  <c r="Q325" i="17" s="1"/>
  <c r="M325" i="17"/>
  <c r="P324" i="17"/>
  <c r="Q324" i="17" s="1"/>
  <c r="M324" i="17"/>
  <c r="P323" i="17"/>
  <c r="Q323" i="17" s="1"/>
  <c r="M323" i="17"/>
  <c r="P322" i="17"/>
  <c r="Q322" i="17" s="1"/>
  <c r="M322" i="17"/>
  <c r="P321" i="17"/>
  <c r="Q321" i="17" s="1"/>
  <c r="M321" i="17"/>
  <c r="P320" i="17"/>
  <c r="Q320" i="17" s="1"/>
  <c r="M320" i="17"/>
  <c r="Q319" i="17"/>
  <c r="P319" i="17"/>
  <c r="M319" i="17"/>
  <c r="P318" i="17"/>
  <c r="Q318" i="17" s="1"/>
  <c r="M318" i="17"/>
  <c r="P317" i="17"/>
  <c r="Q317" i="17" s="1"/>
  <c r="M317" i="17"/>
  <c r="P316" i="17"/>
  <c r="Q316" i="17" s="1"/>
  <c r="M316" i="17"/>
  <c r="Q315" i="17"/>
  <c r="P315" i="17"/>
  <c r="M315" i="17"/>
  <c r="P314" i="17"/>
  <c r="Q314" i="17" s="1"/>
  <c r="M314" i="17"/>
  <c r="P313" i="17"/>
  <c r="Q313" i="17" s="1"/>
  <c r="M313" i="17"/>
  <c r="P312" i="17"/>
  <c r="Q312" i="17" s="1"/>
  <c r="M312" i="17"/>
  <c r="Q311" i="17"/>
  <c r="P311" i="17"/>
  <c r="M311" i="17"/>
  <c r="P310" i="17"/>
  <c r="Q310" i="17" s="1"/>
  <c r="M310" i="17"/>
  <c r="P309" i="17"/>
  <c r="Q309" i="17" s="1"/>
  <c r="M309" i="17"/>
  <c r="P308" i="17"/>
  <c r="Q308" i="17" s="1"/>
  <c r="M308" i="17"/>
  <c r="P307" i="17"/>
  <c r="Q307" i="17" s="1"/>
  <c r="M307" i="17"/>
  <c r="P306" i="17"/>
  <c r="Q306" i="17" s="1"/>
  <c r="M306" i="17"/>
  <c r="P305" i="17"/>
  <c r="Q305" i="17" s="1"/>
  <c r="M305" i="17"/>
  <c r="P304" i="17"/>
  <c r="Q304" i="17" s="1"/>
  <c r="M304" i="17"/>
  <c r="P303" i="17"/>
  <c r="Q303" i="17" s="1"/>
  <c r="M303" i="17"/>
  <c r="P302" i="17"/>
  <c r="Q302" i="17" s="1"/>
  <c r="M302" i="17"/>
  <c r="P301" i="17"/>
  <c r="Q301" i="17" s="1"/>
  <c r="M301" i="17"/>
  <c r="P300" i="17"/>
  <c r="Q300" i="17" s="1"/>
  <c r="M300" i="17"/>
  <c r="P299" i="17"/>
  <c r="Q299" i="17" s="1"/>
  <c r="M299" i="17"/>
  <c r="P298" i="17"/>
  <c r="Q298" i="17" s="1"/>
  <c r="M298" i="17"/>
  <c r="P297" i="17"/>
  <c r="Q297" i="17" s="1"/>
  <c r="M297" i="17"/>
  <c r="P296" i="17"/>
  <c r="Q296" i="17" s="1"/>
  <c r="M296" i="17"/>
  <c r="P295" i="17"/>
  <c r="Q295" i="17" s="1"/>
  <c r="M295" i="17"/>
  <c r="P294" i="17"/>
  <c r="Q294" i="17" s="1"/>
  <c r="M294" i="17"/>
  <c r="P293" i="17"/>
  <c r="Q293" i="17" s="1"/>
  <c r="M293" i="17"/>
  <c r="P292" i="17"/>
  <c r="Q292" i="17" s="1"/>
  <c r="M292" i="17"/>
  <c r="P291" i="17"/>
  <c r="Q291" i="17" s="1"/>
  <c r="M291" i="17"/>
  <c r="P290" i="17"/>
  <c r="Q290" i="17" s="1"/>
  <c r="M290" i="17"/>
  <c r="P289" i="17"/>
  <c r="Q289" i="17" s="1"/>
  <c r="M289" i="17"/>
  <c r="P288" i="17"/>
  <c r="Q288" i="17" s="1"/>
  <c r="M288" i="17"/>
  <c r="Q287" i="17"/>
  <c r="P287" i="17"/>
  <c r="M287" i="17"/>
  <c r="P286" i="17"/>
  <c r="Q286" i="17" s="1"/>
  <c r="M286" i="17"/>
  <c r="P285" i="17"/>
  <c r="Q285" i="17" s="1"/>
  <c r="M285" i="17"/>
  <c r="P284" i="17"/>
  <c r="Q284" i="17" s="1"/>
  <c r="M284" i="17"/>
  <c r="P283" i="17"/>
  <c r="Q283" i="17" s="1"/>
  <c r="M283" i="17"/>
  <c r="P282" i="17"/>
  <c r="Q282" i="17" s="1"/>
  <c r="M282" i="17"/>
  <c r="P281" i="17"/>
  <c r="Q281" i="17" s="1"/>
  <c r="M281" i="17"/>
  <c r="P280" i="17"/>
  <c r="Q280" i="17" s="1"/>
  <c r="M280" i="17"/>
  <c r="P279" i="17"/>
  <c r="Q279" i="17" s="1"/>
  <c r="M279" i="17"/>
  <c r="P278" i="17"/>
  <c r="Q278" i="17" s="1"/>
  <c r="M278" i="17"/>
  <c r="Q277" i="17"/>
  <c r="P277" i="17"/>
  <c r="M277" i="17"/>
  <c r="P276" i="17"/>
  <c r="Q276" i="17" s="1"/>
  <c r="M276" i="17"/>
  <c r="P275" i="17"/>
  <c r="Q275" i="17" s="1"/>
  <c r="M275" i="17"/>
  <c r="P274" i="17"/>
  <c r="Q274" i="17" s="1"/>
  <c r="M274" i="17"/>
  <c r="P273" i="17"/>
  <c r="Q273" i="17" s="1"/>
  <c r="M273" i="17"/>
  <c r="P272" i="17"/>
  <c r="Q272" i="17" s="1"/>
  <c r="M272" i="17"/>
  <c r="P271" i="17"/>
  <c r="Q271" i="17" s="1"/>
  <c r="M271" i="17"/>
  <c r="P270" i="17"/>
  <c r="Q270" i="17" s="1"/>
  <c r="M270" i="17"/>
  <c r="Q269" i="17"/>
  <c r="P269" i="17"/>
  <c r="M269" i="17"/>
  <c r="P268" i="17"/>
  <c r="Q268" i="17" s="1"/>
  <c r="M268" i="17"/>
  <c r="P267" i="17"/>
  <c r="Q267" i="17" s="1"/>
  <c r="M267" i="17"/>
  <c r="P266" i="17"/>
  <c r="Q266" i="17" s="1"/>
  <c r="M266" i="17"/>
  <c r="P265" i="17"/>
  <c r="Q265" i="17" s="1"/>
  <c r="M265" i="17"/>
  <c r="P264" i="17"/>
  <c r="Q264" i="17" s="1"/>
  <c r="M264" i="17"/>
  <c r="Q263" i="17"/>
  <c r="P263" i="17"/>
  <c r="M263" i="17"/>
  <c r="P262" i="17"/>
  <c r="Q262" i="17" s="1"/>
  <c r="M262" i="17"/>
  <c r="Q261" i="17"/>
  <c r="P261" i="17"/>
  <c r="M261" i="17"/>
  <c r="P260" i="17"/>
  <c r="Q260" i="17" s="1"/>
  <c r="M260" i="17"/>
  <c r="P259" i="17"/>
  <c r="Q259" i="17" s="1"/>
  <c r="M259" i="17"/>
  <c r="P258" i="17"/>
  <c r="Q258" i="17" s="1"/>
  <c r="M258" i="17"/>
  <c r="P257" i="17"/>
  <c r="Q257" i="17" s="1"/>
  <c r="M257" i="17"/>
  <c r="P256" i="17"/>
  <c r="Q256" i="17" s="1"/>
  <c r="M256" i="17"/>
  <c r="P255" i="17"/>
  <c r="Q255" i="17" s="1"/>
  <c r="M255" i="17"/>
  <c r="P254" i="17"/>
  <c r="Q254" i="17" s="1"/>
  <c r="M254" i="17"/>
  <c r="P253" i="17"/>
  <c r="Q253" i="17" s="1"/>
  <c r="M253" i="17"/>
  <c r="P252" i="17"/>
  <c r="Q252" i="17" s="1"/>
  <c r="M252" i="17"/>
  <c r="P251" i="17"/>
  <c r="Q251" i="17" s="1"/>
  <c r="M251" i="17"/>
  <c r="P250" i="17"/>
  <c r="Q250" i="17" s="1"/>
  <c r="M250" i="17"/>
  <c r="P249" i="17"/>
  <c r="Q249" i="17" s="1"/>
  <c r="M249" i="17"/>
  <c r="P248" i="17"/>
  <c r="Q248" i="17" s="1"/>
  <c r="M248" i="17"/>
  <c r="Q247" i="17"/>
  <c r="P247" i="17"/>
  <c r="M247" i="17"/>
  <c r="P246" i="17"/>
  <c r="Q246" i="17" s="1"/>
  <c r="M246" i="17"/>
  <c r="P245" i="17"/>
  <c r="Q245" i="17" s="1"/>
  <c r="M245" i="17"/>
  <c r="P244" i="17"/>
  <c r="Q244" i="17" s="1"/>
  <c r="M244" i="17"/>
  <c r="P243" i="17"/>
  <c r="Q243" i="17" s="1"/>
  <c r="M243" i="17"/>
  <c r="Q242" i="17"/>
  <c r="P242" i="17"/>
  <c r="M242" i="17"/>
  <c r="P241" i="17"/>
  <c r="Q241" i="17" s="1"/>
  <c r="M241" i="17"/>
  <c r="P240" i="17"/>
  <c r="Q240" i="17" s="1"/>
  <c r="M240" i="17"/>
  <c r="P239" i="17"/>
  <c r="Q239" i="17" s="1"/>
  <c r="M239" i="17"/>
  <c r="P238" i="17"/>
  <c r="Q238" i="17" s="1"/>
  <c r="M238" i="17"/>
  <c r="P237" i="17"/>
  <c r="Q237" i="17" s="1"/>
  <c r="M237" i="17"/>
  <c r="P236" i="17"/>
  <c r="Q236" i="17" s="1"/>
  <c r="M236" i="17"/>
  <c r="P235" i="17"/>
  <c r="Q235" i="17" s="1"/>
  <c r="M235" i="17"/>
  <c r="P234" i="17"/>
  <c r="Q234" i="17" s="1"/>
  <c r="M234" i="17"/>
  <c r="P233" i="17"/>
  <c r="Q233" i="17" s="1"/>
  <c r="M233" i="17"/>
  <c r="P232" i="17"/>
  <c r="Q232" i="17" s="1"/>
  <c r="M232" i="17"/>
  <c r="P231" i="17"/>
  <c r="Q231" i="17" s="1"/>
  <c r="M231" i="17"/>
  <c r="P230" i="17"/>
  <c r="Q230" i="17" s="1"/>
  <c r="M230" i="17"/>
  <c r="P229" i="17"/>
  <c r="Q229" i="17" s="1"/>
  <c r="M229" i="17"/>
  <c r="P228" i="17"/>
  <c r="Q228" i="17" s="1"/>
  <c r="M228" i="17"/>
  <c r="P227" i="17"/>
  <c r="Q227" i="17" s="1"/>
  <c r="M227" i="17"/>
  <c r="P226" i="17"/>
  <c r="Q226" i="17" s="1"/>
  <c r="M226" i="17"/>
  <c r="P225" i="17"/>
  <c r="Q225" i="17" s="1"/>
  <c r="M225" i="17"/>
  <c r="P224" i="17"/>
  <c r="Q224" i="17" s="1"/>
  <c r="M224" i="17"/>
  <c r="P223" i="17"/>
  <c r="Q223" i="17" s="1"/>
  <c r="M223" i="17"/>
  <c r="P222" i="17"/>
  <c r="Q222" i="17" s="1"/>
  <c r="M222" i="17"/>
  <c r="Q221" i="17"/>
  <c r="P221" i="17"/>
  <c r="M221" i="17"/>
  <c r="P220" i="17"/>
  <c r="Q220" i="17" s="1"/>
  <c r="M220" i="17"/>
  <c r="P219" i="17"/>
  <c r="Q219" i="17" s="1"/>
  <c r="M219" i="17"/>
  <c r="P218" i="17"/>
  <c r="Q218" i="17" s="1"/>
  <c r="M218" i="17"/>
  <c r="P217" i="17"/>
  <c r="Q217" i="17" s="1"/>
  <c r="M217" i="17"/>
  <c r="P216" i="17"/>
  <c r="Q216" i="17" s="1"/>
  <c r="M216" i="17"/>
  <c r="P215" i="17"/>
  <c r="Q215" i="17" s="1"/>
  <c r="M215" i="17"/>
  <c r="P214" i="17"/>
  <c r="Q214" i="17" s="1"/>
  <c r="M214" i="17"/>
  <c r="P213" i="17"/>
  <c r="Q213" i="17" s="1"/>
  <c r="M213" i="17"/>
  <c r="P212" i="17"/>
  <c r="Q212" i="17" s="1"/>
  <c r="M212" i="17"/>
  <c r="P211" i="17"/>
  <c r="Q211" i="17" s="1"/>
  <c r="M211" i="17"/>
  <c r="P210" i="17"/>
  <c r="Q210" i="17" s="1"/>
  <c r="M210" i="17"/>
  <c r="P209" i="17"/>
  <c r="Q209" i="17" s="1"/>
  <c r="M209" i="17"/>
  <c r="P208" i="17"/>
  <c r="Q208" i="17" s="1"/>
  <c r="M208" i="17"/>
  <c r="P207" i="17"/>
  <c r="Q207" i="17" s="1"/>
  <c r="M207" i="17"/>
  <c r="P206" i="17"/>
  <c r="Q206" i="17" s="1"/>
  <c r="M206" i="17"/>
  <c r="P205" i="17"/>
  <c r="Q205" i="17" s="1"/>
  <c r="M205" i="17"/>
  <c r="P204" i="17"/>
  <c r="Q204" i="17" s="1"/>
  <c r="M204" i="17"/>
  <c r="P203" i="17"/>
  <c r="Q203" i="17" s="1"/>
  <c r="M203" i="17"/>
  <c r="Q202" i="17"/>
  <c r="P202" i="17"/>
  <c r="M202" i="17"/>
  <c r="P201" i="17"/>
  <c r="Q201" i="17" s="1"/>
  <c r="M201" i="17"/>
  <c r="P200" i="17"/>
  <c r="Q200" i="17" s="1"/>
  <c r="M200" i="17"/>
  <c r="Q199" i="17"/>
  <c r="P199" i="17"/>
  <c r="M199" i="17"/>
  <c r="P198" i="17"/>
  <c r="Q198" i="17" s="1"/>
  <c r="M198" i="17"/>
  <c r="P197" i="17"/>
  <c r="Q197" i="17" s="1"/>
  <c r="M197" i="17"/>
  <c r="P196" i="17"/>
  <c r="Q196" i="17" s="1"/>
  <c r="M196" i="17"/>
  <c r="P195" i="17"/>
  <c r="Q195" i="17" s="1"/>
  <c r="M195" i="17"/>
  <c r="Q194" i="17"/>
  <c r="P194" i="17"/>
  <c r="M194" i="17"/>
  <c r="P193" i="17"/>
  <c r="Q193" i="17" s="1"/>
  <c r="M193" i="17"/>
  <c r="P192" i="17"/>
  <c r="Q192" i="17" s="1"/>
  <c r="M192" i="17"/>
  <c r="P191" i="17"/>
  <c r="Q191" i="17" s="1"/>
  <c r="M191" i="17"/>
  <c r="P190" i="17"/>
  <c r="Q190" i="17" s="1"/>
  <c r="M190" i="17"/>
  <c r="P189" i="17"/>
  <c r="Q189" i="17" s="1"/>
  <c r="M189" i="17"/>
  <c r="P188" i="17"/>
  <c r="Q188" i="17" s="1"/>
  <c r="M188" i="17"/>
  <c r="P187" i="17"/>
  <c r="Q187" i="17" s="1"/>
  <c r="M187" i="17"/>
  <c r="P186" i="17"/>
  <c r="Q186" i="17" s="1"/>
  <c r="M186" i="17"/>
  <c r="P185" i="17"/>
  <c r="Q185" i="17" s="1"/>
  <c r="M185" i="17"/>
  <c r="P184" i="17"/>
  <c r="Q184" i="17" s="1"/>
  <c r="M184" i="17"/>
  <c r="P183" i="17"/>
  <c r="Q183" i="17" s="1"/>
  <c r="M183" i="17"/>
  <c r="P182" i="17"/>
  <c r="Q182" i="17" s="1"/>
  <c r="M182" i="17"/>
  <c r="Q181" i="17"/>
  <c r="P181" i="17"/>
  <c r="M181" i="17"/>
  <c r="P180" i="17"/>
  <c r="Q180" i="17" s="1"/>
  <c r="M180" i="17"/>
  <c r="P179" i="17"/>
  <c r="Q179" i="17" s="1"/>
  <c r="M179" i="17"/>
  <c r="P178" i="17"/>
  <c r="Q178" i="17" s="1"/>
  <c r="M178" i="17"/>
  <c r="P177" i="17"/>
  <c r="Q177" i="17" s="1"/>
  <c r="M177" i="17"/>
  <c r="P176" i="17"/>
  <c r="Q176" i="17" s="1"/>
  <c r="M176" i="17"/>
  <c r="P175" i="17"/>
  <c r="Q175" i="17" s="1"/>
  <c r="M175" i="17"/>
  <c r="P174" i="17"/>
  <c r="Q174" i="17" s="1"/>
  <c r="M174" i="17"/>
  <c r="P173" i="17"/>
  <c r="Q173" i="17" s="1"/>
  <c r="M173" i="17"/>
  <c r="P172" i="17"/>
  <c r="Q172" i="17" s="1"/>
  <c r="M172" i="17"/>
  <c r="P171" i="17"/>
  <c r="Q171" i="17" s="1"/>
  <c r="M171" i="17"/>
  <c r="P170" i="17"/>
  <c r="Q170" i="17" s="1"/>
  <c r="M170" i="17"/>
  <c r="P169" i="17"/>
  <c r="Q169" i="17" s="1"/>
  <c r="M169" i="17"/>
  <c r="P168" i="17"/>
  <c r="Q168" i="17" s="1"/>
  <c r="M168" i="17"/>
  <c r="P167" i="17"/>
  <c r="Q167" i="17" s="1"/>
  <c r="M167" i="17"/>
  <c r="P166" i="17"/>
  <c r="Q166" i="17" s="1"/>
  <c r="M166" i="17"/>
  <c r="Q165" i="17"/>
  <c r="P165" i="17"/>
  <c r="M165" i="17"/>
  <c r="P164" i="17"/>
  <c r="Q164" i="17" s="1"/>
  <c r="M164" i="17"/>
  <c r="P163" i="17"/>
  <c r="Q163" i="17" s="1"/>
  <c r="M163" i="17"/>
  <c r="P162" i="17"/>
  <c r="Q162" i="17" s="1"/>
  <c r="M162" i="17"/>
  <c r="P161" i="17"/>
  <c r="Q161" i="17" s="1"/>
  <c r="M161" i="17"/>
  <c r="P160" i="17"/>
  <c r="Q160" i="17" s="1"/>
  <c r="M160" i="17"/>
  <c r="P159" i="17"/>
  <c r="Q159" i="17" s="1"/>
  <c r="M159" i="17"/>
  <c r="P158" i="17"/>
  <c r="Q158" i="17" s="1"/>
  <c r="M158" i="17"/>
  <c r="P157" i="17"/>
  <c r="Q157" i="17" s="1"/>
  <c r="M157" i="17"/>
  <c r="P156" i="17"/>
  <c r="Q156" i="17" s="1"/>
  <c r="M156" i="17"/>
  <c r="P155" i="17"/>
  <c r="Q155" i="17" s="1"/>
  <c r="M155" i="17"/>
  <c r="Q154" i="17"/>
  <c r="P154" i="17"/>
  <c r="M154" i="17"/>
  <c r="P153" i="17"/>
  <c r="Q153" i="17" s="1"/>
  <c r="M153" i="17"/>
  <c r="P152" i="17"/>
  <c r="Q152" i="17" s="1"/>
  <c r="M152" i="17"/>
  <c r="P151" i="17"/>
  <c r="Q151" i="17" s="1"/>
  <c r="M151" i="17"/>
  <c r="P150" i="17"/>
  <c r="Q150" i="17" s="1"/>
  <c r="M150" i="17"/>
  <c r="P149" i="17"/>
  <c r="Q149" i="17" s="1"/>
  <c r="M149" i="17"/>
  <c r="P148" i="17"/>
  <c r="Q148" i="17" s="1"/>
  <c r="M148" i="17"/>
  <c r="P147" i="17"/>
  <c r="Q147" i="17" s="1"/>
  <c r="M147" i="17"/>
  <c r="Q146" i="17"/>
  <c r="P146" i="17"/>
  <c r="M146" i="17"/>
  <c r="P145" i="17"/>
  <c r="Q145" i="17" s="1"/>
  <c r="M145" i="17"/>
  <c r="P144" i="17"/>
  <c r="Q144" i="17" s="1"/>
  <c r="M144" i="17"/>
  <c r="P143" i="17"/>
  <c r="Q143" i="17" s="1"/>
  <c r="M143" i="17"/>
  <c r="P142" i="17"/>
  <c r="Q142" i="17" s="1"/>
  <c r="M142" i="17"/>
  <c r="P141" i="17"/>
  <c r="Q141" i="17" s="1"/>
  <c r="M141" i="17"/>
  <c r="P140" i="17"/>
  <c r="Q140" i="17" s="1"/>
  <c r="M140" i="17"/>
  <c r="P139" i="17"/>
  <c r="Q139" i="17" s="1"/>
  <c r="M139" i="17"/>
  <c r="P138" i="17"/>
  <c r="Q138" i="17" s="1"/>
  <c r="M138" i="17"/>
  <c r="P137" i="17"/>
  <c r="Q137" i="17" s="1"/>
  <c r="M137" i="17"/>
  <c r="P136" i="17"/>
  <c r="Q136" i="17" s="1"/>
  <c r="M136" i="17"/>
  <c r="P135" i="17"/>
  <c r="Q135" i="17" s="1"/>
  <c r="M135" i="17"/>
  <c r="P134" i="17"/>
  <c r="Q134" i="17" s="1"/>
  <c r="M134" i="17"/>
  <c r="Q133" i="17"/>
  <c r="P133" i="17"/>
  <c r="M133" i="17"/>
  <c r="P132" i="17"/>
  <c r="Q132" i="17" s="1"/>
  <c r="M132" i="17"/>
  <c r="P131" i="17"/>
  <c r="Q131" i="17" s="1"/>
  <c r="M131" i="17"/>
  <c r="P130" i="17"/>
  <c r="Q130" i="17" s="1"/>
  <c r="M130" i="17"/>
  <c r="P129" i="17"/>
  <c r="Q129" i="17" s="1"/>
  <c r="M129" i="17"/>
  <c r="P128" i="17"/>
  <c r="Q128" i="17" s="1"/>
  <c r="M128" i="17"/>
  <c r="Q127" i="17"/>
  <c r="P127" i="17"/>
  <c r="M127" i="17"/>
  <c r="P126" i="17"/>
  <c r="Q126" i="17" s="1"/>
  <c r="M126" i="17"/>
  <c r="P125" i="17"/>
  <c r="Q125" i="17" s="1"/>
  <c r="M125" i="17"/>
  <c r="P124" i="17"/>
  <c r="Q124" i="17" s="1"/>
  <c r="M124" i="17"/>
  <c r="P123" i="17"/>
  <c r="Q123" i="17" s="1"/>
  <c r="M123" i="17"/>
  <c r="P122" i="17"/>
  <c r="Q122" i="17" s="1"/>
  <c r="M122" i="17"/>
  <c r="P121" i="17"/>
  <c r="Q121" i="17" s="1"/>
  <c r="M121" i="17"/>
  <c r="P120" i="17"/>
  <c r="Q120" i="17" s="1"/>
  <c r="M120" i="17"/>
  <c r="P119" i="17"/>
  <c r="Q119" i="17" s="1"/>
  <c r="M119" i="17"/>
  <c r="P118" i="17"/>
  <c r="Q118" i="17" s="1"/>
  <c r="M118" i="17"/>
  <c r="P117" i="17"/>
  <c r="Q117" i="17" s="1"/>
  <c r="M117" i="17"/>
  <c r="P116" i="17"/>
  <c r="Q116" i="17" s="1"/>
  <c r="M116" i="17"/>
  <c r="P115" i="17"/>
  <c r="Q115" i="17" s="1"/>
  <c r="M115" i="17"/>
  <c r="P114" i="17"/>
  <c r="Q114" i="17" s="1"/>
  <c r="M114" i="17"/>
  <c r="P113" i="17"/>
  <c r="Q113" i="17" s="1"/>
  <c r="M113" i="17"/>
  <c r="P112" i="17"/>
  <c r="Q112" i="17" s="1"/>
  <c r="M112" i="17"/>
  <c r="P111" i="17"/>
  <c r="Q111" i="17" s="1"/>
  <c r="M111" i="17"/>
  <c r="P110" i="17"/>
  <c r="Q110" i="17" s="1"/>
  <c r="M110" i="17"/>
  <c r="P109" i="17"/>
  <c r="Q109" i="17" s="1"/>
  <c r="M109" i="17"/>
  <c r="P108" i="17"/>
  <c r="Q108" i="17" s="1"/>
  <c r="M108" i="17"/>
  <c r="P107" i="17"/>
  <c r="Q107" i="17" s="1"/>
  <c r="M107" i="17"/>
  <c r="P106" i="17"/>
  <c r="Q106" i="17" s="1"/>
  <c r="M106" i="17"/>
  <c r="P105" i="17"/>
  <c r="Q105" i="17" s="1"/>
  <c r="M105" i="17"/>
  <c r="P104" i="17"/>
  <c r="Q104" i="17" s="1"/>
  <c r="M104" i="17"/>
  <c r="P103" i="17"/>
  <c r="Q103" i="17" s="1"/>
  <c r="M103" i="17"/>
  <c r="P102" i="17"/>
  <c r="Q102" i="17" s="1"/>
  <c r="M102" i="17"/>
  <c r="P101" i="17"/>
  <c r="Q101" i="17" s="1"/>
  <c r="M101" i="17"/>
  <c r="P100" i="17"/>
  <c r="Q100" i="17" s="1"/>
  <c r="M100" i="17"/>
  <c r="P99" i="17"/>
  <c r="Q99" i="17" s="1"/>
  <c r="M99" i="17"/>
  <c r="P98" i="17"/>
  <c r="Q98" i="17" s="1"/>
  <c r="M98" i="17"/>
  <c r="P97" i="17"/>
  <c r="Q97" i="17" s="1"/>
  <c r="M97" i="17"/>
  <c r="P96" i="17"/>
  <c r="Q96" i="17" s="1"/>
  <c r="M96" i="17"/>
  <c r="P95" i="17"/>
  <c r="Q95" i="17" s="1"/>
  <c r="M95" i="17"/>
  <c r="P94" i="17"/>
  <c r="Q94" i="17" s="1"/>
  <c r="M94" i="17"/>
  <c r="P93" i="17"/>
  <c r="Q93" i="17" s="1"/>
  <c r="M93" i="17"/>
  <c r="P92" i="17"/>
  <c r="Q92" i="17" s="1"/>
  <c r="M92" i="17"/>
  <c r="P91" i="17"/>
  <c r="Q91" i="17" s="1"/>
  <c r="M91" i="17"/>
  <c r="P90" i="17"/>
  <c r="Q90" i="17" s="1"/>
  <c r="M90" i="17"/>
  <c r="P89" i="17"/>
  <c r="Q89" i="17" s="1"/>
  <c r="M89" i="17"/>
  <c r="P88" i="17"/>
  <c r="Q88" i="17" s="1"/>
  <c r="M88" i="17"/>
  <c r="P87" i="17"/>
  <c r="Q87" i="17" s="1"/>
  <c r="M87" i="17"/>
  <c r="P86" i="17"/>
  <c r="Q86" i="17" s="1"/>
  <c r="M86" i="17"/>
  <c r="P85" i="17"/>
  <c r="Q85" i="17" s="1"/>
  <c r="P84" i="17"/>
  <c r="Q84" i="17" s="1"/>
  <c r="M84" i="17"/>
  <c r="P83" i="17"/>
  <c r="Q83" i="17" s="1"/>
  <c r="M83" i="17"/>
  <c r="P82" i="17"/>
  <c r="Q82" i="17" s="1"/>
  <c r="M82" i="17"/>
  <c r="P81" i="17"/>
  <c r="Q81" i="17" s="1"/>
  <c r="M81" i="17"/>
  <c r="P80" i="17"/>
  <c r="Q80" i="17" s="1"/>
  <c r="M80" i="17"/>
  <c r="P79" i="17"/>
  <c r="Q79" i="17" s="1"/>
  <c r="M79" i="17"/>
  <c r="P78" i="17"/>
  <c r="Q78" i="17" s="1"/>
  <c r="M78" i="17"/>
  <c r="P77" i="17"/>
  <c r="Q77" i="17" s="1"/>
  <c r="M77" i="17"/>
  <c r="P76" i="17"/>
  <c r="Q76" i="17" s="1"/>
  <c r="M76" i="17"/>
  <c r="P75" i="17"/>
  <c r="Q75" i="17" s="1"/>
  <c r="M75" i="17"/>
  <c r="P74" i="17"/>
  <c r="Q74" i="17" s="1"/>
  <c r="M74" i="17"/>
  <c r="P73" i="17"/>
  <c r="Q73" i="17" s="1"/>
  <c r="M73" i="17"/>
  <c r="P72" i="17"/>
  <c r="Q72" i="17" s="1"/>
  <c r="M72" i="17"/>
  <c r="P71" i="17"/>
  <c r="Q71" i="17" s="1"/>
  <c r="M71" i="17"/>
  <c r="P70" i="17"/>
  <c r="Q70" i="17" s="1"/>
  <c r="M70" i="17"/>
  <c r="P69" i="17"/>
  <c r="Q69" i="17" s="1"/>
  <c r="M69" i="17"/>
  <c r="P68" i="17"/>
  <c r="Q68" i="17" s="1"/>
  <c r="M68" i="17"/>
  <c r="P67" i="17"/>
  <c r="Q67" i="17" s="1"/>
  <c r="M67" i="17"/>
  <c r="P66" i="17"/>
  <c r="Q66" i="17" s="1"/>
  <c r="M66" i="17"/>
  <c r="P65" i="17"/>
  <c r="Q65" i="17" s="1"/>
  <c r="M65" i="17"/>
  <c r="P64" i="17"/>
  <c r="Q64" i="17" s="1"/>
  <c r="M64" i="17"/>
  <c r="P63" i="17"/>
  <c r="Q63" i="17" s="1"/>
  <c r="M63" i="17"/>
  <c r="P62" i="17"/>
  <c r="Q62" i="17" s="1"/>
  <c r="M62" i="17"/>
  <c r="P61" i="17"/>
  <c r="Q61" i="17" s="1"/>
  <c r="P60" i="17"/>
  <c r="Q60" i="17" s="1"/>
  <c r="M60" i="17"/>
  <c r="P59" i="17"/>
  <c r="Q59" i="17" s="1"/>
  <c r="Q58" i="17"/>
  <c r="P58" i="17"/>
  <c r="M58" i="17"/>
  <c r="P57" i="17"/>
  <c r="Q57" i="17" s="1"/>
  <c r="M57" i="17"/>
  <c r="P56" i="17"/>
  <c r="Q56" i="17" s="1"/>
  <c r="M56" i="17"/>
  <c r="P55" i="17"/>
  <c r="Q55" i="17" s="1"/>
  <c r="M55" i="17"/>
  <c r="Q54" i="17"/>
  <c r="P54" i="17"/>
  <c r="M54" i="17"/>
  <c r="P53" i="17"/>
  <c r="Q53" i="17" s="1"/>
  <c r="M53" i="17"/>
  <c r="P52" i="17"/>
  <c r="Q52" i="17" s="1"/>
  <c r="M52" i="17"/>
  <c r="P51" i="17"/>
  <c r="Q51" i="17" s="1"/>
  <c r="M51" i="17"/>
  <c r="P50" i="17"/>
  <c r="Q50" i="17" s="1"/>
  <c r="M50" i="17"/>
  <c r="P49" i="17"/>
  <c r="Q49" i="17" s="1"/>
  <c r="M49" i="17"/>
  <c r="P48" i="17"/>
  <c r="Q48" i="17" s="1"/>
  <c r="M48" i="17"/>
  <c r="P47" i="17"/>
  <c r="Q47" i="17" s="1"/>
  <c r="M47" i="17"/>
  <c r="P46" i="17"/>
  <c r="Q46" i="17" s="1"/>
  <c r="M46" i="17"/>
  <c r="P45" i="17"/>
  <c r="Q45" i="17" s="1"/>
  <c r="M45" i="17"/>
  <c r="P44" i="17"/>
  <c r="Q44" i="17" s="1"/>
  <c r="M44" i="17"/>
  <c r="P43" i="17"/>
  <c r="Q43" i="17" s="1"/>
  <c r="M43" i="17"/>
  <c r="P42" i="17"/>
  <c r="Q42" i="17" s="1"/>
  <c r="M42" i="17"/>
  <c r="P41" i="17"/>
  <c r="Q41" i="17" s="1"/>
  <c r="M41" i="17"/>
  <c r="P40" i="17"/>
  <c r="Q40" i="17" s="1"/>
  <c r="M40" i="17"/>
  <c r="P39" i="17"/>
  <c r="Q39" i="17" s="1"/>
  <c r="M39" i="17"/>
  <c r="P38" i="17"/>
  <c r="Q38" i="17" s="1"/>
  <c r="M38" i="17"/>
  <c r="P37" i="17"/>
  <c r="Q37" i="17" s="1"/>
  <c r="M37" i="17"/>
  <c r="P36" i="17"/>
  <c r="Q36" i="17" s="1"/>
  <c r="M36" i="17"/>
  <c r="P35" i="17"/>
  <c r="Q35" i="17" s="1"/>
  <c r="M35" i="17"/>
  <c r="P34" i="17"/>
  <c r="Q34" i="17" s="1"/>
  <c r="M34" i="17"/>
  <c r="P33" i="17"/>
  <c r="Q33" i="17" s="1"/>
  <c r="M33" i="17"/>
  <c r="P32" i="17"/>
  <c r="Q32" i="17" s="1"/>
  <c r="M32" i="17"/>
  <c r="P31" i="17"/>
  <c r="Q31" i="17" s="1"/>
  <c r="M31" i="17"/>
  <c r="P30" i="17"/>
  <c r="Q30" i="17" s="1"/>
  <c r="M30" i="17"/>
  <c r="P29" i="17"/>
  <c r="Q29" i="17" s="1"/>
  <c r="M29" i="17"/>
  <c r="P28" i="17"/>
  <c r="Q28" i="17" s="1"/>
  <c r="M28" i="17"/>
  <c r="P27" i="17"/>
  <c r="Q27" i="17" s="1"/>
  <c r="M27" i="17"/>
  <c r="P26" i="17"/>
  <c r="Q26" i="17" s="1"/>
  <c r="M26" i="17"/>
  <c r="P25" i="17"/>
  <c r="Q25" i="17" s="1"/>
  <c r="M25" i="17"/>
  <c r="P24" i="17"/>
  <c r="Q24" i="17" s="1"/>
  <c r="M24" i="17"/>
  <c r="P23" i="17"/>
  <c r="Q23" i="17" s="1"/>
  <c r="M23" i="17"/>
  <c r="P22" i="17"/>
  <c r="Q22" i="17" s="1"/>
  <c r="M22" i="17"/>
  <c r="P21" i="17"/>
  <c r="Q21" i="17" s="1"/>
  <c r="M21" i="17"/>
  <c r="P20" i="17"/>
  <c r="Q20" i="17" s="1"/>
  <c r="M20" i="17"/>
  <c r="P19" i="17"/>
  <c r="Q19" i="17" s="1"/>
  <c r="M19" i="17"/>
  <c r="Q18" i="17"/>
  <c r="P18" i="17"/>
  <c r="M18" i="17"/>
  <c r="P17" i="17"/>
  <c r="Q17" i="17" s="1"/>
  <c r="M17" i="17"/>
  <c r="P16" i="17"/>
  <c r="Q16" i="17" s="1"/>
  <c r="M16" i="17"/>
  <c r="P15" i="17"/>
  <c r="Q15" i="17" s="1"/>
  <c r="M15" i="17"/>
  <c r="P14" i="17"/>
  <c r="Q14" i="17" s="1"/>
  <c r="M14" i="17"/>
  <c r="P13" i="17"/>
  <c r="Q13" i="17" s="1"/>
  <c r="M13" i="17"/>
  <c r="P12" i="17"/>
  <c r="Q12" i="17" s="1"/>
  <c r="M12" i="17"/>
  <c r="P11" i="17"/>
  <c r="Q11" i="17" s="1"/>
  <c r="M11" i="17"/>
  <c r="Q270" i="20" a="1"/>
  <c r="Q21" i="20" a="1"/>
  <c r="Q147" i="20" a="1"/>
  <c r="Q1027" i="20" a="1"/>
  <c r="Q760" i="20" a="1"/>
  <c r="Q725" i="20" a="1"/>
  <c r="Q319" i="20" a="1"/>
  <c r="Q234" i="20" a="1"/>
  <c r="Q1054" i="20" a="1"/>
  <c r="Q606" i="20" a="1"/>
  <c r="Q455" i="20" a="1"/>
  <c r="Q482" i="20" a="1"/>
  <c r="Q145" i="20" a="1"/>
  <c r="Q1059" i="20" a="1"/>
  <c r="Q294" i="20" a="1"/>
  <c r="Q903" i="20" a="1"/>
  <c r="Q66" i="20" a="1"/>
  <c r="Q829" i="20" a="1"/>
  <c r="Q148" i="20" a="1"/>
  <c r="Q852" i="20" a="1"/>
  <c r="Q666" i="20" a="1"/>
  <c r="Q82" i="20" a="1"/>
  <c r="Q143" i="20" a="1"/>
  <c r="Q869" i="20" a="1"/>
  <c r="Q333" i="20" a="1"/>
  <c r="Q643" i="20" a="1"/>
  <c r="Q1082" i="20" a="1"/>
  <c r="Q621" i="20" a="1"/>
  <c r="Q872" i="20" a="1"/>
  <c r="Q1043" i="20" a="1"/>
  <c r="Q689" i="20" a="1"/>
  <c r="Q588" i="20" a="1"/>
  <c r="Q154" i="20" a="1"/>
  <c r="Q70" i="20" a="1"/>
  <c r="Q432" i="20" a="1"/>
  <c r="Q149" i="20" a="1"/>
  <c r="Q53" i="20" a="1"/>
  <c r="Q541" i="20" a="1"/>
  <c r="Q259" i="20" a="1"/>
  <c r="Q307" i="20" a="1"/>
  <c r="Q150" i="20" a="1"/>
  <c r="Q577" i="20" a="1"/>
  <c r="Q1058" i="20" a="1"/>
  <c r="Q49" i="20" a="1"/>
  <c r="Q155" i="20" a="1"/>
  <c r="Q1083" i="20" a="1"/>
  <c r="Q92" i="20" a="1"/>
  <c r="Q951" i="20" a="1"/>
  <c r="Q50" i="20" a="1"/>
  <c r="Q116" i="20" a="1"/>
  <c r="Q920" i="20" a="1"/>
  <c r="Q431" i="20" a="1"/>
  <c r="Q320" i="20" a="1"/>
  <c r="Q417" i="20" a="1"/>
  <c r="Q156" i="20" a="1"/>
  <c r="Q1012" i="20" a="1"/>
  <c r="Q564" i="20" a="1"/>
  <c r="Q48" i="20" a="1"/>
  <c r="Q1097" i="20" a="1"/>
  <c r="Q444" i="20" a="1"/>
  <c r="Q260" i="20" a="1"/>
  <c r="Q982" i="20" a="1"/>
  <c r="Q367" i="20" a="1"/>
  <c r="Q81" i="20" a="1"/>
  <c r="Q644" i="20" a="1"/>
  <c r="Q378" i="20" a="1"/>
  <c r="Q1026" i="20" a="1"/>
  <c r="Q269" i="20" a="1"/>
  <c r="Q565" i="20" a="1"/>
  <c r="Q919" i="20" a="1"/>
  <c r="Q153" i="20" a="1"/>
  <c r="Q65" i="20" a="1"/>
  <c r="Q507" i="20" a="1"/>
  <c r="Q1093" i="20" a="1"/>
  <c r="Q834" i="20" a="1"/>
  <c r="Q656" i="20" a="1"/>
  <c r="Q904" i="20" a="1"/>
  <c r="Q495" i="20" a="1"/>
  <c r="Q122" i="20" a="1"/>
  <c r="Q332" i="20" a="1"/>
  <c r="Q851" i="20" a="1"/>
  <c r="Q164" i="20" a="1"/>
  <c r="Q388" i="20" a="1"/>
  <c r="Q1094" i="20" a="1"/>
  <c r="Q950" i="20" a="1"/>
  <c r="Q146" i="20" a="1"/>
  <c r="Q655" i="20" a="1"/>
  <c r="Q788" i="20" a="1"/>
  <c r="Q736" i="20" a="1"/>
  <c r="Q774" i="20" a="1"/>
  <c r="Q747" i="20" a="1"/>
  <c r="Q161" i="20" a="1"/>
  <c r="Q835" i="20" a="1"/>
  <c r="Q529" i="20" a="1"/>
  <c r="Q71" i="20" a="1"/>
  <c r="Q530" i="20" a="1"/>
  <c r="Q68" i="20" a="1"/>
  <c r="Q293" i="20" a="1"/>
  <c r="Q552" i="20" a="1"/>
  <c r="Q678" i="20" a="1"/>
  <c r="Q467" i="20" a="1"/>
  <c r="Q999" i="20" a="1"/>
  <c r="Q819" i="20" a="1"/>
  <c r="Q347" i="20" a="1"/>
  <c r="Q136" i="20" a="1"/>
  <c r="Q677" i="20" a="1"/>
  <c r="Q1011" i="20" a="1"/>
  <c r="Q404" i="20" a="1"/>
  <c r="Q142" i="20" a="1"/>
  <c r="Q1109" i="20" a="1"/>
  <c r="Q138" i="20" a="1"/>
  <c r="Q576" i="20" a="1"/>
  <c r="Q169" i="20" a="1"/>
  <c r="Q715" i="20" a="1"/>
  <c r="Q306" i="20" a="1"/>
  <c r="Q247" i="20" a="1"/>
  <c r="Q936" i="20" a="1"/>
  <c r="Q163" i="20" a="1"/>
  <c r="Q737" i="20" a="1"/>
  <c r="Q64" i="20" a="1"/>
  <c r="Q494" i="20" a="1"/>
  <c r="Q17" i="20" a="1"/>
  <c r="Q157" i="20" a="1"/>
  <c r="Q632" i="20" a="1"/>
  <c r="Q19" i="20" a="1"/>
  <c r="Q483" i="20" a="1"/>
  <c r="Q804" i="20" a="1"/>
  <c r="Q871" i="20" a="1"/>
  <c r="Q172" i="20" a="1"/>
  <c r="Q281" i="20" a="1"/>
  <c r="Q1042" i="20" a="1"/>
  <c r="Q1098" i="20" a="1"/>
  <c r="Q233" i="20" a="1"/>
  <c r="Q620" i="20" a="1"/>
  <c r="Q748" i="20" a="1"/>
  <c r="Q589" i="20" a="1"/>
  <c r="Q119" i="20" a="1"/>
  <c r="Q981" i="20" a="1"/>
  <c r="Q443" i="20" a="1"/>
  <c r="Q158" i="20" a="1"/>
  <c r="Q540" i="20" a="1"/>
  <c r="Q966" i="20" a="1"/>
  <c r="Q889" i="20" a="1"/>
  <c r="Q348" i="20" a="1"/>
  <c r="Q688" i="20" a="1"/>
  <c r="Q965" i="20" a="1"/>
  <c r="Q160" i="20" a="1"/>
  <c r="Q702" i="20" a="1"/>
  <c r="Q773" i="20" a="1"/>
  <c r="Q701" i="20" a="1"/>
  <c r="Q787" i="20" a="1"/>
  <c r="Q93" i="20" a="1"/>
  <c r="Q468" i="20" a="1"/>
  <c r="Q377" i="20" a="1"/>
  <c r="Q405" i="20" a="1"/>
  <c r="Q26" i="20" a="1"/>
  <c r="Q935" i="20" a="1"/>
  <c r="Q159" i="20" a="1"/>
  <c r="Q1071" i="20" a="1"/>
  <c r="Q280" i="20" a="1"/>
  <c r="Q888" i="20" a="1"/>
  <c r="Q402" i="20" a="1"/>
  <c r="Q29" i="20" a="1"/>
  <c r="Q144" i="20" a="1"/>
  <c r="Q761" i="20" a="1"/>
  <c r="Q137" i="20" a="1"/>
  <c r="Q1108" i="20" a="1"/>
  <c r="Q553" i="20" a="1"/>
  <c r="Q416" i="20" a="1"/>
  <c r="Q22" i="20" a="1"/>
  <c r="Q389" i="20" a="1"/>
  <c r="Q805" i="20" a="1"/>
  <c r="Q714" i="20" a="1"/>
  <c r="Q667" i="20" a="1"/>
  <c r="Q607" i="20" a="1"/>
  <c r="Q818" i="20" a="1"/>
  <c r="Q1000" i="20" a="1"/>
  <c r="Q726" i="20" a="1"/>
  <c r="Q170" i="20" a="1"/>
  <c r="Q27" i="20" a="1"/>
  <c r="Q51" i="20" a="1"/>
  <c r="Q456" i="20" a="1"/>
  <c r="Q518" i="20" a="1"/>
  <c r="Q1055" i="20" a="1"/>
  <c r="Q171" i="20" a="1"/>
  <c r="Q1072" i="20" a="1"/>
  <c r="Q16" i="20" a="1"/>
  <c r="Q631" i="20" a="1"/>
  <c r="Q506" i="20" a="1"/>
  <c r="Q519" i="20" a="1"/>
  <c r="Q366" i="20" a="1"/>
  <c r="Q246" i="20" a="1"/>
  <c r="Q965" i="20" l="1"/>
  <c r="Q1108" i="20"/>
  <c r="Q607" i="20"/>
  <c r="Q507" i="20"/>
  <c r="Q667" i="20"/>
  <c r="Q280" i="20"/>
  <c r="Q871" i="20"/>
  <c r="Q805" i="20"/>
  <c r="Q443" i="20"/>
  <c r="Q153" i="20"/>
  <c r="Q714" i="20"/>
  <c r="Q872" i="20"/>
  <c r="Q1097" i="20"/>
  <c r="Q417" i="20"/>
  <c r="Q819" i="20"/>
  <c r="Q519" i="20"/>
  <c r="Q416" i="20"/>
  <c r="Q981" i="20"/>
  <c r="Q787" i="20"/>
  <c r="Q29" i="20"/>
  <c r="Q1026" i="20"/>
  <c r="Q702" i="20"/>
  <c r="Q588" i="20"/>
  <c r="Q158" i="20"/>
  <c r="Q142" i="20"/>
  <c r="Q319" i="20"/>
  <c r="Q1082" i="20"/>
  <c r="Q1059" i="20"/>
  <c r="Q726" i="20"/>
  <c r="Q431" i="20"/>
  <c r="Q68" i="20"/>
  <c r="Q259" i="20"/>
  <c r="Q148" i="20"/>
  <c r="Q444" i="20"/>
  <c r="Q643" i="20"/>
  <c r="Q247" i="20"/>
  <c r="Q145" i="20"/>
  <c r="Q51" i="20"/>
  <c r="Q388" i="20"/>
  <c r="Q818" i="20"/>
  <c r="Q834" i="20"/>
  <c r="Q1000" i="20"/>
  <c r="Q171" i="20"/>
  <c r="Q589" i="20"/>
  <c r="Q869" i="20"/>
  <c r="Q367" i="20"/>
  <c r="Q169" i="20"/>
  <c r="Q935" i="20"/>
  <c r="Q903" i="20"/>
  <c r="Q565" i="20"/>
  <c r="Q137" i="20"/>
  <c r="Q70" i="20"/>
  <c r="Q701" i="20"/>
  <c r="Q904" i="20"/>
  <c r="Q1042" i="20"/>
  <c r="Q1093" i="20"/>
  <c r="Q1012" i="20"/>
  <c r="Q852" i="20"/>
  <c r="Q1071" i="20"/>
  <c r="Q999" i="20"/>
  <c r="Q851" i="20"/>
  <c r="Q788" i="20"/>
  <c r="Q553" i="20"/>
  <c r="Q644" i="20"/>
  <c r="Q774" i="20"/>
  <c r="Q689" i="20"/>
  <c r="Q725" i="20"/>
  <c r="Q656" i="20"/>
  <c r="Q155" i="20"/>
  <c r="Q468" i="20"/>
  <c r="Q467" i="20"/>
  <c r="Q606" i="20"/>
  <c r="Q506" i="20"/>
  <c r="Q281" i="20"/>
  <c r="Q348" i="20"/>
  <c r="Q233" i="20"/>
  <c r="Q19" i="20"/>
  <c r="Q82" i="20"/>
  <c r="Q1072" i="20"/>
  <c r="Q920" i="20"/>
  <c r="Q747" i="20"/>
  <c r="Q982" i="20"/>
  <c r="Q966" i="20"/>
  <c r="Q888" i="20"/>
  <c r="Q835" i="20"/>
  <c r="Q576" i="20"/>
  <c r="Q951" i="20"/>
  <c r="Q482" i="20"/>
  <c r="Q164" i="20"/>
  <c r="Q632" i="20"/>
  <c r="Q620" i="20"/>
  <c r="Q541" i="20"/>
  <c r="Q347" i="20"/>
  <c r="Q829" i="20"/>
  <c r="Q564" i="20"/>
  <c r="Q389" i="20"/>
  <c r="Q170" i="20"/>
  <c r="Q333" i="20"/>
  <c r="Q49" i="20"/>
  <c r="Q81" i="20"/>
  <c r="Q92" i="20"/>
  <c r="Q306" i="20"/>
  <c r="Q122" i="20"/>
  <c r="Q172" i="20"/>
  <c r="Q71" i="20"/>
  <c r="Q26" i="20"/>
  <c r="Q1054" i="20"/>
  <c r="Q1098" i="20"/>
  <c r="Q936" i="20"/>
  <c r="Q1094" i="20"/>
  <c r="Q678" i="20"/>
  <c r="Q1027" i="20"/>
  <c r="Q748" i="20"/>
  <c r="Q260" i="20"/>
  <c r="Q432" i="20"/>
  <c r="Q455" i="20"/>
  <c r="Q116" i="20"/>
  <c r="Q161" i="20"/>
  <c r="Q157" i="20"/>
  <c r="Q530" i="20"/>
  <c r="Q53" i="20"/>
  <c r="Q270" i="20"/>
  <c r="Q65" i="20"/>
  <c r="Q163" i="20"/>
  <c r="Q22" i="20"/>
  <c r="Q404" i="20"/>
  <c r="Q1058" i="20"/>
  <c r="Q621" i="20"/>
  <c r="Q1055" i="20"/>
  <c r="Q666" i="20"/>
  <c r="Q552" i="20"/>
  <c r="Q150" i="20"/>
  <c r="Q677" i="20"/>
  <c r="Q773" i="20"/>
  <c r="Q688" i="20"/>
  <c r="Q540" i="20"/>
  <c r="Q483" i="20"/>
  <c r="Q138" i="20"/>
  <c r="Q144" i="20"/>
  <c r="Q156" i="20"/>
  <c r="Q17" i="20"/>
  <c r="Q160" i="20"/>
  <c r="Q159" i="20"/>
  <c r="Q378" i="20"/>
  <c r="Q332" i="20"/>
  <c r="Q149" i="20"/>
  <c r="Q66" i="20"/>
  <c r="Q950" i="20"/>
  <c r="Q16" i="20"/>
  <c r="Q919" i="20"/>
  <c r="Q456" i="20"/>
  <c r="Q1083" i="20"/>
  <c r="Q1011" i="20"/>
  <c r="Q631" i="20"/>
  <c r="Q804" i="20"/>
  <c r="Q736" i="20"/>
  <c r="Q577" i="20"/>
  <c r="Q93" i="20"/>
  <c r="Q715" i="20"/>
  <c r="Q737" i="20"/>
  <c r="Q529" i="20"/>
  <c r="Q246" i="20"/>
  <c r="Q655" i="20"/>
  <c r="Q294" i="20"/>
  <c r="Q518" i="20"/>
  <c r="Q269" i="20"/>
  <c r="Q307" i="20"/>
  <c r="Q147" i="20"/>
  <c r="Q146" i="20"/>
  <c r="Q154" i="20"/>
  <c r="Q64" i="20"/>
  <c r="Q402" i="20"/>
  <c r="Q27" i="20"/>
  <c r="Q50" i="20"/>
  <c r="Q1109" i="20"/>
  <c r="Q143" i="20"/>
  <c r="Q1043" i="20"/>
  <c r="Q760" i="20"/>
  <c r="Q889" i="20"/>
  <c r="Q761" i="20"/>
  <c r="Q495" i="20"/>
  <c r="Q494" i="20"/>
  <c r="Q405" i="20"/>
  <c r="Q234" i="20"/>
  <c r="Q377" i="20"/>
  <c r="Q293" i="20"/>
  <c r="Q320" i="20"/>
  <c r="Q119" i="20"/>
  <c r="Q136" i="20"/>
  <c r="Q21" i="20"/>
  <c r="Q366" i="20"/>
  <c r="Q48" i="20"/>
  <c r="M1663" i="20"/>
  <c r="M1662" i="20"/>
  <c r="M1661" i="20"/>
  <c r="M1660" i="20"/>
  <c r="M1659" i="20"/>
  <c r="M1658" i="20"/>
  <c r="M1657" i="20"/>
  <c r="M1656" i="20"/>
  <c r="M1655" i="20"/>
  <c r="M1654" i="20"/>
  <c r="M1653" i="20"/>
  <c r="M1652" i="20"/>
  <c r="M1651" i="20"/>
  <c r="M1650" i="20"/>
  <c r="M1649" i="20"/>
  <c r="M1648" i="20"/>
  <c r="M1647" i="20"/>
  <c r="M1646" i="20"/>
  <c r="M1645" i="20"/>
  <c r="M1644" i="20"/>
  <c r="M1643" i="20"/>
  <c r="M1642" i="20"/>
  <c r="M1641" i="20"/>
  <c r="M1640" i="20"/>
  <c r="M1639" i="20"/>
  <c r="M1638" i="20"/>
  <c r="M1637" i="20"/>
  <c r="M1636" i="20"/>
  <c r="M1635" i="20"/>
  <c r="M1634" i="20"/>
  <c r="M1633" i="20"/>
  <c r="M1632" i="20"/>
  <c r="M1631" i="20"/>
  <c r="M1630" i="20"/>
  <c r="M1629" i="20"/>
  <c r="M1628" i="20"/>
  <c r="M1627" i="20"/>
  <c r="M1626" i="20"/>
  <c r="M1625" i="20"/>
  <c r="M1624" i="20"/>
  <c r="M1623" i="20"/>
  <c r="M1622" i="20"/>
  <c r="M1621" i="20"/>
  <c r="M1620" i="20"/>
  <c r="M1619" i="20"/>
  <c r="M1618" i="20"/>
  <c r="M1617" i="20"/>
  <c r="M1616" i="20"/>
  <c r="M1615" i="20"/>
  <c r="M1614" i="20"/>
  <c r="M1613" i="20"/>
  <c r="M1612" i="20"/>
  <c r="M1611" i="20"/>
  <c r="M1610" i="20"/>
  <c r="M1609" i="20"/>
  <c r="M1608" i="20"/>
  <c r="M1607" i="20"/>
  <c r="M1606" i="20"/>
  <c r="M1605" i="20"/>
  <c r="M1604" i="20"/>
  <c r="M1603" i="20"/>
  <c r="M1602" i="20"/>
  <c r="M1601" i="20"/>
  <c r="M1600" i="20"/>
  <c r="M1599" i="20"/>
  <c r="M1598" i="20"/>
  <c r="M1597" i="20"/>
  <c r="M1596" i="20"/>
  <c r="M1595" i="20"/>
  <c r="M1594" i="20"/>
  <c r="M1593" i="20"/>
  <c r="M1592" i="20"/>
  <c r="M1591" i="20"/>
  <c r="M1590" i="20"/>
  <c r="M1589" i="20"/>
  <c r="M1588" i="20"/>
  <c r="M1587" i="20"/>
  <c r="M1586" i="20"/>
  <c r="M1585" i="20"/>
  <c r="M1584" i="20"/>
  <c r="M1583" i="20"/>
  <c r="M1582" i="20"/>
  <c r="M1581" i="20"/>
  <c r="M1580" i="20"/>
  <c r="M1579" i="20"/>
  <c r="M1578" i="20"/>
  <c r="M1577" i="20"/>
  <c r="M1576" i="20"/>
  <c r="M1575" i="20"/>
  <c r="M1574" i="20"/>
  <c r="M1573" i="20"/>
  <c r="M1572" i="20"/>
  <c r="M1571" i="20"/>
  <c r="M1570" i="20"/>
  <c r="M1569" i="20"/>
  <c r="M1568" i="20"/>
  <c r="M1567" i="20"/>
  <c r="M1566" i="20"/>
  <c r="M1565" i="20"/>
  <c r="M1564" i="20"/>
  <c r="M1563" i="20"/>
  <c r="M1562" i="20"/>
  <c r="M1561" i="20"/>
  <c r="M1560" i="20"/>
  <c r="M1559" i="20"/>
  <c r="M1558" i="20"/>
  <c r="M1557" i="20"/>
  <c r="M1556" i="20"/>
  <c r="M1555" i="20"/>
  <c r="M1554" i="20"/>
  <c r="M1553" i="20"/>
  <c r="M1552" i="20"/>
  <c r="M1551" i="20"/>
  <c r="M1550" i="20"/>
  <c r="M1549" i="20"/>
  <c r="M1548" i="20"/>
  <c r="M1547" i="20"/>
  <c r="M1546" i="20"/>
  <c r="M1545" i="20"/>
  <c r="M1544" i="20"/>
  <c r="M1543" i="20"/>
  <c r="M1542" i="20"/>
  <c r="M1541" i="20"/>
  <c r="M1540" i="20"/>
  <c r="M1539" i="20"/>
  <c r="M1538" i="20"/>
  <c r="M1537" i="20"/>
  <c r="M1536" i="20"/>
  <c r="M1535" i="20"/>
  <c r="M1534" i="20"/>
  <c r="M1533" i="20"/>
  <c r="M1532" i="20"/>
  <c r="M1531" i="20"/>
  <c r="M1530" i="20"/>
  <c r="M1529" i="20"/>
  <c r="M1528" i="20"/>
  <c r="M1527" i="20"/>
  <c r="M1526" i="20"/>
  <c r="M1525" i="20"/>
  <c r="M1524" i="20"/>
  <c r="M1523" i="20"/>
  <c r="M1522" i="20"/>
  <c r="M1521" i="20"/>
  <c r="M1520" i="20"/>
  <c r="M1519" i="20"/>
  <c r="M1518" i="20"/>
  <c r="M1517" i="20"/>
  <c r="M1516" i="20"/>
  <c r="M1515" i="20"/>
  <c r="M1514" i="20"/>
  <c r="M1513" i="20"/>
  <c r="M1512" i="20"/>
  <c r="M1511" i="20"/>
  <c r="M1510" i="20"/>
  <c r="M1509" i="20"/>
  <c r="M1508" i="20"/>
  <c r="M1507" i="20"/>
  <c r="M1506" i="20"/>
  <c r="M1505" i="20"/>
  <c r="M1504" i="20"/>
  <c r="M1503" i="20"/>
  <c r="M1502" i="20"/>
  <c r="M1501" i="20"/>
  <c r="M1500" i="20"/>
  <c r="M1499" i="20"/>
  <c r="M1498" i="20"/>
  <c r="M1497" i="20"/>
  <c r="M1496" i="20"/>
  <c r="M1495" i="20"/>
  <c r="M1494" i="20"/>
  <c r="M1493" i="20"/>
  <c r="M1492" i="20"/>
  <c r="M1491" i="20"/>
  <c r="M1490" i="20"/>
  <c r="M1489" i="20"/>
  <c r="M1488" i="20"/>
  <c r="M1487" i="20"/>
  <c r="M1486" i="20"/>
  <c r="M1485" i="20"/>
  <c r="M1484" i="20"/>
  <c r="M1483" i="20"/>
  <c r="M1482" i="20"/>
  <c r="M1481" i="20"/>
  <c r="M1480" i="20"/>
  <c r="M1479" i="20"/>
  <c r="M1478" i="20"/>
  <c r="M1477" i="20"/>
  <c r="M1476" i="20"/>
  <c r="M1475" i="20"/>
  <c r="M1474" i="20"/>
  <c r="M1473" i="20"/>
  <c r="M1472" i="20"/>
  <c r="M1471" i="20"/>
  <c r="M1470" i="20"/>
  <c r="M1469" i="20"/>
  <c r="M1468" i="20"/>
  <c r="M1467" i="20"/>
  <c r="M1466" i="20"/>
  <c r="M1465" i="20"/>
  <c r="M1464" i="20"/>
  <c r="M1463" i="20"/>
  <c r="M1462" i="20"/>
  <c r="M1461" i="20"/>
  <c r="M1460" i="20"/>
  <c r="M1459" i="20"/>
  <c r="M1458" i="20"/>
  <c r="M1457" i="20"/>
  <c r="M1456" i="20"/>
  <c r="M1455" i="20"/>
  <c r="M1454" i="20"/>
  <c r="M1453" i="20"/>
  <c r="M1452" i="20"/>
  <c r="M1451" i="20"/>
  <c r="M1450" i="20"/>
  <c r="M1449" i="20"/>
  <c r="M1448" i="20"/>
  <c r="M1447" i="20"/>
  <c r="M1446" i="20"/>
  <c r="M1445" i="20"/>
  <c r="M1444" i="20"/>
  <c r="M1443" i="20"/>
  <c r="M1442" i="20"/>
  <c r="M1441" i="20"/>
  <c r="M1440" i="20"/>
  <c r="M1439" i="20"/>
  <c r="M1438" i="20"/>
  <c r="M1437" i="20"/>
  <c r="M1436" i="20"/>
  <c r="M1435" i="20"/>
  <c r="M1434" i="20"/>
  <c r="M1433" i="20"/>
  <c r="M1432" i="20"/>
  <c r="M1431" i="20"/>
  <c r="M1430" i="20"/>
  <c r="M1429" i="20"/>
  <c r="M1428" i="20"/>
  <c r="M1427" i="20"/>
  <c r="M1426" i="20"/>
  <c r="M1425" i="20"/>
  <c r="M1424" i="20"/>
  <c r="M1423" i="20"/>
  <c r="M1422" i="20"/>
  <c r="M1421" i="20"/>
  <c r="M1420" i="20"/>
  <c r="M1419" i="20"/>
  <c r="M1418" i="20"/>
  <c r="M1417" i="20"/>
  <c r="M1416" i="20"/>
  <c r="M1415" i="20"/>
  <c r="M1414" i="20"/>
  <c r="M1413" i="20"/>
  <c r="M1412" i="20"/>
  <c r="M1411" i="20"/>
  <c r="M1410" i="20"/>
  <c r="M1409" i="20"/>
  <c r="M1408" i="20"/>
  <c r="M1407" i="20"/>
  <c r="M1406" i="20"/>
  <c r="M1405" i="20"/>
  <c r="M1404" i="20"/>
  <c r="M1403" i="20"/>
  <c r="M1402" i="20"/>
  <c r="M1401" i="20"/>
  <c r="M1400" i="20"/>
  <c r="M1399" i="20"/>
  <c r="M1398" i="20"/>
  <c r="M1397" i="20"/>
  <c r="M1396" i="20"/>
  <c r="M1395" i="20"/>
  <c r="M1394" i="20"/>
  <c r="M1393" i="20"/>
  <c r="M1392" i="20"/>
  <c r="M1391" i="20"/>
  <c r="M1390" i="20"/>
  <c r="M1389" i="20"/>
  <c r="M1388" i="20"/>
  <c r="M1387" i="20"/>
  <c r="M1386" i="20"/>
  <c r="M1385" i="20"/>
  <c r="M1384" i="20"/>
  <c r="M1383" i="20"/>
  <c r="M1382" i="20"/>
  <c r="M1381" i="20"/>
  <c r="M1380" i="20"/>
  <c r="M1379" i="20"/>
  <c r="M1378" i="20"/>
  <c r="M1377" i="20"/>
  <c r="M1376" i="20"/>
  <c r="M1375" i="20"/>
  <c r="M1374" i="20"/>
  <c r="M1373" i="20"/>
  <c r="M1372" i="20"/>
  <c r="M1371" i="20"/>
  <c r="M1370" i="20"/>
  <c r="M1369" i="20"/>
  <c r="M1368" i="20"/>
  <c r="M1367" i="20"/>
  <c r="M1366" i="20"/>
  <c r="M1365" i="20"/>
  <c r="M1364" i="20"/>
  <c r="M1363" i="20"/>
  <c r="M1362" i="20"/>
  <c r="M1361" i="20"/>
  <c r="M1360" i="20"/>
  <c r="M1359" i="20"/>
  <c r="M1358" i="20"/>
  <c r="M1357" i="20"/>
  <c r="M1356" i="20"/>
  <c r="M1355" i="20"/>
  <c r="M1354" i="20"/>
  <c r="M1353" i="20"/>
  <c r="M1352" i="20"/>
  <c r="M1351" i="20"/>
  <c r="M1350" i="20"/>
  <c r="M1349" i="20"/>
  <c r="M1348" i="20"/>
  <c r="M1347" i="20"/>
  <c r="M1346" i="20"/>
  <c r="M1345" i="20"/>
  <c r="M1344" i="20"/>
  <c r="M1343" i="20"/>
  <c r="M1342" i="20"/>
  <c r="M1341" i="20"/>
  <c r="M1340" i="20"/>
  <c r="M1339" i="20"/>
  <c r="M1338" i="20"/>
  <c r="M1337" i="20"/>
  <c r="M1336" i="20"/>
  <c r="M1335" i="20"/>
  <c r="M1334" i="20"/>
  <c r="M1333" i="20"/>
  <c r="M1332" i="20"/>
  <c r="M1331" i="20"/>
  <c r="M1330" i="20"/>
  <c r="M1329" i="20"/>
  <c r="M1328" i="20"/>
  <c r="M1327" i="20"/>
  <c r="M1326" i="20"/>
  <c r="M1325" i="20"/>
  <c r="M1324" i="20"/>
  <c r="M1323" i="20"/>
  <c r="M1322" i="20"/>
  <c r="M1321" i="20"/>
  <c r="M1320" i="20"/>
  <c r="M1319" i="20"/>
  <c r="M1318" i="20"/>
  <c r="M1317" i="20"/>
  <c r="M1316" i="20"/>
  <c r="M1315" i="20"/>
  <c r="M1314" i="20"/>
  <c r="M1313" i="20"/>
  <c r="M1312" i="20"/>
  <c r="M1311" i="20"/>
  <c r="M1310" i="20"/>
  <c r="M1309" i="20"/>
  <c r="M1308" i="20"/>
  <c r="M1307" i="20"/>
  <c r="M1306" i="20"/>
  <c r="M1305" i="20"/>
  <c r="M1304" i="20"/>
  <c r="M1303" i="20"/>
  <c r="M1302" i="20"/>
  <c r="M1301" i="20"/>
  <c r="M1300" i="20"/>
  <c r="M1299" i="20"/>
  <c r="M1298" i="20"/>
  <c r="M1297" i="20"/>
  <c r="M1296" i="20"/>
  <c r="M1295" i="20"/>
  <c r="M1294" i="20"/>
  <c r="M1293" i="20"/>
  <c r="M1292" i="20"/>
  <c r="M1291" i="20"/>
  <c r="M1290" i="20"/>
  <c r="M1289" i="20"/>
  <c r="M1288" i="20"/>
  <c r="M1287" i="20"/>
  <c r="M1286" i="20"/>
  <c r="M1285" i="20"/>
  <c r="M1284" i="20"/>
  <c r="M1283" i="20"/>
  <c r="M1282" i="20"/>
  <c r="M1281" i="20"/>
  <c r="M1280" i="20"/>
  <c r="M1279" i="20"/>
  <c r="M1278" i="20"/>
  <c r="M1277" i="20"/>
  <c r="M1276" i="20"/>
  <c r="M1275" i="20"/>
  <c r="M1274" i="20"/>
  <c r="M1273" i="20"/>
  <c r="M1272" i="20"/>
  <c r="M1271" i="20"/>
  <c r="M1270" i="20"/>
  <c r="M1269" i="20"/>
  <c r="M1268" i="20"/>
  <c r="M1267" i="20"/>
  <c r="M1266" i="20"/>
  <c r="M1265" i="20"/>
  <c r="M1264" i="20"/>
  <c r="M1263" i="20"/>
  <c r="M1262" i="20"/>
  <c r="M1261" i="20"/>
  <c r="M1260" i="20"/>
  <c r="M1259" i="20"/>
  <c r="M1258" i="20"/>
  <c r="M1257" i="20"/>
  <c r="M1256" i="20"/>
  <c r="M1255" i="20"/>
  <c r="M1254" i="20"/>
  <c r="M1253" i="20"/>
  <c r="M1252" i="20"/>
  <c r="M1251" i="20"/>
  <c r="M1250" i="20"/>
  <c r="M1249" i="20"/>
  <c r="M1248" i="20"/>
  <c r="M1247" i="20"/>
  <c r="M1246" i="20"/>
  <c r="M1245" i="20"/>
  <c r="M1244" i="20"/>
  <c r="M1243" i="20"/>
  <c r="M1242" i="20"/>
  <c r="M1241" i="20"/>
  <c r="M1240" i="20"/>
  <c r="M1239" i="20"/>
  <c r="M1238" i="20"/>
  <c r="M1237" i="20"/>
  <c r="M1236" i="20"/>
  <c r="M1235" i="20"/>
  <c r="M1234" i="20"/>
  <c r="M1233" i="20"/>
  <c r="M1232" i="20"/>
  <c r="M1231" i="20"/>
  <c r="M1230" i="20"/>
  <c r="M1229" i="20"/>
  <c r="M1228" i="20"/>
  <c r="M1227" i="20"/>
  <c r="M1226" i="20"/>
  <c r="M1225" i="20"/>
  <c r="M1224" i="20"/>
  <c r="M1223" i="20"/>
  <c r="M1222" i="20"/>
  <c r="M1221" i="20"/>
  <c r="M1220" i="20"/>
  <c r="M1219" i="20"/>
  <c r="M1218" i="20"/>
  <c r="M1217" i="20"/>
  <c r="M1216" i="20"/>
  <c r="M1215" i="20"/>
  <c r="M1214" i="20"/>
  <c r="M1213" i="20"/>
  <c r="M1212" i="20"/>
  <c r="M1211" i="20"/>
  <c r="M1210" i="20"/>
  <c r="M1208" i="20"/>
  <c r="M1207" i="20"/>
  <c r="M1206" i="20"/>
  <c r="M1205" i="20"/>
  <c r="M1204" i="20"/>
  <c r="M1203" i="20"/>
  <c r="M1202" i="20"/>
  <c r="M1201" i="20"/>
  <c r="M1200" i="20"/>
  <c r="M1199" i="20"/>
  <c r="M1198" i="20"/>
  <c r="M1197" i="20"/>
  <c r="M1196" i="20"/>
  <c r="M1195" i="20"/>
  <c r="M1194" i="20"/>
  <c r="M1193" i="20"/>
  <c r="M1192" i="20"/>
  <c r="M1191" i="20"/>
  <c r="M1190" i="20"/>
  <c r="M1189" i="20"/>
  <c r="M1188" i="20"/>
  <c r="M1187" i="20"/>
  <c r="M1186" i="20"/>
  <c r="M1184" i="20"/>
  <c r="M1182" i="20"/>
  <c r="M1181" i="20"/>
  <c r="M1180" i="20"/>
  <c r="M1179" i="20"/>
  <c r="M1178" i="20"/>
  <c r="M1177" i="20"/>
  <c r="M1176" i="20"/>
  <c r="M1175" i="20"/>
  <c r="M1174" i="20"/>
  <c r="M1173" i="20"/>
  <c r="M1172" i="20"/>
  <c r="M1171" i="20"/>
  <c r="M1170" i="20"/>
  <c r="M1169" i="20"/>
  <c r="M1168" i="20"/>
  <c r="M1167" i="20"/>
  <c r="M1166" i="20"/>
  <c r="M1165" i="20"/>
  <c r="M1164" i="20"/>
  <c r="M1163" i="20"/>
  <c r="M1162" i="20"/>
  <c r="M1161" i="20"/>
  <c r="M1160" i="20"/>
  <c r="M1159" i="20"/>
  <c r="M1158" i="20"/>
  <c r="M1157" i="20"/>
  <c r="M1156" i="20"/>
  <c r="M1155" i="20"/>
  <c r="M1154" i="20"/>
  <c r="M1153" i="20"/>
  <c r="M1152" i="20"/>
  <c r="M1151" i="20"/>
  <c r="M1150" i="20"/>
  <c r="M1149" i="20"/>
  <c r="M1148" i="20"/>
  <c r="M1147" i="20"/>
  <c r="M1146" i="20"/>
  <c r="M1145" i="20"/>
  <c r="M1144" i="20"/>
  <c r="M1143" i="20"/>
  <c r="M1142" i="20"/>
  <c r="M1141" i="20"/>
  <c r="M1140" i="20"/>
  <c r="M1139" i="20"/>
  <c r="M1138" i="20"/>
  <c r="M1137" i="20"/>
  <c r="M1136" i="20"/>
  <c r="M1135" i="20"/>
  <c r="Q623" i="16" l="1"/>
  <c r="Q624" i="16"/>
  <c r="Q626" i="16"/>
  <c r="Q950" i="16"/>
  <c r="Q986" i="16"/>
  <c r="Q1020" i="16"/>
  <c r="Q1037" i="16"/>
  <c r="Q1038" i="16"/>
  <c r="Q1039" i="16"/>
  <c r="Q1049" i="16"/>
  <c r="Q1050" i="16"/>
  <c r="Q1051" i="16"/>
  <c r="Q1061" i="16"/>
  <c r="Q1062" i="16"/>
  <c r="Q1063" i="16"/>
  <c r="Q1073" i="16"/>
  <c r="Q1074" i="16"/>
  <c r="Q1075" i="16"/>
  <c r="Q1085" i="16"/>
  <c r="Q1086" i="16"/>
  <c r="Q1087" i="16"/>
  <c r="Q1094" i="16"/>
  <c r="Q1097" i="16"/>
  <c r="Q1098" i="16"/>
  <c r="Q1099" i="16"/>
  <c r="Q1106" i="16"/>
  <c r="Q1109" i="16"/>
  <c r="Q1110" i="16"/>
  <c r="Q1111" i="16"/>
  <c r="Q1115" i="16"/>
  <c r="Q1116" i="16"/>
  <c r="Q1117" i="16"/>
  <c r="Q1120" i="16"/>
  <c r="Q1121" i="16"/>
  <c r="Q1122" i="16"/>
  <c r="Q1123" i="16"/>
  <c r="Q1127" i="16"/>
  <c r="Q1128" i="16"/>
  <c r="Q1129" i="16"/>
  <c r="Q1132" i="16"/>
  <c r="Q1133" i="16"/>
  <c r="Q1134" i="16"/>
  <c r="Q1135" i="16"/>
  <c r="P1115" i="16"/>
  <c r="P1116" i="16"/>
  <c r="P1117" i="16"/>
  <c r="P1118" i="16"/>
  <c r="Q1118" i="16" s="1"/>
  <c r="P1119" i="16"/>
  <c r="Q1119" i="16" s="1"/>
  <c r="P1120" i="16"/>
  <c r="P1121" i="16"/>
  <c r="P1122" i="16"/>
  <c r="P1123" i="16"/>
  <c r="P1124" i="16"/>
  <c r="Q1124" i="16" s="1"/>
  <c r="P1125" i="16"/>
  <c r="Q1125" i="16" s="1"/>
  <c r="P1126" i="16"/>
  <c r="Q1126" i="16" s="1"/>
  <c r="P1127" i="16"/>
  <c r="P1128" i="16"/>
  <c r="P1129" i="16"/>
  <c r="P1130" i="16"/>
  <c r="Q1130" i="16" s="1"/>
  <c r="P1131" i="16"/>
  <c r="Q1131" i="16" s="1"/>
  <c r="P1132" i="16"/>
  <c r="P1133" i="16"/>
  <c r="P1134" i="16"/>
  <c r="P1135" i="16"/>
  <c r="P1114" i="16"/>
  <c r="Q1114" i="16" s="1"/>
  <c r="P1113" i="16"/>
  <c r="Q1113" i="16" s="1"/>
  <c r="P1112" i="16"/>
  <c r="Q1112" i="16" s="1"/>
  <c r="P1111" i="16"/>
  <c r="P1110" i="16"/>
  <c r="P1109" i="16"/>
  <c r="P1108" i="16"/>
  <c r="Q1108" i="16" s="1"/>
  <c r="P1107" i="16"/>
  <c r="Q1107" i="16" s="1"/>
  <c r="P1106" i="16"/>
  <c r="P1105" i="16"/>
  <c r="Q1105" i="16" s="1"/>
  <c r="P1104" i="16"/>
  <c r="Q1104" i="16" s="1"/>
  <c r="P1103" i="16"/>
  <c r="Q1103" i="16" s="1"/>
  <c r="P1102" i="16"/>
  <c r="Q1102" i="16" s="1"/>
  <c r="P1101" i="16"/>
  <c r="Q1101" i="16" s="1"/>
  <c r="P1100" i="16"/>
  <c r="Q1100" i="16" s="1"/>
  <c r="P1099" i="16"/>
  <c r="P1098" i="16"/>
  <c r="P1097" i="16"/>
  <c r="P1096" i="16"/>
  <c r="Q1096" i="16" s="1"/>
  <c r="P1095" i="16"/>
  <c r="Q1095" i="16" s="1"/>
  <c r="P1094" i="16"/>
  <c r="P1093" i="16"/>
  <c r="Q1093" i="16" s="1"/>
  <c r="P1092" i="16"/>
  <c r="Q1092" i="16" s="1"/>
  <c r="P1091" i="16"/>
  <c r="Q1091" i="16" s="1"/>
  <c r="P1090" i="16"/>
  <c r="Q1090" i="16" s="1"/>
  <c r="P1089" i="16"/>
  <c r="Q1089" i="16" s="1"/>
  <c r="P1088" i="16"/>
  <c r="Q1088" i="16" s="1"/>
  <c r="P1087" i="16"/>
  <c r="P1086" i="16"/>
  <c r="P1085" i="16"/>
  <c r="P1084" i="16"/>
  <c r="Q1084" i="16" s="1"/>
  <c r="P1083" i="16"/>
  <c r="Q1083" i="16" s="1"/>
  <c r="P1082" i="16"/>
  <c r="Q1082" i="16" s="1"/>
  <c r="P1081" i="16"/>
  <c r="Q1081" i="16" s="1"/>
  <c r="P1080" i="16"/>
  <c r="Q1080" i="16" s="1"/>
  <c r="P1079" i="16"/>
  <c r="Q1079" i="16" s="1"/>
  <c r="P1078" i="16"/>
  <c r="Q1078" i="16" s="1"/>
  <c r="P1077" i="16"/>
  <c r="Q1077" i="16" s="1"/>
  <c r="P1076" i="16"/>
  <c r="Q1076" i="16" s="1"/>
  <c r="P1075" i="16"/>
  <c r="P1074" i="16"/>
  <c r="P1073" i="16"/>
  <c r="P1072" i="16"/>
  <c r="Q1072" i="16" s="1"/>
  <c r="P1071" i="16"/>
  <c r="Q1071" i="16" s="1"/>
  <c r="P1070" i="16"/>
  <c r="Q1070" i="16" s="1"/>
  <c r="P1069" i="16"/>
  <c r="Q1069" i="16" s="1"/>
  <c r="P1068" i="16"/>
  <c r="Q1068" i="16" s="1"/>
  <c r="P1067" i="16"/>
  <c r="Q1067" i="16" s="1"/>
  <c r="P1066" i="16"/>
  <c r="Q1066" i="16" s="1"/>
  <c r="P1065" i="16"/>
  <c r="Q1065" i="16" s="1"/>
  <c r="P1064" i="16"/>
  <c r="Q1064" i="16" s="1"/>
  <c r="P1063" i="16"/>
  <c r="P1062" i="16"/>
  <c r="P1061" i="16"/>
  <c r="P1060" i="16"/>
  <c r="Q1060" i="16" s="1"/>
  <c r="P1059" i="16"/>
  <c r="Q1059" i="16" s="1"/>
  <c r="P1058" i="16"/>
  <c r="Q1058" i="16" s="1"/>
  <c r="P1057" i="16"/>
  <c r="Q1057" i="16" s="1"/>
  <c r="P1056" i="16"/>
  <c r="Q1056" i="16" s="1"/>
  <c r="P1055" i="16"/>
  <c r="Q1055" i="16" s="1"/>
  <c r="P1054" i="16"/>
  <c r="Q1054" i="16" s="1"/>
  <c r="P1053" i="16"/>
  <c r="Q1053" i="16" s="1"/>
  <c r="P1052" i="16"/>
  <c r="Q1052" i="16" s="1"/>
  <c r="P1051" i="16"/>
  <c r="P1050" i="16"/>
  <c r="P1049" i="16"/>
  <c r="P1048" i="16"/>
  <c r="Q1048" i="16" s="1"/>
  <c r="P1047" i="16"/>
  <c r="Q1047" i="16" s="1"/>
  <c r="P1046" i="16"/>
  <c r="Q1046" i="16" s="1"/>
  <c r="P1045" i="16"/>
  <c r="Q1045" i="16" s="1"/>
  <c r="P1044" i="16"/>
  <c r="Q1044" i="16" s="1"/>
  <c r="P1043" i="16"/>
  <c r="Q1043" i="16" s="1"/>
  <c r="P1042" i="16"/>
  <c r="Q1042" i="16" s="1"/>
  <c r="P1041" i="16"/>
  <c r="Q1041" i="16" s="1"/>
  <c r="P1040" i="16"/>
  <c r="Q1040" i="16" s="1"/>
  <c r="P1039" i="16"/>
  <c r="P1038" i="16"/>
  <c r="P1037" i="16"/>
  <c r="P1036" i="16"/>
  <c r="Q1036" i="16" s="1"/>
  <c r="P1035" i="16"/>
  <c r="Q1035" i="16" s="1"/>
  <c r="P1034" i="16"/>
  <c r="Q1034" i="16" s="1"/>
  <c r="P1033" i="16"/>
  <c r="Q1033" i="16" s="1"/>
  <c r="P1032" i="16"/>
  <c r="Q1032" i="16" s="1"/>
  <c r="P1031" i="16"/>
  <c r="Q1031" i="16" s="1"/>
  <c r="P1030" i="16"/>
  <c r="Q1030" i="16" s="1"/>
  <c r="P1029" i="16"/>
  <c r="Q1029" i="16" s="1"/>
  <c r="P1028" i="16"/>
  <c r="Q1028" i="16" s="1"/>
  <c r="P1027" i="16"/>
  <c r="Q1027" i="16" s="1"/>
  <c r="P1026" i="16"/>
  <c r="Q1026" i="16" s="1"/>
  <c r="P1025" i="16"/>
  <c r="Q1025" i="16" s="1"/>
  <c r="P1024" i="16"/>
  <c r="Q1024" i="16" s="1"/>
  <c r="P1023" i="16"/>
  <c r="Q1023" i="16" s="1"/>
  <c r="P1022" i="16"/>
  <c r="Q1022" i="16" s="1"/>
  <c r="P1021" i="16"/>
  <c r="Q1021" i="16" s="1"/>
  <c r="P1020" i="16"/>
  <c r="P1019" i="16"/>
  <c r="Q1019" i="16" s="1"/>
  <c r="P1018" i="16"/>
  <c r="Q1018" i="16" s="1"/>
  <c r="P1017" i="16"/>
  <c r="Q1017" i="16" s="1"/>
  <c r="P1016" i="16"/>
  <c r="Q1016" i="16" s="1"/>
  <c r="P1015" i="16"/>
  <c r="Q1015" i="16" s="1"/>
  <c r="P1014" i="16"/>
  <c r="Q1014" i="16" s="1"/>
  <c r="P1013" i="16"/>
  <c r="Q1013" i="16" s="1"/>
  <c r="P1012" i="16"/>
  <c r="Q1012" i="16" s="1"/>
  <c r="P1011" i="16"/>
  <c r="Q1011" i="16" s="1"/>
  <c r="P1010" i="16"/>
  <c r="Q1010" i="16" s="1"/>
  <c r="P1009" i="16"/>
  <c r="Q1009" i="16" s="1"/>
  <c r="P1008" i="16"/>
  <c r="Q1008" i="16" s="1"/>
  <c r="P1007" i="16"/>
  <c r="Q1007" i="16" s="1"/>
  <c r="P1006" i="16"/>
  <c r="Q1006" i="16" s="1"/>
  <c r="P1005" i="16"/>
  <c r="Q1005" i="16" s="1"/>
  <c r="P1004" i="16"/>
  <c r="Q1004" i="16" s="1"/>
  <c r="P1003" i="16"/>
  <c r="Q1003" i="16" s="1"/>
  <c r="P1002" i="16"/>
  <c r="Q1002" i="16" s="1"/>
  <c r="P1001" i="16"/>
  <c r="Q1001" i="16" s="1"/>
  <c r="P1000" i="16"/>
  <c r="Q1000" i="16" s="1"/>
  <c r="P999" i="16"/>
  <c r="Q999" i="16" s="1"/>
  <c r="P998" i="16"/>
  <c r="Q998" i="16" s="1"/>
  <c r="P997" i="16"/>
  <c r="Q997" i="16" s="1"/>
  <c r="P996" i="16"/>
  <c r="Q996" i="16" s="1"/>
  <c r="P995" i="16"/>
  <c r="Q995" i="16" s="1"/>
  <c r="P994" i="16"/>
  <c r="Q994" i="16" s="1"/>
  <c r="P993" i="16"/>
  <c r="Q993" i="16" s="1"/>
  <c r="P992" i="16"/>
  <c r="Q992" i="16" s="1"/>
  <c r="P991" i="16"/>
  <c r="Q991" i="16" s="1"/>
  <c r="P990" i="16"/>
  <c r="Q990" i="16" s="1"/>
  <c r="P989" i="16"/>
  <c r="Q989" i="16" s="1"/>
  <c r="P988" i="16"/>
  <c r="Q988" i="16" s="1"/>
  <c r="P987" i="16"/>
  <c r="Q987" i="16" s="1"/>
  <c r="P986" i="16"/>
  <c r="P985" i="16"/>
  <c r="Q985" i="16" s="1"/>
  <c r="P984" i="16"/>
  <c r="Q984" i="16" s="1"/>
  <c r="P983" i="16"/>
  <c r="Q983" i="16" s="1"/>
  <c r="P982" i="16"/>
  <c r="Q982" i="16" s="1"/>
  <c r="P981" i="16"/>
  <c r="Q981" i="16" s="1"/>
  <c r="P980" i="16"/>
  <c r="Q980" i="16" s="1"/>
  <c r="P979" i="16"/>
  <c r="Q979" i="16" s="1"/>
  <c r="P978" i="16"/>
  <c r="Q978" i="16" s="1"/>
  <c r="P977" i="16"/>
  <c r="Q977" i="16" s="1"/>
  <c r="P976" i="16"/>
  <c r="Q976" i="16" s="1"/>
  <c r="P975" i="16"/>
  <c r="Q975" i="16" s="1"/>
  <c r="P974" i="16"/>
  <c r="Q974" i="16" s="1"/>
  <c r="P973" i="16"/>
  <c r="Q973" i="16" s="1"/>
  <c r="P972" i="16"/>
  <c r="Q972" i="16" s="1"/>
  <c r="P971" i="16"/>
  <c r="Q971" i="16" s="1"/>
  <c r="P970" i="16"/>
  <c r="Q970" i="16" s="1"/>
  <c r="P969" i="16"/>
  <c r="Q969" i="16" s="1"/>
  <c r="P968" i="16"/>
  <c r="Q968" i="16" s="1"/>
  <c r="P967" i="16"/>
  <c r="Q967" i="16" s="1"/>
  <c r="P966" i="16"/>
  <c r="Q966" i="16" s="1"/>
  <c r="P965" i="16"/>
  <c r="Q965" i="16" s="1"/>
  <c r="P964" i="16"/>
  <c r="Q964" i="16" s="1"/>
  <c r="P963" i="16"/>
  <c r="Q963" i="16" s="1"/>
  <c r="P962" i="16"/>
  <c r="Q962" i="16" s="1"/>
  <c r="P961" i="16"/>
  <c r="Q961" i="16" s="1"/>
  <c r="P960" i="16"/>
  <c r="Q960" i="16" s="1"/>
  <c r="P959" i="16"/>
  <c r="Q959" i="16" s="1"/>
  <c r="P958" i="16"/>
  <c r="Q958" i="16" s="1"/>
  <c r="P957" i="16"/>
  <c r="Q957" i="16" s="1"/>
  <c r="P956" i="16"/>
  <c r="Q956" i="16" s="1"/>
  <c r="P955" i="16"/>
  <c r="Q955" i="16" s="1"/>
  <c r="P954" i="16"/>
  <c r="Q954" i="16" s="1"/>
  <c r="P953" i="16"/>
  <c r="Q953" i="16" s="1"/>
  <c r="P952" i="16"/>
  <c r="Q952" i="16" s="1"/>
  <c r="P951" i="16"/>
  <c r="Q951" i="16" s="1"/>
  <c r="P950" i="16"/>
  <c r="P949" i="16"/>
  <c r="Q949" i="16" s="1"/>
  <c r="P948" i="16"/>
  <c r="Q948" i="16" s="1"/>
  <c r="P947" i="16"/>
  <c r="Q947" i="16" s="1"/>
  <c r="P946" i="16"/>
  <c r="Q946" i="16" s="1"/>
  <c r="P945" i="16"/>
  <c r="Q945" i="16" s="1"/>
  <c r="P944" i="16"/>
  <c r="Q944" i="16" s="1"/>
  <c r="P943" i="16"/>
  <c r="Q943" i="16" s="1"/>
  <c r="P942" i="16"/>
  <c r="Q942" i="16" s="1"/>
  <c r="P941" i="16"/>
  <c r="Q941" i="16" s="1"/>
  <c r="P940" i="16"/>
  <c r="Q940" i="16" s="1"/>
  <c r="P939" i="16"/>
  <c r="Q939" i="16" s="1"/>
  <c r="P938" i="16"/>
  <c r="Q938" i="16" s="1"/>
  <c r="P937" i="16"/>
  <c r="Q937" i="16" s="1"/>
  <c r="P936" i="16"/>
  <c r="Q936" i="16" s="1"/>
  <c r="P935" i="16"/>
  <c r="Q935" i="16" s="1"/>
  <c r="P934" i="16"/>
  <c r="Q934" i="16" s="1"/>
  <c r="P933" i="16"/>
  <c r="Q933" i="16" s="1"/>
  <c r="P932" i="16"/>
  <c r="Q932" i="16" s="1"/>
  <c r="P931" i="16"/>
  <c r="Q931" i="16" s="1"/>
  <c r="P930" i="16"/>
  <c r="Q930" i="16" s="1"/>
  <c r="P929" i="16"/>
  <c r="Q929" i="16" s="1"/>
  <c r="P928" i="16"/>
  <c r="Q928" i="16" s="1"/>
  <c r="P927" i="16"/>
  <c r="Q927" i="16" s="1"/>
  <c r="P926" i="16"/>
  <c r="Q926" i="16" s="1"/>
  <c r="P925" i="16"/>
  <c r="Q925" i="16" s="1"/>
  <c r="P924" i="16"/>
  <c r="Q924" i="16" s="1"/>
  <c r="P923" i="16"/>
  <c r="Q923" i="16" s="1"/>
  <c r="P922" i="16"/>
  <c r="Q922" i="16" s="1"/>
  <c r="P921" i="16"/>
  <c r="Q921" i="16" s="1"/>
  <c r="P920" i="16"/>
  <c r="Q920" i="16" s="1"/>
  <c r="P919" i="16"/>
  <c r="Q919" i="16" s="1"/>
  <c r="P918" i="16"/>
  <c r="Q918" i="16" s="1"/>
  <c r="P917" i="16"/>
  <c r="Q917" i="16" s="1"/>
  <c r="P916" i="16"/>
  <c r="Q916" i="16" s="1"/>
  <c r="P915" i="16"/>
  <c r="Q915" i="16" s="1"/>
  <c r="P914" i="16"/>
  <c r="Q914" i="16" s="1"/>
  <c r="P913" i="16"/>
  <c r="Q913" i="16" s="1"/>
  <c r="P912" i="16"/>
  <c r="Q912" i="16" s="1"/>
  <c r="P911" i="16"/>
  <c r="Q911" i="16" s="1"/>
  <c r="P910" i="16"/>
  <c r="Q910" i="16" s="1"/>
  <c r="P909" i="16"/>
  <c r="Q909" i="16" s="1"/>
  <c r="P908" i="16"/>
  <c r="Q908" i="16" s="1"/>
  <c r="P907" i="16"/>
  <c r="Q907" i="16" s="1"/>
  <c r="P906" i="16"/>
  <c r="Q906" i="16" s="1"/>
  <c r="P905" i="16"/>
  <c r="Q905" i="16" s="1"/>
  <c r="P904" i="16"/>
  <c r="Q904" i="16" s="1"/>
  <c r="P903" i="16"/>
  <c r="Q903" i="16" s="1"/>
  <c r="P902" i="16"/>
  <c r="Q902" i="16" s="1"/>
  <c r="P901" i="16"/>
  <c r="Q901" i="16" s="1"/>
  <c r="P900" i="16"/>
  <c r="Q900" i="16" s="1"/>
  <c r="P899" i="16"/>
  <c r="Q899" i="16" s="1"/>
  <c r="P898" i="16"/>
  <c r="Q898" i="16" s="1"/>
  <c r="P897" i="16"/>
  <c r="Q897" i="16" s="1"/>
  <c r="P896" i="16"/>
  <c r="Q896" i="16" s="1"/>
  <c r="P895" i="16"/>
  <c r="Q895" i="16" s="1"/>
  <c r="P894" i="16"/>
  <c r="Q894" i="16" s="1"/>
  <c r="P893" i="16"/>
  <c r="Q893" i="16" s="1"/>
  <c r="P892" i="16"/>
  <c r="Q892" i="16" s="1"/>
  <c r="P891" i="16"/>
  <c r="Q891" i="16" s="1"/>
  <c r="P890" i="16"/>
  <c r="Q890" i="16" s="1"/>
  <c r="P889" i="16"/>
  <c r="Q889" i="16" s="1"/>
  <c r="P888" i="16"/>
  <c r="Q888" i="16" s="1"/>
  <c r="P887" i="16"/>
  <c r="Q887" i="16" s="1"/>
  <c r="P886" i="16"/>
  <c r="Q886" i="16" s="1"/>
  <c r="P885" i="16"/>
  <c r="Q885" i="16" s="1"/>
  <c r="P884" i="16"/>
  <c r="Q884" i="16" s="1"/>
  <c r="P883" i="16"/>
  <c r="Q883" i="16" s="1"/>
  <c r="P882" i="16"/>
  <c r="Q882" i="16" s="1"/>
  <c r="P881" i="16"/>
  <c r="Q881" i="16" s="1"/>
  <c r="P880" i="16"/>
  <c r="Q880" i="16" s="1"/>
  <c r="P879" i="16"/>
  <c r="Q879" i="16" s="1"/>
  <c r="P878" i="16"/>
  <c r="Q878" i="16" s="1"/>
  <c r="P877" i="16"/>
  <c r="Q877" i="16" s="1"/>
  <c r="P876" i="16"/>
  <c r="Q876" i="16" s="1"/>
  <c r="P875" i="16"/>
  <c r="Q875" i="16" s="1"/>
  <c r="P874" i="16"/>
  <c r="Q874" i="16" s="1"/>
  <c r="P873" i="16"/>
  <c r="Q873" i="16" s="1"/>
  <c r="P872" i="16"/>
  <c r="Q872" i="16" s="1"/>
  <c r="P871" i="16"/>
  <c r="Q871" i="16" s="1"/>
  <c r="P870" i="16"/>
  <c r="Q870" i="16" s="1"/>
  <c r="P869" i="16"/>
  <c r="Q869" i="16" s="1"/>
  <c r="P868" i="16"/>
  <c r="Q868" i="16" s="1"/>
  <c r="P867" i="16"/>
  <c r="Q867" i="16" s="1"/>
  <c r="P866" i="16"/>
  <c r="Q866" i="16" s="1"/>
  <c r="P865" i="16"/>
  <c r="Q865" i="16" s="1"/>
  <c r="P864" i="16"/>
  <c r="Q864" i="16" s="1"/>
  <c r="P863" i="16"/>
  <c r="Q863" i="16" s="1"/>
  <c r="P862" i="16"/>
  <c r="Q862" i="16" s="1"/>
  <c r="P861" i="16"/>
  <c r="Q861" i="16" s="1"/>
  <c r="P860" i="16"/>
  <c r="Q860" i="16" s="1"/>
  <c r="P859" i="16"/>
  <c r="Q859" i="16" s="1"/>
  <c r="P858" i="16"/>
  <c r="Q858" i="16" s="1"/>
  <c r="P857" i="16"/>
  <c r="Q857" i="16" s="1"/>
  <c r="P856" i="16"/>
  <c r="Q856" i="16" s="1"/>
  <c r="P855" i="16"/>
  <c r="Q855" i="16" s="1"/>
  <c r="P854" i="16"/>
  <c r="Q854" i="16" s="1"/>
  <c r="P853" i="16"/>
  <c r="Q853" i="16" s="1"/>
  <c r="P852" i="16"/>
  <c r="Q852" i="16" s="1"/>
  <c r="P851" i="16"/>
  <c r="Q851" i="16" s="1"/>
  <c r="P850" i="16"/>
  <c r="Q850" i="16" s="1"/>
  <c r="P849" i="16"/>
  <c r="Q849" i="16" s="1"/>
  <c r="P848" i="16"/>
  <c r="Q848" i="16" s="1"/>
  <c r="P847" i="16"/>
  <c r="Q847" i="16" s="1"/>
  <c r="P846" i="16"/>
  <c r="Q846" i="16" s="1"/>
  <c r="P845" i="16"/>
  <c r="Q845" i="16" s="1"/>
  <c r="P844" i="16"/>
  <c r="Q844" i="16" s="1"/>
  <c r="P843" i="16"/>
  <c r="Q843" i="16" s="1"/>
  <c r="P842" i="16"/>
  <c r="Q842" i="16" s="1"/>
  <c r="P841" i="16"/>
  <c r="Q841" i="16" s="1"/>
  <c r="P840" i="16"/>
  <c r="Q840" i="16" s="1"/>
  <c r="P839" i="16"/>
  <c r="Q839" i="16" s="1"/>
  <c r="P838" i="16"/>
  <c r="Q838" i="16" s="1"/>
  <c r="P837" i="16"/>
  <c r="Q837" i="16" s="1"/>
  <c r="P836" i="16"/>
  <c r="Q836" i="16" s="1"/>
  <c r="P835" i="16"/>
  <c r="Q835" i="16" s="1"/>
  <c r="P834" i="16"/>
  <c r="Q834" i="16" s="1"/>
  <c r="P833" i="16"/>
  <c r="Q833" i="16" s="1"/>
  <c r="P832" i="16"/>
  <c r="Q832" i="16" s="1"/>
  <c r="P831" i="16"/>
  <c r="Q831" i="16" s="1"/>
  <c r="P830" i="16"/>
  <c r="Q830" i="16" s="1"/>
  <c r="P829" i="16"/>
  <c r="Q829" i="16" s="1"/>
  <c r="P828" i="16"/>
  <c r="Q828" i="16" s="1"/>
  <c r="P827" i="16"/>
  <c r="Q827" i="16" s="1"/>
  <c r="P826" i="16"/>
  <c r="Q826" i="16" s="1"/>
  <c r="P825" i="16"/>
  <c r="Q825" i="16" s="1"/>
  <c r="P824" i="16"/>
  <c r="Q824" i="16" s="1"/>
  <c r="P823" i="16"/>
  <c r="Q823" i="16" s="1"/>
  <c r="P822" i="16"/>
  <c r="Q822" i="16" s="1"/>
  <c r="P821" i="16"/>
  <c r="Q821" i="16" s="1"/>
  <c r="P820" i="16"/>
  <c r="Q820" i="16" s="1"/>
  <c r="P819" i="16"/>
  <c r="Q819" i="16" s="1"/>
  <c r="P818" i="16"/>
  <c r="Q818" i="16" s="1"/>
  <c r="P817" i="16"/>
  <c r="Q817" i="16" s="1"/>
  <c r="P816" i="16"/>
  <c r="Q816" i="16" s="1"/>
  <c r="P815" i="16"/>
  <c r="Q815" i="16" s="1"/>
  <c r="P814" i="16"/>
  <c r="Q814" i="16" s="1"/>
  <c r="P813" i="16"/>
  <c r="Q813" i="16" s="1"/>
  <c r="P812" i="16"/>
  <c r="Q812" i="16" s="1"/>
  <c r="P811" i="16"/>
  <c r="Q811" i="16" s="1"/>
  <c r="P810" i="16"/>
  <c r="Q810" i="16" s="1"/>
  <c r="P809" i="16"/>
  <c r="Q809" i="16" s="1"/>
  <c r="P808" i="16"/>
  <c r="Q808" i="16" s="1"/>
  <c r="P807" i="16"/>
  <c r="Q807" i="16" s="1"/>
  <c r="P806" i="16"/>
  <c r="Q806" i="16" s="1"/>
  <c r="P805" i="16"/>
  <c r="Q805" i="16" s="1"/>
  <c r="P804" i="16"/>
  <c r="Q804" i="16" s="1"/>
  <c r="P803" i="16"/>
  <c r="Q803" i="16" s="1"/>
  <c r="P802" i="16"/>
  <c r="Q802" i="16" s="1"/>
  <c r="P801" i="16"/>
  <c r="Q801" i="16" s="1"/>
  <c r="P800" i="16"/>
  <c r="Q800" i="16" s="1"/>
  <c r="P799" i="16"/>
  <c r="Q799" i="16" s="1"/>
  <c r="P798" i="16"/>
  <c r="Q798" i="16" s="1"/>
  <c r="P797" i="16"/>
  <c r="Q797" i="16" s="1"/>
  <c r="P796" i="16"/>
  <c r="Q796" i="16" s="1"/>
  <c r="P795" i="16"/>
  <c r="Q795" i="16" s="1"/>
  <c r="P794" i="16"/>
  <c r="Q794" i="16" s="1"/>
  <c r="P793" i="16"/>
  <c r="Q793" i="16" s="1"/>
  <c r="P792" i="16"/>
  <c r="Q792" i="16" s="1"/>
  <c r="P791" i="16"/>
  <c r="Q791" i="16" s="1"/>
  <c r="P790" i="16"/>
  <c r="Q790" i="16" s="1"/>
  <c r="P789" i="16"/>
  <c r="Q789" i="16" s="1"/>
  <c r="P788" i="16"/>
  <c r="Q788" i="16" s="1"/>
  <c r="P787" i="16"/>
  <c r="Q787" i="16" s="1"/>
  <c r="P786" i="16"/>
  <c r="Q786" i="16" s="1"/>
  <c r="P785" i="16"/>
  <c r="Q785" i="16" s="1"/>
  <c r="P784" i="16"/>
  <c r="Q784" i="16" s="1"/>
  <c r="P783" i="16"/>
  <c r="Q783" i="16" s="1"/>
  <c r="P782" i="16"/>
  <c r="Q782" i="16" s="1"/>
  <c r="P781" i="16"/>
  <c r="Q781" i="16" s="1"/>
  <c r="P780" i="16"/>
  <c r="Q780" i="16" s="1"/>
  <c r="P779" i="16"/>
  <c r="Q779" i="16" s="1"/>
  <c r="P778" i="16"/>
  <c r="Q778" i="16" s="1"/>
  <c r="P777" i="16"/>
  <c r="Q777" i="16" s="1"/>
  <c r="P776" i="16"/>
  <c r="Q776" i="16" s="1"/>
  <c r="P775" i="16"/>
  <c r="Q775" i="16" s="1"/>
  <c r="P774" i="16"/>
  <c r="Q774" i="16" s="1"/>
  <c r="P773" i="16"/>
  <c r="Q773" i="16" s="1"/>
  <c r="P772" i="16"/>
  <c r="Q772" i="16" s="1"/>
  <c r="P771" i="16"/>
  <c r="Q771" i="16" s="1"/>
  <c r="P770" i="16"/>
  <c r="Q770" i="16" s="1"/>
  <c r="P769" i="16"/>
  <c r="Q769" i="16" s="1"/>
  <c r="P768" i="16"/>
  <c r="Q768" i="16" s="1"/>
  <c r="P767" i="16"/>
  <c r="Q767" i="16" s="1"/>
  <c r="P766" i="16"/>
  <c r="Q766" i="16" s="1"/>
  <c r="P765" i="16"/>
  <c r="Q765" i="16" s="1"/>
  <c r="P764" i="16"/>
  <c r="Q764" i="16" s="1"/>
  <c r="P763" i="16"/>
  <c r="Q763" i="16" s="1"/>
  <c r="P762" i="16"/>
  <c r="Q762" i="16" s="1"/>
  <c r="P761" i="16"/>
  <c r="Q761" i="16" s="1"/>
  <c r="P760" i="16"/>
  <c r="Q760" i="16" s="1"/>
  <c r="P759" i="16"/>
  <c r="Q759" i="16" s="1"/>
  <c r="P758" i="16"/>
  <c r="Q758" i="16" s="1"/>
  <c r="P757" i="16"/>
  <c r="Q757" i="16" s="1"/>
  <c r="P756" i="16"/>
  <c r="Q756" i="16" s="1"/>
  <c r="P755" i="16"/>
  <c r="Q755" i="16" s="1"/>
  <c r="P754" i="16"/>
  <c r="Q754" i="16" s="1"/>
  <c r="P753" i="16"/>
  <c r="Q753" i="16" s="1"/>
  <c r="P752" i="16"/>
  <c r="Q752" i="16" s="1"/>
  <c r="P751" i="16"/>
  <c r="Q751" i="16" s="1"/>
  <c r="P750" i="16"/>
  <c r="Q750" i="16" s="1"/>
  <c r="P749" i="16"/>
  <c r="Q749" i="16" s="1"/>
  <c r="P748" i="16"/>
  <c r="Q748" i="16" s="1"/>
  <c r="P747" i="16"/>
  <c r="Q747" i="16" s="1"/>
  <c r="P746" i="16"/>
  <c r="Q746" i="16" s="1"/>
  <c r="P745" i="16"/>
  <c r="Q745" i="16" s="1"/>
  <c r="P744" i="16"/>
  <c r="Q744" i="16" s="1"/>
  <c r="P743" i="16"/>
  <c r="Q743" i="16" s="1"/>
  <c r="P742" i="16"/>
  <c r="Q742" i="16" s="1"/>
  <c r="P741" i="16"/>
  <c r="Q741" i="16" s="1"/>
  <c r="P740" i="16"/>
  <c r="Q740" i="16" s="1"/>
  <c r="P739" i="16"/>
  <c r="Q739" i="16" s="1"/>
  <c r="P738" i="16"/>
  <c r="Q738" i="16" s="1"/>
  <c r="P737" i="16"/>
  <c r="Q737" i="16" s="1"/>
  <c r="P736" i="16"/>
  <c r="Q736" i="16" s="1"/>
  <c r="P735" i="16"/>
  <c r="Q735" i="16" s="1"/>
  <c r="P734" i="16"/>
  <c r="Q734" i="16" s="1"/>
  <c r="P733" i="16"/>
  <c r="Q733" i="16" s="1"/>
  <c r="P732" i="16"/>
  <c r="Q732" i="16" s="1"/>
  <c r="P731" i="16"/>
  <c r="Q731" i="16" s="1"/>
  <c r="P730" i="16"/>
  <c r="Q730" i="16" s="1"/>
  <c r="P729" i="16"/>
  <c r="Q729" i="16" s="1"/>
  <c r="P728" i="16"/>
  <c r="Q728" i="16" s="1"/>
  <c r="P727" i="16"/>
  <c r="Q727" i="16" s="1"/>
  <c r="P726" i="16"/>
  <c r="Q726" i="16" s="1"/>
  <c r="P725" i="16"/>
  <c r="Q725" i="16" s="1"/>
  <c r="P724" i="16"/>
  <c r="Q724" i="16" s="1"/>
  <c r="P723" i="16"/>
  <c r="Q723" i="16" s="1"/>
  <c r="P722" i="16"/>
  <c r="Q722" i="16" s="1"/>
  <c r="P721" i="16"/>
  <c r="Q721" i="16" s="1"/>
  <c r="P720" i="16"/>
  <c r="Q720" i="16" s="1"/>
  <c r="P719" i="16"/>
  <c r="Q719" i="16" s="1"/>
  <c r="P718" i="16"/>
  <c r="Q718" i="16" s="1"/>
  <c r="P717" i="16"/>
  <c r="Q717" i="16" s="1"/>
  <c r="P716" i="16"/>
  <c r="Q716" i="16" s="1"/>
  <c r="P715" i="16"/>
  <c r="Q715" i="16" s="1"/>
  <c r="P714" i="16"/>
  <c r="Q714" i="16" s="1"/>
  <c r="P713" i="16"/>
  <c r="Q713" i="16" s="1"/>
  <c r="P712" i="16"/>
  <c r="Q712" i="16" s="1"/>
  <c r="P711" i="16"/>
  <c r="Q711" i="16" s="1"/>
  <c r="P710" i="16"/>
  <c r="Q710" i="16" s="1"/>
  <c r="P709" i="16"/>
  <c r="Q709" i="16" s="1"/>
  <c r="P708" i="16"/>
  <c r="Q708" i="16" s="1"/>
  <c r="P707" i="16"/>
  <c r="Q707" i="16" s="1"/>
  <c r="P706" i="16"/>
  <c r="Q706" i="16" s="1"/>
  <c r="P705" i="16"/>
  <c r="Q705" i="16" s="1"/>
  <c r="P704" i="16"/>
  <c r="Q704" i="16" s="1"/>
  <c r="P703" i="16"/>
  <c r="Q703" i="16" s="1"/>
  <c r="P702" i="16"/>
  <c r="Q702" i="16" s="1"/>
  <c r="P701" i="16"/>
  <c r="Q701" i="16" s="1"/>
  <c r="P700" i="16"/>
  <c r="Q700" i="16" s="1"/>
  <c r="P699" i="16"/>
  <c r="Q699" i="16" s="1"/>
  <c r="P698" i="16"/>
  <c r="Q698" i="16" s="1"/>
  <c r="P697" i="16"/>
  <c r="Q697" i="16" s="1"/>
  <c r="P696" i="16"/>
  <c r="Q696" i="16" s="1"/>
  <c r="P695" i="16"/>
  <c r="Q695" i="16" s="1"/>
  <c r="P694" i="16"/>
  <c r="Q694" i="16" s="1"/>
  <c r="P693" i="16"/>
  <c r="Q693" i="16" s="1"/>
  <c r="P692" i="16"/>
  <c r="Q692" i="16" s="1"/>
  <c r="P691" i="16"/>
  <c r="Q691" i="16" s="1"/>
  <c r="P690" i="16"/>
  <c r="Q690" i="16" s="1"/>
  <c r="P689" i="16"/>
  <c r="Q689" i="16" s="1"/>
  <c r="P688" i="16"/>
  <c r="Q688" i="16" s="1"/>
  <c r="P687" i="16"/>
  <c r="Q687" i="16" s="1"/>
  <c r="P686" i="16"/>
  <c r="Q686" i="16" s="1"/>
  <c r="P685" i="16"/>
  <c r="Q685" i="16" s="1"/>
  <c r="P684" i="16"/>
  <c r="Q684" i="16" s="1"/>
  <c r="P683" i="16"/>
  <c r="Q683" i="16" s="1"/>
  <c r="P682" i="16"/>
  <c r="Q682" i="16" s="1"/>
  <c r="P681" i="16"/>
  <c r="Q681" i="16" s="1"/>
  <c r="P680" i="16"/>
  <c r="Q680" i="16" s="1"/>
  <c r="P679" i="16"/>
  <c r="Q679" i="16" s="1"/>
  <c r="P678" i="16"/>
  <c r="Q678" i="16" s="1"/>
  <c r="P677" i="16"/>
  <c r="Q677" i="16" s="1"/>
  <c r="P676" i="16"/>
  <c r="Q676" i="16" s="1"/>
  <c r="P675" i="16"/>
  <c r="Q675" i="16" s="1"/>
  <c r="P674" i="16"/>
  <c r="Q674" i="16" s="1"/>
  <c r="P673" i="16"/>
  <c r="Q673" i="16" s="1"/>
  <c r="P672" i="16"/>
  <c r="Q672" i="16" s="1"/>
  <c r="P671" i="16"/>
  <c r="Q671" i="16" s="1"/>
  <c r="P670" i="16"/>
  <c r="Q670" i="16" s="1"/>
  <c r="P669" i="16"/>
  <c r="Q669" i="16" s="1"/>
  <c r="P668" i="16"/>
  <c r="Q668" i="16" s="1"/>
  <c r="P667" i="16"/>
  <c r="Q667" i="16" s="1"/>
  <c r="P666" i="16"/>
  <c r="Q666" i="16" s="1"/>
  <c r="P665" i="16"/>
  <c r="Q665" i="16" s="1"/>
  <c r="P664" i="16"/>
  <c r="Q664" i="16" s="1"/>
  <c r="P663" i="16"/>
  <c r="Q663" i="16" s="1"/>
  <c r="P662" i="16"/>
  <c r="Q662" i="16" s="1"/>
  <c r="P661" i="16"/>
  <c r="Q661" i="16" s="1"/>
  <c r="P660" i="16"/>
  <c r="Q660" i="16" s="1"/>
  <c r="P659" i="16"/>
  <c r="Q659" i="16" s="1"/>
  <c r="P658" i="16"/>
  <c r="Q658" i="16" s="1"/>
  <c r="P657" i="16"/>
  <c r="Q657" i="16" s="1"/>
  <c r="P656" i="16"/>
  <c r="Q656" i="16" s="1"/>
  <c r="P655" i="16"/>
  <c r="Q655" i="16" s="1"/>
  <c r="P654" i="16"/>
  <c r="Q654" i="16" s="1"/>
  <c r="P653" i="16"/>
  <c r="Q653" i="16" s="1"/>
  <c r="P652" i="16"/>
  <c r="Q652" i="16" s="1"/>
  <c r="P651" i="16"/>
  <c r="Q651" i="16" s="1"/>
  <c r="P650" i="16"/>
  <c r="Q650" i="16" s="1"/>
  <c r="P649" i="16"/>
  <c r="Q649" i="16" s="1"/>
  <c r="P648" i="16"/>
  <c r="Q648" i="16" s="1"/>
  <c r="P647" i="16"/>
  <c r="Q647" i="16" s="1"/>
  <c r="P646" i="16"/>
  <c r="Q646" i="16" s="1"/>
  <c r="P645" i="16"/>
  <c r="Q645" i="16" s="1"/>
  <c r="P644" i="16"/>
  <c r="Q644" i="16" s="1"/>
  <c r="P643" i="16"/>
  <c r="Q643" i="16" s="1"/>
  <c r="P642" i="16"/>
  <c r="Q642" i="16" s="1"/>
  <c r="P641" i="16"/>
  <c r="Q641" i="16" s="1"/>
  <c r="P640" i="16"/>
  <c r="Q640" i="16" s="1"/>
  <c r="P639" i="16"/>
  <c r="Q639" i="16" s="1"/>
  <c r="P638" i="16"/>
  <c r="Q638" i="16" s="1"/>
  <c r="P637" i="16"/>
  <c r="Q637" i="16" s="1"/>
  <c r="P636" i="16"/>
  <c r="Q636" i="16" s="1"/>
  <c r="P635" i="16"/>
  <c r="Q635" i="16" s="1"/>
  <c r="P634" i="16"/>
  <c r="Q634" i="16" s="1"/>
  <c r="P633" i="16"/>
  <c r="Q633" i="16" s="1"/>
  <c r="P632" i="16"/>
  <c r="Q632" i="16" s="1"/>
  <c r="P631" i="16"/>
  <c r="Q631" i="16" s="1"/>
  <c r="P630" i="16"/>
  <c r="Q630" i="16" s="1"/>
  <c r="P629" i="16"/>
  <c r="Q629" i="16" s="1"/>
  <c r="P628" i="16"/>
  <c r="Q628" i="16" s="1"/>
  <c r="P627" i="16"/>
  <c r="Q627" i="16" s="1"/>
  <c r="P625" i="16"/>
  <c r="Q625" i="16" s="1"/>
  <c r="P622" i="16"/>
  <c r="Q622" i="16" s="1"/>
  <c r="P621" i="16"/>
  <c r="Q621" i="16" s="1"/>
  <c r="P620" i="16"/>
  <c r="Q620" i="16" s="1"/>
  <c r="P619" i="16"/>
  <c r="Q619" i="16" s="1"/>
  <c r="P618" i="16"/>
  <c r="Q618" i="16" s="1"/>
  <c r="P617" i="16"/>
  <c r="Q617" i="16" s="1"/>
  <c r="P616" i="16"/>
  <c r="Q616" i="16" s="1"/>
  <c r="P615" i="16"/>
  <c r="Q615" i="16" s="1"/>
  <c r="P614" i="16"/>
  <c r="Q614" i="16" s="1"/>
  <c r="P613" i="16"/>
  <c r="Q613" i="16" s="1"/>
  <c r="P612" i="16"/>
  <c r="Q612" i="16" s="1"/>
  <c r="P611" i="16"/>
  <c r="Q611" i="16" s="1"/>
  <c r="P610" i="16"/>
  <c r="Q610" i="16" s="1"/>
  <c r="P609" i="16"/>
  <c r="Q609" i="16" s="1"/>
  <c r="P608" i="16"/>
  <c r="Q608" i="16" s="1"/>
  <c r="P607" i="16"/>
  <c r="Q607" i="16" s="1"/>
  <c r="P606" i="16"/>
  <c r="Q606" i="16" s="1"/>
  <c r="P605" i="16"/>
  <c r="Q605" i="16" s="1"/>
  <c r="P604" i="16"/>
  <c r="Q604" i="16" s="1"/>
  <c r="P603" i="16"/>
  <c r="Q603" i="16" s="1"/>
  <c r="P602" i="16"/>
  <c r="Q602" i="16" s="1"/>
  <c r="P601" i="16"/>
  <c r="Q601" i="16" s="1"/>
  <c r="P600" i="16"/>
  <c r="Q600" i="16" s="1"/>
  <c r="P599" i="16"/>
  <c r="Q599" i="16" s="1"/>
  <c r="P598" i="16"/>
  <c r="Q598" i="16" s="1"/>
  <c r="P597" i="16"/>
  <c r="Q597" i="16" s="1"/>
  <c r="P596" i="16"/>
  <c r="Q596" i="16" s="1"/>
  <c r="P595" i="16"/>
  <c r="Q595" i="16" s="1"/>
  <c r="P594" i="16"/>
  <c r="Q594" i="16" s="1"/>
  <c r="P593" i="16"/>
  <c r="Q593" i="16" s="1"/>
  <c r="P592" i="16"/>
  <c r="Q592" i="16" s="1"/>
  <c r="P591" i="16"/>
  <c r="Q591" i="16" s="1"/>
  <c r="P590" i="16"/>
  <c r="Q590" i="16" s="1"/>
  <c r="P589" i="16"/>
  <c r="Q589" i="16" s="1"/>
  <c r="P588" i="16"/>
  <c r="Q588" i="16" s="1"/>
  <c r="P587" i="16"/>
  <c r="Q587" i="16" s="1"/>
  <c r="P586" i="16"/>
  <c r="Q586" i="16" s="1"/>
  <c r="P585" i="16"/>
  <c r="Q585" i="16" s="1"/>
  <c r="P584" i="16"/>
  <c r="Q584" i="16" s="1"/>
  <c r="P583" i="16"/>
  <c r="Q583" i="16" s="1"/>
  <c r="P582" i="16"/>
  <c r="Q582" i="16" s="1"/>
  <c r="P581" i="16"/>
  <c r="Q581" i="16" s="1"/>
  <c r="P580" i="16"/>
  <c r="Q580" i="16" s="1"/>
  <c r="P579" i="16"/>
  <c r="Q579" i="16" s="1"/>
  <c r="P578" i="16"/>
  <c r="Q578" i="16" s="1"/>
  <c r="P577" i="16"/>
  <c r="Q577" i="16" s="1"/>
  <c r="P576" i="16"/>
  <c r="Q576" i="16" s="1"/>
  <c r="P575" i="16"/>
  <c r="Q575" i="16" s="1"/>
  <c r="P574" i="16"/>
  <c r="Q574" i="16" s="1"/>
  <c r="P573" i="16"/>
  <c r="Q573" i="16" s="1"/>
  <c r="P572" i="16"/>
  <c r="Q572" i="16" s="1"/>
  <c r="P571" i="16"/>
  <c r="Q571" i="16" s="1"/>
  <c r="P570" i="16"/>
  <c r="Q570" i="16" s="1"/>
  <c r="P569" i="16"/>
  <c r="Q569" i="16" s="1"/>
  <c r="P568" i="16"/>
  <c r="Q568" i="16" s="1"/>
  <c r="P567" i="16"/>
  <c r="Q567" i="16" s="1"/>
  <c r="P566" i="16"/>
  <c r="Q566" i="16" s="1"/>
  <c r="P565" i="16"/>
  <c r="Q565" i="16" s="1"/>
  <c r="P564" i="16"/>
  <c r="Q564" i="16" s="1"/>
  <c r="P563" i="16"/>
  <c r="Q563" i="16" s="1"/>
  <c r="P562" i="16"/>
  <c r="Q562" i="16" s="1"/>
  <c r="P561" i="16"/>
  <c r="Q561" i="16" s="1"/>
  <c r="P560" i="16"/>
  <c r="Q560" i="16" s="1"/>
  <c r="P559" i="16"/>
  <c r="Q559" i="16" s="1"/>
  <c r="P558" i="16"/>
  <c r="Q558" i="16" s="1"/>
  <c r="P557" i="16"/>
  <c r="Q557" i="16" s="1"/>
  <c r="P556" i="16"/>
  <c r="Q556" i="16" s="1"/>
  <c r="P555" i="16"/>
  <c r="Q555" i="16" s="1"/>
  <c r="P554" i="16"/>
  <c r="Q554" i="16" s="1"/>
  <c r="P553" i="16"/>
  <c r="Q553" i="16" s="1"/>
  <c r="P552" i="16"/>
  <c r="Q552" i="16" s="1"/>
  <c r="P551" i="16"/>
  <c r="Q551" i="16" s="1"/>
  <c r="P550" i="16"/>
  <c r="Q550" i="16" s="1"/>
  <c r="P549" i="16"/>
  <c r="Q549" i="16" s="1"/>
  <c r="P548" i="16"/>
  <c r="Q548" i="16" s="1"/>
  <c r="P547" i="16"/>
  <c r="Q547" i="16" s="1"/>
  <c r="P546" i="16"/>
  <c r="Q546" i="16" s="1"/>
  <c r="P545" i="16"/>
  <c r="Q545" i="16" s="1"/>
  <c r="P544" i="16"/>
  <c r="Q544" i="16" s="1"/>
  <c r="P543" i="16"/>
  <c r="Q543" i="16" s="1"/>
  <c r="P542" i="16"/>
  <c r="Q542" i="16" s="1"/>
  <c r="P541" i="16"/>
  <c r="Q541" i="16" s="1"/>
  <c r="P540" i="16"/>
  <c r="Q540" i="16" s="1"/>
  <c r="P539" i="16"/>
  <c r="Q539" i="16" s="1"/>
  <c r="P538" i="16"/>
  <c r="Q538" i="16" s="1"/>
  <c r="P537" i="16"/>
  <c r="Q537" i="16" s="1"/>
  <c r="P536" i="16"/>
  <c r="Q536" i="16" s="1"/>
  <c r="P535" i="16"/>
  <c r="Q535" i="16" s="1"/>
  <c r="P534" i="16"/>
  <c r="Q534" i="16" s="1"/>
  <c r="P533" i="16"/>
  <c r="Q533" i="16" s="1"/>
  <c r="P532" i="16"/>
  <c r="Q532" i="16" s="1"/>
  <c r="P531" i="16"/>
  <c r="Q531" i="16" s="1"/>
  <c r="P530" i="16"/>
  <c r="Q530" i="16" s="1"/>
  <c r="P529" i="16"/>
  <c r="Q529" i="16" s="1"/>
  <c r="P528" i="16"/>
  <c r="Q528" i="16" s="1"/>
  <c r="P527" i="16"/>
  <c r="Q527" i="16" s="1"/>
  <c r="P526" i="16"/>
  <c r="Q526" i="16" s="1"/>
  <c r="P525" i="16"/>
  <c r="Q525" i="16" s="1"/>
  <c r="P524" i="16"/>
  <c r="Q524" i="16" s="1"/>
  <c r="P523" i="16"/>
  <c r="Q523" i="16" s="1"/>
  <c r="P522" i="16"/>
  <c r="Q522" i="16" s="1"/>
  <c r="P521" i="16"/>
  <c r="Q521" i="16" s="1"/>
  <c r="P520" i="16"/>
  <c r="Q520" i="16" s="1"/>
  <c r="P519" i="16"/>
  <c r="Q519" i="16" s="1"/>
  <c r="P518" i="16"/>
  <c r="Q518" i="16" s="1"/>
  <c r="P517" i="16"/>
  <c r="Q517" i="16" s="1"/>
  <c r="P516" i="16"/>
  <c r="Q516" i="16" s="1"/>
  <c r="P515" i="16"/>
  <c r="Q515" i="16" s="1"/>
  <c r="P514" i="16"/>
  <c r="Q514" i="16" s="1"/>
  <c r="P513" i="16"/>
  <c r="Q513" i="16" s="1"/>
  <c r="P512" i="16"/>
  <c r="Q512" i="16" s="1"/>
  <c r="P511" i="16"/>
  <c r="Q511" i="16" s="1"/>
  <c r="P510" i="16"/>
  <c r="Q510" i="16" s="1"/>
  <c r="P509" i="16"/>
  <c r="Q509" i="16" s="1"/>
  <c r="P508" i="16"/>
  <c r="Q508" i="16" s="1"/>
  <c r="P507" i="16"/>
  <c r="Q507" i="16" s="1"/>
  <c r="P506" i="16"/>
  <c r="Q506" i="16" s="1"/>
  <c r="P505" i="16"/>
  <c r="Q505" i="16" s="1"/>
  <c r="P504" i="16"/>
  <c r="Q504" i="16" s="1"/>
  <c r="P503" i="16"/>
  <c r="Q503" i="16" s="1"/>
  <c r="P502" i="16"/>
  <c r="Q502" i="16" s="1"/>
  <c r="P501" i="16"/>
  <c r="Q501" i="16" s="1"/>
  <c r="P500" i="16"/>
  <c r="Q500" i="16" s="1"/>
  <c r="P499" i="16"/>
  <c r="Q499" i="16" s="1"/>
  <c r="P498" i="16"/>
  <c r="Q498" i="16" s="1"/>
  <c r="P497" i="16"/>
  <c r="Q497" i="16" s="1"/>
  <c r="P496" i="16"/>
  <c r="Q496" i="16" s="1"/>
  <c r="P495" i="16"/>
  <c r="Q495" i="16" s="1"/>
  <c r="P494" i="16"/>
  <c r="Q494" i="16" s="1"/>
  <c r="P493" i="16"/>
  <c r="Q493" i="16" s="1"/>
  <c r="P492" i="16"/>
  <c r="Q492" i="16" s="1"/>
  <c r="P491" i="16"/>
  <c r="Q491" i="16" s="1"/>
  <c r="P490" i="16"/>
  <c r="Q490" i="16" s="1"/>
  <c r="P489" i="16"/>
  <c r="Q489" i="16" s="1"/>
  <c r="P488" i="16"/>
  <c r="Q488" i="16" s="1"/>
  <c r="P487" i="16"/>
  <c r="Q487" i="16" s="1"/>
  <c r="P486" i="16"/>
  <c r="Q486" i="16" s="1"/>
  <c r="P485" i="16"/>
  <c r="Q485" i="16" s="1"/>
  <c r="P484" i="16"/>
  <c r="Q484" i="16" s="1"/>
  <c r="P483" i="16"/>
  <c r="Q483" i="16" s="1"/>
  <c r="P482" i="16"/>
  <c r="Q482" i="16" s="1"/>
  <c r="P481" i="16"/>
  <c r="Q481" i="16" s="1"/>
  <c r="P480" i="16"/>
  <c r="Q480" i="16" s="1"/>
  <c r="P479" i="16"/>
  <c r="Q479" i="16" s="1"/>
  <c r="P478" i="16"/>
  <c r="Q478" i="16" s="1"/>
  <c r="P477" i="16"/>
  <c r="Q477" i="16" s="1"/>
  <c r="P476" i="16"/>
  <c r="Q476" i="16" s="1"/>
  <c r="P475" i="16"/>
  <c r="Q475" i="16" s="1"/>
  <c r="P474" i="16"/>
  <c r="Q474" i="16" s="1"/>
  <c r="P473" i="16"/>
  <c r="Q473" i="16" s="1"/>
  <c r="P472" i="16"/>
  <c r="Q472" i="16" s="1"/>
  <c r="P471" i="16"/>
  <c r="Q471" i="16" s="1"/>
  <c r="P470" i="16"/>
  <c r="Q470" i="16" s="1"/>
  <c r="P469" i="16"/>
  <c r="Q469" i="16" s="1"/>
  <c r="P468" i="16"/>
  <c r="Q468" i="16" s="1"/>
  <c r="P467" i="16"/>
  <c r="Q467" i="16" s="1"/>
  <c r="P466" i="16"/>
  <c r="Q466" i="16" s="1"/>
  <c r="P465" i="16"/>
  <c r="Q465" i="16" s="1"/>
  <c r="P464" i="16"/>
  <c r="Q464" i="16" s="1"/>
  <c r="P463" i="16"/>
  <c r="Q463" i="16" s="1"/>
  <c r="P462" i="16"/>
  <c r="Q462" i="16" s="1"/>
  <c r="P461" i="16"/>
  <c r="Q461" i="16" s="1"/>
  <c r="P460" i="16"/>
  <c r="Q460" i="16" s="1"/>
  <c r="P459" i="16"/>
  <c r="Q459" i="16" s="1"/>
  <c r="P458" i="16"/>
  <c r="Q458" i="16" s="1"/>
  <c r="P457" i="16"/>
  <c r="Q457" i="16" s="1"/>
  <c r="P456" i="16"/>
  <c r="Q456" i="16" s="1"/>
  <c r="P455" i="16"/>
  <c r="Q455" i="16" s="1"/>
  <c r="P454" i="16"/>
  <c r="Q454" i="16" s="1"/>
  <c r="P453" i="16"/>
  <c r="Q453" i="16" s="1"/>
  <c r="P452" i="16"/>
  <c r="Q452" i="16" s="1"/>
  <c r="P451" i="16"/>
  <c r="Q451" i="16" s="1"/>
  <c r="P450" i="16"/>
  <c r="Q450" i="16" s="1"/>
  <c r="P449" i="16"/>
  <c r="Q449" i="16" s="1"/>
  <c r="P448" i="16"/>
  <c r="Q448" i="16" s="1"/>
  <c r="P447" i="16"/>
  <c r="Q447" i="16" s="1"/>
  <c r="P446" i="16"/>
  <c r="Q446" i="16" s="1"/>
  <c r="P445" i="16"/>
  <c r="Q445" i="16" s="1"/>
  <c r="P444" i="16"/>
  <c r="Q444" i="16" s="1"/>
  <c r="P443" i="16"/>
  <c r="Q443" i="16" s="1"/>
  <c r="P442" i="16"/>
  <c r="Q442" i="16" s="1"/>
  <c r="P441" i="16"/>
  <c r="Q441" i="16" s="1"/>
  <c r="P440" i="16"/>
  <c r="Q440" i="16" s="1"/>
  <c r="P439" i="16"/>
  <c r="Q439" i="16" s="1"/>
  <c r="P438" i="16"/>
  <c r="Q438" i="16" s="1"/>
  <c r="P437" i="16"/>
  <c r="Q437" i="16" s="1"/>
  <c r="P436" i="16"/>
  <c r="Q436" i="16" s="1"/>
  <c r="P435" i="16"/>
  <c r="Q435" i="16" s="1"/>
  <c r="P434" i="16"/>
  <c r="Q434" i="16" s="1"/>
  <c r="P433" i="16"/>
  <c r="Q433" i="16" s="1"/>
  <c r="P432" i="16"/>
  <c r="Q432" i="16" s="1"/>
  <c r="P431" i="16"/>
  <c r="Q431" i="16" s="1"/>
  <c r="P430" i="16"/>
  <c r="Q430" i="16" s="1"/>
  <c r="P429" i="16"/>
  <c r="Q429" i="16" s="1"/>
  <c r="P428" i="16"/>
  <c r="Q428" i="16" s="1"/>
  <c r="P427" i="16"/>
  <c r="Q427" i="16" s="1"/>
  <c r="P426" i="16"/>
  <c r="Q426" i="16" s="1"/>
  <c r="P425" i="16"/>
  <c r="Q425" i="16" s="1"/>
  <c r="P424" i="16"/>
  <c r="Q424" i="16" s="1"/>
  <c r="P423" i="16"/>
  <c r="Q423" i="16" s="1"/>
  <c r="P422" i="16"/>
  <c r="Q422" i="16" s="1"/>
  <c r="P421" i="16"/>
  <c r="Q421" i="16" s="1"/>
  <c r="P420" i="16"/>
  <c r="Q420" i="16" s="1"/>
  <c r="P419" i="16"/>
  <c r="Q419" i="16" s="1"/>
  <c r="P418" i="16"/>
  <c r="Q418" i="16" s="1"/>
  <c r="P417" i="16"/>
  <c r="Q417" i="16" s="1"/>
  <c r="P416" i="16"/>
  <c r="Q416" i="16" s="1"/>
  <c r="P415" i="16"/>
  <c r="Q415" i="16" s="1"/>
  <c r="P414" i="16"/>
  <c r="Q414" i="16" s="1"/>
  <c r="P413" i="16"/>
  <c r="Q413" i="16" s="1"/>
  <c r="P412" i="16"/>
  <c r="Q412" i="16" s="1"/>
  <c r="P411" i="16"/>
  <c r="Q411" i="16" s="1"/>
  <c r="P410" i="16"/>
  <c r="Q410" i="16" s="1"/>
  <c r="P409" i="16"/>
  <c r="Q409" i="16" s="1"/>
  <c r="P408" i="16"/>
  <c r="Q408" i="16" s="1"/>
  <c r="P407" i="16"/>
  <c r="Q407" i="16" s="1"/>
  <c r="P406" i="16"/>
  <c r="Q406" i="16" s="1"/>
  <c r="P405" i="16"/>
  <c r="Q405" i="16" s="1"/>
  <c r="P404" i="16"/>
  <c r="Q404" i="16" s="1"/>
  <c r="P403" i="16"/>
  <c r="Q403" i="16" s="1"/>
  <c r="P402" i="16"/>
  <c r="Q402" i="16" s="1"/>
  <c r="P401" i="16"/>
  <c r="Q401" i="16" s="1"/>
  <c r="P400" i="16"/>
  <c r="Q400" i="16" s="1"/>
  <c r="P399" i="16"/>
  <c r="Q399" i="16" s="1"/>
  <c r="P398" i="16"/>
  <c r="Q398" i="16" s="1"/>
  <c r="P397" i="16"/>
  <c r="Q397" i="16" s="1"/>
  <c r="P396" i="16"/>
  <c r="Q396" i="16" s="1"/>
  <c r="P395" i="16"/>
  <c r="Q395" i="16" s="1"/>
  <c r="P394" i="16"/>
  <c r="Q394" i="16" s="1"/>
  <c r="P393" i="16"/>
  <c r="Q393" i="16" s="1"/>
  <c r="P392" i="16"/>
  <c r="Q392" i="16" s="1"/>
  <c r="P391" i="16"/>
  <c r="Q391" i="16" s="1"/>
  <c r="P390" i="16"/>
  <c r="Q390" i="16" s="1"/>
  <c r="P389" i="16"/>
  <c r="Q389" i="16" s="1"/>
  <c r="P388" i="16"/>
  <c r="Q388" i="16" s="1"/>
  <c r="P387" i="16"/>
  <c r="Q387" i="16" s="1"/>
  <c r="P386" i="16"/>
  <c r="Q386" i="16" s="1"/>
  <c r="P385" i="16"/>
  <c r="Q385" i="16" s="1"/>
  <c r="P384" i="16"/>
  <c r="Q384" i="16" s="1"/>
  <c r="P383" i="16"/>
  <c r="Q383" i="16" s="1"/>
  <c r="P382" i="16"/>
  <c r="Q382" i="16" s="1"/>
  <c r="P381" i="16"/>
  <c r="Q381" i="16" s="1"/>
  <c r="P380" i="16"/>
  <c r="Q380" i="16" s="1"/>
  <c r="P379" i="16"/>
  <c r="Q379" i="16" s="1"/>
  <c r="P378" i="16"/>
  <c r="Q378" i="16" s="1"/>
  <c r="P377" i="16"/>
  <c r="Q377" i="16" s="1"/>
  <c r="P376" i="16"/>
  <c r="Q376" i="16" s="1"/>
  <c r="P375" i="16"/>
  <c r="Q375" i="16" s="1"/>
  <c r="P374" i="16"/>
  <c r="Q374" i="16" s="1"/>
  <c r="P373" i="16"/>
  <c r="Q373" i="16" s="1"/>
  <c r="P372" i="16"/>
  <c r="Q372" i="16" s="1"/>
  <c r="P371" i="16"/>
  <c r="Q371" i="16" s="1"/>
  <c r="P370" i="16"/>
  <c r="Q370" i="16" s="1"/>
  <c r="P369" i="16"/>
  <c r="Q369" i="16" s="1"/>
  <c r="P368" i="16"/>
  <c r="Q368" i="16" s="1"/>
  <c r="P367" i="16"/>
  <c r="Q367" i="16" s="1"/>
  <c r="P366" i="16"/>
  <c r="Q366" i="16" s="1"/>
  <c r="P365" i="16"/>
  <c r="Q365" i="16" s="1"/>
  <c r="P364" i="16"/>
  <c r="Q364" i="16" s="1"/>
  <c r="P363" i="16"/>
  <c r="Q363" i="16" s="1"/>
  <c r="P362" i="16"/>
  <c r="Q362" i="16" s="1"/>
  <c r="P361" i="16"/>
  <c r="Q361" i="16" s="1"/>
  <c r="P360" i="16"/>
  <c r="Q360" i="16" s="1"/>
  <c r="P359" i="16"/>
  <c r="Q359" i="16" s="1"/>
  <c r="P358" i="16"/>
  <c r="Q358" i="16" s="1"/>
  <c r="P357" i="16"/>
  <c r="Q357" i="16" s="1"/>
  <c r="P356" i="16"/>
  <c r="Q356" i="16" s="1"/>
  <c r="P355" i="16"/>
  <c r="Q355" i="16" s="1"/>
  <c r="P354" i="16"/>
  <c r="Q354" i="16" s="1"/>
  <c r="P353" i="16"/>
  <c r="Q353" i="16" s="1"/>
  <c r="P352" i="16"/>
  <c r="Q352" i="16" s="1"/>
  <c r="P351" i="16"/>
  <c r="Q351" i="16" s="1"/>
  <c r="P350" i="16"/>
  <c r="Q350" i="16" s="1"/>
  <c r="P349" i="16"/>
  <c r="Q349" i="16" s="1"/>
  <c r="P348" i="16"/>
  <c r="Q348" i="16" s="1"/>
  <c r="P347" i="16"/>
  <c r="Q347" i="16" s="1"/>
  <c r="P346" i="16"/>
  <c r="Q346" i="16" s="1"/>
  <c r="P345" i="16"/>
  <c r="Q345" i="16" s="1"/>
  <c r="P344" i="16"/>
  <c r="Q344" i="16" s="1"/>
  <c r="P343" i="16"/>
  <c r="Q343" i="16" s="1"/>
  <c r="P342" i="16"/>
  <c r="Q342" i="16" s="1"/>
  <c r="P341" i="16"/>
  <c r="Q341" i="16" s="1"/>
  <c r="P340" i="16"/>
  <c r="Q340" i="16" s="1"/>
  <c r="P339" i="16"/>
  <c r="Q339" i="16" s="1"/>
  <c r="P338" i="16"/>
  <c r="Q338" i="16" s="1"/>
  <c r="P337" i="16"/>
  <c r="Q337" i="16" s="1"/>
  <c r="P336" i="16"/>
  <c r="Q336" i="16" s="1"/>
  <c r="P335" i="16"/>
  <c r="Q335" i="16" s="1"/>
  <c r="P334" i="16"/>
  <c r="Q334" i="16" s="1"/>
  <c r="P333" i="16"/>
  <c r="Q333" i="16" s="1"/>
  <c r="P332" i="16"/>
  <c r="Q332" i="16" s="1"/>
  <c r="P331" i="16"/>
  <c r="Q331" i="16" s="1"/>
  <c r="P330" i="16"/>
  <c r="Q330" i="16" s="1"/>
  <c r="P329" i="16"/>
  <c r="Q329" i="16" s="1"/>
  <c r="P328" i="16"/>
  <c r="Q328" i="16" s="1"/>
  <c r="P327" i="16"/>
  <c r="Q327" i="16" s="1"/>
  <c r="P326" i="16"/>
  <c r="Q326" i="16" s="1"/>
  <c r="P325" i="16"/>
  <c r="Q325" i="16" s="1"/>
  <c r="P324" i="16"/>
  <c r="Q324" i="16" s="1"/>
  <c r="P323" i="16"/>
  <c r="Q323" i="16" s="1"/>
  <c r="P322" i="16"/>
  <c r="Q322" i="16" s="1"/>
  <c r="P321" i="16"/>
  <c r="Q321" i="16" s="1"/>
  <c r="P320" i="16"/>
  <c r="Q320" i="16" s="1"/>
  <c r="P319" i="16"/>
  <c r="Q319" i="16" s="1"/>
  <c r="P318" i="16"/>
  <c r="Q318" i="16" s="1"/>
  <c r="P317" i="16"/>
  <c r="Q317" i="16" s="1"/>
  <c r="P316" i="16"/>
  <c r="Q316" i="16" s="1"/>
  <c r="P315" i="16"/>
  <c r="Q315" i="16" s="1"/>
  <c r="P314" i="16"/>
  <c r="Q314" i="16" s="1"/>
  <c r="P313" i="16"/>
  <c r="Q313" i="16" s="1"/>
  <c r="P312" i="16"/>
  <c r="Q312" i="16" s="1"/>
  <c r="P311" i="16"/>
  <c r="Q311" i="16" s="1"/>
  <c r="P310" i="16"/>
  <c r="Q310" i="16" s="1"/>
  <c r="P309" i="16"/>
  <c r="Q309" i="16" s="1"/>
  <c r="P308" i="16"/>
  <c r="Q308" i="16" s="1"/>
  <c r="P307" i="16"/>
  <c r="Q307" i="16" s="1"/>
  <c r="P306" i="16"/>
  <c r="Q306" i="16" s="1"/>
  <c r="P305" i="16"/>
  <c r="Q305" i="16" s="1"/>
  <c r="P304" i="16"/>
  <c r="Q304" i="16" s="1"/>
  <c r="P303" i="16"/>
  <c r="Q303" i="16" s="1"/>
  <c r="P302" i="16"/>
  <c r="Q302" i="16" s="1"/>
  <c r="P301" i="16"/>
  <c r="Q301" i="16" s="1"/>
  <c r="P300" i="16"/>
  <c r="Q300" i="16" s="1"/>
  <c r="P299" i="16"/>
  <c r="Q299" i="16" s="1"/>
  <c r="P298" i="16"/>
  <c r="Q298" i="16" s="1"/>
  <c r="P297" i="16"/>
  <c r="Q297" i="16" s="1"/>
  <c r="P296" i="16"/>
  <c r="Q296" i="16" s="1"/>
  <c r="P295" i="16"/>
  <c r="Q295" i="16" s="1"/>
  <c r="P294" i="16"/>
  <c r="Q294" i="16" s="1"/>
  <c r="P293" i="16"/>
  <c r="Q293" i="16" s="1"/>
  <c r="P292" i="16"/>
  <c r="Q292" i="16" s="1"/>
  <c r="P291" i="16"/>
  <c r="Q291" i="16" s="1"/>
  <c r="P290" i="16"/>
  <c r="Q290" i="16" s="1"/>
  <c r="P289" i="16"/>
  <c r="Q289" i="16" s="1"/>
  <c r="P288" i="16"/>
  <c r="Q288" i="16" s="1"/>
  <c r="P287" i="16"/>
  <c r="Q287" i="16" s="1"/>
  <c r="P286" i="16"/>
  <c r="Q286" i="16" s="1"/>
  <c r="P285" i="16"/>
  <c r="Q285" i="16" s="1"/>
  <c r="P284" i="16"/>
  <c r="Q284" i="16" s="1"/>
  <c r="P283" i="16"/>
  <c r="Q283" i="16" s="1"/>
  <c r="P282" i="16"/>
  <c r="Q282" i="16" s="1"/>
  <c r="P281" i="16"/>
  <c r="Q281" i="16" s="1"/>
  <c r="P280" i="16"/>
  <c r="Q280" i="16" s="1"/>
  <c r="P279" i="16"/>
  <c r="Q279" i="16" s="1"/>
  <c r="P278" i="16"/>
  <c r="Q278" i="16" s="1"/>
  <c r="P277" i="16"/>
  <c r="Q277" i="16" s="1"/>
  <c r="P276" i="16"/>
  <c r="Q276" i="16" s="1"/>
  <c r="P275" i="16"/>
  <c r="Q275" i="16" s="1"/>
  <c r="P274" i="16"/>
  <c r="Q274" i="16" s="1"/>
  <c r="P273" i="16"/>
  <c r="Q273" i="16" s="1"/>
  <c r="P272" i="16"/>
  <c r="Q272" i="16" s="1"/>
  <c r="P271" i="16"/>
  <c r="Q271" i="16" s="1"/>
  <c r="P270" i="16"/>
  <c r="Q270" i="16" s="1"/>
  <c r="P269" i="16"/>
  <c r="Q269" i="16" s="1"/>
  <c r="P268" i="16"/>
  <c r="Q268" i="16" s="1"/>
  <c r="P267" i="16"/>
  <c r="Q267" i="16" s="1"/>
  <c r="P266" i="16"/>
  <c r="Q266" i="16" s="1"/>
  <c r="P265" i="16"/>
  <c r="Q265" i="16" s="1"/>
  <c r="P264" i="16"/>
  <c r="Q264" i="16" s="1"/>
  <c r="P263" i="16"/>
  <c r="Q263" i="16" s="1"/>
  <c r="P262" i="16"/>
  <c r="Q262" i="16" s="1"/>
  <c r="P261" i="16"/>
  <c r="Q261" i="16" s="1"/>
  <c r="P260" i="16"/>
  <c r="Q260" i="16" s="1"/>
  <c r="P259" i="16"/>
  <c r="Q259" i="16" s="1"/>
  <c r="P258" i="16"/>
  <c r="Q258" i="16" s="1"/>
  <c r="P257" i="16"/>
  <c r="Q257" i="16" s="1"/>
  <c r="P256" i="16"/>
  <c r="Q256" i="16" s="1"/>
  <c r="P255" i="16"/>
  <c r="Q255" i="16" s="1"/>
  <c r="P254" i="16"/>
  <c r="Q254" i="16" s="1"/>
  <c r="P253" i="16"/>
  <c r="Q253" i="16" s="1"/>
  <c r="P252" i="16"/>
  <c r="Q252" i="16" s="1"/>
  <c r="P251" i="16"/>
  <c r="Q251" i="16" s="1"/>
  <c r="P250" i="16"/>
  <c r="Q250" i="16" s="1"/>
  <c r="P249" i="16"/>
  <c r="Q249" i="16" s="1"/>
  <c r="P248" i="16"/>
  <c r="Q248" i="16" s="1"/>
  <c r="P247" i="16"/>
  <c r="Q247" i="16" s="1"/>
  <c r="P246" i="16"/>
  <c r="Q246" i="16" s="1"/>
  <c r="P245" i="16"/>
  <c r="Q245" i="16" s="1"/>
  <c r="P244" i="16"/>
  <c r="Q244" i="16" s="1"/>
  <c r="P243" i="16"/>
  <c r="Q243" i="16" s="1"/>
  <c r="P242" i="16"/>
  <c r="Q242" i="16" s="1"/>
  <c r="P241" i="16"/>
  <c r="Q241" i="16" s="1"/>
  <c r="P240" i="16"/>
  <c r="Q240" i="16" s="1"/>
  <c r="P239" i="16"/>
  <c r="Q239" i="16" s="1"/>
  <c r="P238" i="16"/>
  <c r="Q238" i="16" s="1"/>
  <c r="P237" i="16"/>
  <c r="Q237" i="16" s="1"/>
  <c r="P236" i="16"/>
  <c r="Q236" i="16" s="1"/>
  <c r="P235" i="16"/>
  <c r="Q235" i="16" s="1"/>
  <c r="P234" i="16"/>
  <c r="Q234" i="16" s="1"/>
  <c r="P233" i="16"/>
  <c r="Q233" i="16" s="1"/>
  <c r="P232" i="16"/>
  <c r="Q232" i="16" s="1"/>
  <c r="P231" i="16"/>
  <c r="Q231" i="16" s="1"/>
  <c r="P230" i="16"/>
  <c r="Q230" i="16" s="1"/>
  <c r="P229" i="16"/>
  <c r="Q229" i="16" s="1"/>
  <c r="P228" i="16"/>
  <c r="Q228" i="16" s="1"/>
  <c r="P227" i="16"/>
  <c r="Q227" i="16" s="1"/>
  <c r="P226" i="16"/>
  <c r="Q226" i="16" s="1"/>
  <c r="P225" i="16"/>
  <c r="Q225" i="16" s="1"/>
  <c r="P224" i="16"/>
  <c r="Q224" i="16" s="1"/>
  <c r="P223" i="16"/>
  <c r="Q223" i="16" s="1"/>
  <c r="P222" i="16"/>
  <c r="Q222" i="16" s="1"/>
  <c r="P221" i="16"/>
  <c r="Q221" i="16" s="1"/>
  <c r="P220" i="16"/>
  <c r="Q220" i="16" s="1"/>
  <c r="P219" i="16"/>
  <c r="Q219" i="16" s="1"/>
  <c r="P218" i="16"/>
  <c r="Q218" i="16" s="1"/>
  <c r="P217" i="16"/>
  <c r="Q217" i="16" s="1"/>
  <c r="P216" i="16"/>
  <c r="Q216" i="16" s="1"/>
  <c r="P215" i="16"/>
  <c r="Q215" i="16" s="1"/>
  <c r="P214" i="16"/>
  <c r="Q214" i="16" s="1"/>
  <c r="P213" i="16"/>
  <c r="Q213" i="16" s="1"/>
  <c r="P212" i="16"/>
  <c r="Q212" i="16" s="1"/>
  <c r="P211" i="16"/>
  <c r="Q211" i="16" s="1"/>
  <c r="P210" i="16"/>
  <c r="Q210" i="16" s="1"/>
  <c r="P209" i="16"/>
  <c r="Q209" i="16" s="1"/>
  <c r="P208" i="16"/>
  <c r="Q208" i="16" s="1"/>
  <c r="P207" i="16"/>
  <c r="Q207" i="16" s="1"/>
  <c r="P206" i="16"/>
  <c r="Q206" i="16" s="1"/>
  <c r="P205" i="16"/>
  <c r="Q205" i="16" s="1"/>
  <c r="P204" i="16"/>
  <c r="Q204" i="16" s="1"/>
  <c r="P203" i="16"/>
  <c r="Q203" i="16" s="1"/>
  <c r="P202" i="16"/>
  <c r="Q202" i="16" s="1"/>
  <c r="P201" i="16"/>
  <c r="Q201" i="16" s="1"/>
  <c r="P200" i="16"/>
  <c r="Q200" i="16" s="1"/>
  <c r="P199" i="16"/>
  <c r="Q199" i="16" s="1"/>
  <c r="P198" i="16"/>
  <c r="Q198" i="16" s="1"/>
  <c r="P197" i="16"/>
  <c r="Q197" i="16" s="1"/>
  <c r="P196" i="16"/>
  <c r="Q196" i="16" s="1"/>
  <c r="P195" i="16"/>
  <c r="Q195" i="16" s="1"/>
  <c r="P194" i="16"/>
  <c r="Q194" i="16" s="1"/>
  <c r="P193" i="16"/>
  <c r="Q193" i="16" s="1"/>
  <c r="P192" i="16"/>
  <c r="Q192" i="16" s="1"/>
  <c r="P191" i="16"/>
  <c r="Q191" i="16" s="1"/>
  <c r="P190" i="16"/>
  <c r="Q190" i="16" s="1"/>
  <c r="P189" i="16"/>
  <c r="Q189" i="16" s="1"/>
  <c r="P188" i="16"/>
  <c r="Q188" i="16" s="1"/>
  <c r="P187" i="16"/>
  <c r="Q187" i="16" s="1"/>
  <c r="P186" i="16"/>
  <c r="Q186" i="16" s="1"/>
  <c r="P185" i="16"/>
  <c r="Q185" i="16" s="1"/>
  <c r="P184" i="16"/>
  <c r="Q184" i="16" s="1"/>
  <c r="P183" i="16"/>
  <c r="Q183" i="16" s="1"/>
  <c r="P182" i="16"/>
  <c r="Q182" i="16" s="1"/>
  <c r="P181" i="16"/>
  <c r="Q181" i="16" s="1"/>
  <c r="P180" i="16"/>
  <c r="Q180" i="16" s="1"/>
  <c r="P179" i="16"/>
  <c r="Q179" i="16" s="1"/>
  <c r="P178" i="16"/>
  <c r="Q178" i="16" s="1"/>
  <c r="P177" i="16"/>
  <c r="Q177" i="16" s="1"/>
  <c r="P176" i="16"/>
  <c r="Q176" i="16" s="1"/>
  <c r="P175" i="16"/>
  <c r="Q175" i="16" s="1"/>
  <c r="P174" i="16"/>
  <c r="Q174" i="16" s="1"/>
  <c r="P173" i="16"/>
  <c r="Q173" i="16" s="1"/>
  <c r="P172" i="16"/>
  <c r="Q172" i="16" s="1"/>
  <c r="P171" i="16"/>
  <c r="Q171" i="16" s="1"/>
  <c r="P170" i="16"/>
  <c r="Q170" i="16" s="1"/>
  <c r="P169" i="16"/>
  <c r="Q169" i="16" s="1"/>
  <c r="P168" i="16"/>
  <c r="Q168" i="16" s="1"/>
  <c r="P167" i="16"/>
  <c r="Q167" i="16" s="1"/>
  <c r="P166" i="16"/>
  <c r="Q166" i="16" s="1"/>
  <c r="P165" i="16"/>
  <c r="Q165" i="16" s="1"/>
  <c r="P164" i="16"/>
  <c r="Q164" i="16" s="1"/>
  <c r="P163" i="16"/>
  <c r="Q163" i="16" s="1"/>
  <c r="P162" i="16"/>
  <c r="Q162" i="16" s="1"/>
  <c r="P161" i="16"/>
  <c r="Q161" i="16" s="1"/>
  <c r="P160" i="16"/>
  <c r="Q160" i="16" s="1"/>
  <c r="P159" i="16"/>
  <c r="Q159" i="16" s="1"/>
  <c r="P158" i="16"/>
  <c r="Q158" i="16" s="1"/>
  <c r="P157" i="16"/>
  <c r="Q157" i="16" s="1"/>
  <c r="P156" i="16"/>
  <c r="Q156" i="16" s="1"/>
  <c r="P155" i="16"/>
  <c r="Q155" i="16" s="1"/>
  <c r="P154" i="16"/>
  <c r="Q154" i="16" s="1"/>
  <c r="P153" i="16"/>
  <c r="Q153" i="16" s="1"/>
  <c r="P152" i="16"/>
  <c r="Q152" i="16" s="1"/>
  <c r="P151" i="16"/>
  <c r="Q151" i="16" s="1"/>
  <c r="P150" i="16"/>
  <c r="Q150" i="16" s="1"/>
  <c r="P149" i="16"/>
  <c r="Q149" i="16" s="1"/>
  <c r="P148" i="16"/>
  <c r="Q148" i="16" s="1"/>
  <c r="P147" i="16"/>
  <c r="Q147" i="16" s="1"/>
  <c r="P146" i="16"/>
  <c r="Q146" i="16" s="1"/>
  <c r="P145" i="16"/>
  <c r="Q145" i="16" s="1"/>
  <c r="P144" i="16"/>
  <c r="Q144" i="16" s="1"/>
  <c r="P143" i="16"/>
  <c r="Q143" i="16" s="1"/>
  <c r="P142" i="16"/>
  <c r="Q142" i="16" s="1"/>
  <c r="P141" i="16"/>
  <c r="Q141" i="16" s="1"/>
  <c r="P140" i="16"/>
  <c r="Q140" i="16" s="1"/>
  <c r="P139" i="16"/>
  <c r="Q139" i="16" s="1"/>
  <c r="P138" i="16"/>
  <c r="Q138" i="16" s="1"/>
  <c r="P137" i="16"/>
  <c r="Q137" i="16" s="1"/>
  <c r="P136" i="16"/>
  <c r="Q136" i="16" s="1"/>
  <c r="P135" i="16"/>
  <c r="Q135" i="16" s="1"/>
  <c r="P134" i="16"/>
  <c r="Q134" i="16" s="1"/>
  <c r="P133" i="16"/>
  <c r="Q133" i="16" s="1"/>
  <c r="P132" i="16"/>
  <c r="Q132" i="16" s="1"/>
  <c r="P131" i="16"/>
  <c r="Q131" i="16" s="1"/>
  <c r="P130" i="16"/>
  <c r="Q130" i="16" s="1"/>
  <c r="P129" i="16"/>
  <c r="Q129" i="16" s="1"/>
  <c r="P128" i="16"/>
  <c r="Q128" i="16" s="1"/>
  <c r="P127" i="16"/>
  <c r="Q127" i="16" s="1"/>
  <c r="P126" i="16"/>
  <c r="Q126" i="16" s="1"/>
  <c r="P125" i="16"/>
  <c r="Q125" i="16" s="1"/>
  <c r="P124" i="16"/>
  <c r="Q124" i="16" s="1"/>
  <c r="P123" i="16"/>
  <c r="Q123" i="16" s="1"/>
  <c r="P122" i="16"/>
  <c r="Q122" i="16" s="1"/>
  <c r="P121" i="16"/>
  <c r="Q121" i="16" s="1"/>
  <c r="P120" i="16"/>
  <c r="Q120" i="16" s="1"/>
  <c r="P119" i="16"/>
  <c r="Q119" i="16" s="1"/>
  <c r="P118" i="16"/>
  <c r="Q118" i="16" s="1"/>
  <c r="P117" i="16"/>
  <c r="Q117" i="16" s="1"/>
  <c r="P116" i="16"/>
  <c r="Q116" i="16" s="1"/>
  <c r="P115" i="16"/>
  <c r="Q115" i="16" s="1"/>
  <c r="P114" i="16"/>
  <c r="Q114" i="16" s="1"/>
  <c r="P113" i="16"/>
  <c r="Q113" i="16" s="1"/>
  <c r="P112" i="16"/>
  <c r="Q112" i="16" s="1"/>
  <c r="P111" i="16"/>
  <c r="Q111" i="16" s="1"/>
  <c r="P110" i="16"/>
  <c r="Q110" i="16" s="1"/>
  <c r="P109" i="16"/>
  <c r="Q109" i="16" s="1"/>
  <c r="P108" i="16"/>
  <c r="Q108" i="16" s="1"/>
  <c r="P107" i="16"/>
  <c r="Q107" i="16" s="1"/>
  <c r="P106" i="16"/>
  <c r="Q106" i="16" s="1"/>
  <c r="P105" i="16"/>
  <c r="Q105" i="16" s="1"/>
  <c r="P104" i="16"/>
  <c r="Q104" i="16" s="1"/>
  <c r="P103" i="16"/>
  <c r="Q103" i="16" s="1"/>
  <c r="P102" i="16"/>
  <c r="Q102" i="16" s="1"/>
  <c r="P101" i="16"/>
  <c r="Q101" i="16" s="1"/>
  <c r="P100" i="16"/>
  <c r="Q100" i="16" s="1"/>
  <c r="P99" i="16"/>
  <c r="Q99" i="16" s="1"/>
  <c r="P98" i="16"/>
  <c r="Q98" i="16" s="1"/>
  <c r="P97" i="16"/>
  <c r="Q97" i="16" s="1"/>
  <c r="P96" i="16"/>
  <c r="Q96" i="16" s="1"/>
  <c r="P95" i="16"/>
  <c r="Q95" i="16" s="1"/>
  <c r="P94" i="16"/>
  <c r="Q94" i="16" s="1"/>
  <c r="P93" i="16"/>
  <c r="Q93" i="16" s="1"/>
  <c r="P92" i="16"/>
  <c r="Q92" i="16" s="1"/>
  <c r="P91" i="16"/>
  <c r="Q91" i="16" s="1"/>
  <c r="P90" i="16"/>
  <c r="Q90" i="16" s="1"/>
  <c r="P89" i="16"/>
  <c r="Q89" i="16" s="1"/>
  <c r="P88" i="16"/>
  <c r="Q88" i="16" s="1"/>
  <c r="P87" i="16"/>
  <c r="Q87" i="16" s="1"/>
  <c r="P86" i="16"/>
  <c r="Q86" i="16" s="1"/>
  <c r="P85" i="16"/>
  <c r="Q85" i="16" s="1"/>
  <c r="P84" i="16"/>
  <c r="Q84" i="16" s="1"/>
  <c r="P83" i="16"/>
  <c r="Q83" i="16" s="1"/>
  <c r="P82" i="16"/>
  <c r="Q82" i="16" s="1"/>
  <c r="P81" i="16"/>
  <c r="Q81" i="16" s="1"/>
  <c r="P80" i="16"/>
  <c r="Q80" i="16" s="1"/>
  <c r="P79" i="16"/>
  <c r="Q79" i="16" s="1"/>
  <c r="P78" i="16"/>
  <c r="Q78" i="16" s="1"/>
  <c r="P77" i="16"/>
  <c r="Q77" i="16" s="1"/>
  <c r="P76" i="16"/>
  <c r="Q76" i="16" s="1"/>
  <c r="P75" i="16"/>
  <c r="Q75" i="16" s="1"/>
  <c r="P74" i="16"/>
  <c r="Q74" i="16" s="1"/>
  <c r="P73" i="16"/>
  <c r="Q73" i="16" s="1"/>
  <c r="P72" i="16"/>
  <c r="Q72" i="16" s="1"/>
  <c r="P71" i="16"/>
  <c r="Q71" i="16" s="1"/>
  <c r="P70" i="16"/>
  <c r="Q70" i="16" s="1"/>
  <c r="P69" i="16"/>
  <c r="Q69" i="16" s="1"/>
  <c r="P68" i="16"/>
  <c r="Q68" i="16" s="1"/>
  <c r="P67" i="16"/>
  <c r="Q67" i="16" s="1"/>
  <c r="P66" i="16"/>
  <c r="Q66" i="16" s="1"/>
  <c r="P65" i="16"/>
  <c r="Q65" i="16" s="1"/>
  <c r="P64" i="16"/>
  <c r="Q64" i="16" s="1"/>
  <c r="P63" i="16"/>
  <c r="Q63" i="16" s="1"/>
  <c r="P62" i="16"/>
  <c r="Q62" i="16" s="1"/>
  <c r="P61" i="16"/>
  <c r="Q61" i="16" s="1"/>
  <c r="P60" i="16"/>
  <c r="Q60" i="16" s="1"/>
  <c r="P59" i="16"/>
  <c r="Q59" i="16" s="1"/>
  <c r="P58" i="16"/>
  <c r="Q58" i="16" s="1"/>
  <c r="P57" i="16"/>
  <c r="Q57" i="16" s="1"/>
  <c r="P56" i="16"/>
  <c r="Q56" i="16" s="1"/>
  <c r="P55" i="16"/>
  <c r="Q55" i="16" s="1"/>
  <c r="P54" i="16"/>
  <c r="Q54" i="16" s="1"/>
  <c r="P53" i="16"/>
  <c r="Q53" i="16" s="1"/>
  <c r="P52" i="16"/>
  <c r="Q52" i="16" s="1"/>
  <c r="P51" i="16"/>
  <c r="Q51" i="16" s="1"/>
  <c r="P50" i="16"/>
  <c r="Q50" i="16" s="1"/>
  <c r="P49" i="16"/>
  <c r="Q49" i="16" s="1"/>
  <c r="P48" i="16"/>
  <c r="Q48" i="16" s="1"/>
  <c r="P47" i="16"/>
  <c r="Q47" i="16" s="1"/>
  <c r="P46" i="16"/>
  <c r="Q46" i="16" s="1"/>
  <c r="P45" i="16"/>
  <c r="Q45" i="16" s="1"/>
  <c r="P44" i="16"/>
  <c r="Q44" i="16" s="1"/>
  <c r="P43" i="16"/>
  <c r="Q43" i="16" s="1"/>
  <c r="P42" i="16"/>
  <c r="Q42" i="16" s="1"/>
  <c r="P41" i="16"/>
  <c r="Q41" i="16" s="1"/>
  <c r="P40" i="16"/>
  <c r="Q40" i="16" s="1"/>
  <c r="P39" i="16"/>
  <c r="Q39" i="16" s="1"/>
  <c r="P38" i="16"/>
  <c r="Q38" i="16" s="1"/>
  <c r="P37" i="16"/>
  <c r="Q37" i="16" s="1"/>
  <c r="P36" i="16"/>
  <c r="Q36" i="16" s="1"/>
  <c r="P35" i="16"/>
  <c r="Q35" i="16" s="1"/>
  <c r="P34" i="16"/>
  <c r="Q34" i="16" s="1"/>
  <c r="P33" i="16"/>
  <c r="Q33" i="16" s="1"/>
  <c r="P32" i="16"/>
  <c r="Q32" i="16" s="1"/>
  <c r="P31" i="16"/>
  <c r="Q31" i="16" s="1"/>
  <c r="P30" i="16"/>
  <c r="Q30" i="16" s="1"/>
  <c r="P29" i="16"/>
  <c r="Q29" i="16" s="1"/>
  <c r="P28" i="16"/>
  <c r="Q28" i="16" s="1"/>
  <c r="P27" i="16"/>
  <c r="Q27" i="16" s="1"/>
  <c r="P26" i="16"/>
  <c r="Q26" i="16" s="1"/>
  <c r="P25" i="16"/>
  <c r="Q25" i="16" s="1"/>
  <c r="P24" i="16"/>
  <c r="Q24" i="16" s="1"/>
  <c r="P23" i="16"/>
  <c r="Q23" i="16" s="1"/>
  <c r="P22" i="16"/>
  <c r="Q22" i="16" s="1"/>
  <c r="P21" i="16"/>
  <c r="Q21" i="16" s="1"/>
  <c r="P20" i="16"/>
  <c r="Q20" i="16" s="1"/>
  <c r="P19" i="16"/>
  <c r="Q19" i="16" s="1"/>
  <c r="P18" i="16"/>
  <c r="Q18" i="16" s="1"/>
  <c r="P17" i="16"/>
  <c r="Q17" i="16" s="1"/>
  <c r="P16" i="16"/>
  <c r="Q16" i="16" s="1"/>
  <c r="P15" i="16"/>
  <c r="Q15" i="16" s="1"/>
  <c r="P14" i="16"/>
  <c r="Q14" i="16" s="1"/>
  <c r="P13" i="16"/>
  <c r="Q13" i="16" s="1"/>
  <c r="P12" i="16"/>
  <c r="Q12" i="16" s="1"/>
  <c r="P11" i="16"/>
  <c r="Q11" i="16" s="1"/>
  <c r="AE564" i="25" l="1"/>
  <c r="AD564" i="25"/>
  <c r="AC564" i="25"/>
  <c r="AB564" i="25"/>
  <c r="AA564" i="25"/>
  <c r="B564" i="25"/>
  <c r="F212" i="24" l="1"/>
  <c r="E212" i="24"/>
  <c r="D212" i="24"/>
  <c r="C212" i="24"/>
  <c r="B212" i="24"/>
  <c r="F198" i="23" l="1"/>
  <c r="E198" i="23"/>
  <c r="D198" i="23"/>
  <c r="C198" i="23"/>
  <c r="B198" i="23"/>
  <c r="AB318" i="25" l="1"/>
  <c r="AA318" i="25"/>
  <c r="AB309" i="25"/>
  <c r="AA309" i="25"/>
  <c r="AB301" i="25"/>
  <c r="AA301" i="25"/>
  <c r="AB293" i="25"/>
  <c r="AA293" i="25"/>
  <c r="AB284" i="25"/>
  <c r="AA284" i="25"/>
  <c r="AB274" i="25"/>
  <c r="AA274" i="25"/>
  <c r="AB263" i="25"/>
  <c r="AA263" i="25"/>
  <c r="AB247" i="25"/>
  <c r="AA247" i="25"/>
  <c r="P207" i="25"/>
  <c r="AB199" i="25"/>
  <c r="AA199" i="25"/>
  <c r="S198" i="25"/>
  <c r="R198" i="25"/>
  <c r="Q198" i="25"/>
  <c r="P198" i="25"/>
  <c r="O198" i="25"/>
  <c r="N198" i="25"/>
  <c r="M198" i="25"/>
  <c r="P159" i="25"/>
  <c r="AB146" i="25"/>
  <c r="AA146" i="25"/>
  <c r="S145" i="25"/>
  <c r="R145" i="25"/>
  <c r="Q145" i="25"/>
  <c r="P145" i="25"/>
  <c r="O145" i="25"/>
  <c r="N145" i="25"/>
  <c r="M145" i="25"/>
  <c r="P105" i="25"/>
  <c r="AB98" i="25"/>
  <c r="AA98" i="25"/>
  <c r="S97" i="25"/>
  <c r="R97" i="25"/>
  <c r="Q97" i="25"/>
  <c r="O97" i="25"/>
  <c r="N97" i="25"/>
  <c r="M97" i="25"/>
  <c r="P56" i="25"/>
  <c r="P97" i="25" s="1"/>
  <c r="AB49" i="25"/>
  <c r="AA49" i="25"/>
  <c r="S48" i="25"/>
  <c r="R48" i="25"/>
  <c r="Q48" i="25"/>
  <c r="O48" i="25"/>
  <c r="N48" i="25"/>
  <c r="M48" i="25"/>
  <c r="P6" i="25"/>
  <c r="P48" i="25" s="1"/>
  <c r="P114" i="26"/>
  <c r="O114" i="26"/>
  <c r="M114" i="26"/>
  <c r="P113" i="26"/>
  <c r="O113" i="26"/>
  <c r="M113" i="26"/>
  <c r="P112" i="26"/>
  <c r="O112" i="26"/>
  <c r="M112" i="26"/>
  <c r="P111" i="26"/>
  <c r="O111" i="26"/>
  <c r="M111" i="26"/>
  <c r="P110" i="26"/>
  <c r="O110" i="26"/>
  <c r="M110" i="26"/>
  <c r="P109" i="26"/>
  <c r="O109" i="26"/>
  <c r="M109" i="26"/>
  <c r="P108" i="26"/>
  <c r="O108" i="26"/>
  <c r="M108" i="26"/>
  <c r="P107" i="26"/>
  <c r="O107" i="26"/>
  <c r="M107" i="26"/>
  <c r="P106" i="26"/>
  <c r="O106" i="26"/>
  <c r="M106" i="26"/>
  <c r="P105" i="26"/>
  <c r="O105" i="26"/>
  <c r="M105" i="26"/>
  <c r="P104" i="26"/>
  <c r="O104" i="26"/>
  <c r="M104" i="26"/>
  <c r="P103" i="26"/>
  <c r="O103" i="26"/>
  <c r="M103" i="26"/>
  <c r="P102" i="26"/>
  <c r="O102" i="26"/>
  <c r="M102" i="26"/>
  <c r="P94" i="26"/>
  <c r="O94" i="26"/>
  <c r="M94" i="26"/>
  <c r="P93" i="26"/>
  <c r="O93" i="26"/>
  <c r="M93" i="26"/>
  <c r="E85" i="26"/>
  <c r="F83" i="26"/>
  <c r="F82" i="26"/>
  <c r="F81" i="26"/>
  <c r="F80" i="26"/>
  <c r="F79" i="26"/>
  <c r="F78" i="26"/>
  <c r="F77" i="26"/>
  <c r="F76" i="26"/>
  <c r="I75" i="26"/>
  <c r="I74" i="26"/>
  <c r="L73" i="26"/>
  <c r="I73" i="26"/>
  <c r="I72" i="26"/>
  <c r="I71" i="26"/>
  <c r="L70" i="26"/>
  <c r="I70" i="26"/>
  <c r="I69" i="26"/>
  <c r="I68" i="26"/>
  <c r="L67" i="26"/>
  <c r="I67" i="26"/>
  <c r="I66" i="26"/>
  <c r="I65" i="26"/>
  <c r="L64" i="26"/>
  <c r="I64" i="26"/>
  <c r="I63" i="26"/>
  <c r="I62" i="26"/>
  <c r="L61" i="26"/>
  <c r="I61" i="26"/>
  <c r="I60" i="26"/>
  <c r="I59" i="26"/>
  <c r="L58" i="26"/>
  <c r="I58" i="26"/>
  <c r="I57" i="26"/>
  <c r="I56" i="26"/>
  <c r="L55" i="26"/>
  <c r="I55" i="26"/>
  <c r="I54" i="26"/>
  <c r="I53" i="26"/>
  <c r="L52" i="26"/>
  <c r="I52" i="26"/>
  <c r="I51" i="26"/>
  <c r="L50" i="26"/>
  <c r="I50" i="26"/>
  <c r="L49" i="26"/>
  <c r="I49" i="26"/>
  <c r="L48" i="26"/>
  <c r="I48" i="26"/>
  <c r="I47" i="26"/>
  <c r="I46" i="26"/>
  <c r="L45" i="26"/>
  <c r="I45" i="26"/>
  <c r="I44" i="26"/>
  <c r="I43" i="26"/>
  <c r="L42" i="26"/>
  <c r="I42" i="26"/>
  <c r="L41" i="26"/>
  <c r="I41" i="26"/>
  <c r="I40" i="26"/>
  <c r="L39" i="26"/>
  <c r="I39" i="26"/>
  <c r="I25" i="26"/>
  <c r="L24" i="26"/>
  <c r="I24" i="26"/>
  <c r="L23" i="26"/>
  <c r="I23" i="26"/>
  <c r="L21" i="26"/>
  <c r="I21" i="26"/>
  <c r="I19" i="26"/>
  <c r="I18" i="26"/>
  <c r="L17" i="26"/>
  <c r="I17" i="26"/>
  <c r="I15" i="26"/>
  <c r="I14" i="26"/>
  <c r="L13" i="26"/>
  <c r="I13" i="26"/>
  <c r="L12" i="26"/>
  <c r="I12" i="26"/>
  <c r="I11" i="26"/>
  <c r="L10" i="26"/>
  <c r="I10" i="26"/>
  <c r="Q23" i="19"/>
  <c r="P23" i="19"/>
  <c r="N23" i="19"/>
  <c r="Q22" i="19"/>
  <c r="P22" i="19"/>
  <c r="N22" i="19"/>
  <c r="Q21" i="19"/>
  <c r="P21" i="19"/>
  <c r="N21" i="19"/>
  <c r="Q20" i="19"/>
  <c r="P20" i="19"/>
  <c r="N20" i="19"/>
  <c r="Q19" i="19"/>
  <c r="P19" i="19"/>
  <c r="N19" i="19"/>
  <c r="Q18" i="19"/>
  <c r="P18" i="19"/>
  <c r="N18" i="19"/>
  <c r="Q17" i="19"/>
  <c r="P17" i="19"/>
  <c r="N17" i="19"/>
  <c r="Q16" i="19"/>
  <c r="P16" i="19"/>
  <c r="N16" i="19"/>
  <c r="Q15" i="19"/>
  <c r="P15" i="19"/>
  <c r="N15" i="19"/>
  <c r="Q14" i="19"/>
  <c r="P14" i="19"/>
  <c r="N14" i="19"/>
  <c r="Q13" i="19"/>
  <c r="P13" i="19"/>
  <c r="N13" i="19"/>
  <c r="Q12" i="19"/>
  <c r="P12" i="19"/>
  <c r="N12" i="19"/>
  <c r="Q11" i="19"/>
  <c r="P11" i="19"/>
  <c r="N11" i="19"/>
  <c r="C59" i="24"/>
  <c r="C49" i="24"/>
  <c r="O41" i="24"/>
  <c r="P41" i="24" s="1"/>
  <c r="M41" i="24"/>
  <c r="O40" i="24"/>
  <c r="P40" i="24" s="1"/>
  <c r="M40" i="24"/>
  <c r="O39" i="24"/>
  <c r="P39" i="24" s="1"/>
  <c r="M39" i="24"/>
  <c r="O38" i="24"/>
  <c r="P38" i="24" s="1"/>
  <c r="M38" i="24"/>
  <c r="O37" i="24"/>
  <c r="P37" i="24" s="1"/>
  <c r="M37" i="24"/>
  <c r="O36" i="24"/>
  <c r="P36" i="24" s="1"/>
  <c r="M36" i="24"/>
  <c r="O34" i="24"/>
  <c r="P34" i="24" s="1"/>
  <c r="M34" i="24"/>
  <c r="O33" i="24"/>
  <c r="P33" i="24" s="1"/>
  <c r="M33" i="24"/>
  <c r="O32" i="24"/>
  <c r="P32" i="24" s="1"/>
  <c r="M32" i="24"/>
  <c r="O31" i="24"/>
  <c r="P31" i="24" s="1"/>
  <c r="M31" i="24"/>
  <c r="O30" i="24"/>
  <c r="P30" i="24" s="1"/>
  <c r="M30" i="24"/>
  <c r="O29" i="24"/>
  <c r="P29" i="24" s="1"/>
  <c r="M29" i="24"/>
  <c r="R26" i="24"/>
  <c r="O26" i="24"/>
  <c r="R25" i="24"/>
  <c r="O25" i="24"/>
  <c r="R24" i="24"/>
  <c r="O24" i="24"/>
  <c r="R23" i="24"/>
  <c r="O23" i="24"/>
  <c r="R22" i="24"/>
  <c r="O22" i="24"/>
  <c r="Q21" i="24"/>
  <c r="R21" i="24" s="1"/>
  <c r="O21" i="24"/>
  <c r="Q20" i="24"/>
  <c r="R20" i="24" s="1"/>
  <c r="O20" i="24"/>
  <c r="C74" i="23"/>
  <c r="C53" i="23"/>
  <c r="C30" i="23"/>
  <c r="Q21" i="23"/>
  <c r="R21" i="23" s="1"/>
  <c r="O21" i="23"/>
  <c r="Q20" i="23"/>
  <c r="R20" i="23" s="1"/>
  <c r="O20" i="23"/>
  <c r="AI12" i="22"/>
  <c r="AH12" i="22"/>
  <c r="AG12" i="22"/>
  <c r="AF12" i="22"/>
  <c r="AE12" i="22"/>
  <c r="Q372" i="20" a="1"/>
  <c r="Q611" i="20" a="1"/>
  <c r="Q784" i="20" a="1"/>
  <c r="Q1336" i="20" a="1"/>
  <c r="Q1307" i="20" a="1"/>
  <c r="Q1370" i="20" a="1"/>
  <c r="Q289" i="20" a="1"/>
  <c r="Q625" i="20" a="1"/>
  <c r="Q729" i="20" a="1"/>
  <c r="Q635" i="20" a="1"/>
  <c r="Q1365" i="20" a="1"/>
  <c r="Q1262" i="20" a="1"/>
  <c r="Q25" i="20" a="1"/>
  <c r="Q1506" i="20" a="1"/>
  <c r="Q1382" i="20" a="1"/>
  <c r="Q302" i="20" a="1"/>
  <c r="Q574" i="20" a="1"/>
  <c r="Q1337" i="20" a="1"/>
  <c r="Q544" i="20" a="1"/>
  <c r="Q1530" i="20" a="1"/>
  <c r="Q1540" i="20" a="1"/>
  <c r="Q1051" i="20" a="1"/>
  <c r="Q406" i="20" a="1"/>
  <c r="Q228" i="20" a="1"/>
  <c r="Q1124" i="20" a="1"/>
  <c r="Q113" i="20" a="1"/>
  <c r="Q1122" i="20" a="1"/>
  <c r="Q1513" i="20" a="1"/>
  <c r="Q20" i="20" a="1"/>
  <c r="Q974" i="20" a="1"/>
  <c r="Q72" i="20" a="1"/>
  <c r="Q91" i="20" a="1"/>
  <c r="Q782" i="20" a="1"/>
  <c r="Q614" i="20" a="1"/>
  <c r="Q213" i="20" a="1"/>
  <c r="Q1466" i="20" a="1"/>
  <c r="Q533" i="20" a="1"/>
  <c r="Q1309" i="20" a="1"/>
  <c r="Q560" i="20" a="1"/>
  <c r="Q879" i="20" a="1"/>
  <c r="Q391" i="20" a="1"/>
  <c r="Q710" i="20" a="1"/>
  <c r="Q546" i="20" a="1"/>
  <c r="Q1542" i="20" a="1"/>
  <c r="Q1533" i="20" a="1"/>
  <c r="Q1403" i="20" a="1"/>
  <c r="Q1335" i="20" a="1"/>
  <c r="Q1018" i="20" a="1"/>
  <c r="Q572" i="20" a="1"/>
  <c r="Q1649" i="20" a="1"/>
  <c r="Q167" i="20" a="1"/>
  <c r="Q322" i="20" a="1"/>
  <c r="Q1092" i="20" a="1"/>
  <c r="Q665" i="20" a="1"/>
  <c r="Q426" i="20" a="1"/>
  <c r="Q1273" i="20" a="1"/>
  <c r="Q1251" i="20" a="1"/>
  <c r="Q262" i="20" a="1"/>
  <c r="Q823" i="20" a="1"/>
  <c r="Q1550" i="20" a="1"/>
  <c r="Q1351" i="20" a="1"/>
  <c r="Q414" i="20" a="1"/>
  <c r="Q597" i="20" a="1"/>
  <c r="Q954" i="20" a="1"/>
  <c r="Q957" i="20" a="1"/>
  <c r="Q1433" i="20" a="1"/>
  <c r="Q775" i="20" a="1"/>
  <c r="Q812" i="20" a="1"/>
  <c r="Q708" i="20" a="1"/>
  <c r="Q509" i="20" a="1"/>
  <c r="Q120" i="20" a="1"/>
  <c r="Q480" i="20" a="1"/>
  <c r="Q615" i="20" a="1"/>
  <c r="Q1478" i="20" a="1"/>
  <c r="Q339" i="20" a="1"/>
  <c r="Q1529" i="20" a="1"/>
  <c r="Q703" i="20" a="1"/>
  <c r="Q326" i="20" a="1"/>
  <c r="Q508" i="20" a="1"/>
  <c r="Q626" i="20" a="1"/>
  <c r="Q854" i="20" a="1"/>
  <c r="Q937" i="20" a="1"/>
  <c r="Q1332" i="20" a="1"/>
  <c r="Q357" i="20" a="1"/>
  <c r="Q1047" i="20" a="1"/>
  <c r="Q857" i="20" a="1"/>
  <c r="Q1474" i="20" a="1"/>
  <c r="Q336" i="20" a="1"/>
  <c r="Q991" i="20" a="1"/>
  <c r="Q105" i="20" a="1"/>
  <c r="Q828" i="20" a="1"/>
  <c r="Q987" i="20" a="1"/>
  <c r="Q272" i="20" a="1"/>
  <c r="Q1659" i="20" a="1"/>
  <c r="Q513" i="20" a="1"/>
  <c r="Q1331" i="20" a="1"/>
  <c r="Q682" i="20" a="1"/>
  <c r="Q334" i="20" a="1"/>
  <c r="Q561" i="20" a="1"/>
  <c r="Q764" i="20" a="1"/>
  <c r="Q24" i="20" a="1"/>
  <c r="Q669" i="20" a="1"/>
  <c r="Q412" i="20" a="1"/>
  <c r="Q1352" i="20" a="1"/>
  <c r="Q567" i="20" a="1"/>
  <c r="Q1001" i="20" a="1"/>
  <c r="Q1359" i="20" a="1"/>
  <c r="Q858" i="20" a="1"/>
  <c r="Q811" i="20" a="1"/>
  <c r="Q1528" i="20" a="1"/>
  <c r="Q61" i="20" a="1"/>
  <c r="Q207" i="20" a="1"/>
  <c r="Q986" i="20" a="1"/>
  <c r="Q1371" i="20" a="1"/>
  <c r="Q205" i="20" a="1"/>
  <c r="Q569" i="20" a="1"/>
  <c r="Q692" i="20" a="1"/>
  <c r="Q62" i="20" a="1"/>
  <c r="Q1069" i="20" a="1"/>
  <c r="Q1079" i="20" a="1"/>
  <c r="Q1330" i="20" a="1"/>
  <c r="Q376" i="20" a="1"/>
  <c r="Q633" i="20" a="1"/>
  <c r="Q474" i="20" a="1"/>
  <c r="Q610" i="20" a="1"/>
  <c r="Q1048" i="20" a="1"/>
  <c r="Q1244" i="20" a="1"/>
  <c r="Q568" i="20" a="1"/>
  <c r="Q1265" i="20" a="1"/>
  <c r="Q1134" i="20" a="1"/>
  <c r="Q166" i="20" a="1"/>
  <c r="Q463" i="20" a="1"/>
  <c r="Q1245" i="20" a="1"/>
  <c r="Q770" i="20" a="1"/>
  <c r="Q316" i="20" a="1"/>
  <c r="Q268" i="20" a="1"/>
  <c r="Q1366" i="20" a="1"/>
  <c r="Q1320" i="20" a="1"/>
  <c r="Q1032" i="20" a="1"/>
  <c r="Q1520" i="20" a="1"/>
  <c r="Q106" i="20" a="1"/>
  <c r="Q278" i="20" a="1"/>
  <c r="Q1646" i="20" a="1"/>
  <c r="Q1516" i="20" a="1"/>
  <c r="Q1463" i="20" a="1"/>
  <c r="Q511" i="20" a="1"/>
  <c r="Q1014" i="20" a="1"/>
  <c r="Q350" i="20" a="1"/>
  <c r="Q52" i="20" a="1"/>
  <c r="Q489" i="20" a="1"/>
  <c r="Q910" i="20" a="1"/>
  <c r="Q1494" i="20" a="1"/>
  <c r="Q794" i="20" a="1"/>
  <c r="Q214" i="20" a="1"/>
  <c r="Q1008" i="20" a="1"/>
  <c r="Q1276" i="20" a="1"/>
  <c r="Q1508" i="20" a="1"/>
  <c r="Q421" i="20" a="1"/>
  <c r="Q284" i="20" a="1"/>
  <c r="Q789" i="20" a="1"/>
  <c r="Q1104" i="20" a="1"/>
  <c r="Q777" i="20" a="1"/>
  <c r="Q186" i="20" a="1"/>
  <c r="Q796" i="20" a="1"/>
  <c r="Q1075" i="20" a="1"/>
  <c r="Q940" i="20" a="1"/>
  <c r="Q973" i="20" a="1"/>
  <c r="Q1432" i="20" a="1"/>
  <c r="Q419" i="20" a="1"/>
  <c r="Q559" i="20" a="1"/>
  <c r="Q458" i="20" a="1"/>
  <c r="Q1250" i="20" a="1"/>
  <c r="Q1546" i="20" a="1"/>
  <c r="Q384" i="20" a="1"/>
  <c r="Q727" i="20" a="1"/>
  <c r="Q478" i="20" a="1"/>
  <c r="Q676" i="20" a="1"/>
  <c r="Q953" i="20" a="1"/>
  <c r="Q1498" i="20" a="1"/>
  <c r="Q1346" i="20" a="1"/>
  <c r="Q1009" i="20" a="1"/>
  <c r="Q409" i="20" a="1"/>
  <c r="Q735" i="20" a="1"/>
  <c r="Q808" i="20" a="1"/>
  <c r="Q427" i="20" a="1"/>
  <c r="Q274" i="20" a="1"/>
  <c r="Q1271" i="20" a="1"/>
  <c r="Q1343" i="20" a="1"/>
  <c r="Q630" i="20" a="1"/>
  <c r="Q1308" i="20" a="1"/>
  <c r="Q1599" i="20" a="1"/>
  <c r="Q952" i="20" a="1"/>
  <c r="Q452" i="20" a="1"/>
  <c r="Q212" i="20" a="1"/>
  <c r="Q446" i="20" a="1"/>
  <c r="Q842" i="20" a="1"/>
  <c r="Q204" i="20" a="1"/>
  <c r="Q1234" i="20" a="1"/>
  <c r="Q1584" i="20" a="1"/>
  <c r="Q226" i="20" a="1"/>
  <c r="Q1388" i="20" a="1"/>
  <c r="Q1662" i="20" a="1"/>
  <c r="Q261" i="20" a="1"/>
  <c r="Q487" i="20" a="1"/>
  <c r="Q1241" i="20" a="1"/>
  <c r="Q411" i="20" a="1"/>
  <c r="Q496" i="20" a="1"/>
  <c r="Q325" i="20" a="1"/>
  <c r="Q471" i="20" a="1"/>
  <c r="Q874" i="20" a="1"/>
  <c r="Q1229" i="20" a="1"/>
  <c r="Q472" i="20" a="1"/>
  <c r="Q1030" i="20" a="1"/>
  <c r="Q1120" i="20" a="1"/>
  <c r="Q174" i="20" a="1"/>
  <c r="Q1268" i="20" a="1"/>
  <c r="Q335" i="20" a="1"/>
  <c r="Q1394" i="20" a="1"/>
  <c r="Q424" i="20" a="1"/>
  <c r="Q1296" i="20" a="1"/>
  <c r="Q457" i="20" a="1"/>
  <c r="Q484" i="20" a="1"/>
  <c r="Q958" i="20" a="1"/>
  <c r="Q683" i="20" a="1"/>
  <c r="Q1378" i="20" a="1"/>
  <c r="Q707" i="20" a="1"/>
  <c r="Q1522" i="20" a="1"/>
  <c r="Q856" i="20" a="1"/>
  <c r="Q218" i="20" a="1"/>
  <c r="Q1125" i="20" a="1"/>
  <c r="Q134" i="20" a="1"/>
  <c r="Q1002" i="20" a="1"/>
  <c r="Q1349" i="20" a="1"/>
  <c r="Q374" i="20" a="1"/>
  <c r="Q380" i="20" a="1"/>
  <c r="Q639" i="20" a="1"/>
  <c r="Q745" i="20" a="1"/>
  <c r="Q1117" i="20" a="1"/>
  <c r="Q74" i="20" a="1"/>
  <c r="Q728" i="20" a="1"/>
  <c r="Q1119" i="20" a="1"/>
  <c r="Q650" i="20" a="1"/>
  <c r="Q1068" i="20" a="1"/>
  <c r="Q1600" i="20" a="1"/>
  <c r="Q176" i="20" a="1"/>
  <c r="Q1278" i="20" a="1"/>
  <c r="Q85" i="20" a="1"/>
  <c r="Q1256" i="20" a="1"/>
  <c r="Q738" i="20" a="1"/>
  <c r="Q766" i="20" a="1"/>
  <c r="Q1518" i="20" a="1"/>
  <c r="Q1504" i="20" a="1"/>
  <c r="Q554" i="20" a="1"/>
  <c r="Q1112" i="20" a="1"/>
  <c r="Q501" i="20" a="1"/>
  <c r="Q486" i="20" a="1"/>
  <c r="Q893" i="20" a="1"/>
  <c r="Q1652" i="20" a="1"/>
  <c r="Q371" i="20" a="1"/>
  <c r="Q1013" i="20" a="1"/>
  <c r="Q89" i="20" a="1"/>
  <c r="Q647" i="20" a="1"/>
  <c r="Q844" i="20" a="1"/>
  <c r="Q79" i="20" a="1"/>
  <c r="Q1459" i="20" a="1"/>
  <c r="Q1096" i="20" a="1"/>
  <c r="Q1275" i="20" a="1"/>
  <c r="Q645" i="20" a="1"/>
  <c r="Q608" i="20" a="1"/>
  <c r="Q369" i="20" a="1"/>
  <c r="Q28" i="20" a="1"/>
  <c r="Q557" i="20" a="1"/>
  <c r="Q570" i="20" a="1"/>
  <c r="Q1240" i="20" a="1"/>
  <c r="Q593" i="20" a="1"/>
  <c r="Q1289" i="20" a="1"/>
  <c r="Q1481" i="20" a="1"/>
  <c r="Q1113" i="20" a="1"/>
  <c r="Q1305" i="20" a="1"/>
  <c r="Q1306" i="20" a="1"/>
  <c r="Q1050" i="20" a="1"/>
  <c r="Q502" i="20" a="1"/>
  <c r="Q679" i="20" a="1"/>
  <c r="Q532" i="20" a="1"/>
  <c r="Q1249" i="20" a="1"/>
  <c r="Q248" i="20" a="1"/>
  <c r="Q1412" i="20" a="1"/>
  <c r="Q909" i="20" a="1"/>
  <c r="Q662" i="20" a="1"/>
  <c r="Q1386" i="20" a="1"/>
  <c r="Q596" i="20" a="1"/>
  <c r="Q1545" i="20" a="1"/>
  <c r="Q385" i="20" a="1"/>
  <c r="Q1284" i="20" a="1"/>
  <c r="Q1390" i="20" a="1"/>
  <c r="Q755" i="20" a="1"/>
  <c r="Q453" i="20" a="1"/>
  <c r="Q386" i="20" a="1"/>
  <c r="Q353" i="20" a="1"/>
  <c r="Q78" i="20" a="1"/>
  <c r="Q1375" i="20" a="1"/>
  <c r="Q877" i="20" a="1"/>
  <c r="Q1416" i="20" a="1"/>
  <c r="Q1299" i="20" a="1"/>
  <c r="Q490" i="20" a="1"/>
  <c r="Q499" i="20" a="1"/>
  <c r="Q1019" i="20" a="1"/>
  <c r="Q1538" i="20" a="1"/>
  <c r="Q1651" i="20" a="1"/>
  <c r="Q1076" i="20" a="1"/>
  <c r="Q285" i="20" a="1"/>
  <c r="Q96" i="20" a="1"/>
  <c r="Q1334" i="20" a="1"/>
  <c r="Q1133" i="20" a="1"/>
  <c r="Q99" i="20" a="1"/>
  <c r="Q1485" i="20" a="1"/>
  <c r="Q836" i="20" a="1"/>
  <c r="Q1344" i="20" a="1"/>
  <c r="Q32" i="20" a="1"/>
  <c r="Q1384" i="20" a="1"/>
  <c r="Q1409" i="20" a="1"/>
  <c r="Q225" i="20" a="1"/>
  <c r="Q165" i="20" a="1"/>
  <c r="Q732" i="20" a="1"/>
  <c r="Q896" i="20" a="1"/>
  <c r="Q790" i="20" a="1"/>
  <c r="Q206" i="20" a="1"/>
  <c r="Q757" i="20" a="1"/>
  <c r="Q1266" i="20" a="1"/>
  <c r="Q671" i="20" a="1"/>
  <c r="Q1437" i="20" a="1"/>
  <c r="Q436" i="20" a="1"/>
  <c r="Q657" i="20" a="1"/>
  <c r="Q776" i="20" a="1"/>
  <c r="Q1408" i="20" a="1"/>
  <c r="Q604" i="20" a="1"/>
  <c r="Q1286" i="20" a="1"/>
  <c r="Q765" i="20" a="1"/>
  <c r="Q168" i="20" a="1"/>
  <c r="Q1114" i="20" a="1"/>
  <c r="Q420" i="20" a="1"/>
  <c r="Q1065" i="20" a="1"/>
  <c r="Q1405" i="20" a="1"/>
  <c r="Q235" i="20" a="1"/>
  <c r="Q1049" i="20" a="1"/>
  <c r="Q1333" i="20" a="1"/>
  <c r="Q30" i="20" a="1"/>
  <c r="Q590" i="20" a="1"/>
  <c r="Q1404" i="20" a="1"/>
  <c r="Q392" i="20" a="1"/>
  <c r="Q303" i="20" a="1"/>
  <c r="Q1418" i="20" a="1"/>
  <c r="Q1502" i="20" a="1"/>
  <c r="Q1543" i="20" a="1"/>
  <c r="Q1420" i="20" a="1"/>
  <c r="Q1003" i="20" a="1"/>
  <c r="Q813" i="20" a="1"/>
  <c r="Q1086" i="20" a="1"/>
  <c r="Q623" i="20" a="1"/>
  <c r="Q524" i="20" a="1"/>
  <c r="Q309" i="20" a="1"/>
  <c r="Q956" i="20" a="1"/>
  <c r="Q1321" i="20" a="1"/>
  <c r="Q298" i="20" a="1"/>
  <c r="Q772" i="20" a="1"/>
  <c r="Q500" i="20" a="1"/>
  <c r="Q1660" i="20" a="1"/>
  <c r="Q1090" i="20" a="1"/>
  <c r="Q1401" i="20" a="1"/>
  <c r="Q1270" i="20" a="1"/>
  <c r="Q927" i="20" a="1"/>
  <c r="Q534" i="20" a="1"/>
  <c r="Q1004" i="20" a="1"/>
  <c r="Q751" i="20" a="1"/>
  <c r="Q459" i="20" a="1"/>
  <c r="Q1232" i="20" a="1"/>
  <c r="Q756" i="20" a="1"/>
  <c r="Q375" i="20" a="1"/>
  <c r="Q1539" i="20" a="1"/>
  <c r="Q594" i="20" a="1"/>
  <c r="Q628" i="20" a="1"/>
  <c r="Q287" i="20" a="1"/>
  <c r="Q960" i="20" a="1"/>
  <c r="Q321" i="20" a="1"/>
  <c r="Q267" i="20" a="1"/>
  <c r="Q911" i="20" a="1"/>
  <c r="Q124" i="20" a="1"/>
  <c r="Q556" i="20" a="1"/>
  <c r="Q252" i="20" a="1"/>
  <c r="Q1507" i="20" a="1"/>
  <c r="Q1362" i="20" a="1"/>
  <c r="Q479" i="20" a="1"/>
  <c r="Q1064" i="20" a="1"/>
  <c r="Q684" i="20" a="1"/>
  <c r="Q1061" i="20" a="1"/>
  <c r="Q1106" i="20" a="1"/>
  <c r="Q90" i="20" a="1"/>
  <c r="Q730" i="20" a="1"/>
  <c r="Q1095" i="20" a="1"/>
  <c r="Q408" i="20" a="1"/>
  <c r="Q1290" i="20" a="1"/>
  <c r="Q550" i="20" a="1"/>
  <c r="Q390" i="20" a="1"/>
  <c r="Q1549" i="20" a="1"/>
  <c r="Q810" i="20" a="1"/>
  <c r="Q1509" i="20" a="1"/>
  <c r="Q922" i="20" a="1"/>
  <c r="Q583" i="20" a="1"/>
  <c r="Q523" i="20" a="1"/>
  <c r="Q94" i="20" a="1"/>
  <c r="Q1060" i="20" a="1"/>
  <c r="Q539" i="20" a="1"/>
  <c r="Q1414" i="20" a="1"/>
  <c r="Q410" i="20" a="1"/>
  <c r="Q132" i="20" a="1"/>
  <c r="Q1021" i="20" a="1"/>
  <c r="Q860" i="20" a="1"/>
  <c r="Q571" i="20" a="1"/>
  <c r="Q470" i="20" a="1"/>
  <c r="Q579" i="20" a="1"/>
  <c r="Q1302" i="20" a="1"/>
  <c r="Q839" i="20" a="1"/>
  <c r="Q1475" i="20" a="1"/>
  <c r="Q1323" i="20" a="1"/>
  <c r="Q447" i="20" a="1"/>
  <c r="Q84" i="20" a="1"/>
  <c r="Q826" i="20" a="1"/>
  <c r="Q637" i="20" a="1"/>
  <c r="Q905" i="20" a="1"/>
  <c r="Q767" i="20" a="1"/>
  <c r="Q97" i="20" a="1"/>
  <c r="Q352" i="20" a="1"/>
  <c r="Q18" i="20" a="1"/>
  <c r="Q301" i="20" a="1"/>
  <c r="Q1544" i="20" a="1"/>
  <c r="Q1383" i="20" a="1"/>
  <c r="Q422" i="20" a="1"/>
  <c r="Q545" i="20" a="1"/>
  <c r="Q295" i="20" a="1"/>
  <c r="Q573" i="20" a="1"/>
  <c r="Q1242" i="20" a="1"/>
  <c r="Q649" i="20" a="1"/>
  <c r="Q1447" i="20" a="1"/>
  <c r="Q543" i="20" a="1"/>
  <c r="Q1132" i="20" a="1"/>
  <c r="Q1407" i="20" a="1"/>
  <c r="Q77" i="20" a="1"/>
  <c r="Q216" i="20" a="1"/>
  <c r="Q717" i="20" a="1"/>
  <c r="Q503" i="20" a="1"/>
  <c r="Q188" i="20" a="1"/>
  <c r="Q658" i="20" a="1"/>
  <c r="Q926" i="20" a="1"/>
  <c r="Q795" i="20" a="1"/>
  <c r="Q1310" i="20" a="1"/>
  <c r="Q362" i="20" a="1"/>
  <c r="Q1115" i="20" a="1"/>
  <c r="Q127" i="20" a="1"/>
  <c r="Q824" i="20" a="1"/>
  <c r="Q1457" i="20" a="1"/>
  <c r="Q651" i="20" a="1"/>
  <c r="Q873" i="20" a="1"/>
  <c r="Q1521" i="20" a="1"/>
  <c r="Q283" i="20" a="1"/>
  <c r="Q465" i="20" a="1"/>
  <c r="Q441" i="20" a="1"/>
  <c r="Q898" i="20" a="1"/>
  <c r="Q351" i="20" a="1"/>
  <c r="Q1536" i="20" a="1"/>
  <c r="Q1391" i="20" a="1"/>
  <c r="Q969" i="20" a="1"/>
  <c r="Q1493" i="20" a="1"/>
  <c r="Q328" i="20" a="1"/>
  <c r="Q837" i="20" a="1"/>
  <c r="Q917" i="20" a="1"/>
  <c r="Q1582" i="20" a="1"/>
  <c r="Q686" i="20" a="1"/>
  <c r="Q585" i="20" a="1"/>
  <c r="Q217" i="20" a="1"/>
  <c r="Q855" i="20" a="1"/>
  <c r="Q525" i="20" a="1"/>
  <c r="Q1566" i="20" a="1"/>
  <c r="Q929" i="20" a="1"/>
  <c r="Q791" i="20" a="1"/>
  <c r="Q1230" i="20" a="1"/>
  <c r="Q825" i="20" a="1"/>
  <c r="Q733" i="20" a="1"/>
  <c r="Q1236" i="20" a="1"/>
  <c r="Q477" i="20" a="1"/>
  <c r="Q566" i="20" a="1"/>
  <c r="Q925" i="20" a="1"/>
  <c r="Q531" i="20" a="1"/>
  <c r="Q1129" i="20" a="1"/>
  <c r="Q1601" i="20" a="1"/>
  <c r="Q368" i="20" a="1"/>
  <c r="Q880" i="20" a="1"/>
  <c r="Q881" i="20" a="1"/>
  <c r="Q491" i="20" a="1"/>
  <c r="Q741" i="20" a="1"/>
  <c r="Q586" i="20" a="1"/>
  <c r="Q1541" i="20" a="1"/>
  <c r="Q1430" i="20" a="1"/>
  <c r="Q308" i="20" a="1"/>
  <c r="Q1301" i="20" a="1"/>
  <c r="Q1444" i="20" a="1"/>
  <c r="Q1046" i="20" a="1"/>
  <c r="Q685" i="20" a="1"/>
  <c r="Q1020" i="20" a="1"/>
  <c r="Q793" i="20" a="1"/>
  <c r="Q516" i="20" a="1"/>
  <c r="Q1006" i="20" a="1"/>
  <c r="Q1066" i="20" a="1"/>
  <c r="Q1413" i="20" a="1"/>
  <c r="Q1028" i="20" a="1"/>
  <c r="Q76" i="20" a="1"/>
  <c r="Q227" i="20" a="1"/>
  <c r="Q1045" i="20" a="1"/>
  <c r="Q840" i="20" a="1"/>
  <c r="Q1247" i="20" a="1"/>
  <c r="Q342" i="20" a="1"/>
  <c r="Q428" i="20" a="1"/>
  <c r="Q1471" i="20" a="1"/>
  <c r="Q1016" i="20" a="1"/>
  <c r="Q382" i="20" a="1"/>
  <c r="Q697" i="20" a="1"/>
  <c r="Q1480" i="20" a="1"/>
  <c r="Q110" i="20" a="1"/>
  <c r="Q1438" i="20" a="1"/>
  <c r="Q1489" i="20" a="1"/>
  <c r="Q1288" i="20" a="1"/>
  <c r="Q890" i="20" a="1"/>
  <c r="Q709" i="20" a="1"/>
  <c r="Q548" i="20" a="1"/>
  <c r="Q1441" i="20" a="1"/>
  <c r="Q1581" i="20" a="1"/>
  <c r="Q921" i="20" a="1"/>
  <c r="Q510" i="20" a="1"/>
  <c r="Q1035" i="20" a="1"/>
  <c r="Q691" i="20" a="1"/>
  <c r="Q1311" i="20" a="1"/>
  <c r="Q1524" i="20" a="1"/>
  <c r="Q254" i="20" a="1"/>
  <c r="Q660" i="20" a="1"/>
  <c r="Q31" i="20" a="1"/>
  <c r="Q1491" i="20" a="1"/>
  <c r="Q537" i="20" a="1"/>
  <c r="Q1067" i="20" a="1"/>
  <c r="Q1248" i="20" a="1"/>
  <c r="Q1126" i="20" a="1"/>
  <c r="Q1661" i="20" a="1"/>
  <c r="Q1121" i="20" a="1"/>
  <c r="Q814" i="20" a="1"/>
  <c r="Q236" i="20" a="1"/>
  <c r="Q1102" i="20" a="1"/>
  <c r="Q179" i="20" a="1"/>
  <c r="Q778" i="20" a="1"/>
  <c r="Q843" i="20" a="1"/>
  <c r="Q892" i="20" a="1"/>
  <c r="Q719" i="20" a="1"/>
  <c r="Q1654" i="20" a="1"/>
  <c r="Q1103" i="20" a="1"/>
  <c r="Q820" i="20" a="1"/>
  <c r="Q1267" i="20" a="1"/>
  <c r="Q423" i="20" a="1"/>
  <c r="Q240" i="20" a="1"/>
  <c r="Q972" i="20" a="1"/>
  <c r="Q706" i="20" a="1"/>
  <c r="Q526" i="20" a="1"/>
  <c r="Q731" i="20" a="1"/>
  <c r="Q1473" i="20" a="1"/>
  <c r="Q1345" i="20" a="1"/>
  <c r="Q1074" i="20" a="1"/>
  <c r="Q1379" i="20" a="1"/>
  <c r="Q780" i="20" a="1"/>
  <c r="Q698" i="20" a="1"/>
  <c r="Q1472" i="20" a="1"/>
  <c r="Q721" i="20" a="1"/>
  <c r="Q989" i="20" a="1"/>
  <c r="Q1368" i="20" a="1"/>
  <c r="Q971" i="20" a="1"/>
  <c r="Q690" i="20" a="1"/>
  <c r="Q985" i="20" a="1"/>
  <c r="Q437" i="20" a="1"/>
  <c r="Q1655" i="20" a="1"/>
  <c r="Q859" i="20" a="1"/>
  <c r="Q1503" i="20" a="1"/>
  <c r="Q299" i="20" a="1"/>
  <c r="Q1088" i="20" a="1"/>
  <c r="Q1650" i="20" a="1"/>
  <c r="Q1499" i="20" a="1"/>
  <c r="Q242" i="20" a="1"/>
  <c r="Q1534" i="20" a="1"/>
  <c r="Q1477" i="20" a="1"/>
  <c r="Q694" i="20" a="1"/>
  <c r="Q393" i="20" a="1"/>
  <c r="Q1127" i="20" a="1"/>
  <c r="Q324" i="20" a="1"/>
  <c r="Q407" i="20" a="1"/>
  <c r="Q1015" i="20" a="1"/>
  <c r="Q939" i="20" a="1"/>
  <c r="Q653" i="20" a="1"/>
  <c r="Q1422" i="20" a="1"/>
  <c r="Q1044" i="20" a="1"/>
  <c r="Q528" i="20" a="1"/>
  <c r="Q1111" i="20" a="1"/>
  <c r="Q100" i="20" a="1"/>
  <c r="Q1077" i="20" a="1"/>
  <c r="Q311" i="20" a="1"/>
  <c r="Q562" i="20" a="1"/>
  <c r="Q1484" i="20" a="1"/>
  <c r="Q1057" i="20" a="1"/>
  <c r="Q251" i="20" a="1"/>
  <c r="Q743" i="20" a="1"/>
  <c r="Q297" i="20" a="1"/>
  <c r="Q255" i="20" a="1"/>
  <c r="Q1300" i="20" a="1"/>
  <c r="Q338" i="20" a="1"/>
  <c r="Q396" i="20" a="1"/>
  <c r="Q624" i="20" a="1"/>
  <c r="Q498" i="20" a="1"/>
  <c r="Q1238" i="20" a="1"/>
  <c r="Q673" i="20" a="1"/>
  <c r="Q591" i="20" a="1"/>
  <c r="Q938" i="20" a="1"/>
  <c r="Q912" i="20" a="1"/>
  <c r="Q286" i="20" a="1"/>
  <c r="Q739" i="20" a="1"/>
  <c r="Q135" i="20" a="1"/>
  <c r="Q1647" i="20" a="1"/>
  <c r="Q672" i="20" a="1"/>
  <c r="Q1483" i="20" a="1"/>
  <c r="Q704" i="20" a="1"/>
  <c r="Q88" i="20" a="1"/>
  <c r="Q129" i="20" a="1"/>
  <c r="Q1505" i="20" a="1"/>
  <c r="Q769" i="20" a="1"/>
  <c r="Q759" i="20" a="1"/>
  <c r="Q1486" i="20" a="1"/>
  <c r="Q1078" i="20" a="1"/>
  <c r="Q612" i="20" a="1"/>
  <c r="Q1495" i="20" a="1"/>
  <c r="Q173" i="20" a="1"/>
  <c r="Q1318" i="20" a="1"/>
  <c r="Q1319" i="20" a="1"/>
  <c r="Q1367" i="20" a="1"/>
  <c r="Q720" i="20" a="1"/>
  <c r="Q435" i="20" a="1"/>
  <c r="Q1253" i="20" a="1"/>
  <c r="Q652" i="20" a="1"/>
  <c r="Q838" i="20" a="1"/>
  <c r="Q469" i="20" a="1"/>
  <c r="Q687" i="20" a="1"/>
  <c r="Q581" i="20" a="1"/>
  <c r="Q418" i="20" a="1"/>
  <c r="Q942" i="20" a="1"/>
  <c r="Q1087" i="20" a="1"/>
  <c r="Q1398" i="20" a="1"/>
  <c r="Q211" i="20" a="1"/>
  <c r="Q1089" i="20" a="1"/>
  <c r="Q314" i="20" a="1"/>
  <c r="Q1515" i="20" a="1"/>
  <c r="Q695" i="20" a="1"/>
  <c r="Q675" i="20" a="1"/>
  <c r="Q1406" i="20" a="1"/>
  <c r="Q1653" i="20" a="1"/>
  <c r="Q1496" i="20" a="1"/>
  <c r="Q1294" i="20" a="1"/>
  <c r="Q821" i="20" a="1"/>
  <c r="Q1239" i="20" a="1"/>
  <c r="Q763" i="20" a="1"/>
  <c r="Q1598" i="20" a="1"/>
  <c r="Q1260" i="20" a="1"/>
  <c r="Q1123" i="20" a="1"/>
  <c r="Q300" i="20" a="1"/>
  <c r="Q98" i="20" a="1"/>
  <c r="Q1656" i="20" a="1"/>
  <c r="Q1254" i="20" a="1"/>
  <c r="Q1237" i="20" a="1"/>
  <c r="Q1363" i="20" a="1"/>
  <c r="Q34" i="20" a="1"/>
  <c r="Q661" i="20" a="1"/>
  <c r="Q139" i="20" a="1"/>
  <c r="Q215" i="20" a="1"/>
  <c r="Q959" i="20" a="1"/>
  <c r="Q288" i="20" a="1"/>
  <c r="Q1548" i="20" a="1"/>
  <c r="Q438" i="20" a="1"/>
  <c r="Q398" i="20" a="1"/>
  <c r="Q337" i="20" a="1"/>
  <c r="Q1402" i="20" a="1"/>
  <c r="Q1105" i="20" a="1"/>
  <c r="Q749" i="20" a="1"/>
  <c r="Q693" i="20" a="1"/>
  <c r="Q622" i="20" a="1"/>
  <c r="Q253" i="20" a="1"/>
  <c r="Q1531" i="20" a="1"/>
  <c r="Q629" i="20" a="1"/>
  <c r="Q370" i="20" a="1"/>
  <c r="Q944" i="20" a="1"/>
  <c r="Q434" i="20" a="1"/>
  <c r="Q425" i="20" a="1"/>
  <c r="Q648" i="20" a="1"/>
  <c r="Q1017" i="20" a="1"/>
  <c r="Q908" i="20" a="1"/>
  <c r="Q928" i="20" a="1"/>
  <c r="Q1269" i="20" a="1"/>
  <c r="Q273" i="20" a="1"/>
  <c r="Q967" i="20" a="1"/>
  <c r="Q1285" i="20" a="1"/>
  <c r="Q87" i="20" a="1"/>
  <c r="Q762" i="20" a="1"/>
  <c r="Q555" i="20" a="1"/>
  <c r="Q1231" i="20" a="1"/>
  <c r="Q1476" i="20" a="1"/>
  <c r="Q1469" i="20" a="1"/>
  <c r="Q356" i="20" a="1"/>
  <c r="Q1482" i="20" a="1"/>
  <c r="Q185" i="20" a="1"/>
  <c r="Q123" i="20" a="1"/>
  <c r="Q1263" i="20" a="1"/>
  <c r="Q752" i="20" a="1"/>
  <c r="Q381" i="20" a="1"/>
  <c r="Q1487" i="20" a="1"/>
  <c r="Q354" i="20" a="1"/>
  <c r="Q485" i="20" a="1"/>
  <c r="Q440" i="20" a="1"/>
  <c r="Q1519" i="20" a="1"/>
  <c r="Q395" i="20" a="1"/>
  <c r="Q1033" i="20" a="1"/>
  <c r="Q923" i="20" a="1"/>
  <c r="Q913" i="20" a="1"/>
  <c r="Q111" i="20" a="1"/>
  <c r="Q945" i="20" a="1"/>
  <c r="Q1272" i="20" a="1"/>
  <c r="Q1080" i="20" a="1"/>
  <c r="Q1462" i="20" a="1"/>
  <c r="Q807" i="20" a="1"/>
  <c r="Q265" i="20" a="1"/>
  <c r="Q187" i="20" a="1"/>
  <c r="Q744" i="20" a="1"/>
  <c r="Q1322" i="20" a="1"/>
  <c r="Q1257" i="20" a="1"/>
  <c r="Q1036" i="20" a="1"/>
  <c r="Q1255" i="20" a="1"/>
  <c r="Q1107" i="20" a="1"/>
  <c r="Q1116" i="20" a="1"/>
  <c r="Q266" i="20" a="1"/>
  <c r="Q387" i="20" a="1"/>
  <c r="Q275" i="20" a="1"/>
  <c r="Q95" i="20" a="1"/>
  <c r="Q340" i="20" a="1"/>
  <c r="Q990" i="20" a="1"/>
  <c r="Q379" i="20" a="1"/>
  <c r="Q315" i="20" a="1"/>
  <c r="Q1084" i="20" a="1"/>
  <c r="Q584" i="20" a="1"/>
  <c r="Q792" i="20" a="1"/>
  <c r="Q102" i="20" a="1"/>
  <c r="Q578" i="20" a="1"/>
  <c r="Q238" i="20" a="1"/>
  <c r="Q668" i="20" a="1"/>
  <c r="Q1537" i="20" a="1"/>
  <c r="Q827" i="20" a="1"/>
  <c r="Q1449" i="20" a="1"/>
  <c r="Q1358" i="20" a="1"/>
  <c r="Q109" i="20" a="1"/>
  <c r="Q613" i="20" a="1"/>
  <c r="Q1657" i="20" a="1"/>
  <c r="Q681" i="20" a="1"/>
  <c r="Q955" i="20" a="1"/>
  <c r="Q462" i="20" a="1"/>
  <c r="Q1100" i="20" a="1"/>
  <c r="Q1325" i="20" a="1"/>
  <c r="Q461" i="20" a="1"/>
  <c r="Q177" i="20" a="1"/>
  <c r="Q464" i="20" a="1"/>
  <c r="Q1128" i="20" a="1"/>
  <c r="Q1350" i="20" a="1"/>
  <c r="Q521" i="20" a="1"/>
  <c r="Q1547" i="20" a="1"/>
  <c r="Q970" i="20" a="1"/>
  <c r="Q1243" i="20" a="1"/>
  <c r="Q906" i="20" a="1"/>
  <c r="Q67" i="20" a="1"/>
  <c r="Q239" i="20" a="1"/>
  <c r="Q1287" i="20" a="1"/>
  <c r="Q1535" i="20" a="1"/>
  <c r="Q1479" i="20" a="1"/>
  <c r="Q616" i="20" a="1"/>
  <c r="Q383" i="20" a="1"/>
  <c r="Q1387" i="20" a="1"/>
  <c r="Q646" i="20" a="1"/>
  <c r="Q1663" i="20" a="1"/>
  <c r="Q891" i="20" a="1"/>
  <c r="Q627" i="20" a="1"/>
  <c r="Q241" i="20" a="1"/>
  <c r="Q492" i="20" a="1"/>
  <c r="Q895" i="20" a="1"/>
  <c r="Q413" i="20" a="1"/>
  <c r="Q674" i="20" a="1"/>
  <c r="Q1031" i="20" a="1"/>
  <c r="Q1648" i="20" a="1"/>
  <c r="Q1312" i="20" a="1"/>
  <c r="Q754" i="20" a="1"/>
  <c r="Q83" i="20" a="1"/>
  <c r="Q1073" i="20" a="1"/>
  <c r="Q1005" i="20" a="1"/>
  <c r="Q1586" i="20" a="1"/>
  <c r="Q86" i="20" a="1"/>
  <c r="Q641" i="20" a="1"/>
  <c r="Q1101" i="20" a="1"/>
  <c r="Q740" i="20" a="1"/>
  <c r="Q433" i="20" a="1"/>
  <c r="Q1434" i="20" a="1"/>
  <c r="Q718" i="20" a="1"/>
  <c r="Q1056" i="20" a="1"/>
  <c r="Q130" i="20" a="1"/>
  <c r="Q680" i="20" a="1"/>
  <c r="Q1274" i="20" a="1"/>
  <c r="Q271" i="20" a="1"/>
  <c r="Q296" i="20" a="1"/>
  <c r="Q1131" i="20" a="1"/>
  <c r="Q894" i="20" a="1"/>
  <c r="Q1007" i="20" a="1"/>
  <c r="Q609" i="20" a="1"/>
  <c r="Q1029" i="20" a="1"/>
  <c r="Q460" i="20" a="1"/>
  <c r="Q1579" i="20" a="1"/>
  <c r="Q439" i="20" a="1"/>
  <c r="Q276" i="20" a="1"/>
  <c r="Q1326" i="20" a="1"/>
  <c r="Q1658" i="20" a="1"/>
  <c r="Q1448" i="20" a="1"/>
  <c r="Q512" i="20" a="1"/>
  <c r="Q592" i="20" a="1"/>
  <c r="Q1456" i="20" a="1"/>
  <c r="Q178" i="20" a="1"/>
  <c r="Q1348" i="20" a="1"/>
  <c r="Q1583" i="20" a="1"/>
  <c r="Q1364" i="20" a="1"/>
  <c r="Q1099" i="20" a="1"/>
  <c r="Q853" i="20" a="1"/>
  <c r="Q670" i="20" a="1"/>
  <c r="Q219" i="20" a="1"/>
  <c r="Q536" i="20" a="1"/>
  <c r="Q1501" i="20" a="1"/>
  <c r="Q783" i="20" a="1"/>
  <c r="Q451" i="20" a="1"/>
  <c r="Q329" i="20" a="1"/>
  <c r="Q327" i="20" a="1"/>
  <c r="Q875" i="20" a="1"/>
  <c r="Q450" i="20" a="1"/>
  <c r="Q941" i="20" a="1"/>
  <c r="Q1517" i="20" a="1"/>
  <c r="Q1514" i="20" a="1"/>
  <c r="Q488" i="20" a="1"/>
  <c r="Q1063" i="20" a="1"/>
  <c r="Q1389" i="20" a="1"/>
  <c r="Q983" i="20" a="1"/>
  <c r="Q716" i="20" a="1"/>
  <c r="Q1500" i="20" a="1"/>
  <c r="Q476" i="20" a="1"/>
  <c r="Q768" i="20" a="1"/>
  <c r="Q264" i="20" a="1"/>
  <c r="Q520" i="20" a="1"/>
  <c r="Q547" i="20" a="1"/>
  <c r="Q1034" i="20" a="1"/>
  <c r="Q876" i="20" a="1"/>
  <c r="Q711" i="20" a="1"/>
  <c r="Q975" i="20" a="1"/>
  <c r="Q724" i="20" a="1"/>
  <c r="Q1369" i="20" a="1"/>
  <c r="Q1313" i="20" a="1"/>
  <c r="Q1081" i="20" a="1"/>
  <c r="Q1252" i="20" a="1"/>
  <c r="Q312" i="20" a="1"/>
  <c r="Q1397" i="20" a="1"/>
  <c r="Q359" i="20" a="1"/>
  <c r="Q355" i="20" a="1"/>
  <c r="Q448" i="20" a="1"/>
  <c r="Q1235" i="20" a="1"/>
  <c r="Q504" i="20" a="1"/>
  <c r="Q1338" i="20" a="1"/>
  <c r="Q750" i="20" a="1"/>
  <c r="Q445" i="20" a="1"/>
  <c r="Q753" i="20" a="1"/>
  <c r="Q1118" i="20" a="1"/>
  <c r="Q101" i="20" a="1"/>
  <c r="Q35" i="20" a="1"/>
  <c r="Q290" i="20" a="1"/>
  <c r="Q1130" i="20" a="1"/>
  <c r="Q1297" i="20" a="1"/>
  <c r="Q429" i="20" a="1"/>
  <c r="Q924" i="20" a="1"/>
  <c r="Q598" i="20" a="1"/>
  <c r="Q1442" i="20" a="1"/>
  <c r="Q175" i="20" a="1"/>
  <c r="Q1532" i="20" a="1"/>
  <c r="Q779" i="20" a="1"/>
  <c r="Q809" i="20" a="1"/>
  <c r="Q237" i="20" a="1"/>
  <c r="Q313" i="20" a="1"/>
  <c r="Q806" i="20" a="1"/>
  <c r="Q558" i="20" a="1"/>
  <c r="Q397" i="20" a="1"/>
  <c r="Q323" i="20" a="1"/>
  <c r="Q1052" i="20" a="1"/>
  <c r="Q984" i="20" a="1"/>
  <c r="Q988" i="20" a="1"/>
  <c r="Q797" i="20" a="1"/>
  <c r="Q1110" i="20" a="1"/>
  <c r="Q1492" i="20" a="1"/>
  <c r="Q1347" i="20" a="1"/>
  <c r="Q696" i="20" a="1"/>
  <c r="Q23" i="20" a="1"/>
  <c r="Q349" i="20" a="1"/>
  <c r="Q1258" i="20" a="1"/>
  <c r="Q1497" i="20" a="1"/>
  <c r="Q1085" i="20" a="1"/>
  <c r="Q705" i="20" a="1"/>
  <c r="Q1277" i="20" a="1"/>
  <c r="Q527" i="20" a="1"/>
  <c r="Q897" i="20" a="1"/>
  <c r="Q595" i="20" a="1"/>
  <c r="Q263" i="20" a="1"/>
  <c r="Q1385" i="20" a="1"/>
  <c r="Q1261" i="20" a="1"/>
  <c r="Q162" i="20" a="1"/>
  <c r="Q282" i="20" a="1"/>
  <c r="Q538" i="20" a="1"/>
  <c r="Q1393" i="20" a="1"/>
  <c r="Q373" i="20" a="1"/>
  <c r="Q781" i="20" a="1"/>
  <c r="Q1488" i="20" a="1"/>
  <c r="Q1298" i="20" a="1"/>
  <c r="Q341" i="20" a="1"/>
  <c r="Q1062" i="20" a="1"/>
  <c r="Q742" i="20" a="1"/>
  <c r="Q664" i="20" a="1"/>
  <c r="Q636" i="20" a="1"/>
  <c r="Q73" i="20" a="1"/>
  <c r="Q1283" i="20" a="1"/>
  <c r="Q522" i="20" a="1"/>
  <c r="Q659" i="20" a="1"/>
  <c r="Q394" i="20" a="1"/>
  <c r="Q249" i="20" a="1"/>
  <c r="Q1458" i="20" a="1"/>
  <c r="Q861" i="20" a="1"/>
  <c r="Q1490" i="20" a="1"/>
  <c r="Q310" i="20" a="1"/>
  <c r="Q112" i="20" a="1"/>
  <c r="Q180" i="20" a="1"/>
  <c r="Q1091" i="20" a="1"/>
  <c r="Q497" i="20" a="1"/>
  <c r="Q1527" i="20" a="1"/>
  <c r="Q663" i="20" a="1"/>
  <c r="Q549" i="20" a="1"/>
  <c r="Q1436" i="20" a="1"/>
  <c r="Q449" i="20" a="1"/>
  <c r="Q638" i="20" a="1"/>
  <c r="Q75" i="20" a="1"/>
  <c r="Q634" i="20" a="1"/>
  <c r="Q822" i="20" a="1"/>
  <c r="Q582" i="20" a="1"/>
  <c r="Q640" i="20" a="1"/>
  <c r="Q878" i="20" a="1"/>
  <c r="Q1439" i="20" a="1"/>
  <c r="Q542" i="20" a="1"/>
  <c r="Q535" i="20" a="1"/>
  <c r="Q1453" i="20" a="1"/>
  <c r="Q515" i="20" a="1"/>
  <c r="Q968" i="20" a="1"/>
  <c r="Q1295" i="20" a="1"/>
  <c r="Q723" i="20" a="1"/>
  <c r="Q250" i="20" a="1"/>
  <c r="Q907" i="20" a="1"/>
  <c r="Q580" i="20" a="1"/>
  <c r="Q943" i="20" a="1"/>
  <c r="Q475" i="20" a="1"/>
  <c r="Q277" i="20" a="1"/>
  <c r="Q734" i="20" a="1"/>
  <c r="Q1410" i="20" a="1"/>
  <c r="Q33" i="20" a="1"/>
  <c r="Q1324" i="20" a="1"/>
  <c r="Q722" i="20" a="1"/>
  <c r="Q473" i="20" a="1"/>
  <c r="Q841" i="20" a="1"/>
  <c r="Q514" i="20" a="1"/>
  <c r="Q746" i="20" a="1"/>
  <c r="Q1291" i="20" a="1"/>
  <c r="Q1064" i="20" l="1"/>
  <c r="Q1290" i="20"/>
  <c r="Q1459" i="20"/>
  <c r="Q514" i="20"/>
  <c r="Q783" i="20"/>
  <c r="Q720" i="20"/>
  <c r="Q794" i="20"/>
  <c r="Q1044" i="20"/>
  <c r="Q124" i="20"/>
  <c r="Q897" i="20"/>
  <c r="Q1332" i="20"/>
  <c r="Q844" i="20"/>
  <c r="Q926" i="20"/>
  <c r="Q745" i="20"/>
  <c r="Q895" i="20"/>
  <c r="Q98" i="20"/>
  <c r="Q595" i="20"/>
  <c r="Q927" i="20"/>
  <c r="Q1240" i="20"/>
  <c r="Q613" i="20"/>
  <c r="Q1532" i="20"/>
  <c r="Q508" i="20"/>
  <c r="Q746" i="20"/>
  <c r="Q385" i="20"/>
  <c r="Q894" i="20"/>
  <c r="Q1069" i="20"/>
  <c r="Q557" i="20"/>
  <c r="Q532" i="20"/>
  <c r="Q465" i="20"/>
  <c r="Q461" i="20"/>
  <c r="Q1441" i="20"/>
  <c r="Q289" i="20"/>
  <c r="Q1477" i="20"/>
  <c r="Q558" i="20"/>
  <c r="Q277" i="20"/>
  <c r="Q795" i="20"/>
  <c r="Q1273" i="20"/>
  <c r="Q1345" i="20"/>
  <c r="Q352" i="20"/>
  <c r="Q923" i="20"/>
  <c r="Q252" i="20"/>
  <c r="Q574" i="20"/>
  <c r="Q429" i="20"/>
  <c r="Q1076" i="20"/>
  <c r="Q1065" i="20"/>
  <c r="Q1318" i="20"/>
  <c r="Q1241" i="20"/>
  <c r="Q873" i="20"/>
  <c r="Q162" i="20"/>
  <c r="Q1269" i="20"/>
  <c r="Q1295" i="20"/>
  <c r="Q751" i="20"/>
  <c r="Q1033" i="20"/>
  <c r="Q853" i="20"/>
  <c r="Q561" i="20"/>
  <c r="Q744" i="20"/>
  <c r="Q1521" i="20"/>
  <c r="Q1394" i="20"/>
  <c r="Q1654" i="20"/>
  <c r="Q1408" i="20"/>
  <c r="Q769" i="20"/>
  <c r="Q645" i="20"/>
  <c r="Q1051" i="20"/>
  <c r="Q309" i="20"/>
  <c r="Q510" i="20"/>
  <c r="Q1413" i="20"/>
  <c r="Q1129" i="20"/>
  <c r="Q841" i="20"/>
  <c r="Q167" i="20"/>
  <c r="Q1088" i="20"/>
  <c r="Q1272" i="20"/>
  <c r="Q414" i="20"/>
  <c r="Q1351" i="20"/>
  <c r="Q729" i="20"/>
  <c r="Q274" i="20"/>
  <c r="Q1430" i="20"/>
  <c r="Q1335" i="20"/>
  <c r="Q1061" i="20"/>
  <c r="Q776" i="20"/>
  <c r="Q925" i="20"/>
  <c r="Q1405" i="20"/>
  <c r="Q338" i="20"/>
  <c r="Q634" i="20"/>
  <c r="Q1086" i="20"/>
  <c r="Q741" i="20"/>
  <c r="Q225" i="20"/>
  <c r="Q691" i="20"/>
  <c r="Q759" i="20"/>
  <c r="Q492" i="20"/>
  <c r="Q909" i="20"/>
  <c r="Q941" i="20"/>
  <c r="Q1121" i="20"/>
  <c r="Q572" i="20"/>
  <c r="Q1124" i="20"/>
  <c r="Q239" i="20"/>
  <c r="Q134" i="20"/>
  <c r="Q636" i="20"/>
  <c r="Q1497" i="20"/>
  <c r="Q1478" i="20"/>
  <c r="Q1476" i="20"/>
  <c r="Q1453" i="20"/>
  <c r="Q782" i="20"/>
  <c r="Q525" i="20"/>
  <c r="Q1365" i="20"/>
  <c r="Q354" i="20"/>
  <c r="Q742" i="20"/>
  <c r="Q571" i="20"/>
  <c r="Q1364" i="20"/>
  <c r="Q772" i="20"/>
  <c r="Q1541" i="20"/>
  <c r="Q1229" i="20"/>
  <c r="Q351" i="20"/>
  <c r="Q1659" i="20"/>
  <c r="Q478" i="20"/>
  <c r="Q1322" i="20"/>
  <c r="Q113" i="20"/>
  <c r="Q1251" i="20"/>
  <c r="Q1545" i="20"/>
  <c r="Q1126" i="20"/>
  <c r="Q1115" i="20"/>
  <c r="Q205" i="20"/>
  <c r="Q173" i="20"/>
  <c r="Q1008" i="20"/>
  <c r="Q349" i="20"/>
  <c r="Q412" i="20"/>
  <c r="Q790" i="20"/>
  <c r="Q808" i="20"/>
  <c r="Q1104" i="20"/>
  <c r="Q359" i="20"/>
  <c r="Q891" i="20"/>
  <c r="Q823" i="20"/>
  <c r="Q1250" i="20"/>
  <c r="Q673" i="20"/>
  <c r="Q471" i="20"/>
  <c r="Q556" i="20"/>
  <c r="Q1475" i="20"/>
  <c r="Q585" i="20"/>
  <c r="Q1485" i="20"/>
  <c r="Q590" i="20"/>
  <c r="Q1406" i="20"/>
  <c r="Q1536" i="20"/>
  <c r="Q236" i="20"/>
  <c r="Q1522" i="20"/>
  <c r="Q386" i="20"/>
  <c r="Q296" i="20"/>
  <c r="Q580" i="20"/>
  <c r="Q671" i="20"/>
  <c r="Q610" i="20"/>
  <c r="Q659" i="20"/>
  <c r="Q1107" i="20"/>
  <c r="Q1056" i="20"/>
  <c r="Q1263" i="20"/>
  <c r="Q499" i="20"/>
  <c r="Q1245" i="20"/>
  <c r="Q893" i="20"/>
  <c r="Q681" i="20"/>
  <c r="Q1498" i="20"/>
  <c r="Q826" i="20"/>
  <c r="Q546" i="20"/>
  <c r="Q855" i="20"/>
  <c r="Q1081" i="20"/>
  <c r="Q251" i="20"/>
  <c r="Q282" i="20"/>
  <c r="Q554" i="20"/>
  <c r="Q913" i="20"/>
  <c r="Q837" i="20"/>
  <c r="Q675" i="20"/>
  <c r="Q536" i="20"/>
  <c r="Q1120" i="20"/>
  <c r="Q1326" i="20"/>
  <c r="Q336" i="20"/>
  <c r="Q310" i="20"/>
  <c r="Q1260" i="20"/>
  <c r="Q1533" i="20"/>
  <c r="Q227" i="20"/>
  <c r="Q250" i="20"/>
  <c r="Q278" i="20"/>
  <c r="Q298" i="20"/>
  <c r="Q28" i="20"/>
  <c r="Q653" i="20"/>
  <c r="Q1257" i="20"/>
  <c r="Q686" i="20"/>
  <c r="Q409" i="20"/>
  <c r="Q578" i="20"/>
  <c r="Q101" i="20"/>
  <c r="Q910" i="20"/>
  <c r="Q877" i="20"/>
  <c r="Q861" i="20"/>
  <c r="Q391" i="20"/>
  <c r="Q1333" i="20"/>
  <c r="Q374" i="20"/>
  <c r="Q810" i="20"/>
  <c r="Q705" i="20"/>
  <c r="Q1338" i="20"/>
  <c r="Q570" i="20"/>
  <c r="Q267" i="20"/>
  <c r="Q337" i="20"/>
  <c r="Q228" i="20"/>
  <c r="Q426" i="20"/>
  <c r="Q168" i="20"/>
  <c r="Q721" i="20"/>
  <c r="Q912" i="20"/>
  <c r="Q562" i="20"/>
  <c r="Q1048" i="20"/>
  <c r="Q1501" i="20"/>
  <c r="Q535" i="20"/>
  <c r="Q593" i="20"/>
  <c r="Q542" i="20"/>
  <c r="Q1535" i="20"/>
  <c r="Q828" i="20"/>
  <c r="Q594" i="20"/>
  <c r="Q854" i="20"/>
  <c r="Q711" i="20"/>
  <c r="Q206" i="20"/>
  <c r="Q539" i="20"/>
  <c r="Q1414" i="20"/>
  <c r="Q1463" i="20"/>
  <c r="Q453" i="20"/>
  <c r="Q548" i="20"/>
  <c r="Q1657" i="20"/>
  <c r="Q368" i="20"/>
  <c r="Q1516" i="20"/>
  <c r="Q406" i="20"/>
  <c r="Q460" i="20"/>
  <c r="Q392" i="20"/>
  <c r="Q1296" i="20"/>
  <c r="Q1410" i="20"/>
  <c r="Q1100" i="20"/>
  <c r="Q1492" i="20"/>
  <c r="Q547" i="20"/>
  <c r="Q1388" i="20"/>
  <c r="Q650" i="20"/>
  <c r="Q322" i="20"/>
  <c r="Q985" i="20"/>
  <c r="Q1438" i="20"/>
  <c r="Q295" i="20"/>
  <c r="Q623" i="20"/>
  <c r="Q1393" i="20"/>
  <c r="Q1600" i="20"/>
  <c r="Q638" i="20"/>
  <c r="Q1319" i="20"/>
  <c r="Q1660" i="20"/>
  <c r="Q809" i="20"/>
  <c r="Q658" i="20"/>
  <c r="Q1063" i="20"/>
  <c r="Q1313" i="20"/>
  <c r="Q476" i="20"/>
  <c r="Q983" i="20"/>
  <c r="Q112" i="20"/>
  <c r="Q814" i="20"/>
  <c r="Q765" i="20"/>
  <c r="Q534" i="20"/>
  <c r="Q662" i="20"/>
  <c r="Q427" i="20"/>
  <c r="Q213" i="20"/>
  <c r="Q663" i="20"/>
  <c r="Q639" i="20"/>
  <c r="Q646" i="20"/>
  <c r="Q235" i="20"/>
  <c r="Q33" i="20"/>
  <c r="Q921" i="20"/>
  <c r="Q1046" i="20"/>
  <c r="Q99" i="20"/>
  <c r="Q857" i="20"/>
  <c r="Q827" i="20"/>
  <c r="Q350" i="20"/>
  <c r="Q1663" i="20"/>
  <c r="Q743" i="20"/>
  <c r="Q1261" i="20"/>
  <c r="Q555" i="20"/>
  <c r="Q1235" i="20"/>
  <c r="Q488" i="20"/>
  <c r="Q757" i="20"/>
  <c r="Q648" i="20"/>
  <c r="Q672" i="20"/>
  <c r="Q91" i="20"/>
  <c r="Q797" i="20"/>
  <c r="Q1035" i="20"/>
  <c r="Q237" i="20"/>
  <c r="Q1343" i="20"/>
  <c r="Q1057" i="20"/>
  <c r="Q286" i="20"/>
  <c r="Q651" i="20"/>
  <c r="Q1299" i="20"/>
  <c r="Q1248" i="20"/>
  <c r="Q1486" i="20"/>
  <c r="Q1493" i="20"/>
  <c r="Q462" i="20"/>
  <c r="Q1105" i="20"/>
  <c r="Q626" i="20"/>
  <c r="Q1242" i="20"/>
  <c r="Q733" i="20"/>
  <c r="Q373" i="20"/>
  <c r="Q329" i="20"/>
  <c r="Q1456" i="20"/>
  <c r="Q680" i="20"/>
  <c r="Q1122" i="20"/>
  <c r="Q665" i="20"/>
  <c r="Q62" i="20"/>
  <c r="Q1358" i="20"/>
  <c r="Q616" i="20"/>
  <c r="Q477" i="20"/>
  <c r="Q470" i="20"/>
  <c r="Q1060" i="20"/>
  <c r="Q1014" i="20"/>
  <c r="Q1601" i="20"/>
  <c r="Q500" i="20"/>
  <c r="Q723" i="20"/>
  <c r="Q127" i="20"/>
  <c r="Q568" i="20"/>
  <c r="Q472" i="20"/>
  <c r="Q537" i="20"/>
  <c r="Q523" i="20"/>
  <c r="Q1128" i="20"/>
  <c r="Q972" i="20"/>
  <c r="Q1084" i="20"/>
  <c r="Q735" i="20"/>
  <c r="Q690" i="20"/>
  <c r="Q954" i="20"/>
  <c r="Q18" i="20"/>
  <c r="Q806" i="20"/>
  <c r="Q313" i="20"/>
  <c r="Q922" i="20"/>
  <c r="Q1648" i="20"/>
  <c r="Q176" i="20"/>
  <c r="Q1416" i="20"/>
  <c r="Q627" i="20"/>
  <c r="Q240" i="20"/>
  <c r="Q696" i="20"/>
  <c r="Q967" i="20"/>
  <c r="Q502" i="20"/>
  <c r="Q491" i="20"/>
  <c r="Q1387" i="20"/>
  <c r="Q106" i="20"/>
  <c r="Q110" i="20"/>
  <c r="Q1049" i="20"/>
  <c r="Q1370" i="20"/>
  <c r="Q1288" i="20"/>
  <c r="Q261" i="20"/>
  <c r="Q668" i="20"/>
  <c r="Q754" i="20"/>
  <c r="Q512" i="20"/>
  <c r="Q1382" i="20"/>
  <c r="Q1383" i="20"/>
  <c r="Q1448" i="20"/>
  <c r="Q704" i="20"/>
  <c r="Q265" i="20"/>
  <c r="Q1481" i="20"/>
  <c r="Q384" i="20"/>
  <c r="Q1103" i="20"/>
  <c r="Q1550" i="20"/>
  <c r="Q72" i="20"/>
  <c r="Q724" i="20"/>
  <c r="Q1003" i="20"/>
  <c r="Q226" i="20"/>
  <c r="Q102" i="20"/>
  <c r="Q779" i="20"/>
  <c r="Q441" i="20"/>
  <c r="Q1089" i="20"/>
  <c r="Q1052" i="20"/>
  <c r="Q1650" i="20"/>
  <c r="Q1289" i="20"/>
  <c r="Q549" i="20"/>
  <c r="Q649" i="20"/>
  <c r="Q1652" i="20"/>
  <c r="Q211" i="20"/>
  <c r="Q434" i="20"/>
  <c r="Q407" i="20"/>
  <c r="Q1494" i="20"/>
  <c r="Q1231" i="20"/>
  <c r="Q615" i="20"/>
  <c r="Q710" i="20"/>
  <c r="Q97" i="20"/>
  <c r="Q440" i="20"/>
  <c r="Q314" i="20"/>
  <c r="Q1090" i="20"/>
  <c r="Q1506" i="20"/>
  <c r="Q1658" i="20"/>
  <c r="Q1067" i="20"/>
  <c r="Q1066" i="20"/>
  <c r="Q1305" i="20"/>
  <c r="Q970" i="20"/>
  <c r="Q842" i="20"/>
  <c r="Q1274" i="20"/>
  <c r="Q503" i="20"/>
  <c r="Q109" i="20"/>
  <c r="Q1009" i="20"/>
  <c r="Q268" i="20"/>
  <c r="Q709" i="20"/>
  <c r="Q1237" i="20"/>
  <c r="Q1262" i="20"/>
  <c r="Q1499" i="20"/>
  <c r="Q635" i="20"/>
  <c r="Q911" i="20"/>
  <c r="Q1256" i="20"/>
  <c r="Q395" i="20"/>
  <c r="Q410" i="20"/>
  <c r="Q1031" i="20"/>
  <c r="Q550" i="20"/>
  <c r="Q321" i="20"/>
  <c r="Q425" i="20"/>
  <c r="Q679" i="20"/>
  <c r="Q1436" i="20"/>
  <c r="Q474" i="20"/>
  <c r="Q469" i="20"/>
  <c r="Q567" i="20"/>
  <c r="Q753" i="20"/>
  <c r="Q263" i="20"/>
  <c r="Q178" i="20"/>
  <c r="Q1447" i="20"/>
  <c r="Q362" i="20"/>
  <c r="Q1312" i="20"/>
  <c r="Q1474" i="20"/>
  <c r="Q1369" i="20"/>
  <c r="Q731" i="20"/>
  <c r="Q511" i="20"/>
  <c r="Q813" i="20"/>
  <c r="Q408" i="20"/>
  <c r="Q485" i="20"/>
  <c r="Q179" i="20"/>
  <c r="Q1646" i="20"/>
  <c r="Q545" i="20"/>
  <c r="Q1471" i="20"/>
  <c r="Q740" i="20"/>
  <c r="Q1599" i="20"/>
  <c r="Q1278" i="20"/>
  <c r="Q132" i="20"/>
  <c r="Q1334" i="20"/>
  <c r="Q303" i="20"/>
  <c r="Q583" i="20"/>
  <c r="Q422" i="20"/>
  <c r="Q1449" i="20"/>
  <c r="Q79" i="20"/>
  <c r="Q327" i="20"/>
  <c r="Q522" i="20"/>
  <c r="Q448" i="20"/>
  <c r="Q906" i="20"/>
  <c r="Q1266" i="20"/>
  <c r="Q271" i="20"/>
  <c r="Q435" i="20"/>
  <c r="Q953" i="20"/>
  <c r="Q1127" i="20"/>
  <c r="Q449" i="20"/>
  <c r="Q479" i="20"/>
  <c r="Q372" i="20"/>
  <c r="Q1398" i="20"/>
  <c r="Q652" i="20"/>
  <c r="Q1337" i="20"/>
  <c r="Q1412" i="20"/>
  <c r="Q451" i="20"/>
  <c r="Q341" i="20"/>
  <c r="Q942" i="20"/>
  <c r="Q464" i="20"/>
  <c r="Q379" i="20"/>
  <c r="Q592" i="20"/>
  <c r="Q566" i="20"/>
  <c r="Q1586" i="20"/>
  <c r="Q1087" i="20"/>
  <c r="Q340" i="20"/>
  <c r="Q334" i="20"/>
  <c r="Q694" i="20"/>
  <c r="Q1350" i="20"/>
  <c r="Q1385" i="20"/>
  <c r="Q693" i="20"/>
  <c r="Q1238" i="20"/>
  <c r="Q187" i="20"/>
  <c r="Q393" i="20"/>
  <c r="Q687" i="20"/>
  <c r="Q1457" i="20"/>
  <c r="Q357" i="20"/>
  <c r="Q1379" i="20"/>
  <c r="Q1029" i="20"/>
  <c r="Q458" i="20"/>
  <c r="Q647" i="20"/>
  <c r="Q628" i="20"/>
  <c r="Q811" i="20"/>
  <c r="Q74" i="20"/>
  <c r="Q95" i="20"/>
  <c r="Q1579" i="20"/>
  <c r="Q61" i="20"/>
  <c r="Q302" i="20"/>
  <c r="Q990" i="20"/>
  <c r="Q716" i="20"/>
  <c r="Q1307" i="20"/>
  <c r="Q1504" i="20"/>
  <c r="Q1582" i="20"/>
  <c r="Q766" i="20"/>
  <c r="Q1308" i="20"/>
  <c r="Q1253" i="20"/>
  <c r="Q1117" i="20"/>
  <c r="Q780" i="20"/>
  <c r="Q1367" i="20"/>
  <c r="Q1300" i="20"/>
  <c r="Q300" i="20"/>
  <c r="Q475" i="20"/>
  <c r="Q490" i="20"/>
  <c r="Q881" i="20"/>
  <c r="Q73" i="20"/>
  <c r="Q316" i="20"/>
  <c r="Q660" i="20"/>
  <c r="Q1432" i="20"/>
  <c r="Q697" i="20"/>
  <c r="Q1531" i="20"/>
  <c r="Q433" i="20"/>
  <c r="Q622" i="20"/>
  <c r="Q1397" i="20"/>
  <c r="Q792" i="20"/>
  <c r="Q1114" i="20"/>
  <c r="Q1265" i="20"/>
  <c r="Q596" i="20"/>
  <c r="Q1249" i="20"/>
  <c r="Q1420" i="20"/>
  <c r="Q23" i="20"/>
  <c r="Q437" i="20"/>
  <c r="Q459" i="20"/>
  <c r="Q974" i="20"/>
  <c r="Q629" i="20"/>
  <c r="Q608" i="20"/>
  <c r="Q87" i="20"/>
  <c r="Q1074" i="20"/>
  <c r="Q262" i="20"/>
  <c r="Q793" i="20"/>
  <c r="Q1062" i="20"/>
  <c r="Q692" i="20"/>
  <c r="Q960" i="20"/>
  <c r="Q130" i="20"/>
  <c r="Q1079" i="20"/>
  <c r="Q398" i="20"/>
  <c r="Q676" i="20"/>
  <c r="Q241" i="20"/>
  <c r="Q496" i="20"/>
  <c r="Q1473" i="20"/>
  <c r="Q486" i="20"/>
  <c r="Q775" i="20"/>
  <c r="Q450" i="20"/>
  <c r="Q1006" i="20"/>
  <c r="Q242" i="20"/>
  <c r="Q1505" i="20"/>
  <c r="Q1132" i="20"/>
  <c r="Q285" i="20"/>
  <c r="Q249" i="20"/>
  <c r="Q641" i="20"/>
  <c r="Q698" i="20"/>
  <c r="Q1581" i="20"/>
  <c r="Q487" i="20"/>
  <c r="Q1075" i="20"/>
  <c r="Q1540" i="20"/>
  <c r="Q273" i="20"/>
  <c r="Q1134" i="20"/>
  <c r="Q1519" i="20"/>
  <c r="Q838" i="20"/>
  <c r="Q928" i="20"/>
  <c r="Q1013" i="20"/>
  <c r="Q1458" i="20"/>
  <c r="Q1277" i="20"/>
  <c r="Q1230" i="20"/>
  <c r="Q1004" i="20"/>
  <c r="Q824" i="20"/>
  <c r="Q326" i="20"/>
  <c r="Q30" i="20"/>
  <c r="Q1243" i="20"/>
  <c r="Q703" i="20"/>
  <c r="Q1106" i="20"/>
  <c r="Q579" i="20"/>
  <c r="Q1490" i="20"/>
  <c r="Q447" i="20"/>
  <c r="Q538" i="20"/>
  <c r="Q749" i="20"/>
  <c r="Q719" i="20"/>
  <c r="Q1544" i="20"/>
  <c r="Q1268" i="20"/>
  <c r="Q1077" i="20"/>
  <c r="Q328" i="20"/>
  <c r="Q1368" i="20"/>
  <c r="Q750" i="20"/>
  <c r="Q1034" i="20"/>
  <c r="Q370" i="20"/>
  <c r="Q1020" i="20"/>
  <c r="Q1271" i="20"/>
  <c r="Q544" i="20"/>
  <c r="Q1359" i="20"/>
  <c r="Q217" i="20"/>
  <c r="Q78" i="20"/>
  <c r="Q1507" i="20"/>
  <c r="Q1112" i="20"/>
  <c r="Q1247" i="20"/>
  <c r="Q706" i="20"/>
  <c r="Q180" i="20"/>
  <c r="Q1483" i="20"/>
  <c r="Q661" i="20"/>
  <c r="Q212" i="20"/>
  <c r="Q708" i="20"/>
  <c r="Q738" i="20"/>
  <c r="Q582" i="20"/>
  <c r="Q1543" i="20"/>
  <c r="Q533" i="20"/>
  <c r="Q380" i="20"/>
  <c r="Q1113" i="20"/>
  <c r="Q732" i="20"/>
  <c r="Q856" i="20"/>
  <c r="Q1546" i="20"/>
  <c r="Q1418" i="20"/>
  <c r="Q438" i="20"/>
  <c r="Q325" i="20"/>
  <c r="Q85" i="20"/>
  <c r="Q1349" i="20"/>
  <c r="Q283" i="20"/>
  <c r="Q1073" i="20"/>
  <c r="Q100" i="20"/>
  <c r="Q301" i="20"/>
  <c r="Q1068" i="20"/>
  <c r="Q1019" i="20"/>
  <c r="Q609" i="20"/>
  <c r="Q1500" i="20"/>
  <c r="Q1524" i="20"/>
  <c r="Q1309" i="20"/>
  <c r="Q1050" i="20"/>
  <c r="Q876" i="20"/>
  <c r="Q1482" i="20"/>
  <c r="Q781" i="20"/>
  <c r="Q1444" i="20"/>
  <c r="Q633" i="20"/>
  <c r="Q1099" i="20"/>
  <c r="Q543" i="20"/>
  <c r="Q1239" i="20"/>
  <c r="Q1119" i="20"/>
  <c r="Q1439" i="20"/>
  <c r="Q371" i="20"/>
  <c r="Q413" i="20"/>
  <c r="Q188" i="20"/>
  <c r="Q1479" i="20"/>
  <c r="Q1232" i="20"/>
  <c r="Q718" i="20"/>
  <c r="Q204" i="20"/>
  <c r="Q1402" i="20"/>
  <c r="Q1513" i="20"/>
  <c r="Q1520" i="20"/>
  <c r="Q504" i="20"/>
  <c r="Q858" i="20"/>
  <c r="Q299" i="20"/>
  <c r="Q604" i="20"/>
  <c r="Q52" i="20"/>
  <c r="Q520" i="20"/>
  <c r="Q1287" i="20"/>
  <c r="Q1401" i="20"/>
  <c r="Q387" i="20"/>
  <c r="Q1489" i="20"/>
  <c r="Q515" i="20"/>
  <c r="Q86" i="20"/>
  <c r="Q1539" i="20"/>
  <c r="Q382" i="20"/>
  <c r="Q323" i="20"/>
  <c r="Q944" i="20"/>
  <c r="Q1123" i="20"/>
  <c r="Q376" i="20"/>
  <c r="Q1016" i="20"/>
  <c r="Q807" i="20"/>
  <c r="Q1502" i="20"/>
  <c r="Q1656" i="20"/>
  <c r="Q952" i="20"/>
  <c r="Q1346" i="20"/>
  <c r="Q1549" i="20"/>
  <c r="Q1275" i="20"/>
  <c r="Q1496" i="20"/>
  <c r="Q216" i="20"/>
  <c r="Q959" i="20"/>
  <c r="Q497" i="20"/>
  <c r="Q1462" i="20"/>
  <c r="Q1548" i="20"/>
  <c r="Q238" i="20"/>
  <c r="Q1537" i="20"/>
  <c r="Q509" i="20"/>
  <c r="Q625" i="20"/>
  <c r="Q111" i="20"/>
  <c r="Q1096" i="20"/>
  <c r="Q777" i="20"/>
  <c r="Q664" i="20"/>
  <c r="Q34" i="20"/>
  <c r="Q938" i="20"/>
  <c r="Q381" i="20"/>
  <c r="Q937" i="20"/>
  <c r="Q612" i="20"/>
  <c r="Q1236" i="20"/>
  <c r="Q1651" i="20"/>
  <c r="Q756" i="20"/>
  <c r="Q1530" i="20"/>
  <c r="Q1484" i="20"/>
  <c r="Q76" i="20"/>
  <c r="Q973" i="20"/>
  <c r="Q24" i="20"/>
  <c r="Q1584" i="20"/>
  <c r="Q353" i="20"/>
  <c r="Q1437" i="20"/>
  <c r="Q1244" i="20"/>
  <c r="Q1528" i="20"/>
  <c r="Q1324" i="20"/>
  <c r="Q1655" i="20"/>
  <c r="Q75" i="20"/>
  <c r="Q1487" i="20"/>
  <c r="Q1110" i="20"/>
  <c r="Q611" i="20"/>
  <c r="Q821" i="20"/>
  <c r="Q335" i="20"/>
  <c r="Q956" i="20"/>
  <c r="Q421" i="20"/>
  <c r="Q88" i="20"/>
  <c r="Q734" i="20"/>
  <c r="Q674" i="20"/>
  <c r="Q1363" i="20"/>
  <c r="Q768" i="20"/>
  <c r="Q987" i="20"/>
  <c r="Q1101" i="20"/>
  <c r="Q1325" i="20"/>
  <c r="Q1330" i="20"/>
  <c r="Q597" i="20"/>
  <c r="Q312" i="20"/>
  <c r="Q166" i="20"/>
  <c r="Q1028" i="20"/>
  <c r="Q264" i="20"/>
  <c r="Q513" i="20"/>
  <c r="Q825" i="20"/>
  <c r="Q1527" i="20"/>
  <c r="Q1649" i="20"/>
  <c r="Q762" i="20"/>
  <c r="Q436" i="20"/>
  <c r="Q1080" i="20"/>
  <c r="Q255" i="20"/>
  <c r="Q1133" i="20"/>
  <c r="Q1085" i="20"/>
  <c r="Q763" i="20"/>
  <c r="Q657" i="20"/>
  <c r="Q129" i="20"/>
  <c r="Q898" i="20"/>
  <c r="Q839" i="20"/>
  <c r="Q390" i="20"/>
  <c r="Q682" i="20"/>
  <c r="Q287" i="20"/>
  <c r="Q1298" i="20"/>
  <c r="Q446" i="20"/>
  <c r="Q874" i="20"/>
  <c r="Q1422" i="20"/>
  <c r="Q1125" i="20"/>
  <c r="Q1515" i="20"/>
  <c r="Q288" i="20"/>
  <c r="Q683" i="20"/>
  <c r="Q791" i="20"/>
  <c r="Q984" i="20"/>
  <c r="Q32" i="20"/>
  <c r="Q1311" i="20"/>
  <c r="Q1036" i="20"/>
  <c r="Q489" i="20"/>
  <c r="Q396" i="20"/>
  <c r="Q484" i="20"/>
  <c r="Q1331" i="20"/>
  <c r="Q1302" i="20"/>
  <c r="Q445" i="20"/>
  <c r="Q89" i="20"/>
  <c r="Q1267" i="20"/>
  <c r="Q1384" i="20"/>
  <c r="Q955" i="20"/>
  <c r="Q1258" i="20"/>
  <c r="Q175" i="20"/>
  <c r="Q463" i="20"/>
  <c r="Q1508" i="20"/>
  <c r="Q670" i="20"/>
  <c r="Q752" i="20"/>
  <c r="Q185" i="20"/>
  <c r="Q266" i="20"/>
  <c r="Q969" i="20"/>
  <c r="Q214" i="20"/>
  <c r="Q527" i="20"/>
  <c r="Q1503" i="20"/>
  <c r="Q859" i="20"/>
  <c r="Q1254" i="20"/>
  <c r="Q1116" i="20"/>
  <c r="Q1007" i="20"/>
  <c r="Q1301" i="20"/>
  <c r="Q727" i="20"/>
  <c r="Q722" i="20"/>
  <c r="Q598" i="20"/>
  <c r="Q424" i="20"/>
  <c r="Q581" i="20"/>
  <c r="Q988" i="20"/>
  <c r="Q308" i="20"/>
  <c r="Q1469" i="20"/>
  <c r="Q397" i="20"/>
  <c r="Q524" i="20"/>
  <c r="Q31" i="20"/>
  <c r="Q120" i="20"/>
  <c r="Q165" i="20"/>
  <c r="Q630" i="20"/>
  <c r="Q383" i="20"/>
  <c r="Q968" i="20"/>
  <c r="Q1270" i="20"/>
  <c r="Q394" i="20"/>
  <c r="Q707" i="20"/>
  <c r="Q1283" i="20"/>
  <c r="Q1514" i="20"/>
  <c r="Q139" i="20"/>
  <c r="Q890" i="20"/>
  <c r="Q1344" i="20"/>
  <c r="Q1001" i="20"/>
  <c r="Q1390" i="20"/>
  <c r="Q218" i="20"/>
  <c r="Q1091" i="20"/>
  <c r="Q1294" i="20"/>
  <c r="Q685" i="20"/>
  <c r="Q1647" i="20"/>
  <c r="Q1403" i="20"/>
  <c r="Q957" i="20"/>
  <c r="Q971" i="20"/>
  <c r="Q324" i="20"/>
  <c r="Q860" i="20"/>
  <c r="Q836" i="20"/>
  <c r="Q290" i="20"/>
  <c r="Q480" i="20"/>
  <c r="Q940" i="20"/>
  <c r="Q297" i="20"/>
  <c r="Q25" i="20"/>
  <c r="Q878" i="20"/>
  <c r="Q789" i="20"/>
  <c r="Q569" i="20"/>
  <c r="Q96" i="20"/>
  <c r="Q1347" i="20"/>
  <c r="Q1662" i="20"/>
  <c r="Q908" i="20"/>
  <c r="Q624" i="20"/>
  <c r="Q1389" i="20"/>
  <c r="Q559" i="20"/>
  <c r="Q843" i="20"/>
  <c r="Q1491" i="20"/>
  <c r="Q501" i="20"/>
  <c r="Q1518" i="20"/>
  <c r="Q1284" i="20"/>
  <c r="Q975" i="20"/>
  <c r="Q531" i="20"/>
  <c r="Q77" i="20"/>
  <c r="Q123" i="20"/>
  <c r="Q219" i="20"/>
  <c r="Q943" i="20"/>
  <c r="Q1015" i="20"/>
  <c r="Q1092" i="20"/>
  <c r="Q1276" i="20"/>
  <c r="Q907" i="20"/>
  <c r="Q1517" i="20"/>
  <c r="Q896" i="20"/>
  <c r="Q355" i="20"/>
  <c r="Q986" i="20"/>
  <c r="Q90" i="20"/>
  <c r="Q1297" i="20"/>
  <c r="Q939" i="20"/>
  <c r="Q528" i="20"/>
  <c r="Q1321" i="20"/>
  <c r="Q339" i="20"/>
  <c r="Q1102" i="20"/>
  <c r="Q591" i="20"/>
  <c r="Q342" i="20"/>
  <c r="Q1583" i="20"/>
  <c r="Q1118" i="20"/>
  <c r="Q516" i="20"/>
  <c r="Q1255" i="20"/>
  <c r="Q276" i="20"/>
  <c r="Q840" i="20"/>
  <c r="Q411" i="20"/>
  <c r="Q1030" i="20"/>
  <c r="Q1480" i="20"/>
  <c r="Q272" i="20"/>
  <c r="Q1018" i="20"/>
  <c r="Q1534" i="20"/>
  <c r="Q1320" i="20"/>
  <c r="Q1021" i="20"/>
  <c r="Q1538" i="20"/>
  <c r="Q1598" i="20"/>
  <c r="Q614" i="20"/>
  <c r="Q796" i="20"/>
  <c r="Q669" i="20"/>
  <c r="Q958" i="20"/>
  <c r="Q1130" i="20"/>
  <c r="Q1375" i="20"/>
  <c r="Q812" i="20"/>
  <c r="Q1095" i="20"/>
  <c r="Q728" i="20"/>
  <c r="Q177" i="20"/>
  <c r="Q498" i="20"/>
  <c r="Q84" i="20"/>
  <c r="Q215" i="20"/>
  <c r="Q35" i="20"/>
  <c r="Q989" i="20"/>
  <c r="Q174" i="20"/>
  <c r="Q1017" i="20"/>
  <c r="Q1404" i="20"/>
  <c r="Q640" i="20"/>
  <c r="Q1409" i="20"/>
  <c r="Q428" i="20"/>
  <c r="Q1323" i="20"/>
  <c r="Q1442" i="20"/>
  <c r="Q755" i="20"/>
  <c r="Q419" i="20"/>
  <c r="Q822" i="20"/>
  <c r="Q248" i="20"/>
  <c r="Q1111" i="20"/>
  <c r="Q94" i="20"/>
  <c r="Q1002" i="20"/>
  <c r="Q375" i="20"/>
  <c r="Q924" i="20"/>
  <c r="Q820" i="20"/>
  <c r="Q1366" i="20"/>
  <c r="Q945" i="20"/>
  <c r="Q439" i="20"/>
  <c r="Q67" i="20"/>
  <c r="Q1661" i="20"/>
  <c r="Q1362" i="20"/>
  <c r="Q1234" i="20"/>
  <c r="Q991" i="20"/>
  <c r="Q423" i="20"/>
  <c r="Q1472" i="20"/>
  <c r="Q1352" i="20"/>
  <c r="Q1653" i="20"/>
  <c r="Q1310" i="20"/>
  <c r="Q684" i="20"/>
  <c r="Q1032" i="20"/>
  <c r="Q730" i="20"/>
  <c r="Q1434" i="20"/>
  <c r="Q637" i="20"/>
  <c r="Q905" i="20"/>
  <c r="Q573" i="20"/>
  <c r="Q1386" i="20"/>
  <c r="Q1252" i="20"/>
  <c r="Q784" i="20"/>
  <c r="Q356" i="20"/>
  <c r="Q1547" i="20"/>
  <c r="Q1488" i="20"/>
  <c r="Q717" i="20"/>
  <c r="Q105" i="20"/>
  <c r="Q284" i="20"/>
  <c r="Q452" i="20"/>
  <c r="Q879" i="20"/>
  <c r="Q207" i="20"/>
  <c r="Q584" i="20"/>
  <c r="Q1466" i="20"/>
  <c r="Q586" i="20"/>
  <c r="Q457" i="20"/>
  <c r="Q764" i="20"/>
  <c r="Q1078" i="20"/>
  <c r="Q1306" i="20"/>
  <c r="Q369" i="20"/>
  <c r="Q929" i="20"/>
  <c r="Q1371" i="20"/>
  <c r="Q253" i="20"/>
  <c r="Q1407" i="20"/>
  <c r="Q315" i="20"/>
  <c r="Q1045" i="20"/>
  <c r="Q1285" i="20"/>
  <c r="Q892" i="20"/>
  <c r="Q695" i="20"/>
  <c r="Q20" i="20"/>
  <c r="Q1391" i="20"/>
  <c r="Q1336" i="20"/>
  <c r="Q1131" i="20"/>
  <c r="Q1378" i="20"/>
  <c r="Q739" i="20"/>
  <c r="Q1529" i="20"/>
  <c r="Q770" i="20"/>
  <c r="Q420" i="20"/>
  <c r="Q135" i="20"/>
  <c r="Q473" i="20"/>
  <c r="Q83" i="20"/>
  <c r="Q418" i="20"/>
  <c r="Q1542" i="20"/>
  <c r="Q778" i="20"/>
  <c r="Q767" i="20"/>
  <c r="Q521" i="20"/>
  <c r="Q186" i="20"/>
  <c r="Q880" i="20"/>
  <c r="Q917" i="20"/>
  <c r="Q275" i="20"/>
  <c r="Q311" i="20"/>
  <c r="Q1005" i="20"/>
  <c r="Q526" i="20"/>
  <c r="Q1495" i="20"/>
  <c r="Q1047" i="20"/>
  <c r="Q1433" i="20"/>
  <c r="Q1286" i="20"/>
  <c r="Q1509" i="20"/>
  <c r="Q1566" i="20"/>
  <c r="Q1348" i="20"/>
  <c r="Q1291" i="20"/>
  <c r="Q875" i="20"/>
  <c r="Q254" i="20"/>
  <c r="Q56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Camilo Peña</author>
    <author>Tatiana Martinez</author>
    <author>Raul Leonardo Ladron De Guevara Sanchez</author>
  </authors>
  <commentList>
    <comment ref="K50" authorId="0" shapeId="0" xr:uid="{C7B058D0-A80C-4C9D-A9E1-63CE2EC2C6B1}">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53" authorId="0" shapeId="0" xr:uid="{12D0FECC-08B3-485E-8BA5-04E384692666}">
      <text>
        <r>
          <rPr>
            <b/>
            <sz val="9"/>
            <color indexed="81"/>
            <rFont val="Tahoma"/>
            <family val="2"/>
          </rPr>
          <t>Javier Camilo Peña:</t>
        </r>
        <r>
          <rPr>
            <sz val="9"/>
            <color indexed="81"/>
            <rFont val="Tahoma"/>
            <family val="2"/>
          </rPr>
          <t xml:space="preserve">
Se especifican las acciones a llevar acabo dentro de esta  actividad.</t>
        </r>
      </text>
    </comment>
    <comment ref="K65" authorId="0" shapeId="0" xr:uid="{E5B493C9-A8A2-49EC-BD8C-2C1302EBDDE0}">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8" authorId="0" shapeId="0" xr:uid="{34620E72-2531-4F6F-B209-28DFDC3B461B}">
      <text>
        <r>
          <rPr>
            <b/>
            <sz val="9"/>
            <color indexed="81"/>
            <rFont val="Tahoma"/>
            <family val="2"/>
          </rPr>
          <t>Javier Camilo Peña:</t>
        </r>
        <r>
          <rPr>
            <sz val="9"/>
            <color indexed="81"/>
            <rFont val="Tahoma"/>
            <family val="2"/>
          </rPr>
          <t xml:space="preserve">
Se especifican las acciones a llevar acabo dentro de esta  actividad.</t>
        </r>
      </text>
    </comment>
    <comment ref="J1737" authorId="1" shapeId="0" xr:uid="{AF855172-080D-4CAA-91F4-D67F389630F5}">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2662" authorId="2" shapeId="0" xr:uid="{935E290C-1C7C-45B4-8B2E-55C35FAAED3E}">
      <text>
        <r>
          <rPr>
            <sz val="11"/>
            <color theme="1"/>
            <rFont val="Calibri"/>
            <family val="2"/>
            <scheme val="minor"/>
          </rPr>
          <t xml:space="preserve">Raul Leonardo Ladron De Guevara Sanchez:
</t>
        </r>
      </text>
    </comment>
    <comment ref="I2671" authorId="2" shapeId="0" xr:uid="{686B1CB4-DA82-4FBB-9371-3EF6325BFBB6}">
      <text>
        <r>
          <rPr>
            <sz val="11"/>
            <color theme="1"/>
            <rFont val="Calibri"/>
            <family val="2"/>
            <scheme val="minor"/>
          </rPr>
          <t xml:space="preserve">Raul Leonardo Ladron De Guevara Sanchez: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Javier Camilo Peña</author>
  </authors>
  <commentList>
    <comment ref="K51" authorId="0" shapeId="0" xr:uid="{9C4AF933-8F83-49ED-8FC4-1A544164E207}">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54" authorId="0" shapeId="0" xr:uid="{F573C6F7-45BB-4746-AFC5-9D7F75EC4523}">
      <text>
        <r>
          <rPr>
            <b/>
            <sz val="9"/>
            <color indexed="81"/>
            <rFont val="Tahoma"/>
            <family val="2"/>
          </rPr>
          <t>Javier Camilo Peña:</t>
        </r>
        <r>
          <rPr>
            <sz val="9"/>
            <color indexed="81"/>
            <rFont val="Tahoma"/>
            <family val="2"/>
          </rPr>
          <t xml:space="preserve">
Se especifican las acciones a llevar acabo dentro de esta  actividad.</t>
        </r>
      </text>
    </comment>
    <comment ref="K66" authorId="0" shapeId="0" xr:uid="{17F91A9C-68E0-4D27-B5CC-3BD79C7BEDE9}">
      <text>
        <r>
          <rPr>
            <b/>
            <sz val="9"/>
            <color indexed="81"/>
            <rFont val="Tahoma"/>
            <family val="2"/>
          </rPr>
          <t>Javier Camilo Peña:</t>
        </r>
        <r>
          <rPr>
            <sz val="9"/>
            <color indexed="81"/>
            <rFont val="Tahoma"/>
            <family val="2"/>
          </rPr>
          <t xml:space="preserve">
El proceso de contratacion no es dependiente de las dos primeras etapas, se contaran 800 ingenieros y fabricas de sotfware.</t>
        </r>
      </text>
    </comment>
    <comment ref="I69" authorId="0" shapeId="0" xr:uid="{19729DA5-F851-4266-8B29-BE3B9D579DF2}">
      <text>
        <r>
          <rPr>
            <b/>
            <sz val="9"/>
            <color indexed="81"/>
            <rFont val="Tahoma"/>
            <family val="2"/>
          </rPr>
          <t>Javier Camilo Peña:</t>
        </r>
        <r>
          <rPr>
            <sz val="9"/>
            <color indexed="81"/>
            <rFont val="Tahoma"/>
            <family val="2"/>
          </rPr>
          <t xml:space="preserve">
Se especifican las acciones a llevar acabo dentro de esta  actividad.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Elvira Zea</author>
    <author>HERNAN ALONSO RODRIGUEZ MORA</author>
  </authors>
  <commentList>
    <comment ref="P8" authorId="0" shapeId="0" xr:uid="{6FCA24AB-8F0C-4447-A3B0-9E2F59F6CC93}">
      <text>
        <r>
          <rPr>
            <sz val="9"/>
            <color indexed="81"/>
            <rFont val="Tahoma"/>
            <family val="2"/>
          </rPr>
          <t xml:space="preserve">Dejar las observaciones frente al cumplimiento y efectividad de las tareas implementadas. 
</t>
        </r>
      </text>
    </comment>
    <comment ref="R8" authorId="1" shapeId="0" xr:uid="{7738DE97-19EC-4A20-8038-A14121B82863}">
      <text>
        <r>
          <rPr>
            <b/>
            <sz val="9"/>
            <color indexed="81"/>
            <rFont val="Tahoma"/>
            <family val="2"/>
          </rPr>
          <t xml:space="preserve">Fecha en que se cierra completamente el hallazgo
</t>
        </r>
      </text>
    </comment>
    <comment ref="S8" authorId="1" shapeId="0" xr:uid="{213496F4-D8BA-45A3-95F1-C9B72634E1CD}">
      <text>
        <r>
          <rPr>
            <b/>
            <sz val="9"/>
            <color indexed="81"/>
            <rFont val="Tahoma"/>
            <family val="2"/>
          </rPr>
          <t>Número de radicado con el cual la entidad realiza el cierre del hallazgo</t>
        </r>
      </text>
    </comment>
    <comment ref="P37" authorId="0" shapeId="0" xr:uid="{B80AE809-7CD6-4CBD-BA29-699B206FB2EA}">
      <text>
        <r>
          <rPr>
            <sz val="9"/>
            <color indexed="81"/>
            <rFont val="Tahoma"/>
            <family val="2"/>
          </rPr>
          <t xml:space="preserve">Dejar las observaciones frente al cumplimiento y efectividad de las tareas implementadas. 
</t>
        </r>
      </text>
    </comment>
    <comment ref="R37" authorId="1" shapeId="0" xr:uid="{3E5D7593-D64A-4978-AD0C-87F4B5ED4694}">
      <text>
        <r>
          <rPr>
            <b/>
            <sz val="9"/>
            <color indexed="81"/>
            <rFont val="Tahoma"/>
            <family val="2"/>
          </rPr>
          <t xml:space="preserve">Fecha en que se cierra completamente el hallazgo
</t>
        </r>
      </text>
    </comment>
    <comment ref="S37" authorId="1" shapeId="0" xr:uid="{950BFFEF-8252-4628-9A7A-7AD51ACEB43A}">
      <text>
        <r>
          <rPr>
            <b/>
            <sz val="9"/>
            <color indexed="81"/>
            <rFont val="Tahoma"/>
            <family val="2"/>
          </rPr>
          <t>Número de radicado con el cual la entidad realiza el cierre del hallazgo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Tatiana Martinez</author>
    <author>Raul Leonardo Ladron De Guevara Sanchez</author>
  </authors>
  <commentList>
    <comment ref="J84" authorId="0" shapeId="0" xr:uid="{7325EC87-9111-44AA-A78D-CFA94B40CB74}">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 ref="I1009" authorId="1" shapeId="0" xr:uid="{A2BCDAB1-8949-414E-A7AE-8E26574232BC}">
      <text>
        <r>
          <rPr>
            <sz val="11"/>
            <color theme="1"/>
            <rFont val="Calibri"/>
            <family val="2"/>
            <scheme val="minor"/>
          </rPr>
          <t xml:space="preserve">Raul Leonardo Ladron De Guevara Sanchez:
</t>
        </r>
      </text>
    </comment>
    <comment ref="I1018" authorId="1" shapeId="0" xr:uid="{FEF359ED-9485-4F3A-8AD5-82B6AF9DC6C9}">
      <text>
        <r>
          <rPr>
            <sz val="11"/>
            <color theme="1"/>
            <rFont val="Calibri"/>
            <family val="2"/>
            <scheme val="minor"/>
          </rPr>
          <t xml:space="preserve">Raul Leonardo Ladron De Guevara Sanchez: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<sst xmlns="http://schemas.openxmlformats.org/spreadsheetml/2006/main" count="39466" uniqueCount="6276">
  <si>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</si>
  <si>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</si>
  <si>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</si>
  <si>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</si>
  <si>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</si>
  <si>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</si>
  <si>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</si>
  <si>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</si>
  <si>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</si>
  <si>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</si>
  <si>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</si>
  <si>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</si>
  <si>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</si>
  <si>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</si>
  <si>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</si>
  <si>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</si>
  <si>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</si>
  <si>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</si>
  <si>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</si>
  <si>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</si>
  <si>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</si>
  <si>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</si>
  <si>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</si>
  <si>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</si>
  <si>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TOTAL</t>
  </si>
  <si>
    <t>RESUMEN DE A 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</si>
  <si>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</si>
  <si>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</si>
  <si>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</si>
  <si>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</si>
  <si>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</si>
  <si>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</si>
  <si>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</si>
  <si>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</si>
  <si>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</si>
  <si>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</si>
  <si>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</si>
  <si>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RESUMEN DE ACTIVIDADES POR ENTE DE CONTROL Y POR ESTADO</t>
  </si>
  <si>
    <t>Cuenta de ESTADO DE CUMPLIMIENTO</t>
  </si>
  <si>
    <t>INCUMPLIDA</t>
  </si>
  <si>
    <t>POR CombinadaS fila (CUENTA ESTADO EN BLANCO) en ITRC</t>
  </si>
  <si>
    <t>Total general</t>
  </si>
  <si>
    <t>RESUMEN ACTIVIDADES  POR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</si>
  <si>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</si>
  <si>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</si>
  <si>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</si>
  <si>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</si>
  <si>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</si>
  <si>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</si>
  <si>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LUIS EDUARDO LLINÁS CHICA</t>
  </si>
  <si>
    <t>Fecha de corte cumplimiento OCI</t>
  </si>
  <si>
    <t>Entes de Control Externo y Oficina de Control Interno</t>
  </si>
  <si>
    <t xml:space="preserve">Fecha actualización Plan de Mejoramiento Institucional </t>
  </si>
  <si>
    <t>AUDITORIA/
INSPECCIÓN</t>
  </si>
  <si>
    <t>CÓDIGO DELHALLAZGO/
OBSERVACIÓN/INDICIO</t>
  </si>
  <si>
    <t>DESCRIPCIÓN DEL HALLAZGO/OBSERVACIÓN/INDICIO</t>
  </si>
  <si>
    <t>CAUSA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</si>
  <si>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</si>
  <si>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</si>
  <si>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</si>
  <si>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</si>
  <si>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</si>
  <si>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</si>
  <si>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</si>
  <si>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</si>
  <si>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</si>
  <si>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</si>
  <si>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</si>
  <si>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</si>
  <si>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</si>
  <si>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</si>
  <si>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</si>
  <si>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</si>
  <si>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</si>
  <si>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</si>
  <si>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</si>
  <si>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</si>
  <si>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</si>
  <si>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</si>
  <si>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</si>
  <si>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t xml:space="preserve">DGA
</t>
    </r>
    <r>
      <rPr>
        <sz val="12"/>
        <rFont val="Arial"/>
        <family val="2"/>
      </rPr>
      <t>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</si>
  <si>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</si>
  <si>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</si>
  <si>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</si>
  <si>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</si>
  <si>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</si>
  <si>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</si>
  <si>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</si>
  <si>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</si>
  <si>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</si>
  <si>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</si>
  <si>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</si>
  <si>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t>Documento de Estrategia</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</si>
  <si>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</si>
  <si>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</si>
  <si>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t>1. Informe de avance del proceso de contratación.</t>
  </si>
  <si>
    <t>Informe de avance del proceso</t>
  </si>
  <si>
    <t xml:space="preserve">Iniciar el proyecto con la definición de  los requerimientos funcionales 
</t>
  </si>
  <si>
    <t xml:space="preserve">Definir los requerimientos funcionales </t>
  </si>
  <si>
    <t>Documento de requerimientos funcionales V1</t>
  </si>
  <si>
    <r>
      <rPr>
        <b/>
        <sz val="12"/>
        <rFont val="Arial"/>
        <family val="2"/>
      </rPr>
      <t>DGA</t>
    </r>
    <r>
      <rPr>
        <sz val="12"/>
        <rFont val="Arial"/>
        <family val="2"/>
      </rPr>
      <t xml:space="preserve">
NC – Subproceso Operación Aduanera,
Dirección de Gestión de Aduanas
Subdirección de Operación Aduanera
</t>
    </r>
  </si>
  <si>
    <t xml:space="preserve">Definir los requerimientos no funcionales </t>
  </si>
  <si>
    <t>Documento de requerimientos no funcionales V1</t>
  </si>
  <si>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</si>
  <si>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t>Definir la priorización funcional de la implementación</t>
  </si>
  <si>
    <t>Mapa de historias con la priorización funcional de la implementación V1</t>
  </si>
  <si>
    <t xml:space="preserve">Definir un plan de trabajo de desarrollo de la solución tecnológica </t>
  </si>
  <si>
    <t>Plan de trabajo V1</t>
  </si>
  <si>
    <t xml:space="preserve">Aprobar o validar el plan de trabajo de la implementación de la solución tecnológica </t>
  </si>
  <si>
    <t>Plan de trabajo aprobado V1</t>
  </si>
  <si>
    <t>Iniciar el desarrollo de la solución tecnológica.</t>
  </si>
  <si>
    <t>Desarrollo de la solución</t>
  </si>
  <si>
    <t>Informes de seguimiento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</si>
  <si>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</si>
  <si>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</si>
  <si>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</si>
  <si>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</si>
  <si>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</si>
  <si>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</si>
  <si>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</si>
  <si>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</si>
  <si>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</si>
  <si>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</si>
  <si>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</si>
  <si>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</si>
  <si>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</si>
  <si>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</si>
  <si>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</si>
  <si>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</si>
  <si>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</si>
  <si>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</si>
  <si>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</si>
  <si>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</si>
  <si>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</si>
  <si>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</si>
  <si>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</si>
  <si>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</si>
  <si>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</si>
  <si>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</si>
  <si>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</si>
  <si>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</si>
  <si>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</si>
  <si>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</si>
  <si>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</si>
  <si>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</si>
  <si>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</si>
  <si>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</si>
  <si>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</si>
  <si>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</si>
  <si>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</si>
  <si>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13 Aud Funcion Pagadora y Recaudadora Vig  2015</t>
  </si>
  <si>
    <t>12 01 003</t>
  </si>
  <si>
    <t xml:space="preserve">Hallazgo No. 13  Control de operaciones aduaneras
"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  
</t>
  </si>
  <si>
    <t xml:space="preserve">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t>
  </si>
  <si>
    <t>1. Ejecutar el cronograma de definición funcional de los sistema de información para la operación aduanera que se deban ajustar o desarrollar en el marco del Decreto 390 de 2016, específicamente para el Transito Aduanero- Operaciones de Transporte.</t>
  </si>
  <si>
    <t>1. Presentar, de acuerdo al cronograma, los requerimientos funcionales a la Subdirección de Tecnología de Información y Telecomunicaciones siguiendo el procedimiento PR-SI-0002 Centro de Despacho SIE.</t>
  </si>
  <si>
    <r>
      <rPr>
        <b/>
        <sz val="12"/>
        <rFont val="Arial"/>
        <family val="2"/>
      </rPr>
      <t xml:space="preserve">DGA
</t>
    </r>
    <r>
      <rPr>
        <sz val="12"/>
        <rFont val="Arial"/>
        <family val="2"/>
      </rPr>
      <t>C – Subproceso Operación Aduanera
Dirección de Gestión de Aduanas
Subdirección de Operación Aduanera
REFORMULADO
30092016
ACTUALIZADO
30112021</t>
    </r>
  </si>
  <si>
    <t>2. Implementar dentro del Núcleo Básico - Fase I del Servicio Informático Electrónico de TRANSITO Y OPERACIONES DE TRANSPORTE , las  funcionalidades que mitiguen los siguientes riegos:
- Operaciones realizadas manualmente
- Interacción con sistemas antiguos
- Ausencia de registros y consultas que permitan realizar controles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</si>
  <si>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</si>
  <si>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
</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</si>
  <si>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</si>
  <si>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REFORMULADO
30092019
ACTUALIZADO
30112021</t>
    </r>
  </si>
  <si>
    <t xml:space="preserve">Priorizar y detallar requermimientos Funcionales tecnologicos necesario para la solucion tecnologica  del Proyecto de Desaduanamiento.
</t>
  </si>
  <si>
    <t>Requerimientos Funcionales</t>
  </si>
  <si>
    <t>Documento de requerimientos funcionales</t>
  </si>
  <si>
    <t xml:space="preserve">Desarrollar o adquirir la solucion tecnologica del Proyecto de Desaduanamiento.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</si>
  <si>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</si>
  <si>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t>2. Plan de trabajo del desarrollo de la solución tecnológica.</t>
  </si>
  <si>
    <t>Plan de trabajo</t>
  </si>
  <si>
    <t xml:space="preserve">Implantar la solucion tecnologica del Proyecto de Desaduanamiento.
</t>
  </si>
  <si>
    <t>1. Iniciar el desarrollo de la solución Tecnológica</t>
  </si>
  <si>
    <t>Seguimiento trimestral a la implementación de la solución Tecnológica</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</si>
  <si>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</si>
  <si>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2. Puesta en producción de la solución tecnológica</t>
  </si>
  <si>
    <t>a. 01) Un Formato  Información de Versión 30001 - FT-IIT-2180
b. (01) Un Formato de Aceptación de Pruebas Funcionales y Salida a Producción  - FT-IIT-1851
c. (01) Un  Acta de Comité de Gestión de  Cambios de Tecnología del correspondiente Software instalado y en Producción.</t>
  </si>
  <si>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</si>
  <si>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</si>
  <si>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</si>
  <si>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</si>
  <si>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</si>
  <si>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</si>
  <si>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</si>
  <si>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</si>
  <si>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</si>
  <si>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</si>
  <si>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</si>
  <si>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</si>
  <si>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</si>
  <si>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</si>
  <si>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</si>
  <si>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</si>
  <si>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</si>
  <si>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</si>
  <si>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</si>
  <si>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</si>
  <si>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</si>
  <si>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</si>
  <si>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</si>
  <si>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</si>
  <si>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</si>
  <si>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</si>
  <si>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</si>
  <si>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</si>
  <si>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2  Aud Operación Aduanera -Importaciones Dirección de Aduanas y Direcciones Seccionales de Aduanas de Bogotá, Cali, Buenaventura, Bucaramanga, Cartagena, Barranquilla y Santa Marta Vigencia 2018 y primer semestre de 2019</t>
  </si>
  <si>
    <t>19 02 003</t>
  </si>
  <si>
    <t xml:space="preserve">Hallazgo 2.  Información Declaraciones de Importación Seccional Bogotá – Nivel Central y Seccional Bucaramanga.  
Efectuada la verificación y cruce de datos del listado en Excel (universo de declaraciones descargadas del portal Web) y el listado extraído de la bitácora, se encontró que existen 633 registros de declaraciones de la bitácora, que no aparecen en el universo de declaraciones.
En la Seccional Bogotá, un total de (676) registros del universo de las declaraciones no se encuentran en el listado extraído de la bitácora.
(…) se encuentran diferencias entre los números de autoadhesivos, en el código de administración y, se encuentra que el campo Tipo de Declaración está diligenciado en blanco o vacío. 
(…) analizadas las Declaraciones de Importación, se observa que se presentan 1.175.287 formularios repetidos.
(…) comparando el archivo de Excel con la relación del aplicativo LUCIA, se evidencia que un total de 1.058.714 registros de la relación de Excel no están en el aplicativo LUCIA.
En la Seccional Bucaramanga, se constató que existen (81) registros de declaraciones de importación en la base de datos Trámites Manuales que no se encuentran en la base de datos suministrada por Nivel Central.
</t>
  </si>
  <si>
    <t>Deficiencias en el control del registro de la información de las declaraciones de importación.</t>
  </si>
  <si>
    <t>1. Impartir instrucción a las direcciones seccionales.</t>
  </si>
  <si>
    <t xml:space="preserve">Expedir lineamientos a las Direcciones Seccionales de Aduanas frente al control de las operaciones relacionados con los trámites manuales. </t>
  </si>
  <si>
    <t>Documento de lineamientos.</t>
  </si>
  <si>
    <r>
      <rPr>
        <b/>
        <sz val="12"/>
        <rFont val="Arial"/>
        <family val="2"/>
      </rPr>
      <t>DGA</t>
    </r>
    <r>
      <rPr>
        <sz val="12"/>
        <rFont val="Arial"/>
        <family val="2"/>
      </rPr>
      <t xml:space="preserve">
NC – Subproceso Operación Aduanera
Dirección de Gestión de Aduanas
Subdirección de Operación Aduanera
ACTUALIZADO
30112021</t>
    </r>
  </si>
  <si>
    <t xml:space="preserve">2. Definir Estrategia de Digitalización del Proyecto.
</t>
  </si>
  <si>
    <t xml:space="preserve">3. Desarrollar o adquirir la solucion tecnologica del Proyecto de Desaduanamiento.
</t>
  </si>
  <si>
    <t xml:space="preserve">4. Implantar la solucion tecnologica del Proyecto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</si>
  <si>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</si>
  <si>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3011202120052022</t>
    </r>
  </si>
  <si>
    <t>14 Aud Funcion Pagadora y Recaudadora Vig  2015</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</si>
  <si>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</si>
  <si>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</si>
  <si>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</si>
  <si>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</si>
  <si>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</si>
  <si>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</si>
  <si>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</si>
  <si>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</si>
  <si>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</si>
  <si>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</si>
  <si>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t xml:space="preserve">Informe </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</si>
  <si>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</si>
  <si>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</si>
  <si>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</si>
  <si>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</si>
  <si>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</si>
  <si>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</si>
  <si>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</si>
  <si>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</si>
  <si>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</si>
  <si>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t xml:space="preserve">Iniciar el proceso de contratación </t>
  </si>
  <si>
    <t>Validar o aceptar el proceso de contratación</t>
  </si>
  <si>
    <t>Documento de validación o aceptación del proceso de contratación</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</si>
  <si>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</si>
  <si>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</si>
  <si>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</si>
  <si>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</si>
  <si>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</si>
  <si>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</si>
  <si>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</si>
  <si>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t xml:space="preserve">Mapa de historias con la priorización funcional de la implementación V1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</si>
  <si>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</si>
  <si>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</si>
  <si>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</si>
  <si>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</si>
  <si>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</si>
  <si>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</si>
  <si>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</si>
  <si>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</si>
  <si>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</si>
  <si>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</si>
  <si>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t>Informe</t>
  </si>
  <si>
    <r>
      <rPr>
        <b/>
        <sz val="12"/>
        <rFont val="Arial"/>
        <family val="2"/>
      </rPr>
      <t>DGA</t>
    </r>
    <r>
      <rPr>
        <sz val="12"/>
        <rFont val="Arial"/>
        <family val="2"/>
      </rPr>
      <t xml:space="preserve">
DS – Subproceso Operación Aduanera
Dirección Seccional de Impuestos y Aduanas de Bucaramanga.
ACTUALIZADO
30112021</t>
    </r>
  </si>
  <si>
    <t>AUDITORÍA DE CUMPLIMIENTO - Proceso Operación Aduanera, vigencia 2022</t>
  </si>
  <si>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</si>
  <si>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</si>
  <si>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</si>
  <si>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</si>
  <si>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</si>
  <si>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</si>
  <si>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</si>
  <si>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</si>
  <si>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</si>
  <si>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</si>
  <si>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</si>
  <si>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</si>
  <si>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</si>
  <si>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</si>
  <si>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</si>
  <si>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</si>
  <si>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</si>
  <si>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</si>
  <si>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Realizar las actas de entrega de los bienes dispuestos de acuerdo a la modalidad de disposición aplicada.</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</si>
  <si>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</si>
  <si>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</si>
  <si>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</si>
  <si>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</si>
  <si>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</si>
  <si>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</si>
  <si>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</si>
  <si>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</si>
  <si>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</si>
  <si>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</si>
  <si>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</si>
  <si>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</si>
  <si>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</si>
  <si>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</si>
  <si>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</si>
  <si>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</si>
  <si>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</si>
  <si>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</si>
  <si>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</si>
  <si>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</si>
  <si>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</si>
  <si>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</si>
  <si>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</si>
  <si>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</si>
  <si>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</si>
  <si>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</si>
  <si>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</si>
  <si>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</si>
  <si>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</si>
  <si>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</si>
  <si>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</si>
  <si>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</si>
  <si>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t xml:space="preserve">Hallazgo No. 1
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</si>
  <si>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</si>
  <si>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</si>
  <si>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</si>
  <si>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</si>
  <si>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rPr>
        <b/>
        <sz val="12"/>
        <rFont val="Arial"/>
        <family val="2"/>
      </rPr>
      <t>DGC</t>
    </r>
    <r>
      <rPr>
        <sz val="12"/>
        <rFont val="Arial"/>
        <family val="2"/>
      </rPr>
      <t xml:space="preserve">
DS - Subproceso Operación Logística
División  Administrativa y financiera
GIT de Operación Logística de la Dirección Seccional de Cucúta 
ACTUALIZADO
30112021</t>
    </r>
  </si>
  <si>
    <t>Consolidar y verificar los informes de gestión presentados, y tramitar lo correspondiente de acuerdo con el resultado obtenido.</t>
  </si>
  <si>
    <t>Informes de resultados y observaciones</t>
  </si>
  <si>
    <r>
      <rPr>
        <b/>
        <sz val="12"/>
        <rFont val="Arial"/>
        <family val="2"/>
      </rPr>
      <t>DGC</t>
    </r>
    <r>
      <rPr>
        <sz val="12"/>
        <rFont val="Arial"/>
        <family val="2"/>
      </rPr>
      <t xml:space="preserve">
NC - Subproceso Operación Logística
Dirección de Gestión Corportiva
Subdirección Logística
Coordinación de Optimización de la Operación Logística
ACTUALIZADO
30112021
</t>
    </r>
  </si>
  <si>
    <t>Gestionar la disposición de           $ 8.902.914 de mercancías que a diciembre 31 de 2014, esta pendiente por disponer.</t>
  </si>
  <si>
    <t>Realizar egresos de la mercancía dispuesta, objeto del hallazgo en el aplicativo ADA.</t>
  </si>
  <si>
    <t>Valor de la mercancía egresada</t>
  </si>
  <si>
    <r>
      <rPr>
        <b/>
        <sz val="12"/>
        <rFont val="Arial"/>
        <family val="2"/>
      </rPr>
      <t>DGC</t>
    </r>
    <r>
      <rPr>
        <sz val="12"/>
        <rFont val="Arial"/>
        <family val="2"/>
      </rPr>
      <t xml:space="preserve">
DS - Subproceso Operación Logística
División Administrativa y Financiera
GIT de Operación Logística  de la Dirección Seccional de Cucúta
NC - Subproceso Operación Logística
Dirección de Gestión Corportiva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</si>
  <si>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</si>
  <si>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</si>
  <si>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t>Procedimiento ajustado</t>
  </si>
  <si>
    <r>
      <rPr>
        <b/>
        <sz val="12"/>
        <rFont val="Arial"/>
        <family val="2"/>
      </rPr>
      <t>DGC</t>
    </r>
    <r>
      <rPr>
        <sz val="12"/>
        <rFont val="Arial"/>
        <family val="2"/>
      </rPr>
      <t xml:space="preserve">
NC - Subproceso Operación Logística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</si>
  <si>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</si>
  <si>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</si>
  <si>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</si>
  <si>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</si>
  <si>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</si>
  <si>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</si>
  <si>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</si>
  <si>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</si>
  <si>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</si>
  <si>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</si>
  <si>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t>Oficios o correos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</si>
  <si>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</si>
  <si>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</si>
  <si>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</si>
  <si>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</si>
  <si>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</si>
  <si>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</si>
  <si>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</si>
  <si>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</si>
  <si>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</si>
  <si>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</si>
  <si>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</si>
  <si>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</si>
  <si>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</si>
  <si>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</si>
  <si>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</si>
  <si>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</si>
  <si>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</si>
  <si>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</si>
  <si>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</si>
  <si>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</si>
  <si>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14  05 00</t>
  </si>
  <si>
    <t>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t>
  </si>
  <si>
    <t>“(…)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t>
  </si>
  <si>
    <t>Realizar el documento ABC de la Supervisión.</t>
  </si>
  <si>
    <t>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t>
  </si>
  <si>
    <t>Documento ABC de la Supervisión</t>
  </si>
  <si>
    <r>
      <rPr>
        <b/>
        <sz val="12"/>
        <rFont val="Arial"/>
        <family val="2"/>
      </rPr>
      <t>DGC</t>
    </r>
    <r>
      <rPr>
        <sz val="12"/>
        <rFont val="Arial"/>
        <family val="2"/>
      </rPr>
      <t xml:space="preserve">
NC - Subproceso Compras y Contratos
Subdirección de Compras y Contratos 
Oficina de Comunicaciones  
ELABORACIÓN 19062023</t>
    </r>
  </si>
  <si>
    <t>Llevar a cabo jornadas de actualización para supervisores ubicados en las distintas unidades ejecutoras de la Entidad</t>
  </si>
  <si>
    <t>Jornadas para actualizar a los supervisores en cambios normativos, problemas frecuentes, recomendaciones, entre otros.</t>
  </si>
  <si>
    <t>Registro de asistencia a las jornadas de actualización-</t>
  </si>
  <si>
    <t>Elaborar y divulgar tips relacionados con el rol de supervisor en la UAE DIAN</t>
  </si>
  <si>
    <t>Publicación trimestral de Tips en los canales de difusión de comunicación interna de la Entidad, con fin recordar a los supervisores el cumplimiento de sus deberes y demás aspectos que deben  tener en cuenta en el desarrollo de la supervisión.</t>
  </si>
  <si>
    <t>Tips publicados trimestralmente</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</si>
  <si>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</si>
  <si>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</si>
  <si>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</si>
  <si>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</si>
  <si>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</si>
  <si>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</si>
  <si>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</si>
  <si>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</si>
  <si>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Procedimiento</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</si>
  <si>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</si>
  <si>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</si>
  <si>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</si>
  <si>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</si>
  <si>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</si>
  <si>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</si>
  <si>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</si>
  <si>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</si>
  <si>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</si>
  <si>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</si>
  <si>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</si>
  <si>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</si>
  <si>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</si>
  <si>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</si>
  <si>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</si>
  <si>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</si>
  <si>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inspecciones físicas semestrales</t>
  </si>
  <si>
    <t>Actas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</si>
  <si>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</si>
  <si>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 Informe semestral resultado de la inspección física</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</si>
  <si>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</si>
  <si>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</si>
  <si>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</si>
  <si>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</si>
  <si>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</si>
  <si>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</si>
  <si>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</si>
  <si>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</si>
  <si>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</si>
  <si>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</si>
  <si>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</si>
  <si>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</si>
  <si>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</si>
  <si>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</si>
  <si>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</si>
  <si>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</si>
  <si>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</si>
  <si>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</si>
  <si>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</si>
  <si>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</si>
  <si>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 xml:space="preserve">Disponer bajo las modalidades que correspondan según lo previsto en el artículo 736 del decreto 1165 de 2019, de las mercancías aprehendidas, decomisadas o abandonadas a favor de la Nación, así como de los bienes adjudicados a la Nación en procesos de cobro coactivo o procesos concursales, que registran un término de bodegaje superior a 2 años.
 </t>
  </si>
  <si>
    <t>Elaborar un plan de acción para disponer y egresar las mercancías que tengan un bodegaje superior a 730 días desde la definición de su situación jurídica en firme, en el cual se indicaran responsables y términos máximos de respuesta, que garantice la gestión de la disposición de las mercancías bajo las modalidades señaladas por  la Seccional, según lo previsto en el artículo 736 del Decreto 1165 de 2019, para las mercancías aprehendidas, decomisadas o abandonadas a favor de la Nación, así como de los bienes adjudicados a la Nación en procesos de cobro coactivo o procesos concursales, para acreditar su cumplimiento se deberá remitir un informe de avance bimestral a la Subdirección Logística.</t>
  </si>
  <si>
    <t>Plan de acción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</si>
  <si>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</si>
  <si>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 xml:space="preserve">Informes bimestrales que evidencien los avances de la gestión del plan de acción trabajo de la Seccional. 
</t>
  </si>
  <si>
    <t xml:space="preserve">14  04 001  </t>
  </si>
  <si>
    <r>
      <rPr>
        <b/>
        <sz val="12"/>
        <rFont val="Arial"/>
        <family val="2"/>
      </rPr>
      <t>HALLAZGO No. 5. Contrato de almacenamiento No. 00-223-2019, con la UT Alianza Logística Avanzada- Dirección Seccional de Impuestos y Aduanas de Buenaventura (A)</t>
    </r>
    <r>
      <rPr>
        <sz val="12"/>
        <rFont val="Arial"/>
        <family val="2"/>
      </rPr>
      <t xml:space="preserve">
“Contrato No.00-223-2019 de fecha 20/11/2019, con el objeto de Prestar a la Unidad Administrativa Especial Dirección de Impuestos y Aduanas Nacionales – DIAN, el servicio de Operación Logística Integral, consistente en la administración, depósito, gestión y manejo de: (i) las mercancías denominadas ADA, producto de medidas cautelares de inspección, inmovilización, aprehensión, decomiso y/o abandono en favor de la Nación; (ii) de los bienes muebles adjudicados a la nación en procesos de cobro coactivo y concursales; y (iii) de bienes que por disposición legal o reglamentaria sean de competencia de la Entidad por valor $133.686.972.180, fecha de terminación 15/11/2022.
(…)
Que posterior al citado, no se encuentran informes en la plataforma SECOP II que señalen o evidencien el retiro total y definitivo de las mercancías (etapa de transición), de acuerdo a que el mismo, terminó el 31 de diciembre de 2022. (…)
No obstante, el contrato No.00-223-2019, suscrito el 20/11/2019 referido al almacenamiento, trasporte, complementarios y de zonas de inspección, tenía como fecha de finalización el 31 de diciembre de 2022, se evidenció que las mercancías allí almacenadas no pudieron ser trasladadas a las nuevas bodegas contratadas, debido a que estás fueron entregadas a la Dirección Seccional de Impuestos y Aduanas de Buenaventura, de acuerdo al cronograma, a partir del 10 abril de 2023, obligando a que los efectos del citado contrato, debieran ampliarse hasta esa fecha, pese haberse finalizado la vigencia del mismo, el 31 de diciembre de 2022. 
Adicional a lo anterior, se evidenció que el Contrato No. 00-159-2022, con la UT Nueva Logística, fechado 16-11-2022, tiene un acta de inicio del 25 de noviembre de 2022 y que las bodegas ofrecidas a la DIAN Seccional Buenaventura solo fueron entregadas el abril 10 de 2023 a partir de cuya fecha, se dio inicio del traslado de las mercancías ADA.”</t>
    </r>
  </si>
  <si>
    <t>Debilidades en el seguimiento y control en las actividades de supervisión, al no verificar el cumplimiento de las condiciones pactadas en el tiempo establecido para la ejecución del contrato y permitir que las actividades de guarda de administración quedaran en manos de un contratista sin ningún vínculo contractual, según lo evidenciado en la plataforma Secop II.
Con ello se pusieron en riesgo eventual por pérdida, deterioro o daño, las mercancías ADA, Seccional Buenaventura, en manos de terceros.</t>
  </si>
  <si>
    <t>Fortalecer la labor de seguimiento y control en las actividades de supervisión del contrato.</t>
  </si>
  <si>
    <t xml:space="preserve">1. Realizar por la Dirección Seccional de Buenaventura una verificación mensual a la ubicación y condiciones  de almacenamiento de las mercancías ingresadas a los recintos de almacenamiento incluyendo aquellas que fueron trasladadas desde la UTALA. 
</t>
  </si>
  <si>
    <t xml:space="preserve">Actas de visitas de verificación mensuales 
</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</si>
  <si>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</si>
  <si>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 xml:space="preserve">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 </t>
  </si>
  <si>
    <t>Reportes mensuales a través del FORMS del informe de supervisión</t>
  </si>
  <si>
    <r>
      <rPr>
        <b/>
        <sz val="12"/>
        <rFont val="Arial"/>
        <family val="2"/>
      </rPr>
      <t>HALLAZGO No. 6. Cumplimiento de obligaciones Contrato de almacenamiento No. Contrato No. 00-159-2022, con la UT Nueva Logística -Dirección Seccional de Impuestos y Aduanas de Buenaventura.(A)</t>
    </r>
    <r>
      <rPr>
        <sz val="12"/>
        <rFont val="Arial"/>
        <family val="2"/>
      </rPr>
      <t xml:space="preserve">
“Contrato de almacenamiento No. Contrato No. 00-159-2022, con la UT Nueva Logística
El 16/11/2022 se suscribió el contrato para el servicio de operación logística integral, dando inicio al mismo, el 25/11/2022, en visita realizada por la CGR a las instalaciones
de las bodegas la Unión Temporal Nueva Logística el 25 de octubre de 2023, se verificó el cumplimiento del Anexo técnico No.1. VIII. OPERACIÓN Logística Contrato 00-159-2022, a través de inspección ocular, fueron encontradas las siguientes situaciones:
Almacenamiento: 
1.	Mercancías trasladadas de la anterior bodega (Almaviva y Alpopular), se encuentran en zona de verificación sin ubicación (…) 
1.	Mercancías que no tenían identificación y se encontraban en la zona de verificación. 
2.	Mercancías obstaculizando el paso peatonal 
3.	Mercancías mal almacenadas con riesgo de caída. 
4.	Todas las bodegas sin ventilación adecuada. 
5.	Vías de ingreso al peatón de difícil acceso en todas las bodegas 
6.	Bodega No. 5 fuera de la reja de seguridad 
7.	Bodega No. 5 sin cámara de seguridad en el interior ni exterior 
8.	Mercancías en Aprehensión sin hablador, bodega 5 
9.	Bodega No. 7 no tiene un espacio de oficina, casilleros y cocina, se encuentran en un solo ambiente con las mercancías almacenadas. 
10.	Existe zona de baños sin funcionamiento y se inició la construcción del pozo séptico, son portátiles en el exterior de las bodegas a la intemperie 
Personal 
El personal de bodega no cuenta con la dotación completa de los elementos de protección necesarios para la manipulación de las mercancías”</t>
    </r>
  </si>
  <si>
    <t>Debilidades en el seguimiento y control en las actividades de supervisión al Anexo Técnico No.1, Requerimientos Técnicos de obligatorio Cumplimiento Contrato No. 00-159-2022, al no verificar el cumplimiento de las condiciones pactadas y tomar medidas al claro y reiterado incumplimiento de las obligaciones del contratista en la ejecución de este.</t>
  </si>
  <si>
    <t xml:space="preserve">1. Verificar por la Dirección Seccional de Buenaventura mensualmente la ubicación y condiciones  de almacenamiento de las mercancías  en el recinto dispuesto por el contratista y requerir  su  cumplimiento al contratista. 
</t>
  </si>
  <si>
    <t xml:space="preserve">Actas de visitas de verificación mensuales </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</si>
  <si>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</si>
  <si>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</si>
  <si>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Impuestos y Aduanas de Buenaventura
</t>
    </r>
  </si>
  <si>
    <t>3. Reiterar las herramientas de supervisión y control a las seccionales, a través de reuniones de seguimiento semestral para monitorear el control a inventarios y adecuación de bodegas por la Coordinación de Optimización de la Subdirección Logística</t>
  </si>
  <si>
    <t>Informes de las reuniones de seguimiento semetral realizadas a la Seccional de Buenaventura</t>
  </si>
  <si>
    <t xml:space="preserve">DGC
NC - Subproceso Operación Logística
Dirección de Gestión Corporativa
Subdirección Logistica
DS -  Subproceso Operación Logística
Dirección Seccional de Impuestos y Aduanas de Buenaventura
</t>
  </si>
  <si>
    <t xml:space="preserve">16  01 001   </t>
  </si>
  <si>
    <r>
      <rPr>
        <b/>
        <sz val="12"/>
        <rFont val="Arial"/>
        <family val="2"/>
      </rPr>
      <t>HALLAZGO No. 7. Seguimiento y control a la conservación y cuidado de las mercancías ADA-Dirección Seccional de Aduanas de Bogotá (A)</t>
    </r>
    <r>
      <rPr>
        <sz val="12"/>
        <rFont val="Arial"/>
        <family val="2"/>
      </rPr>
      <t xml:space="preserve">
De acuerdo con respuesta a requerimiento de Información AG8-1-03616 - 2023EE0150332, se estableció que la DIAN mediante resolución de destrucción 1895 de 28 de abril de 2022, dispuso 115,560 kilogramos de producto denominado “Lácteos - Leche en Polvo”, mercancía valorada en $1.252 millones, identificada como se presenta a continuación: (…)
Verificada la información suministrada, se identificaron las siguientes situaciones: 
•	Por tratarse de mercancía perecedera, la DIAN solicitó a INVIMA concepto sanitario sobre las mercancías aprehendidas, para continuar con el trámite legalmente establecido y ordenar la disposición de la mercancía. 
•	Mediante auto comisorio No. 004281 del 16 de noviembre de 2021, se autorizó funcionario de la DIAN, para realizar acompañamiento en la emisión de concepto técnico por parte de INVIMA, de las mercancías aprehendidas a la empresa COALCO 2 SOCIEDAD AGROPECUARIA y las cuales se encontraban ubicadas en el depósito Alianza Logística Avanzada Sede Fontibón calle 19ª No. 120-09. 
•	Mediante oficio comisorio N° 7303-3327-21 el Instituto Nacional de Vigilancia de Medicamentos y Alimentos INVIMA, comisiona a dos profesionales para realizar visita al establecimiento Bodega UT Alianza Logística ubicada en la calle 19ª N° 120-09, barrio San Pablo Fontibón Bogotá, del 16 al 19 de noviembre de 2021. 
•	En acta de visita de fecha 17 de noviembre de 2021, se valida que se hizo presente en las instalaciones de la Bodega de la UT ALIANZA LOGISTICA los profesionales de la dirección de operaciones sanitarias INVIMA, con el fin de realizar inspección sanitaria en atención a la solicitud realizada por la DIAN para verificar el cumplimiento de la reglamentación sanitaria vigente según resolución 2674 de 2013. 
•	Dentro de las observaciones realizada por INVIMA se encuentra lo siguiente” (…)
•	Como resultado de la visita, se consigna el acta de hechos N° 038 del 17 de noviembre de 2021; en la cual no se denota ninguna observación por parte de la DIAN frente a los hallazgos encontrados por INVIMA, en la bodega UT ALIANZA LOGISTICA. 
•	Posteriormente, con el fin de determinar la modalidad de disposición de la mercancía, la DIAN realiza la inspección física N° 3360, la cual inició el 26 y finalizó el 29 de abril de 2021; en la cual se puntualiza que la mercancía será destruida debido a que se encuentra vencida según concepto de INVIMA y no es apta para el consumo humano. 
•	No se observan requerimientos realizados al contratista, de conformidad con las obligaciones asignadas al supervisor Dentro del contrato No. 00-223-2019 suscrito por la DIAN y Unión Temporal Alianza Logística Avanzada, ni seguimiento a las condiciones de la bodega para el almacenamiento de mercancías con características especiales. Entre estas obligaciones están: (…)
</t>
    </r>
  </si>
  <si>
    <t>“Debilidades en la supervisión contractual, toda vez que de acuerdo con las observaciones realizada por el INVIMA, se evidencian deficiencias sanitarias en el recinto de bodegaje con lo cual este no era óptimo para el almacenamiento y conservación de mercancías perecederas; que si bien, para el caso en mención no afectó la modalidad de disposición, por existir otras causales, evidencia debilidades en la supervisión del contrato, frente al cumplimiento de las normas sanitarias del recinto de almacenamiento UT ALIANZA LOGISTICA AVANZADA, lo cual imposibilitaba la correcta guarda y custodia de este tipo de mercancía, poniendo en riesgo su conservación. La ausencia de un sistema solido de supervisión puede dar lugar a una serie de riesgos por deterioro de las mercancías que a futuro pueden ser objeto de disposición pero que por las circunstancias relatadas”.</t>
  </si>
  <si>
    <t xml:space="preserve">Verificar bimestralmente por la Dirección Seccional de Aduanas de Bogotá a los recintos de almacenamiento dispuestos por el contratista para supervisar que los intervinientes en el proceso logístico cumplan la normativa vigente en el manejo de las mercancias con caracteristicas perecederas o mercancías con fecha de vencimiento, registrando su situación sanitaria y definiendo su disposición de conformidad con lo establecido en el Decreto 1165 de 2019 o las normas que lo modifiquen de lo cual deberá rendir un informe bimestral a la Subdirección Logística.
</t>
  </si>
  <si>
    <t xml:space="preserve">1. Actas de visita bimestrales
</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</si>
  <si>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
</t>
    </r>
  </si>
  <si>
    <t>2. Informes bimestrales de las visitas realizadas.</t>
  </si>
  <si>
    <r>
      <rPr>
        <b/>
        <sz val="12"/>
        <rFont val="Arial"/>
        <family val="2"/>
      </rPr>
      <t xml:space="preserve">HALLAZGO No. 8. Sobrantes de mercancías aprehendidas (D) -Dirección Seccional de Aduanas de Bogotá.(D)
</t>
    </r>
    <r>
      <rPr>
        <sz val="12"/>
        <rFont val="Arial"/>
        <family val="2"/>
      </rPr>
      <t xml:space="preserve">
“De acuerdo con información remitida por la DIAN, se estableció que mediante Acta de Aprensión No. 0714 de 23 de marzo de 2021 se realizó decomiso ordinario de la mercancía que se describe a continuación:(…)
Los hechos descritos conllevaron a la pérdida de 135 discos duros marcas Kingston/ Crucial/ Seagate/ Hitachi/ Hgst por $55.703.565, los cuales se encontraban dentro de la mercancía aprehendida y estaban bajo la administración y custodia de la DIAN, y para los cuales no se evidencia que fue actualizado su registro en el inventario e ingreso al recinto de almacenamiento, al igual que no se evidencia su modalidad de disposición si a ello hubiere lugar, de acuerdo con información suministrada por la DIAN.
El presente hallazgo se comunica con una presunta incidencia disciplinaria en virtud del artículo 38 y 65 de la Ley 1952 del 28 de enero de 2019.”
</t>
    </r>
  </si>
  <si>
    <t>Debilidades en el seguimiento y control por parte de la supervisión del contrato, debido a que no se evidencia seguimiento de estos inventarios físicos para la mercancía aprehendida, de acuerdo a lo dispuesto en los procedimientos e instructivos de la DIAN.</t>
  </si>
  <si>
    <t xml:space="preserve">1. Verificar el 100% de las actas de hechos sobre mercancías con cadena de custodia, elaboradas por los funcionarios de manera trimestral, con el fin de determinar que se cumpla la normativa vigente del manejo de los  inventarios físicos para la mercancía aprehendida, de acuerdo a lo dispuesto en los procedimientos e instructivos de la DIAN, remitir informe trimestral al nivel central.
</t>
  </si>
  <si>
    <t>Informes trimestrales</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</si>
  <si>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</si>
  <si>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t>2. Realizar 1 (una) jornada de capacitación y sensibilización a los funcionarios del GIT de Operación Logística encargados de realizar la inspección física de la mercancía, actualización de inventario, a de fin fortalecer las gestiones a adelantar ante estos eventos de identificación de sobrantes, atendiendo a lo expuesto en el el informe de la CGR y aplicando el procedimiento e instructivo establecido por la Entidad.</t>
  </si>
  <si>
    <t>Listado de Asistencia a Capacitación.</t>
  </si>
  <si>
    <t xml:space="preserve">13  01 002   </t>
  </si>
  <si>
    <r>
      <rPr>
        <b/>
        <sz val="12"/>
        <rFont val="Arial"/>
        <family val="2"/>
      </rPr>
      <t>HALLAZGO No. 9. Disposición de Divisas -Dirección Seccional de Aduanas de Bogotá (A)</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</si>
  <si>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</si>
  <si>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Proyectar y radicar los eventos de disposición bajo las modalidades que correspondan según lo previsto en el artículo 736 del decreto 1165 de 2019, de las mercancías consistentes en divisas, aprehendidas y decomisadas a favor de la Nación, que registren un término de bodegaje superior a 2 años.
</t>
  </si>
  <si>
    <r>
      <t>Realizar por la Dirección Seccional de Aduanas de Bogotá un plan de acción para elaborar proyectos para la disposición bajo las modalidades que correspondan de las divisas aprehendidas y decomisadas a favor de la Nación; e informar semestralmente el avance al nivel central.</t>
    </r>
    <r>
      <rPr>
        <u/>
        <sz val="12"/>
        <rFont val="Arial"/>
        <family val="2"/>
      </rPr>
      <t xml:space="preserve">
</t>
    </r>
    <r>
      <rPr>
        <sz val="12"/>
        <rFont val="Arial"/>
        <family val="2"/>
      </rPr>
      <t xml:space="preserve">
</t>
    </r>
  </si>
  <si>
    <t xml:space="preserve">Plan de Acción </t>
  </si>
  <si>
    <t xml:space="preserve">Informes semestrales del avance de la disposición.
</t>
  </si>
  <si>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</si>
  <si>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</si>
  <si>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Proyectar y radicar los eventos  de disposición bajo las modalidades que correspondan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semestralmente del avance en la disposición.</t>
  </si>
  <si>
    <t xml:space="preserve">Elaborar por la Dirección Seccional de Aduanas de Bogotá un plan de acción que permita la disposición mensual por las modalidades correspondientes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trimestralmente el avance en la disposición y egreso.
</t>
  </si>
  <si>
    <t>Plan de Acción</t>
  </si>
  <si>
    <t xml:space="preserve">Informe trimestral
</t>
  </si>
  <si>
    <t>Auditoría Financiera DIAN Vigencia 2023 - PNVCF Sem I 2024</t>
  </si>
  <si>
    <t xml:space="preserve">18  03 004   </t>
  </si>
  <si>
    <r>
      <rPr>
        <b/>
        <sz val="12"/>
        <rFont val="Arial"/>
        <family val="2"/>
      </rPr>
      <t>Hallazgo No. 1. Cálculo Depreciación Propiedad, Planta y Equipo.(A)</t>
    </r>
    <r>
      <rPr>
        <sz val="12"/>
        <rFont val="Arial"/>
        <family val="2"/>
      </rPr>
      <t xml:space="preserve">
(…) En la muestra seleccionada de propiedad, planta y equipo se verificaron los valores registrados como depreciación acumulada a 31 de diciembre de 2023, evidenciando que, seis (6) placas presentan diferencia en el valor registrado, así (…)
Los saldos presentados por la DIAN, en sus Estados Financieros como Propiedad, Planta y Equipo a 31 de diciembre de 2023, no reflejan la realidad. Toda vez que se evidencia mayor valor registrado como depreciación acumulada, afectando el saldo neto de las propiedades a 31 de diciembre de 2023. Esta situación genera una subestimación en el valor registrado, revelado y reconocido en las Propiedades, Planta y Equipo de $176.355.661 a 31 de diciembre de 2023, como resultado de mayor valor en la depreciación de los bienes. (…) </t>
    </r>
  </si>
  <si>
    <t>Esta situación se presenta, debido al incumplimiento en la normatividad aplicable para el reconocimiento, registro, medición posterior, revelación de las propiedades, planta y equipo.</t>
  </si>
  <si>
    <t>Desarrollar un reporte en el sistema SICOB que evidencie el histórico de los movimientos por placa, donde se identifiquen los cambios de vida útil y modificaciones del costo histórico,  con el fin de identificar las variables utiizadas para el cálculo de la depreciación.</t>
  </si>
  <si>
    <t>Determinar las necesidades de información para tramitar la solicitud de desarrollo de los reportes requeridos en el aplicativo SICOB, que permitan la visualización de los cambios en las estimaciones y costo histórico, que afectan el cálculo de la depreciación detallado por placa.</t>
  </si>
  <si>
    <t>Solicitud</t>
  </si>
  <si>
    <r>
      <rPr>
        <b/>
        <sz val="12"/>
        <rFont val="Arial"/>
        <family val="2"/>
      </rPr>
      <t xml:space="preserve">DGC </t>
    </r>
    <r>
      <rPr>
        <sz val="12"/>
        <rFont val="Arial"/>
        <family val="2"/>
      </rPr>
      <t xml:space="preserve">
NC - Subproceso Recursos Administrativos
Dirección de Gestión Corporativa
Subdirección Administrativa
Coordinación de Servicios Generales
NC - Subproceso Función Pagadora 
Dirección de Gestión Corporativa
Subdirección Financiera
Coordinación de Análisis y Gestión Contable
</t>
    </r>
  </si>
  <si>
    <t>Realizar los desarrollos necesarios en el aplicativo SICOB que permitan la generación de reportes,  donde se visualicen los cambios en las estimaciones y costo histórico, que afectan el cálculo de la depreciación detallado por placa.</t>
  </si>
  <si>
    <t xml:space="preserve">Reporte </t>
  </si>
  <si>
    <r>
      <rPr>
        <b/>
        <sz val="12"/>
        <rFont val="Arial"/>
        <family val="2"/>
      </rPr>
      <t xml:space="preserve">DGC </t>
    </r>
    <r>
      <rPr>
        <sz val="12"/>
        <rFont val="Arial"/>
        <family val="2"/>
      </rPr>
      <t xml:space="preserve">
NC - Subproceso Recursos Administrativos
Dirección de Gestión Corporativa
Subdirección Administrativa
Coordinación de Servicios Generales  
NC - Subproceso Información, Innovación y Tecnología
Dirección de Gestión de innovación  y Tecnología
Subdirección de Soluciones y Desarrollo
NC - Subproceso Función Pagadora 
Dirección de Gestión Corporativa
Subdirección Financiera
Coordinación de Análisis y Gestión Contable</t>
    </r>
  </si>
  <si>
    <t>Verificar la funcionalidad del desarrollo efectuado en SICOB.</t>
  </si>
  <si>
    <r>
      <rPr>
        <b/>
        <sz val="12"/>
        <rFont val="Arial"/>
        <family val="2"/>
      </rPr>
      <t>DGC</t>
    </r>
    <r>
      <rPr>
        <sz val="12"/>
        <rFont val="Arial"/>
        <family val="2"/>
      </rPr>
      <t xml:space="preserve">
NC - Subproceso Función Pagadora 
Dirección de Gestión Corporativa
Subdirección Financiera
Coordinación de Análisis y Gestión Contable</t>
    </r>
  </si>
  <si>
    <t xml:space="preserve">16  04 001   </t>
  </si>
  <si>
    <r>
      <rPr>
        <b/>
        <sz val="12"/>
        <rFont val="Arial"/>
        <family val="2"/>
      </rPr>
      <t>Hallazgo No. 2 Saldos Propiedad, Planta y Equipo – Equipo de transporte (A)</t>
    </r>
    <r>
      <rPr>
        <sz val="12"/>
        <rFont val="Arial"/>
        <family val="2"/>
      </rPr>
      <t xml:space="preserve">
(…) En análisis por parte de la CGR de las placas que conforman la cuenta contable 1675 - Equipos de transporte, tracción y elevación, se evidencia que la placa de inventario No. 379910 correspondiente a un Furgón de placa OET470, así: (…)
El cual fue registrado en el inventario de la entidad el 25 de noviembre de 2013 por $2.041.093.064 como se evidencia a continuación: (…)
Como soporte, se allega por parte de la DIAN la Resolución 5665 del 24 de julio de 2012, por medio de la cual se asigna un vehículo a la Unidad Administrativa Especial Dirección de Impuestos y Aduanas Nacionales – Dirección Seccional de Aduanas de Cúcuta, sin anexar ningún otro documento que soporte el valor del bien, establecido en la mencionada Resolución: (…)
Adicionalmente, al contrastar la información registrada en el inventario vs la descrita en la Resolución, se evidencia que no se registran en el inventario elementos adicionales al furgón de placa OET470, como lo son: equipo rayos X, sistema de enfriamiento, transformador y caja de control sistema eléctrico. No se aprecian los elementos, tales como: equipo rayos X, sistema de enfriamiento, transformador y caja de control sistema eléctrico descritos en la Resolución de asignación del vehículo en las evidencias físicas del elemento, así: (…)
Con la tarjeta de propiedad allegada por la DIAN correspondiente al vehículo OET470, así(…)
El equipo auditor de la CGR, procedió a hacer las consultas en el Registro Único Nacional de Tránsito - RUNT, encontrando que la última vigencia de expedición de SOAT fue el año 2018 (…)
Además, no se ha realizado revisión tecnicomecánica en ninguna vigencia.
Considerando lo evidenciado en el Registro Único Nacional de Tránsito - RUNT, sobre la no expedición de SOAT y tecnicomecánica del vehículo OET470 es contradictorio lo reportado por la entidad respecto de la “Ubicación del elemento”(…) se presenta incertidumbre de tipo cuantitativo respecto de las cifras reveladas y reportadas por la DIAN en los Estados Financieros como propiedad, planta y equipo con corte del 31 de diciembre de 2023 en $2.041.093.064.
</t>
    </r>
  </si>
  <si>
    <t>Deficiente información, que imposibilita establecer de manera razonable en qué se basó la entidad para establecer el costo inicial de la placa 379910, así como la falta de un avalúo técnico del bien revisado y al no poder verificar la completitud de los elementos correspondientes a la misma.</t>
  </si>
  <si>
    <t xml:space="preserve">Analizar los criterios técnicos del avalúo con el cual se estableció el costo histórico de la placa 379910  y realizar los ajustes pertinenetes.  </t>
  </si>
  <si>
    <t xml:space="preserve">Realizar oficio solicitud de información a la Dirección Seccional de Cali con los crirterios técnicos de avalúo con los cuales se estableció el costo histórico del vehículo de la placa 379910 </t>
  </si>
  <si>
    <t>(1) Oficio</t>
  </si>
  <si>
    <r>
      <rPr>
        <b/>
        <sz val="12"/>
        <rFont val="Arial"/>
        <family val="2"/>
      </rPr>
      <t>DGC</t>
    </r>
    <r>
      <rPr>
        <sz val="12"/>
        <rFont val="Arial"/>
        <family val="2"/>
      </rPr>
      <t xml:space="preserve">
Dirección de Gestión Corporativa
Subdirección Administrativa
</t>
    </r>
  </si>
  <si>
    <t>Realizar los ajustes pertienetes a la  placa 379910 del vehículo, acorde con la respuesta obtenida por parte de la Dirección Seccional de Cali</t>
  </si>
  <si>
    <t>(1) ajustes</t>
  </si>
  <si>
    <r>
      <rPr>
        <b/>
        <sz val="12"/>
        <rFont val="Arial"/>
        <family val="2"/>
      </rPr>
      <t>DGC</t>
    </r>
    <r>
      <rPr>
        <sz val="12"/>
        <rFont val="Arial"/>
        <family val="2"/>
      </rPr>
      <t xml:space="preserve">
NC - Subproceso Función Pagadora
Dirección de Gestión Corporativa
Subdirección Financiera
Subdirección Administrativa
</t>
    </r>
  </si>
  <si>
    <t xml:space="preserve">16  03 002   </t>
  </si>
  <si>
    <r>
      <rPr>
        <b/>
        <sz val="12"/>
        <rFont val="Arial"/>
        <family val="2"/>
      </rPr>
      <t>Hallazgo No. 3 Uso parcial de inmueble arrendado (A)</t>
    </r>
    <r>
      <rPr>
        <sz val="12"/>
        <rFont val="Arial"/>
        <family val="2"/>
      </rPr>
      <t xml:space="preserve">
(…) Verificados los soportes del contrato en cita se pudo establecer que la DIAN, pagó al contratista la suma de $40.222.000 millones de pesos, y el plazo de ejecución se encuentra expirado de acuerdo con lo reportado en el aplicativo SECOP, es decir, la DIAN pagó parte del canon de arrendamiento sin que se hiciera uso de este inmueble, lo anterior dado que la necesidad que se pretendía satisfacer no se materializó, pues no se ha realizado el nombramiento de funcionarios por parte de la DIAN. Es así como la DIAN, solicitó adecuaciones logísticas y demás al contratista para el uso del respectivo inmueble, que como se enunció con anterioridad no se utilizaron dado que la necesidad a suplir no se ha materializado, ahora bien, el contrato al momento de la solicitud de información no ha sido liquidado pues la entidad se encuentra en terminó para adelantar la respectiva liquidación bilateral. En razón de los hechos descritos considera esta Comisión, que la DIAN no fue diligente al momento de suscribir el contrato en cita, puesto que pagó por un servicio que no usó o presente algún beneficio para la entidad, dado que estaba sujeto a eventualidades que eran previsibles (como la demora en los nombramientos de funcionarios para las sedes, así como el número final de servidores para los cuales se requerirá el puesto de trabajo). Que con la celebración y pago realizado por el contrato arrendamiento 88-019-2023 la Dirección Seccional de Cali.
</t>
    </r>
  </si>
  <si>
    <t>Desconoció los principios de eficacia y eficiencia sobre los cuales se deben ceñir las actuaciones de los gestores fiscales.</t>
  </si>
  <si>
    <t xml:space="preserve">1. Actualización del formato de solicitud de adquisiciones en la cual el área solicitante realice una análisis de lo siguiente: (i) justificación de la oportunidad en la que debe iniciar la ejecución del contrato, para garantizar eficacia y eficiencia en la ejecución de recursos y (ii) cronograma de ejecución si aplica                                                                  </t>
  </si>
  <si>
    <t>1. Actualización del FT-ADF-2617 "solicitud de adquisiciones"</t>
  </si>
  <si>
    <t xml:space="preserve">FORMATO ACTUALIZADO </t>
  </si>
  <si>
    <r>
      <rPr>
        <b/>
        <sz val="12"/>
        <rFont val="Arial"/>
        <family val="2"/>
      </rPr>
      <t>DGC</t>
    </r>
    <r>
      <rPr>
        <sz val="12"/>
        <rFont val="Arial"/>
        <family val="2"/>
      </rPr>
      <t xml:space="preserve">
NC - Subproceso Función Pagadora
Dirección de Gestión Corporativa
Subdirección de Contratos
DS - Subproceso Función Pagadora
Dirección  Seccional de Impuestos de Cali
</t>
    </r>
  </si>
  <si>
    <t xml:space="preserve">16  01 003   </t>
  </si>
  <si>
    <r>
      <rPr>
        <b/>
        <sz val="12"/>
        <rFont val="Arial"/>
        <family val="2"/>
      </rPr>
      <t>Hallazgo No. 4. Custodia y Control de inventarios Maquina Extrusora (F)</t>
    </r>
    <r>
      <rPr>
        <sz val="12"/>
        <rFont val="Arial"/>
        <family val="2"/>
      </rPr>
      <t xml:space="preserve">
(…) En anexo de dicho informe la OCI – DIAN remite el siguiente caso en el ramo de todo riesgo daños materiales TRDM, referido a pérdida de mercancía aprehendidas, decomisadas o abandonadas ADA (…)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</si>
  <si>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</si>
  <si>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 xml:space="preserve">1. Revisar trimestralmente  y mantener actualizado la totalidad del inventario de mercancías aprehendidas, decomisadas o abandonadas ADA ubicadas en los depósitos sin contrato  </t>
  </si>
  <si>
    <t>Elaborar un  informe Trimestral,  del inventario de mercancias revisadas.</t>
  </si>
  <si>
    <r>
      <rPr>
        <b/>
        <sz val="12"/>
        <rFont val="Arial"/>
        <family val="2"/>
      </rPr>
      <t>DGC</t>
    </r>
    <r>
      <rPr>
        <sz val="12"/>
        <rFont val="Arial"/>
        <family val="2"/>
      </rPr>
      <t xml:space="preserve">
NC - Subproceso Función Pagadora
Dirección de Gestión Corporativa
Subdirección de Logística
DS - Subproceso Función Pagadora
Dirección Seccional de Aduanas de Cali
</t>
    </r>
  </si>
  <si>
    <t xml:space="preserve">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t>
  </si>
  <si>
    <t xml:space="preserve">Remitir el listado de asistencia a la capacitación  y de los temas expuestos para la socialización de los  procedimientos,  a la Subdirección Logísico .  </t>
  </si>
  <si>
    <t>Lista Asistencia</t>
  </si>
  <si>
    <t>3, Realizar 1 (una) jornada de capacitación y sensibilización a los funcionarios del GIT de Operación Logística en el tema de seguros, atendiendo a lo expuesto en el informe de la CGR y aplicando el procedimiento e instructivo establecido por la Entidad.</t>
  </si>
  <si>
    <t>Remitir el  listado de asistencia y socialización en temas de seguros</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</si>
  <si>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</si>
  <si>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</si>
  <si>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t>
    </r>
  </si>
  <si>
    <t xml:space="preserve">16  01 003  </t>
  </si>
  <si>
    <r>
      <rPr>
        <b/>
        <sz val="12"/>
        <rFont val="Arial"/>
        <family val="2"/>
      </rPr>
      <t>Hallazgo No. 6. Custodia y Control de inventarios Pantalonetas (F)</t>
    </r>
    <r>
      <rPr>
        <sz val="12"/>
        <rFont val="Arial"/>
        <family val="2"/>
      </rPr>
      <t xml:space="preserve">
(…) En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
En cuanto al traslado en materia disciplinaria no se considera pertinente dado que la OCI ya adelantó el mismo
</t>
    </r>
  </si>
  <si>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Aduanas de Cúcuta
</t>
    </r>
  </si>
  <si>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</si>
  <si>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</si>
  <si>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</si>
  <si>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</si>
  <si>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</si>
  <si>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</si>
  <si>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</si>
  <si>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</si>
  <si>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</si>
  <si>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</si>
  <si>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</si>
  <si>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t xml:space="preserve">Plan de trabajo aprobado V1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</si>
  <si>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</si>
  <si>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</si>
  <si>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</si>
  <si>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</si>
  <si>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</si>
  <si>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</si>
  <si>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</si>
  <si>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</si>
  <si>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</si>
  <si>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</si>
  <si>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</si>
  <si>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</si>
  <si>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</si>
  <si>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</si>
  <si>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</si>
  <si>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</si>
  <si>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</si>
  <si>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</si>
  <si>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</si>
  <si>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Desarrollar o adquirir la solución tecnológica  para el proceso de Comercialización.</t>
  </si>
  <si>
    <t>Adelantar el proceso de contratación de la solución tecnológica.</t>
  </si>
  <si>
    <t xml:space="preserve">Contrato Firmado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</si>
  <si>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</si>
  <si>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Inicio de la
implementación de la
solución tecnológica del
Proyecto.</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</si>
  <si>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</si>
  <si>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Implantación de la
solución tecnológica</t>
  </si>
  <si>
    <t>Poner en producción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</si>
  <si>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</si>
  <si>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</si>
  <si>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</si>
  <si>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</si>
  <si>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</si>
  <si>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</si>
  <si>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</si>
  <si>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</si>
  <si>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</si>
  <si>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</si>
  <si>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</si>
  <si>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</si>
  <si>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</si>
  <si>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</si>
  <si>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</si>
  <si>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</si>
  <si>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</si>
  <si>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</si>
  <si>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</si>
  <si>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</si>
  <si>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</si>
  <si>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</si>
  <si>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</si>
  <si>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</si>
  <si>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</si>
  <si>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</si>
  <si>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</si>
  <si>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</si>
  <si>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</si>
  <si>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</si>
  <si>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</si>
  <si>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</si>
  <si>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</si>
  <si>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</si>
  <si>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</si>
  <si>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</si>
  <si>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</si>
  <si>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</si>
  <si>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</si>
  <si>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</si>
  <si>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</si>
  <si>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</si>
  <si>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t xml:space="preserve">Plan de trabajo V1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</si>
  <si>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</si>
  <si>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</si>
  <si>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</si>
  <si>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</si>
  <si>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</si>
  <si>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</si>
  <si>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</si>
  <si>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</si>
  <si>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</si>
  <si>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</si>
  <si>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</si>
  <si>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</si>
  <si>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</si>
  <si>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</si>
  <si>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</si>
  <si>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</si>
  <si>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</si>
  <si>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</si>
  <si>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</si>
  <si>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</si>
  <si>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</si>
  <si>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</si>
  <si>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</si>
  <si>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</si>
  <si>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</si>
  <si>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</si>
  <si>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</si>
  <si>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</si>
  <si>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</si>
  <si>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</si>
  <si>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</si>
  <si>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</si>
  <si>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</si>
  <si>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</si>
  <si>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</si>
  <si>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</si>
  <si>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</si>
  <si>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</si>
  <si>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</si>
  <si>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</si>
  <si>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</si>
  <si>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</si>
  <si>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</si>
  <si>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</si>
  <si>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</si>
  <si>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</si>
  <si>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</si>
  <si>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</si>
  <si>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</si>
  <si>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</si>
  <si>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</si>
  <si>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</si>
  <si>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</si>
  <si>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</si>
  <si>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</si>
  <si>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</si>
  <si>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</si>
  <si>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</si>
  <si>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</si>
  <si>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</si>
  <si>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</si>
  <si>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</si>
  <si>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</si>
  <si>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</si>
  <si>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</si>
  <si>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</si>
  <si>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</si>
  <si>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</si>
  <si>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</si>
  <si>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</si>
  <si>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</si>
  <si>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</si>
  <si>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</si>
  <si>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</si>
  <si>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</si>
  <si>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</si>
  <si>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</si>
  <si>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</si>
  <si>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</si>
  <si>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</si>
  <si>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t>Definir estrategia de Digitalización del proyecto</t>
  </si>
  <si>
    <t>Documento de Estrategia de Digitalización</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</si>
  <si>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</si>
  <si>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t>Desarrollar o adquirir la solución tecnologíca</t>
  </si>
  <si>
    <t>1. Informe del avance del proceso de contratación</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</si>
  <si>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</si>
  <si>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</si>
  <si>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</si>
  <si>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</si>
  <si>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</si>
  <si>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</si>
  <si>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</si>
  <si>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</si>
  <si>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</si>
  <si>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</si>
  <si>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</si>
  <si>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</si>
  <si>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</si>
  <si>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</si>
  <si>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</si>
  <si>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</si>
  <si>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</si>
  <si>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</si>
  <si>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</si>
  <si>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</si>
  <si>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</si>
  <si>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</si>
  <si>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</si>
  <si>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</si>
  <si>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</si>
  <si>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</si>
  <si>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</si>
  <si>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</si>
  <si>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</si>
  <si>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</si>
  <si>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</si>
  <si>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</si>
  <si>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</si>
  <si>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</si>
  <si>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</si>
  <si>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</si>
  <si>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</si>
  <si>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</si>
  <si>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</si>
  <si>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</si>
  <si>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</si>
  <si>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</si>
  <si>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</si>
  <si>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</si>
  <si>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</si>
  <si>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</si>
  <si>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</si>
  <si>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</si>
  <si>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</si>
  <si>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</si>
  <si>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</si>
  <si>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</si>
  <si>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</si>
  <si>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</si>
  <si>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</si>
  <si>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</si>
  <si>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</si>
  <si>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</si>
  <si>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</si>
  <si>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</si>
  <si>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</si>
  <si>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</si>
  <si>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</si>
  <si>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</si>
  <si>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</si>
  <si>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</si>
  <si>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</si>
  <si>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</si>
  <si>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</si>
  <si>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</si>
  <si>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</si>
  <si>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</si>
  <si>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</si>
  <si>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</si>
  <si>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</si>
  <si>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</si>
  <si>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</si>
  <si>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</si>
  <si>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</si>
  <si>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</si>
  <si>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</si>
  <si>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</si>
  <si>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</si>
  <si>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</si>
  <si>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</si>
  <si>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</si>
  <si>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</si>
  <si>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</si>
  <si>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</si>
  <si>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</si>
  <si>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</si>
  <si>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</si>
  <si>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</si>
  <si>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</si>
  <si>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</si>
  <si>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</si>
  <si>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</si>
  <si>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Hallazgo No. 10 Incidencias Obligaciones Financieras  “(…)  incumplimiento del procedimiento de gestión de la mesa de servicio para la solución de incidentes reportados por las DSI a nivel nacional, que se relacionan con inconsistencias en los saldos o en su actualización en el aplicativo Obligación Financiera, lo que afecta las devoluciones y cobranzas</t>
  </si>
  <si>
    <t>“(…) causado por incumplimiento en los procedimientos de gestión de la mesa de servicio, en el cual se establecen acuerdos de nivel de servicio, se definen los tiempos de recuperación de la incidencia, (…)”</t>
  </si>
  <si>
    <t>1. Revisar el procedimiento y los instructivos asociados a la gestión de la mesa de servicio y ajustar de ser necesario.</t>
  </si>
  <si>
    <t>1. Verificar y actualizar el procedimiento con el fin de incluir los controles necesarios que eviten que se queden incidentes sin atender dentro de los tiempos establecidos.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</si>
  <si>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REFORMULADO 
09122022</t>
    </r>
  </si>
  <si>
    <t>2. Revisar y diagnosticar las 16 incidencias que están sin cerrar para resolverlas.</t>
  </si>
  <si>
    <t>1. Revisar y diagnosticar las 16 incidencias que están sin atender y evaluar el impacto que generan para determinar  como resolverlas.</t>
  </si>
  <si>
    <t>Documento de Diagnóstico.</t>
  </si>
  <si>
    <r>
      <rPr>
        <b/>
        <sz val="12"/>
        <rFont val="Arial"/>
        <family val="2"/>
      </rPr>
      <t>DGI</t>
    </r>
    <r>
      <rPr>
        <sz val="12"/>
        <rFont val="Arial"/>
        <family val="2"/>
      </rPr>
      <t xml:space="preserve">
NC - Subproceso Administración de Cartera
NC - Subproceso  Recaudo - Devoluciones 
Dirección de Gestión de Impuestos
Subdirección de Recaudo
Subdirección de Devoluciones - Subdirección de Cobranzas y Control Extensivo
Coordinación de Administración de Aplicativos de  Impuestos
Coordinación de Cobranzas
NC - Subproceso Innovación y Tecnología
Dirección de Gestión de Innovación y Tecnología
Subdirección de Soluciones y desarrollo</t>
    </r>
  </si>
  <si>
    <t>2. Elaborar proyecto de desarrollo tecnológico.</t>
  </si>
  <si>
    <t>Cronograma de trabajo</t>
  </si>
  <si>
    <t>Puesta en producción del proyecto</t>
  </si>
  <si>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</si>
  <si>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</si>
  <si>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</si>
  <si>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</si>
  <si>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</si>
  <si>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</si>
  <si>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</si>
  <si>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</si>
  <si>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</si>
  <si>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</si>
  <si>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</si>
  <si>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</si>
  <si>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</si>
  <si>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</si>
  <si>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</si>
  <si>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</si>
  <si>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</si>
  <si>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</si>
  <si>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</si>
  <si>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</si>
  <si>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</si>
  <si>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</si>
  <si>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</si>
  <si>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</si>
  <si>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</si>
  <si>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</si>
  <si>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</si>
  <si>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</si>
  <si>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</si>
  <si>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</si>
  <si>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</si>
  <si>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</si>
  <si>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Formato FT 1674 o control de asistencia a reuniones TEAM, con el registro del 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</si>
  <si>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</si>
  <si>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</si>
  <si>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</si>
  <si>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</si>
  <si>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</si>
  <si>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</si>
  <si>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</si>
  <si>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</si>
  <si>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</si>
  <si>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</si>
  <si>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</si>
  <si>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</si>
  <si>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</si>
  <si>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</si>
  <si>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</si>
  <si>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</si>
  <si>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</si>
  <si>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</si>
  <si>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</si>
  <si>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</si>
  <si>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</si>
  <si>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</si>
  <si>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</si>
  <si>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</si>
  <si>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</si>
  <si>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</si>
  <si>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</si>
  <si>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</si>
  <si>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</si>
  <si>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</si>
  <si>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</si>
  <si>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</si>
  <si>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</si>
  <si>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</si>
  <si>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</si>
  <si>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</si>
  <si>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</si>
  <si>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</si>
  <si>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</si>
  <si>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</si>
  <si>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</si>
  <si>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</si>
  <si>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</si>
  <si>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</si>
  <si>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</si>
  <si>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</si>
  <si>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</si>
  <si>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</si>
  <si>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</si>
  <si>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</si>
  <si>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</si>
  <si>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</si>
  <si>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</si>
  <si>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</si>
  <si>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</si>
  <si>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</si>
  <si>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</si>
  <si>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</si>
  <si>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</si>
  <si>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</si>
  <si>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</si>
  <si>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</si>
  <si>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</si>
  <si>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</si>
  <si>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</si>
  <si>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</si>
  <si>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</si>
  <si>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</si>
  <si>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</si>
  <si>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</si>
  <si>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</si>
  <si>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</si>
  <si>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</si>
  <si>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</si>
  <si>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</si>
  <si>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</si>
  <si>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</si>
  <si>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</si>
  <si>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</si>
  <si>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</si>
  <si>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</si>
  <si>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</si>
  <si>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</si>
  <si>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</si>
  <si>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</si>
  <si>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</si>
  <si>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</si>
  <si>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</si>
  <si>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</si>
  <si>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</si>
  <si>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</si>
  <si>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</si>
  <si>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</si>
  <si>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</si>
  <si>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</si>
  <si>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</si>
  <si>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</si>
  <si>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</si>
  <si>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</si>
  <si>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</si>
  <si>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</si>
  <si>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</si>
  <si>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</si>
  <si>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</si>
  <si>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</si>
  <si>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</si>
  <si>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</si>
  <si>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</si>
  <si>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</si>
  <si>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</si>
  <si>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</si>
  <si>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</si>
  <si>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</si>
  <si>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</si>
  <si>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</si>
  <si>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</si>
  <si>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</si>
  <si>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</si>
  <si>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</si>
  <si>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</si>
  <si>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</si>
  <si>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</si>
  <si>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</si>
  <si>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</si>
  <si>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</si>
  <si>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</si>
  <si>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</si>
  <si>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</si>
  <si>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</si>
  <si>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</si>
  <si>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</si>
  <si>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</si>
  <si>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</si>
  <si>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</si>
  <si>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</si>
  <si>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</si>
  <si>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</si>
  <si>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</si>
  <si>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</si>
  <si>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</si>
  <si>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</si>
  <si>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</si>
  <si>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</si>
  <si>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</si>
  <si>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</si>
  <si>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</si>
  <si>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</si>
  <si>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</si>
  <si>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</si>
  <si>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</si>
  <si>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</si>
  <si>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t>DGI
NC - Subproceso Innovacion y Tecnologia
Direccion de Gestion de Innovacion y Tecnologia
Subdireccion de Innovacion y Proyectos
Subdireccion de Soluciones y Desarrollo</t>
  </si>
  <si>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</si>
  <si>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</si>
  <si>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</si>
  <si>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</si>
  <si>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t>DGI
NC - Subproceso Innovación y Tecnología
Dirección de Gestión e Innovación y Tecnología
Subdirección de Innovación y Proyectos
Subdirección de Soluciones y Desarrollo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</si>
  <si>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</si>
  <si>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</si>
  <si>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</si>
  <si>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</si>
  <si>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</si>
  <si>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</si>
  <si>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</si>
  <si>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</si>
  <si>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</si>
  <si>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</si>
  <si>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</si>
  <si>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</si>
  <si>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</si>
  <si>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</si>
  <si>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</si>
  <si>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</si>
  <si>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</si>
  <si>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</si>
  <si>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</si>
  <si>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</si>
  <si>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</si>
  <si>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</si>
  <si>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</si>
  <si>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</si>
  <si>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</si>
  <si>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</si>
  <si>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</si>
  <si>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</si>
  <si>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</si>
  <si>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</si>
  <si>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</si>
  <si>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</si>
  <si>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</si>
  <si>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</si>
  <si>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</si>
  <si>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</si>
  <si>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</si>
  <si>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</si>
  <si>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</si>
  <si>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</si>
  <si>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</si>
  <si>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</si>
  <si>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</si>
  <si>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</si>
  <si>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</si>
  <si>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</si>
  <si>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</si>
  <si>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</si>
  <si>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</si>
  <si>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</si>
  <si>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</si>
  <si>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</si>
  <si>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</si>
  <si>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</si>
  <si>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</si>
  <si>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</si>
  <si>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</si>
  <si>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Actualizar, como resulte procedente, la documentación del proceso contable, de la Función Recaudadora en los aspectos relativos a la baja en cuenta y a la clasificación de cartera contenida en la política operativa.</t>
  </si>
  <si>
    <t>Elaborar un diagnóstico respecto de la pertinencia del tratamiento de la baja en cuentas en los Manuales MN-RE 0044 y ADF-0005, y a la clasificación de la cartera contenida en la política operativa de la DIAN FR.</t>
  </si>
  <si>
    <t>Diagnóstico</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</si>
  <si>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</si>
  <si>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</si>
  <si>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</si>
  <si>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</si>
  <si>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</si>
  <si>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</si>
  <si>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</si>
  <si>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Hallazgo No. 4. CLASIFICACION DE LA CARTERA
“(…) Insuficiencia del Manual de Políticas Contables y Operativas de la
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t>
  </si>
  <si>
    <t>“(…) debilidades en el control interno contable de la entidad relacionado con la insuficiencia del Manual de Política Contable y Operativa, en los
aspectos que regula la depuración de la cartera y su clasificación (…)"</t>
  </si>
  <si>
    <t>Elaborar y adoptar el documento idóneo que conforme con la Resolución 006004 de 2018 o la que la modifique y que permitirá documentar la ejecución de la clasificación de cartera adoptada por el MN-RE- 0044</t>
  </si>
  <si>
    <t>Documentar y relacionar las actividades administrativas y técnicas que se requieren para aplicar la clasificación de la cartera adoptada por el Manual de Políticas Contables y Operativas  de la Función Recaudadora MN-RE 0044</t>
  </si>
  <si>
    <t xml:space="preserve">Documento publicado </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</si>
  <si>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</si>
  <si>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Auditoría de Cumplimiento. Proceso de Cobro Coactivo, corte a 31 de diciembre de 2021 – DIAN</t>
  </si>
  <si>
    <t xml:space="preserve">17  01 011   </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</si>
  <si>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</si>
  <si>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</si>
  <si>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</si>
  <si>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</si>
  <si>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</si>
  <si>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</si>
  <si>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</si>
  <si>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</si>
  <si>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</si>
  <si>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</si>
  <si>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</si>
  <si>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</si>
  <si>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</si>
  <si>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</si>
  <si>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</si>
  <si>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</si>
  <si>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</si>
  <si>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</si>
  <si>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</si>
  <si>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</si>
  <si>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</si>
  <si>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</si>
  <si>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</si>
  <si>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</si>
  <si>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</si>
  <si>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</si>
  <si>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</si>
  <si>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</si>
  <si>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</si>
  <si>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</si>
  <si>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</si>
  <si>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</si>
  <si>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</si>
  <si>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</si>
  <si>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</si>
  <si>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</si>
  <si>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</si>
  <si>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</si>
  <si>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</si>
  <si>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</si>
  <si>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</si>
  <si>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</si>
  <si>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</si>
  <si>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</si>
  <si>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</si>
  <si>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</si>
  <si>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</si>
  <si>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</si>
  <si>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</si>
  <si>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</si>
  <si>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</si>
  <si>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</si>
  <si>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</si>
  <si>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</si>
  <si>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</si>
  <si>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</si>
  <si>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</si>
  <si>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</si>
  <si>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</si>
  <si>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</si>
  <si>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</si>
  <si>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</si>
  <si>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</si>
  <si>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</si>
  <si>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</si>
  <si>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</si>
  <si>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</si>
  <si>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</si>
  <si>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</si>
  <si>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</si>
  <si>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</si>
  <si>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</si>
  <si>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</si>
  <si>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</si>
  <si>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</si>
  <si>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6. Notificación mandamientos de pago (D)</t>
    </r>
    <r>
      <rPr>
        <sz val="12"/>
        <rFont val="Arial"/>
        <family val="2"/>
      </rPr>
      <t xml:space="preserve">
“(…) Para la Dirección Seccional de Impuestos de Barranquilla se realizó análisis de las obligaciones que se relacionan en el siguiente cuadro(…) 
(…)Para estas obligaciones se expidieron los correspondientes mandamientos de pago dentro de los términos establecidos en la normatividad vigente, como se observa en el cuadro en precedencia, no obstante, y pese a que la DIAN indicó en mesas de trabajo llevadas a cabo los días 21 y 27 de septiembre del año en curso, que los mismos habían sido notificados, se solicitó la información al respecto, sin que se allegara la documentación que soportara dicha notificación. 
Es de anotar, que en el aplicativo SIPAC se evidenció la fecha del registro de la notificación para estos expedientes, los días 21 de octubre de 2015 y 8 de abril de 2016 respectivamente. 
En términos generales la prueba de la notificación no se encontró en los documentos entregados ni fue allegada. (…)”
(…)el hallazgo se comunica con presunta incidencia disciplinaria de conformidad con los artículos 34 y 35 de Ley 734 de 2002(…)”
</t>
    </r>
  </si>
  <si>
    <t>(…) inobservancia con lo establecido en el artículo 826 del Estatuto Tributario y lo dispuesto en el Procedimiento PR-COT-270 -Mandamiento de Pago (…).</t>
  </si>
  <si>
    <t>Control a la generación y notificación de mandamientos de pago</t>
  </si>
  <si>
    <t>Verificación aleatoria de un 30% de los mandamientos proferidos dentro del bimestre, precisando que se encuentre notificados y que las pruebas documentantes del cumplimiento del requisito de publicidad se encuentren integradas al expediente</t>
  </si>
  <si>
    <t>Lista de chequeo e informe de seguimiento y control</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</si>
  <si>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Dirección Seccional de Impuestos  de Barranquilla 
División Recaudo y Cobranzas
GIT de Cobro Coactivo y Ejecución de Bienes
ELABORACIÓN
30122022</t>
    </r>
  </si>
  <si>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</si>
  <si>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</si>
  <si>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</si>
  <si>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</si>
  <si>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</si>
  <si>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</si>
  <si>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</si>
  <si>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</si>
  <si>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</si>
  <si>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</si>
  <si>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</si>
  <si>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</si>
  <si>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</si>
  <si>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</si>
  <si>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</si>
  <si>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</si>
  <si>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</si>
  <si>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t>Correo electrónico</t>
  </si>
  <si>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</si>
  <si>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</si>
  <si>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</si>
  <si>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</si>
  <si>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</si>
  <si>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</si>
  <si>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</si>
  <si>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</si>
  <si>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</si>
  <si>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</si>
  <si>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</si>
  <si>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</si>
  <si>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</si>
  <si>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</si>
  <si>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</si>
  <si>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</si>
  <si>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</si>
  <si>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</si>
  <si>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</si>
  <si>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</si>
  <si>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</si>
  <si>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</si>
  <si>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</si>
  <si>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</si>
  <si>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</si>
  <si>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</si>
  <si>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</si>
  <si>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</si>
  <si>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</si>
  <si>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</si>
  <si>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</si>
  <si>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</si>
  <si>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</si>
  <si>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</si>
  <si>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</si>
  <si>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</si>
  <si>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</si>
  <si>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</si>
  <si>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</si>
  <si>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</si>
  <si>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</si>
  <si>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</si>
  <si>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</si>
  <si>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</si>
  <si>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</si>
  <si>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</si>
  <si>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</si>
  <si>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</si>
  <si>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</si>
  <si>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</si>
  <si>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</si>
  <si>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</si>
  <si>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</si>
  <si>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</si>
  <si>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</si>
  <si>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</si>
  <si>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</si>
  <si>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</si>
  <si>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</si>
  <si>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</si>
  <si>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</si>
  <si>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</si>
  <si>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</si>
  <si>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</si>
  <si>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</si>
  <si>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</si>
  <si>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</si>
  <si>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</si>
  <si>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</si>
  <si>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</si>
  <si>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</si>
  <si>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</si>
  <si>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</si>
  <si>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</si>
  <si>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</si>
  <si>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</si>
  <si>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</si>
  <si>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</si>
  <si>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</si>
  <si>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Plan de Trabajo aprobado</t>
  </si>
  <si>
    <t>Aprobar e implentar  la realización de ajustes y/o alternativas de solución de las fallas identificadas en los   servicios informaticos que proveen información al SIE de Contabilidad.</t>
  </si>
  <si>
    <t>Acta de aprobación  Formato de aceptación puesta en producción</t>
  </si>
  <si>
    <t>Realizar los ajustes contables a que haya lugar, derivados de las actualizaciones a los Sistemas de información</t>
  </si>
  <si>
    <t>Comprobantes de contabilidad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</si>
  <si>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</si>
  <si>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</si>
  <si>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</si>
  <si>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</si>
  <si>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</si>
  <si>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</si>
  <si>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</si>
  <si>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</si>
  <si>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</si>
  <si>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</si>
  <si>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</si>
  <si>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</si>
  <si>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</si>
  <si>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</si>
  <si>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</si>
  <si>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</si>
  <si>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</si>
  <si>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</si>
  <si>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</si>
  <si>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</si>
  <si>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</si>
  <si>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</si>
  <si>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</si>
  <si>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</si>
  <si>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</si>
  <si>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</si>
  <si>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</si>
  <si>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</si>
  <si>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</si>
  <si>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</si>
  <si>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</si>
  <si>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</si>
  <si>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</si>
  <si>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</si>
  <si>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</si>
  <si>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</si>
  <si>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</si>
  <si>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</si>
  <si>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</si>
  <si>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</si>
  <si>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</si>
  <si>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</si>
  <si>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</si>
  <si>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</si>
  <si>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</si>
  <si>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</si>
  <si>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</si>
  <si>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</si>
  <si>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</si>
  <si>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</si>
  <si>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</si>
  <si>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</si>
  <si>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</si>
  <si>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</si>
  <si>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</si>
  <si>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</si>
  <si>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</si>
  <si>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</si>
  <si>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</si>
  <si>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</si>
  <si>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</si>
  <si>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</si>
  <si>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t xml:space="preserve">DGI
Dirección de gestión de impuestos
Subdirección de recaudo
Coordinación de administración de aplicativos de impuestos
</t>
  </si>
  <si>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</si>
  <si>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</si>
  <si>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</si>
  <si>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</si>
  <si>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</si>
  <si>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t xml:space="preserve">DGI
Dirección de gestión de impuestos
Subdirección de recaudo
Coordinación de contabilidad de la función recaudadora
</t>
  </si>
  <si>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</si>
  <si>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</si>
  <si>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</si>
  <si>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</si>
  <si>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</si>
  <si>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t xml:space="preserve">DGI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</si>
  <si>
    <t>Actualizar, como resulte procedente, el catálogo normativo de la entidad en relación con el mecanismo de pago de obras por impuestos.</t>
  </si>
  <si>
    <t>Catálogo normativo actualizado en relación con el mecanismo de pago de obras por impuestos.</t>
  </si>
  <si>
    <t xml:space="preserve">DGI
Dirección de gestión de impuestos
Subdirección de cobranzas y control extensivo
Subdirección de recaudo
Coordinación de cobranzas
Coordinación de administración de aplicativos de impuestos
</t>
  </si>
  <si>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</si>
  <si>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</si>
  <si>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</si>
  <si>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t xml:space="preserve">DGI
Dirección de gestión de impuestos
Subdirección de recaudo
Coordinación de administración de aplicativos de impuestos
Dirección de gestión de innovación y tecnología
Subdirección de innovación y proyectos
Subdirección de soluciones y desarrollo
</t>
  </si>
  <si>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</si>
  <si>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</si>
  <si>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</si>
  <si>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</si>
  <si>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</si>
  <si>
    <t>DGI
Dirección de gestión de impuestos
Subdirección de cobranzas y control extensivo
Subdirección de recaudo
Coordinación de cobranzas
Coordinación de administración de aplicativos de impuestos
Coordinación de contabilidad de la función recaudadora</t>
  </si>
  <si>
    <t>Solicitar la aplicación del concepto 44 en los formularios 490 (saldo no ejecutado por obras por impuestos)</t>
  </si>
  <si>
    <t>Realizar los ajustes contables a que haya lugar, derivados del la corrección de recibos de pago, formularios 490, relativos al pago de impuestos a través del mecanismo de pago de impuestos con obras.</t>
  </si>
  <si>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</si>
  <si>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</si>
  <si>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</si>
  <si>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t xml:space="preserve">DGI
Coordinación de contabilidad de la función recaudadora
Dirección de gestión estratégica y analítica
Subdirección de procesos 
Coordinación de procesos y riesgos operacionales 
</t>
  </si>
  <si>
    <t xml:space="preserve">DGI
Coordinación de contabilidad de la función recaudadora
</t>
  </si>
  <si>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</si>
  <si>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</si>
  <si>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</si>
  <si>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DGI
Dirección de gestión de impuestos
Subdirección de cobranzas y control extensivo
Subdirección de recaudo
Coordinación de cobranzas
Coordinación de administración de aplicativos de impuestos
Coordinación de contabilidad de la función recaudadora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</si>
  <si>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</si>
  <si>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</si>
  <si>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</si>
  <si>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</si>
  <si>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</si>
  <si>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</si>
  <si>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</si>
  <si>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</si>
  <si>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</si>
  <si>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</si>
  <si>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</si>
  <si>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</si>
  <si>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</si>
  <si>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 xml:space="preserve">DGI
Dirección de gestión de impuestos
Subdirección de recaudo
Subdirección de cobranzas y control extensivo
Coordinación de administración de aplicativos de impuestos
Coordinación de cobranzas
Coordinación de contabilidad de la función recaudadora
</t>
  </si>
  <si>
    <t>Auditoría al Procedimiento de inscripción, autorización, habilitación y mantenimiento de condiciones y requisitos.  (Depósitos - Agencia de Aduanas) - APA 2023-004
H1</t>
  </si>
  <si>
    <t>APA 2023-004</t>
  </si>
  <si>
    <r>
      <rPr>
        <b/>
        <sz val="12"/>
        <color theme="1"/>
        <rFont val="Arial"/>
        <family val="2"/>
      </rPr>
      <t>Hallazgo No. 1. Deficiente validación de requisitos de habilitación o autorización en la Subdirección de Registro y Control Aduanero - SRCA (D)</t>
    </r>
    <r>
      <rPr>
        <sz val="12"/>
        <color theme="1"/>
        <rFont val="Arial"/>
        <family val="2"/>
      </rPr>
      <t xml:space="preserve">
Sobre un universo de 13 registros de habilitación y autorización de agencias de aduanas y depósitos públicos y privados, verificados en la Subdirección de Registro y Control Aduanero, para el período del 1° de enero de 2022 al 28 de febrero de 2023, se evidenció incumplimiento en el requisito del patrimonio líquido mínimo exigido para obtener la autorización en la agencia de aduanas con NIT 901XXX700, al tomar por error en el cálculo 19.689 en lugar de 19.869 UVT. Autorizada desde el 12 de julio de 2022, a través de la resolución No. 5656.  
</t>
    </r>
  </si>
  <si>
    <t>Deficiencias en el autocontrol de los sustanciadores responsables, así como frente a la revisión  por la primera línea de defensa</t>
  </si>
  <si>
    <t>Realizar visita de mantenimiento a la AA relacionada en el hallazgo con NIT 901XXX700 para entre, otros, establecer el cumplimiento del patrimonio líquido mínimo requerido, con base en estados finacieros año 2022.</t>
  </si>
  <si>
    <t>Informe de visita</t>
  </si>
  <si>
    <r>
      <rPr>
        <b/>
        <sz val="12"/>
        <color theme="1"/>
        <rFont val="Arial"/>
        <family val="2"/>
      </rPr>
      <t>DGA</t>
    </r>
    <r>
      <rPr>
        <sz val="12"/>
        <color theme="1"/>
        <rFont val="Arial"/>
        <family val="2"/>
      </rPr>
      <t xml:space="preserve">
NC – Subproceso Operación Aduanera
Dirección  de  Gestión Aduanas
Subdirección de Registro y Control Aduanero  
Coordinación de Sustanciación</t>
    </r>
  </si>
  <si>
    <t>Realizar la verificación del 2% de los informes realizados en el trimestre, de manera cruzada entre los funcionarios que  los elaboran, para su correcta expedición.</t>
  </si>
  <si>
    <t>Informe de seguimiento trimestral</t>
  </si>
  <si>
    <t>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t>
  </si>
  <si>
    <t>Listado asistencia</t>
  </si>
  <si>
    <t>Auditoría al Procedimiento de inscripción, autorización, habilitación y mantenimiento de condiciones y requisitos.  (Depósitos - Agencia de Aduanas) - APA 2023-004
H2</t>
  </si>
  <si>
    <r>
      <rPr>
        <b/>
        <sz val="12"/>
        <color theme="1"/>
        <rFont val="Arial"/>
        <family val="2"/>
      </rPr>
      <t>Hallazgo No. 2. Incumplimiento de términos para resolver las solicitudes de autorización y de habilitación en la Subdirección de Registro y Control Aduanero SRCA</t>
    </r>
    <r>
      <rPr>
        <sz val="12"/>
        <color theme="1"/>
        <rFont val="Arial"/>
        <family val="2"/>
      </rPr>
      <t xml:space="preserve">  
Revisado el cumplimiento de términos para la sustanciación del 100% de las solicitudes de habilitación o autorización aprobadas, se verificaron los tiempos de asignación de la solicitud, elaboración del requerimiento único de información (RUI) y expedición de la resolución de habilitación o autorización como usuarios aduaneros, evidenciando que: 
a.) Las solicitudes de habilitación o autorización exceden los 2 días hábiles siguientes a la fecha de radicación, para ser asignadas al funcionario sustanciador, situaciones evidenciadas en las agencias de aduanas con NIT 901XXX519, 901XXX266 y 901XXX700; el depósito público con NIT 890XXX295 y el depósito privado con NIT 811XXX765, afectando el tiempo para la revisión de la completitud y pertinencia de los documentos soporte, con miras a la elaboración del requerimiento único de información (RUI).
b.) La elaboración del requerimiento único de información (RUI) con ocasión de las solicitudes de habilitación o autorización, excede los 15 días hábiles siguientes a la radicación para ser proferido, para las agencias de aduanas con NIT 901XXX266, 901XXX700 y 901XXX519, depósito público con NIT 890XXX295 y los depósitos privados con NIT  811XXX765 y 900XXX243.
c.) La resolución de habilitación o autorización como usuarios aduaneros, tardó en ser proferida entre uno y seis meses más a lo establecido en la norma, para las agencias de aduanas con NIT 900XXX336, 901XXX266, 901XXX700, 901XXX519 el depósito público NIT 890XXX295 y para los depósitos privados NIT 811XXX765, 900XXX243. 
d.) En la gestión para el trámite de sustanciación de solicitudes de habilitación de los depósitos con NIT 890XXX295 y 811XXX765, se evidenció que posterior a la respuesta del requerimiento único de información (RUI), se pidió información adicional, contraviniendo lo establecido en la norma según la cual se debe requerir por una sola vez al solicitante, indicándole claramente los documentos o informaciones que hagan falta. 
</t>
    </r>
  </si>
  <si>
    <t>Insuficiencia de controles establecidos para la primera línea de defensa, frente a los términos que se deben cumplir para la asignación, elaboración y gestión de los actos administrativos de los expedientes de registro</t>
  </si>
  <si>
    <t xml:space="preserve">Revisar y ajustar el procedimiento PR-COA-0005 </t>
  </si>
  <si>
    <t xml:space="preserve">Solicitud de modificación
</t>
  </si>
  <si>
    <r>
      <rPr>
        <b/>
        <sz val="12"/>
        <color theme="1"/>
        <rFont val="Arial"/>
        <family val="2"/>
      </rPr>
      <t>DGA</t>
    </r>
    <r>
      <rPr>
        <sz val="12"/>
        <color theme="1"/>
        <rFont val="Arial"/>
        <family val="2"/>
      </rPr>
      <t xml:space="preserve">
NC – Subproceso Operación Aduanera
Dirección  de  Gestión Aduanas
Subdirección de Registro y Control Aduanero  </t>
    </r>
  </si>
  <si>
    <t>Elaborar proyecto documento de modificación con el experto del área y el experto metodológico</t>
  </si>
  <si>
    <t>Documento propuesta</t>
  </si>
  <si>
    <r>
      <rPr>
        <b/>
        <sz val="12"/>
        <color theme="1"/>
        <rFont val="Arial"/>
        <family val="2"/>
      </rPr>
      <t>DGA</t>
    </r>
    <r>
      <rPr>
        <sz val="12"/>
        <color theme="1"/>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</si>
  <si>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t>Revisar documento propuesta en cuanto a contenido y viabilidad, con el experto del área y el experto metodológico</t>
  </si>
  <si>
    <t>Documento revisado</t>
  </si>
  <si>
    <r>
      <rPr>
        <b/>
        <sz val="12"/>
        <color theme="1"/>
        <rFont val="Arial"/>
        <family val="2"/>
      </rPr>
      <t>DGA</t>
    </r>
    <r>
      <rPr>
        <sz val="12"/>
        <color theme="1"/>
        <rFont val="Arial"/>
        <family val="2"/>
      </rPr>
      <t xml:space="preserve">
NC – Subproceso Operación Aduanera
Dirección  de  Gestión Aduanas
Subdirección de Registro y Control Aduanero  
NC – Subproceso Administración del sistema de gestión
Dirección de Gestión Estratégica y de 
Analítica
Subdirección de procesos
Coordinación de procesos y riesgos operacionales </t>
    </r>
  </si>
  <si>
    <t>Aprobar documento</t>
  </si>
  <si>
    <t>Documento aprobado</t>
  </si>
  <si>
    <r>
      <rPr>
        <b/>
        <sz val="12"/>
        <color theme="1"/>
        <rFont val="Arial"/>
        <family val="2"/>
      </rPr>
      <t>DGA</t>
    </r>
    <r>
      <rPr>
        <sz val="12"/>
        <color theme="1"/>
        <rFont val="Arial"/>
        <family val="2"/>
      </rPr>
      <t xml:space="preserve">
NC – Subproceso Operación Aduanera
Dirección  de  Gestión Aduanas</t>
    </r>
  </si>
  <si>
    <t xml:space="preserve">Publicar  documento </t>
  </si>
  <si>
    <t>Procedimiento PR-COA-0005 publicado.</t>
  </si>
  <si>
    <r>
      <rPr>
        <b/>
        <sz val="12"/>
        <color theme="1"/>
        <rFont val="Arial"/>
        <family val="2"/>
      </rPr>
      <t>DGA</t>
    </r>
    <r>
      <rPr>
        <sz val="12"/>
        <color theme="1"/>
        <rFont val="Arial"/>
        <family val="2"/>
      </rPr>
      <t xml:space="preserve">
NC – Subproceso Administración del Sistema de Gestión
Dirección de Gestión Estratégica y de 
Analítica
Subdirección de procesos
Coordinación de procesos y riesgos operacionales</t>
    </r>
  </si>
  <si>
    <t>Elaborar documento con los lineamientos concertados entre las coordinaciones de la SRYCA para dar cumplimiento a la actividad #7 del PR-COA-005</t>
  </si>
  <si>
    <t>Documento con los lineamientos</t>
  </si>
  <si>
    <r>
      <rPr>
        <b/>
        <sz val="12"/>
        <color theme="1"/>
        <rFont val="Arial"/>
        <family val="2"/>
      </rPr>
      <t>DGA</t>
    </r>
    <r>
      <rPr>
        <sz val="12"/>
        <color theme="1"/>
        <rFont val="Arial"/>
        <family val="2"/>
      </rPr>
      <t xml:space="preserve">
NC – Subproceso Operación Aduanera
Dirección  de  Gestión Aduanas
Subdirección de Registro y Control Aduanero  
Coordinación de Sustanciación
Coordinación de Secretaria y Servicio al Usuario Aduanero
</t>
    </r>
  </si>
  <si>
    <t>Elaborar informe de seguimiento para ejercer el control del término de asignación de las solicitudes de registro aduanero</t>
  </si>
  <si>
    <t>Informe mensual</t>
  </si>
  <si>
    <r>
      <rPr>
        <b/>
        <sz val="12"/>
        <color theme="1"/>
        <rFont val="Arial"/>
        <family val="2"/>
      </rPr>
      <t>DGA</t>
    </r>
    <r>
      <rPr>
        <sz val="12"/>
        <color theme="1"/>
        <rFont val="Arial"/>
        <family val="2"/>
      </rPr>
      <t xml:space="preserve">
NC – Subproceso Operación Aduanera
Dirección  de  Gestión Aduanas
Subdirección de Registro y Control Aduanero  
Coordinación de Secretaria y Servicio al Usuario Aduanero</t>
    </r>
  </si>
  <si>
    <t>Elaborar un informe para ejercer el control de cumplimiento de términos para proferir los Requerimientos Unicos de Información (RUI) y las resoluciones que deciden de fondo según los requerimientos de la norma.</t>
  </si>
  <si>
    <t xml:space="preserve">Capacitar en la actualización del procedimiento de habilitación, autorización e inscripción y sistema de gestión de riesgos de la Subdirección
</t>
  </si>
  <si>
    <t>Listado de asistencia</t>
  </si>
  <si>
    <t>Realizar mesas de retroalimentación mensual para revisar los casos relevantes presentados en el periodo, que permitan identificar mejoras y las acciones a tener en cuenta</t>
  </si>
  <si>
    <t>Lista de asistencia
con presentación de casos</t>
  </si>
  <si>
    <t>Auditoría al Procedimiento de inscripción, autorización, habilitación y mantenimiento de condiciones y requisitos.  (Depósitos - Agencia de Aduanas) - APA 2023-004
H7</t>
  </si>
  <si>
    <r>
      <t xml:space="preserve">Hallazgo 7. Gestión documental y diligenciamiento de los formatos previstos en los procedimientos. Subdirección de Registro y Control Aduanero y direcciones seccionales auditadas.
</t>
    </r>
    <r>
      <rPr>
        <sz val="12"/>
        <color theme="1"/>
        <rFont val="Arial"/>
        <family val="2"/>
      </rPr>
      <t xml:space="preserve">
Verificadas 48 unidades documentales de la SRCA y de las direcciones seccionales de Aduanas Bogotá - Aeropuerto El Dorado, Cali y Cartagena relacionadas con autorizaciones, habilitaciones y mantenimiento de requisitos, se evidenció que:  
a.) En 4 de las unidades documentales de los usuarios con NIT 901XXX519, 800XXX503, 811XXX765 y 901XXX266 incumple con lo establecido en el  Procedimiento PR-COA-005 “Gestión de solicitudes de registro aduanero”, ya que se evidenció que no está diligenciado el formato FT-COA-2373 "Relación de respuestas a requerimientos y/o alcances" adicionalmente, en la unidad documental del usuario identificado con NIT 811XXX765 tampoco se diligenció el formato  FT-COA-2372 "Consulta de Deudas Exigibles"; así mismo, obra diligenciamiento parcial o incompleto del formato FT-COA-1915 “Lista de chequeo agencias de aduanas”, situación evidenciada en los usuarios con NIT 901XXX519 y 901XXX266 de la SRCA. 
b.) Sobre un  universo de unidades documentales de 13 autorizaciones y habilitaciones de usuarios aduaneros y 35 mantenimientos de requisitos correspondientes a:  4 de la SRCA , 13 de la DSA Bogotá - Aeropuerto El Dorado, 9 de la DSA Cartagena y 9 de la DSA Cali, se observó  falta de completitud respecto de la inclusión de la resolución de habilitación, certificado de notificación, oficio de renuncia a términos, informe de la visita, formatos 1526 “Hoja de vida”, entre otros, situaciones evidenciadas respecto de los usuarios con NIT 890XXX295, 900XXX243, 900XXX611, 800XXX503, 860XXX785 y 860XXX153. 
c.) Las hojas de control de unidades documentales FT-ADF-2558 no registran el detalle de cada una de las series de documentos incorporados a las mismas, observando que se incluyen de manera global y las listas de chequeo se presentan diligenciadas con falta de completitud omitiendo el nombre del responsable de quienes efectuaron el control, respecto de los usuarios aduaneros con NIT 811XXX765, 901XXX266 y 901XXX519. SRCA
</t>
    </r>
  </si>
  <si>
    <t>1. Deficiencias en el seguimiento, monitoreo y control por parte de los responsables de la gestión en el área (primera línea de defensa), en la conformación de sus activos de información.
2. Deficiencias en el seguimiento, monitoreo y control por parte de los responsables de la gestión en el área (primera línea de defensa),  en la aplicación de la normatividad</t>
  </si>
  <si>
    <t>Revisar y ajustar el procedimiento PR-COA-0005 para verificaciòn de la pertinencia de los formatos</t>
  </si>
  <si>
    <r>
      <rPr>
        <b/>
        <sz val="12"/>
        <color theme="1"/>
        <rFont val="Arial"/>
        <family val="2"/>
      </rPr>
      <t xml:space="preserve">DGA
</t>
    </r>
    <r>
      <rPr>
        <sz val="12"/>
        <color theme="1"/>
        <rFont val="Arial"/>
        <family val="2"/>
      </rPr>
      <t xml:space="preserve">NC – Subproceso Operación Aduanera
Dirección  de  Gestión Aduanas
Subdirección de Registro y Control Aduanero  
Coordinación de Sustanciación
Coordinación de Secretaria y atención al ciudadano
NC – Subproceso Administración del sistema de gestión
Dirección de Gestión Estratégica y de Analítica
Subdirección de procesos
Coordinación de procesos y riesgos operacionales </t>
    </r>
  </si>
  <si>
    <r>
      <rPr>
        <b/>
        <sz val="12"/>
        <color theme="1"/>
        <rFont val="Arial"/>
        <family val="2"/>
      </rPr>
      <t>DGA</t>
    </r>
    <r>
      <rPr>
        <sz val="12"/>
        <color theme="1"/>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</si>
  <si>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r>
      <rPr>
        <b/>
        <sz val="12"/>
        <color theme="1"/>
        <rFont val="Arial"/>
        <family val="2"/>
      </rPr>
      <t>DGA</t>
    </r>
    <r>
      <rPr>
        <sz val="12"/>
        <color theme="1"/>
        <rFont val="Arial"/>
        <family val="2"/>
      </rPr>
      <t xml:space="preserve">
NC – Subproceso Administración del sistema de gestión
Dirección de Gestión Estratégica y de Analítica
Subdirección de procesos
Coordinación de procesos y riesgos operacionales </t>
    </r>
  </si>
  <si>
    <t>Revisar y ajustar el procedimiento PR-COA-0414</t>
  </si>
  <si>
    <r>
      <rPr>
        <b/>
        <sz val="12"/>
        <color theme="1"/>
        <rFont val="Arial"/>
        <family val="2"/>
      </rPr>
      <t>DGA</t>
    </r>
    <r>
      <rPr>
        <sz val="12"/>
        <color theme="1"/>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</si>
  <si>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r>
      <rPr>
        <b/>
        <sz val="12"/>
        <color theme="1"/>
        <rFont val="Arial"/>
        <family val="2"/>
      </rPr>
      <t>DGA</t>
    </r>
    <r>
      <rPr>
        <sz val="12"/>
        <color theme="1"/>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</si>
  <si>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t>Procedimiento PR-COA-0414 publicado.</t>
  </si>
  <si>
    <t xml:space="preserve">Socializar trimestralmente  la capacitación sobre la adecuada organización y conservación de las unidades documentales realizada por Coordinación de Documentación-Subdirección Administrativa </t>
  </si>
  <si>
    <r>
      <rPr>
        <b/>
        <sz val="12"/>
        <color theme="1"/>
        <rFont val="Arial"/>
        <family val="2"/>
      </rPr>
      <t>DGA</t>
    </r>
    <r>
      <rPr>
        <sz val="12"/>
        <color theme="1"/>
        <rFont val="Arial"/>
        <family val="2"/>
      </rPr>
      <t xml:space="preserve">
NC – Subproceso Operación Aduanera
Dirección  de  Gestión Aduanas
Subdirección de Registro y Control Aduanero  
Coordinación de Secretaria y servicio al usuario aduanero</t>
    </r>
  </si>
  <si>
    <t>Solicitar al área competente la pertinenecia de la actualización de la Tabla de Retención Documental respecto de los documentos relacionados con las visitas de mantenimiento y control de requisitos y cumplimiento de obligaciones</t>
  </si>
  <si>
    <t>Oficio de solicitud</t>
  </si>
  <si>
    <t>Realizar verificaciones trimestrales al 10% de  los expedientes de los registros que se encuentran en proceso de sustanciación para la verificación  del cumpliendo de la gestión documental.</t>
  </si>
  <si>
    <t>Informe trimestral</t>
  </si>
  <si>
    <t>Auditoría al Proceso de Tráfico Postal y Envíos Urgentes 
ATP 2023-007
H1</t>
  </si>
  <si>
    <t>ATP 2023-007</t>
  </si>
  <si>
    <r>
      <rPr>
        <b/>
        <sz val="12"/>
        <color theme="1"/>
        <rFont val="Arial"/>
        <family val="2"/>
      </rPr>
      <t xml:space="preserve">Hallazgo 1. Incumplimiento de términos para resolver las solicitudes de inscripción y habilitación de Intermediarios de Tráfico Postal y Envíos Urgentes - Subdirección de Registro y Control Aduanero (SRCA).
</t>
    </r>
    <r>
      <rPr>
        <sz val="12"/>
        <color theme="1"/>
        <rFont val="Arial"/>
        <family val="2"/>
      </rPr>
      <t xml:space="preserve">
Sobre un total de 12 unidades documentales verificadas en la Subdirección de Registro y Control Aduanero correspondientes a 3 registros de inscripción y habilitación otorgados, 4 negaciones y 5 desistimientos relacionados con solicitudes para ejercer como intermediario de tráfico postal y envíos urgentes, que equivalen al 100% de lo sustanciado en el periodo auditado para este tipo de usuarios, se observó lo siguiente:
a)	Los Requerimientos Únicos de Información (RUI) excedieron entre 6 y 110 días hábiles el término legal de los 15 días siguientes a la radicación de las solicitudes, para ser expedidos, en los siguientes 9 casos:
</t>
    </r>
    <r>
      <rPr>
        <b/>
        <sz val="12"/>
        <color theme="1"/>
        <rFont val="Arial"/>
        <family val="2"/>
      </rPr>
      <t xml:space="preserve">(ver:  Tabla N° 1 Extemporaneidad en expedición RUI - PÁGINA N° 9 -  INFORME AUDITORÍA AL PROCESO DE TRÁFICO POSTAL Y ENVÍOS URGENTES
ATP 2023-007)
    </t>
    </r>
    <r>
      <rPr>
        <sz val="12"/>
        <color theme="1"/>
        <rFont val="Arial"/>
        <family val="2"/>
      </rPr>
      <t xml:space="preserve">
b)	En la gestión para el trámite de sustanciación de las solicitudes de inscripción y habilitación como intermediarios de la modalidad de tráfico postal y envíos urgentes se observó que: para la sociedad con Nit 86050XXXX, en la Resolución de inscripción y habilitación No. 011660 del 22/12/2021 a folio 301 reverso, se citó una solicitud de información con fecha 07/12/2021 posterior al Requerimiento Único de Información - RUI, y para la sociedad con Nit 83002XXXX, se evidenció que posterior a la respuesta del RUI, se solicitó información adicional el 16/02/2023; contraviniendo lo establecido en la norma, según la cual se debe requerir por una sola vez al interesado, indicando claramente los documentos o información que hagan falta.
c)	Las resoluciones Nos. 5457 del 12/07/2023, 3082 del 21/04/2022 y 011660 del 22/12/2021, que otorgaron el registro como intermediarios de tráfico postal y envíos urgentes a las sociedades con Nit 83013XXXX, 83002XXXX y 86050XXXX, demoraron entre 1 y 8 meses adicionales a lo establecido en los artículos 125, 126 y 128 de Decreto 1165 de 2019. Así mismo, la Resolución de negación de registro No. 8478 de 13/09/2022 a la sociedad con Nit 90145XXXX demoró en expedirse 53 días hábiles al término de un mes contado a partir de la respuesta al RUI.
d)	En el oficio No. 100210166-284 del 16/05/2022, que declaró el desistimiento a la solicitud de registro presentada por la sociedad con Nit 90088XXXX para ser inscrita como intermediario de tráfico postal y envíos urgentes, se indujo en error al interesado, al informarle que el término para dar respuesta al RUI No. 0218 notificado electrónicamente el 09/03/2022, había vencido el 11/04/2022, cuando en realidad ocurrió el 20/04/2022, incluidos los 5 días de notificación señalados en el artículo 759 del Decreto 1165 de 2019.</t>
    </r>
  </si>
  <si>
    <t>1. Debido a la insuficiencia de controles establecidos para la primera línea de defensa, frente a los términos que se deben cumplir para la elaboración y gestión de las solicitudes de registro</t>
  </si>
  <si>
    <t>Implementar y desarrollar  el ajuste del procedimiento PR-COA-0005</t>
  </si>
  <si>
    <t xml:space="preserve">Solicitud de modificación - seguimiento 
</t>
  </si>
  <si>
    <r>
      <rPr>
        <b/>
        <sz val="12"/>
        <color theme="1"/>
        <rFont val="Arial"/>
        <family val="2"/>
      </rPr>
      <t>DGA</t>
    </r>
    <r>
      <rPr>
        <sz val="12"/>
        <color theme="1"/>
        <rFont val="Arial"/>
        <family val="2"/>
      </rPr>
      <t xml:space="preserve">
NC – Subproceso Operación Aduanera
Dirección  de  Gestión Aduanas
Subdirección de Registro y Control Aduanero  
</t>
    </r>
  </si>
  <si>
    <t xml:space="preserve">Elaborar proyecto documento de modificación con el experto del área y el experto metodológico - seguimiento </t>
  </si>
  <si>
    <r>
      <rPr>
        <b/>
        <sz val="12"/>
        <color theme="1"/>
        <rFont val="Arial"/>
        <family val="2"/>
      </rPr>
      <t>DGA</t>
    </r>
    <r>
      <rPr>
        <sz val="12"/>
        <color theme="1"/>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</si>
  <si>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t xml:space="preserve">Revisar documento propuesta en cuanto a contenido y viabilidad, con el experto del área y el experto metodológico </t>
  </si>
  <si>
    <t xml:space="preserve">Documento revisado
</t>
  </si>
  <si>
    <r>
      <rPr>
        <b/>
        <sz val="12"/>
        <color theme="1"/>
        <rFont val="Arial"/>
        <family val="2"/>
      </rPr>
      <t>DGA</t>
    </r>
    <r>
      <rPr>
        <sz val="12"/>
        <color theme="1"/>
        <rFont val="Arial"/>
        <family val="2"/>
      </rPr>
      <t xml:space="preserve">
NC – Subproceso Administración del sistema de gestión
Dirección de Gestión Estratégica y de 
Analítica
Subdirección de procesos
Coordinación de procesos y riesgos operacionales</t>
    </r>
  </si>
  <si>
    <r>
      <rPr>
        <b/>
        <sz val="12"/>
        <color theme="1"/>
        <rFont val="Arial"/>
        <family val="2"/>
      </rPr>
      <t xml:space="preserve">DGA
</t>
    </r>
    <r>
      <rPr>
        <sz val="12"/>
        <color theme="1"/>
        <rFont val="Arial"/>
        <family val="2"/>
      </rPr>
      <t xml:space="preserve">NC – Subproceso Operación Aduanera
Dirección  de  Gestión Aduanas
Subdirección de Registro y Control Aduanero </t>
    </r>
  </si>
  <si>
    <t>Capacitar en la actualización del procedimiento de habilitación, autorización e inscripción y sistema de gestión de riesgos de la Subdirección</t>
  </si>
  <si>
    <t>Lista de asistencia mensual</t>
  </si>
  <si>
    <t>Lista</t>
  </si>
  <si>
    <t>Lista de asistencia</t>
  </si>
  <si>
    <r>
      <rPr>
        <b/>
        <sz val="12"/>
        <color theme="1"/>
        <rFont val="Arial"/>
        <family val="2"/>
      </rPr>
      <t>DGA</t>
    </r>
    <r>
      <rPr>
        <sz val="12"/>
        <color theme="1"/>
        <rFont val="Arial"/>
        <family val="2"/>
      </rPr>
      <t xml:space="preserve">
NC – Subproceso Operación Aduanera
Dirección  de  Gestión Aduanas
Subdirección de Registro y Control Aduanero</t>
    </r>
  </si>
  <si>
    <t>Auditoría al Proceso de Tráfico Postal y Envíos Urgentes 
ATP 2023-007
H2</t>
  </si>
  <si>
    <r>
      <rPr>
        <b/>
        <sz val="12"/>
        <color theme="1"/>
        <rFont val="Arial"/>
        <family val="2"/>
      </rPr>
      <t xml:space="preserve">Hallazgo 2. Deficiente validación de requisitos de inscripción y habilitación de intermediarios de tráfico postal y envíos urgentes - Subdirección de Registro y Control Aduanero (SRCA).
</t>
    </r>
    <r>
      <rPr>
        <sz val="12"/>
        <color theme="1"/>
        <rFont val="Arial"/>
        <family val="2"/>
      </rPr>
      <t>Verificada una muestra de 3 unidades documentales (100%), de solicitudes de inscripción y habilitación de intermediarios de la modalidad de tráfico postal y envíos urgentes y de depósitos de envíos urgentes, se observó inadecuada validación de requisitos y falta de rigurosidad en la sustanciación de las solicitudes, así:
a)	La relación de los vehículos presentada por el intermediario y la prueba de la tenencia de estos, en cuanto hace relación de los vehículos que se utilizarán en la operación de tráfico postal y envíos urgentes, en calidad de arrendados, se acreditó con copia de los contratos de prestación de servicios y certificación de vigencia, suscrita por la apoderada general de la sociedad solicitante, sin incluir la firma de los contratistas y/o arrendadores, para la sociedad con Nit 83013XXXX – Requisito del numeral 1.2 del artículo 96 del Decreto 1165 de 2019.
b)	Informe contable suscrito por el funcionario de la Subdirección de Registro y Control Aduanero, que certifica el cumplimiento del requisito del capital social mínimo requerido del interesado, el cual adolece de un análisis de los estados financieros y demás documentos soporte aportados con la solicitud. Sociedad con Nit 83013XXXX.  Requisito del numeral 4 artículo 119 Decreto 1165 de 2019 y numeral 1.4 del artículo 96 del Decreto 1165 de 2019.
c)	No se evidenció la manifestación suscrita por el representante legal de no tener deudas en mora en materia aduanera, tributaria o cambiaria, a favor de la DIAN; en las sociedades con Nit 83002XXXX y 83013XXXX. Numeral 8 del artículo 119 del Decreto 1165 de 2019.</t>
    </r>
  </si>
  <si>
    <t xml:space="preserve">1. Deficiencias en el autocontrol de los sustanciadores responsables
2. Deficiencias en  la revisión por la primera línea de defensa, respecto del cumplimiento de los requisitos para la inscripción y habilitación como intermediario de la modalidad de tráfico postal y envíos urgentes </t>
  </si>
  <si>
    <t xml:space="preserve">a) Realizar visita de mantenimiento a la inscripcion y habilitación en lo  relacionado en el hallazgo con NIT 83013XXXX- para entre, otros, establecer el cumplimiento  de la tenencia de los vehiculos  que se utilizan en la operación de trafico postal y envios urgentes , en calidad de arrendados y se verifique la firma de los contratistas Y/ o Arrendadores </t>
  </si>
  <si>
    <r>
      <rPr>
        <b/>
        <sz val="12"/>
        <color theme="1"/>
        <rFont val="Arial"/>
        <family val="2"/>
      </rPr>
      <t>DGA</t>
    </r>
    <r>
      <rPr>
        <sz val="12"/>
        <color theme="1"/>
        <rFont val="Arial"/>
        <family val="2"/>
      </rPr>
      <t xml:space="preserve">
NC – Subproceso Operación Aduanera
Dirección  de  Gestión Aduanas
Subdirección de Registro y Control Aduanero 
Coordinación de Sustanciación</t>
    </r>
  </si>
  <si>
    <t>b) Realizar la verificación del 2% de los informes contables realizados para la autorización y habilitación de intermediarios de tráfico postal y envios urgentes, realizados en el trimestre, de manera cruzada entre los funcionarios que  los elaboran, para su correcta expedición.</t>
  </si>
  <si>
    <t>Auditoría al Proceso de Tráfico Postal y Envíos Urgentes 
ATP 2023-007
H3</t>
  </si>
  <si>
    <r>
      <rPr>
        <b/>
        <sz val="12"/>
        <color theme="1"/>
        <rFont val="Arial"/>
        <family val="2"/>
      </rPr>
      <t xml:space="preserve">Hallazgo 3. Insuficiencia en la validación de mantenimiento de requisitos como intermediarios de Tráfico Postal y Envíos Urgentes en las direcciones seccionales auditadas. DSA Bogotá Aeropuerto El Dorado y DSA Cali.
</t>
    </r>
    <r>
      <rPr>
        <sz val="12"/>
        <color theme="1"/>
        <rFont val="Arial"/>
        <family val="2"/>
      </rPr>
      <t xml:space="preserve">
En la revisión de 11 unidades documentales de visitas de control y verificación de mantenimiento de requisitos de inscripción y habilitación de los intermediarios de Tráfico Postal y Envíos Urgentes visitados entre el 01 de enero de 2022 a 31 de julio de 2023 por la DSA de Bogotá (8), DSA de Cali (1) y DSA de Medellín (2), se observó lo siguiente: 
a)	Las visitas de mantenimiento de requisitos como depósito de envíos urgentes fueron atendidas por el Coordinador de Logística Internacional y el Gerente General de la sociedad, respectivamente; sin la existencia de un poder otorgado por el representante Legal, para las sociedades con Nit 89010XXXX y la 89090XXXX.
b)	Deficiencia en los informes técnico y de visita de verificación de mantenimiento de requisitos y cumplimiento de obligaciones aduaneras, donde se citó en el primero como normatividad incumplida el numeral 6 del artículo 145 de la Resolución 46 de 2019, siendo lo correcto el 2.6 del artículo 110 de la Resolución 46 de 2019, esta última como normatividad específica para la modalidad de Tráfico Postal y Envíos Urgentes; y en el segundo, se citó como norma incumplida el numeral 2.6 del artículo 96 del Decreto 1165 de 2019, el cual no existe, puesto que este articulo tiene numerales hasta el 2.5, situación presentada para la sociedad con Nit 89090XXXX.
c)	Deficiencia en los soportes que sustentan los requisitos de mantenimiento, así: 
•	No se evidenció en la unidad documental, el certificado de tradición y libertad de los inmuebles JAA10000, JAA10090 y JAT20210, ubicados en la Terminal de Carga TC1 - Aeropuerto Internacional El Dorado donde funciona el Depósito de Envíos Urgentes de la sociedad con Nit 89010XXXX. Caso semejante, se observó para la sociedad con Nit 90003XXXX. Numeral 2.5 Art. 110 Res 46 de 2019.
•	Se aportó fotocopia del contrato de arrendamiento de bodega comercial suscrito y una certificación de vigencia del contrato de arrendamiento, firmado por un abogado, sin que obre documento y/o poder que le certifique tal calidad, para la sociedad con Nit 90003XXXX. Numeral 2.5 Art. 110 Res 46 de 2019.
•	Frente al requisito de la licencia expedida por la Superintendencia de Vigilancia y Seguridad Privada, se evidenció que no obra en el expediente prueba de la validación de la licencia expedida a la empresa SECURITAS Colombia SA, que presta el servicio de vigilancia y seguridad al intermediario con Nit 89010XXXX. Numeral 2.6 art 110 Res 46 de 2019.
•	Falta acreditar la relación que existe entre los contratantes de prestación del servicio de administración, suministro y mantenimiento del sistema de circuito cerrado de televisión, entre las sociedades con Nit 90114XXXX y 90052XXXX con el intermediario, en lo correspondiente al requisito de especificaciones técnicas y de seguridad del intermediario con Nit 89010XXXX. Numeral 2.2 Art 96 Decreto 1165 de 2019 y numeral 2.2 Art 110 Res 46 de 2019.
•	No obra en las unidades documentales, prueba de la verificación del requisito que la sociedad y sus representantes o socios, no han sido sancionados con cancelación de la autorización para el desarrollo de la actividad de que se trate y en general por violación dolosa a las normas penales, durante los cinco (5) años anteriores a la presentación de la solicitud. Para los intermediarios con Nit 89010XXXX, 90003XXXX y 80501XXXX. DSA Cali - Numeral 6 artículo 119 Decreto 1165 de 2019.</t>
    </r>
  </si>
  <si>
    <t>1. Insuficiencia en el autocontrol de los funcionarios
2. Deficiencia en los controles de revisión ejercidos por la primera línea de defensa, que valide la completitud e integralidad de las actividades y documentos que soportan las visitas de verificación y cumplimiento de requisitos de los intermediarios de la modalidad Tráfico Postal y Envíos Urgentes.</t>
  </si>
  <si>
    <t>Realizar jornadas de capacitación mensual de la normativa, Instructivos, Manuales y procedimientos asociados al Registro Aduanero, así como, las matrices de riesgo del Subproceso</t>
  </si>
  <si>
    <r>
      <rPr>
        <b/>
        <sz val="12"/>
        <color theme="1"/>
        <rFont val="Arial"/>
        <family val="2"/>
      </rPr>
      <t>DGA</t>
    </r>
    <r>
      <rPr>
        <sz val="12"/>
        <color theme="1"/>
        <rFont val="Arial"/>
        <family val="2"/>
      </rPr>
      <t xml:space="preserve">
NC – Subproceso Operación Aduanera
Dirección  de  Gestión Aduanas
Dirección Seccional de Aduanas de Cali</t>
    </r>
  </si>
  <si>
    <t xml:space="preserve">Realizar verificación previa por parte de los funcionarios del GIT de RCUA del total de requisitos y responsabilidades de los obligados aduaneros objeto de las visitas, además de los lineamientos de los Memorandos de las Subdirecciones de RCUA y Subdirección de Operación Aduanera, cuyas validaciones quedaran como soporte en la unidad documental; iii) Autocontrol de la Jefe del GIT de Registro y Control Usuarios Aduaneros al 100% de las actas de visita realizadas a los usuarios de la jurisdicción de la Seccional de Aduanas de Cali que, operan en la modalidad de tráfico postal y envios urgentes </t>
  </si>
  <si>
    <t xml:space="preserve">Realizar autocontrol de la Jefe del GIT de Registro y Control Usuarios Aduaneros al 100% de las actas de visita realizadas a los usuarios de la jurisdicción de la Seccional de Aduanas de Cali que, operan en la modalidad de tráfico postal y envios urgentes </t>
  </si>
  <si>
    <t xml:space="preserve">Realizar capacitación semestral con todos los funcionarios del GIT para tratar temas generales y especificos a tener en cuenta en las visitas de verificacion de mantenimiento de requisitos, enfatizando en los hallazgos de Control Interno, la correcta elaboración y presentación de los informes técnicos y de visita de mantenimiento de requisitos, asi como la verificación y aplicación de la correcta normatividad incumplida para cada tipo de usuario.
Se debe realizar autocontrol de las visitas realizadas posterior a la capacitación con el fin de verificar los conocimientos adquiridos por los funcionarios </t>
  </si>
  <si>
    <t>Formato de capacitación</t>
  </si>
  <si>
    <t>Formato</t>
  </si>
  <si>
    <r>
      <rPr>
        <b/>
        <sz val="12"/>
        <color theme="1"/>
        <rFont val="Arial"/>
        <family val="2"/>
      </rPr>
      <t>DGA</t>
    </r>
    <r>
      <rPr>
        <sz val="12"/>
        <color theme="1"/>
        <rFont val="Arial"/>
        <family val="2"/>
      </rPr>
      <t xml:space="preserve">
NC – Subproceso Operación Aduanera
Dirección  de  Gestión Aduanas
Dirección Seccional de Aduanas de Bogotá Aeropuerto El Dorado
 GIT Registro y Control Usuarios</t>
    </r>
  </si>
  <si>
    <t xml:space="preserve">Participar de manera activa a las capacitaciones propuestas por la Subdirección de Registro y Control aduanero (Llevando casos que se nos presentaron, reforzando esta participación con preguntas)
</t>
  </si>
  <si>
    <t>Realizar visita de verificacion de mantenimiento de requisitos al depósito, Nit  89010XXXX , porque el domicilio del intermediario es en Barranquilla.</t>
  </si>
  <si>
    <t>Auditoría al Proceso de Tráfico Postal y Envíos Urgentes 
ATP 2023-007
H6</t>
  </si>
  <si>
    <r>
      <rPr>
        <b/>
        <sz val="12"/>
        <color theme="1"/>
        <rFont val="Arial"/>
        <family val="2"/>
      </rPr>
      <t>Hallazgo 6. Deficiencia en el control de pagos de cambios de modalidad y la remisión de insumos.  - DSA de Bogotá Aeropuerto el Dorado.</t>
    </r>
    <r>
      <rPr>
        <sz val="12"/>
        <color theme="1"/>
        <rFont val="Arial"/>
        <family val="2"/>
      </rPr>
      <t xml:space="preserve">
Para los cambios de modalidad generados en tráfico postal y envíos urgentes, que fueron enviados por el GIT de Tráfico Postal y Envíos Urgentes al GIT de Registro y Control Usuarios Aduaneros de la DSA de Bogotá Aeropuerto El Dorado, para su respectivo control de pagos, se seleccionaron 4 meses del periodo auditado correspondientes a: marzo, julio y octubre de 2022 y marzo de 2023.
De conformidad con lo anterior, se extrajo una muestra de 178 guías de mensajería, correspondientes a los intermediarios de tráfico postal y envíos urgentes con Nit 86050XXXX y 83009XXXX, tal como se observa en la siguiente tabla:
</t>
    </r>
    <r>
      <rPr>
        <b/>
        <sz val="12"/>
        <color theme="1"/>
        <rFont val="Arial"/>
        <family val="2"/>
      </rPr>
      <t xml:space="preserve">(ver:  Tabla No. 2 Guias de tráfico postal y envíos urgentes sin envío a Fiscalización - PÁGINA N° 15 -  INFORME AUDITORÍA AL PROCESO DE TRÁFICO POSTAL Y ENVÍOS URGENTES
ATP 2023-007)
</t>
    </r>
    <r>
      <rPr>
        <sz val="12"/>
        <color theme="1"/>
        <rFont val="Arial"/>
        <family val="2"/>
      </rPr>
      <t xml:space="preserve">
Del análisis de la muestra anterior, se encontró que para 45 insumos (Guías de Mensajería) sometidos a cambio de modalidad, su Valor_FOB_USD en el respectivo formulario de Declaración de Importación (500), es inferior al declarado en la modalidad de tráfico postal y envíos urgentes, sin que se hubiese surtido la respectiva remisión de estos insumos al Subproceso de Fiscalización y Liquidación, ante la existencia de una posible infracción aduanera consagrada en la normatividad vigente, tal como se establece en el  instructivo IN-COA- 0187 “Control a los cambios de modalidad”, el cual define que las guías que obtuvieron declaraciones de importación con un valor FOB inferior al declarado en la modalidad de tráfico postal y envíos urgentes, deben ser remitidas al procedimiento PR-COA-0226 “Determinación de liquidaciones oficiales aduaneras”, ante la existencia de una posible infracción aduanera consagrada en la normatividad vigente.
</t>
    </r>
  </si>
  <si>
    <t xml:space="preserve">1. Deficiencias en la aplicación de los controles de revisión para validar la información de los pagos consolidados realizados por los intermediarios de tráfico postal y envíos urgentes,  en las novedades de cambios de modalidad,  generadas en la verificación en zona primaria; y en la aplicación de las condiciones de  validación de requisitos exigidos para determinar si se pagó el valor correcto en el desaduanamiento
2.,Fallas de aplicación de los controles definidos en la matriz de riesgos, generando  una  exposición  al  riesgo R1  “Documentos revisados que incumplen las condiciones y requisitos legales en el control aduanero”, de la matriz de riesgos de “Ingreso de mercancías”, del Proceso “Cumplimiento de obligaciones aduaneras y cambiarias” 
3. Fallas en  la aplicación de los instructivos del Subproceso, que garanticen la correcta definición  y remisión de insumos ante posibles infracciones aduaneras. 
</t>
  </si>
  <si>
    <t xml:space="preserve">Remitir a la División de Fiscalización los insumos evidenciados en la auditoria para los meses de marzo, julio y octubre de 2022; así mismo, para el mes de marzo de 2023, incluidos los demás meses restantes del la vigencia 2022 y 2023 respectivamente.
</t>
  </si>
  <si>
    <t xml:space="preserve">Oficios de Insumos remitidos
</t>
  </si>
  <si>
    <t>Oficios</t>
  </si>
  <si>
    <t>Realizar el control de los cambios de modalidad en un 100% tal como lo indica el instructivo IN-COA-0187, lo cual se está realizando a partir del mes de enero del año 2023.</t>
  </si>
  <si>
    <t xml:space="preserve">
Informe mesual de los cambios de modalidad. </t>
  </si>
  <si>
    <t>Remitir los insumos una vez finalizada la revisión de cada periodo de las guías que tengan una diferencia menor cero de acuerdo con lo señalado en el instructivo IN-COA-0187.</t>
  </si>
  <si>
    <t>Oficios de Insumos remitidos</t>
  </si>
  <si>
    <t>Auditoría al Proceso de Tráfico Postal y Envíos Urgentes 
ATP 2023-007
H7</t>
  </si>
  <si>
    <r>
      <rPr>
        <b/>
        <sz val="12"/>
        <color theme="1"/>
        <rFont val="Arial"/>
        <family val="2"/>
      </rPr>
      <t xml:space="preserve">Hallazgo 7. Inoportunidad en el registro de Actas de Diligencia 1154 en el Sistema Muisca - Carga Importaciones y en el control de pagos consolidado de los intermediarios de tráfico postal y envíos urgentes. - DSA Bogotá Aeropuerto El Dorado.    </t>
    </r>
    <r>
      <rPr>
        <sz val="12"/>
        <color theme="1"/>
        <rFont val="Arial"/>
        <family val="2"/>
      </rPr>
      <t xml:space="preserve">
a)	En cuanto a inoportunidad en el registro de Actas de Diligencia 1154 en el Sistema Muisca, se observó:
En la revisión del control de las operaciones de tráfico postal y envíos urgentes, respecto de la oportunidad en el registro de “Actas de hechos de verificación de mercancías en la modalidad de tráfico postal y envíos urgentes FT-COA-2302”, en el GIT de Tráfico Postal y Envíos Urgentes, se evidenció un retraso significativo en la incorporación de las novedades resultantes del control de verificación en la inspección de cargas de los intermediarios de tráfico postal, como se observa en la siguiente tabla:
</t>
    </r>
    <r>
      <rPr>
        <b/>
        <sz val="12"/>
        <color theme="1"/>
        <rFont val="Arial"/>
        <family val="2"/>
      </rPr>
      <t xml:space="preserve">(ver:  Tabla No. 3 Acta de diligencia 1154 sin incoporar al SI Muisca - Carga Importaciones - PÁGINA N° 17 -  INFORME AUDITORÍA AL PROCESO DE TRÁFICO POSTAL Y ENVÍOS URGENTES
ATP 2023-007)
</t>
    </r>
    <r>
      <rPr>
        <sz val="12"/>
        <color theme="1"/>
        <rFont val="Arial"/>
        <family val="2"/>
      </rPr>
      <t xml:space="preserve">
En la tabla anterior, se observa el seguimiento del GIT de Tráfico Postal y Envíos Urgentes a septiembre de 2023, en la cual se indica la cantidad de actas de novedades de inspección de carga, propuestas de valor y cambios de modalidad, que están pendientes de incorporar al Sistema Muisca Carga Importaciones, para un total de 23.843 Actas de Diligencia en el Formato 1154. 
b)	En cuanto a la inoportunidad en el control de pagos consolidado de los intermediarios de tráfico postal y envíos urgentes, se observó:
En la verificación del seguimiento efectuado por el GIT de Registro y Control Usuarios Aduaneros, a los pagos consolidados de los intermediarios de tráfico postal, se observaron retrasos en promedio de 15 meses en el control de estos. (Ver Anexo No. 2).
Igualmente se observó, que para los casos de intermediarios de tráfico postal y envíos urgentes que perdieron vigencia del registro aduanero al quedar sin efecto por vencimiento de la póliza de garantía, terminación voluntaria y por resolución de cancelación en firme, presentan atraso en el control de pagos consolidados, lo que podría dar lugar a caducidad en las acciones de fiscalización y por ende a la imposibilidad de hacer efectivo el cobro de los tributos aduaneros, sanciones e intereses a que hubiere lugar, como se referencia a continuación:
</t>
    </r>
    <r>
      <rPr>
        <b/>
        <sz val="12"/>
        <color theme="1"/>
        <rFont val="Arial"/>
        <family val="2"/>
      </rPr>
      <t xml:space="preserve">
(ver:  Tabla No. 4 Seguimiento control de pago consolidado tráfico postal y envíos urgentes que no tiene vigente el registro - PÁGINA N° 17 -  INFORME AUDITORÍA AL PROCESO DE TRÁFICO POSTAL Y ENVÍOS URGENTES ATP 2023-007)
</t>
    </r>
    <r>
      <rPr>
        <sz val="12"/>
        <color theme="1"/>
        <rFont val="Arial"/>
        <family val="2"/>
      </rPr>
      <t xml:space="preserve">
</t>
    </r>
  </si>
  <si>
    <t>1. Deficiencias en el seguimiento, monitoreo y control frente a la incorporación de las Acta de Diligencia 1154 en Muisca - Carga Importaciones y de las novedades de propuestas de valor
2. Deficiencias en la aplicación de los controles de revisión para validar la información de los pagos consolidados y respecto del ejercicio de autoevaluación por la primera línea de defensa</t>
  </si>
  <si>
    <t>Realizar 5 brigadas en el GIT de Tráfico Postal para fortalecer la incorporación de actas que permitan dismunir actas pendientes</t>
  </si>
  <si>
    <t>Registro de asistencia a las brigadas del GIT de Tráfico Postal e informe de actas evacuadas.</t>
  </si>
  <si>
    <t>Registro asistencia</t>
  </si>
  <si>
    <r>
      <rPr>
        <b/>
        <sz val="12"/>
        <color theme="1"/>
        <rFont val="Arial"/>
        <family val="2"/>
      </rPr>
      <t>DGA</t>
    </r>
    <r>
      <rPr>
        <sz val="12"/>
        <color theme="1"/>
        <rFont val="Arial"/>
        <family val="2"/>
      </rPr>
      <t xml:space="preserve">
NC – Subproceso Operación Aduanera
Dirección  de  Gestión Aduanas
Dirección Seccional de Aduanas de Bogotá Aeropuerto El Dorado
GIT Trafico Postal y Envíos Urgentes</t>
    </r>
  </si>
  <si>
    <t>Realizar informe de incorporación y pendiente actas de manera mensual.</t>
  </si>
  <si>
    <t>Informe mensual remitido al despacho de la Seccional</t>
  </si>
  <si>
    <r>
      <rPr>
        <b/>
        <sz val="12"/>
        <rFont val="Arial"/>
        <family val="2"/>
      </rPr>
      <t>DGA</t>
    </r>
    <r>
      <rPr>
        <sz val="12"/>
        <rFont val="Arial"/>
        <family val="2"/>
      </rPr>
      <t xml:space="preserve">
NC – Subproceso Operación Aduanera
Dirección  de  Gestión Aduanas
Dirección Seccional de Aduanas de Bogotá Aeropuerto El Dorado
GIT Registro y Control Usuarios</t>
    </r>
  </si>
  <si>
    <t xml:space="preserve">Gestionar con la Subdirección de Operación Aduanera y la Subdirección de Tecnología, el envío de la base consolidada de control de pagos con los lineamientos establecidos por este despacho. 
</t>
  </si>
  <si>
    <t>Solicitud ante las mencionadas Subdirecciones, de un archivo o base de datos de información para el control de pagos</t>
  </si>
  <si>
    <t xml:space="preserve">Solicitud 
</t>
  </si>
  <si>
    <t xml:space="preserve">Revisar  los archivos planos del pago consolidado frenta a las actas hechos  que generaron propuestas de valor compartidas en Sharepoint , el cual fue establecido como acción de mejora por  la Agencia ITRC.
</t>
  </si>
  <si>
    <t xml:space="preserve">Informes finales  emitidos por el GIT Registro y Control Usuarios  de manera trimestral de los  cruces de información de los archivos planos frente a las actas de hechos  mediante las cuales se generaron las propuestas de valor por parte del GIT de Tráfico Postal y Envíos Urgentes.
</t>
  </si>
  <si>
    <t>Informes</t>
  </si>
  <si>
    <t xml:space="preserve">Realizar un plan de contingencia que permita la validación de los Intermediarios de Tráfico Postal que estan sin efecto. </t>
  </si>
  <si>
    <t>Informe final gestión control de pagos usuarios sin efecto</t>
  </si>
  <si>
    <t>Auditoría al Proceso de Tráfico Postal y Envíos Urgentes 
ATP 2023-007
H8</t>
  </si>
  <si>
    <r>
      <rPr>
        <b/>
        <sz val="12"/>
        <color theme="1"/>
        <rFont val="Arial"/>
        <family val="2"/>
      </rPr>
      <t xml:space="preserve">Hallazgo 8. Inoportunidad en el control del seguimiento de la medida cautelar de inmovilización de mercancías y entrega de Actas de Aprehensión de Tráfico Postal y Envíos Urgentes. DSA de Bogotá Aeropuerto el Dorado.
</t>
    </r>
    <r>
      <rPr>
        <sz val="12"/>
        <color theme="1"/>
        <rFont val="Arial"/>
        <family val="2"/>
      </rPr>
      <t xml:space="preserve">•	En la revisión de una muestra de 20 actas de inmovilización de mercancías, 13 del año 2022 y 7 del año 2023, de un total de 601 actas, se observó, que se incumple el término  para adoptar la decisión de movilización de la mercancía y  continuar el trámite o de decidir con la medida cautelar aprehensión,  trascurriendo en promedio un total de 162 días frente al término de 5 días que establece el Art 597 del Decreto 1165 de 2019, en concordancia con el art 7 de Decreto Ley 920 de 2023 y del parágrafo del art 191 de la Resolución 46 de 2019.
•	En la revisión de una muestra de 34 actas de aprehensión, de un total de 164 actas del periodo enero - julio de 2023, se observó que estas fueron entregadas al subproceso de Fiscalización y Liquidación en promedio 70 días después de su notificación, incumpliendo el artículo 618 de la Resolución 46 de 2019, que establece su traslado al día siguiente de finalizada la diligencia de aprehensión y notificada la medida cautelar.
</t>
    </r>
  </si>
  <si>
    <t xml:space="preserve"> 
1. Inoportunidad en el seguimiento, monitoreo y control a las medidas cautelares, para la toma de decisiones y en la entrega de actas de aprehensión e insumos de incumplimientos de las obligaciones aduaneras de la modalidad de tráfico postal y envíos urgentes.
</t>
  </si>
  <si>
    <t>Solicitar al GIT de Innovación y Tecnologia base de datos que genera una alerta al cumplir el día 06 de inmovilizada sin actuación alguna</t>
  </si>
  <si>
    <t>Oficio de Solicitud del GIT de Trafico Postal y Envío Urgentes</t>
  </si>
  <si>
    <t>Oficio</t>
  </si>
  <si>
    <r>
      <rPr>
        <b/>
        <sz val="12"/>
        <color theme="1"/>
        <rFont val="Arial"/>
        <family val="2"/>
      </rPr>
      <t xml:space="preserve">DGA
</t>
    </r>
    <r>
      <rPr>
        <sz val="12"/>
        <color theme="1"/>
        <rFont val="Arial"/>
        <family val="2"/>
      </rPr>
      <t>}NC – Subproceso Operación Aduanera
Dirección  de  Gestión Aduanas
Dirección Seccional de Aduanas de Bogotá Aeropuerto El Dorado
GIT Trafico Postal y Envíos Urgentes</t>
    </r>
  </si>
  <si>
    <t>Realizar un encuentro aduana empresa con Apoyo de la División de Servicio Al Ciudadano con el fin de aclarar los trámites y procedimientos relacionados con la operación de Trafico Postal</t>
  </si>
  <si>
    <t xml:space="preserve">Acta de reunion y/o formato de asistencia de reunión </t>
  </si>
  <si>
    <t>Acta</t>
  </si>
  <si>
    <t xml:space="preserve">Realizar capacitación semestral del tema de aprehensiones </t>
  </si>
  <si>
    <t>Realizar seguimiento semestral al 5% de las actas de aprehension realizadas por el GIT Tráfico Postal y Envíos Urgentes</t>
  </si>
  <si>
    <t xml:space="preserve">Informe actas de aprehensión </t>
  </si>
  <si>
    <t>Coordinar con la División Administrativa y Financiera para afianzar las acciones de la entrega de los acuses y la conformación del expediente</t>
  </si>
  <si>
    <t xml:space="preserve">Planillas entregadas con los acuses de notificacion, por demanda
</t>
  </si>
  <si>
    <t>Planilla</t>
  </si>
  <si>
    <t>Oficios remisiorios de expediente, por demanda</t>
  </si>
  <si>
    <t>Auditoría al Proceso de Tráfico Postal y Envíos Urgentes 
ATP 2023-007
H9</t>
  </si>
  <si>
    <r>
      <rPr>
        <b/>
        <sz val="12"/>
        <color theme="1"/>
        <rFont val="Arial"/>
        <family val="2"/>
      </rPr>
      <t xml:space="preserve">Hallazgo 9. Discrecionalidad en las propuestas de valor de la mercancía que ingresa por la modalidad de Tráfico Postal y Envíos Urgentes - División de Control Carga - DSA Cali </t>
    </r>
    <r>
      <rPr>
        <sz val="12"/>
        <color theme="1"/>
        <rFont val="Arial"/>
        <family val="2"/>
      </rPr>
      <t xml:space="preserve">
Revisada la operatividad de los controles a las operaciones de Tráfico Postal y Envíos Urgentes  y  las actas de hechos de verificación de mercancías  FT-COA-2302 de los meses de febrero, mayo y octubre de 2022 y febrero y abril de 2023, se evidenció para la totalidad de la muestra seleccionada, falta de diligenciamiento de la fuente de información del valor propuesto (SAR o WEB) y en la casilla de observaciones para la descripción de la mercancía inspeccionada se transcribió lo manifestado en el documento de transporte, sin señalar el resultado de la inspección de la mercancía; conforme a la norma aduanera.
</t>
    </r>
  </si>
  <si>
    <t xml:space="preserve">1. Deficiencias en el control frente a las propuestas de ajustes de valor originadas en las diligencias de reconocimiento de mercancías que ingresan al territorio aduanero nacional por la modalidad de tráfico postal y envíos urgentes, desatendiendo criterios objetivos y cuantificables para la estimación del valor propuesto.
2. Deficienciasla consulta de fuentes de información disponibles señaladas en el procedimiento, dando lugar al diligenciamiento parcial o incompleto de los formatos FT-COA-2302 “Actas de  hechos de verificación de mercancías” y 1154 “Acta de Diligencia” y que las propuestas de valor no estén sustentadas conforme a la norma aduanera.
</t>
  </si>
  <si>
    <t>Realizar reunión con los funcionarios de la División de Control Carga  con el proposito de realizar la socialización del resultado de la auditoria, capacitación sobre el procedimiento PR -COA-176 Trafico Postal y Envíos urgentes, normatividad respecto de la metodoligia de valoración para este procedimiento.</t>
  </si>
  <si>
    <t>Actas de Capacitación y Reunión</t>
  </si>
  <si>
    <r>
      <rPr>
        <b/>
        <sz val="12"/>
        <color theme="1"/>
        <rFont val="Arial"/>
        <family val="2"/>
      </rPr>
      <t>DGA</t>
    </r>
    <r>
      <rPr>
        <sz val="12"/>
        <color theme="1"/>
        <rFont val="Arial"/>
        <family val="2"/>
      </rPr>
      <t xml:space="preserve">
NC – Subproceso Operación Aduanera
Dirección  de  Gestión Aduanas
Dirección Seccional de Aduanas de Cali
División de Control de Carga</t>
    </r>
  </si>
  <si>
    <t>Instalar equipo de computo en el área de inspección (primer piso de la bodega 3)  con el fin de configurar el acceso a la carpeta donde se encuentra ubicada la base de datos (SAR) que facilite la valoración de las mercancias objeto de perfilamiento.</t>
  </si>
  <si>
    <t>Registro fotografico del puesto de trabajo instalado en el area de inspección</t>
  </si>
  <si>
    <t>Registro fotográfico</t>
  </si>
  <si>
    <t>Realizar solicitud por medio de PST para la habilitacion del acceso a las páginas de las empresas especializadas en comercio electrónico (Amazon, Ebay, Google buscador por fotos)  para realizar las consultas de los precios de las mercancias según sea el caso.</t>
  </si>
  <si>
    <t>Registro del Caso PST, por demanda</t>
  </si>
  <si>
    <t>Registro PST</t>
  </si>
  <si>
    <t xml:space="preserve">Realizar solicitud de instalacion de un lector de código de barras en el equipo de computo dispuesto en el área de inspección con el fin de agilizar la busqueda de las mercancias y su respectivo valor. </t>
  </si>
  <si>
    <t>Solicitud de instalacion de un lector de código de barras</t>
  </si>
  <si>
    <t>Solicitu</t>
  </si>
  <si>
    <t xml:space="preserve">Solicitar comisión para funcionarios adscritos a la División de Control de Carga para llevar a cabo visita al GIT de Tráfico Postal y Envios Urgentes de la Dirección Seccional de Aduanas Aeropuerto el Dorado, con el fin de intercambiar conocimientos y unificar criterios sobre forma de aplicación del procedimiento  a fin mejorar las practiicas de las actividades de la operatividad.  </t>
  </si>
  <si>
    <t>Correo electronico de solicitud</t>
  </si>
  <si>
    <t>correo</t>
  </si>
  <si>
    <t xml:space="preserve">Acta de Visita </t>
  </si>
  <si>
    <t>Aplicar los correctivos que permitan el correcto diligenciamiento de las  “Actas de  hechos de verificación de mercancías FT-COA-2302” y “Actas de Diligencia 1154 ”.</t>
  </si>
  <si>
    <t xml:space="preserve">Informe del Autocontroles al 2% al diligenciamiento de los citados formatos </t>
  </si>
  <si>
    <t>Auditoría al Proceso de Tráfico Postal y Envíos Urgentes 
ATP 2023-007
H10</t>
  </si>
  <si>
    <r>
      <rPr>
        <b/>
        <sz val="12"/>
        <color theme="1"/>
        <rFont val="Arial"/>
        <family val="2"/>
      </rPr>
      <t xml:space="preserve">Hallazgo 10. Deficiencia en el seguimiento y control a los pagos que se realizan por las operaciones de tráfico postal y envíos urgentes - GIT Registro y Control Usuarios Aduaneros de la División de Operación Aduanera - DSA Cali.
</t>
    </r>
    <r>
      <rPr>
        <sz val="12"/>
        <color theme="1"/>
        <rFont val="Arial"/>
        <family val="2"/>
      </rPr>
      <t xml:space="preserve">En una muestra de verificación de los informes quincenales de control de pagos realizado a las operaciones de paquetes postales y envíos urgentes, para los meses de febrero, mayo y octubre de 2022 y febrero y abril de 2023, se evidenció que no se está validando lo correspondiente a la subpartida arancelaria, ni a las guías que no presentan novedad en el reconocimiento. Adicionalmente, falta trazabilidad de la gestión realizada frente a las respuestas de los intermediarios a los oficios remitidos, cuando no se evidencia el pago a las propuestas de valor en el formulario 540 Declaración Consolidada de Pagos para los intermediarios de tráfico postal y envíos urgentes del sistema MUISCA.  </t>
    </r>
  </si>
  <si>
    <t xml:space="preserve">1.inobservancia del procedimiento e instructivo aplicable al control de pagos y a la insuficiencia de controles de la primera línea de defensa.  
</t>
  </si>
  <si>
    <t xml:space="preserve">Realizar actividades de seguimiento y control a los pagos que se realizan en las operaciones de tráfico postal </t>
  </si>
  <si>
    <t>Jornadas de capacitación semestral de la normativa, Instructivos, Manuales y procedimientos asociados a la Modalidad, así como, las matrices de riesgo del Subproceso.</t>
  </si>
  <si>
    <t>Capacitaciones</t>
  </si>
  <si>
    <r>
      <rPr>
        <b/>
        <sz val="12"/>
        <color theme="1"/>
        <rFont val="Arial"/>
        <family val="2"/>
      </rPr>
      <t>DGA</t>
    </r>
    <r>
      <rPr>
        <sz val="12"/>
        <color theme="1"/>
        <rFont val="Arial"/>
        <family val="2"/>
      </rPr>
      <t xml:space="preserve">
NC – Subproceso Operación Aduanera
Dirección  de  Gestión Aduanas
Dirección Seccional de Aduanas de Cali
División de la Operación Aduanera 
GIT Registro y Control Usuarios</t>
    </r>
  </si>
  <si>
    <t>Informes de verificaciòn bimestral al 2% del total de las guías presentadas, la utilización de la subpartida específica o genérica según sea el caso versus la descripción en la guía.</t>
  </si>
  <si>
    <t>Informes de verificaciòn del  100%  en forma bimestral de las guías que no presentan novedad en el reconocimiento de la División de Control de Carga, en los casos de mercancías que se encuentren ubicadas en el depósito habilitado, al momento de efectuar las visitas a los usuarios, corroborando subpartida arancelaria, peso y dimensiones del paquete.</t>
  </si>
  <si>
    <t>Auditoría al Proceso de Tráfico Postal y Envíos Urgentes 
ATP 2023-007
H11</t>
  </si>
  <si>
    <r>
      <rPr>
        <b/>
        <sz val="12"/>
        <color theme="1"/>
        <rFont val="Arial"/>
        <family val="2"/>
      </rPr>
      <t xml:space="preserve">Hallazgo 11. Deficiencias en la gestión documental y la expedición de actos, formatos previstos en los procedimientos – Subdirección de Registro y Control Aduanero SRCA, DSA de Bogotá Aeropuerto El Dorado y DSA de Medellín.
</t>
    </r>
    <r>
      <rPr>
        <sz val="12"/>
        <color theme="1"/>
        <rFont val="Arial"/>
        <family val="2"/>
      </rPr>
      <t xml:space="preserve">
Verificadas 23 unidades documentales de la Subdirección de Registro y Control Aduanero SRCA y de la DSA de Bogotá - Aeropuerto El Dorado, DSA de Medellín y DSA de Cali relacionadas con inscripciones, habilitaciones y visitas de mantenimiento de requisitos como intermediarios de tráfico postal y envíos urgentes, se evidenció que:
</t>
    </r>
    <r>
      <rPr>
        <b/>
        <sz val="12"/>
        <color theme="1"/>
        <rFont val="Arial"/>
        <family val="2"/>
      </rPr>
      <t xml:space="preserve">
Subdirección de Registro y Control Aduanero
</t>
    </r>
    <r>
      <rPr>
        <sz val="12"/>
        <color theme="1"/>
        <rFont val="Arial"/>
        <family val="2"/>
      </rPr>
      <t xml:space="preserve">• Falta firma del responsable y cierre en la “Hoja de Control Documental FT ADF 3255”, hoja con tachones y espacios en blanco, en los intermediarios con Nit 90088XXXX, 83002XXXX y 86050XXXX.
• Las unidades documentales sin lista de chequeo de intermediarios modalidad tráfico postal y envíos urgentes FT-COA-1927, en las sociedades Nit. 83004XXXX (la referida a la negación de la solicitud de habilitación), 83002XXXX y 86050XXXX.
• Deficiencia en la revisión y control en la expedición de los actos administrativos que se evidencia en la descripción errada de la normatividad relacionada con las obligaciones de los intermediarios de tráfico postal y envíos urgentes en el resuelve de la Resolución de inscripción, por cuanto se incluyeron los artículos 434 y 435 del Decreto 1165 de 2019, que corresponden a tránsito aduanero, en vez de los artículos 110, 264 y 388 aplicables a este usuario, identificado con Nit 83002XXXX.
• En la resolución que autorizó la inscripción y habilitación del solicitante, se observaron errores en la citación de los folios y la descripción de los documentos contractuales que soportan el cumplimiento del requisito relacionado con la propiedad o tenencia del inmueble, respecto a la sociedad con Nit. 86050XXXX. 
• La Resolución No. 003087 del 17/04/2023 que negó la solicitud de habilitación del depósito privado para envíos urgentes, no fue suscrita por el funcionario revisor Arquitecto de la Coordinación de Sustanciación, en la misma sólo se registró su nombre, para la sociedad con Nit. 83004XXXX.
</t>
    </r>
    <r>
      <rPr>
        <b/>
        <sz val="12"/>
        <color theme="1"/>
        <rFont val="Arial"/>
        <family val="2"/>
      </rPr>
      <t>Para la DSA de Bogotá Aeropuerto el Dorado:</t>
    </r>
    <r>
      <rPr>
        <sz val="12"/>
        <color theme="1"/>
        <rFont val="Arial"/>
        <family val="2"/>
      </rPr>
      <t xml:space="preserve">
• Documentos que no corresponden con el expediente, caso del intermediario con Nit. 89090XXXX y deficiencia en la foliación del expediente – Caso de la sociedad Nit 86050XXXX.
</t>
    </r>
    <r>
      <rPr>
        <b/>
        <sz val="12"/>
        <color theme="1"/>
        <rFont val="Arial"/>
        <family val="2"/>
      </rPr>
      <t>Para las Direcciones Seccionales de Aduanas de Bogotá - Aeropuerto El Dorado y DSA de Medellín:</t>
    </r>
    <r>
      <rPr>
        <sz val="12"/>
        <color theme="1"/>
        <rFont val="Arial"/>
        <family val="2"/>
      </rPr>
      <t xml:space="preserve">
• En la revisión de las muestras de las novedades de cambios de modalidad, propuestas de valor, inmovilizaciones y aprehensiones resultantes de la Inspección de carga, que se registran en el “Acta de hechos de verificación de mercancías en la modalidad de tráfico postal y envío urgentes FT-COA-2302”, en la casilla “Observaciones” se evidencian fallas en la descripción de la mercancía que la identifique y singularice de otra (cantidades, marca, modelo etc.), en la mayoría de los casos es muy genérica o se toma de la misma guía en idioma extranjero, sin traducción al idioma castellano; y en los registros sin novedad S/N no se diligenció la casilla.
</t>
    </r>
    <r>
      <rPr>
        <b/>
        <sz val="12"/>
        <color theme="1"/>
        <rFont val="Arial"/>
        <family val="2"/>
      </rPr>
      <t xml:space="preserve">Para la Subdirección de Registro y Control Aduanero, DSA de Bogotá Aeropuerto El Dorado y DSA Medellín.
</t>
    </r>
    <r>
      <rPr>
        <sz val="12"/>
        <color theme="1"/>
        <rFont val="Arial"/>
        <family val="2"/>
      </rPr>
      <t>En cumplimiento de los procedimientos PR-COA-0414 “Control al mantenimiento de requisitos a usuarios aduaneros”” y PR-COA– 0176 “Verificación de Tráfico Postal y Envíos Urgentes” para el GIT Registro y Control de Usuarios Aduaneros, no se dispone de unidades documentales en la Tabla de Retención para conservar y definir el tiempo de permanencia en el archivo, de los documentos resultantes de las visitas de control de mantenimiento de requisitos de los usuarios aduaneros, ni de control de la importación de mercancías por la modalidad de tráfico postal y envíos urgentes; de otro lado, en las carpetas que se conforman, no se registran ni detallan en las hojas de control documental “FT-ADF-3255”, los documentos o soportes documentales virtuales, que deberían incluirse a través de las referencias cruzadas de los archivos electrónicos que hacen parte del control de los documentos que están guardando en carpetas SharePoint.</t>
    </r>
  </si>
  <si>
    <t xml:space="preserve">1. Deficiencias en el seguimiento, monitoreo y control por parte de los responsables de la gestión en el área (primera línea de defensa), en la conformación de sus unidades documentales. 
2. Deficiencias en la conformación de sus unidades documentales
3. Deficiencias  en expedición de actos administrativos del Subproceso Operación Aduanera - Registro y Control Aduanero
</t>
  </si>
  <si>
    <t xml:space="preserve">Impartir y realizar seguimientos con respecto al diligenciamiento de las actas de inspección con o sin hallazgos, en el sentido de registrar la descripción de la mercancía en idioma español,identificar naturaleza y caracteristicas que permitan singularizarla. </t>
  </si>
  <si>
    <t>Informes sobre el correcto diligenciamiento de las actas 1154 trafico postal</t>
  </si>
  <si>
    <r>
      <rPr>
        <b/>
        <sz val="12"/>
        <color theme="1"/>
        <rFont val="Arial"/>
        <family val="2"/>
      </rPr>
      <t>DGA</t>
    </r>
    <r>
      <rPr>
        <sz val="12"/>
        <color theme="1"/>
        <rFont val="Arial"/>
        <family val="2"/>
      </rPr>
      <t xml:space="preserve">
NC-Subproceso Subdirecciòn Operaciòn Aduanera 
Direcciòn de Gestiòn de Aduanas
Dirección Seccional de Aduanas de Medellín 
-Division Control Carga</t>
    </r>
  </si>
  <si>
    <t xml:space="preserve">Realizar verificación aleatoria del 10% de los expedientes recibidos para archivo en el trimestre, para controlar el debido diligenciamiento de las unidades documentales. </t>
  </si>
  <si>
    <t>Informe de los expedientes revisados</t>
  </si>
  <si>
    <r>
      <rPr>
        <b/>
        <sz val="12"/>
        <color theme="1"/>
        <rFont val="Arial"/>
        <family val="2"/>
      </rPr>
      <t>DGA</t>
    </r>
    <r>
      <rPr>
        <sz val="12"/>
        <color theme="1"/>
        <rFont val="Arial"/>
        <family val="2"/>
      </rPr>
      <t xml:space="preserve">
NC – Subproceso Operación Aduanera
Dirección  de  Gestión Aduanas
Subdirección de Registro y Control Aduanero
Coordinación de Secretaria</t>
    </r>
  </si>
  <si>
    <t>Solicitar la actualización de la Tabla de Retención Documental respecto de los documentos relacionados con las visitas de mantenimiento y control de requisitos y cumplimiento de obligaciones.</t>
  </si>
  <si>
    <t>Acta Reunión</t>
  </si>
  <si>
    <t>Elaborar e implementar acta de entrega y/o lista de chequeo de carpetas y archivos relacionados con la gestión del GIT, en la cual se incluirá el visto bueno de la persona encargada del archivo del GIT, quien verificará la correcta conformación, foliación y entrega de cada una de las carpetas entregadas por los funcionarios responsables de la misma</t>
  </si>
  <si>
    <t>Modelo acta de entrega y/o lista de chequeo carpetas y archivo gestion del GIT</t>
  </si>
  <si>
    <r>
      <rPr>
        <b/>
        <sz val="12"/>
        <color theme="1"/>
        <rFont val="Arial"/>
        <family val="2"/>
      </rPr>
      <t>DGA</t>
    </r>
    <r>
      <rPr>
        <sz val="12"/>
        <color theme="1"/>
        <rFont val="Arial"/>
        <family val="2"/>
      </rPr>
      <t xml:space="preserve">
NC – Subproceso Operación Aduanera
Dirección  de  Gestión Aduanas
Dirección Seccional de Aduanas de Bogotá Aeropuerto El Dorado
División de la Operación Aduanera 
GIT Registro y Control Usuarios</t>
    </r>
  </si>
  <si>
    <t>AUDITORIA A LA EFECTIVIDAD DE PROGRAMAS Y ACCIONES DE CONTROL – AEP 2022-003
Periodo: 1/01/2018 - 31/12/2021
H3</t>
  </si>
  <si>
    <t>AEP 2022-003</t>
  </si>
  <si>
    <r>
      <rPr>
        <b/>
        <sz val="12"/>
        <color theme="1"/>
        <rFont val="Arial"/>
        <family val="2"/>
      </rPr>
      <t>3. Inconsistencias en la información reportada sobre programas y acciones de control</t>
    </r>
    <r>
      <rPr>
        <sz val="12"/>
        <color theme="1"/>
        <rFont val="Arial"/>
        <family val="2"/>
      </rPr>
      <t xml:space="preserve">
Revisados los reportes suministrados por la Dirección de Gestión de Fiscalización (Subdirecciones de Fiscalización Tributaria y de Fiscalización Aduanera) y la Dirección de Gestión Estratégica y de Analítica (Subdirección de Análisis de Riesgo y Programas), relacionados con programas y acciones de control generados y ejecutados entre el 1 de enero de 2018 y el 31 de diciembre de 2021, se evidenció inconsistencia en las cifras y falta de completitud de la información, así:
1.	Frente a la Matriz de Seguimiento del Comité Técnico de Programas y Campañas de Control-CTPCC, suministrada por la Dirección de Gestión Estratégica y de Analítica, con corte a 31 de diciembre de 2021 y la entregada por la Dirección de Gestión de Fiscalización en relación con el control aduanero, se observaron diferencias en el número de programas y seleccionados para la vigencia 2019. Con relación a la entregada sobre el control tributario, se observaron diferencias en el número de seleccionados de las vigencias 2018, 2020 y 2021, y el valor de la gestión en todas las vigencias. Anexo 1
2.	La Matriz de Seguimiento del CTPCC, con corte a 31 de diciembre de 2021, presenta falta de completitud en los registros tanto en la matriz consolidada como en la detallada por subdirección y frente a lo consignado se observan diferencias entre la información consolidada y la desagregada de la Subdirección de Fiscalización Aduanera, en el número de seleccionados en todas las vigencias, en igual sentido, entre la  consolidada y la desagregada de la Subdirección de Fiscalización Tributaria, en el número  de seleccionados para las vigencias 2018 y 2020 y el valor de la gestión para la vigencia 2018. Anexo 2
3. En la respuesta a la solicitud de información No. 4, mediante oficio virtual No. 100211169-0243 de fecha 04/04/2022, la Subdirección de Fiscalización Tributaria remite dos archivos, en el primero, que contiene el consolidado de programas 2018, indicaron un total de 8.714 seleccionados, en tanto que en el segundo reportan a nivel desagregado un total de 8.791 seleccionados, presentando una diferencia de 77.
4. En la respuesta a la solicitud de información No. 1, mediante oficio virtual 100202211 – 0174 del 23/03/2022, por la Subdirección de Fiscalización Aduanera se presenta diferencia en el número de seleccionados en la vigencia 2019, reportando 244 en el consolidado de programas y acciones y 444 en el desagregado que entregan por direcciones seccionales.
5. En la respuesta a la solicitud de información No. 1, mediante oficio virtual sin número del 28/03/2022, por la Subdirección de Fiscalización Tributaria, se presenta diferencia total de 20.538 seleccionados por las vigencias 2019, 2020 y 2021, entre el reporte consolidado de programas y el desagregado que entregan por direcciones seccionales. Anexo 3
6. El reporte de actuaciones entregado por la Dirección de Gestión de Fiscalización - Subdirección de Fiscalización Tributaria y el generado por la Dirección Seccional de Impuestos y Aduanas de Bucaramanga, relacionado con la Acción de Control a Contribuyentes Beneficio de Auditoria Renta Año 2019, Memorando 153 del 27/08/2020, presentan diferencias en cuanto a los resultados de la gestión. Anexo 4
7. Para la vigencia 2021, en la Matriz de Seguimiento del CTPCC, con corte 31/12/2021, se presenta error en la clasificación de la obligación del programa "2021-38 - Programas de Control de Servicios Intercompañía AG2019", identificándolo como Aduanero cuando lo correcto es Internacional.
8. El “Informe Consolidado de Seguimiento y Evaluación de Programas y Campañas de Control” con corte a 31 de diciembre de 2021, entregado por la Dirección de Gestión Estratégica y de Analítica con oficio sin número del 15/06/2022 y la Matriz de Seguimiento del CTPCC allegada por la misma Dirección, no reflejan la totalidad del valor de la gestión obtenida para la vigencia 2021, en relación con los programas tributarios ejecutados. La explicación consignada en el informe es:
“La mayoría de los programas remitidos durante el año 2021, se trabajan en una primera etapa mediante una acción persuasiva, razón por la cual la mayoría de los casos enviados se encuentran en etapa preliminar.
En el mismo informe, dentro del inventario de seleccionados de los programas aduaneros, no se presenta información del Programa Control al pago de derechos antidumping 2018-2019 - memorando 185 de 2019, que a diciembre de 2020 tenía 123 seleccionados en curso, 30 de los cuales seguían en tal situación a diciembre de 2021, según reporte de la Subdirección correspondiente.</t>
    </r>
  </si>
  <si>
    <t xml:space="preserve">Deficiencias en los controles que aseguren la coherencia de los datos y la divulgación de los resultados </t>
  </si>
  <si>
    <t>Modificar el Formato FT-COT-2447 "Matriz de seguimiento del Comité Técnico de Programas y Campañas de Control - CTPCC", definiendo su alcance como formato de formulación de los programas y campañas de control, pero no como repositorio de  datos de gestión de fiscalización. Se propone que el contenido de la matriz FT-COT-2447 se armonice de acuerdo con las competencias que tiene cada área.</t>
  </si>
  <si>
    <t>Formato FT-COT-2447 actualizado</t>
  </si>
  <si>
    <r>
      <rPr>
        <b/>
        <sz val="12"/>
        <color theme="1"/>
        <rFont val="Arial"/>
        <family val="2"/>
      </rPr>
      <t>DGF</t>
    </r>
    <r>
      <rPr>
        <sz val="12"/>
        <color theme="1"/>
        <rFont val="Arial"/>
        <family val="2"/>
      </rPr>
      <t xml:space="preserve">
NC - Subprocesos: Fiscalización y Liquidación
NC - Subproceso Gestión del Riesgo y Programas
Subdirección de Análisis de Riesgo y Programas
REFORMULADO
09122022</t>
    </r>
  </si>
  <si>
    <t>Adoptar, ajustar o actualizar en cada subdirección de fiscalización un "Formato de seguimiento a la ejecución de los programas de control", en el que se reflejen los datos de la gestión obtenida en fiscalización como resultado de la ejecución de los programas."</t>
  </si>
  <si>
    <r>
      <rPr>
        <b/>
        <sz val="12"/>
        <color theme="1"/>
        <rFont val="Arial"/>
        <family val="2"/>
      </rPr>
      <t>DGF</t>
    </r>
    <r>
      <rPr>
        <sz val="12"/>
        <color theme="1"/>
        <rFont val="Arial"/>
        <family val="2"/>
      </rPr>
      <t xml:space="preserve">
NC - Subprocesos: Fiscalización y Liquidación
NC - Subproceso Gestión del Riesgo y Programas
Subdirección  de Fiscalización Tributaria
Subdirección  de Fiscalización Aduanera
Subdirección  de Fiscalización  Cambiaria e Internacional
REFORMULADO
09122022</t>
    </r>
  </si>
  <si>
    <t>Revisar y actualizar la Cartilla CT-COT-0082 "Elaboración de los informes de seguimiento y evaluación de los programas y campañas de control", de tal manera que estos sean la fuente de datos oficiales sobre los agregados de los resultados de ejecución de programas y campañas de control.</t>
  </si>
  <si>
    <t>Cartilla CT-COT-0082 actualizada</t>
  </si>
  <si>
    <t>Cartilla</t>
  </si>
  <si>
    <r>
      <rPr>
        <b/>
        <sz val="12"/>
        <color theme="1"/>
        <rFont val="Arial"/>
        <family val="2"/>
      </rPr>
      <t>DGF</t>
    </r>
    <r>
      <rPr>
        <sz val="12"/>
        <color theme="1"/>
        <rFont val="Arial"/>
        <family val="2"/>
      </rPr>
      <t xml:space="preserve">
NC - Subprocesos: Fiscalización y Liquidación
NC - Subproceso Gestión del Riesgo y Programas
Subdirección de Análisis de Riesgo y Programas
Subdirección  de Fiscalización Tributaria
Subdirección  de Fiscalización Aduanera
Subdirección  de Fiscalización  Cambiaria e Internacional
Subdirección de Cobranzas y Control Extensivo
REFORMULADO
09122022</t>
    </r>
  </si>
  <si>
    <t>Incluir en el procedimiento PR-COT-0246 la siguiente actividad: "Realizar reuniones de trabajo entre la Subdirección de Análisis de Riesgo y Programas / Coordinación de Programas y Campañas de Control, la Subdirección de Cobranzas y Control Extensivo y las subdirecciones de fiscalización, para conciliar las cifras y/o conclusiones presentadas en los informes semestrales de seguimiento y evaluación de programas y campañas de control"</t>
  </si>
  <si>
    <t>Procedimiento PR-COT-0246 actualizado</t>
  </si>
  <si>
    <t>Actualizar el Memorando 52 del 3 de marzo de 2022, con el objeto de asegurar que los informes de ejecución de los programas y acciones de control presentados por las direcciones seccionales contenga la información requerida para asegurar la coherencia de los datos y la divulgación de los resultados de los programas y acciones de control.</t>
  </si>
  <si>
    <t xml:space="preserve">Memorando mediante el cual se modifica el Memorando 52 del 3 de marzo de 2022.
</t>
  </si>
  <si>
    <t>Memorando</t>
  </si>
  <si>
    <r>
      <rPr>
        <b/>
        <sz val="12"/>
        <color theme="1"/>
        <rFont val="Arial"/>
        <family val="2"/>
      </rPr>
      <t>DGF</t>
    </r>
    <r>
      <rPr>
        <sz val="12"/>
        <color theme="1"/>
        <rFont val="Arial"/>
        <family val="2"/>
      </rPr>
      <t xml:space="preserve">
NC - Subprocesos: Fiscalización y Liquidación
NC - Subproceso Gestión del Riesgo y Programas
Subdirección de Fiscalización Aduanera.
</t>
    </r>
  </si>
  <si>
    <t>Definir el responsable y las actividades a desarrollar para el registro de la información en el control establecido.</t>
  </si>
  <si>
    <t>Oficio Interno Subdirección de Fiscalización Aduanera definiendo responsable.</t>
  </si>
  <si>
    <r>
      <rPr>
        <b/>
        <sz val="12"/>
        <color theme="1"/>
        <rFont val="Arial"/>
        <family val="2"/>
      </rPr>
      <t>DGF</t>
    </r>
    <r>
      <rPr>
        <sz val="12"/>
        <color theme="1"/>
        <rFont val="Arial"/>
        <family val="2"/>
      </rPr>
      <t xml:space="preserve">
NC - Subprocesos: Fiscalización y Liquidación
NC - Subproceso Gestión del Riesgo y Programas
Subdirección de Fiscalización Aduanera.
</t>
    </r>
  </si>
  <si>
    <t>Actualizar la Matriz de Seguimiento del CTPCC con corte a 30 de junio de 2022.</t>
  </si>
  <si>
    <t>Hoja4_Gestión_SGFA del documento FT-IC-2447-Matriz_de_Seguimiento_CTPCC_Corte_30_Junio_2022 actualizada</t>
  </si>
  <si>
    <t>Hoja4_Gestión</t>
  </si>
  <si>
    <t>Implementar en el SI Integra los desarrollos solicitados mediante Formato 2206 presentado y socializado con el área de tecnología en el mes de diciembre de 2020, en relación con: 
* Módulo fiscalización extensiva
* Módulo insumos</t>
  </si>
  <si>
    <t>Desarrollos implementados en producción</t>
  </si>
  <si>
    <r>
      <rPr>
        <b/>
        <sz val="12"/>
        <color theme="1"/>
        <rFont val="Arial"/>
        <family val="2"/>
      </rPr>
      <t>DGF</t>
    </r>
    <r>
      <rPr>
        <sz val="12"/>
        <color theme="1"/>
        <rFont val="Arial"/>
        <family val="2"/>
      </rPr>
      <t xml:space="preserve">
NC - Subprocesos: Fiscalización y Liquidación
NC - Subproceso Gestión del Riesgo y Programas
Subdirección de Fiscalización Tributaria
Subdirección de Soluciones y Desarrollo </t>
    </r>
  </si>
  <si>
    <t>Revisar y actualizar el Memorando No. 0233 del 28-07-17 por el cual se adopta, al interior de la Subdirección de Fiscalización Tributaria, la Matriz de Seguimiento a los Programas y Acciones de Control, definiendo los casos que se controlarán con ella, las fuentes de información, los responsables de su actualización y la periodicidad con que se realizará.</t>
  </si>
  <si>
    <t>Memorando de Matriz de Seguimiento firmado</t>
  </si>
  <si>
    <r>
      <rPr>
        <b/>
        <sz val="12"/>
        <color theme="1"/>
        <rFont val="Arial"/>
        <family val="2"/>
      </rPr>
      <t>DGF</t>
    </r>
    <r>
      <rPr>
        <sz val="12"/>
        <color theme="1"/>
        <rFont val="Arial"/>
        <family val="2"/>
      </rPr>
      <t xml:space="preserve">
NC - Subprocesos: Fiscalización y Liquidación
NC - Subproceso Gestión del Riesgo y Programas
Coordinación de Supervisión Control y Seguimiento de Fiscalización Tributaria
REFORMULADO
09122022
12052023</t>
    </r>
  </si>
  <si>
    <t xml:space="preserve">Auditoría al Trámite de Expedientes Aduaneros AEA 2023-005
Periodo: 3/01/2022 - 28/02/2023
H1
</t>
  </si>
  <si>
    <t>AEA 2023-005</t>
  </si>
  <si>
    <t>Hallazgo No. 1 Monitoreo de Riesgos - Nivel Central y Nivel Seccional
Revisados 147 actos administrativos reportados en los Informes de monitoreo de riesgos del año 2022, por la Dirección de Gestión de Fiscalización, con respecto a la materialización del Riesgo 5 “Actos Administrativos proferidos, notificados o comunicados fuera del término legal”, en el Procedimiento de Liquidaciones Oficiales Aduaneras en las Direcciones Seccionales de Aduanas (DSA) de Bogotá y Cartagena, de acuerdo con lo establecido en el procedimiento PR-PEC-0243 “Implementación, monitoreo y mejoramiento de la gestión de  riesgos”,  se observó:  
1.1 140 actos administrativos que corresponden a 14 expedientes y 126 preliminares, en la DSA de Bogotá (Ver Anexo 1); 
1.2 y 7 actos administrativos correspondientes a los expedientes Nro. RV201820211479, RV2018202200110, RV2018202200080, RV2018202200096, CU151703038, CU111101003 y CU121500790 en la DSA de Cartagena, evidenciando inoportunidad en la recepción y  análisis de los insumos para la apertura de la investigación,   deficiencias  en el seguimiento y control respecto de la elaboración, términos, calidad, contenido de las actuaciones procedimentales y  en la gestión de investigaciones de los actos administrativos proferidos. 
1.3 Adicionalmente, en la DSA de Bogotá se observaron falencias en el monitoreo de las investigaciones pendientes por gestionar que fueron recibidas en el GIT de Investigaciones Aduaneras I. 
Verificada la gestión del control, supervisión y seguimiento en el marco del ejercicio de autoevaluación a cargo de los líderes del subproceso, se evidenciaron falencias en el monitoreo y seguimiento por parte del Nivel Central y en la aplicación de controles, así como frente a los ejercicios de autoevaluación, ocasionando la materialización del Riesgo 5 en las direcciones Seccionales de Aduanas (DSA) de Bogotá y Cartagena. 
Con lo anterior, se desatienden los numerales 2 y 3 del artículo 30 del Decreto 1742 de 2020, el procedimiento PR-PEC-0339 “Autoevaluación del Control y Gestión”, el numeral 3 “Condiciones Generales” del procedimiento PR-COA-0226 “Liquidaciones Oficiales Aduaneras”, los Memorandos 877 de 2005 y 210 de 2006, relacionados con la conformación de expedientes y entrega de puestos de trabajo, así como al Modelo Integrado de Planeación y Gestión - MIPG, en relación con las Dimensiones 3. “Gestión con valor para resultados”, 5. “Información y Comunicación” y 7. “Control Interno” en los Componentes 3. “Actividades de Control” y 5. “Actividades de Monitoreo”.</t>
  </si>
  <si>
    <t xml:space="preserve">Debido a falencias en el seguimiento, monitoreo y control por parte de los líderes responsables del proceso y subproceso y a deficiencias en la aplicación del control “C14” definido en la Matriz de Riesgos FT-PEC-2101 del Subproceso de Fiscalización y Liquidación, para mitigar la exposición al riesgo R5 “Actos Administrativos proferidos, notificados o comunicados fuera del término legal”. </t>
  </si>
  <si>
    <t>1.1 La Dirección Seccional de Aduanas de Bogotá, ejecutará revisiones trimestrales para verificar que el insumo se aperture minimo con un año de antelación a la firmeza de la declaración de importación</t>
  </si>
  <si>
    <t>Informes trimestrales con la evidencia de la verificación, seguimiento y cumplimiento</t>
  </si>
  <si>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Determinación Tributos y Gravámenes Aduaneros 
ELABORACIÓN
31072023</t>
    </r>
  </si>
  <si>
    <t>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t>
  </si>
  <si>
    <t>1. (a) Instructivo interno (1)
2. (b) Relación de acta de compromisos mensuales con funcionarios. (6)
3. (b) Relación mensual de Correos electronicos enviados (6)</t>
  </si>
  <si>
    <r>
      <rPr>
        <b/>
        <sz val="12"/>
        <color theme="1"/>
        <rFont val="Arial"/>
        <family val="2"/>
      </rPr>
      <t>DGF</t>
    </r>
    <r>
      <rPr>
        <sz val="12"/>
        <color theme="1"/>
        <rFont val="Arial"/>
        <family val="2"/>
      </rPr>
      <t xml:space="preserve">
DS - Subproceso Fiscalización y Liquidación 
Dirección Seccional de Aduanas (DSA) de Cartagena
División de Fiscalizacion y Liquidacion Aduanera
ELABORACIÓN
31072023</t>
    </r>
  </si>
  <si>
    <t>1.4 La Dirección Seccional de Aduanas de Bogotá realizará reuniones semestrales respecto a la debida fundamentación de los actos administrativos de las Divisiones de Fiscalizaciòn y Liquidación.</t>
  </si>
  <si>
    <t>Informes semestrales consolidados de las memorias donde se incluya el tema de debida fundamentación jurídica.</t>
  </si>
  <si>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Determinación de Tributos y Gravámenes Aduaneros
División de Fiscalización y Liquidación Aduanera de Sanciones y Definición de Situación Jurídica
ELABORACIÓN
31072023</t>
    </r>
  </si>
  <si>
    <t>Auditoría al Trámite de Expedientes Aduaneros AEA 2023-005
Periodo: 3/01/2022 - 28/02/2023
H2</t>
  </si>
  <si>
    <r>
      <rPr>
        <b/>
        <sz val="12"/>
        <color theme="1"/>
        <rFont val="Arial"/>
        <family val="2"/>
      </rPr>
      <t xml:space="preserve">Hallazgo No.2  Elaboración y revisión de actos administrativos en la gestión de investigaciones relacionadas con liquidaciones oficiales y sanciones aduaneras. Nivel Central y Nivel Seccional
</t>
    </r>
    <r>
      <rPr>
        <sz val="12"/>
        <color theme="1"/>
        <rFont val="Arial"/>
        <family val="2"/>
      </rPr>
      <t xml:space="preserve">Verificado el cumplimiento normativo y procedimental, se revisaron una muestra de 214 actos administrativos incluidos 22 expedientes en la DSA de Bogotá y 25 actos de la DSA de Cartagena de los cuales 21 eran expedientes, se observó deficiencia en la elaboración y verificación de estos, así: 
</t>
    </r>
    <r>
      <rPr>
        <b/>
        <sz val="12"/>
        <color theme="1"/>
        <rFont val="Arial"/>
        <family val="2"/>
      </rPr>
      <t xml:space="preserve">DSA de Bogotá 
</t>
    </r>
    <r>
      <rPr>
        <sz val="12"/>
        <color theme="1"/>
        <rFont val="Arial"/>
        <family val="2"/>
      </rPr>
      <t xml:space="preserve">a. En el Requerimiento Especial Aduanero (REA) se evidenciaron las siguientes inconsistencias:  
En el artículo 1° de la parte resolutiva del REA se colocó erradamente la infracción (numeral 3.2 del artículo 615 del decreto 1165 de 2019) y en la resolución sanción se reconoce que debía señalarse el numeral 3.3 del referido artículo. Expediente IS 202020202739. 
El REA fue generado el 28/03/2022 con error en la citación de la norma, base para la liquidación oficial, el cual fue corregido hasta el 08/06/2022 después de haber sido notificado electrónicamente el acto administrativo. Expediente RV2019202200044 
b. Deficiencias en el análisis y valoración del acervo probatorio: 
Se realizaron dos investigaciones por los mismos hechos. Expedientes ID 201920215818 y ID 201920202858.
No se había incurrido en la sanción propuesta: Expedientes ID 20192021226, ID202120223566 y ID 202120225123.
No se verificó previamente la corrección voluntaria con pago informada a la DIAN por el investigado el 4/11/2022, antes de la expedición del REA con fecha 12/12/2022. Expediente RV202020220393 
c.  Se incumple con la firma de las planillas de reparto preliminares y expedientes, generadas por el aplicativo ELMAR y/o las actas de asignación que permitan establecer la responsabilidad de quienes intervienen en la gestión: Expedientes RV 2018202101145, RA 201520180169, IS 2020202105775, ID 2021202207842 y Preliminares 525/2021 y 30/2019.
</t>
    </r>
    <r>
      <rPr>
        <b/>
        <sz val="12"/>
        <color theme="1"/>
        <rFont val="Arial"/>
        <family val="2"/>
      </rPr>
      <t>DSA de Cartagena</t>
    </r>
    <r>
      <rPr>
        <sz val="12"/>
        <color theme="1"/>
        <rFont val="Arial"/>
        <family val="2"/>
      </rPr>
      <t xml:space="preserve"> 
a. Se profiere Auto de Apertura de investigación para Liquidación Oficial de Revisión, no obstante, se genera auto de archivo aplicando un concepto diferente relacionado con caducidad referido a expedientes sancionatorios: Expedientes RV 2018202101479, RV 2018202200096, RV20182022000110 y RV 20182022000080. 
b. Se observa que se presentan errores de transcripción en los actos administrativos, dando lugar a que se generen actos aclaratorios posteriores, tal es el caso de la Resolución Sancionatoria Nro. 949 artículos 2 y 3 donde en la parte resolutiva se relaciona a un sujeto procesal diferente al investigado: Expediente CU 2021202200563. 
c.  No se firman por todos los intervinientes o falta el nombre del funcionario que suscribe la actuación así: actas de asignación Expedientes: CU 202120220296, RV 2019202100465, CU 2019202201371, RV 2020202200319; actas de reparto RV 2018202101480 y auto de apertura RV2019202100465. 
d. No reposa acta de asignación de expedientes que permitan establecer un control frente a la responsabilidad de quienes intervienen en la gestión. Expedientes: RV 2018202200080, RV 2018202200110, RV 2018202200096, RV 2020202200327 (acta de asignación inicial) y CU2021202200183.
Con lo anterior, se incumple lo establecido en el Procedimiento PR-COA-0226 v3 “Liquidaciones Oficiales Aduaneras” actividades  31 y 32 revisión de actos administrativos, 54 y 55 actos decisorios,  61 y 62 autos de trámite;  Procedimiento PR-COA-0263 v3 “Determinación de Sanciones Aduaneras” actividades  12 y 13 revisión y aprobación del requerimiento de información (RI), 27 y 28 acto administrativo, 46 y 47 auto que decreta pruebas y 56 y 57 acto decisorio; así como la aplicación del Modelo Integrado de Planeación y Gestión MIPG, en relación con las dimensiones 3 “Gestión con Valores para Resultados” y 7. “Control Interno”, en los Componentes 3. “Actividades de Control” y 5. “Actividades de Monitoreo” </t>
    </r>
  </si>
  <si>
    <t xml:space="preserve">Debido a deficiencias en el monitoreo y control, a cargo de la primera y segunda línea de defensa del Sistema de Control Interno respecto de las direcciones seccionales auditadas, en desarrollo del procedimiento de autoevaluación, respecto de los actos administrativos proferidos, que permita contar con información veraz, actualizada y confiable.   
</t>
  </si>
  <si>
    <t>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2.3 (b)  La Dirección Seccional de Aduanas de Bogotá, realizará retroalimentación trimestral a las areas de Operación Aduanera a fin de que internamente se realicen controles previos que permitan mejorar la calidad de los insumos</t>
  </si>
  <si>
    <t xml:space="preserve">1. (a) Formato control cuatrimestral (3)
2. (b) Formato control cuatrimestral (3)
3. (b) Formato de asistencia a reuniones (4) </t>
  </si>
  <si>
    <r>
      <rPr>
        <b/>
        <sz val="12"/>
        <color theme="1"/>
        <rFont val="Arial"/>
        <family val="2"/>
      </rPr>
      <t>DGF</t>
    </r>
    <r>
      <rPr>
        <sz val="12"/>
        <color theme="1"/>
        <rFont val="Arial"/>
        <family val="2"/>
      </rPr>
      <t xml:space="preserve">
DS – Subproceso Fiscalización y Liquidación
Dirección Seccional de Aduanas (DSA) de Bogotá 
Jefe División de Fiscalización y Liquidación de Sanciones y Definición de Situación Jurídica 
Jefe de GIT Sanciones 
Jefe de GIT Decisión de Fondo 
Coordinador Grupo No Formal Insumos - Revisores y Funcionarios</t>
    </r>
  </si>
  <si>
    <t>2.4  La Dirección Seccional de Aduanas de Bogotá, incluirá en el control de recibo y ubicación de las unidades documentales (preliminares y expedientes) casilla de verificación de firma de planillas de asignación de reparto.
2.5 La Dirección Seccional de Aduanas de Bogotá, realizara cuatrimestralmente una capacitaciónen fundamentación jurídica y en la atención, autocontrol y desarrollo de los procesos.
2.6 La Dirección Seccional de Aduanas de Bogotá, ejecutará retroalimentaciones semestrales respecto el correcto uso de los sistemas informáticos electrónicos de la entidad.</t>
  </si>
  <si>
    <t xml:space="preserve">Informes trimestrales con la evidencia de la verificación, seguimiento y cumplimiento (4)
Informe con las memorias de la capacitación y sus respectivas listas de asistencia. (3)
Informes semestrales consolidados de las memorias de las reuniones (2)
</t>
  </si>
  <si>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Determinación Tributos y Gravámenes Aduaneros</t>
    </r>
  </si>
  <si>
    <t>2.7  (a) La Dirección Seccional de Aduanas de Cartagena,  realizará  la revisión total  de los actos administrativos mediante la utilizacion de listas de chequeo. 
2.8 (b) Realizar por parte de la DS Aduanas De Cartagena una reinduccion de los procedimientos vigentes.</t>
  </si>
  <si>
    <t>1. (a ) relación mensual de listas de chequeo  con actos revisados. (6)
2. (b) Correo electrónico con instrucciones y  link de acceso a la carpeta SharePoint de reinducción (1)</t>
  </si>
  <si>
    <r>
      <rPr>
        <b/>
        <sz val="12"/>
        <color theme="1"/>
        <rFont val="Arial"/>
        <family val="2"/>
      </rPr>
      <t>DGF</t>
    </r>
    <r>
      <rPr>
        <sz val="12"/>
        <color theme="1"/>
        <rFont val="Arial"/>
        <family val="2"/>
      </rPr>
      <t xml:space="preserve">
Subproceso Fiscalización y Liquidación 
Dirección Seccional de Aduanas (DSA) de Cartagena
División de Fiscalizacion y Liquidacion Aduanera</t>
    </r>
  </si>
  <si>
    <t>Auditoría al Trámite de Expedientes Aduaneros AEA 2023-005
Periodo: 3/01/2022 - 28/02/2023
H3</t>
  </si>
  <si>
    <r>
      <rPr>
        <b/>
        <sz val="12"/>
        <color theme="1"/>
        <rFont val="Arial"/>
        <family val="2"/>
      </rPr>
      <t xml:space="preserve">Hallazgo No. 3 Supervisión, seguimiento y control - Nivel Central y Nivel Seccional
</t>
    </r>
    <r>
      <rPr>
        <sz val="12"/>
        <color theme="1"/>
        <rFont val="Arial"/>
        <family val="2"/>
      </rPr>
      <t xml:space="preserve">
Verificados los informes de monitoreo de riesgos, los ejercicios de autoevaluación y el seguimiento realizado por parte de la Subdirección de Fiscalización Aduanera a las direcciones seccionales auditadas, así como los casos revisados en las mismas, se encontraron deficiencias en los lineamientos expedidos por el líder del subproceso en relación con:
La definición de la terminación de las investigaciones y la codificación de los actos expedidos para situaciones que tiene un mismo presupuesto fáctico; la apertura de expedientes para investigaciones relacionadas con liquidaciones oficiales y sanciones aduaneras codificadas de diferente manera en las direcciones seccionales visitadas; en la determinación del procedimiento a seguir frente a liquidaciones oficiales relacionadas con subpartidas arancelarias de revisión de valor o de corrección;  en valoración y análisis del acervo probatorio, que demandan unidad de criterio respecto a la investigación que se debía seguir, evidenciado así:
</t>
    </r>
    <r>
      <rPr>
        <b/>
        <sz val="12"/>
        <color theme="1"/>
        <rFont val="Arial"/>
        <family val="2"/>
      </rPr>
      <t xml:space="preserve">3.1 </t>
    </r>
    <r>
      <rPr>
        <sz val="12"/>
        <color theme="1"/>
        <rFont val="Arial"/>
        <family val="2"/>
      </rPr>
      <t xml:space="preserve">Actos administrativos expedidos por firmeza de la declaración de importación, reportados como riesgos materializados, en la DSA de Bogotá, en 129 casos, se observó que el acto definitivo es “Auto de Archivo Aduanero por firmeza de la declaración de importación” con el código para notificar “135-242” sin conceder recurso de reconsideración y en la DSA de Cartagena, para 7 casos se profirió “Auto de Archivo por caducidad de la acción” con el código “1437” concediendo recurso de reconsideración. 
</t>
    </r>
    <r>
      <rPr>
        <b/>
        <sz val="12"/>
        <color theme="1"/>
        <rFont val="Arial"/>
        <family val="2"/>
      </rPr>
      <t xml:space="preserve">3.2 </t>
    </r>
    <r>
      <rPr>
        <sz val="12"/>
        <color theme="1"/>
        <rFont val="Arial"/>
        <family val="2"/>
      </rPr>
      <t xml:space="preserve">Apertura de expedientes para investigaciones relacionadas con liquidaciones oficiales y sanciones aduaneras se codifican diferente en las direcciones seccionales visitadas: En la DSA de Cartagena se utiliza, en caso de sanciones código único “CU” y para Liquidaciones Oficiales “RV”, mientras que en la DSA de Bogotá se identifica las liquidaciones oficiales de valor con “RV” y de corrección “RA”; y para las sanciones se emplean diferentes códigos dependiendo de la infracción: “IS infracciones Sociedades de Intermediación Aduanera”, “ID infracciones a Depósitos”, “IT infracciones Empresas Transportadoras”, “IK Infracciones Courrier”, “IU Infracciones a Usuarios Aduaneros Permanentes”. 
</t>
    </r>
    <r>
      <rPr>
        <b/>
        <sz val="12"/>
        <color theme="1"/>
        <rFont val="Arial"/>
        <family val="2"/>
      </rPr>
      <t>3.3</t>
    </r>
    <r>
      <rPr>
        <sz val="12"/>
        <color theme="1"/>
        <rFont val="Arial"/>
        <family val="2"/>
      </rPr>
      <t xml:space="preserve"> Dos Autos de Archivo por improcedencia de la Investigación, en la DSA de Bogotá, evidencian falta de unidad de criterio entre los GIT de Determinación y de Fondo de Sanciones de la misma dirección seccional, en cuanto a la tipificación en el REA versus la Resolución Sanción respecto a la infracción cometida. Expedientes ID 20212022 5123 y ID 201920200665. Así como, sustentar seis autos de archivo por pago con la connotación “obligación natural” dado que ya se configuró la firmeza y/o caducidad para las obligaciones pagadas. Expedientes: ID20172021 6140, ID 201720216138, ID 201720216116, ID 201720216139, ID 201720216146, ID 201920193495. 
Con lo anterior, se desatiende lo establecido en el artículo 30 numerales 2 y 3 del Decreto 1742 de 2020, actividad 19 del Procedimiento PR-PEC-001 “Documentación de Sistema de Gestión”, la Resolución 6004 de 2018 “Por la cual se establecen los documentos del Modelo Integrado de Planeación y Gestión en la UAE Dirección de Impuestos y Aduanas Nacionales (DIAN)”; Memorando 000095 del 10/04/2021 “Fortalecimiento en la Aplicación de los Procedimientos Aduaneros” de la Subdirección de Fiscalización Aduanera y el  Modelo Integrado de Planeación y Gestión - MIPG, en relación con las Dimensiones 3. “Gestión con Valores para Resultados”, 5. “Información y Comunicación” y 7. “Control Interno” en los Componentes 3 “Actividades de Control” y 5. “Actividades de Monitoreo”. </t>
    </r>
  </si>
  <si>
    <t>Debido a deficiencias en el seguimiento, monitoreo y análisis de la información reportada por las direcciones seccionales al nivel central, así como en los ejercicios de autoevaluación en nivel seccional, la valoración y evaluación de la suficiencia y efectividad de los controles definidos para el tratamiento en la matriz de riesgos del proceso.</t>
  </si>
  <si>
    <t>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"Identificación de la Unidad Documental FT-ADF-2338" (carátula de expedientes).</t>
  </si>
  <si>
    <t>Memorando de Lineamiento</t>
  </si>
  <si>
    <r>
      <rPr>
        <b/>
        <sz val="12"/>
        <color theme="1"/>
        <rFont val="Arial"/>
        <family val="2"/>
      </rPr>
      <t>DGF</t>
    </r>
    <r>
      <rPr>
        <sz val="12"/>
        <color theme="1"/>
        <rFont val="Arial"/>
        <family val="2"/>
      </rPr>
      <t xml:space="preserve">
NC – Subproceso Fiscalización y Liquidación 
Dirección de Gestión de Fiscalización
Subdirección de Fiscalización Aduanera
ELABORACIÓN
31072023</t>
    </r>
  </si>
  <si>
    <t>3.2  Realizar diagnóstico para validar que actos administrativos se están utilizando en cada Dirección Seccional, a fin de evidenciar todas las desviaciones.
3.3 Expedir lineamiento para las Direcciones Seccionales con la unificación de los códigos de los actos administrativos a nivel nacional, de los procedimientos aduaneros.
3.4 Realizar oficio para el área de Correspondencia y Notificaciones para que sean incluidos y actualizados en el aplicativo Notificar, todos los códigos de actos administrativos de los procedimientos aduaneros.</t>
  </si>
  <si>
    <t>Informe de Diagnóstico (1)
Memorando de Lineamiento (1)
Oficio a correspondencia y notificaciones (1)</t>
  </si>
  <si>
    <t xml:space="preserve">3.5 La Dirección Seccional de Aduanas de Bogotá, realizará capacitación semestral de la normatividad aduanera, procedimientos y jurisprudencia vigente.
3.6 La DS Aduanas de Bogotá realizará comités de retroalimentación trimestrales  de casos que generen diferencia de criterios por cambios normativos o procedimentales que puedan producir diferentes interpretaciones </t>
  </si>
  <si>
    <t>1. Formato de asistencia a capacitación interna (2)
2. Formato de asistencia a reunión (4)</t>
  </si>
  <si>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Aduanera de Sanciones y Definición de Situación Jurídica
ELABORACIÓN
31072023</t>
    </r>
  </si>
  <si>
    <t>3.7 (a) La Dirección Seccional de Aduanas de Cartagena, realizará capacitación  sobre la normatividad aduanera Decreto 920 de 2023, en especial del Capitulo 5 del Título 4: PROCEDIMIENTO SANCIONATORIO Y DE FORMULACION DE LIQUIDACIONES OFICIALES.</t>
  </si>
  <si>
    <t xml:space="preserve">1.  Formato de asistencia a capacitación 
</t>
  </si>
  <si>
    <r>
      <rPr>
        <b/>
        <sz val="12"/>
        <color theme="1"/>
        <rFont val="Arial"/>
        <family val="2"/>
      </rPr>
      <t>DGF</t>
    </r>
    <r>
      <rPr>
        <sz val="12"/>
        <color theme="1"/>
        <rFont val="Arial"/>
        <family val="2"/>
      </rPr>
      <t xml:space="preserve">
Subproceso Fiscalización y Liquidación 
Dirección Seccional de Aduanas (DSA) de Cartagena
División de Fiscalizacion y Liquidacion Aduanera 
ELABORACIÓN
31072023</t>
    </r>
  </si>
  <si>
    <t>Auditoría al Trámite de Expedientes Aduaneros AEA 2023-005
Periodo: 3/01/2022 - 28/02/2023
H4</t>
  </si>
  <si>
    <r>
      <rPr>
        <b/>
        <sz val="12"/>
        <color theme="1"/>
        <rFont val="Arial"/>
        <family val="2"/>
      </rPr>
      <t xml:space="preserve">Hallazgo No. 4 Términos en el trámite de insumos, recepción, entrega y expedición de actos administrativos- DSA Bogotá  </t>
    </r>
    <r>
      <rPr>
        <sz val="12"/>
        <color theme="1"/>
        <rFont val="Arial"/>
        <family val="2"/>
      </rPr>
      <t xml:space="preserve">
En la revisión del cumplimiento normativo y procedimental en una muestra correspondiente a 103 actos administrativos (32 liquidaciones oficiales y 71 sanciones), se observaron inoportunidades en el trámite de los requerimientos especiales aduaneros, liquidaciones oficiales, resoluciones sanciones y autos de archivo, así:  
a.	Inoportunidad en la remisión del insumo. 
El 22/07/2019 el GIT no formal de insumos remitió al GIT de Investigaciones Aduaneras I de la referida dirección seccional la repuesta al REA generada por el interesado desde el 16/05/2017 en la cual se allanaba y aportaba recibo oficial de pago. Teniendo en cuenta que el término para expedir el acto de fondo era de 45 días contados a partir de la recepción de la respuesta al REA o al vencimiento del plazo para responder a éste, se generó Resolución de declaratoria de silencio administrativo positivo: Expediente RA 201420177878 
El 23/02/2022 el jefe del GIT de Determinación de Liquidaciones Oficiales Aduaneras remitió el insumo para dar apertura a la investigación, al jefe del GIT de Decisión de Fondo de Sanciones por no responder el requerimiento de información de fecha 22/05/2019. Expediente IZ 201920222867 
b.	Inoportunidad en la apertura de la investigación frente a la recepción del insumo, así:
</t>
    </r>
    <r>
      <rPr>
        <b/>
        <sz val="12"/>
        <color theme="1"/>
        <rFont val="Arial"/>
        <family val="2"/>
      </rPr>
      <t xml:space="preserve">#	Expediente 	 Recepción de Insumo 	               Apertura	             Tiempo                                                           
                                                                                                         de Investigación               Aproximado          </t>
    </r>
    <r>
      <rPr>
        <sz val="12"/>
        <color theme="1"/>
        <rFont val="Arial"/>
        <family val="2"/>
      </rPr>
      <t xml:space="preserve">                                                                                      
 1           ID 2019201903062         27/02/2019                          4/12/2020                 1 año y 9 meses 
2	ID2021202202571	30/09/2021	                  7/04/2022	            6 meses 
3	ID201920200858	10/12/2019	                  22/10/2020	            10 meses 
4	ID202020215872	10/12/2020	                  20/11/2021                 12 meses 
5	ID201920200728	8/08/2019	                  1/06/2020	             9 meses 
6	IK2020202105189	20/11/2020	                  27/10/2021	             11 meses 
7	IZ2020202102492             25/02/2019	                  8/10/2019	               7 meses 
8	IK2020202104061	23/12/2020	                  10/08/2021	              7 meses 
9	IZ2020202105946	28/10/2020	                  20/11/2021	              1 año 
10	IK2021202105945	23/03/2021	                  20/11/2021	               7 meses 
11	IS2020202002739	24/02/2020	                  22/10/2020	               7 meses 
12	IK2020202105189	20/11/2020	                  27/10/2021	               11 meses 
13	PV2018201902513	28/12/2018	                   9/10/2019	                9 meses 
14	ID2019202000665	1/10/2019	                   1/06/2020	                8 meses 
15	IS2018201900499	28/08/2018	                   30/06/2021	                2 años y 10 meses 
16	ID2017201901428	19/12/2018	                   18/06/2019	                6 meses 
17	ID2020202203564	27/10/2020	                   24/05/2022	                 1 año y 7 meses 
18	IZ2021202202417	6/05/2021	                    7/04/2022	                 11 meses 
19	IZ2019202105924	20/11/2019	                    20/11/2021	                 2 años 
20	IZ2018201903163	2/05/2019	                    4/12/2019	                 7 meses 
21	ID2019201902601	27/02/2019	                   11/10/2019	                  7 meses 
c.	Inoportunidad entre el escrito de allanamiento con pago y la expedición del Auto de Archivo:
</t>
    </r>
    <r>
      <rPr>
        <b/>
        <sz val="12"/>
        <color theme="1"/>
        <rFont val="Arial"/>
        <family val="2"/>
      </rPr>
      <t xml:space="preserve">#  Expediente	            Radicación del           Aceptación                  Tiempo Aproximado      
                                         Allanamiento              del Pago 
                                           con Pago	 </t>
    </r>
    <r>
      <rPr>
        <sz val="12"/>
        <color theme="1"/>
        <rFont val="Arial"/>
        <family val="2"/>
      </rPr>
      <t xml:space="preserve">
1 ID202020220893	22 y 29/10/2020              6/05/2022	                  1 año y seis meses 
2 ID2019202101497	9/11/2020	           6/06/2022	                  1 año y seis meses 
3 ID201820220895	15/03/2021	          6/05/2022                      1 año y 1 mes 
4 ID201920192601	27/02/2019	          21/01/2022	                  2 años y 11 meses 
5 ID202020220894	16/10/2020	          6/05/2022	                  1 año y 6 meses
Adicionalmente, se observó que transcurrió tiempo de 4 años, entre la expedición de autos de archivo aceptando el allanamiento y la realización de los pagos por sanción reducida. Expedientes ID 2017202106140, ID 201720216138, ID 201720216116, ID 201720216139, ID 201720216146, ID 201920193495.
Con lo anterior, se desatienden los artículos 131, 478, 512 y 519 del Decreto 2685 de 1999; 188, 611, 686 y 707 del Decreto 1165 de 2019; los principios de eficacia, eficiencia y celeridad contenidos en los artículos 209 de la Constitución Política de Colombia y 3º de la Ley 489 de 1998; el procedimiento PR-PEC-0339 “Autoevaluación del Control y Gestión” y numeral 3 “Condiciones Generales” del procedimiento PR-COA-0226 “Liquidaciones Oficiales Aduaneras” y al Modelo Integrado de Planeación y Gestión - MIPG, en relación con las Dimensiones 3, “Gestión con Valores para Resultados”, 5 “Información y Comunicación” y 7 “Control Interno”  en los Componentes  3 “Actividades de Control” y 5 “Actividades de Monitoreo”. </t>
    </r>
  </si>
  <si>
    <t>Debido a falta de control, monitoreo y seguimiento por parte de los líderes del proceso, exponiendo a la entidad al riesgo R5 “Actos Administrativos proferidos, notificados o comunicados fuera del término legal”,</t>
  </si>
  <si>
    <t>4. La Dirección Seccional de Aduanas de Bogotá:
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4.2  (b y c) Continuar con la priorización de allanamientos en el Grupo No Formal de Insumos realizando dos brigadas de evacuación de allanamientos de manera periódica.</t>
  </si>
  <si>
    <t xml:space="preserve">
 Formato de control cuatrimestral. (3)
Informes de planeación, ejecución y resultado de brigadas. (2)</t>
  </si>
  <si>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Aduanera de Sanciones y Definición de Situación Jurídica
ELABORACIÓN
31072023</t>
    </r>
  </si>
  <si>
    <t>4.3  Ejecutará controles mensuales de manera virtual para la verificación y seguimiento de las fechas de vencimiento de los procesos</t>
  </si>
  <si>
    <t>Informes mensuales de los controles ejecutados</t>
  </si>
  <si>
    <r>
      <rPr>
        <b/>
        <sz val="12"/>
        <color theme="1"/>
        <rFont val="Arial"/>
        <family val="2"/>
      </rPr>
      <t>DGF</t>
    </r>
    <r>
      <rPr>
        <sz val="12"/>
        <color theme="1"/>
        <rFont val="Arial"/>
        <family val="2"/>
      </rPr>
      <t xml:space="preserve">
DS – Subproceso Fiscalización y Liquidación 
Dirección Seccional de Aduanas (DSA) de Bogotá
División de Fiscalización y Liquidación Determinación Tributos y Gravámenes Aduaneros 
ELABORACIÓN
31072023
</t>
    </r>
  </si>
  <si>
    <t>Auditoría al Trámite de Insumos de Fiscalización remitidos a las Direcciones Seccionales ATI 2024-003
Periodo: 01/01/2021 - 31/12/2023</t>
  </si>
  <si>
    <t>ATI 2024-003
H1</t>
  </si>
  <si>
    <r>
      <rPr>
        <b/>
        <sz val="12"/>
        <color theme="1"/>
        <rFont val="Arial"/>
        <family val="2"/>
      </rPr>
      <t>Hallazgo No. 1 - Deficiencia en el control de términos y gestión de los seleccionados de acciones de control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Revisada una muestra de acciones de control remitidas desde la Subdirección de Fiscalización Cambiaria, entre las vigencias 2021 a 2023, a las DSIA de Armenia y DSA de Bogotá, se encontró lo siguiente:
</t>
    </r>
    <r>
      <rPr>
        <b/>
        <sz val="12"/>
        <color theme="1"/>
        <rFont val="Arial"/>
        <family val="2"/>
      </rPr>
      <t xml:space="preserve">DSIA de Armenia: </t>
    </r>
    <r>
      <rPr>
        <sz val="12"/>
        <color theme="1"/>
        <rFont val="Arial"/>
        <family val="2"/>
      </rPr>
      <t>Ver en informe de auditoría ATI2024-003 la</t>
    </r>
    <r>
      <rPr>
        <b/>
        <sz val="12"/>
        <color theme="1"/>
        <rFont val="Arial"/>
        <family val="2"/>
      </rPr>
      <t xml:space="preserve"> </t>
    </r>
    <r>
      <rPr>
        <sz val="12"/>
        <color theme="1"/>
        <rFont val="Arial"/>
        <family val="2"/>
      </rPr>
      <t xml:space="preserve">Tabla No. 4 </t>
    </r>
    <r>
      <rPr>
        <i/>
        <sz val="12"/>
        <color theme="1"/>
        <rFont val="Arial"/>
        <family val="2"/>
      </rPr>
      <t xml:space="preserve">Gestión a seleccionados DSIA Armenia </t>
    </r>
    <r>
      <rPr>
        <sz val="12"/>
        <color theme="1"/>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color theme="1"/>
        <rFont val="Arial"/>
        <family val="2"/>
      </rPr>
      <t>DSA de Bogotá:</t>
    </r>
    <r>
      <rPr>
        <sz val="12"/>
        <color theme="1"/>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color theme="1"/>
        <rFont val="Arial"/>
        <family val="2"/>
      </rPr>
      <t xml:space="preserve">Fiscalización Tributaria: </t>
    </r>
    <r>
      <rPr>
        <sz val="12"/>
        <color theme="1"/>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color theme="1"/>
        <rFont val="Arial"/>
        <family val="2"/>
      </rPr>
      <t>DSIA de Armenia</t>
    </r>
    <r>
      <rPr>
        <sz val="12"/>
        <color theme="1"/>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color theme="1"/>
        <rFont val="Arial"/>
        <family val="2"/>
      </rPr>
      <t>DSI de Medellín:</t>
    </r>
    <r>
      <rPr>
        <sz val="12"/>
        <color theme="1"/>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color theme="1"/>
        <rFont val="Arial"/>
        <family val="2"/>
      </rPr>
      <t xml:space="preserve">Fiscalización Aduanera: </t>
    </r>
    <r>
      <rPr>
        <sz val="12"/>
        <color theme="1"/>
        <rFont val="Arial"/>
        <family val="2"/>
      </rPr>
      <t xml:space="preserve">Revisada una muestra de acciones de control remitidas desde la Subdirección de Fiscalización Aduanera, entre las vigencias 2021 a 2023, a las DSA de Medellín y DSA de Bogotá, </t>
    </r>
    <r>
      <rPr>
        <u/>
        <sz val="12"/>
        <color theme="1"/>
        <rFont val="Arial"/>
        <family val="2"/>
      </rPr>
      <t>se evidenció incumplimiento a los términos establecidos para las actividades descritas en los cronogramas</t>
    </r>
    <r>
      <rPr>
        <sz val="12"/>
        <color theme="1"/>
        <rFont val="Arial"/>
        <family val="2"/>
      </rPr>
      <t xml:space="preserve">, así:
</t>
    </r>
    <r>
      <rPr>
        <b/>
        <sz val="12"/>
        <color theme="1"/>
        <rFont val="Arial"/>
        <family val="2"/>
      </rPr>
      <t xml:space="preserve">DSA de Medellín y DSA Bogotá: Ver </t>
    </r>
    <r>
      <rPr>
        <sz val="12"/>
        <color theme="1"/>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</si>
  <si>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</si>
  <si>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</si>
  <si>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</si>
  <si>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</si>
  <si>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</si>
  <si>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</si>
  <si>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</si>
  <si>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</si>
  <si>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</si>
  <si>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</si>
  <si>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</si>
  <si>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</si>
  <si>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</si>
  <si>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</si>
  <si>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</si>
  <si>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</si>
  <si>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</si>
  <si>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t>
    </r>
  </si>
  <si>
    <t>ATI 2024-003
H2</t>
  </si>
  <si>
    <r>
      <rPr>
        <b/>
        <sz val="12"/>
        <color theme="1"/>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
</t>
    </r>
    <r>
      <rPr>
        <b/>
        <sz val="12"/>
        <color theme="1"/>
        <rFont val="Arial"/>
        <family val="2"/>
      </rPr>
      <t>DSIA de Armenia:</t>
    </r>
    <r>
      <rPr>
        <sz val="12"/>
        <color theme="1"/>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color theme="1"/>
        <rFont val="Arial"/>
        <family val="2"/>
      </rPr>
      <t>DSA de Bogotá:</t>
    </r>
    <r>
      <rPr>
        <sz val="12"/>
        <color theme="1"/>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color theme="1"/>
        <rFont val="Arial"/>
        <family val="2"/>
      </rPr>
      <t xml:space="preserve">Fiscalización Tributaria: </t>
    </r>
    <r>
      <rPr>
        <sz val="12"/>
        <color theme="1"/>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color theme="1"/>
        <rFont val="Arial"/>
        <family val="2"/>
      </rPr>
      <t>DSIA de Armenia:</t>
    </r>
    <r>
      <rPr>
        <sz val="12"/>
        <color theme="1"/>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color theme="1"/>
        <rFont val="Arial"/>
        <family val="2"/>
      </rPr>
      <t>DSI de Medellín</t>
    </r>
    <r>
      <rPr>
        <sz val="12"/>
        <color theme="1"/>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color theme="1"/>
        <rFont val="Arial"/>
        <family val="2"/>
      </rPr>
      <t>Fiscalización Aduanera</t>
    </r>
    <r>
      <rPr>
        <sz val="12"/>
        <color theme="1"/>
        <rFont val="Arial"/>
        <family val="2"/>
      </rPr>
      <t xml:space="preserve">
</t>
    </r>
    <r>
      <rPr>
        <b/>
        <sz val="12"/>
        <color theme="1"/>
        <rFont val="Arial"/>
        <family val="2"/>
      </rPr>
      <t>DSA de Medellín:</t>
    </r>
    <r>
      <rPr>
        <sz val="12"/>
        <color theme="1"/>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color theme="1"/>
        <rFont val="Arial"/>
        <family val="2"/>
      </rPr>
      <t>DSA de Bogotá:</t>
    </r>
    <r>
      <rPr>
        <sz val="12"/>
        <color theme="1"/>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</si>
  <si>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</si>
  <si>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</si>
  <si>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</si>
  <si>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</si>
  <si>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</si>
  <si>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</si>
  <si>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</si>
  <si>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</si>
  <si>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</si>
  <si>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</si>
  <si>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</si>
  <si>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</si>
  <si>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</si>
  <si>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</si>
  <si>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</si>
  <si>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</si>
  <si>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</si>
  <si>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</si>
  <si>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</si>
  <si>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</si>
  <si>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</si>
  <si>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</si>
  <si>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</si>
  <si>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</si>
  <si>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color theme="1"/>
        <rFont val="Arial"/>
        <family val="2"/>
      </rPr>
      <t xml:space="preserve">DGF
</t>
    </r>
    <r>
      <rPr>
        <sz val="12"/>
        <color theme="1"/>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</si>
  <si>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</si>
  <si>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color theme="1"/>
        <rFont val="Arial"/>
        <family val="2"/>
      </rPr>
      <t xml:space="preserve">         </t>
    </r>
    <r>
      <rPr>
        <sz val="12"/>
        <color theme="1"/>
        <rFont val="Arial"/>
        <family val="2"/>
      </rPr>
      <t xml:space="preserve">                                                                 </t>
    </r>
  </si>
  <si>
    <t>Procedimientos publicados</t>
  </si>
  <si>
    <r>
      <rPr>
        <b/>
        <sz val="12"/>
        <color theme="1"/>
        <rFont val="Arial"/>
        <family val="2"/>
      </rPr>
      <t>DGF</t>
    </r>
    <r>
      <rPr>
        <sz val="12"/>
        <color theme="1"/>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</si>
  <si>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</si>
  <si>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color theme="1"/>
        <rFont val="Arial"/>
        <family val="2"/>
      </rPr>
      <t>Hallazgo No. 3 - Deficiencia en el trámite de insumos y caducidad de la acción administrativa sancionatoria (D)</t>
    </r>
    <r>
      <rPr>
        <sz val="12"/>
        <color theme="1"/>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</si>
  <si>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</si>
  <si>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</si>
  <si>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</si>
  <si>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</si>
  <si>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color theme="1"/>
        <rFont val="Arial"/>
        <family val="2"/>
      </rPr>
      <t>í</t>
    </r>
    <r>
      <rPr>
        <sz val="12"/>
        <color theme="1"/>
        <rFont val="Arial"/>
        <family val="2"/>
      </rPr>
      <t xml:space="preserve">as e inspecciones del año 2024 realizadas por entes de control </t>
    </r>
  </si>
  <si>
    <t xml:space="preserve"> Mesas de trabajo para revisar la matriz, ajustes respectivos y publicación
</t>
  </si>
  <si>
    <t>Matriz publicada</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</si>
  <si>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</si>
  <si>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</si>
  <si>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</si>
  <si>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</si>
  <si>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H4</t>
  </si>
  <si>
    <r>
      <rPr>
        <b/>
        <sz val="12"/>
        <color theme="1"/>
        <rFont val="Arial"/>
        <family val="2"/>
      </rPr>
      <t>Hallazgo No. 4 - Inoportunidad en el trámite de insumos para la apertura de la investigación, respecto al trámite de aceptación de allanamiento - DSA Bogotá (D)</t>
    </r>
    <r>
      <rPr>
        <sz val="12"/>
        <color theme="1"/>
        <rFont val="Arial"/>
        <family val="2"/>
      </rPr>
      <t xml:space="preserve">
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
•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
• 13 insumos no fueron entregados al equipo de auditoría, por tanto, no fue posible determinar el estado actual de las solicitudes presentadas por los usuarios con pago de sanción reducida. (Anexo 27 FA) </t>
    </r>
  </si>
  <si>
    <t>1.- Falta de control, monitoreo y seguimiento por parte de los líderes del proceso</t>
  </si>
  <si>
    <t xml:space="preserve">2. Elaborar un Plan de Trabajo por parte de la DSA de Bogotá para la evacuación de los casos detectados en la Auditoria respecto al tramite de aceptación de allanamiento.
</t>
  </si>
  <si>
    <t xml:space="preserve">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t>
  </si>
  <si>
    <t xml:space="preserve">Plan de Trabajo
</t>
  </si>
  <si>
    <r>
      <rPr>
        <b/>
        <sz val="12"/>
        <color theme="1"/>
        <rFont val="Arial"/>
        <family val="2"/>
      </rPr>
      <t>DGF</t>
    </r>
    <r>
      <rPr>
        <sz val="12"/>
        <color theme="1"/>
        <rFont val="Arial"/>
        <family val="2"/>
      </rPr>
      <t xml:space="preserve">
DS-Subproceso de Fiscalización y Liquidación
Dirección Seccional de Aduanas de Bogotá
División de Fiscalización y Liquidación de Determinación de Tributos y Gravámenes Aduaneros</t>
    </r>
  </si>
  <si>
    <t>ATI 2024-003
H5</t>
  </si>
  <si>
    <r>
      <rPr>
        <b/>
        <sz val="12"/>
        <color theme="1"/>
        <rFont val="Arial"/>
        <family val="2"/>
      </rPr>
      <t xml:space="preserve">Hallazgo No. 5 - Deficiencias en la gestión de roles de acceso y el incumplimiento de las normas, políticas y procedimientos de seguridad de la información </t>
    </r>
    <r>
      <rPr>
        <sz val="12"/>
        <color theme="1"/>
        <rFont val="Arial"/>
        <family val="2"/>
      </rPr>
      <t xml:space="preserve">
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"Roles de las soluciones tecnológicas según procedimientos y procesos_V3_R054” publicado en el Listado Maestro de Documentos, de los roles activos en los sistemas de información INTEGRA  e IRIS , se encontraron las siguientes situaciones:
• Existen roles relacionados en el archivo de “Anexo de Roles de las soluciones tecnológicas…” que deben ser asignados al nivel central dado que permiten la consulta nacional y que en el archivo Roles_Muisca_Corte_9_Mayo_2024.xlsx” están asignados al nivel seccional así:
El Rol 2640 “…Generación de Reportes SI INTEGRA Nivel Central", asignado a 10    funcionarios del nivel seccional.
El Rol 1420 “…consulta del Estado de los Expedientes de Fiscalización, de las Planillas Múltiples de Remisión, de los actos enviados a Notificar y de la Información Paramétrica …", asignado a 91 funcionarios de nivel seccional. (Anexo 28 SD)
• Desactualización de los campos (dirección_seccional y nombre_cargo) en el archivo Roles_Muisca_Corte_9_Mayo_2024.xlsx publicado por la Coordinación de Soporte Técnico al usuario en DIANNET, referente a:
Inconsistencias presentadas respecto al campo dirección_seccional: 10 funcionarios con 33 roles. (Anexo 29 SD) 
Inconsistencias presentadas respecto al campo nombre_cargo: 17 funcionarios con 49 roles, de los cuales siete corresponden a roles del SI IRIS y 42 del SI INTEGRA. (Anexo 30 SD) 
• Existen ocho funcionarios con 21 roles del SI INTEGRA no pertenecientes al proceso de Fiscalización y Liquidación. (Anexo 31 SD)
 </t>
    </r>
  </si>
  <si>
    <t>1.- Falta de cumplimiento a los controles establecidos por parte de la primera y segunda línea de defensa en relación con la gestión y seguimiento de roles de acceso a los sistemas de información</t>
  </si>
  <si>
    <t xml:space="preserve">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
</t>
  </si>
  <si>
    <t>1.1. Colocar un PST para obtener el listado para verificar trimestralmente los roles a cargo de los servidores publicos del area</t>
  </si>
  <si>
    <t>PST generado por trimestre</t>
  </si>
  <si>
    <r>
      <rPr>
        <b/>
        <sz val="12"/>
        <color theme="1"/>
        <rFont val="Arial"/>
        <family val="2"/>
      </rPr>
      <t>DGF</t>
    </r>
    <r>
      <rPr>
        <sz val="12"/>
        <color theme="1"/>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t>
    </r>
  </si>
  <si>
    <t>1.2. Solicitar la Depuración del listado aplicando el procedimiento una vez se haya Verificardo el listado teniendo en cuenta la situacion y/o ubicacion del servidor público.</t>
  </si>
  <si>
    <t>Solicitud de depuracion o actualización al area de tecnología</t>
  </si>
  <si>
    <t>1.3. Verificar trimestralmente la actualización de los roles de los servidores públicos del area antes requeridos al area de tecnología</t>
  </si>
  <si>
    <t>Listado de roles actualizado de manera trimestral generado por Tecnología</t>
  </si>
  <si>
    <r>
      <rPr>
        <b/>
        <sz val="12"/>
        <color theme="1"/>
        <rFont val="Arial"/>
        <family val="2"/>
      </rPr>
      <t>DGF</t>
    </r>
    <r>
      <rPr>
        <sz val="12"/>
        <color theme="1"/>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
NC Proceso de Información,  Innovación y Tecnología
Dirección de Gestión de Innovación y Tecnología 
Subdirección de Innovación y Proyectos</t>
    </r>
  </si>
  <si>
    <r>
      <t>2. Realizar mensualmente seguimiento al cumplimiento del procedimiento PR-I</t>
    </r>
    <r>
      <rPr>
        <b/>
        <sz val="12"/>
        <color theme="1"/>
        <rFont val="Arial"/>
        <family val="2"/>
      </rPr>
      <t>T-0445</t>
    </r>
    <r>
      <rPr>
        <sz val="12"/>
        <color theme="1"/>
        <rFont val="Arial"/>
        <family val="2"/>
      </rPr>
      <t xml:space="preserve"> e instructivo IN-IT-0202 de los roles informaticos a las Direcciones Seccionales con competencia cambiaria.
</t>
    </r>
  </si>
  <si>
    <t>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t>
  </si>
  <si>
    <t xml:space="preserve">Informe mensual </t>
  </si>
  <si>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con competencia cambiaria </t>
    </r>
  </si>
  <si>
    <r>
      <t xml:space="preserve">3. Registrar un PST por parte de las Direcciones seccionales, trimestralmente para obtener el listado actualizado de roles del SI INTEGRA de los funcionarios pertenecientes al </t>
    </r>
    <r>
      <rPr>
        <u/>
        <sz val="12"/>
        <color theme="1"/>
        <rFont val="Arial"/>
        <family val="2"/>
      </rPr>
      <t>á</t>
    </r>
    <r>
      <rPr>
        <sz val="12"/>
        <color theme="1"/>
        <rFont val="Arial"/>
        <family val="2"/>
      </rPr>
      <t>rea y con base en el listado   solicitar la depuración  teniendo en cuenta si el servidor p</t>
    </r>
    <r>
      <rPr>
        <u/>
        <sz val="12"/>
        <color theme="1"/>
        <rFont val="Arial"/>
        <family val="2"/>
      </rPr>
      <t>ú</t>
    </r>
    <r>
      <rPr>
        <sz val="12"/>
        <color theme="1"/>
        <rFont val="Arial"/>
        <family val="2"/>
      </rPr>
      <t xml:space="preserve">blico permanece en el </t>
    </r>
    <r>
      <rPr>
        <u/>
        <sz val="12"/>
        <color theme="1"/>
        <rFont val="Arial"/>
        <family val="2"/>
      </rPr>
      <t>á</t>
    </r>
    <r>
      <rPr>
        <sz val="12"/>
        <color theme="1"/>
        <rFont val="Arial"/>
        <family val="2"/>
      </rPr>
      <t xml:space="preserve">rea, fue trasladado o se encuentra en situación administrativa, etc para contar con el listado actualizado.
</t>
    </r>
  </si>
  <si>
    <t xml:space="preserve">3.1. Colocar un PST para obtener el listado para verificar trimestralmente los roles a cargo de los servidores publicos del area
</t>
  </si>
  <si>
    <r>
      <rPr>
        <b/>
        <sz val="12"/>
        <color theme="1"/>
        <rFont val="Arial"/>
        <family val="2"/>
      </rPr>
      <t>DGF</t>
    </r>
    <r>
      <rPr>
        <sz val="12"/>
        <color theme="1"/>
        <rFont val="Arial"/>
        <family val="2"/>
      </rPr>
      <t xml:space="preserve">
NC-  Subproceso de Fiscalización y liquidación
Subdirección de Fiscalización Tributaria
NC - Proceso de Información,  Innovación y Tecnología
Dirección de Gestión de Innovación y Tecnología 
Subdirección de Innovación y Proyectos 
DS- Subproceso de Fiscalización y liquidación 
Dirección Seccional de Impuestos y Aduanas de Armenia 
DSI de Medellín</t>
    </r>
  </si>
  <si>
    <t>3.2. Solicitar la Depuración del listado aplicando el procedimiento una vez se haya Verificardo el listado teniendo en cuenta la situacion y/o ubicacion del servidor público.</t>
  </si>
  <si>
    <t>Solicitud de depuración o actualización trimestral</t>
  </si>
  <si>
    <r>
      <rPr>
        <b/>
        <sz val="12"/>
        <color theme="1"/>
        <rFont val="Arial"/>
        <family val="2"/>
      </rPr>
      <t>DGF</t>
    </r>
    <r>
      <rPr>
        <sz val="12"/>
        <color theme="1"/>
        <rFont val="Arial"/>
        <family val="2"/>
      </rPr>
      <t xml:space="preserve">
NC  Subproceso de Fiscalización y liquidación
Subdirección de Fiscalización Tributaria
NC Proceso de Información,  Innovación y Tecnología
Dirección de Gestión de Innovación y Tecnología 
Subdirección de Innovación y Proyectos 
DS - Subproceso de Fiscalización y liquidación
Dirección Seccional de Impuestos y Aduanas de Armenia 
DSI de Medellín</t>
    </r>
  </si>
  <si>
    <t xml:space="preserve">3.3. Verificar trimestralmente la actualización de los roles de los servidores públicos del area 
</t>
  </si>
  <si>
    <t>Listado de roles actualizado de manera trimestral de las DSIA de Armenia y DSI de Medellín</t>
  </si>
  <si>
    <r>
      <rPr>
        <b/>
        <sz val="12"/>
        <color theme="1"/>
        <rFont val="Arial"/>
        <family val="2"/>
      </rPr>
      <t>DGF</t>
    </r>
    <r>
      <rPr>
        <sz val="12"/>
        <color theme="1"/>
        <rFont val="Arial"/>
        <family val="2"/>
      </rPr>
      <t xml:space="preserve">
NC  Subproceso de Fiscalización y liquidación
Subdirección de Fiscalización Tributaria
DS- Dirección Seccional de Impuestos y Aduanas de Armenia 
DSI de Medellín</t>
    </r>
  </si>
  <si>
    <t>ATI 2024-003
H6</t>
  </si>
  <si>
    <r>
      <rPr>
        <b/>
        <sz val="12"/>
        <color theme="1"/>
        <rFont val="Arial"/>
        <family val="2"/>
      </rPr>
      <t>Hallazgo No. 6 - Requerimientos funcionales y nuevos desarrollos sin avance de gestión, reportados en la herramienta JIRA para los sistemas INTEGRA e IRIS</t>
    </r>
    <r>
      <rPr>
        <sz val="12"/>
        <color theme="1"/>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color theme="1"/>
        <rFont val="Arial"/>
        <family val="2"/>
      </rPr>
      <t>Registro de requerimientos funcionales y nuevos desarrollos INTEGRA.</t>
    </r>
    <r>
      <rPr>
        <sz val="12"/>
        <color theme="1"/>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</si>
  <si>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</si>
  <si>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</si>
  <si>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</si>
  <si>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</si>
  <si>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</si>
  <si>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</si>
  <si>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</si>
  <si>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</si>
  <si>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</si>
  <si>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</si>
  <si>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</si>
  <si>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</si>
  <si>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</si>
  <si>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</si>
  <si>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</si>
  <si>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</si>
  <si>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</si>
  <si>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</si>
  <si>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</si>
  <si>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</si>
  <si>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</si>
  <si>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</si>
  <si>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</si>
  <si>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</si>
  <si>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</si>
  <si>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</si>
  <si>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</si>
  <si>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</si>
  <si>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</si>
  <si>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</si>
  <si>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</si>
  <si>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</si>
  <si>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</si>
  <si>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H7</t>
  </si>
  <si>
    <r>
      <rPr>
        <b/>
        <sz val="12"/>
        <color theme="1"/>
        <rFont val="Arial"/>
        <family val="2"/>
      </rPr>
      <t>Hallazgo No. 7</t>
    </r>
    <r>
      <rPr>
        <sz val="12"/>
        <color theme="1"/>
        <rFont val="Arial"/>
        <family val="2"/>
      </rPr>
      <t xml:space="preserve"> -</t>
    </r>
    <r>
      <rPr>
        <b/>
        <sz val="12"/>
        <color theme="1"/>
        <rFont val="Arial"/>
        <family val="2"/>
      </rPr>
      <t xml:space="preserve"> Controles de seguridad y privacidad de la información</t>
    </r>
    <r>
      <rPr>
        <sz val="12"/>
        <color theme="1"/>
        <rFont val="Arial"/>
        <family val="2"/>
      </rPr>
      <t xml:space="preserve">
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"Transparencia" del portal institucional, no se evidencia la publicación del SI IRIS. </t>
    </r>
  </si>
  <si>
    <t xml:space="preserve">1.- Incumplimiento en la actualización del inventario de activos de información </t>
  </si>
  <si>
    <t xml:space="preserve">Realizar la revisión de los activos de la dependencia y  generar los ajustes correspondientes y Publicar el listado de activos de información y el índice de información Calsificada y reservada en el botón de transparencia de la  DIAN y en el portal de datos abiertos
</t>
  </si>
  <si>
    <t>° Reuniones de revisión y ajuste de los activos de información de la depedencia.
° Realizar la publicación de los Activos de información en la página de transparencia y datos abiertos.</t>
  </si>
  <si>
    <t xml:space="preserve">Listado de activos de información actualizado y  Publicación del registro de activos de información en el botón de transparencia de la entidad y en el portal de datos abiertos. </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</si>
  <si>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de Información,  Innovación y Tecnología  
Oficina de Seguridad de la Información</t>
    </r>
  </si>
  <si>
    <t>ATI2024-003
H8</t>
  </si>
  <si>
    <r>
      <rPr>
        <b/>
        <sz val="12"/>
        <color theme="1"/>
        <rFont val="Arial"/>
        <family val="2"/>
      </rPr>
      <t>Hallazgo No. 8 - Funcionalidades de los sistemas de información</t>
    </r>
    <r>
      <rPr>
        <sz val="12"/>
        <color theme="1"/>
        <rFont val="Arial"/>
        <family val="2"/>
      </rPr>
      <t xml:space="preserve">
</t>
    </r>
    <r>
      <rPr>
        <b/>
        <sz val="12"/>
        <color theme="1"/>
        <rFont val="Arial"/>
        <family val="2"/>
      </rPr>
      <t xml:space="preserve">Sistema INTEGRA  </t>
    </r>
    <r>
      <rPr>
        <sz val="12"/>
        <color theme="1"/>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color theme="1"/>
        <rFont val="Arial"/>
        <family val="2"/>
      </rPr>
      <t>Sistema IRIS</t>
    </r>
    <r>
      <rPr>
        <sz val="12"/>
        <color theme="1"/>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FT-1561.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</si>
  <si>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</si>
  <si>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
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</si>
  <si>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</si>
  <si>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</si>
  <si>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</si>
  <si>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</si>
  <si>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</si>
  <si>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</si>
  <si>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</si>
  <si>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</si>
  <si>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
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</si>
  <si>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</si>
  <si>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</si>
  <si>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</si>
  <si>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</si>
  <si>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</si>
  <si>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</si>
  <si>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</si>
  <si>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</si>
  <si>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</si>
  <si>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</si>
  <si>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</si>
  <si>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</si>
  <si>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</si>
  <si>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</si>
  <si>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</si>
  <si>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</si>
  <si>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</si>
  <si>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</si>
  <si>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</si>
  <si>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</si>
  <si>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</si>
  <si>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</si>
  <si>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</si>
  <si>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</si>
  <si>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</si>
  <si>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color theme="1"/>
        <rFont val="Arial"/>
        <family val="2"/>
      </rPr>
      <t>Hallazgo No. 9 - Deficiencias en la gestión de datos (NC DG Fiscalización y Subdirecciones TAC)</t>
    </r>
    <r>
      <rPr>
        <sz val="12"/>
        <color theme="1"/>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color theme="1"/>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</si>
  <si>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</si>
  <si>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</si>
  <si>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</si>
  <si>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</si>
  <si>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</si>
  <si>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</si>
  <si>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</si>
  <si>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color theme="1"/>
        <rFont val="Arial"/>
        <family val="2"/>
      </rPr>
      <t>DGF</t>
    </r>
    <r>
      <rPr>
        <sz val="12"/>
        <color theme="1"/>
        <rFont val="Arial"/>
        <family val="2"/>
      </rPr>
      <t xml:space="preserve">
NC – Subproceso de Fiscalización y Liquidación
Dirección de Gestión de Fiscalización
Subdirecciónes de Fiscalización  Aduanera, Tributaria, Cambiaria, internacional y de Apoyo </t>
    </r>
  </si>
  <si>
    <t xml:space="preserve">Auditoría de Seguimiento a Planes Integrados de Mejoramiento del Proceso de Administración de Cartera - ASA 2017005
Período
01/01/2016 a 30/01/02017
</t>
  </si>
  <si>
    <t>ASA 2017005</t>
  </si>
  <si>
    <r>
      <rPr>
        <b/>
        <i/>
        <sz val="12"/>
        <color theme="1"/>
        <rFont val="Arial"/>
        <family val="2"/>
      </rPr>
      <t>"No. 16 Debilidad en la caracterización del proceso,</t>
    </r>
    <r>
      <rPr>
        <i/>
        <sz val="12"/>
        <color theme="1"/>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</si>
  <si>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</si>
  <si>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</si>
  <si>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</si>
  <si>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</si>
  <si>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</si>
  <si>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</si>
  <si>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</si>
  <si>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</si>
  <si>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</si>
  <si>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</si>
  <si>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r>
      <rPr>
        <b/>
        <sz val="12"/>
        <color theme="1"/>
        <rFont val="Arial"/>
        <family val="2"/>
      </rPr>
      <t>"Desactualización del aplicativo SISCOBRA ADUANERO. - AUDITORÍA ARC 2015003 - Grandes Contribuyentes</t>
    </r>
    <r>
      <rPr>
        <sz val="12"/>
        <color theme="1"/>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</si>
  <si>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</si>
  <si>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</si>
  <si>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</si>
  <si>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</si>
  <si>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</si>
  <si>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</si>
  <si>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</si>
  <si>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
B</t>
  </si>
  <si>
    <r>
      <rPr>
        <b/>
        <i/>
        <sz val="12"/>
        <color theme="1"/>
        <rFont val="Arial"/>
        <family val="2"/>
      </rPr>
      <t>"b. En revisión física de expedientes se encontró que:</t>
    </r>
    <r>
      <rPr>
        <i/>
        <sz val="12"/>
        <color theme="1"/>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</si>
  <si>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</si>
  <si>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</si>
  <si>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Auditoría de Seguimiento a Planes Integrados de Mejoramiento del Proceso de Administración de Cartera - ASA 2017005
01/01/2016 a 30/01/02017</t>
  </si>
  <si>
    <r>
      <rPr>
        <b/>
        <sz val="12"/>
        <color theme="1"/>
        <rFont val="Arial"/>
        <family val="2"/>
      </rPr>
      <t>"Debilidad en la caracterización del proceso, en los lineamientos que establecen los requisitos de entrada</t>
    </r>
    <r>
      <rPr>
        <sz val="12"/>
        <color theme="1"/>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</si>
  <si>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</si>
  <si>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</si>
  <si>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</si>
  <si>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</si>
  <si>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</si>
  <si>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H7
Periodo 01/01/2016 al 30/09/2016</t>
  </si>
  <si>
    <t xml:space="preserve"> ARC 2016008</t>
  </si>
  <si>
    <r>
      <rPr>
        <b/>
        <sz val="12"/>
        <color theme="1"/>
        <rFont val="Arial"/>
        <family val="2"/>
      </rPr>
      <t xml:space="preserve">Deficiencia en la gestión de riesgos en el Subproceso de Devoluciones y/o Compensaciones.
</t>
    </r>
    <r>
      <rPr>
        <sz val="12"/>
        <color theme="1"/>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</si>
  <si>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</si>
  <si>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</si>
  <si>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</si>
  <si>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</si>
  <si>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color theme="1"/>
        <rFont val="Arial"/>
        <family val="2"/>
      </rPr>
      <t>DGI</t>
    </r>
    <r>
      <rPr>
        <sz val="12"/>
        <color theme="1"/>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</si>
  <si>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</si>
  <si>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</si>
  <si>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</si>
  <si>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color theme="1"/>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</si>
  <si>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</si>
  <si>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</si>
  <si>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color theme="1"/>
        <rFont val="Arial"/>
        <family val="2"/>
      </rPr>
      <t>DGI</t>
    </r>
    <r>
      <rPr>
        <sz val="12"/>
        <color theme="1"/>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</si>
  <si>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</si>
  <si>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</si>
  <si>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color theme="1"/>
        <rFont val="Arial"/>
        <family val="2"/>
      </rPr>
      <t>DGI</t>
    </r>
    <r>
      <rPr>
        <sz val="12"/>
        <color theme="1"/>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</si>
  <si>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
H3</t>
  </si>
  <si>
    <t>ACC 2018002</t>
  </si>
  <si>
    <r>
      <rPr>
        <b/>
        <sz val="12"/>
        <color theme="1"/>
        <rFont val="Arial"/>
        <family val="2"/>
      </rPr>
      <t>INADECUADA CONCILIACIÓN DE LA CUENTA FONDOS EN TRÁNSITO:</t>
    </r>
    <r>
      <rPr>
        <sz val="12"/>
        <color theme="1"/>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</si>
  <si>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</si>
  <si>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</si>
  <si>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</si>
  <si>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 xml:space="preserve">Auditoría al flujo de la información contable que impacta la Función Recaudadora AFR 2023-003
Periodo: 01/01/2022 al 30/03/2023
H1
</t>
  </si>
  <si>
    <t>AFR 2023-003</t>
  </si>
  <si>
    <r>
      <rPr>
        <b/>
        <sz val="12"/>
        <color theme="1"/>
        <rFont val="Arial"/>
        <family val="2"/>
      </rPr>
      <t>Hallazgo No. 1 Inoportunidad y diferencias en las resoluciones de cancelación de obligaciones mediante la adjudicación de bienes a favor de la Nación - DIAN</t>
    </r>
    <r>
      <rPr>
        <sz val="12"/>
        <color theme="1"/>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color theme="1"/>
        <rFont val="Arial"/>
        <family val="2"/>
      </rPr>
      <t>DSI Bogotá</t>
    </r>
    <r>
      <rPr>
        <sz val="12"/>
        <color theme="1"/>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color theme="1"/>
        <rFont val="Arial"/>
        <family val="2"/>
      </rPr>
      <t>DSI Bogotá</t>
    </r>
    <r>
      <rPr>
        <sz val="12"/>
        <color theme="1"/>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color theme="1"/>
        <rFont val="Arial"/>
        <family val="2"/>
      </rPr>
      <t xml:space="preserve">DSI Bogotá y Coordinación de Contabilidad FR. </t>
    </r>
    <r>
      <rPr>
        <sz val="12"/>
        <color theme="1"/>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color theme="1"/>
        <rFont val="Arial"/>
        <family val="2"/>
      </rPr>
      <t>DSI Bogotá y Coordinación de Contabilidad FR.</t>
    </r>
    <r>
      <rPr>
        <sz val="12"/>
        <color theme="1"/>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</si>
  <si>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</si>
  <si>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</si>
  <si>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</si>
  <si>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color theme="1"/>
        <rFont val="Arial"/>
        <family val="2"/>
      </rPr>
      <t>DGI</t>
    </r>
    <r>
      <rPr>
        <sz val="12"/>
        <color theme="1"/>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color theme="1"/>
        <rFont val="Arial"/>
        <family val="2"/>
      </rPr>
      <t xml:space="preserve">      </t>
    </r>
    <r>
      <rPr>
        <sz val="12"/>
        <color theme="1"/>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</si>
  <si>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</si>
  <si>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</si>
  <si>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color theme="1"/>
        <rFont val="Arial"/>
        <family val="2"/>
      </rPr>
      <t>DGI</t>
    </r>
    <r>
      <rPr>
        <sz val="12"/>
        <color theme="1"/>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</si>
  <si>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</si>
  <si>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Conciliar y depurar la totalidad de los casos que fueron objeto de hallazgo en la auditoría, salvo aquellos que resulte no procedente su conciliación y depuración.</t>
  </si>
  <si>
    <t>Notas contables de los casos depurados y conciliados</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</si>
  <si>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</si>
  <si>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</si>
  <si>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</si>
  <si>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</si>
  <si>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</si>
  <si>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</si>
  <si>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</si>
  <si>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 xml:space="preserve">Auditoría al flujo de la información contable que impacta la Función Recaudadora AFR 2023-003
Periodo: 01/01/2022 al 30/03/2023
H2
</t>
  </si>
  <si>
    <r>
      <rPr>
        <b/>
        <sz val="12"/>
        <color theme="1"/>
        <rFont val="Arial"/>
        <family val="2"/>
      </rPr>
      <t>Hallazgo No. 2 Sociedades liquidadas con obligaciones pendientes de normalizar que afectan los saldos de las cuentas por cobrar en la contabilidad función recaudadora.</t>
    </r>
    <r>
      <rPr>
        <sz val="12"/>
        <color theme="1"/>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color theme="1"/>
        <rFont val="Arial"/>
        <family val="2"/>
      </rPr>
      <t>Dirección Seccional de Impuestos de Cali y Coordinación de Contabilidad Función Recaudadora</t>
    </r>
    <r>
      <rPr>
        <sz val="12"/>
        <color theme="1"/>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color theme="1"/>
        <rFont val="Arial"/>
        <family val="2"/>
      </rPr>
      <t xml:space="preserve">
Dirección Seccional de Impuestos y Aduanas de Pereira y Coordinación de Contabilidad Función Recaudadora
</t>
    </r>
    <r>
      <rPr>
        <sz val="12"/>
        <color theme="1"/>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</si>
  <si>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</si>
  <si>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</si>
  <si>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</si>
  <si>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</si>
  <si>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</si>
  <si>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</si>
  <si>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color theme="1"/>
        <rFont val="Arial"/>
        <family val="2"/>
      </rPr>
      <t>DGI</t>
    </r>
    <r>
      <rPr>
        <sz val="12"/>
        <color theme="1"/>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</si>
  <si>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</si>
  <si>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</si>
  <si>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color theme="1"/>
        <rFont val="Arial"/>
        <family val="2"/>
      </rPr>
      <t>DGI</t>
    </r>
    <r>
      <rPr>
        <sz val="12"/>
        <color theme="1"/>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</si>
  <si>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</si>
  <si>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</si>
  <si>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Auditoría al flujo de la información contable que impacta la Función Recaudadora AFR 2023-003
Periodo: 01/01/2022 al 30/03/2023
H3</t>
  </si>
  <si>
    <r>
      <rPr>
        <b/>
        <sz val="12"/>
        <color theme="1"/>
        <rFont val="Arial"/>
        <family val="2"/>
      </rPr>
      <t>Hallazgo No. 3 Bien Inmueble recibido en dación de pago pendiente de contabilizar, sin individualizar y saldos contrarios a su naturaleza.</t>
    </r>
    <r>
      <rPr>
        <sz val="12"/>
        <color theme="1"/>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color theme="1"/>
        <rFont val="Arial"/>
        <family val="2"/>
      </rPr>
      <t>DSI Cali</t>
    </r>
    <r>
      <rPr>
        <sz val="12"/>
        <color theme="1"/>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color theme="1"/>
        <rFont val="Arial"/>
        <family val="2"/>
      </rPr>
      <t xml:space="preserve"> DSI Cali</t>
    </r>
    <r>
      <rPr>
        <sz val="12"/>
        <color theme="1"/>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color theme="1"/>
        <rFont val="Arial"/>
        <family val="2"/>
      </rPr>
      <t>DSI Cali</t>
    </r>
    <r>
      <rPr>
        <sz val="12"/>
        <color theme="1"/>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color theme="1"/>
        <rFont val="Arial"/>
        <family val="2"/>
      </rPr>
      <t>DSI Cali y Coordinación de Contabilidad de la Función Recaudadora.</t>
    </r>
    <r>
      <rPr>
        <sz val="12"/>
        <color theme="1"/>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color theme="1"/>
        <rFont val="Arial"/>
        <family val="2"/>
      </rPr>
      <t>DSI Cali y Coordinación de Contabilidad de la Función Recaudadora.</t>
    </r>
    <r>
      <rPr>
        <sz val="12"/>
        <color theme="1"/>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color theme="1"/>
        <rFont val="Arial"/>
        <family val="2"/>
      </rPr>
      <t>DSI Cali.</t>
    </r>
    <r>
      <rPr>
        <sz val="12"/>
        <color theme="1"/>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</si>
  <si>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</si>
  <si>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</si>
  <si>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</si>
  <si>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</si>
  <si>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</si>
  <si>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</si>
  <si>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</si>
  <si>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Auditoría al flujo de la información contable que impacta la Función Recaudadora AFR 2023-003
Periodo: 01/01/2022 al 30/03/2023
H4</t>
  </si>
  <si>
    <r>
      <rPr>
        <b/>
        <sz val="12"/>
        <color theme="1"/>
        <rFont val="Arial"/>
        <family val="2"/>
      </rPr>
      <t xml:space="preserve">Hallazgo No.4 Deficiencias en la depuración de terceros según Memorando 193 del 26 octubre de 2022 y en la Reclasificación de cuentas por cobrar.
</t>
    </r>
    <r>
      <rPr>
        <sz val="12"/>
        <color theme="1"/>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color theme="1"/>
        <rFont val="Arial"/>
        <family val="2"/>
      </rPr>
      <t xml:space="preserve"> DSI Cali</t>
    </r>
    <r>
      <rPr>
        <sz val="12"/>
        <color theme="1"/>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color theme="1"/>
        <rFont val="Arial"/>
        <family val="2"/>
      </rPr>
      <t>DSI Cali</t>
    </r>
    <r>
      <rPr>
        <sz val="12"/>
        <color theme="1"/>
        <rFont val="Arial"/>
        <family val="2"/>
      </rPr>
      <t xml:space="preserve"> NIT 805.011.229, 800.079.742, 805.026.197, 900.341.531, 890.318.278. (Ver Anexo No.2 H1) </t>
    </r>
    <r>
      <rPr>
        <b/>
        <sz val="12"/>
        <color theme="1"/>
        <rFont val="Arial"/>
        <family val="2"/>
      </rPr>
      <t>DSIA Pereira</t>
    </r>
    <r>
      <rPr>
        <sz val="12"/>
        <color theme="1"/>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color theme="1"/>
        <rFont val="Arial"/>
        <family val="2"/>
      </rPr>
      <t>DSIA Pereira</t>
    </r>
    <r>
      <rPr>
        <sz val="12"/>
        <color theme="1"/>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color theme="1"/>
        <rFont val="Arial"/>
        <family val="2"/>
      </rPr>
      <t>Coordinación de Contabilidad FR.</t>
    </r>
    <r>
      <rPr>
        <sz val="12"/>
        <color theme="1"/>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color theme="1"/>
        <rFont val="Arial"/>
        <family val="2"/>
      </rPr>
      <t xml:space="preserve">DSI Cali y Coordinación de Contabilidad FR
</t>
    </r>
    <r>
      <rPr>
        <sz val="12"/>
        <color theme="1"/>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</si>
  <si>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</si>
  <si>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</si>
  <si>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</si>
  <si>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</si>
  <si>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</si>
  <si>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</si>
  <si>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</si>
  <si>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</si>
  <si>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</si>
  <si>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</si>
  <si>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</si>
  <si>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Auditoría al flujo de la información contable que impacta la Función Recaudadora AFR 2023-003
Periodo: 01/01/2022 al 30/03/2023
H7</t>
  </si>
  <si>
    <r>
      <rPr>
        <b/>
        <sz val="12"/>
        <color theme="1"/>
        <rFont val="Arial"/>
        <family val="2"/>
      </rPr>
      <t>Hallazgo No.7 Documentos sin contabilizar e inoportunidad en el registro contable</t>
    </r>
    <r>
      <rPr>
        <sz val="12"/>
        <color theme="1"/>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color theme="1"/>
        <rFont val="Arial"/>
        <family val="2"/>
      </rPr>
      <t xml:space="preserve">
a.	 Actos administrativos sin contabilizar</t>
    </r>
    <r>
      <rPr>
        <sz val="12"/>
        <color theme="1"/>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color theme="1"/>
        <rFont val="Arial"/>
        <family val="2"/>
      </rPr>
      <t xml:space="preserve">DSIA Pereira y Coordinación de Contabilidad de la Función Recaudadora.
</t>
    </r>
    <r>
      <rPr>
        <sz val="12"/>
        <color theme="1"/>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color theme="1"/>
        <rFont val="Arial"/>
        <family val="2"/>
      </rPr>
      <t>DSI Cali y Coordinación de Contabilidad de la Función Recaudadora.</t>
    </r>
    <r>
      <rPr>
        <sz val="12"/>
        <color theme="1"/>
        <rFont val="Arial"/>
        <family val="2"/>
      </rPr>
      <t xml:space="preserve">
</t>
    </r>
    <r>
      <rPr>
        <b/>
        <sz val="12"/>
        <color theme="1"/>
        <rFont val="Arial"/>
        <family val="2"/>
      </rPr>
      <t xml:space="preserve">b. Inoportunidad en el registro contable de los actos administrativos </t>
    </r>
    <r>
      <rPr>
        <sz val="12"/>
        <color theme="1"/>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color theme="1"/>
        <rFont val="Arial"/>
        <family val="2"/>
      </rPr>
      <t>DSI Cali y Coordinación de Contabilidad de la Función Recaudadora.</t>
    </r>
    <r>
      <rPr>
        <sz val="12"/>
        <color theme="1"/>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color theme="1"/>
        <rFont val="Arial"/>
        <family val="2"/>
      </rPr>
      <t>DSIA Pereira y Coordinación de Contabilidad de la Función Recaudadora.</t>
    </r>
    <r>
      <rPr>
        <sz val="12"/>
        <color theme="1"/>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</si>
  <si>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</si>
  <si>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</si>
  <si>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</si>
  <si>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</si>
  <si>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</si>
  <si>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</si>
  <si>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Auditoría al flujo de la información contable que impacta la Función Recaudadora AFR 2023-003
Periodo: 01/01/2022 al 30/03/2023
H5</t>
  </si>
  <si>
    <r>
      <rPr>
        <b/>
        <sz val="12"/>
        <color theme="1"/>
        <rFont val="Arial"/>
        <family val="2"/>
      </rPr>
      <t>Hallazgo No. 5 Inoportunidad en la expedición de los actos administrativos para declarar sin efecto la facilidad de pago.</t>
    </r>
    <r>
      <rPr>
        <sz val="12"/>
        <color theme="1"/>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color theme="1"/>
        <rFont val="Arial"/>
        <family val="2"/>
      </rPr>
      <t xml:space="preserve">DSI Cali </t>
    </r>
    <r>
      <rPr>
        <sz val="12"/>
        <color theme="1"/>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color theme="1"/>
        <rFont val="Arial"/>
        <family val="2"/>
      </rPr>
      <t>DSI Cali</t>
    </r>
    <r>
      <rPr>
        <sz val="12"/>
        <color theme="1"/>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color theme="1"/>
        <rFont val="Arial"/>
        <family val="2"/>
      </rPr>
      <t xml:space="preserve">DSI Cali </t>
    </r>
    <r>
      <rPr>
        <sz val="12"/>
        <color theme="1"/>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</si>
  <si>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</si>
  <si>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</si>
  <si>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</si>
  <si>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</si>
  <si>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</si>
  <si>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</si>
  <si>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</si>
  <si>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</si>
  <si>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</si>
  <si>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</si>
  <si>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</si>
  <si>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</si>
  <si>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</si>
  <si>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</si>
  <si>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</si>
  <si>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</si>
  <si>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</si>
  <si>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color theme="1"/>
        <rFont val="Arial"/>
        <family val="2"/>
      </rPr>
      <t xml:space="preserve">Hallazgo 1. Desactualización de procedimiento, cartillas, formatos, así como de la información dispuesta para la atención del ciudadano cliente 
</t>
    </r>
    <r>
      <rPr>
        <sz val="12"/>
        <color theme="1"/>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</si>
  <si>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</si>
  <si>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</si>
  <si>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</si>
  <si>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</si>
  <si>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</si>
  <si>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t>
  </si>
  <si>
    <t xml:space="preserve">
Revisar los cambios técnicos que requiere El procedimiento PR-CAC-0265 V8, Atención en Canales, para que contemple la atención virtual.
</t>
  </si>
  <si>
    <t>Procedimiento técnicamente ajustado en escrito dirigido a la dependencia competente para proceder con las actualizaciones correspondientes.</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</si>
  <si>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</si>
  <si>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</si>
  <si>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</si>
  <si>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</si>
  <si>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</si>
  <si>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</si>
  <si>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</si>
  <si>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</si>
  <si>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</si>
  <si>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</si>
  <si>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</si>
  <si>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</si>
  <si>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</si>
  <si>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</si>
  <si>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</si>
  <si>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</si>
  <si>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color theme="1"/>
        <rFont val="Arial"/>
        <family val="2"/>
      </rPr>
      <t>DGI</t>
    </r>
    <r>
      <rPr>
        <sz val="12"/>
        <color theme="1"/>
        <rFont val="Arial"/>
        <family val="2"/>
      </rPr>
      <t xml:space="preserve">
NC - Subproceso Innovación y Tecnología
Dirección de Gestión Innovación y Tecnología</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</si>
  <si>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</si>
  <si>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</si>
  <si>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color theme="1"/>
        <rFont val="Arial"/>
        <family val="2"/>
      </rPr>
      <t>documentos relacionados</t>
    </r>
    <r>
      <rPr>
        <sz val="12"/>
        <color theme="1"/>
        <rFont val="Arial"/>
        <family val="2"/>
      </rPr>
      <t xml:space="preserve">" con el procedimiento adecuado, que es el PR-IIT-0342  “Gestión de trámites, otros procedimientos administrativos (OPA) y/o consultas". El procedimiento PR-PEC-0342  no existe.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</si>
  <si>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</si>
  <si>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</si>
  <si>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color theme="1"/>
        <rFont val="Arial"/>
        <family val="2"/>
      </rPr>
      <t xml:space="preserve">Hallazgo 2. Incumplimiento de políticas, normas, lineamientos, procedimientos, formatos y cartillas, dispuestos para la atención del ciudadano cliente
</t>
    </r>
    <r>
      <rPr>
        <sz val="12"/>
        <color theme="1"/>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color theme="1"/>
        <rFont val="Arial"/>
        <family val="2"/>
      </rPr>
      <t xml:space="preserve">DSI Medellín
</t>
    </r>
    <r>
      <rPr>
        <sz val="12"/>
        <color theme="1"/>
        <rFont val="Arial"/>
        <family val="2"/>
      </rPr>
      <t xml:space="preserve">	En el punto de contacto La Alpujarra, la solicitud de agendamiento se remite por el jefe Grupo Interno de Trabajo Servicio al Ciudadano.
</t>
    </r>
    <r>
      <rPr>
        <b/>
        <sz val="12"/>
        <color theme="1"/>
        <rFont val="Arial"/>
        <family val="2"/>
      </rPr>
      <t xml:space="preserve">DSI Bogotá
</t>
    </r>
    <r>
      <rPr>
        <sz val="12"/>
        <color theme="1"/>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</si>
  <si>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</si>
  <si>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</si>
  <si>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</si>
  <si>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</si>
  <si>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Acta suscrita donde se documente la revisión y el control definido.</t>
  </si>
  <si>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</si>
  <si>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</si>
  <si>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</si>
  <si>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</si>
  <si>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</si>
  <si>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</si>
  <si>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</si>
  <si>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</si>
  <si>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</si>
  <si>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</si>
  <si>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</si>
  <si>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color theme="1"/>
        <rFont val="Arial"/>
        <family val="2"/>
      </rPr>
      <t>DGI</t>
    </r>
    <r>
      <rPr>
        <sz val="12"/>
        <color theme="1"/>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</si>
  <si>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</si>
  <si>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</si>
  <si>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</si>
  <si>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color theme="1"/>
        <rFont val="Arial"/>
        <family val="2"/>
      </rPr>
      <t>DGI</t>
    </r>
    <r>
      <rPr>
        <sz val="12"/>
        <color theme="1"/>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</si>
  <si>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</si>
  <si>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</si>
  <si>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</si>
  <si>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color theme="1"/>
        <rFont val="Arial"/>
        <family val="2"/>
      </rPr>
      <t>DGI
Subproceso Innovación y Tecnología</t>
    </r>
    <r>
      <rPr>
        <sz val="12"/>
        <color theme="1"/>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</si>
  <si>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</si>
  <si>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</si>
  <si>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 xml:space="preserve">Resolución 484 de 2013 actualizada 
Resolución 121 de 2014 actualizada
MN-ITT-0072 Manual de Políticas y Lineamientos de Seguridad de la Información Actualizado </t>
  </si>
  <si>
    <t xml:space="preserve"> Gestionar la actualización del procedimiento  PR-CAC 0265 V8 “Atención en Canales” en las actividades 7, 8, 9 y 10 </t>
  </si>
  <si>
    <t xml:space="preserve">Revisar los cambios técnicos que se requieren para ajustar el procedimiento  de atención en canales PR-CAC 0265 V8 “Atención en Canales” en las actividades 7, 8, 9 y 10 . Para complementar las fallas que se presentan en la atención presencial de las actividades descritas. 
 </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</si>
  <si>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</si>
  <si>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</si>
  <si>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</si>
  <si>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color theme="1"/>
        <rFont val="Arial"/>
        <family val="2"/>
      </rPr>
      <t>DGI</t>
    </r>
    <r>
      <rPr>
        <sz val="12"/>
        <color theme="1"/>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</si>
  <si>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</si>
  <si>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</si>
  <si>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color theme="1"/>
        <rFont val="Arial"/>
        <family val="2"/>
      </rPr>
      <t>DGI</t>
    </r>
    <r>
      <rPr>
        <sz val="12"/>
        <color theme="1"/>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</si>
  <si>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</si>
  <si>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</si>
  <si>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color theme="1"/>
        <rFont val="Arial"/>
        <family val="2"/>
      </rPr>
      <t xml:space="preserve">DGI
</t>
    </r>
    <r>
      <rPr>
        <sz val="12"/>
        <color theme="1"/>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</si>
  <si>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</si>
  <si>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</si>
  <si>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</si>
  <si>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</si>
  <si>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color theme="1"/>
        <rFont val="Arial"/>
        <family val="2"/>
      </rPr>
      <t xml:space="preserve">Hallazgo 3. Deficiencia de controles en las publicaciones de los documentos del Subproceso Asistencia al Usuario
</t>
    </r>
    <r>
      <rPr>
        <sz val="12"/>
        <color theme="1"/>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</si>
  <si>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</si>
  <si>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</si>
  <si>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color theme="1"/>
        <rFont val="Arial"/>
        <family val="2"/>
      </rPr>
      <t>Proyectó y reviso</t>
    </r>
    <r>
      <rPr>
        <sz val="12"/>
        <color theme="1"/>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</si>
  <si>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</si>
  <si>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</si>
  <si>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</si>
  <si>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</si>
  <si>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</si>
  <si>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</si>
  <si>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</si>
  <si>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 Gestionar la actualización la cartilla de agendamiento CT-CAC-0052 </t>
  </si>
  <si>
    <t xml:space="preserve">Revisar los cambios técnicos que requieren para ajustar cartilla de agendamiento CT-CAC -0052 para subsanar los enlaces afectados.
</t>
  </si>
  <si>
    <t>AMA2024-002 
H4</t>
  </si>
  <si>
    <r>
      <rPr>
        <b/>
        <sz val="12"/>
        <color theme="1"/>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color theme="1"/>
        <rFont val="Arial"/>
        <family val="2"/>
      </rPr>
      <t xml:space="preserve">
Al revisar un total de nueve estaciones de cómputo destinadas para los servicios de auto gestión, tres por cada uno de los puntos de contacto auditados (BCH, La Alpujarra y Cali – Sede Centro), se evidenció:
</t>
    </r>
    <r>
      <rPr>
        <b/>
        <sz val="12"/>
        <color theme="1"/>
        <rFont val="Arial"/>
        <family val="2"/>
      </rPr>
      <t xml:space="preserve">DSI Bogotá, DSI Medellín y DSI Cali
</t>
    </r>
    <r>
      <rPr>
        <sz val="12"/>
        <color theme="1"/>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</si>
  <si>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</si>
  <si>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color theme="1"/>
        <rFont val="Arial"/>
        <family val="2"/>
      </rPr>
      <t>DGI</t>
    </r>
    <r>
      <rPr>
        <sz val="12"/>
        <color theme="1"/>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</si>
  <si>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</si>
  <si>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</si>
  <si>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</si>
  <si>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</si>
  <si>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</si>
  <si>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color theme="1"/>
        <rFont val="Arial"/>
        <family val="2"/>
      </rPr>
      <t>DGI</t>
    </r>
    <r>
      <rPr>
        <sz val="12"/>
        <color theme="1"/>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</si>
  <si>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</si>
  <si>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</si>
  <si>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</si>
  <si>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</si>
  <si>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</si>
  <si>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</si>
  <si>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</si>
  <si>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AMA2024-002 
H5</t>
  </si>
  <si>
    <r>
      <rPr>
        <b/>
        <sz val="12"/>
        <color theme="1"/>
        <rFont val="Arial"/>
        <family val="2"/>
      </rPr>
      <t xml:space="preserve">Hallazgo 5. Deficiencia en el control de la información registrada en la aplicación  Digiturno
</t>
    </r>
    <r>
      <rPr>
        <sz val="12"/>
        <color theme="1"/>
        <rFont val="Arial"/>
        <family val="2"/>
      </rPr>
      <t xml:space="preserve">
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
a)	Identificación errada y con registros en blanco del ciudadano cliente.
b)	Razón social errada y con registros en blanco.
c)	Resultado del trámite con registros en blanco.
d)	Trámites en blanco.
 </t>
    </r>
    <r>
      <rPr>
        <b/>
        <sz val="12"/>
        <color theme="1"/>
        <rFont val="Arial"/>
        <family val="2"/>
      </rPr>
      <t>(Ver Tabla Nro. 6  Registros con inconsistencias en reporte A18- Digiturno, página 22 - INFORME AUDITORÍA A LOS MECANISMOS DE ATENCIÓN AL CIUDADANO AMA2024-002)</t>
    </r>
  </si>
  <si>
    <t>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t>
  </si>
  <si>
    <t>Definición de los requerimientos técnicos para ajustar el servicio de agendamiento, digiturno y evaluación de experiencia de usuario.</t>
  </si>
  <si>
    <t>Requerimiento técnico a la Subdirección de Soluciones y Desarrollo</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</si>
  <si>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Dirección de Gestión Innovación y Tecnología</t>
    </r>
  </si>
  <si>
    <t xml:space="preserve">Desarrollo  del proceso de contratación  en sus diferentes etapas </t>
  </si>
  <si>
    <r>
      <rPr>
        <b/>
        <sz val="12"/>
        <color theme="1"/>
        <rFont val="Arial"/>
        <family val="2"/>
      </rPr>
      <t>DGI</t>
    </r>
    <r>
      <rPr>
        <sz val="12"/>
        <color theme="1"/>
        <rFont val="Arial"/>
        <family val="2"/>
      </rPr>
      <t xml:space="preserve">
NS - Subproceso Innovación y Tecnología
Dirección de Gestión de Innovación y Tecnología – DGIT</t>
    </r>
  </si>
  <si>
    <t xml:space="preserve">Informe de implementación y puesta en producción de la solución tecnólogica </t>
  </si>
  <si>
    <r>
      <rPr>
        <b/>
        <sz val="12"/>
        <color theme="1"/>
        <rFont val="Arial"/>
        <family val="2"/>
      </rPr>
      <t>DGI</t>
    </r>
    <r>
      <rPr>
        <sz val="12"/>
        <color theme="1"/>
        <rFont val="Arial"/>
        <family val="2"/>
      </rPr>
      <t xml:space="preserve">
Subproceso Innovación y Tecnología
NC - Dirección de Gestión de Innovación y Tecnología – DGIT 
NC - Subproceso Asistencia al Usuario
Dirección de Gestión de Impuestos
Subdirección de Servicio al Ciudadano en Asuntos Tributarios.</t>
    </r>
  </si>
  <si>
    <t>Auditoría a los Mecanismos de Atención al Ciudadano - AMA2024-002 Periodo 01/07/2023 al 29/02/2025</t>
  </si>
  <si>
    <t>AMA2024-002 
H6</t>
  </si>
  <si>
    <r>
      <rPr>
        <b/>
        <sz val="12"/>
        <color theme="1"/>
        <rFont val="Arial"/>
        <family val="2"/>
      </rPr>
      <t xml:space="preserve">Hallazgo 6. Incumplimiento de características de operatividad de las zonas de acceso público a internet inalámbrico y señalética en los Puntos de Contacto auditados
</t>
    </r>
    <r>
      <rPr>
        <sz val="12"/>
        <color theme="1"/>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color theme="1"/>
        <rFont val="Arial"/>
        <family val="2"/>
      </rPr>
      <t xml:space="preserve">DSI Bogotá, DSI Medellín y DSI Cali
</t>
    </r>
    <r>
      <rPr>
        <sz val="12"/>
        <color theme="1"/>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</si>
  <si>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</si>
  <si>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</si>
  <si>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</si>
  <si>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</si>
  <si>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color theme="1"/>
        <rFont val="Arial"/>
        <family val="2"/>
      </rPr>
      <t>DGI</t>
    </r>
    <r>
      <rPr>
        <sz val="12"/>
        <color theme="1"/>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</si>
  <si>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</si>
  <si>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</si>
  <si>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</si>
  <si>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color theme="1"/>
        <rFont val="Arial"/>
        <family val="2"/>
      </rPr>
      <t xml:space="preserve">DGI
</t>
    </r>
    <r>
      <rPr>
        <sz val="12"/>
        <color theme="1"/>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</si>
  <si>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</si>
  <si>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color theme="1"/>
        <rFont val="Arial"/>
        <family val="2"/>
      </rPr>
      <t>DGI</t>
    </r>
    <r>
      <rPr>
        <sz val="12"/>
        <color theme="1"/>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</si>
  <si>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</si>
  <si>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</si>
  <si>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</si>
  <si>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</si>
  <si>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</si>
  <si>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color theme="1"/>
        <rFont val="Arial"/>
        <family val="2"/>
      </rPr>
      <t xml:space="preserve">Hallazgo No.1 Deficiencias en la expedición y notificación de los mandamientos de pago y de la resolución que ordena seguir adelante la ejecución </t>
    </r>
    <r>
      <rPr>
        <sz val="12"/>
        <color theme="1"/>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color theme="1"/>
        <rFont val="Arial"/>
        <family val="2"/>
      </rPr>
      <t xml:space="preserve">(Ver anexo No.1 MP Sin Notificar). DSI Bogotá.
</t>
    </r>
    <r>
      <rPr>
        <sz val="12"/>
        <color theme="1"/>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color theme="1"/>
        <rFont val="Arial"/>
        <family val="2"/>
      </rPr>
      <t xml:space="preserve">(Ver anexo No.2 MP Sin Notificar). DSI Barranquilla	
</t>
    </r>
    <r>
      <rPr>
        <sz val="12"/>
        <color theme="1"/>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color theme="1"/>
        <rFont val="Arial"/>
        <family val="2"/>
      </rPr>
      <t>(Ver anexo No.3 MP Sin Notificar). DSIA Valledupar</t>
    </r>
    <r>
      <rPr>
        <sz val="12"/>
        <color theme="1"/>
        <rFont val="Arial"/>
        <family val="2"/>
      </rPr>
      <t xml:space="preserve">	
d.	En el expediente no obra el mandamiento de pago, están sin firmas y/o la constancia de notificación no reposa en este, que demuestre que se haya librado el mandamiento de pago y su debida notificación.</t>
    </r>
    <r>
      <rPr>
        <b/>
        <sz val="12"/>
        <color theme="1"/>
        <rFont val="Arial"/>
        <family val="2"/>
      </rPr>
      <t xml:space="preserve"> DSI Barranquilla</t>
    </r>
    <r>
      <rPr>
        <sz val="12"/>
        <color theme="1"/>
        <rFont val="Arial"/>
        <family val="2"/>
      </rPr>
      <t xml:space="preserve"> NIT 27.001.732, 72.211.845, 901.172.637, 19.367.732, 88.060.131, 72.195.546, 900.646.311, 800.177.119, 890.113.551, 5.764.861, 72.211.845, 901.172.637, 19.367.732</t>
    </r>
    <r>
      <rPr>
        <b/>
        <sz val="12"/>
        <color theme="1"/>
        <rFont val="Arial"/>
        <family val="2"/>
      </rPr>
      <t xml:space="preserve"> DSIA Valledupar</t>
    </r>
    <r>
      <rPr>
        <sz val="12"/>
        <color theme="1"/>
        <rFont val="Arial"/>
        <family val="2"/>
      </rPr>
      <t xml:space="preserve"> NIT 901.058.547, 92.258.957, 824.002.380, 824.000.795.  </t>
    </r>
    <r>
      <rPr>
        <b/>
        <sz val="12"/>
        <color theme="1"/>
        <rFont val="Arial"/>
        <family val="2"/>
      </rPr>
      <t>DSI Bogotá</t>
    </r>
    <r>
      <rPr>
        <sz val="12"/>
        <color theme="1"/>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color theme="1"/>
        <rFont val="Arial"/>
        <family val="2"/>
      </rPr>
      <t>DSIA Valledupar</t>
    </r>
    <r>
      <rPr>
        <sz val="12"/>
        <color theme="1"/>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color theme="1"/>
        <rFont val="Arial"/>
        <family val="2"/>
      </rPr>
      <t>DSI Bogotá:</t>
    </r>
    <r>
      <rPr>
        <sz val="12"/>
        <color theme="1"/>
        <rFont val="Arial"/>
        <family val="2"/>
      </rPr>
      <t xml:space="preserve"> NIT 830.061.338, 1.158.833, 900.664.939, 900.223.901 Similar situación se observó en la</t>
    </r>
    <r>
      <rPr>
        <b/>
        <sz val="12"/>
        <color theme="1"/>
        <rFont val="Arial"/>
        <family val="2"/>
      </rPr>
      <t xml:space="preserve"> DSI Barranquilla: </t>
    </r>
    <r>
      <rPr>
        <sz val="12"/>
        <color theme="1"/>
        <rFont val="Arial"/>
        <family val="2"/>
      </rPr>
      <t xml:space="preserve">NIT 27.001.732, 72.211.845, 900.389.024, 22.368.763, 72.195.546, 900.527.429, 72.211.845, 900.389.024 y </t>
    </r>
    <r>
      <rPr>
        <b/>
        <sz val="12"/>
        <color theme="1"/>
        <rFont val="Arial"/>
        <family val="2"/>
      </rPr>
      <t>DSIA Valledupar</t>
    </r>
    <r>
      <rPr>
        <sz val="12"/>
        <color theme="1"/>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color theme="1"/>
        <rFont val="Arial"/>
        <family val="2"/>
      </rPr>
      <t xml:space="preserve"> DSI Bogotá:</t>
    </r>
    <r>
      <rPr>
        <sz val="12"/>
        <color theme="1"/>
        <rFont val="Arial"/>
        <family val="2"/>
      </rPr>
      <t xml:space="preserve"> NIT 80.469.963, 1.158.833, 830.049.117, 900.664.939, 19.129.919, 79.857.283, 900.223.901, 39.775.456, 93.396.253, 860.079.278, 900.209.137, 800.249.401, 830.050.525, 79.555.471, 900.662.664. </t>
    </r>
    <r>
      <rPr>
        <b/>
        <sz val="12"/>
        <color theme="1"/>
        <rFont val="Arial"/>
        <family val="2"/>
      </rPr>
      <t>DSI Barranquilla</t>
    </r>
    <r>
      <rPr>
        <sz val="12"/>
        <color theme="1"/>
        <rFont val="Arial"/>
        <family val="2"/>
      </rPr>
      <t xml:space="preserve"> NIT 5.764.861, 900.527.429, 7.448.225, 27.001.732, 19.367.732, 72.211.845, 900.389.024, 901.172.637. </t>
    </r>
    <r>
      <rPr>
        <b/>
        <sz val="12"/>
        <color theme="1"/>
        <rFont val="Arial"/>
        <family val="2"/>
      </rPr>
      <t>DSIA Valledupar</t>
    </r>
    <r>
      <rPr>
        <sz val="12"/>
        <color theme="1"/>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</si>
  <si>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</si>
  <si>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</si>
  <si>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</si>
  <si>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</si>
  <si>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</si>
  <si>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</si>
  <si>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</si>
  <si>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</si>
  <si>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</si>
  <si>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</si>
  <si>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</si>
  <si>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</si>
  <si>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</si>
  <si>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</si>
  <si>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</si>
  <si>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Recaudo y Cobranzas</t>
    </r>
  </si>
  <si>
    <t>AGC2024-001
H2</t>
  </si>
  <si>
    <r>
      <rPr>
        <b/>
        <sz val="12"/>
        <color theme="1"/>
        <rFont val="Arial"/>
        <family val="2"/>
      </rPr>
      <t>Hallazgo No. 2 Dilaciones en las actuaciones que se deben surtir en la gestión de cobro</t>
    </r>
    <r>
      <rPr>
        <sz val="12"/>
        <color theme="1"/>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color theme="1"/>
        <rFont val="Arial"/>
        <family val="2"/>
      </rPr>
      <t>DSI Barranquilla</t>
    </r>
    <r>
      <rPr>
        <sz val="12"/>
        <color theme="1"/>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color theme="1"/>
        <rFont val="Arial"/>
        <family val="2"/>
      </rPr>
      <t>DSI Barranquilla</t>
    </r>
    <r>
      <rPr>
        <sz val="12"/>
        <color theme="1"/>
        <rFont val="Arial"/>
        <family val="2"/>
      </rPr>
      <t xml:space="preserve"> NIT 900.335.216, 72.195.546, 72.211.845, 900.043.191, 19.088.860, 19.367.732, 900.047.321, 901.172.637, 8.531.547. </t>
    </r>
    <r>
      <rPr>
        <b/>
        <sz val="12"/>
        <color theme="1"/>
        <rFont val="Arial"/>
        <family val="2"/>
      </rPr>
      <t xml:space="preserve">DSIA Valledupar </t>
    </r>
    <r>
      <rPr>
        <sz val="12"/>
        <color theme="1"/>
        <rFont val="Arial"/>
        <family val="2"/>
      </rPr>
      <t xml:space="preserve">NIT 901.092.583, 900.932.959, 900.679.774, 824.000.795. </t>
    </r>
    <r>
      <rPr>
        <b/>
        <sz val="12"/>
        <color theme="1"/>
        <rFont val="Arial"/>
        <family val="2"/>
      </rPr>
      <t>DSI Bogotá</t>
    </r>
    <r>
      <rPr>
        <sz val="12"/>
        <color theme="1"/>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color theme="1"/>
        <rFont val="Arial"/>
        <family val="2"/>
      </rPr>
      <t>DSI Barranquilla</t>
    </r>
    <r>
      <rPr>
        <sz val="12"/>
        <color theme="1"/>
        <rFont val="Arial"/>
        <family val="2"/>
      </rPr>
      <t xml:space="preserve"> NIT 88.060.131, 72.195.546, 900.527.429, 900.047.321, 901.172.637, 900.389.024, 901.172.637,72.211.845. </t>
    </r>
    <r>
      <rPr>
        <b/>
        <sz val="12"/>
        <color theme="1"/>
        <rFont val="Arial"/>
        <family val="2"/>
      </rPr>
      <t>DSIA Valledupar</t>
    </r>
    <r>
      <rPr>
        <sz val="12"/>
        <color theme="1"/>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color theme="1"/>
        <rFont val="Arial"/>
        <family val="2"/>
      </rPr>
      <t>DSI Barranquilla</t>
    </r>
    <r>
      <rPr>
        <sz val="12"/>
        <color theme="1"/>
        <rFont val="Arial"/>
        <family val="2"/>
      </rPr>
      <t xml:space="preserve"> NIT 8.531.547, 82.330.349, </t>
    </r>
    <r>
      <rPr>
        <b/>
        <sz val="12"/>
        <color theme="1"/>
        <rFont val="Arial"/>
        <family val="2"/>
      </rPr>
      <t>900.047.321 (D) (F).</t>
    </r>
    <r>
      <rPr>
        <sz val="12"/>
        <color theme="1"/>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color theme="1"/>
        <rFont val="Arial"/>
        <family val="2"/>
      </rPr>
      <t>DSI Valledupar</t>
    </r>
    <r>
      <rPr>
        <sz val="12"/>
        <color theme="1"/>
        <rFont val="Arial"/>
        <family val="2"/>
      </rPr>
      <t xml:space="preserve"> NIT 900.008.328, 12.720.906, 900.129.765, 900.664.250, 900.221.435, 824.001.382, 822.006.210. </t>
    </r>
    <r>
      <rPr>
        <b/>
        <sz val="12"/>
        <color theme="1"/>
        <rFont val="Arial"/>
        <family val="2"/>
      </rPr>
      <t>DSI Barranquill</t>
    </r>
    <r>
      <rPr>
        <sz val="12"/>
        <color theme="1"/>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color theme="1"/>
        <rFont val="Arial"/>
        <family val="2"/>
      </rPr>
      <t>DSI Valledupar</t>
    </r>
    <r>
      <rPr>
        <sz val="12"/>
        <color theme="1"/>
        <rFont val="Arial"/>
        <family val="2"/>
      </rPr>
      <t xml:space="preserve"> NIT 901.308.124, 900.008.328, 900.542.303, 822.006.210, 19.379.230, 17.123.009, 824.001.382, 901.059.733.  </t>
    </r>
    <r>
      <rPr>
        <b/>
        <sz val="12"/>
        <color theme="1"/>
        <rFont val="Arial"/>
        <family val="2"/>
      </rPr>
      <t>DSI Barranquilla</t>
    </r>
    <r>
      <rPr>
        <sz val="12"/>
        <color theme="1"/>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color theme="1"/>
        <rFont val="Arial"/>
        <family val="2"/>
      </rPr>
      <t xml:space="preserve">DSI Bogotá </t>
    </r>
    <r>
      <rPr>
        <sz val="12"/>
        <color theme="1"/>
        <rFont val="Arial"/>
        <family val="2"/>
      </rPr>
      <t xml:space="preserve">NIT 830.061.338, 830.049.117, 80.469.963, 900.664.939, 19.129.919, 79.857.283, 900.223.901, 93.396.253, 860.079.278, 900.209.137, 38.864.317, 800.249.401, 830.050.525, 900.662.664, 79.555.471. </t>
    </r>
    <r>
      <rPr>
        <b/>
        <sz val="12"/>
        <color theme="1"/>
        <rFont val="Arial"/>
        <family val="2"/>
      </rPr>
      <t>DSI Barranquilla</t>
    </r>
    <r>
      <rPr>
        <sz val="12"/>
        <color theme="1"/>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color theme="1"/>
        <rFont val="Arial"/>
        <family val="2"/>
      </rPr>
      <t xml:space="preserve"> DSIA Valledupar</t>
    </r>
    <r>
      <rPr>
        <sz val="12"/>
        <color theme="1"/>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</si>
  <si>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</si>
  <si>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</si>
  <si>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</si>
  <si>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</si>
  <si>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</si>
  <si>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</si>
  <si>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</si>
  <si>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</si>
  <si>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</si>
  <si>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</si>
  <si>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de Recaudo y Cobranzas</t>
    </r>
  </si>
  <si>
    <t>AGC2024-001
H3</t>
  </si>
  <si>
    <r>
      <rPr>
        <b/>
        <sz val="12"/>
        <color theme="1"/>
        <rFont val="Arial"/>
        <family val="2"/>
      </rPr>
      <t xml:space="preserve">Hallazgo No.3 Depósitos judiciales (DJ) pendientes de gestionar </t>
    </r>
    <r>
      <rPr>
        <sz val="12"/>
        <color theme="1"/>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color theme="1"/>
        <rFont val="Arial"/>
        <family val="2"/>
      </rPr>
      <t xml:space="preserve"> DSI Bogotá</t>
    </r>
    <r>
      <rPr>
        <sz val="12"/>
        <color theme="1"/>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color theme="1"/>
        <rFont val="Arial"/>
        <family val="2"/>
      </rPr>
      <t>DSI Bogotá.</t>
    </r>
    <r>
      <rPr>
        <sz val="12"/>
        <color theme="1"/>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color theme="1"/>
        <rFont val="Arial"/>
        <family val="2"/>
      </rPr>
      <t xml:space="preserve">DSI Barranquilla.	
</t>
    </r>
    <r>
      <rPr>
        <sz val="12"/>
        <color theme="1"/>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color theme="1"/>
        <rFont val="Arial"/>
        <family val="2"/>
      </rPr>
      <t>DSI Valledupar.</t>
    </r>
    <r>
      <rPr>
        <sz val="12"/>
        <color theme="1"/>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</si>
  <si>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</si>
  <si>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</si>
  <si>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</si>
  <si>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</si>
  <si>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</si>
  <si>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</si>
  <si>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</si>
  <si>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</si>
  <si>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</si>
  <si>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</si>
  <si>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</si>
  <si>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color theme="1"/>
        <rFont val="Arial"/>
        <family val="2"/>
      </rPr>
      <t xml:space="preserve">Hallazgo No.4 Deficiencias en el seguimiento y control de los procesos concursales
</t>
    </r>
    <r>
      <rPr>
        <sz val="12"/>
        <color theme="1"/>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color theme="1"/>
        <rFont val="Arial"/>
        <family val="2"/>
      </rPr>
      <t>DSIA Valledupar</t>
    </r>
    <r>
      <rPr>
        <sz val="12"/>
        <color theme="1"/>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color theme="1"/>
        <rFont val="Arial"/>
        <family val="2"/>
      </rPr>
      <t>DSI Bogotá</t>
    </r>
    <r>
      <rPr>
        <sz val="12"/>
        <color theme="1"/>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color theme="1"/>
        <rFont val="Arial"/>
        <family val="2"/>
      </rPr>
      <t xml:space="preserve"> DSI Barranquilla</t>
    </r>
    <r>
      <rPr>
        <sz val="12"/>
        <color theme="1"/>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color theme="1"/>
        <rFont val="Arial"/>
        <family val="2"/>
      </rPr>
      <t>DSI Valledupar</t>
    </r>
    <r>
      <rPr>
        <sz val="12"/>
        <color theme="1"/>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color theme="1"/>
        <rFont val="Arial"/>
        <family val="2"/>
      </rPr>
      <t>DSI Bogotá</t>
    </r>
    <r>
      <rPr>
        <sz val="12"/>
        <color theme="1"/>
        <rFont val="Arial"/>
        <family val="2"/>
      </rPr>
      <t xml:space="preserve"> NIT 900.127.114, 800.001.075, 860.051.688, 901.440.527, 900.023.512, 900.480.908, 1.073.512.646, 900.177.976, 900.189.751, 900.201.524, 830.101.778, 830.134.871, 41.773.249, 900.457.077, 860.036.856, 19.348.724, 860.001.113, 900.298.200. </t>
    </r>
    <r>
      <rPr>
        <b/>
        <sz val="12"/>
        <color theme="1"/>
        <rFont val="Arial"/>
        <family val="2"/>
      </rPr>
      <t>DSI Barranquilla</t>
    </r>
    <r>
      <rPr>
        <sz val="12"/>
        <color theme="1"/>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color theme="1"/>
        <rFont val="Arial"/>
        <family val="2"/>
      </rPr>
      <t>DSI Bogotá.</t>
    </r>
    <r>
      <rPr>
        <sz val="12"/>
        <color theme="1"/>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color theme="1"/>
        <rFont val="Arial"/>
        <family val="2"/>
      </rPr>
      <t>DSI Bogotá</t>
    </r>
    <r>
      <rPr>
        <sz val="12"/>
        <color theme="1"/>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color theme="1"/>
        <rFont val="Arial"/>
        <family val="2"/>
      </rPr>
      <t>DSI Bogotá</t>
    </r>
    <r>
      <rPr>
        <sz val="12"/>
        <color theme="1"/>
        <rFont val="Arial"/>
        <family val="2"/>
      </rPr>
      <t xml:space="preserve"> NIT 830.120.172, 830.060.292. </t>
    </r>
    <r>
      <rPr>
        <b/>
        <sz val="12"/>
        <color theme="1"/>
        <rFont val="Arial"/>
        <family val="2"/>
      </rPr>
      <t>DSI Barranquilla</t>
    </r>
    <r>
      <rPr>
        <sz val="12"/>
        <color theme="1"/>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color theme="1"/>
        <rFont val="Arial"/>
        <family val="2"/>
      </rPr>
      <t xml:space="preserve"> DSI Barranquilla (F) (D).</t>
    </r>
    <r>
      <rPr>
        <sz val="12"/>
        <color theme="1"/>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</si>
  <si>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</si>
  <si>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</si>
  <si>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</si>
  <si>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</si>
  <si>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</si>
  <si>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</si>
  <si>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</si>
  <si>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</si>
  <si>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</si>
  <si>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</si>
  <si>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</si>
  <si>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</si>
  <si>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</si>
  <si>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</si>
  <si>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</si>
  <si>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</si>
  <si>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</si>
  <si>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</si>
  <si>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color theme="1"/>
        <rFont val="Arial"/>
        <family val="2"/>
      </rPr>
      <t>Hallazgo No. 5 Inadecuada conformación y/o desactualización de unidades documentales y expedientes de cobro</t>
    </r>
    <r>
      <rPr>
        <sz val="12"/>
        <color theme="1"/>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color theme="1"/>
        <rFont val="Arial"/>
        <family val="2"/>
      </rPr>
      <t xml:space="preserve">DSI Bogotá, DSI Barranquilla, DSIA Valledupar. 	
</t>
    </r>
    <r>
      <rPr>
        <sz val="12"/>
        <color theme="1"/>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color theme="1"/>
        <rFont val="Arial"/>
        <family val="2"/>
      </rPr>
      <t>DSI Bogotá, DSI Barranquilla, DSIA Valledupar.</t>
    </r>
    <r>
      <rPr>
        <sz val="12"/>
        <color theme="1"/>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</si>
  <si>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</si>
  <si>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color theme="1"/>
        <rFont val="Arial"/>
        <family val="2"/>
      </rPr>
      <t>BIMESTRALMENTE</t>
    </r>
    <r>
      <rPr>
        <sz val="12"/>
        <color theme="1"/>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</si>
  <si>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</si>
  <si>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</si>
  <si>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</si>
  <si>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</si>
  <si>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</si>
  <si>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</si>
  <si>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</si>
  <si>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</si>
  <si>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</si>
  <si>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</si>
  <si>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</si>
  <si>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color theme="1"/>
        <rFont val="Arial"/>
        <family val="2"/>
      </rPr>
      <t xml:space="preserve">Hallazgo No.6 Deficiencias en la gestión para la inactivación de roles en los sistemas de información Obligación Financiera, SIPAC y aplicativo OBLIGA y en la actualización de los listados.
</t>
    </r>
    <r>
      <rPr>
        <sz val="12"/>
        <color theme="1"/>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color theme="1"/>
        <rFont val="Arial"/>
        <family val="2"/>
      </rPr>
      <t>(Ver anexo No.5 Roles. Hoja a).</t>
    </r>
    <r>
      <rPr>
        <sz val="12"/>
        <color theme="1"/>
        <rFont val="Arial"/>
        <family val="2"/>
      </rPr>
      <t xml:space="preserve"> </t>
    </r>
    <r>
      <rPr>
        <b/>
        <sz val="12"/>
        <color theme="1"/>
        <rFont val="Arial"/>
        <family val="2"/>
      </rPr>
      <t xml:space="preserve">Dirección de Gestión de Innovación y Tecnología, Dirección de Gestión de Impuestos/Coordinación de Cobranzas.								</t>
    </r>
    <r>
      <rPr>
        <sz val="12"/>
        <color theme="1"/>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color theme="1"/>
        <rFont val="Arial"/>
        <family val="2"/>
      </rPr>
      <t xml:space="preserve">Dirección de Gestión de Impuestos/ Coordinación de Cobranzas.	</t>
    </r>
    <r>
      <rPr>
        <sz val="12"/>
        <color theme="1"/>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color theme="1"/>
        <rFont val="Arial"/>
        <family val="2"/>
      </rPr>
      <t xml:space="preserve">(Ver anexo No.5 Roles. Hoja c). Dirección de Gestión de Impuestos/Coordinación de Cobranzas. Dirección de Gestión de Innovación y Tecnología.	
			</t>
    </r>
    <r>
      <rPr>
        <sz val="12"/>
        <color theme="1"/>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color theme="1"/>
        <rFont val="Arial"/>
        <family val="2"/>
      </rPr>
      <t>(Ver anexo No.5 Roles. Hoja d). DSI Bogotá, Dirección de Gestión de Innovación y Tecnología, Coordinación de Administración de Aplicativos de Impuestos.</t>
    </r>
    <r>
      <rPr>
        <sz val="12"/>
        <color theme="1"/>
        <rFont val="Arial"/>
        <family val="2"/>
      </rPr>
      <t xml:space="preserve">
e. En el aplicativo OBLIGA, el exfuncionario identificado con C.C. 1.042.769.784 mantiene roles activos de consulta, grabación y eliminación. </t>
    </r>
    <r>
      <rPr>
        <b/>
        <sz val="12"/>
        <color theme="1"/>
        <rFont val="Arial"/>
        <family val="2"/>
      </rPr>
      <t xml:space="preserve">DSI Barranquilla.	</t>
    </r>
    <r>
      <rPr>
        <sz val="12"/>
        <color theme="1"/>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color theme="1"/>
        <rFont val="Arial"/>
        <family val="2"/>
      </rPr>
      <t xml:space="preserve"> (Ver anexo No.5 Roles Hoja f). DSI Bogotá, DSI Barranquilla, Dirección de Gestión de Innovación y Tecnología/CO Soporte Técnico al Usuario.	</t>
    </r>
    <r>
      <rPr>
        <sz val="12"/>
        <color theme="1"/>
        <rFont val="Arial"/>
        <family val="2"/>
      </rPr>
      <t xml:space="preserve">
g. En el Sistema SIPAC, según el listado en mención, 25 exfuncionarios mantienen roles activos, distribuidos así: 24 en DSI Bogotá y uno (1) en DO Grandes Contribuyentes </t>
    </r>
    <r>
      <rPr>
        <b/>
        <sz val="12"/>
        <color theme="1"/>
        <rFont val="Arial"/>
        <family val="2"/>
      </rPr>
      <t>(Ver anexo No.5 Roles Hoja g). DSI Bogotá, DO Grandes Contribuyentes, Dirección de Gestión de Innovación y Tecnología/CO de Soporte Técnico al Usuario.</t>
    </r>
    <r>
      <rPr>
        <sz val="12"/>
        <color theme="1"/>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color theme="1"/>
        <rFont val="Arial"/>
        <family val="2"/>
      </rPr>
      <t>(Ver anexo No.5 Roles. Hoja h)</t>
    </r>
    <r>
      <rPr>
        <sz val="12"/>
        <color theme="1"/>
        <rFont val="Arial"/>
        <family val="2"/>
      </rPr>
      <t xml:space="preserve">. </t>
    </r>
    <r>
      <rPr>
        <b/>
        <sz val="12"/>
        <color theme="1"/>
        <rFont val="Arial"/>
        <family val="2"/>
      </rPr>
      <t>DSI Barranquilla, DSI Bogotá, DO Grandes Contribuyentes.</t>
    </r>
    <r>
      <rPr>
        <sz val="12"/>
        <color theme="1"/>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color theme="1"/>
        <rFont val="Arial"/>
        <family val="2"/>
      </rPr>
      <t>(Ver anexo No.5 Roles. Hoja i). Dirección de Gestión de Innovación y Tecnología.</t>
    </r>
    <r>
      <rPr>
        <sz val="12"/>
        <color theme="1"/>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</si>
  <si>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</si>
  <si>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</si>
  <si>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</si>
  <si>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</si>
  <si>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</si>
  <si>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</si>
  <si>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</si>
  <si>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</si>
  <si>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</si>
  <si>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color theme="1"/>
        <rFont val="Arial"/>
        <family val="2"/>
      </rPr>
      <t>Hallazgo No. 8 Deficiencias de las herramientas tecnológicas que soportan la gestión de cobro</t>
    </r>
    <r>
      <rPr>
        <sz val="12"/>
        <color theme="1"/>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color theme="1"/>
        <rFont val="Arial"/>
        <family val="2"/>
      </rPr>
      <t xml:space="preserve">Dirección de Gestión de Innovación y Tecnología. Dirección de Gestión de Impuestos/ Coordinación de Cobranzas.	</t>
    </r>
    <r>
      <rPr>
        <sz val="12"/>
        <color theme="1"/>
        <rFont val="Arial"/>
        <family val="2"/>
      </rPr>
      <t xml:space="preserve">
b.	Deficiencias en la calidad y confiabilidad de la información registrada en los diferentes sistemas de información que soportan la administración de Cartera e interoperabilidad parcial entre estos.</t>
    </r>
    <r>
      <rPr>
        <b/>
        <sz val="12"/>
        <color theme="1"/>
        <rFont val="Arial"/>
        <family val="2"/>
      </rPr>
      <t xml:space="preserve"> Dirección de Gestión de Impuestos/ Coordinación de Cobranzas</t>
    </r>
    <r>
      <rPr>
        <sz val="12"/>
        <color theme="1"/>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color theme="1"/>
        <rFont val="Arial"/>
        <family val="2"/>
      </rPr>
      <t>Dirección de Gestión de Innovación y Tecnología, Dirección de Gestión de Impuestos/ Coordinación de Cobranzas.</t>
    </r>
    <r>
      <rPr>
        <sz val="12"/>
        <color theme="1"/>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color theme="1"/>
        <rFont val="Arial"/>
        <family val="2"/>
      </rPr>
      <t>Dirección de Gestión de Innovación y Tecnología. Dirección de Gestión de Impuestos/ Coordinación de Cobranzas.</t>
    </r>
    <r>
      <rPr>
        <sz val="12"/>
        <color theme="1"/>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</si>
  <si>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</si>
  <si>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t>Iniciar el proyecto con la definición de  los requerimientos funcionales</t>
  </si>
  <si>
    <t>Definir los requerimientos funcionales</t>
  </si>
  <si>
    <t xml:space="preserve">Documento de requerimientos funcionales V1 </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</si>
  <si>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</si>
  <si>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</si>
  <si>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t>Mapa de historias con la priorización funcional de la implementación  V1</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</si>
  <si>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</si>
  <si>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</si>
  <si>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t xml:space="preserve">Plan de trabajo aprobado </t>
  </si>
  <si>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</si>
  <si>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</si>
  <si>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</si>
  <si>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t>
  </si>
  <si>
    <t xml:space="preserve">Hallazgo No. 1. Deficiencias en la documentación del sistema de gestión del subproceso y en el seguimiento y control de los actos administrativos proferidos
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1.	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2.	Revisados los pliegos de cargos y autos de archivo no existe segregación de funciones, por cuanto es el mismo subdirector de Facturación Electrónica y Soluciones Operativas, quien revisa, firma y emite estos actos administrativos. 
3.	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t>
  </si>
  <si>
    <t>Lo anterior, obedece a deficiencias en la implementación de autocontroles y seguimiento a los procedimientos auditados y actos administrativos emitidos desde la Subdirección de Factura Electrónica y Soluciones Operativas.</t>
  </si>
  <si>
    <t xml:space="preserve">1. Elaborar, aprobar y publicar en el Sistema de Gestión  el procedimiento de determinación de sanciones a Proveedores Tecnológicos. </t>
  </si>
  <si>
    <t>Procedimiento publicado</t>
  </si>
  <si>
    <r>
      <rPr>
        <b/>
        <sz val="12"/>
        <rFont val="Arial"/>
        <family val="2"/>
      </rPr>
      <t>DGI</t>
    </r>
    <r>
      <rPr>
        <sz val="12"/>
        <rFont val="Arial"/>
        <family val="2"/>
      </rPr>
      <t xml:space="preserve">
Subdirección de Factura Electrónica y Soluciones Operativas</t>
    </r>
  </si>
  <si>
    <t xml:space="preserve">2. Modificar el procedimiento PR-CAC-0466 "Habilitación o renovación de Proveedor Tecnológico" que incluya  un control para verificar el registro de la responsabilidad generada en el RUT por las resoluciones de habilitación y/ o renovación de los proveedores tecnológicos. </t>
  </si>
  <si>
    <t>Nueva versión de Procedimiento publicada</t>
  </si>
  <si>
    <t xml:space="preserve">3. Modificar el procedimiento PR-CAC-0467 "Cancelación de la Habilitación del Proveedor Tecnológico" que incluya  un control para verificar el registro de la responsabilidad generada en el RUT por las resoluciones de cancelación de los proveedores tecnológicos. </t>
  </si>
  <si>
    <t xml:space="preserve">Hallazgo No. 2. Falencias en la conformación y desactualización de unidades documentales 
Revisada la gestión documental de las solicitudes de habilitación, renovación, cancelación, terminación o revocatoria de proveedores tecnológicos- PT se evidenció: 
1.	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2.	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t>
  </si>
  <si>
    <t>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t>
  </si>
  <si>
    <t xml:space="preserve">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</si>
  <si>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Listado de asistencia de capacitaciones</t>
  </si>
  <si>
    <t>Concertación de compromisos laborales (servidores públicos)
Obligaciones contractuales (contratistas)</t>
  </si>
  <si>
    <t xml:space="preserve">Informe trimestral de avance de las Unidades documentales ajustadas.
</t>
  </si>
  <si>
    <t>Hallazgo No. 3. Deficiencias en la planeación y ejecución del premio fiscal 2023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</si>
  <si>
    <t>Lo anterior, debido a deficiencias en la planeación y ejecución del sorteo de premio fiscal por parte de la DIAN, en el autocontrol, monitoreo y seguimiento de las etapas de este.</t>
  </si>
  <si>
    <t>Procedimiento aprobado y publicado en el Sistema de Gestión</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</si>
  <si>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</si>
  <si>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</si>
  <si>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</si>
  <si>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</si>
  <si>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Hallazgo No. 4. Inconsistencias entre la información depurada y el protocolo de la depuración de bases de datos del Premio Fiscal 2023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</si>
  <si>
    <t>Lo anterior, se debe a deficiencias en la elaboración, aplicación, validación y control de correcto uso del protocolo determinado para la depuración de la base de datos del sorteo del Premio Fiscal “La Factura Electrónica Me Premia” 2023.</t>
  </si>
  <si>
    <t xml:space="preserve">Procedimiento aprobado y publicado en el Sistema de Gestión </t>
  </si>
  <si>
    <r>
      <rPr>
        <b/>
        <sz val="12"/>
        <rFont val="Arial"/>
        <family val="2"/>
      </rPr>
      <t xml:space="preserve">DGI
</t>
    </r>
    <r>
      <rPr>
        <sz val="12"/>
        <rFont val="Arial"/>
        <family val="2"/>
      </rPr>
      <t xml:space="preserve">Subdirección de Factura electrónica y soluciones operativas
Subdirección de servicio al ciudadano
Subdirección de Procesamiento de Datos </t>
    </r>
  </si>
  <si>
    <t>Hallazgo No. 5. Deficiencias en el registro y la publicación de los activos de información en el portal web de la entidad y enlace de transparencia
Verificado el Anexo "Roles de las soluciones tecnológicas" según procedimientos y procesos_V4_R003 del proceso de Información, Innovación y Tecnología, publicado en la DIANNET en el listado maestro de documentos de la entidad en relación con los activos de información que apoyan el subproceso de Factura Electrónica y Servicios Digitales, se identificaron los sistemas:  Sistema de Factura Electrónica – SFESO1, Premio Fiscal 2023 y Numeración de Facturación, y al analizar la información de la herramienta de riesgos registrada en NOVASEC se evidenció lo siguiente:
 1.	No se encuentra ningún registro del activo relacionado con los sistemas Premio Fiscal 2023 - "La Factura Electrónica Me Premia” y “Numeración de Facturación”. 
2.	En cuanto a los riesgos registrados del activo SFESO, éste presentó riesgos sin aprobar y controles no definidos, así como planes de acción sin actividades, situación que fue corregida durante la auditoría . 
3.	Los activos de información que apoyan el subproceso de Factura Electrónica y Servicios Digitales no se encuentran publicados en el botón de transparencia del portal web de la DIAN, sin embargo, en el índice de información clasificada y reservada se relacionan los activos SFESO y Premio Fiscal 2023.  
Lo expuesto, desatiende los numerales 1.5, 1.6 y 2.1 del “Manual de Gobierno Digital”, así como el procedimiento PR-IIT-0366 V6 “Gestión de Activos de Información”, el instructivo IN-IIT-0105 “Modificación del anexo Roles de las Soluciones Tecnológicas”, cartilla CT-IIT-0079 V4 “Cartilla para la gestión de activos de información” y política 3.4.1 “Transparencia, acceso a la información pública y lucha contra la corrupción” de la Dimensión 3 “Gestión con Valores para Resultados” y los componentes 3 “Actividades de Control”, 4 “Información y Comunicación” y 5 “Actividades de Monitoreo” de la Dimensión 7 “Control Interno” del Modelo Integrado de Planeación y Gestión – MIPG V5.</t>
  </si>
  <si>
    <t xml:space="preserve">Debido a deficiencias en el seguimiento, control y monitoreo de los activos de información que apoyan el subproceso auditado, impidiendo su correcta gobernanza, publicación y control de riesgos.   </t>
  </si>
  <si>
    <t xml:space="preserve">1. Registrar el activo de información tipo Software  "Premio Fiscal" en la plataforma NovaSec.
</t>
  </si>
  <si>
    <t>Activo de información registrado en Novasec.</t>
  </si>
  <si>
    <r>
      <rPr>
        <b/>
        <sz val="12"/>
        <rFont val="Arial"/>
        <family val="2"/>
      </rPr>
      <t xml:space="preserve">DGI
</t>
    </r>
    <r>
      <rPr>
        <sz val="12"/>
        <rFont val="Arial"/>
        <family val="2"/>
      </rPr>
      <t>Subdirección de Factura Electrónica y Soluciones Operativas.</t>
    </r>
  </si>
  <si>
    <t xml:space="preserve">2. Acompañar la revisión, actualización y gestión de los activos de información y riesgos de Seguridad de Información de las Subdirecciones de Factura Electrónica y Soluciones Operativas y de Servicio al Ciudadano en Asuntos Tributarios.
</t>
  </si>
  <si>
    <t>Reporte generado de la herramienta GRC, de los  activos de información actualizados.</t>
  </si>
  <si>
    <r>
      <rPr>
        <b/>
        <sz val="12"/>
        <rFont val="Arial"/>
        <family val="2"/>
      </rPr>
      <t>DGI</t>
    </r>
    <r>
      <rPr>
        <sz val="12"/>
        <rFont val="Arial"/>
        <family val="2"/>
      </rPr>
      <t xml:space="preserve">
Subdirección de Factura Electrónica y Soluciones Operativas 
Oficina de Seguridad de la Información.</t>
    </r>
  </si>
  <si>
    <t>3. Realizar la publicación de los activos de información en el botón de transparencia del portal web de la DIAN y en el portal de datos abiertos una vez estén actualizados.</t>
  </si>
  <si>
    <t>Link de la publicación del registro de activos de información en el botón de transparencia de la página web de la DIAN y en el Portal de datos abiertos del Estado Colombiano.</t>
  </si>
  <si>
    <r>
      <rPr>
        <b/>
        <sz val="12"/>
        <rFont val="Arial"/>
        <family val="2"/>
      </rPr>
      <t>DGI</t>
    </r>
    <r>
      <rPr>
        <sz val="12"/>
        <rFont val="Arial"/>
        <family val="2"/>
      </rPr>
      <t xml:space="preserve">
Oficina de Seguridad de la Información </t>
    </r>
  </si>
  <si>
    <r>
      <t xml:space="preserve">Hallazgo No. 6. Deficiencias en la gestión de roles de los activos sistemas de información del subproceso de Factura Electrónica y Servicios Digitales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</si>
  <si>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</si>
  <si>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</si>
  <si>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</si>
  <si>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</si>
  <si>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</si>
  <si>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</si>
  <si>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</si>
  <si>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color rgb="FF00B050"/>
        <rFont val="Arial"/>
        <family val="2"/>
      </rPr>
      <t xml:space="preserve"> </t>
    </r>
    <r>
      <rPr>
        <sz val="12"/>
        <color theme="1"/>
        <rFont val="Arial"/>
        <family val="2"/>
      </rPr>
      <t>de seguimiento mensual q</t>
    </r>
    <r>
      <rPr>
        <sz val="12"/>
        <rFont val="Arial"/>
        <family val="2"/>
      </rPr>
      <t xml:space="preserve">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</si>
  <si>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</si>
  <si>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</si>
  <si>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</si>
  <si>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</si>
  <si>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</si>
  <si>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</si>
  <si>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</si>
  <si>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</si>
  <si>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</si>
  <si>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</si>
  <si>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t>Contrato Firmado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</si>
  <si>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</si>
  <si>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</si>
  <si>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</si>
  <si>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 xml:space="preserve">Hallazgo No. 7. Deficiencias en la documentación y manuales de los sistemas de información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</si>
  <si>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</si>
  <si>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</si>
  <si>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</si>
  <si>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</si>
  <si>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</si>
  <si>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 xml:space="preserve">Hallazgo No. 8. Inconsistencias en el cumplimiento de los Acuerdos de Niveles de Servicio - ANS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</si>
  <si>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</si>
  <si>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</si>
  <si>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</si>
  <si>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</si>
  <si>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</si>
  <si>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</si>
  <si>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</si>
  <si>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 xml:space="preserve">Cumplimiento de Obligaciones Formales de Usuarios  Aduaneros AOF2015005
H5
Periodo 01/01/2014 a
31/07/2015  </t>
  </si>
  <si>
    <t>AOF2015005</t>
  </si>
  <si>
    <r>
      <rPr>
        <b/>
        <sz val="12"/>
        <color theme="1"/>
        <rFont val="Arial"/>
        <family val="2"/>
      </rPr>
      <t>Deficiencias en los sistemas de información para apoyar la gestión de la habilitación, reconocimiento, autorización y control de usuarios.</t>
    </r>
    <r>
      <rPr>
        <sz val="12"/>
        <color theme="1"/>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</si>
  <si>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</si>
  <si>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</si>
  <si>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</si>
  <si>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</si>
  <si>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</si>
  <si>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</si>
  <si>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</si>
  <si>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</si>
  <si>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</si>
  <si>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</si>
  <si>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</si>
  <si>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</si>
  <si>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</si>
  <si>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</si>
  <si>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</si>
  <si>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</si>
  <si>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color theme="1"/>
        <rFont val="Arial"/>
        <family val="2"/>
      </rPr>
      <t>Falta de gobernabilidad sobre los aplicativos no corporativos de la entidad.</t>
    </r>
    <r>
      <rPr>
        <sz val="12"/>
        <color theme="1"/>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</si>
  <si>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</si>
  <si>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</si>
  <si>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</si>
  <si>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</si>
  <si>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</si>
  <si>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</si>
  <si>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</si>
  <si>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</si>
  <si>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color theme="1"/>
        <rFont val="Arial"/>
        <family val="2"/>
      </rPr>
      <t>DGIT</t>
    </r>
    <r>
      <rPr>
        <sz val="12"/>
        <color theme="1"/>
        <rFont val="Arial"/>
        <family val="2"/>
      </rPr>
      <t xml:space="preserve">
NC - Subproceso Innovación y Tecnología
Dirección de Gestión de Innovación y Tecnología
REFORMULADO
24102022</t>
    </r>
  </si>
  <si>
    <t>AGC2024-001
H7</t>
  </si>
  <si>
    <r>
      <rPr>
        <b/>
        <sz val="12"/>
        <color theme="1"/>
        <rFont val="Arial"/>
        <family val="2"/>
      </rPr>
      <t>Hallazgo No. 7 Manejador de bases de datos (DBMS) sin soporte del proveedor y falta de completitud en el diccionario de datos</t>
    </r>
    <r>
      <rPr>
        <sz val="12"/>
        <color theme="1"/>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color theme="1"/>
        <rFont val="Arial"/>
        <family val="2"/>
      </rPr>
      <t xml:space="preserve">Dirección de Gestión de Innovación y Tecnología.								</t>
    </r>
    <r>
      <rPr>
        <sz val="12"/>
        <color theme="1"/>
        <rFont val="Arial"/>
        <family val="2"/>
      </rPr>
      <t xml:space="preserve">
b. El diccionario de la base de datos contiene la descripción de los paquetes, sin embargo, no se describe cada tabla y falta completitud en algunos campos. </t>
    </r>
    <r>
      <rPr>
        <b/>
        <sz val="12"/>
        <color theme="1"/>
        <rFont val="Arial"/>
        <family val="2"/>
      </rPr>
      <t xml:space="preserve">Dirección de Gestión de Innovación y Tecnología.
</t>
    </r>
    <r>
      <rPr>
        <sz val="12"/>
        <color theme="1"/>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</si>
  <si>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</si>
  <si>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</si>
  <si>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</si>
  <si>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</si>
  <si>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</si>
  <si>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t>Plan de trabajo aprobado  V1</t>
  </si>
  <si>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</si>
  <si>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</si>
  <si>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</si>
  <si>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</si>
  <si>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</si>
  <si>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en la Administración de Mercancías ADA y BRDP - AAB 2019003
Periodo 01/01/2018 al 15/03/2019
H8</t>
  </si>
  <si>
    <t>AAB 2019003</t>
  </si>
  <si>
    <r>
      <rPr>
        <b/>
        <sz val="12"/>
        <color theme="1"/>
        <rFont val="Arial"/>
        <family val="2"/>
      </rPr>
      <t>Deficiencias para la disposición de bienes recibidos en dación de pago - BRDP</t>
    </r>
    <r>
      <rPr>
        <sz val="12"/>
        <color theme="1"/>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</si>
  <si>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</si>
  <si>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</si>
  <si>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 xml:space="preserve">Valor de los bienes dispuestos en el período / Valor total de los bienes.  </t>
  </si>
  <si>
    <r>
      <rPr>
        <b/>
        <sz val="12"/>
        <color theme="1"/>
        <rFont val="Arial"/>
        <family val="2"/>
      </rPr>
      <t xml:space="preserve">DGC
</t>
    </r>
    <r>
      <rPr>
        <sz val="12"/>
        <color theme="1"/>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</si>
  <si>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</si>
  <si>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</si>
  <si>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color theme="1"/>
        <rFont val="Arial"/>
        <family val="2"/>
      </rPr>
      <t>1. Inoportunidad en la disposición de las mercancías Aprehendidas, Decomisadas o Abandonadas – ADA a favor de la Nación.</t>
    </r>
    <r>
      <rPr>
        <sz val="12"/>
        <color theme="1"/>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</si>
  <si>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</si>
  <si>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</si>
  <si>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</si>
  <si>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</si>
  <si>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</si>
  <si>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color theme="1"/>
        <rFont val="Arial"/>
        <family val="2"/>
      </rPr>
      <t xml:space="preserve">DGC
</t>
    </r>
    <r>
      <rPr>
        <sz val="12"/>
        <color theme="1"/>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</si>
  <si>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</si>
  <si>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</si>
  <si>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r>
      <rPr>
        <b/>
        <sz val="12"/>
        <color theme="1"/>
        <rFont val="Arial"/>
        <family val="2"/>
      </rPr>
      <t xml:space="preserve">DGC
</t>
    </r>
    <r>
      <rPr>
        <sz val="12"/>
        <color theme="1"/>
        <rFont val="Arial"/>
        <family val="2"/>
      </rPr>
      <t xml:space="preserve">NC - Subproceso Operación Logística
Subdirección Logistica.
</t>
    </r>
  </si>
  <si>
    <t>Auditoría a la Disposición de mercancías aprehendidas, decomisadas o abandonadas a favor de la Nación - ADA.  ADM2022-002
Periodo: 1/01/2021 - 28/02/2022
H3</t>
  </si>
  <si>
    <r>
      <rPr>
        <b/>
        <sz val="12"/>
        <color theme="1"/>
        <rFont val="Arial"/>
        <family val="2"/>
      </rPr>
      <t>3. Observaciones frente a la disposición de mercancías ADA a favor de la Nación, mediante la modalidad de asignación.</t>
    </r>
    <r>
      <rPr>
        <sz val="12"/>
        <color theme="1"/>
        <rFont val="Arial"/>
        <family val="2"/>
      </rPr>
      <t xml:space="preserve">
Revisadas las resoluciones de asignación proferidas en el periodo auditado para la Dirección Seccional de Impuestos y Aduanas de Buenaventura, se evidenciaron las siguientes situaciones: 
3.1   Falta de completitud de la información
•  Resolución 3142 del 11 de mayo del 2021. En la carpeta virtual y física no reposa la solicitud de asignación, la hoja de control unidad documental FT-ADF- 2558 se encuentra sin nombre ni firma del funcionario que diligenció, el acta de comprobación de entrega de mercancías FT-ADF-2304, no se encuentra firmada por el funcionario responsable como jefe de la División Administrativa y Financiera, no se incluyeron los correos electrónicos de la solicitud de envió al buzón disposicion_mercancias@dian.gov.co,  no contiene los correos electrónicos remitidos con los cuales se solicitó el concepto de viabilidad, ni el de la respuesta de la entonces Subdirección de Recursos Físicos y los egresos de la mercancía asignada se encuentran sin la firma del funcionario delegado por la DIAN para la entrega de la misma.   
Así mismo, se observan demoras en la entrega y recibo de las mercancías asignadas, la entrega se realizó el 22 de junio de 2021, 27 días hábiles después de expedido el acto administrativo. De otra parte, los documentos de egresos se generaron 15 y 16 días después de la entrega de la mercancía (2 DEM de fecha 08/07/2021 y 2 DEM de fecha 09/07/2021). 
•  Resolución 6502 del 19 de agosto de 2021.  No se evidenció el registro del formato FT-ADF-2398 “Entrega de actos administrativos para su numeración, notificación, comunicación y/o publicación”.  En la carpeta física no reposa la solicitud de asignación, no contiene los correos electrónicos remitidos con los cuales se requirió el concepto de viabilidad, ni la correspondiente respuesta de la entonces Subdirección de Recursos Físicos.
•  Resolución 585 del 28 de enero de 2021.  No se evidenció el formato FT-ADF-2398 “Entrega de actos administrativos para su numeración, notificación, comunicación y/o publicación” y en la carpeta virtual y física no reposa la solicitud de asignación.</t>
    </r>
  </si>
  <si>
    <t>Deficiencias en la aplicación de controles para la entrega, retiro de las mercancías asignadas
Deficiencias en la elaboración de los egresos de mercancías asignadas
Deficiencias  en el diligenciamiento de los formatos establecidos
Deficiencias  en la conformación de las carpetas en los eventos de asignación.</t>
  </si>
  <si>
    <t xml:space="preserve">Implementar lista de chequeo de los eventos de asignación </t>
  </si>
  <si>
    <t xml:space="preserve">Lista de chequeo </t>
  </si>
  <si>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 xml:space="preserve">Subdirección Logística
Coordinación de Gestión Social y Comercialización 
Coordinación de Destrucción y Chatarrización
DS - Subproceso Operación Logística
Dirección Seccional de Impuestos y Aduanas de Buenaventura 
Dirección Seccional de Aduanas de Cartagena
GIT de Operación Logística
</t>
    </r>
  </si>
  <si>
    <t>Auditoría a la contratación en la DIAN ACO2022-001
Periodo: 1/01/2021 - 28/02/2022
H1</t>
  </si>
  <si>
    <t>ACO2022-001</t>
  </si>
  <si>
    <r>
      <rPr>
        <b/>
        <sz val="12"/>
        <color theme="1"/>
        <rFont val="Arial"/>
        <family val="2"/>
      </rPr>
      <t>Órdenes de Compra en la Tienda Virtual del Estado Colombiano (TVEC)</t>
    </r>
    <r>
      <rPr>
        <sz val="12"/>
        <color theme="1"/>
        <rFont val="Arial"/>
        <family val="2"/>
      </rPr>
      <t xml:space="preserve">
Hallazgo No. 1 Incumplimiento en la elaboración, publicación de los informes de supervisión y demás documentos de ejecución y deficiencias en el monitoreo de riesgos en las órdenes de compra.
Verificadas las Órdenes de Compra seleccionadas en la muestra, los documentos que deben generarse y su correspondiente publicación en la Tienda Virtual del Estado Colombiano – TVEC, se evidenció que:
a.	Órdenes de compra en las cuales no se encuentra publicado ningún documento en la TVEC, como son: acta de inicio, oficio designación del supervisor de la orden de compra, pólizas, informes periódicos de supervisión, y demás documentos que den cuenta de la ejecución de la orden. Nivel central: Órdenes de Compra 85270, 76559. DSA Medellín: Orden de compra 63888
b.	El acta de inicio de la orden de compra no fue elaborada para la suscripción por el supervisor y el contratista, que dé cuenta del momento en el cual se da inicio a la ejecución. DSA Medellín: Orden de compra 63888
c.	Falta de oportunidad en la publicación de los documentos en la tienda virtual del estado colombiano, por cuanto la publicación de los documentos e informes del supervisor se realiza después de finalizada la ejecución de la orden de compra o con periodos superiores a un mes de haber sido expedidos. Nivel central: Órdenes de Compra 69422, 71829, 80400
d. No se han elaborado los informes periódicos ni final de supervisión; adicionalmente, en la orden 63979 los términos para realizar la liquidación bilateral (4 meses) y unilateral (2 meses) se vencieron, pese a estar el acta de liquidación inicial firmada por el representante legal de la empresa contratista. Nivel central: Órdenes de compra 63979 y 76559. DSA Medellín: Orden de compra 63888
e.	Deficiencias en el seguimiento a los riesgos identificados en la matriz de riesgos contenida en los estudios y documentos previos diseñados por Colombia Compra Eficiente y que hacen parte del proceso de contratación para establecer el Acuerdo Marco de Precio, los cuales en el evento de existir controles cuya responsabilidad en la implementación corresponda a las entidades compradoras deben ser objeto de monitoreo por parte de los supervisores de la orden. Nivel Central y Direcciones Seccionales de Aduanas de Medellín y Barranquilla.</t>
    </r>
  </si>
  <si>
    <t>Falta de lineamientos en la entidad sobre el control, informes, liquidación y cierre de las órdenes de compra en la Tienda Virtual del Estado Colombiano; así como, desconocimiento por parte de los supervisores de las obligaciones que se desprenden de los documentos que hacen parte del proceso de contratación para establecer el Acuerdo Marco de Precio que aplica a la orden de compra y por deficiencias en la aplicación de los controles de seguimiento a la ejecución del contrato, de elaboración de los informes de supervisión y para la liquidación de los mismos dentro de los términos establecidos en la norma.</t>
  </si>
  <si>
    <t>Actualizar los procedimientos PR-ADF-433,434 y 435 etapa precontractual, contractual y postcontractual, así como los documentos relacionados, estableciendo los lineamientos sobre control, informes, liquidación y cierre de las ordenes de compra en la TVEC.</t>
  </si>
  <si>
    <t>Procedimientos actualizados, publicados y socializados</t>
  </si>
  <si>
    <r>
      <rPr>
        <b/>
        <sz val="12"/>
        <color theme="1"/>
        <rFont val="Arial"/>
        <family val="2"/>
      </rPr>
      <t xml:space="preserve">DGC
</t>
    </r>
    <r>
      <rPr>
        <sz val="12"/>
        <color theme="1"/>
        <rFont val="Arial"/>
        <family val="2"/>
      </rPr>
      <t xml:space="preserve">NC - Subproceso Compras y Contratos
Subdirección de Compras y Contratos
</t>
    </r>
  </si>
  <si>
    <t xml:space="preserve">Desarrollar la estrategia de socialización sobre actualización integral del proceso contractual dirigido a los supervisores de los contratos. </t>
  </si>
  <si>
    <t>Plan de ejecución de la Estrategia</t>
  </si>
  <si>
    <t>Plan de ejecución</t>
  </si>
  <si>
    <r>
      <rPr>
        <b/>
        <sz val="12"/>
        <color theme="1"/>
        <rFont val="Arial"/>
        <family val="2"/>
      </rPr>
      <t>DGC</t>
    </r>
    <r>
      <rPr>
        <sz val="12"/>
        <color theme="1"/>
        <rFont val="Arial"/>
        <family val="2"/>
      </rPr>
      <t xml:space="preserve">
NC - Subproceso Compras y Contratos
Subdirección de Compras y Contratos
</t>
    </r>
  </si>
  <si>
    <t>Actualizar la Matriz de Riesgos de Adquisición de Bienes y Servicios.</t>
  </si>
  <si>
    <t>Matriz de Riesgos actualizada, publicada y socializada.</t>
  </si>
  <si>
    <t>Matriz de Riesgos</t>
  </si>
  <si>
    <t>Revisar y completar  frente a la lista de chequeo todos los documentos de los contratos realizados durante la vigencia 2021 y 2022.</t>
  </si>
  <si>
    <t>Expedientes contractuales con la totalidad de los documentos de acuerdo a lista de chequeo.</t>
  </si>
  <si>
    <t>Expedientes contractuales</t>
  </si>
  <si>
    <r>
      <rPr>
        <b/>
        <sz val="12"/>
        <color theme="1"/>
        <rFont val="Arial"/>
        <family val="2"/>
      </rPr>
      <t>DGC</t>
    </r>
    <r>
      <rPr>
        <sz val="12"/>
        <color theme="1"/>
        <rFont val="Arial"/>
        <family val="2"/>
      </rPr>
      <t xml:space="preserve">
DS - Subproceso Compras y Contratos
Dirección Seccional de Aduanas de Barranquilla y de Medellín
División de Gestión  Administrativa y Financiera
09122022</t>
    </r>
  </si>
  <si>
    <t>Realizar mediante lista de chequeo cada que haya procesos la trazabilidad documental de los expedientes contractuales y su completa disposición y consulta normativa, frente al manual de contratación,  cotejados con el expediente digital., teniendo en cuenta los principios de procedencia y orden original, el ciclo vital de los documentos y la normatividad de la gestión contractual.</t>
  </si>
  <si>
    <t>Listas de chequeo por cada proceso contractual</t>
  </si>
  <si>
    <t>Listas de chequeo</t>
  </si>
  <si>
    <t>Verificación, seguimiento y control  aleatorio de la publicación de los documentos soporte de la ejecución, informes periódicos y monitoreo de riesgos durante la vigencia 2022 y 2023.</t>
  </si>
  <si>
    <t>Lista de chequeo versus publicaciones de  los documentos soportes de la ejecución, informes periódicos y monitoreo de riesgos de  las ordenes de compra en la plataforma TVEC revisadas.</t>
  </si>
  <si>
    <r>
      <rPr>
        <b/>
        <sz val="12"/>
        <color theme="1"/>
        <rFont val="Arial"/>
        <family val="2"/>
      </rPr>
      <t>DGC</t>
    </r>
    <r>
      <rPr>
        <sz val="12"/>
        <color theme="1"/>
        <rFont val="Arial"/>
        <family val="2"/>
      </rPr>
      <t xml:space="preserve">
DS - Subproceso Compras y Contratos
Dirección Seccional de Aduanas de Barranquilla y de Medellín
División de Gestión  Administrativa y Financiera</t>
    </r>
  </si>
  <si>
    <t>AUDITORÍA AL PROCEDIMIENTO DE NOTIFICACIONES AND 2023 002
Periodo: 1/01/2022 - 28/02/2023
H1</t>
  </si>
  <si>
    <t>AND 2023 002</t>
  </si>
  <si>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</si>
  <si>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</si>
  <si>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</si>
  <si>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</si>
  <si>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color theme="1"/>
        <rFont val="Arial"/>
        <family val="2"/>
      </rPr>
      <t>DGC</t>
    </r>
    <r>
      <rPr>
        <sz val="12"/>
        <color theme="1"/>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</si>
  <si>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</si>
  <si>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</si>
  <si>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</si>
  <si>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</si>
  <si>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</si>
  <si>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color theme="1"/>
        <rFont val="Arial"/>
        <family val="2"/>
      </rPr>
      <t>DGC</t>
    </r>
    <r>
      <rPr>
        <sz val="12"/>
        <color theme="1"/>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</si>
  <si>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</si>
  <si>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color theme="1"/>
        <rFont val="Arial"/>
        <family val="2"/>
      </rPr>
      <t>DGC</t>
    </r>
    <r>
      <rPr>
        <sz val="12"/>
        <color theme="1"/>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</si>
  <si>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</si>
  <si>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</si>
  <si>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</si>
  <si>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t>Socializar el Instructivo  0035 "</t>
    </r>
    <r>
      <rPr>
        <i/>
        <sz val="12"/>
        <color theme="1"/>
        <rFont val="Arial"/>
        <family val="2"/>
      </rPr>
      <t>Seguimiento en el aplicativo Notificar y SINOT</t>
    </r>
    <r>
      <rPr>
        <sz val="12"/>
        <color theme="1"/>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</si>
  <si>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</si>
  <si>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</si>
  <si>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</si>
  <si>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</si>
  <si>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</si>
  <si>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H6</t>
  </si>
  <si>
    <r>
      <rPr>
        <b/>
        <sz val="12"/>
        <color theme="1"/>
        <rFont val="Arial"/>
        <family val="2"/>
      </rPr>
      <t>Hallazgo No. 6. Deficiente control de términos para notificación y/o comunicación de actos administrativos proferidos por la Subdirección de Recursos Jurídicos</t>
    </r>
    <r>
      <rPr>
        <sz val="12"/>
        <color theme="1"/>
        <rFont val="Arial"/>
        <family val="2"/>
      </rPr>
      <t xml:space="preserve">
Revisada una muestra de 182 registros de actos administrativos proferidos en la vigencia 2022 por la Subdirección de Recursos Jurídicos relacionados con: resoluciones que resuelven recursos de reconsideración de solicitudes de devolución y/o compensación, atados a liquidaciones oficiales, de sanciones independientes; resoluciones que resuelven solicitudes de silencio administrativo positivo atado a liquidaciones oficiales y resoluciones de revocatoria directa de oficio se evidenció que:
1. En 16 registros que corresponden a 13 resoluciones que resuelven recursos de reconsideración, se surte la comunicación electrónica en término superior a 10 días hábiles siguientes a la generación de la planilla de remisión. Ver Anexo H6_1.
2. En ocho (8) registros que corresponden a ocho (8) resoluciones que resuelven recursos de reconsideración, la notificación subsidiaria se surtió en término superior a 30 días hábiles luego de proferido el acto administrativo. Ver Anexo H6_2.
3. En cuatro (4) registros asociados a una resolución que resuelve recurso de reconsideración atado a liquidación oficial, la notificación se surtió 83 días después de proferido el acto administrativo, situación originada por falta de celeridad en la gestión a cargo de la Coordinación de Correspondencia y Notificaciones, la cual fue comunicada a la Subdirección de Asuntos Disciplinarios. Ver Anexo H6_3.</t>
    </r>
  </si>
  <si>
    <t>Debido a deficiencias en la aplicación, autocontrol y seguimiento del procedimiento PR-ADF-159</t>
  </si>
  <si>
    <t>Realizar en el RUPGJ de Sede Administrativa los ajustes necesarios que permitan hacer seguimiento y control a los actos administrativos que deban ser notificados por parte de la Coordinación de Correspondencia y Notificaciones.</t>
  </si>
  <si>
    <t>La herramienta modificada RUPGJ de Sede Administrativa.</t>
  </si>
  <si>
    <r>
      <rPr>
        <b/>
        <sz val="12"/>
        <color theme="1"/>
        <rFont val="Arial"/>
        <family val="2"/>
      </rPr>
      <t>DGC</t>
    </r>
    <r>
      <rPr>
        <sz val="12"/>
        <color theme="1"/>
        <rFont val="Arial"/>
        <family val="2"/>
      </rPr>
      <t xml:space="preserve">
NC – Subproceso Gestión Jurídica
Dirección de Gestión Jurídica 
Subdirección de Recursos Jurídicos
ELABORACIÓN (dd/mm/aaaa)
23/08/2023</t>
    </r>
  </si>
  <si>
    <t>Elaborar un memorando y difundir a las Direcciones Seccionales  la herramienta de control y seguimiento RUPGJ de Sede Administrativa con los ajustes.</t>
  </si>
  <si>
    <t>Memorando y evidencia de socialización mediante correo electrónico.</t>
  </si>
  <si>
    <r>
      <rPr>
        <b/>
        <sz val="12"/>
        <color theme="1"/>
        <rFont val="Arial"/>
        <family val="2"/>
      </rPr>
      <t>DGC</t>
    </r>
    <r>
      <rPr>
        <sz val="12"/>
        <color theme="1"/>
        <rFont val="Arial"/>
        <family val="2"/>
      </rPr>
      <t xml:space="preserve">
NC – Subproceso Gestión Jurídica
Dirección de Gestión Jurídica
Subdirección de Recursos Jurídicos
ELABORACIÓN (dd/mm/aaaa)
23/08/2023</t>
    </r>
  </si>
  <si>
    <t>Realizar seguimiento a la herramienta de control de la gestión RUPGJ de Sede Administrativa:
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t>
  </si>
  <si>
    <t>AUDITORÍA AL PROCEDIMIENTO DE NOTIFICACIONES AND 2023 002
Periodo: 1/01/2022 - 28/02/2023
H7</t>
  </si>
  <si>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</si>
  <si>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</si>
  <si>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</si>
  <si>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</si>
  <si>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</si>
  <si>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</si>
  <si>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</si>
  <si>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</si>
  <si>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</si>
  <si>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</si>
  <si>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</si>
  <si>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</si>
  <si>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color theme="1"/>
        <rFont val="Arial"/>
        <family val="2"/>
      </rPr>
      <t>DGC</t>
    </r>
    <r>
      <rPr>
        <sz val="12"/>
        <color theme="1"/>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</si>
  <si>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</si>
  <si>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</si>
  <si>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</si>
  <si>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</si>
  <si>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color theme="1"/>
        <rFont val="Arial"/>
        <family val="2"/>
      </rPr>
      <t>DGC</t>
    </r>
    <r>
      <rPr>
        <sz val="12"/>
        <color theme="1"/>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</si>
  <si>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</si>
  <si>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</si>
  <si>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color theme="1"/>
        <rFont val="Arial"/>
        <family val="2"/>
      </rPr>
      <t>DGC</t>
    </r>
    <r>
      <rPr>
        <sz val="12"/>
        <color theme="1"/>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</si>
  <si>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</si>
  <si>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</si>
  <si>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t xml:space="preserve"> Auditoría a la Contratación de la DIAN - ACD 2023-006
H1</t>
  </si>
  <si>
    <t>ACD 2023-006</t>
  </si>
  <si>
    <r>
      <rPr>
        <b/>
        <sz val="12"/>
        <color theme="1"/>
        <rFont val="Arial"/>
        <family val="2"/>
      </rPr>
      <t xml:space="preserve">Hallazgo No. 1 Deficiencias en la planeación y ejecución del contrato No. 00-087-2022 Laboratorio Aduanero – Nivel Central. (D)
Subdirección de Laboratorio Aduanero, Subdirección de Compras y Contratos
</t>
    </r>
    <r>
      <rPr>
        <sz val="12"/>
        <color theme="1"/>
        <rFont val="Arial"/>
        <family val="2"/>
      </rPr>
      <t xml:space="preserve">
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
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
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
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
d. Informes periódicos de supervisión que no cumplen con la periodicidad establecida, el último informe del mes de noviembre del 2022 se elaboró el 15/08/2023, después del levantamiento de la suspensión del contrato.
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
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t>
    </r>
  </si>
  <si>
    <t>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t>
  </si>
  <si>
    <t>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t>
  </si>
  <si>
    <t xml:space="preserve">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t>
  </si>
  <si>
    <t xml:space="preserve">Actas de asistencia a jornadas de actualización </t>
  </si>
  <si>
    <r>
      <rPr>
        <b/>
        <sz val="12"/>
        <color theme="1"/>
        <rFont val="Arial"/>
        <family val="2"/>
      </rPr>
      <t>DGC</t>
    </r>
    <r>
      <rPr>
        <sz val="12"/>
        <color theme="1"/>
        <rFont val="Arial"/>
        <family val="2"/>
      </rPr>
      <t xml:space="preserve">
NC - Subproceso Compras y Contratos
Dirección de Gestión Corporativa
Subdirección de Compras y Contratos 
ELABORACIÓN 
18/01/2024</t>
    </r>
  </si>
  <si>
    <t>Elaborar y divulgar tips relacionados la planeación contractual</t>
  </si>
  <si>
    <t xml:space="preserve">Publicación trimestral de Tips en los canales de difusión de comunicación interna de la Entidad, recordando aspectos escenciales sobre planeación contractual. </t>
  </si>
  <si>
    <t xml:space="preserve"> Auditoría a la Contratación de la DIAN - ACD 2023-006
H2</t>
  </si>
  <si>
    <r>
      <t xml:space="preserve">Hallazgo No. 2 Deficiencias en la aplicación de las reglas establecidas en el pliego de condiciones en la subasta pública presencial No. SAEBSU-00-002-2023
Subdirección de Compras y Contratos
</t>
    </r>
    <r>
      <rPr>
        <sz val="12"/>
        <color theme="1"/>
        <rFont val="Arial"/>
        <family val="2"/>
      </rPr>
      <t>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
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
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t>
    </r>
    <r>
      <rPr>
        <b/>
        <sz val="12"/>
        <color theme="1"/>
        <rFont val="Arial"/>
        <family val="2"/>
      </rPr>
      <t xml:space="preserve"> </t>
    </r>
    <r>
      <rPr>
        <sz val="12"/>
        <color theme="1"/>
        <rFont val="Arial"/>
        <family val="2"/>
      </rPr>
      <t>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
De otra parte, en el numeral 7.1 se indica que “se tomará como definitiva la Oferta económica inicial presentada por el Oferente Habilitado que no presentó lances en la Subasta Pública”, lo cual no guarda relación con las reglas establecidas.</t>
    </r>
    <r>
      <rPr>
        <b/>
        <sz val="12"/>
        <color theme="1"/>
        <rFont val="Arial"/>
        <family val="2"/>
      </rPr>
      <t xml:space="preserve">
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t>
    </r>
  </si>
  <si>
    <t>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t>
  </si>
  <si>
    <t>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t>
  </si>
  <si>
    <t xml:space="preserve">Actualizar el modelo de  pliego de condiciones para que las reglas de las subastas presenciales sean ajustadas al proceso de selección que corresponda.  </t>
  </si>
  <si>
    <t>Modelo de pliego de condiciones ajustado y socializado por correo electrónico con los funcionarios de compras y contratos.</t>
  </si>
  <si>
    <t xml:space="preserve"> Auditoría a la Contratación de la DIAN - ACD 2023-006
H3</t>
  </si>
  <si>
    <r>
      <rPr>
        <b/>
        <sz val="12"/>
        <color theme="1"/>
        <rFont val="Arial"/>
        <family val="2"/>
      </rPr>
      <t>Hallazgo No. 3 Deficiencias en la identificación, tratamiento y monitoreo de riesgos de las matrices de riesgos de los contratos.
Subdirección de Compras y Contratos y Dirección Seccional de Aduanas de Cúcuta</t>
    </r>
    <r>
      <rPr>
        <sz val="12"/>
        <color theme="1"/>
        <rFont val="Arial"/>
        <family val="2"/>
      </rPr>
      <t xml:space="preserve">
Verificada la identificación, monitoreo y seguimiento realizado a los riesgos contenidos en la matriz del proceso contractual y el plan de tratamiento de estos; así como, la inclusión del resultado del monitoreo en los informes periódicos de supervisión se evidenció que:
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"Por tratarse de Contratos de Arrendamientos no aplica Matriz de Riesgos basados en el Análisis de Riesgo realizado en los estudios previos".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
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t>
    </r>
  </si>
  <si>
    <t>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t>
  </si>
  <si>
    <t>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t>
  </si>
  <si>
    <t xml:space="preserve">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t>
  </si>
  <si>
    <t xml:space="preserve"> Auditoría a la Contratación de la DIAN - ACD 2023-006
H4</t>
  </si>
  <si>
    <r>
      <rPr>
        <b/>
        <sz val="12"/>
        <color theme="1"/>
        <rFont val="Arial"/>
        <family val="2"/>
      </rPr>
      <t>Hallazgo No.4 Inoportunidad de la Liquidación de contratos y el cierre de expedientes electrónicos en SECOP II
Subdirección de Compras y Contratos y Dirección Seccional de Aduanas de Cúcuta</t>
    </r>
    <r>
      <rPr>
        <sz val="12"/>
        <color theme="1"/>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</si>
  <si>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</si>
  <si>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t>
  </si>
  <si>
    <t xml:space="preserve">Adelantar visitas aleatorias a las Seccionales donde se evidencie mayor dificultad en los procesos de liquidación contractual y cargue de información al SECOP.
En estas visitas se reiterará el Abece del proceso de Supervisión o Interventoria en un Contrato Estatal, el cual fue dado a conocer a los supervisores el pasado mes de agosto de 2023. 
</t>
  </si>
  <si>
    <t xml:space="preserve">Emitir alertas dirigidas a los supervisores respecto de la obligatoriedad en el cumplimiento de las activudades pendientes a la finalización del contrato que se encuentren supervisando. (informe final de supervisión, proyectos de actas de liquidación y actas de cierre) 
</t>
  </si>
  <si>
    <t>Correos electronicos enviados a los supervisores</t>
  </si>
  <si>
    <t xml:space="preserve"> Auditoría a la Contratación de la DIAN - ACD 2023-006
H5</t>
  </si>
  <si>
    <r>
      <rPr>
        <b/>
        <sz val="12"/>
        <color theme="1"/>
        <rFont val="Arial"/>
        <family val="2"/>
      </rPr>
      <t>Hallazgo No.5 Deficiencias en el contenido y periodicidad de los informes de supervisión e inoportunidad en la publicación en SECOP II y en el cumplimiento de los requisitos de ejecución de los contratos.
Subdirección de Compras y Contratos y Dirección Seccional de Aduanas de Cúcuta</t>
    </r>
    <r>
      <rPr>
        <sz val="12"/>
        <color theme="1"/>
        <rFont val="Arial"/>
        <family val="2"/>
      </rPr>
      <t xml:space="preserve">
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
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
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
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
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
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
Las situaciones relacionadas con las deficiencias en la supervisión y la publicación de informes en la plataforma SECOP ll son reiterativas tal y como se observa en el informe de auditoría de esta Oficina de Control Interno en la vigencia 2022.
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</si>
  <si>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t>
  </si>
  <si>
    <t>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t>
  </si>
  <si>
    <t xml:space="preserve">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
</t>
  </si>
  <si>
    <t xml:space="preserve"> Auditoría a la Contratación de la DIAN - ACD 2023-006
H6</t>
  </si>
  <si>
    <r>
      <rPr>
        <b/>
        <sz val="12"/>
        <color theme="1"/>
        <rFont val="Arial"/>
        <family val="2"/>
      </rPr>
      <t xml:space="preserve">Hallazgo No. 6 Desactualización en SECOP II de la realidad de la ejecución financiera de los contratos.
Subdirección Financiera
</t>
    </r>
    <r>
      <rPr>
        <sz val="12"/>
        <color theme="1"/>
        <rFont val="Arial"/>
        <family val="2"/>
      </rPr>
      <t xml:space="preserve">
Verificada la gestión presupuestal y financiera de los contratos seleccionados en la muestra y la información publicada en SECOP II sobre esta, se evidenció lo siguiente:
a. Las facturas presentadas por el proveedor que han sido pagadas no presentan este mismo estado en SECOP II, encontrando que los documentos que soportan el pago enviado por el contratista como son la factura electrónica, el certificado de pago de aportes parafiscales y la certificación de bienes y servicios recibidos a satisfacción se encuentran en estado "enviado por el proveedor", lo que no permite evidenciar el saldo real de ejecución del contrato. Nivel Central: 00-112-2022, 00-181-2022. DSA Cúcuta: Contratos: 89-009-2023, 89-012-2022, 89-008-2022, 89-004-2023.
b. Facturas presentadas por el proveedor que se encuentran en estado “rechazado”, las cuales están pagadas, sin que se evidencie la actualización en esta plataforma electrónica. Nivel Central: 00-177-2022, 00-196-2022.
Con lo anterior, se incumple lo establecido en el artículo 209 de la Constitución Política de Colombia; los principios de: transparencia, calidad de la información y divulgación proactiva de la información establecidos en el artículo 3 de la Ley 1712 de 2014;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</si>
  <si>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t>Ausencia de lineamientos por parte de la Subdirección Financiera para que las facturas cargadas por el proveedor en SECOP II, queden marcadas como aprobadas y pagadas en dicha plataforma, una vez se realice el pago a través del SIIF Nación, lo que garantiza que se muestre el saldo real de ejecución de cada uno de los contratos.</t>
  </si>
  <si>
    <t>Afecta el principio de transparencia, genera una posible pérdida de imagen institucional, y que las partes interesadas y veedurías ciudadanas cuenten con información del estado real de ejecución de los contratos, que permita ejercer los mecanismos de control pertinentes.</t>
  </si>
  <si>
    <t>1.a.- Corregir en el SECOP II a  estado "Aprobadas" aquellas facturas presentadas por el proveedor, que se encuentran en estado           " enviadas por el proveedor " y ya han sido pagadas.</t>
  </si>
  <si>
    <t>1.a.-Consulta pantallazo en SECOP II.</t>
  </si>
  <si>
    <r>
      <rPr>
        <b/>
        <sz val="12"/>
        <color theme="1"/>
        <rFont val="Arial"/>
        <family val="2"/>
      </rPr>
      <t>DGC</t>
    </r>
    <r>
      <rPr>
        <sz val="12"/>
        <color theme="1"/>
        <rFont val="Arial"/>
        <family val="2"/>
      </rPr>
      <t xml:space="preserve">
NC - Subproceso Recursos Administrativos
Dirección de Gestión Corporativa
Subdirección Financiera
ELABORACIÓN 
18/01/2024</t>
    </r>
  </si>
  <si>
    <t xml:space="preserve">2.a.- Revisar  y actualizar el procedimiento PR-ADF-0257 PAGO DE OBLIGACIONES PRESUPUESTALES, en especial incluyendo la actividad de asignacion de estado PAGADA en SECOP II  de aquellas facturas en estado "enviadas por el proveedor" que han sido efectivamente pagadas. </t>
  </si>
  <si>
    <t>2.a.- Procedimiento PR-ADF-0257 PAGO DE OBLIGACIONES PRESUPUESTALES, actualizado.</t>
  </si>
  <si>
    <t>DGC
NC - Subproceso Recursos Administrativos
Dirección de Gestión Corporativa
Subdirección Financiera
Coordinación de Registro y Flujo de Caja
ELABORACIÓN 
18/01/2024</t>
  </si>
  <si>
    <t xml:space="preserve"> Auditoría a la Contratación de la DIAN - ACD 2023-006
H7</t>
  </si>
  <si>
    <r>
      <rPr>
        <b/>
        <sz val="12"/>
        <color rgb="FF000000"/>
        <rFont val="Arial"/>
        <family val="2"/>
      </rPr>
      <t xml:space="preserve">Hallazgo No.7 Deficiencias en las solicitudes de adquisición formuladas en Plan Anual de Adquisiciones – PAA
Subdirección de Compras y Contratos
</t>
    </r>
    <r>
      <rPr>
        <sz val="12"/>
        <color rgb="FF000000"/>
        <rFont val="Arial"/>
        <family val="2"/>
      </rPr>
      <t xml:space="preserve">
Verificada la planeación y ejecución de los contratos, la oportunidad en el envío del formato FT-ADF-2617 “Solicitud de adquisición” a la Subdirección de Compras y Contratos de acuerdo con lo establecido en el procedimiento Etapa Precontractual y las fechas programadas en el Plan Anual de Adquisiciones, se evidenció que:
a. Las solicitudes de adquisición son remitidas de manera inoportuna a la Subdirección de Compras y Contratos, toda vez que no se remiten en los tres (3) meses anteriores al inicio del trimestre en el cual se va a realizar el proceso de selección, de acuerdo con el cronograma del procedimiento Etapa Precontractual, ni en los tiempos indicados en el Plan Anual de Adquisiciones – PAA. Nivel Central: Subasta Inversa: Contratos: 00-127-2022, 00-184-2022, 00-120-2023, 00-128-2023, 00-177-2022, 00-158-2022, 00-112-2022, 00-089-2023, 00-132-2022, 00-181-2022, 00-188-2022, 00-099-2022, 00-113-2022, 00-076-2023, 00-089-2022, 00-178-2022, 00-187-2022. DSA Cúcuta: Contratos: 89-005-2023, 89-001-2023, 89-004-2022, 89-019-2022, 89-013-2022, 89-009-2022
Con lo anterior se desatiende el numeral 3.2 del procedimiento PR-ADF-0435 Etapa Precontractual, y en la aplicación de la Dimensión 3ª Gestión con valores para resultados, Dimensión 4ª Evaluación de resultados y del componente 3 Actividades de Control de la Dimensión 7ª Control Interno del Modelo Integrado de Planeación y Gestión – MIPG V5.</t>
    </r>
  </si>
  <si>
    <t>Deficiencias en el seguimiento y control por parte de las áreas de origen de los contratos para la remisión oportuna de las solicitudes de adquisición, de acuerdo con el cronograma y los tiempos establecidos en el Plan Anual de Adquisiciones.</t>
  </si>
  <si>
    <t>Afectación al principio de planeación contractual; así como, pérdida de imagen institucional y materialización del riesgo R2 “Deficiencias o retardos en la selección y contratación” y exposición a la materialización del riesgo R1 “Deficiente planeación y elaboración de los estudios previos” de la matriz de riesgos del subproceso de compras y contratos.</t>
  </si>
  <si>
    <t xml:space="preserve">Expedir un memorando recordando a las áreas la obligatoriedad del cumplimiento de lo dispuesto en el procedimiento PR-ADF-0435 Etapa Precontractual, respecto de la oportunidad en la radicación del formato FT-ADF-2617 “Solicitud de adquisición” </t>
  </si>
  <si>
    <t>Auditoría a la contratación en la DIAN ACO2022-001
Periodo: 1/01/2021 - 28/02/2022
H3</t>
  </si>
  <si>
    <r>
      <rPr>
        <b/>
        <sz val="12"/>
        <color theme="1"/>
        <rFont val="Arial"/>
        <family val="2"/>
      </rPr>
      <t xml:space="preserve">Hallazgo No. 3 Deficiencias en el monitoreo de los riesgos y en la elaboración de los informes de supervisión 
</t>
    </r>
    <r>
      <rPr>
        <sz val="12"/>
        <color theme="1"/>
        <rFont val="Arial"/>
        <family val="2"/>
      </rPr>
      <t xml:space="preserve">
Verificada la identificación, el tratamiento y/o controles definidos en la matriz de riesgos de los procesos contractuales; la forma en que se realiza el monitoreo y la inclusión del resultado de dicho seguimiento en los informes periódicos de supervisión, se evidenció que:
a.	En los soportes de ejecución del contrato y en SECOP, no se evidencian documentos que den cuenta del real y efectivo seguimiento a los riesgos identificados en la matriz del proceso de contratación, según la forma que se estableció para realizar el monitoreo, con la periodicidad definida, e implementación de los controles y/o tratamiento. Contratación Directa Nivel Central: Contratos 00-209-2021, 00-203-2021, 00-068-2022, 00-059-2021, 00-150-2021, 00-155-2021, 00-136-2021, 00-069-2022, 00-204-2021, 00-060-2022, 00-079-2021, 00-071-2021, 00-080-2021, 00-079-2021,00-071-2021, 00-202-2021,00-058-2021, 00-140-2021. Contratación Mínima Cuantía: DSA Barranquilla: Contratos 87-012-2021, 87-004-2022, 87-008-2021, 87-003-2021, 87-003-2022, 87-011-2021,87-006-2021,87-002-2021, 87-013-2021, 87-004-2021, 87-009-2021, 87-002-2022, 87-010-2021, 87-005-2021. DSA Medellín: Contratos 90-003-2021, 90-007-2021, 90-005-2021, 90-009-2021, 90-006-2021, 90-008-2021, 90-012-2021,90-018-2021,90-014-2021,90-010-2021, 90-013-2021, 90-017-2021.
b.	Informes periódicos de supervisión que no incluyen el acápite relacionado con las “Actividades de tratamiento y monitoreo a la matriz de riesgos del contrato” o se indica que no aplica el monitoreo a los riesgos identificados en los estudios y documentos previos. Contratación Mínima Cuantía DSA Barranquilla:  Contratos 87-003-2021, 87-003-2022, 87-011-2021, 87-006-2021, 87-002-2021, 87-013-2021, 87-004-2021, 87-009-2021. DSA Medellín: Contratos 90-016-2021, 90-015-2021, 90-010-2021,90-011-2021,90-019-2021, 90-007-2021.Contratación Directa Nivel Central: Contrato 00-068-2022.
c.	Deficiencias en la identificación, análisis y en la forma de mitigar los riesgos asociados al proceso de contratación, por cuanto se definen controles y/o tratamientos que requieren ser documentados de forma previa sin evidenciar dicha documentación (Planes de contingencia); diferencias entre los riesgos identificados en la solicitud de adquisición, estudios y documentos previos y en el anexo de matriz de riesgos; se identifican riesgos frente a los cuales no se asocian controles y/o tratamientos. Contratación Mínima Cuantía: DSA Barranquilla:  Contratos 87-003-2021, 87-011-2021, 87-006-2021, 87-013-2021. DSA Medellín: Contratos 90-003-2021, 90-011-2021, 90-013-2021, 90-009-2021, 90-017-2021, 90-005-2021, 90-006-2021, 90-019-2021, 90-007-2021, 90-006-2021, 90-018-2021, 90-010-2021, 90-014-2021.
d.	Informes periódicos de supervisión que no cumplen con la periodicidad establecida, desatendiendo a las obligaciones generales del supervisor, incluidas en los estudios y documentos previos; así como en la Cartilla de Supervisión de los Contratos, los cuales deben ser generados desde la firma del acta de inicio de ejecución del contrato. Contratación Mínima Cuantía DSA Barranquilla:  Contratos 87-008-2021, 87-003-2022, 87-011-2021, 87-006-2021, 87-004-2021, 87-009-2021. Contratación Directa Nivel Central: Contratos 00-073-2021, 00-157-2021, 00-076-2021, 00-090-2021.
e.	Deficiencias en el contenido de los informes de supervisión, que den cuenta de las actividades de seguimiento realizadas por el supervisor frente a la ejecución de los contratos, la identificación de los periodos evaluados y sin cumplir con la totalidad de informes periódicos que deben generarse dentro del plazo de ejecución. Contratación Mínima Cuantía DSA Medellín: Contratos 90-005-2021, 90-004-2021, 90-011-2021, 90-003-2021, 90-015-2021, 90-019-2021, 90-007-2021, 90-013-2021, 90-009-2021, 90-005-2021, 90-018-2021, 90-014-2021, 90-010-2021, 90-006-2021.
f.	Informes de supervisión sin elaborar y/o publicar en SECOP, de acuerdo con las responsabilidades asignadas a los supervisores, que den cuenta de la real y efectiva ejecución del contrato, y del cumplimiento de las obligaciones establecidas en el mismo. Contratación Directa Nivel Central: Contratos 00-209-2021, 00-136-2021, 00-076-2021, 00-150-2021, 00-204-2021, 00-058-2021, 00-202-2021, 00-216-2021. Contratación Mínima Cuantía: DSA Medellín: Contratos 90-010-2021, 90-014-2021, 90-013-2021, 90-017-2021, 90-008-2021, 90-012-2021.
g.	La totalidad de los contratos revisados en la Seccional de Medellín no cuentan con informe final de supervisión que debe elaborarse una vez terminada la ejecución del contrato 31/12/2021; y antes de efectuar la liquidación final del mismo. Contratación Mínima Cuantía: DSA Medellín: Contratos 90-015-2021, 90-007-2021, 90-003-2021,90-011-2021, 90-019-2021, 90-006-2021, 90-018-2021,90-010-2021, 90-014-2021, 90-013-2021,90-009-2021, 90-017-2021,90-005-2021, 90-016-2021, 90-012-2021, 90-008-2021.
h.	Se realizó la designación de supervisores del contrato por un término de (1) y dos (2) días, por ausencia del titular que no superó el término mayor a cinco (5) días hábiles establecidos en la cartilla de supervisión y/o interventoría para la designación de la supervisión en otro servidor público; funcionarios designados quienes expidieron y suscribieron las Certificaciones de Bienes y Servicios recibidos e Informe de Supervisión, sin evidenciarse un Informe de control y seguimiento del contrato, que les permitiera conocer el estado actual de la ejecución del mismo, que denote un adecuado ejercicio de las labores de supervisión y control en la ejecución del contrato. Igualmente, no se evidenció la publicación en SECOP y la comunicación al contratista de las designaciones de supervisión efectuadas. Contratación Mínima Cuantía: DSA Medellín: Contrato 90-009-2021. 
i.	En los contratos cuyo periodo de ejecución es inferior a 30 días no se evidencia y/o documenta el seguimiento a los riesgos identificados en la matriz del proceso de contratación. Contratación Directa Nivel Central: Contratos 00-203-2021, 00-209-2021, 00-150-2021, 00-202-2021. Contratación Mínima Cuantía: DSA Barranquilla: Contratos 87-012-2021, 87-013-2021. DSA Medellín: Contratos 90-019-2021, 90-016-2021, 90-018-2021.
</t>
    </r>
  </si>
  <si>
    <t>Deficiencias en la aplicación de los controles para la identificación de los riesgos, el monitoreo e implementación del tratamiento para la mitigación de estos. Así como, insuficiencia de controles para la elaboración, calidad y contenido de los informes elaborados por el supervisor sobre el avance y ejecución del contrato.</t>
  </si>
  <si>
    <t>Desarrollar capacitación dirigida a todos los funcionarios de la DIAN, relacionada con la elaboración y seguimiento a matrices de riesgos en procesos de contratación.</t>
  </si>
  <si>
    <t>Registro de asistencia</t>
  </si>
  <si>
    <r>
      <rPr>
        <b/>
        <sz val="12"/>
        <color theme="1"/>
        <rFont val="Arial"/>
        <family val="2"/>
      </rPr>
      <t xml:space="preserve">DGC
</t>
    </r>
    <r>
      <rPr>
        <sz val="12"/>
        <color theme="1"/>
        <rFont val="Arial"/>
        <family val="2"/>
      </rPr>
      <t>NC - Subproceso Compras y Contratos
Subdirección de Compras y Contratos
09122022</t>
    </r>
  </si>
  <si>
    <t xml:space="preserve">Desarrollar la estrategia de socialización sobre actualización integral del proceso contractual dirigido a los supervisores de la Entidad. </t>
  </si>
  <si>
    <r>
      <rPr>
        <b/>
        <sz val="12"/>
        <color theme="1"/>
        <rFont val="Arial"/>
        <family val="2"/>
      </rPr>
      <t xml:space="preserve">DGC
</t>
    </r>
    <r>
      <rPr>
        <sz val="12"/>
        <color theme="1"/>
        <rFont val="Arial"/>
        <family val="2"/>
      </rPr>
      <t>NC - Subproceso Compras y Contratos
Subdirección de Compras y Contratos</t>
    </r>
  </si>
  <si>
    <t>Elaborar e implementar el formato de Informe de supervisión que contenga la información de la ejecución del contrato incluyendo el monitoreo de riesgos del mismo.</t>
  </si>
  <si>
    <t>Formato de Informe de Supervisión estandarizado,  publicado y socializado</t>
  </si>
  <si>
    <t>Monitorear trimestralmente  los contratos y/o las ordenes de compra, en relación con sus  riesgos, e implementar el tratamiento para la mitigación de estos, al igual que la realización de lista de chequeo de la línea de tiempo de publicación, como también hojas de trabajo de revisión de los estudios previos y demás condiciones normativas, técnicas y de procedimiento.</t>
  </si>
  <si>
    <t>Registro de reporte trimestral de monitoreo de riesgos. Lista de chequeo y/u hojas de trabajo.  SECOP actualizado</t>
  </si>
  <si>
    <t>Registro de reporte 
Lista de chequeo .</t>
  </si>
  <si>
    <t>AUDITORÍA AL PROCEDIMIENTO DE NOTIFICACIONES AND 2023 002
Periodo: 1/01/2022 - 28/02/2023
H8</t>
  </si>
  <si>
    <r>
      <rPr>
        <b/>
        <sz val="12"/>
        <color theme="1"/>
        <rFont val="Arial"/>
        <family val="2"/>
      </rPr>
      <t>Hallazgo No. 8. Deficiencias en el control de los términos para surtir la notificación principal y adelantar las notificaciones subsidiarias de actos administrativos proferidos en desarrollo del proceso disciplinario</t>
    </r>
    <r>
      <rPr>
        <sz val="12"/>
        <color theme="1"/>
        <rFont val="Arial"/>
        <family val="2"/>
      </rPr>
      <t xml:space="preserve">
Revisada una muestra de 93 registros de actos administrativos remitidos para notificación en la vigencia 2022, se observó falta de celeridad una vez proferida la decisión, para adelantar las gestiones relacionadas con la notificación de los actos, así:
1. En 54 registros asociados a 34 actos que corresponden a: cierre de periodo probatorio corre traslado para alegatos de conclusión, pliego de cargos y fallo de primera instancia, los tiempos para su remisión a la Coordinación de Enlace Procesal y/o asignación al encargado con el fin de iniciar los trámites de notificación, oscilaron entre 5 y 433 días hábiles luego de la expedición del acto administrativo. Ver anexo: H8_1.
2. En 37 registros asociados a 31 actos que corresponden a: cierre de periodo probatorio corre traslado para alegatos de conclusión, pliego de cargos y fallo de primera instancia, los tiempos para su notificación oscilaron entre 12 a 139 días hábiles, luego de ser recibidos en la Coordinación de Enlace Procesal. Ver anexo: H8_2.
3. Para siete (7) registros, asociados a seis (6) actos que corresponden a: cierre de periodo probatorio corre traslado para alegatos de conclusión, pliego de cargos y fallo de primera instancia, se observó falta de oportunidad frente a la continuidad en la gestión para adelantar la notificación subsidiaria (entre 13 y 39 días hábiles). Ver anexo: H8_3.
4. En dos (2) autos relacionados con un pliego de cargos y un fallo de primera instancia, enviada la citación para intentar la notificación principal sin que se lograra la comparecencia de los involucrados, se observó falta de continuidad en la gestión para adelantar la notificación o gestión subsidiaria. Sin embargo, de manera posterior (12 y 70 días hábiles), se notificaron los actos administrativos, el primero de manera electrónica y el segundo personalmente. Ver anexo: H8_4.</t>
    </r>
  </si>
  <si>
    <t>Lo anterior, se presenta por tardanza en la remisión de los autos proferidos en la actuación disciplinaria al área encargada de su notificación y en el inicio de su gestión, deficiencias en el registro de autos recibidos para surtir el proceso y en el autocontrol y seguimiento al procedimiento de notificación</t>
  </si>
  <si>
    <t xml:space="preserve">1.Elaborar el protocolo de gestión y trámite de notificacionesy/o comunicaciones de la actuaciones disciplinarias en la Coordinación de Enlace Procesal de la SAD, con el fin de garantizar el cumplimiento de los términos fijados en los Memorandos No. 00115  expedidos el 23 de agosto de 2023: </t>
  </si>
  <si>
    <t xml:space="preserve"> 1.Elaborar y expedir documento contentivo del protocolo de las actividades que  se deben realizar en la gestión que se debe seguir en la publicidad de las actuaciones disciplinarias. </t>
  </si>
  <si>
    <t xml:space="preserve">Documento </t>
  </si>
  <si>
    <r>
      <rPr>
        <b/>
        <sz val="12"/>
        <color theme="1"/>
        <rFont val="Arial"/>
        <family val="2"/>
      </rPr>
      <t xml:space="preserve">DGC
</t>
    </r>
    <r>
      <rPr>
        <sz val="12"/>
        <color theme="1"/>
        <rFont val="Arial"/>
        <family val="2"/>
      </rPr>
      <t>NC- Subproceso Investigaciones Disciplinarias
Dirección de Gestión Corporativa
Subdirección de Asuntos Disciplinarios
ELABORACIÓN (dd/mm/aaaa)
27/05/2024</t>
    </r>
  </si>
  <si>
    <t xml:space="preserve">2. Socializar el documento Protocolo a los funcionarios de la Coordinación de Enlace Procesal </t>
  </si>
  <si>
    <t xml:space="preserve">Lista Asistencia </t>
  </si>
  <si>
    <t xml:space="preserve">3. Seguimiento semanal por parte del despacho de la  Coordinación de Enlace Procesal sobre el cumplimiento del protocolo </t>
  </si>
  <si>
    <t xml:space="preserve">4.Hacer prueba de efectividad a las actuaciones disciplinarias notificadas y/o comunicadas por la Coodinación de Enlace Procesal, una vez recibido el informe mensual por la Subdirectora de Asuntos Disciplinarios </t>
  </si>
  <si>
    <t>AUDITORIA A LA GESTIÓN DOCUMENTAL AGD 2024 004
H1</t>
  </si>
  <si>
    <t>AGD 2024 004</t>
  </si>
  <si>
    <r>
      <rPr>
        <b/>
        <sz val="12"/>
        <color theme="1"/>
        <rFont val="Arial"/>
        <family val="2"/>
      </rPr>
      <t>Hallazgo 1. Vulnerabilidad y deficiencia en el control y administración de los flujos de información de las Soluciones Tecnológicas y los Roles relacionados con la Gestión Documental de la Entidad.</t>
    </r>
    <r>
      <rPr>
        <sz val="12"/>
        <color theme="1"/>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</si>
  <si>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</si>
  <si>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</si>
  <si>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r>
      <rPr>
        <b/>
        <sz val="12"/>
        <color theme="1"/>
        <rFont val="Arial"/>
        <family val="2"/>
      </rPr>
      <t xml:space="preserve">DGC
</t>
    </r>
    <r>
      <rPr>
        <sz val="12"/>
        <color theme="1"/>
        <rFont val="Arial"/>
        <family val="2"/>
      </rPr>
      <t xml:space="preserve">NC - Subproceso Innovación y Tecnología
Subdirección de Soluciones y Desarrollo 
Subdirección de Innovación y Proyectos
</t>
    </r>
    <r>
      <rPr>
        <b/>
        <sz val="12"/>
        <color theme="1"/>
        <rFont val="Arial"/>
        <family val="2"/>
      </rPr>
      <t xml:space="preserve">
</t>
    </r>
    <r>
      <rPr>
        <sz val="12"/>
        <color theme="1"/>
        <rFont val="Arial"/>
        <family val="2"/>
      </rPr>
      <t>NC - Subproceso Recursos Administrativos
Direción de Gestión Corporativa</t>
    </r>
  </si>
  <si>
    <t xml:space="preserve">Plan de trabajo de
implementación de la solución
tecnológica. </t>
  </si>
  <si>
    <t xml:space="preserve">Informes de seguimiento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</si>
  <si>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</si>
  <si>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</si>
  <si>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</si>
  <si>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</si>
  <si>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t>
    </r>
  </si>
  <si>
    <t>AUDITORIA A LA GESTIÓN DOCUMENTAL AGD 2024 004
H2</t>
  </si>
  <si>
    <r>
      <rPr>
        <b/>
        <sz val="12"/>
        <color theme="1"/>
        <rFont val="Arial"/>
        <family val="2"/>
      </rPr>
      <t>Hallazgo 2. Desactualización e inactividad en el uso de los buzones de conservación.</t>
    </r>
    <r>
      <rPr>
        <sz val="12"/>
        <color theme="1"/>
        <rFont val="Arial"/>
        <family val="2"/>
      </rPr>
      <t xml:space="preserve"> 
Realizadas las pruebas de verificación a las copias de respaldo de los buzones de conservación y al uso y almacenamiento de los mismos, de las dependencias del Despacho de la Dirección de Gestión Corporativa, Subdirección Administrativa y Coordinación de Documentación, así como el Despacho y División Administrativa y Financiera de las direcciones seccionales de impuestos y aduanas de Yopal y Aduanas Bogotá, se evidenció lo siguiente: 
Los buzones de conservación de: La Dirección de Gestión Corporativa identificado con código 2023_100202151, la Dirección Seccional de Impuestos y Aduanas Yopal identificados con códigos 2023_144000201 (Despacho) y 2023_144201257 (División Administrativa y Financiera) y de la Dirección Seccional de Aduanas Bogotá identificados con códigos 2023_191257500 (GIT Operación Logística) y 2023_191201257 (Despacho), no arrojaron resultados de uso y con almacenamiento en cero para la vigencia 2023, lo que no permite la articulación completa con el manejo de los documentos físicos ni garantiza la integridad de la  información. Adicionalmente, al validar las unidades documentales tanto físicas como electrónicas no se está generando copia de respaldo de la información corporativa a este lugar de conservación digital.
Lo anterior desatiende el numeral 4.10. “Gestión de buzones de conservación” del Instructivo IN-ADF-0132; la Dimensión 5 “Información y comunicación” y los componentes 3. “Actividades de Control”, 4 “Información y Comunicación” y 5 “Actividades de Monitoreo” de la Dimensión 7 “Control Interno” del Modelo Integrado de Planeación y Gestión – MIPG V5.</t>
    </r>
  </si>
  <si>
    <t>Debido a deficiencias en la aplicación de técnicas de archivo y correspondencia y falencias en el registro y control de los documentos que se gestionan en la Entidad.</t>
  </si>
  <si>
    <r>
      <rPr>
        <b/>
        <sz val="12"/>
        <color theme="1"/>
        <rFont val="Arial"/>
        <family val="2"/>
      </rPr>
      <t>1. Solicitar la habilitación y asociación del buzón de conservación, vigencia 2024 para:</t>
    </r>
    <r>
      <rPr>
        <sz val="12"/>
        <color theme="1"/>
        <rFont val="Arial"/>
        <family val="2"/>
      </rPr>
      <t xml:space="preserve">
*Dirección de Gestión Corporativa código 2024_100202151.
</t>
    </r>
  </si>
  <si>
    <t xml:space="preserve">Comunicación de solicitud de habitilitación y asociación de buzón de conservación. </t>
  </si>
  <si>
    <r>
      <rPr>
        <b/>
        <sz val="12"/>
        <color theme="1"/>
        <rFont val="Arial"/>
        <family val="2"/>
      </rPr>
      <t>DGC</t>
    </r>
    <r>
      <rPr>
        <sz val="12"/>
        <color theme="1"/>
        <rFont val="Arial"/>
        <family val="2"/>
      </rPr>
      <t xml:space="preserve">
NC - Subproceso Recursos Administrativos
Direción de Gestión Corporativa
</t>
    </r>
  </si>
  <si>
    <r>
      <rPr>
        <b/>
        <sz val="12"/>
        <color theme="1"/>
        <rFont val="Arial"/>
        <family val="2"/>
      </rPr>
      <t xml:space="preserve">2. Implementar una capacitación sobre el uso de los buzones de conservación para las areas involucradas en el presente Plan </t>
    </r>
    <r>
      <rPr>
        <sz val="12"/>
        <color theme="1"/>
        <rFont val="Arial"/>
        <family val="2"/>
      </rPr>
      <t xml:space="preserve">
</t>
    </r>
  </si>
  <si>
    <t xml:space="preserve">Lista de asistencia a capacitación	</t>
  </si>
  <si>
    <r>
      <rPr>
        <b/>
        <sz val="12"/>
        <color theme="1"/>
        <rFont val="Arial"/>
        <family val="2"/>
      </rPr>
      <t>DGC</t>
    </r>
    <r>
      <rPr>
        <sz val="12"/>
        <color theme="1"/>
        <rFont val="Arial"/>
        <family val="2"/>
      </rPr>
      <t xml:space="preserve">
NC - Subproceso Recursos Administrativos
Coordinación de Documentación</t>
    </r>
  </si>
  <si>
    <r>
      <t xml:space="preserve">3.Garantizar el uso de los Buzon de Conservación vigencia 2024 en:
</t>
    </r>
    <r>
      <rPr>
        <sz val="12"/>
        <color theme="1"/>
        <rFont val="Arial"/>
        <family val="2"/>
      </rPr>
      <t xml:space="preserve">
1. Dirección de Gestión Corporativa código 2024_100202151
2. Dirección Seccional de Impuestos y Aduanas Yopal, Despacho código 2024_144000201 y División Administrativa y Financiera código 2024_144201257
3. Dirección Seccional de Aduanas Bogotá, Despacho División Administrativa y Financiera código 2024_191201257 y GIT Operación Logística código 2024_191257500</t>
    </r>
  </si>
  <si>
    <t>Reporte de monitoreo bismensual  (1. ago-sep  2. oct-nov) sobre el uso de los Buzones de Conservación, con registro fotografico que dé garantía de la implementación y la gestión del mismo, de acuerdo, con lo establecido en el numeral 4.10 del Instrutivo IN-ADF-0132 Manejo de los Archivos en la UAE-DIAN</t>
  </si>
  <si>
    <r>
      <rPr>
        <b/>
        <sz val="12"/>
        <color theme="1"/>
        <rFont val="Arial"/>
        <family val="2"/>
      </rPr>
      <t>DGC</t>
    </r>
    <r>
      <rPr>
        <sz val="12"/>
        <color theme="1"/>
        <rFont val="Arial"/>
        <family val="2"/>
      </rPr>
      <t xml:space="preserve">
NC - Subproceso Recursos Administrativos
Direción de Gestión Corporativa
DS - Subproceso Recursos Administrativos
Dirección Seccional de Impuestos y Aduanas Yopal 
División Administrativa y Financiera 
DS - Subproceso Recursos Administrativo
Dirección Seccional de Aduanas de Bogotá
División Administrativa y Financiera
GIT Operación Logística </t>
    </r>
  </si>
  <si>
    <t>AUDITORIA A LA GESTIÓN DOCUMENTAL AGD 2024 004
H3</t>
  </si>
  <si>
    <r>
      <rPr>
        <b/>
        <sz val="12"/>
        <color theme="1"/>
        <rFont val="Arial"/>
        <family val="2"/>
      </rPr>
      <t xml:space="preserve">Hallazgo 3. Inconsistencias en los Inventarios Documentales, Unidades Documentales y Transferencias Documentales Primarias.
Nivel Central
</t>
    </r>
    <r>
      <rPr>
        <sz val="12"/>
        <color theme="1"/>
        <rFont val="Arial"/>
        <family val="2"/>
      </rPr>
      <t xml:space="preserve">De un total de 142 registros de los inventarios documentales ubicados en las dependencias del Despacho de la Dirección de Gestión Corporativa, Subdirección Administrativa y Coordinación de Documentación, se seleccionaron 17 registros y sus unidades documentales, de las cuales en 12 se observó lo siguiente:
</t>
    </r>
    <r>
      <rPr>
        <b/>
        <sz val="12"/>
        <color theme="1"/>
        <rFont val="Arial"/>
        <family val="2"/>
      </rPr>
      <t xml:space="preserve">Despacho de la Dirección Gestión Corporativa </t>
    </r>
    <r>
      <rPr>
        <sz val="12"/>
        <color theme="1"/>
        <rFont val="Arial"/>
        <family val="2"/>
      </rPr>
      <t xml:space="preserve">
1. Inconsistencias en el diligenciamiento de la base de Excel que contiene el inventario documental, relacionadas con: denominación de la subserie y la descripción del asunto, como se evidenció en el registro de un Acta de Comité Estratégico bajo el código 006, que según la TRD corresponde al código 012.
2. Respecto a la revisión de los registros y sus unidades documentales se evidenció:
3. Fallas en la cronología en una unidad documental electrónica, dado que refiere vigencia 2023, pero en su contenido obra el “acta #4 del Comité Institucional Estratégico 2022”, generada el 10 de febrero de 2022.
4. Inconsistencias en el diligenciamiento en la hoja de control documental FT-ADF-2558, para dos unidades documentales físicas, así: Para la primera, la cantidad de folios registrados versus los incorporados en la unidad documental no coinciden, error en digitación y transcripción de los números de radicación y destinatarios de oficios. Para la segunda, la hoja de control documental no tiene la firma del funcionario responsable, inconsistencias entre las fechas registradas en la hoja de control documental versus la del documento incorporado a la unidad, así mismo, para las dos unidades documentales, se presentaron falencias en la foliación y registros de tipos documentales clasificados como anexos. Adicionalmente, obra impresión de correos electrónicos que no cuentan con el FT-ADF-2330 “Testigo de Referencia Cruzada”.
5. En dos unidades documentales, el formato FT-ADF-2338 “Identificación de la Unidad Documental” registra números en el campo “Id. Único”, y éste debería permanecer en blanco hasta cuando la Entidad establezca un número único para cada unidad documental creada, con fines de control.
</t>
    </r>
    <r>
      <rPr>
        <u/>
        <sz val="12"/>
        <color theme="1"/>
        <rFont val="Arial"/>
        <family val="2"/>
      </rPr>
      <t xml:space="preserve">Subdirección Administrativa 
</t>
    </r>
    <r>
      <rPr>
        <sz val="12"/>
        <color theme="1"/>
        <rFont val="Arial"/>
        <family val="2"/>
      </rPr>
      <t xml:space="preserve">En dos unidades documentales se encontraron inconsistencias en el diligenciamiento de la hoja de control documental FT-ADF-2558 “Hoja de control documental”, tales como: no hay coincidencia entre lo registrado y el contenido de la unidad documental, al igual que, entre los nombres de los archivos electrónicos y la descripción de los documentos en el referido formato, debido a que estos deben ser relacionados conforme al nombre del archivo electrónico que se está conservando para la unidad documental; así como, en la cantidad de folios registrados versus los incorporados en la unidad documental y la cronología.
</t>
    </r>
    <r>
      <rPr>
        <u/>
        <sz val="12"/>
        <color theme="1"/>
        <rFont val="Arial"/>
        <family val="2"/>
      </rPr>
      <t xml:space="preserve">Coordinación de Documentación
</t>
    </r>
    <r>
      <rPr>
        <sz val="12"/>
        <color theme="1"/>
        <rFont val="Arial"/>
        <family val="2"/>
      </rPr>
      <t xml:space="preserve">1. Revisada la base de Excel que contiene el Inventario Documental del Archivo Central, se seleccionaron nueve unidades documentales y sus registros de la transferencia legalizada No. 44 de 2023, observándose lo siguiente: 
1.1. En siete unidades documentales de la misma vigencia, se emplean versiones del formato “hoja de identificación de la unidad documental” FT-FI-2338 y FT-ADF-2338, publicado en el listado maestro de documentos en la Entidad, el cual está diseñado para capturar de forma normalizada la información de la unidad documental, con el fin de ubicar físicamente la carpeta en los depósitos de archivos de gestión y central cuando se requiera su consulta. Así como, para registrar la fecha en la cual, la unidad documental deberá ser valorada para determinar si será eliminada, conservada o seleccionada, según las tablas de retención documental.
1.2. En nueve unidades documentales se presentan falencias en el diligenciamiento de los formatos FT-ADF-2338 “hoja de identificación de la unidad documental”, FT-ADF-2558 “Hoja de control de unidad documental” o FT-ADF-2330 “Testigo de Referencia Cruzada”, del mismo tales como: 
1.3. En siete unidades documentales el formato FT-ADF-2338 registra número del formulario, campo que debe permanecer en blanco hasta cuando la Entidad establezca un número único para cada unidad documental creada, con fines de control.
1.4. En  seis unidades documentales, se presentaron deficiencias en el diligenciamiento del formato FT-ADF- 2558, tales como: falta de coherencia entre lo registrado en el índice y el contenido de la unidad documental, registro de nombre del funcionario que la diligencia sin firma, fallas en cronología, se generaron dos formatos para la misma vigencia de la unidad documental que difieren en contenido y funcionarios responsables del diligenciamiento, sin que registre observación o justificación de ello; formato que está diseñado para llevar un control estricto de cada uno de los documentos que hacen parte de la unidad documental y que sirve como índice y mecanismo de control para asegurar que los documentos se incorporan cuando corresponde.
1.5. En tres unidades documentales, se identificaron deficiencias en el uso del formato FT-ADF-2330, tales como:  en una obra el referido formato que relaciona oficio virtual 551 del 19 de febrero de 2020, pero no se registra en el formato en la Hoja de control documental; en dos se encuentran los formatos sin firma y adicionalmente, se imprimen las respuestas virtuales extraídas del SI Muisca formato 1474. 
2. Dilación para la realización de las trasferencias primarias por parte de las dependencias productoras del archivo de gestión al archivo central, que oscilan entre uno y tres años desde el vencimiento de la vigencia de retención en el archivo de gestión registrada en las TRD.
</t>
    </r>
    <r>
      <rPr>
        <b/>
        <sz val="12"/>
        <color theme="1"/>
        <rFont val="Arial"/>
        <family val="2"/>
      </rPr>
      <t xml:space="preserve">NIVEL LOCAL.
Dirección Seccional de Aduanas de Bogotá 
</t>
    </r>
    <r>
      <rPr>
        <sz val="12"/>
        <color theme="1"/>
        <rFont val="Arial"/>
        <family val="2"/>
      </rPr>
      <t xml:space="preserve">De un total de 50 registros de los inventarios documentales ubicados en las dependencias del Despacho, División Administrativa y Financiera y Grupo Interno de Trabajo de Archivo, se revisaron 30 registros, observándose lo siguiente: 
</t>
    </r>
    <r>
      <rPr>
        <u/>
        <sz val="12"/>
        <color theme="1"/>
        <rFont val="Arial"/>
        <family val="2"/>
      </rPr>
      <t>Despacho de la Dirección Seccional</t>
    </r>
    <r>
      <rPr>
        <sz val="12"/>
        <color theme="1"/>
        <rFont val="Arial"/>
        <family val="2"/>
      </rPr>
      <t xml:space="preserve">
1. Los consecutivos de oficios, no se llevan por tomos para la respectiva vigencia (Inventario Documental: “CONSECUTIVO OFICIOS ENERO – ABRIL” y “CONSECUTIVO DE OFICIOS”). 
2. Se registra una misma unidad documental con ubicación topográfica física y con ubicación electrónica, sin que se diligencie el formato FT-ADF-2330 “Testigo de referencia cruzada”. 
</t>
    </r>
    <r>
      <rPr>
        <u/>
        <sz val="12"/>
        <color theme="1"/>
        <rFont val="Arial"/>
        <family val="2"/>
      </rPr>
      <t>División Administrativa y Financiera</t>
    </r>
    <r>
      <rPr>
        <b/>
        <sz val="12"/>
        <color theme="1"/>
        <rFont val="Arial"/>
        <family val="2"/>
      </rPr>
      <t xml:space="preserve">
</t>
    </r>
    <r>
      <rPr>
        <sz val="12"/>
        <color theme="1"/>
        <rFont val="Arial"/>
        <family val="2"/>
      </rPr>
      <t xml:space="preserve">1. Inconsistencias en el diligenciamiento en la base Excel del inventario documental, relacionadas con: denominación de la serie, subserie y la descripción del asunto (informe, informes de gestión, actas de comité nivel directivo cambios), sin registro de la dirección o ubicación en la cual se encuentra la carpeta electrónica.
2. Falencias en el registro de las unidades documentales relacionadas con contratos, (se registra una unidad como “Supervisión suministro de combustible parque automotor DSAB”), falta de completitud en las unidades físicas (actas de inicio e informes de supervisión de los contratos figura en SECOP sin el diligenciamiento del formato de testigo de referencia cruzada o impresión del documento, según corresponda; y no coherencia entre la denominación de la unidad documental y el contenido de la misma, ya que se evidencian documentos de otros contratos, sin foliación y sin diligenciamiento del formato FT-ADF-2558 “Hoja de control unidad documental”, requisito normativo diseñado como mecanismo de control para asegurar que los documentos se incorporen cuando corresponde a la unidad documental, que debe ser diligenciado y actualizado de manera permanente, para facilitar la búsqueda de información al interior del expediente.
3. En las unidades no reposa la comunicación oficial de entrada para la dependencia. 
4. Se imprimen los correos electrónicos y documentos generados por sistemas informáticos (SIIF).
5. Fallas en la cronología y el diligenciamiento de los formatos FT-ADF-2338 “Identificación de la unidad documental” y FT-ADF-2558 “Hoja de control unidad documental”, tales como: fondo documental, subfondo documental, Id único, forma de inicio (físico o electrónico), datos sistema integrado de gestión en la casilla “clasificada”.  
</t>
    </r>
    <r>
      <rPr>
        <u/>
        <sz val="12"/>
        <color theme="1"/>
        <rFont val="Arial"/>
        <family val="2"/>
      </rPr>
      <t>Grupo Interno de Trabajo de Archivo</t>
    </r>
    <r>
      <rPr>
        <b/>
        <sz val="12"/>
        <color theme="1"/>
        <rFont val="Arial"/>
        <family val="2"/>
      </rPr>
      <t xml:space="preserve">
1. </t>
    </r>
    <r>
      <rPr>
        <sz val="12"/>
        <color theme="1"/>
        <rFont val="Arial"/>
        <family val="2"/>
      </rPr>
      <t xml:space="preserve">Correos electrónicos impresos, documentos en borrador sobre las verificaciones realizadas a los formatos FT-ADF-1990 “Transacciones Documentales”. 
2. Recepción en archivo central de unidades documentales expedientes aduaneros, sin que hayan cumplido los cinco años de retención en el archivo de gestión. 
3. Falencias en el diligenciamiento del inventario de gestión por parte de las dependencias productoras relacionadas con: falta de completitud en descripción del asunto, fechas extremas en que sólo se indica año, Id. Único diligenciado, procedimientos que no corresponden a la dependencia productora y números fraccionarios en la casilla de “Carpeta”. 
</t>
    </r>
    <r>
      <rPr>
        <b/>
        <sz val="12"/>
        <color theme="1"/>
        <rFont val="Arial"/>
        <family val="2"/>
      </rPr>
      <t>Dirección Seccional de Impuestos y Aduanas de Bucaramanga</t>
    </r>
    <r>
      <rPr>
        <sz val="12"/>
        <color theme="1"/>
        <rFont val="Arial"/>
        <family val="2"/>
      </rPr>
      <t xml:space="preserve">
De un total de 98 registros de los inventarios documentales ubicados en las dependencias del Despacho, División Administrativa de la Dirección Seccional y GIT de documentación, se revisaron 8 registros de las unidades documentales de estas dependencias, observando lo siguiente:
</t>
    </r>
    <r>
      <rPr>
        <u/>
        <sz val="12"/>
        <color theme="1"/>
        <rFont val="Arial"/>
        <family val="2"/>
      </rPr>
      <t>División Administrativa y Financiera</t>
    </r>
    <r>
      <rPr>
        <sz val="12"/>
        <color theme="1"/>
        <rFont val="Arial"/>
        <family val="2"/>
      </rPr>
      <t xml:space="preserve">
1. En la base Excel entregada como inventario se evidenció: 
1.1. En la descripción de Tipo de Actuación, se emplean denominaciones diferentes para descripciones de asuntos y expedientes similares (Informes de supervisión y control y supervisión contrato) lo que denota falta de control para el diligenciamiento del instrumento. 
1.2. Falta de completitud en el diligenciamiento de los campos, ya que no se especifica el tipo de información, si es reservada o clasificada, adicionalmente, no se indica la ubicación topográfica en el Archivo de gestión ni en el archivo central para unidades documentales físicas.
2. Se seleccionaron 3 unidades documentales físicas del inventario, en las que se observó:
2.1. Duplicidad en la información en las unidades documentales, impresión de correos electrónicos, soportes del SECOP (Informes de supervisión, copias de contratos), impresión de facturas electrónicas y no se emplea el formato FT-ADF-2330 “Testigo de Referencia Cruzada”, con el que se garantiza la integridad de la información de las unidades documentales. 
2.2. Incoherencia en el diligenciamiento de las fechas en el formato FT-ADF-2558 “Hoja de Control Unidad Documental”, el orden de la documentación no corresponde a la cronología, conforme al marco normativo que establece como mecanismo de control que los documentos se incorporen cuando corresponde a la unidad documental.
</t>
    </r>
    <r>
      <rPr>
        <u/>
        <sz val="12"/>
        <color theme="1"/>
        <rFont val="Arial"/>
        <family val="2"/>
      </rPr>
      <t xml:space="preserve">Despacho de la Dirección Seccional
</t>
    </r>
    <r>
      <rPr>
        <sz val="12"/>
        <color theme="1"/>
        <rFont val="Arial"/>
        <family val="2"/>
      </rPr>
      <t xml:space="preserve">1. En la base Excel aportada como inventario se observó: 
1.1. Falta de completitud en el registro de las unidades documentales en el inventario, por cuanto no se relacionan los otros tipos de unidades documentales que por competencia generaría esta dependencia productora acorde a la tabla de retención documental (TRD), tales como: Actas del comité de operación del Modelo Integrado de Planeación y Gestión, competencia establecida en la Resolución 21 del 28 de enero de 2022.
2. En dos unidades documentales electrónicas relacionadas, se evidenció: 
2.1. Falta de coincidencia entre los nombres de los archivos electrónicos y la descripción de los documentos en el formato FT-ADF-2558 “Hoja de Control Unidad Documental”, debido a que estos deben ser relacionados conforme al nombre del archivo electrónico que se está conservando para la unidad documental.
</t>
    </r>
    <r>
      <rPr>
        <u/>
        <sz val="12"/>
        <color theme="1"/>
        <rFont val="Arial"/>
        <family val="2"/>
      </rPr>
      <t xml:space="preserve">Grupo Interno de trabajo de Documentación
</t>
    </r>
    <r>
      <rPr>
        <sz val="12"/>
        <color theme="1"/>
        <rFont val="Arial"/>
        <family val="2"/>
      </rPr>
      <t xml:space="preserve">En la base Excel aportada como inventario de archivo central se observaron falencias en la actualización de la ubicación topográfica en el archivo central, dado que no se tienen identificadas en la herramienta las unidades que se conservan y se custodian en el archivo central de la dirección seccional, solo se cuenta con la ubicación topográfica de las unidades entregadas al contratista Thomas MTI.
</t>
    </r>
    <r>
      <rPr>
        <b/>
        <sz val="12"/>
        <color theme="1"/>
        <rFont val="Arial"/>
        <family val="2"/>
      </rPr>
      <t xml:space="preserve">Dirección Seccional de Impuestos y Aduanas de Yopal
</t>
    </r>
    <r>
      <rPr>
        <sz val="12"/>
        <color theme="1"/>
        <rFont val="Arial"/>
        <family val="2"/>
      </rPr>
      <t xml:space="preserve">De un total de 44 registros de los inventarios documentales ubicados en las dependencias del Despacho y División Administrativa de la Dirección Seccional, se revisaron 13 registros de las unidades documentales de estas dependencias, observando lo siguiente:
</t>
    </r>
    <r>
      <rPr>
        <u/>
        <sz val="12"/>
        <color theme="1"/>
        <rFont val="Arial"/>
        <family val="2"/>
      </rPr>
      <t xml:space="preserve">División Administrativa y Financiera
</t>
    </r>
    <r>
      <rPr>
        <sz val="12"/>
        <color theme="1"/>
        <rFont val="Arial"/>
        <family val="2"/>
      </rPr>
      <t xml:space="preserve">1. En la base Excel aportada como inventario se observó: 
1.1. La descripción o asunto -Actas de Gestión- y códigos de series no corresponde con el contenido de las unidades documentales aportadas, por cuanto, estas son oficios expedidos por la dependencia, lo que evidencia falta de control en la conservación de las unidades documentales, conforme a lo establecido en las TRD. 
1.2. Falta completitud de información en el diligenciamiento de los campos, tales como: “calificación de la unidad documental”, “folio final”, “ubicación topográfica en el archivo de gestión” y no se mencionan los otros tipos de unidades documentales que por competencia generaría esta dependencia productora, como por ejemplo, las unidades documentales correspondientes a eventos de disposición de mercancía.
1.3. No hay concordancia entre la calificación documental -reservada o clasificada- y el soporte normativo -Resolución 069 de 2021-, al igual que entre la descripción del asunto, dado que se emplean dos números de serie diferentes para la misma descripción del asunto “Actas de Gestión”, así como se deja en blanco el folio final, pero se escribe fecha extrema final.
2. Revisadas nueve unidades documentales de las relacionadas en el inventario, se observó:
2.1. En las unidades documentales no se evidencia el diligenciamiento del formato FT-ADF-2558 “Hoja de Control Unidad Documental”, requisito normativo diseñado como mecanismo de control para asegurar que los documentos se incorporen cuando corresponde a la unidad documental, que debe ser diligenciado y actualizado de manera permanente, para facilitar la búsqueda de información al interior del expediente.
2.2. Impresión de correos electrónicos, no uso del formato FT-ADF-2330 “Testigo de Referencia Cruzada”, que garantiza la integridad de información, que deben almacenarse en los buzones de conservación de cada dependencia. 
</t>
    </r>
    <r>
      <rPr>
        <u/>
        <sz val="12"/>
        <color theme="1"/>
        <rFont val="Arial"/>
        <family val="2"/>
      </rPr>
      <t xml:space="preserve">Despacho de la dirección seccional
</t>
    </r>
    <r>
      <rPr>
        <sz val="12"/>
        <color theme="1"/>
        <rFont val="Arial"/>
        <family val="2"/>
      </rPr>
      <t>1. Para registrar el inventario documental no emplea la base en Excel con los datos establecidos, así como para llevar el registro consolidado de todos los movimientos documentales que se dan en los archivos de gestión y centrales, ni la totalidad de las unidades creadas acorde a la TRD, sean físicas o electrónicas, identificando de manera clara su ubicación o localización física o lógica (dirección de servidor o web), por cuanto utiliza el formato FT-ADF-1990 “Transacciones Documentales”, cuyo fin es registrar las transferencias documentales, traslados o eliminaciones y no contiene todos los datos definidos para el inventario como  instrumento archivístico.
2. En la revisión de cuatro unidades documentales relacionadas con las funciones de Representación Externa adscritas al mismo, se evidenció: 
2.1. Impresión de correos electrónicos, referidos por ejemplo a los soportes de notificación electrónica de la demanda remitida por Nivel Central, que deben almacenarse de forma separada a la unidad documental, en el buzón de conservación de la dependencia y falencias en el uso del formato FT-ADF-2330 “Testigo de Referencia Cruzada” que sirve para asegurar la integridad de estas, dejando evidencia de la documentación que hay en soportes electrónicos.
2.2. En dos unidades documentales no obra el formato FT-ADF-2558 “Hoja de Control documental”, requisito normativo diseñado como mecanismo de control, para asegurar que los documentos se incorporen cuando corresponde a la unidad documental, que debe ser diligenciado y actualizado de manera permanente, para facilitar la búsqueda de información al interior del expediente, así como no foliación (Procesos Nos. XXX-2022-00187-00 y XXX2023-00048-00). 
2.3. En una unidad documental, el formato FT-ADF- 2558 “Hoja de Control documental", tiene en blanco las líneas 17 a 20, la línea 16 termina en el folio 105 y en línea 21 continúa en el folio 164, existiendo un salto en la relación de contenido y de folios y se relaciona la sentencia de segunda instancia con ejecutoria remitida a Cobranzas, sin que obre en el expediente (folios 164 al 176), o se registre el desglose si a ello hubiere lugar (auto que así lo dispone y fotocopia de los documentos desglosados) (Proceso No. XXX 2021 00203 00).
Con lo anterior, se desatienden los artículos 8,10 y 13 del Acuerdo 060 de 2001; 4 y 7 del Acuerdo 042 de 2002; 4, 6, 7, 10, 15 y 18 del Acuerdo 05 de 2013; Acuerdo 002 de 2014 del Archivo General de la Nación. Así mismo, los numerales 3 y 7.1, actividades 13, 14, 17, 21, 22, 26 y 27 del procedimiento PR-ADF-0163 “Organización de los archivos de gestión en la UAE DIAN”, el numeral 4.2 de la Dimensión 4 “Evaluación de Resultados”; la Dimensión 5 “Información y Comunicación” y los componentes 3. “Actividades de Control”, 4 “Información y Comunicación” y 5 “Actividades de Monitoreo” de la Dimensión 7 “Control Interno” del Modelo Integrado de Planeación y Gestión – MIPG V5.</t>
    </r>
  </si>
  <si>
    <t>Debido a deficiencias en la aplicación de técnicas de archivo y correspondencia, lineamientos y procedimientos de gestión documental, tablas de retención documental, tablas de valoración documental y/o inventarios documentales;  falencias en el registro y control de los documentos que se gestionan en la Entidad; uso de todos los formatos asociados a los procedimientos de Archivo físico y electrónico; así como, desactualización y desarticulación de los procedimientos con los de gestión documental y con los instrumentos de gestión de información (activos de información, índice de información clasificada y reservada).</t>
  </si>
  <si>
    <r>
      <t xml:space="preserve">1. Realizar </t>
    </r>
    <r>
      <rPr>
        <b/>
        <sz val="12"/>
        <color theme="1"/>
        <rFont val="Arial"/>
        <family val="2"/>
      </rPr>
      <t>Capacitaciones sobre las Gestión Documental</t>
    </r>
    <r>
      <rPr>
        <sz val="12"/>
        <color theme="1"/>
        <rFont val="Arial"/>
        <family val="2"/>
      </rPr>
      <t>, así:
*Capacitación para el</t>
    </r>
    <r>
      <rPr>
        <b/>
        <u/>
        <sz val="12"/>
        <color theme="1"/>
        <rFont val="Arial"/>
        <family val="2"/>
      </rPr>
      <t xml:space="preserve"> manejo de los archivos en la DIAN haciendo énfasis en el correcto diligenciamiento de los formatos</t>
    </r>
    <r>
      <rPr>
        <sz val="12"/>
        <color theme="1"/>
        <rFont val="Arial"/>
        <family val="2"/>
      </rPr>
      <t xml:space="preserve"> </t>
    </r>
    <r>
      <rPr>
        <b/>
        <sz val="12"/>
        <color theme="1"/>
        <rFont val="Arial"/>
        <family val="2"/>
      </rPr>
      <t>FT-ADF-2338</t>
    </r>
    <r>
      <rPr>
        <sz val="12"/>
        <color theme="1"/>
        <rFont val="Arial"/>
        <family val="2"/>
      </rPr>
      <t xml:space="preserve"> Identifiación Unidad Documental, </t>
    </r>
    <r>
      <rPr>
        <b/>
        <sz val="12"/>
        <color theme="1"/>
        <rFont val="Arial"/>
        <family val="2"/>
      </rPr>
      <t>FT-ADF-2558</t>
    </r>
    <r>
      <rPr>
        <sz val="12"/>
        <color theme="1"/>
        <rFont val="Arial"/>
        <family val="2"/>
      </rPr>
      <t xml:space="preserve"> Hoja de control Documental, </t>
    </r>
    <r>
      <rPr>
        <b/>
        <sz val="12"/>
        <color theme="1"/>
        <rFont val="Arial"/>
        <family val="2"/>
      </rPr>
      <t>FT-ADF-2330</t>
    </r>
    <r>
      <rPr>
        <sz val="12"/>
        <color theme="1"/>
        <rFont val="Arial"/>
        <family val="2"/>
      </rPr>
      <t xml:space="preserve"> Testigo de Referencia Cruzada, </t>
    </r>
    <r>
      <rPr>
        <b/>
        <sz val="12"/>
        <color theme="1"/>
        <rFont val="Arial"/>
        <family val="2"/>
      </rPr>
      <t>FT-ADF- 2340</t>
    </r>
    <r>
      <rPr>
        <sz val="12"/>
        <color theme="1"/>
        <rFont val="Arial"/>
        <family val="2"/>
      </rPr>
      <t xml:space="preserve"> Identificación Unidad de Conservación (Caja). </t>
    </r>
    <r>
      <rPr>
        <b/>
        <sz val="12"/>
        <color theme="1"/>
        <rFont val="Arial"/>
        <family val="2"/>
      </rPr>
      <t>FT-ADF- 1990</t>
    </r>
    <r>
      <rPr>
        <sz val="12"/>
        <color theme="1"/>
        <rFont val="Arial"/>
        <family val="2"/>
      </rPr>
      <t xml:space="preserve"> Transferencias Documentales y formato excel Base de Datos de registro de </t>
    </r>
    <r>
      <rPr>
        <b/>
        <sz val="12"/>
        <color theme="1"/>
        <rFont val="Arial"/>
        <family val="2"/>
      </rPr>
      <t>Inventario Documental</t>
    </r>
    <r>
      <rPr>
        <sz val="12"/>
        <color theme="1"/>
        <rFont val="Arial"/>
        <family val="2"/>
      </rPr>
      <t xml:space="preserve"> en Archivo de Gestión, para carpetas fisicas y electrónicas, así como, el alistamiento y entrega de transferencias primarias al archivo central. </t>
    </r>
  </si>
  <si>
    <t xml:space="preserve">Lista de asistencia a la Capacitación de los funcionarios de cada dependencia involucrada y/o Dirección Seccional.
</t>
  </si>
  <si>
    <r>
      <rPr>
        <b/>
        <sz val="12"/>
        <color theme="1"/>
        <rFont val="Arial"/>
        <family val="2"/>
      </rPr>
      <t>DGC</t>
    </r>
    <r>
      <rPr>
        <sz val="12"/>
        <color theme="1"/>
        <rFont val="Arial"/>
        <family val="2"/>
      </rPr>
      <t xml:space="preserve">
NC - Subproceso Recursos Administrativos
Direción de Gestión Corporativa
Sudirección Administrativa
DS -  Subproceso Recursos Administrativos
Dirección Seccional de Impuestos y Aduanas de Bucaramanga
División Administrativa y Financiera 
GIT de Documentación
DS -  Subproceso Recursos Administrativos
Dirección Seccional de Impuestos y Aduanas de Yopal
División Administrativa y Financiera 
DS -  Subproceso Recursos Administrativos
Dirección Seccional de Aduanas de Bogotá
División Administrativa y Financiera 
GIT de Documentación
</t>
    </r>
  </si>
  <si>
    <r>
      <t>2. Realizar encuesta para la</t>
    </r>
    <r>
      <rPr>
        <b/>
        <sz val="12"/>
        <color theme="1"/>
        <rFont val="Arial"/>
        <family val="2"/>
      </rPr>
      <t xml:space="preserve"> medición de los conocimientos adquiridos</t>
    </r>
    <r>
      <rPr>
        <sz val="12"/>
        <color theme="1"/>
        <rFont val="Arial"/>
        <family val="2"/>
      </rPr>
      <t xml:space="preserve"> en la capacitación en el manejo de archivos, de la acción a implementar No. 1 de este hallazgo.
</t>
    </r>
  </si>
  <si>
    <t xml:space="preserve">Formato de encuesta de medición sobre el manejo de formatos y transferencias primarias
</t>
  </si>
  <si>
    <r>
      <t>3. Realizar una jornada vía teams para desarrollar un</t>
    </r>
    <r>
      <rPr>
        <b/>
        <sz val="12"/>
        <color theme="1"/>
        <rFont val="Arial"/>
        <family val="2"/>
      </rPr>
      <t xml:space="preserve"> ejercicio práctico de evaluación</t>
    </r>
    <r>
      <rPr>
        <sz val="12"/>
        <color theme="1"/>
        <rFont val="Arial"/>
        <family val="2"/>
      </rPr>
      <t>, a los funcionarios de las áreas involucradas.</t>
    </r>
  </si>
  <si>
    <t xml:space="preserve">Lista de asistencia a la Capacitación de los funcionarios de cada dependencia involucrada y/o Dirección Seccional, con los resultados de la evaluación.
</t>
  </si>
  <si>
    <r>
      <t xml:space="preserve">4. Realizar </t>
    </r>
    <r>
      <rPr>
        <b/>
        <u/>
        <sz val="12"/>
        <color theme="1"/>
        <rFont val="Arial"/>
        <family val="2"/>
      </rPr>
      <t>acompañamiento personalizado aleatorio (Plan Padrinos)</t>
    </r>
    <r>
      <rPr>
        <sz val="12"/>
        <color theme="1"/>
        <rFont val="Arial"/>
        <family val="2"/>
      </rPr>
      <t xml:space="preserve"> de las áreas auditadas, por parte de los funcionarios asignados de la Coordinanción de Documentación de la Subdirección Administrativa.</t>
    </r>
  </si>
  <si>
    <t xml:space="preserve">Informe de revisión aleatoria y seguimiento sobre la aplicación de los lineamientos emitidos en materia de Gestión Documental, </t>
  </si>
  <si>
    <t>Auditoría a la Gestión Dcoumental AGD 2024 004
H4</t>
  </si>
  <si>
    <r>
      <rPr>
        <b/>
        <sz val="12"/>
        <color theme="1"/>
        <rFont val="Arial"/>
        <family val="2"/>
      </rPr>
      <t xml:space="preserve">Hallazgo 4. Deficiencias en la Organización y Gestión de los espacios físicos para la custodia de los archivos.
Nivel Central:
</t>
    </r>
    <r>
      <rPr>
        <sz val="12"/>
        <color theme="1"/>
        <rFont val="Arial"/>
        <family val="2"/>
      </rPr>
      <t xml:space="preserve">Verificados los espacios físicos del archivo central de la Coordinación de Documentación de la Dirección de Gestión Corporativa, conformado por dos bodegas de disposición de conservación documental de las transferencias primarias, se observó que:
1. No cuenta con el diagnóstico integral de archivo, como requisito previo a la formulación de los planes del Sistema Integrado de Conservación - SIC, ni con la planificación, implementación y seguimiento del plan de prevención archivístico con sus actividades de prevención, preparación, atención, respuesta y recuperación para la salvaguarda de la documentación, exigido por el SIC, articulado con el plan de emergencia de la DIAN-ARL, que le permita reaccionar prontamente ante cualquier siniestro y evite la pérdida de información.
En relación con el espacio físico destinado para el Archivo Central, presenta deficiencias en: 
2. Equipo de ventilación artificial.
3. Mapa visible de rutas de evacuación y de ubicación de instalaciones eléctricas e hidráulicas. 
4. Mantenimiento de cubiertas y cableado (goteras, señales de humedad en las paredes, cables expuestos).
5. Tratamiento de plagas, por cuanto, se observaron palomas en las cubiertas y residuos de veneno para roedores al interior del edificio, sin medidas de prevención para la salud humana.
Deficiencias en la demarcación, señalización y topografía, que permitan identificar la documentación que se proyecta eliminar anualmente, la de conservación total o que cumpla criterios de selección para remisión al Archivo General de la Nación y aquella vital, esencial o que garantice la continuidad de la operación de la seccional, así como, en la rotulación de las unidades de conservación, por ejemplo: Cajas con formato preimpreso, a manuscrito, con formato impreso incorporado en la cubierta y/o con corrector.
</t>
    </r>
    <r>
      <rPr>
        <b/>
        <sz val="12"/>
        <color theme="1"/>
        <rFont val="Arial"/>
        <family val="2"/>
      </rPr>
      <t xml:space="preserve">
Nivel Local:
Dirección Seccional de Aduanas de Bogotá
</t>
    </r>
    <r>
      <rPr>
        <sz val="12"/>
        <color theme="1"/>
        <rFont val="Arial"/>
        <family val="2"/>
      </rPr>
      <t xml:space="preserve">
Verificado el espacio físico del archivo central de la Dirección Seccional de Aduanas Bogotá, conformado por cuatro bodegas de disposición de conservación documental de las transferencias primarias, se observó que:
1. No se cuenta con el diagnóstico integral de archivo como requisito previo a la formulación de los planes del SIC, ni con la planificación, implementación y seguimiento del plan de prevención archivístico con sus actividades de prevención, preparación, atención, respuesta y recuperación para la salvaguarda de la documentación, exigido por el Sistema Integrado de Conservación, articulado con el plan de emergencia de la DIAN-ARL, que le permita reaccionar prontamente ante cualquier siniestro y evite la pérdida de información. 
2. El espacio físico destinado para el Archivo Central presenta deficiencias en: 
2.1. Equipo de ventilación artificial.
2.2. Mapa visible de rutas de evacuación y de ubicación de instalaciones eléctricas e hidráulicas. 
2.3. Directorio telefónico de seguridad, vigilancia, bomberos y policía.
2.4. Alarma contra incendio que sirva, hay un solo aparato antiguo, en desuso, en mal estado (rotura), podría deprenderse del techo.
2.5. Mantenimiento de cubiertas y cableado (goteras, señales de humedad en las paredes, cables expuestos).
2.6. Instalación de termohigrómetros. Al verificar el sitio, se observa que en el segundo piso de la bodega número 4 no cuenta con ese equipo. 
2.7. Tratamiento de plagas roedores. Tubos contra roedores, pero por información del personal ubicado en el área, indicaron que no poseen cebo, ya que fueron retirados en el mes de abril de 2024, por disposición de empleados de la ARL, al considerarlos perjudiciales a la salud humana, sin que hubiere sido elevada acta alguna sobre esta gestión.
Adicionalmente, se presentan deficiencias en la demarcación, señalización y topografía que permita identificar: la documentación que se proyecte eliminar anualmente, la de conservación total o que cumpla criterios de selección para remisión al Archivo General de la Nación y aquella vital, esencial o que garantice la continuidad de la operación de la seccional, así como, en la rotulación de las unidades de conservación, por ejemplo: Cajas con formato preimpreso, a manuscrito, con formato impreso incorporado en la cubierta y/o con corrector.
</t>
    </r>
    <r>
      <rPr>
        <b/>
        <sz val="12"/>
        <color theme="1"/>
        <rFont val="Arial"/>
        <family val="2"/>
      </rPr>
      <t xml:space="preserve">
Nivel Local:
Dirección Seccional de Impuestos y Aduanas de Bucaramanga
</t>
    </r>
    <r>
      <rPr>
        <sz val="12"/>
        <color theme="1"/>
        <rFont val="Arial"/>
        <family val="2"/>
      </rPr>
      <t xml:space="preserve">
Verificado la organización, espacio físico, implementación del plan de preservación de desastre archivístico y transacciones documentales primarias de Archivo de Gestión al Central, se observó:
1. No cuenta con el diagnóstico integral de archivo como requisito previo a la formulación de los planes del SIC, ni con la planificación, implementación y seguimiento del plan de prevención archivístico con sus actividades de prevención, preparación, atención, respuesta y recuperación para la salvaguarda de la documentación, exigido por Sistema Integrado de Conservación, articulado con el plan de emergencia de la DIAN-ARL, que le permita reaccionar prontamente ante cualquier siniestro y evite la pérdida de información.
2. En el espacio físico destinado para el Archivo Central, dentro de las instalaciones de la dirección seccional se identificó lo siguiente: el equipo de ventilación artificial solo funciona a un costado del archivo central, se observa humedad en una de las paredes, no tiene mapas visibles con rutas de evacuación, ubicación de instalaciones eléctricas e hidráulicas, identificación y ubicación de las unidades vitales, que permitan la continuidad de la operación o el rescate de unidades documentales que se vean afectadas.
3. En el espacio físico destinado para el Archivo de Gestión, fueron verificadas las condiciones de los espacios físicos, se observó que en los pisos  segundo y tercero, además de los archivadores modulares la división Jurídica dispone para la conservación de sus unidades documentales de quince archivadores horizontales, así mismo la división de recaudo y cobranzas cuenta con treinta y cinco archivadores horizontales, sin contar con las unidades documentales puestas sobre algunas de ellos (GIT de la unidad penal), lo que puede generar sobrecarga y afectación a la infraestructura de estos pisos. 
</t>
    </r>
    <r>
      <rPr>
        <b/>
        <sz val="12"/>
        <color theme="1"/>
        <rFont val="Arial"/>
        <family val="2"/>
      </rPr>
      <t xml:space="preserve">
Nivel Local:
Dirección Seccional Impuestos Aduanas de Yopal
</t>
    </r>
    <r>
      <rPr>
        <sz val="12"/>
        <color theme="1"/>
        <rFont val="Arial"/>
        <family val="2"/>
      </rPr>
      <t xml:space="preserve">
Verificado la organización, espacio físico, implementación del plan de preservación de desastre archivístico y transacciones documentales primarias del Archivo de Gestión al Central, se observó:
1. Para las vigencias 2023 y 2024, no fueron expedidos por parte de la Dirección Seccional, los memorandos que definieran los requisitos y el cronograma para las transferencias de los archivos de gestión a los archivos centrales.
2. No se cuenta con el diagnóstico integral de archivo como requisito previo a la formulación de los planes del SIC, ni con la planificación, implementación y seguimiento del plan de prevención archivístico con sus actividades de prevención, preparación, atención, respuesta y recuperación para la salvaguarda de la documentación, exigido por Sistema Integrado de Conservación, articulado con el plan de emergencia de la DIAN-ARL, que le permita reaccionar prontamente ante cualquier siniestro y evite la pérdida de información.
3. Las 186 estanterías empleadas para el almacenamiento de las unidades documentales del archivo central del Despacho y de la División Administrativa y Financiera, no cumplen con las condiciones mínimas exigidas por la normatividad archivística, tales como:
3.1. Construcción, tratamiento, dimensiones y cuerpos de las estanterías, para proporcionar mayor estabilidad con anclaje de fijación a piso y espacio de circulación entre cada módulo, que cuente con un sistema de identificación visual de la documentación acorde con la signatura topográfica.
3.2. Capacidad de almacenamiento, teniendo en cuenta la manipulación, transporte y seguridad de la documentación, adecuación climática a las normas establecidas para la conservación del material y el crecimiento documental, de acuerdo con los parámetros archivísticos que establezcan los procesos de retención y valoración documental.
4. El espacio físico destinado para el Archivo Central tiene deficiencias en: 
4.1. Equipo de ventilación artificial.
4.2. Demarcación, señalización o mapa que permita identificar la documentación que se proyecte eliminar anualmente, la de conservación total o que cumpla criterios de selección para remisión al Archivo General de la Nación y aquella vital, esencial o que garantice la continuidad de la operación de la seccional.
4.3. No utilización del formato FT-ADF-1990 “Transacciones Documentales”.
4.4. Unidades de Conservación – cajas sin tapa, deformadas, documentos en AZ.
5. Revisada una muestra de dos cajas de unidades documentales de la División Administrativa y Financiera, se observó que: 
5.1. La primera, se encuentra rotulada como “Oficios”, pero verificado su contenido se encontraron seis carpetas, marcadas a mano así: asistencia al cliente, correspondencia enviada 2016, notificar, consolidados envíos 2016, actos administrativos 2016, documentos de archivo 2016; documentos doblados, sujetados con bandas de caucho.
5.2 En la segunda, las unidades documentales no correspondían con la vigencia que indicaba la tapa de la caja y contenía documentos en bolsas plásticas sin identificación.
5.3. Y para las dos cajas de unidades documentales no se empleó el formato FT-ADF- 2340 “Identificación Unidad de Conservación (Caja)” diseñado para completar la ubicación topográfica que exigen los inventarios documentales para control adecuado del almacenamiento documental.
Con lo anterior, se desatienden los artículos 1 y 2 del Acuerdo 49 de 2000; 4 y 7 del Acuerdo 042 de 2002; 4, 6, 7, 10, 15 y 18 del Acuerdo 05 de 2013; Acuerdo 002 de 2014 y 4 y 6 del Acuerdo 6 de 2014 del Archivo General de la Nación. Así mismo, el numeral 3 y actividades 1, 26 y 27 del procedimiento PR-ADF-0163 “Organización de los archivos de gestión en la UAE DIAN”; numeral 3 y actividades 1, 2, 3, 5, 6, 10 y 30 del procedimiento PR-ADF-0168 “Organización de los Archivos Centrales de la UAE-DIAN”; actividades 19 y 20 del procedimiento PR-ADF-0165 “Reprografía”; los numerales 4.15.2. del Instructivo IN-ADF-0132; numerales 6 y 7 del Sistema Integrado de Conservación -SIC; adicionalmente, el numeral 4.2 de la Dimensión 4 “Evaluación de Resultados”; la Dimensión 5 “Información y Comunicación” y los componentes 3 “Actividades de Control” y 5 “Actividades de Monitoreo” de la Dimensión 7 “Control Interno” del Modelo Integrado de Planeación y Gestión - MIPG V5.</t>
    </r>
  </si>
  <si>
    <t>Debido a deficiencias en la aplicación de lineamientos y procedimientos de gestión documental, formatos asociados a los procedimientos de archivo físico y electrónico, al igual que de los instrumentos archivísticos como son: Tablas de retención documental, tablas de valoración documental y/o inventarios documentales; sumado al desconocimiento de técnicas de archivo y gestión de correspondencia, y falencias en la actualización, articulación, registro y control de los documentos que se gestionan en la Entidad.</t>
  </si>
  <si>
    <r>
      <t xml:space="preserve">1. Diseñar formato para levantamiento de información y analisis y validación de datos para la realización del </t>
    </r>
    <r>
      <rPr>
        <b/>
        <u/>
        <sz val="12"/>
        <color theme="1"/>
        <rFont val="Arial"/>
        <family val="2"/>
      </rPr>
      <t>Diagnostico integral</t>
    </r>
    <r>
      <rPr>
        <sz val="12"/>
        <color theme="1"/>
        <rFont val="Arial"/>
        <family val="2"/>
      </rPr>
      <t xml:space="preserve"> del Archivo Central del </t>
    </r>
    <r>
      <rPr>
        <b/>
        <u/>
        <sz val="12"/>
        <color theme="1"/>
        <rFont val="Arial"/>
        <family val="2"/>
      </rPr>
      <t xml:space="preserve">Nivel Central, </t>
    </r>
    <r>
      <rPr>
        <sz val="12"/>
        <color theme="1"/>
        <rFont val="Arial"/>
        <family val="2"/>
      </rPr>
      <t xml:space="preserve">con el fin de identificar las unidades documentales vitales (Conservación Total), y minimizar el riesgo de perdida total o parcial de la información de la Entidad ante una situación de emergencia causada por incendio, inundación, terremoto, entre otras situaciones que garantice la continuidad de la operación misional de la Entidad.
</t>
    </r>
    <r>
      <rPr>
        <b/>
        <u/>
        <sz val="12"/>
        <color theme="1"/>
        <rFont val="Arial"/>
        <family val="2"/>
      </rPr>
      <t xml:space="preserve">
</t>
    </r>
  </si>
  <si>
    <t xml:space="preserve">1. Formato de encuesta diligenciado
</t>
  </si>
  <si>
    <r>
      <rPr>
        <b/>
        <sz val="12"/>
        <color theme="1"/>
        <rFont val="Arial"/>
        <family val="2"/>
      </rPr>
      <t>DGC</t>
    </r>
    <r>
      <rPr>
        <sz val="12"/>
        <color theme="1"/>
        <rFont val="Arial"/>
        <family val="2"/>
      </rPr>
      <t xml:space="preserve">
NC - Subproceso Recursos Administrativos
Subdirección Administrativa
Coordinación de Documentación 
</t>
    </r>
  </si>
  <si>
    <t>2. Informe de validación y analisis de datos</t>
  </si>
  <si>
    <r>
      <t>2. Solicitar a la Coordinación de Infraestructura, concepto técnico y presupuestal de viabilidad, para la adquisición e instalación del E</t>
    </r>
    <r>
      <rPr>
        <b/>
        <u/>
        <sz val="12"/>
        <color theme="1"/>
        <rFont val="Arial"/>
        <family val="2"/>
      </rPr>
      <t>quipo de Ventilación</t>
    </r>
    <r>
      <rPr>
        <b/>
        <sz val="12"/>
        <color theme="1"/>
        <rFont val="Arial"/>
        <family val="2"/>
      </rPr>
      <t xml:space="preserve"> </t>
    </r>
    <r>
      <rPr>
        <sz val="12"/>
        <color theme="1"/>
        <rFont val="Arial"/>
        <family val="2"/>
      </rPr>
      <t>correspondiente para el Archivo Central del Nivel Central</t>
    </r>
  </si>
  <si>
    <t>Concepto técnico y presupuestal de viabilidad, suscrito por la Coordinación de Infraestructura.</t>
  </si>
  <si>
    <r>
      <rPr>
        <b/>
        <sz val="12"/>
        <color theme="1"/>
        <rFont val="Arial"/>
        <family val="2"/>
      </rPr>
      <t>DGC</t>
    </r>
    <r>
      <rPr>
        <sz val="12"/>
        <color theme="1"/>
        <rFont val="Arial"/>
        <family val="2"/>
      </rPr>
      <t xml:space="preserve">
NC - Subproceso Recursos Administrativos
Subdirección Administrativa
Coordinación de Documentación 
Coordinación de Infraestructura </t>
    </r>
  </si>
  <si>
    <r>
      <t xml:space="preserve">3. Solicitar a la Coordinación de Bienestar y Riesgos Laborales, la instalación del </t>
    </r>
    <r>
      <rPr>
        <b/>
        <u/>
        <sz val="12"/>
        <color theme="1"/>
        <rFont val="Arial"/>
        <family val="2"/>
      </rPr>
      <t>Mapa de Ruta de Evacuación</t>
    </r>
    <r>
      <rPr>
        <u/>
        <sz val="12"/>
        <color theme="1"/>
        <rFont val="Arial"/>
        <family val="2"/>
      </rPr>
      <t xml:space="preserve"> </t>
    </r>
    <r>
      <rPr>
        <sz val="12"/>
        <color theme="1"/>
        <rFont val="Arial"/>
        <family val="2"/>
      </rPr>
      <t>en el Archivo Central del Nivel Central</t>
    </r>
  </si>
  <si>
    <t xml:space="preserve">Mapa de Ruta de Evacuación del Archivo Central, publicado. </t>
  </si>
  <si>
    <r>
      <rPr>
        <b/>
        <sz val="12"/>
        <color theme="1"/>
        <rFont val="Arial"/>
        <family val="2"/>
      </rPr>
      <t>DGC</t>
    </r>
    <r>
      <rPr>
        <sz val="12"/>
        <color theme="1"/>
        <rFont val="Arial"/>
        <family val="2"/>
      </rPr>
      <t xml:space="preserve">
NC - Subproceso Recursos Administrativos
Subdirección Administrativa
Coordinación de Documentación
NC - Subproceso Desarrollo del Talento Humano
Subdirección de Talento Humano
Coordinación de Bienestar y Riesgos Laborales </t>
    </r>
  </si>
  <si>
    <r>
      <t xml:space="preserve">4. Solicitar a la Coordinación de Infraestructura, </t>
    </r>
    <r>
      <rPr>
        <b/>
        <u/>
        <sz val="12"/>
        <color theme="1"/>
        <rFont val="Arial"/>
        <family val="2"/>
      </rPr>
      <t>Mapa de ubicación de Redes Eléctricas e Hidráulicas</t>
    </r>
    <r>
      <rPr>
        <sz val="12"/>
        <color theme="1"/>
        <rFont val="Arial"/>
        <family val="2"/>
      </rPr>
      <t xml:space="preserve"> correspondiente para el Archivo Central del Nivel Central.</t>
    </r>
  </si>
  <si>
    <t xml:space="preserve">Mapa de ubicación de Redes Eléctricas e Hidráulicas del Archivo Central, publicado. </t>
  </si>
  <si>
    <r>
      <t xml:space="preserve">5. Solicitar a la Coordinación de Infraestructura como supervisores del contrato de </t>
    </r>
    <r>
      <rPr>
        <b/>
        <u/>
        <sz val="12"/>
        <color theme="1"/>
        <rFont val="Arial"/>
        <family val="2"/>
      </rPr>
      <t>Mantenimiento de las Cubierta</t>
    </r>
    <r>
      <rPr>
        <sz val="12"/>
        <color theme="1"/>
        <rFont val="Arial"/>
        <family val="2"/>
      </rPr>
      <t xml:space="preserve">s, visita a la sede del </t>
    </r>
    <r>
      <rPr>
        <b/>
        <u/>
        <sz val="12"/>
        <color theme="1"/>
        <rFont val="Arial"/>
        <family val="2"/>
      </rPr>
      <t>Archivo Central en Álamos</t>
    </r>
    <r>
      <rPr>
        <sz val="12"/>
        <color theme="1"/>
        <rFont val="Arial"/>
        <family val="2"/>
      </rPr>
      <t xml:space="preserve"> del contratista adjudicatario para su respectiva reparación, junto con el cronograma de ejecución del mantenimiento.</t>
    </r>
  </si>
  <si>
    <t>Informe de resultado de visita con su respectivo cronograma de ejecución para el mantenimiento de cubiertas.</t>
  </si>
  <si>
    <r>
      <t>6. Solicitar a la Coordinación de Infraestructura como supervisores del contrato de</t>
    </r>
    <r>
      <rPr>
        <b/>
        <u/>
        <sz val="12"/>
        <color theme="1"/>
        <rFont val="Arial"/>
        <family val="2"/>
      </rPr>
      <t xml:space="preserve"> Mantenimiento de las Cubiertas</t>
    </r>
    <r>
      <rPr>
        <sz val="12"/>
        <color theme="1"/>
        <rFont val="Arial"/>
        <family val="2"/>
      </rPr>
      <t xml:space="preserve">, visita a la sede del </t>
    </r>
    <r>
      <rPr>
        <b/>
        <u/>
        <sz val="12"/>
        <color theme="1"/>
        <rFont val="Arial"/>
        <family val="2"/>
      </rPr>
      <t>Archivo Central  de Grandes</t>
    </r>
    <r>
      <rPr>
        <sz val="12"/>
        <color theme="1"/>
        <rFont val="Arial"/>
        <family val="2"/>
      </rPr>
      <t xml:space="preserve"> del contratista adjudicatario para su respectiva reparación y aislamiento de las palomas, junto con el cronograma de ejecución del mantenimiento.
</t>
    </r>
  </si>
  <si>
    <r>
      <t xml:space="preserve">7. Solicitar a la Coordinación de Servicios Generales, visita a la sede para revisión del </t>
    </r>
    <r>
      <rPr>
        <b/>
        <u/>
        <sz val="12"/>
        <color theme="1"/>
        <rFont val="Arial"/>
        <family val="2"/>
      </rPr>
      <t>Cableado</t>
    </r>
    <r>
      <rPr>
        <sz val="12"/>
        <color theme="1"/>
        <rFont val="Arial"/>
        <family val="2"/>
      </rPr>
      <t xml:space="preserve"> y su respectivo ajuste.</t>
    </r>
  </si>
  <si>
    <t>Informe de la actividades realizadas, con Registro fotográfico</t>
  </si>
  <si>
    <r>
      <rPr>
        <b/>
        <sz val="12"/>
        <color theme="1"/>
        <rFont val="Arial"/>
        <family val="2"/>
      </rPr>
      <t>DGC</t>
    </r>
    <r>
      <rPr>
        <sz val="12"/>
        <color theme="1"/>
        <rFont val="Arial"/>
        <family val="2"/>
      </rPr>
      <t xml:space="preserve">
NC - Subproceso Recursos Administrativos
Subdirección Administrativa
Coordinación de Documentación 
Coordinación de Servicios Generales </t>
    </r>
  </si>
  <si>
    <r>
      <t xml:space="preserve">8. Solicitar a la Coordinación de Servicios Generales, como supervisores del contrato de </t>
    </r>
    <r>
      <rPr>
        <u/>
        <sz val="12"/>
        <color theme="1"/>
        <rFont val="Arial"/>
        <family val="2"/>
      </rPr>
      <t>F</t>
    </r>
    <r>
      <rPr>
        <b/>
        <u/>
        <sz val="12"/>
        <color theme="1"/>
        <rFont val="Arial"/>
        <family val="2"/>
      </rPr>
      <t>umigación</t>
    </r>
    <r>
      <rPr>
        <sz val="12"/>
        <color theme="1"/>
        <rFont val="Arial"/>
        <family val="2"/>
      </rPr>
      <t>, realizar la instalación de las trampas de cebo para los roedores en las dos (2) bodegas del Archivo Central del Nivel Central.</t>
    </r>
  </si>
  <si>
    <r>
      <t xml:space="preserve">9. Se dispondra de un </t>
    </r>
    <r>
      <rPr>
        <b/>
        <u/>
        <sz val="12"/>
        <color theme="1"/>
        <rFont val="Arial"/>
        <family val="2"/>
      </rPr>
      <t>espacio con demarcación y señalización</t>
    </r>
    <r>
      <rPr>
        <sz val="12"/>
        <color theme="1"/>
        <rFont val="Arial"/>
        <family val="2"/>
      </rPr>
      <t xml:space="preserve"> en las dos (2) bodegas del Archivo Central, para ubicar las unidades documentales que su disposición final sea la Eliminación, Selección y Conservación Total.</t>
    </r>
  </si>
  <si>
    <r>
      <rPr>
        <b/>
        <sz val="12"/>
        <color theme="1"/>
        <rFont val="Arial"/>
        <family val="2"/>
      </rPr>
      <t>DGC</t>
    </r>
    <r>
      <rPr>
        <sz val="12"/>
        <color theme="1"/>
        <rFont val="Arial"/>
        <family val="2"/>
      </rPr>
      <t xml:space="preserve">
NC - Subproceso Recursos Administrativos
Subdirección Administrativa
Coordinación de Documentación
</t>
    </r>
  </si>
  <si>
    <r>
      <t xml:space="preserve">1. Diligenciar correctamente el formato diseñado por la Coordinación de Documentación, para el levantamiento de la información del </t>
    </r>
    <r>
      <rPr>
        <b/>
        <u/>
        <sz val="12"/>
        <color theme="1"/>
        <rFont val="Arial"/>
        <family val="2"/>
      </rPr>
      <t>Diagnostico Integral</t>
    </r>
    <r>
      <rPr>
        <u/>
        <sz val="12"/>
        <color theme="1"/>
        <rFont val="Arial"/>
        <family val="2"/>
      </rPr>
      <t xml:space="preserve"> </t>
    </r>
    <r>
      <rPr>
        <sz val="12"/>
        <color theme="1"/>
        <rFont val="Arial"/>
        <family val="2"/>
      </rPr>
      <t xml:space="preserve">del Archivo Central de la </t>
    </r>
    <r>
      <rPr>
        <b/>
        <u/>
        <sz val="12"/>
        <color theme="1"/>
        <rFont val="Arial"/>
        <family val="2"/>
      </rPr>
      <t xml:space="preserve">DS de Aduanas de Bogotá, </t>
    </r>
    <r>
      <rPr>
        <sz val="12"/>
        <color theme="1"/>
        <rFont val="Arial"/>
        <family val="2"/>
      </rPr>
      <t xml:space="preserve">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
</t>
    </r>
  </si>
  <si>
    <t>Formato de encuesta diligenciado correctamente</t>
  </si>
  <si>
    <r>
      <rPr>
        <b/>
        <sz val="12"/>
        <color theme="1"/>
        <rFont val="Arial"/>
        <family val="2"/>
      </rPr>
      <t>DGC</t>
    </r>
    <r>
      <rPr>
        <sz val="12"/>
        <color theme="1"/>
        <rFont val="Arial"/>
        <family val="2"/>
      </rPr>
      <t xml:space="preserve">
NC - Subproceso Recursos Administrativos
Subdirección Administrativa
Coordinación de Documentación
DS - Subproceso Recursos Administrativos
Dirección Seccional de Aduanas de Bogotá 
División Administrativa y Financiera 
GIT de Archivo
</t>
    </r>
  </si>
  <si>
    <r>
      <t>2. Solicitar a la Coordinación de Infraestructura, concepto técnico y presupuestal de viabilidad, para la adquisición e instalación del E</t>
    </r>
    <r>
      <rPr>
        <b/>
        <u/>
        <sz val="12"/>
        <color theme="1"/>
        <rFont val="Arial"/>
        <family val="2"/>
      </rPr>
      <t>quipo de Ventilación</t>
    </r>
    <r>
      <rPr>
        <b/>
        <sz val="12"/>
        <color theme="1"/>
        <rFont val="Arial"/>
        <family val="2"/>
      </rPr>
      <t xml:space="preserve"> </t>
    </r>
    <r>
      <rPr>
        <sz val="12"/>
        <color theme="1"/>
        <rFont val="Arial"/>
        <family val="2"/>
      </rPr>
      <t>correspondiente para el Archivo Central de la DS de Aduanas de Bogotá.</t>
    </r>
  </si>
  <si>
    <r>
      <rPr>
        <b/>
        <sz val="12"/>
        <color theme="1"/>
        <rFont val="Arial"/>
        <family val="2"/>
      </rPr>
      <t>DGC</t>
    </r>
    <r>
      <rPr>
        <sz val="12"/>
        <color theme="1"/>
        <rFont val="Arial"/>
        <family val="2"/>
      </rPr>
      <t xml:space="preserve">
DS - Subproceso Recursos Administrativos
Dirección Seccional de Aduanas de Bogotá 
División Administrativa y Financiera 
GIT de Archivo
</t>
    </r>
  </si>
  <si>
    <r>
      <t xml:space="preserve">3. Solicitar a la Coordinación de Bienestar y Riesgos Laborales, la instalación del </t>
    </r>
    <r>
      <rPr>
        <b/>
        <u/>
        <sz val="12"/>
        <color theme="1"/>
        <rFont val="Arial"/>
        <family val="2"/>
      </rPr>
      <t>Mapa de Ruta de Evacuación</t>
    </r>
    <r>
      <rPr>
        <u/>
        <sz val="12"/>
        <color theme="1"/>
        <rFont val="Arial"/>
        <family val="2"/>
      </rPr>
      <t xml:space="preserve"> </t>
    </r>
    <r>
      <rPr>
        <sz val="12"/>
        <color theme="1"/>
        <rFont val="Arial"/>
        <family val="2"/>
      </rPr>
      <t>en el Archivo Central de la DS de Aduanas de Bogotá.</t>
    </r>
  </si>
  <si>
    <r>
      <rPr>
        <b/>
        <sz val="12"/>
        <color theme="1"/>
        <rFont val="Arial"/>
        <family val="2"/>
      </rPr>
      <t>DGC</t>
    </r>
    <r>
      <rPr>
        <sz val="12"/>
        <color theme="1"/>
        <rFont val="Arial"/>
        <family val="2"/>
      </rPr>
      <t xml:space="preserve">
DS - Subproceso Recursos Administrativos
Dirección Seccional de Aduanas de Bogotá 
División Administrativa y Financiera 
GIT de Archivo
NC - Subproceso Desarrollo del Talento Humano
Subdirección de Talento Humano
Coordinación de Bienestar y Riesgos Laborales </t>
    </r>
  </si>
  <si>
    <r>
      <t xml:space="preserve">4. Solicitar a la Coordinación de Infraestructura, </t>
    </r>
    <r>
      <rPr>
        <b/>
        <u/>
        <sz val="12"/>
        <color theme="1"/>
        <rFont val="Arial"/>
        <family val="2"/>
      </rPr>
      <t>Mapa de ubicación de Redes Eléctricas e Hidráulicas</t>
    </r>
    <r>
      <rPr>
        <sz val="12"/>
        <color theme="1"/>
        <rFont val="Arial"/>
        <family val="2"/>
      </rPr>
      <t xml:space="preserve"> correspondiente para el Archivo Central de la DS de Aduanas de Bogotá.</t>
    </r>
  </si>
  <si>
    <r>
      <rPr>
        <b/>
        <sz val="12"/>
        <color theme="1"/>
        <rFont val="Arial"/>
        <family val="2"/>
      </rPr>
      <t>DGC</t>
    </r>
    <r>
      <rPr>
        <sz val="12"/>
        <color theme="1"/>
        <rFont val="Arial"/>
        <family val="2"/>
      </rPr>
      <t xml:space="preserve">
DS - Subproceso Recursos Administrativos
Dirección Seccional de Aduanas de Bogotá 
División Administrativa y Financiera
GIT de Archivo
NC - Subproceso Recursos Administrativos
Subdirección Administrativa
Coordinación de Infraestructura </t>
    </r>
  </si>
  <si>
    <r>
      <t xml:space="preserve">5. Publicar el </t>
    </r>
    <r>
      <rPr>
        <b/>
        <u/>
        <sz val="12"/>
        <color theme="1"/>
        <rFont val="Arial"/>
        <family val="2"/>
      </rPr>
      <t>Directorio de Emergencias</t>
    </r>
    <r>
      <rPr>
        <sz val="12"/>
        <color theme="1"/>
        <rFont val="Arial"/>
        <family val="2"/>
      </rPr>
      <t xml:space="preserve">, asi como, el </t>
    </r>
    <r>
      <rPr>
        <b/>
        <u/>
        <sz val="12"/>
        <color theme="1"/>
        <rFont val="Arial"/>
        <family val="2"/>
      </rPr>
      <t>Directorio Telefonico de Seguridad, Vigilancia, Bomberos y Policia</t>
    </r>
    <r>
      <rPr>
        <sz val="12"/>
        <color theme="1"/>
        <rFont val="Arial"/>
        <family val="2"/>
      </rPr>
      <t>, en la entrada principal y en el segundo piso de la bodega del archivo central  de la DS de Aduanas Bogotá.</t>
    </r>
  </si>
  <si>
    <r>
      <rPr>
        <b/>
        <sz val="12"/>
        <color theme="1"/>
        <rFont val="Arial"/>
        <family val="2"/>
      </rPr>
      <t>DGC</t>
    </r>
    <r>
      <rPr>
        <sz val="12"/>
        <color theme="1"/>
        <rFont val="Arial"/>
        <family val="2"/>
      </rPr>
      <t xml:space="preserve">
DS - Subproceso Recursos Administrativos
Dirección Seccional de Aduanas de Bogotá 
División Administrativa y Financiera
GIT de Archivo</t>
    </r>
  </si>
  <si>
    <r>
      <t>6. Solicitar a la Coordinación de Bienestar y Riesgos Laborales, concepto tecnico y presupuestal de viabilidad, para la adquisición e instalación de un</t>
    </r>
    <r>
      <rPr>
        <b/>
        <u/>
        <sz val="12"/>
        <color theme="1"/>
        <rFont val="Arial"/>
        <family val="2"/>
      </rPr>
      <t xml:space="preserve"> Equipo de Alarma</t>
    </r>
    <r>
      <rPr>
        <sz val="12"/>
        <color theme="1"/>
        <rFont val="Arial"/>
        <family val="2"/>
      </rPr>
      <t xml:space="preserve"> contra incendio para el Archivo Central de la DS de Aduanas de Bogotá</t>
    </r>
  </si>
  <si>
    <t>Concepto técnico y presupuestal de viabilidad, suscrito por la Coordinación de Bienestar y Riesgos Laborales</t>
  </si>
  <si>
    <r>
      <t>7. Solicitar a la Coordinación de Infraestructura como supervisores del contrato de</t>
    </r>
    <r>
      <rPr>
        <b/>
        <u/>
        <sz val="12"/>
        <color theme="1"/>
        <rFont val="Arial"/>
        <family val="2"/>
      </rPr>
      <t xml:space="preserve"> Mantenimiento de las Cubiertas</t>
    </r>
    <r>
      <rPr>
        <sz val="12"/>
        <color theme="1"/>
        <rFont val="Arial"/>
        <family val="2"/>
      </rPr>
      <t xml:space="preserve">, visita a la sede del </t>
    </r>
    <r>
      <rPr>
        <b/>
        <u/>
        <sz val="12"/>
        <color theme="1"/>
        <rFont val="Arial"/>
        <family val="2"/>
      </rPr>
      <t xml:space="preserve">Archivo Central </t>
    </r>
    <r>
      <rPr>
        <sz val="12"/>
        <color theme="1"/>
        <rFont val="Arial"/>
        <family val="2"/>
      </rPr>
      <t xml:space="preserve">del contratista adjudicatario para su respectiva reparación, junto con el cronograma de ejecución del mantenimiento.
</t>
    </r>
  </si>
  <si>
    <r>
      <t xml:space="preserve">8. Solicitar a la Coordinación de Servicios Generales, visita a la sede para revisión del </t>
    </r>
    <r>
      <rPr>
        <b/>
        <u/>
        <sz val="12"/>
        <color theme="1"/>
        <rFont val="Arial"/>
        <family val="2"/>
      </rPr>
      <t>Cableado</t>
    </r>
    <r>
      <rPr>
        <sz val="12"/>
        <color theme="1"/>
        <rFont val="Arial"/>
        <family val="2"/>
      </rPr>
      <t xml:space="preserve"> y su respectivo ajuste.</t>
    </r>
  </si>
  <si>
    <r>
      <rPr>
        <b/>
        <sz val="12"/>
        <color theme="1"/>
        <rFont val="Arial"/>
        <family val="2"/>
      </rPr>
      <t>DGC</t>
    </r>
    <r>
      <rPr>
        <sz val="12"/>
        <color theme="1"/>
        <rFont val="Arial"/>
        <family val="2"/>
      </rPr>
      <t xml:space="preserve">
DS - Subproceso Recursos Administrativos
Dirección Seccional de Aduanas de Bogotá 
División Administrativa y Financiera 
GIT de Archivo
NC - Subproceso Recursos Administrativos
Subdirección Administrativa
Coordinación de Documentación 
Coordinación de Servicios Generales </t>
    </r>
  </si>
  <si>
    <r>
      <t xml:space="preserve">9. Solicitar el suministro de equipos </t>
    </r>
    <r>
      <rPr>
        <b/>
        <u/>
        <sz val="12"/>
        <color theme="1"/>
        <rFont val="Arial"/>
        <family val="2"/>
      </rPr>
      <t>Termohigrometros</t>
    </r>
    <r>
      <rPr>
        <sz val="12"/>
        <color theme="1"/>
        <rFont val="Arial"/>
        <family val="2"/>
      </rPr>
      <t xml:space="preserve"> a la Coordinación de Servicios Generales, para su respectiva instalación en el segundo piso del Archivo Central de Aduanas Bogotá -Bodega No. 4</t>
    </r>
  </si>
  <si>
    <t>Informe de la actividades realizadas, con Registro fotográfico de la instalación de los Termohigrometros.</t>
  </si>
  <si>
    <r>
      <t xml:space="preserve">10. Solicitar a la Coordinación de Servicios Generales, como supervisores del contrato de </t>
    </r>
    <r>
      <rPr>
        <b/>
        <u/>
        <sz val="12"/>
        <color theme="1"/>
        <rFont val="Arial"/>
        <family val="2"/>
      </rPr>
      <t>fumigación</t>
    </r>
    <r>
      <rPr>
        <sz val="12"/>
        <color theme="1"/>
        <rFont val="Arial"/>
        <family val="2"/>
      </rPr>
      <t>, realizar la instalación de las trampas de cebo para los roedores en el Archivo Central de la DS de Aduanas Bogotá.</t>
    </r>
  </si>
  <si>
    <r>
      <t xml:space="preserve">11. Se dispondra de un </t>
    </r>
    <r>
      <rPr>
        <b/>
        <u/>
        <sz val="12"/>
        <color theme="1"/>
        <rFont val="Arial"/>
        <family val="2"/>
      </rPr>
      <t>espacio con demarcación y señalización</t>
    </r>
    <r>
      <rPr>
        <sz val="12"/>
        <color theme="1"/>
        <rFont val="Arial"/>
        <family val="2"/>
      </rPr>
      <t xml:space="preserve"> en el Archivo Central para ubicar las unidades documentales que su disposición final sea la Eliminación, Selección y Conservación Total.
</t>
    </r>
  </si>
  <si>
    <r>
      <rPr>
        <b/>
        <sz val="12"/>
        <color theme="1"/>
        <rFont val="Arial"/>
        <family val="2"/>
      </rPr>
      <t>DGC</t>
    </r>
    <r>
      <rPr>
        <sz val="12"/>
        <color theme="1"/>
        <rFont val="Arial"/>
        <family val="2"/>
      </rPr>
      <t xml:space="preserve">
DS - Subproceso Recursos Administrativos
Dirección Seccional de Aduanas de Bogotá 
División Administrativa y Financiera 
GIT de Archivo</t>
    </r>
  </si>
  <si>
    <r>
      <t xml:space="preserve">1. Diligenciar correctamente el formato diseñado por la Coordinación de Documentación, para el levantamiento de la información del </t>
    </r>
    <r>
      <rPr>
        <b/>
        <u/>
        <sz val="12"/>
        <color theme="1"/>
        <rFont val="Arial"/>
        <family val="2"/>
      </rPr>
      <t>Diagnostico Integral</t>
    </r>
    <r>
      <rPr>
        <sz val="12"/>
        <color theme="1"/>
        <rFont val="Arial"/>
        <family val="2"/>
      </rPr>
      <t xml:space="preserve"> del Archivo Central de la </t>
    </r>
    <r>
      <rPr>
        <b/>
        <u/>
        <sz val="12"/>
        <color theme="1"/>
        <rFont val="Arial"/>
        <family val="2"/>
      </rPr>
      <t>Dirección Seccional de Impuestos y Aduanas Bucaramanga,</t>
    </r>
    <r>
      <rPr>
        <sz val="12"/>
        <color theme="1"/>
        <rFont val="Arial"/>
        <family val="2"/>
      </rPr>
      <t xml:space="preserve">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
</t>
    </r>
  </si>
  <si>
    <r>
      <rPr>
        <b/>
        <sz val="12"/>
        <color theme="1"/>
        <rFont val="Arial"/>
        <family val="2"/>
      </rPr>
      <t>DGC</t>
    </r>
    <r>
      <rPr>
        <sz val="12"/>
        <color theme="1"/>
        <rFont val="Arial"/>
        <family val="2"/>
      </rPr>
      <t xml:space="preserve">
DS - Subproceso Recursos Administrativos
Dirección Seccional de Impuestos y Aduanas de Bucaramanga 
División Administrativa y Financiera 
GIT de Archivo</t>
    </r>
  </si>
  <si>
    <r>
      <t>2. Solicitar a la Coordinación de Infraestructura, concepto técnico y presupuestal de viabilidad, para la adquisición e instalación del E</t>
    </r>
    <r>
      <rPr>
        <b/>
        <u/>
        <sz val="12"/>
        <color theme="1"/>
        <rFont val="Arial"/>
        <family val="2"/>
      </rPr>
      <t>quipo de Ventilación</t>
    </r>
    <r>
      <rPr>
        <b/>
        <sz val="12"/>
        <color theme="1"/>
        <rFont val="Arial"/>
        <family val="2"/>
      </rPr>
      <t xml:space="preserve"> </t>
    </r>
    <r>
      <rPr>
        <sz val="12"/>
        <color theme="1"/>
        <rFont val="Arial"/>
        <family val="2"/>
      </rPr>
      <t>correspondiente para el Archivo Central de la DSIA de Bucaramanga.</t>
    </r>
  </si>
  <si>
    <r>
      <rPr>
        <b/>
        <sz val="12"/>
        <color theme="1"/>
        <rFont val="Arial"/>
        <family val="2"/>
      </rPr>
      <t>DGC</t>
    </r>
    <r>
      <rPr>
        <sz val="12"/>
        <color theme="1"/>
        <rFont val="Arial"/>
        <family val="2"/>
      </rPr>
      <t xml:space="preserve">
DS - Subproceso Recursos Administrativos
Dirección Seccional de Impuestos y Aduanas de Bucaramanga 
División Administrativa y Financiera </t>
    </r>
  </si>
  <si>
    <r>
      <t>3. Humedad: Realizar la</t>
    </r>
    <r>
      <rPr>
        <b/>
        <u/>
        <sz val="12"/>
        <color theme="1"/>
        <rFont val="Arial"/>
        <family val="2"/>
      </rPr>
      <t xml:space="preserve"> impermeabilización</t>
    </r>
    <r>
      <rPr>
        <sz val="12"/>
        <color theme="1"/>
        <rFont val="Arial"/>
        <family val="2"/>
      </rPr>
      <t xml:space="preserve"> del sector donde se presenta deterioro por humedad en el Archivo Central de la DSIA de Bucaramanga</t>
    </r>
  </si>
  <si>
    <r>
      <t xml:space="preserve">4. Solicitar a la Coordinación de Bienestar y Riesgos Laborales, la instalación del </t>
    </r>
    <r>
      <rPr>
        <b/>
        <u/>
        <sz val="12"/>
        <color theme="1"/>
        <rFont val="Arial"/>
        <family val="2"/>
      </rPr>
      <t>Mapa de Ruta de Evacuación</t>
    </r>
    <r>
      <rPr>
        <u/>
        <sz val="12"/>
        <color theme="1"/>
        <rFont val="Arial"/>
        <family val="2"/>
      </rPr>
      <t xml:space="preserve"> </t>
    </r>
    <r>
      <rPr>
        <sz val="12"/>
        <color theme="1"/>
        <rFont val="Arial"/>
        <family val="2"/>
      </rPr>
      <t>en el Archivo Central de la  DSIA de Bucaramanga.</t>
    </r>
  </si>
  <si>
    <r>
      <rPr>
        <b/>
        <sz val="12"/>
        <color theme="1"/>
        <rFont val="Arial"/>
        <family val="2"/>
      </rPr>
      <t>DGC</t>
    </r>
    <r>
      <rPr>
        <sz val="12"/>
        <color theme="1"/>
        <rFont val="Arial"/>
        <family val="2"/>
      </rPr>
      <t xml:space="preserve">
DS - Subproceso Recursos Administrativos
Dirección Seccional de Impuestos y Aduanas de Bucaramanga 
División Administrativa y Financiera 
DGC
NC - Subproceso Recursos Administrativos
Subdirección Administrativa
Coordinación de Infraestructura </t>
    </r>
  </si>
  <si>
    <r>
      <t xml:space="preserve">5. Solicitar a la Coordinación de Infraestructura, </t>
    </r>
    <r>
      <rPr>
        <b/>
        <u/>
        <sz val="12"/>
        <color theme="1"/>
        <rFont val="Arial"/>
        <family val="2"/>
      </rPr>
      <t>Mapa de ubicación de Redes Eléctricas e Hidráulicas</t>
    </r>
    <r>
      <rPr>
        <sz val="12"/>
        <color theme="1"/>
        <rFont val="Arial"/>
        <family val="2"/>
      </rPr>
      <t xml:space="preserve"> correspondiente para el Archivo Central de la  DSIA de Bucaramanga.</t>
    </r>
  </si>
  <si>
    <r>
      <rPr>
        <b/>
        <sz val="12"/>
        <color theme="1"/>
        <rFont val="Arial"/>
        <family val="2"/>
      </rPr>
      <t>DGC</t>
    </r>
    <r>
      <rPr>
        <sz val="12"/>
        <color theme="1"/>
        <rFont val="Arial"/>
        <family val="2"/>
      </rPr>
      <t xml:space="preserve">
DS - Subproceso Recursos Administrativos
Dirección Seccional de Impuestos y Aduanas de Bucaramanga 
División Administrativa y Financiera 
NC - Subproceso Desarrollo del Talento Humano
Subdirección de Talento Humano
Coordinación de Bienestar y Riesgos Laborales </t>
    </r>
  </si>
  <si>
    <r>
      <t>6.</t>
    </r>
    <r>
      <rPr>
        <b/>
        <u/>
        <sz val="12"/>
        <color theme="1"/>
        <rFont val="Arial"/>
        <family val="2"/>
      </rPr>
      <t xml:space="preserve"> Identificación y ubicación de unidades vitales</t>
    </r>
    <r>
      <rPr>
        <sz val="12"/>
        <color theme="1"/>
        <rFont val="Arial"/>
        <family val="2"/>
      </rPr>
      <t>: Se procederá a identificar las unidades documentales vitales para posteriormente trasladar a la bodega de archivo del contratista MTI, quien tiene a cargo la custodia de los Archivos Centrales de la DSIA de Bucaramanga.</t>
    </r>
  </si>
  <si>
    <t>Base de Inventario Documental y formato 1990 de Transacciones documentales</t>
  </si>
  <si>
    <r>
      <rPr>
        <b/>
        <sz val="12"/>
        <color theme="1"/>
        <rFont val="Arial"/>
        <family val="2"/>
      </rPr>
      <t>DGC</t>
    </r>
    <r>
      <rPr>
        <sz val="12"/>
        <color theme="1"/>
        <rFont val="Arial"/>
        <family val="2"/>
      </rPr>
      <t xml:space="preserve">
DS - Subproceso Recursos Administrativos
Dirección Seccional de Impuestos y Aduanas de Bucaramanga 
División Administrativa y Financiera
GIT de Documentación </t>
    </r>
  </si>
  <si>
    <r>
      <t xml:space="preserve">7. Solicitar a la Coordinación de Infraestructura emitir un concepto técnico, sobre la posible </t>
    </r>
    <r>
      <rPr>
        <b/>
        <u/>
        <sz val="12"/>
        <color theme="1"/>
        <rFont val="Arial"/>
        <family val="2"/>
      </rPr>
      <t xml:space="preserve">sobrecarga estructural en los pisos 2 y 3 </t>
    </r>
    <r>
      <rPr>
        <sz val="12"/>
        <color theme="1"/>
        <rFont val="Arial"/>
        <family val="2"/>
      </rPr>
      <t>del Edificio DIAN en la DSIA de Bucaramanga.</t>
    </r>
  </si>
  <si>
    <t>Concepto técnico de posible sobrecarga estructural en el edificio de la DIAN de Bucaramanga, suscrito por la Coordinación de Infraestructura.</t>
  </si>
  <si>
    <r>
      <t xml:space="preserve">1. Suscribir Memorando con el </t>
    </r>
    <r>
      <rPr>
        <b/>
        <u/>
        <sz val="12"/>
        <color theme="1"/>
        <rFont val="Arial"/>
        <family val="2"/>
      </rPr>
      <t>cronograma de transferencia documental</t>
    </r>
    <r>
      <rPr>
        <sz val="12"/>
        <color theme="1"/>
        <rFont val="Arial"/>
        <family val="2"/>
      </rPr>
      <t xml:space="preserve"> para el año 2024 para la </t>
    </r>
    <r>
      <rPr>
        <b/>
        <u/>
        <sz val="12"/>
        <color theme="1"/>
        <rFont val="Arial"/>
        <family val="2"/>
      </rPr>
      <t>DSIA de Yopal.</t>
    </r>
  </si>
  <si>
    <t>Suscribir Memorando de Transferencia Documentales</t>
  </si>
  <si>
    <r>
      <rPr>
        <b/>
        <sz val="12"/>
        <color theme="1"/>
        <rFont val="Arial"/>
        <family val="2"/>
      </rPr>
      <t>DGC</t>
    </r>
    <r>
      <rPr>
        <sz val="12"/>
        <color theme="1"/>
        <rFont val="Arial"/>
        <family val="2"/>
      </rPr>
      <t xml:space="preserve">
DS - Subproceso Recursos Administrativos
Dirección Seccional de Impuestos y Aduanas de Yopal 
División Administrativa y Financiera </t>
    </r>
  </si>
  <si>
    <t xml:space="preserve">Informe de Seguimiento y Monitoreo al cumplimiento del Memorando de Transferencias </t>
  </si>
  <si>
    <r>
      <t xml:space="preserve">2. Diligenciar correctamente el formato diseñado por la Coordinación de Documentación, para el levantamiento de la información del </t>
    </r>
    <r>
      <rPr>
        <b/>
        <u/>
        <sz val="12"/>
        <color theme="1"/>
        <rFont val="Arial"/>
        <family val="2"/>
      </rPr>
      <t>Diagnostico Integral</t>
    </r>
    <r>
      <rPr>
        <sz val="12"/>
        <color theme="1"/>
        <rFont val="Arial"/>
        <family val="2"/>
      </rPr>
      <t xml:space="preserve"> del Archivo Central de la Dirección Seccional de Impuestos y Aduanas de Yopal,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
</t>
    </r>
  </si>
  <si>
    <r>
      <rPr>
        <b/>
        <sz val="12"/>
        <color theme="1"/>
        <rFont val="Arial"/>
        <family val="2"/>
      </rPr>
      <t>DGC</t>
    </r>
    <r>
      <rPr>
        <sz val="12"/>
        <color theme="1"/>
        <rFont val="Arial"/>
        <family val="2"/>
      </rPr>
      <t xml:space="preserve">
NC - Subproceso Recursos Administrativos
Subdirección Administrativa
Coordinación de Documentación
DS - Subproceso Recursos Administrativos
Dirección Seccional de Impuestos y Aduanas de Yopal 
División Administrativa y Financiera </t>
    </r>
  </si>
  <si>
    <r>
      <t xml:space="preserve">3. Solicitar a la Coordinación de Infraestructura, concepto técnico y presupuestal de viabilidad para la adquisición de </t>
    </r>
    <r>
      <rPr>
        <b/>
        <u/>
        <sz val="12"/>
        <color theme="1"/>
        <rFont val="Arial"/>
        <family val="2"/>
      </rPr>
      <t>Estanteria para el Archivo Central</t>
    </r>
    <r>
      <rPr>
        <sz val="12"/>
        <color theme="1"/>
        <rFont val="Arial"/>
        <family val="2"/>
      </rPr>
      <t>, que cumpla con las condiciones técnicas del AGN para la DSIA de Yopal.</t>
    </r>
  </si>
  <si>
    <r>
      <rPr>
        <b/>
        <sz val="12"/>
        <color theme="1"/>
        <rFont val="Arial"/>
        <family val="2"/>
      </rPr>
      <t>DGC</t>
    </r>
    <r>
      <rPr>
        <sz val="12"/>
        <color theme="1"/>
        <rFont val="Arial"/>
        <family val="2"/>
      </rPr>
      <t xml:space="preserve">
DS - Subproceso Recursos Administrativos
Dirección Seccional de Impuestos y Aduanas de Yopal 
División Administrativa y Financiera 
NC - Subproceso Recursos Administrativos
Subdirección Administrativa
Coordinación de Infraestructura</t>
    </r>
  </si>
  <si>
    <r>
      <t>4. Solicitar a la Coordinación de Infraestructura, concepto técnico y presupuestal de viabilidad, para la adquisición e instalación del E</t>
    </r>
    <r>
      <rPr>
        <b/>
        <u/>
        <sz val="12"/>
        <color theme="1"/>
        <rFont val="Arial"/>
        <family val="2"/>
      </rPr>
      <t>quipo de Ventilación</t>
    </r>
    <r>
      <rPr>
        <b/>
        <sz val="12"/>
        <color theme="1"/>
        <rFont val="Arial"/>
        <family val="2"/>
      </rPr>
      <t xml:space="preserve"> </t>
    </r>
    <r>
      <rPr>
        <sz val="12"/>
        <color theme="1"/>
        <rFont val="Arial"/>
        <family val="2"/>
      </rPr>
      <t>correspondiente para el Archivo Central de la DSIA de Yopal.</t>
    </r>
  </si>
  <si>
    <r>
      <t xml:space="preserve">5. Se dispondra de un </t>
    </r>
    <r>
      <rPr>
        <b/>
        <u/>
        <sz val="12"/>
        <color theme="1"/>
        <rFont val="Arial"/>
        <family val="2"/>
      </rPr>
      <t>espacio con demarcación y señalización</t>
    </r>
    <r>
      <rPr>
        <sz val="12"/>
        <color theme="1"/>
        <rFont val="Arial"/>
        <family val="2"/>
      </rPr>
      <t xml:space="preserve"> en el Archivo Central para ubicar las unidades documentales que su disposición final sea la Eliminación, Selección y Conservación Total.
</t>
    </r>
  </si>
  <si>
    <r>
      <t xml:space="preserve">6. Capacitación para </t>
    </r>
    <r>
      <rPr>
        <b/>
        <u/>
        <sz val="12"/>
        <color theme="1"/>
        <rFont val="Arial"/>
        <family val="2"/>
      </rPr>
      <t xml:space="preserve">Conformación y Organización </t>
    </r>
    <r>
      <rPr>
        <sz val="12"/>
        <color theme="1"/>
        <rFont val="Arial"/>
        <family val="2"/>
      </rPr>
      <t>de unidades documentales fisicas y electronicas</t>
    </r>
  </si>
  <si>
    <t xml:space="preserve">Invitación y Lista de Asistencia de la Capacitación </t>
  </si>
  <si>
    <t>Auditoría a la Radicación y Trámite de Quejas Disciplinarias ATD 2024-005</t>
  </si>
  <si>
    <t xml:space="preserve"> ATD 2024-005</t>
  </si>
  <si>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</si>
  <si>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r>
      <t>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t>
    </r>
    <r>
      <rPr>
        <sz val="12"/>
        <color rgb="FF7030A0"/>
        <rFont val="Arial"/>
        <family val="2"/>
      </rPr>
      <t xml:space="preserve">
</t>
    </r>
  </si>
  <si>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</si>
  <si>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</si>
  <si>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</si>
  <si>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</si>
  <si>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</si>
  <si>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</si>
  <si>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</si>
  <si>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</si>
  <si>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</si>
  <si>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</si>
  <si>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</si>
  <si>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</si>
  <si>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</si>
  <si>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</si>
  <si>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</si>
  <si>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</si>
  <si>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</si>
  <si>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</si>
  <si>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</si>
  <si>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</si>
  <si>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</si>
  <si>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</si>
  <si>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</si>
  <si>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</si>
  <si>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</si>
  <si>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</si>
  <si>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</si>
  <si>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</si>
  <si>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</si>
  <si>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</si>
  <si>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color rgb="FF000000"/>
        <rFont val="Arial"/>
        <family val="2"/>
      </rPr>
      <t xml:space="preserve">DGC
</t>
    </r>
    <r>
      <rPr>
        <sz val="12"/>
        <color rgb="FF000000"/>
        <rFont val="Arial"/>
        <family val="2"/>
      </rPr>
      <t xml:space="preserve">Dirección de Gestión Corporativa
Subdirección de Asuntos Disciplinarios
Coordinación de Instrucción
Coordinación de Decisiones
Coordinación de Enlace Procesal                                       </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</si>
  <si>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</si>
  <si>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 xml:space="preserve">Efectuar con  la Dirección de Gestión de Innovación y Tecnología  mesas de trabajo entre las Subdirecciones de Innovación y Proyectos y de Asuntos Disciplinarios, a fin de establecer la solución (es)  tecnológica de carácter intermedio que permita realizar:
(i) La gestión de radicación, trámite y control de las noticias disciplinarias, durante el tiempo que requiera la puesta en marcha del servicio informático para la gestión del proceso disciplinario contemplado en el Proyecto NSGC.
(ii) La radicación, distribución y control de correspondencia que supla la funcionalidad del aplicativo SISCO a corto o mediano plazo. </t>
  </si>
  <si>
    <t xml:space="preserve">
Listas de asistencia a mesas de trabajo con registro de los compromisos que sean acordados.</t>
  </si>
  <si>
    <t>Listas de asistencia a mesas de trabajo con registro de los compromisos que sean acordados.</t>
  </si>
  <si>
    <r>
      <rPr>
        <b/>
        <sz val="12"/>
        <color rgb="FF2B2D45"/>
        <rFont val="Arial"/>
        <family val="2"/>
      </rPr>
      <t>DGC</t>
    </r>
    <r>
      <rPr>
        <sz val="12"/>
        <color rgb="FF2B2D45"/>
        <rFont val="Arial"/>
        <family val="2"/>
      </rPr>
      <t xml:space="preserve">
Dirección de Gestión Corporativa
Subdirección de Asuntos Disciplinarios
Coordinación de Instrucción
</t>
    </r>
    <r>
      <rPr>
        <sz val="12"/>
        <color theme="1"/>
        <rFont val="Arial"/>
        <family val="2"/>
      </rPr>
      <t xml:space="preserve">Coordinación de Decisiones
</t>
    </r>
    <r>
      <rPr>
        <sz val="12"/>
        <rFont val="Arial"/>
        <family val="2"/>
      </rPr>
      <t>Coordinación</t>
    </r>
    <r>
      <rPr>
        <sz val="12"/>
        <color rgb="FF2B2D45"/>
        <rFont val="Arial"/>
        <family val="2"/>
      </rPr>
      <t xml:space="preserve"> de Enlace Procesal
Dirección de Gestión de Innovación y Tecnología      
Subdirección Innovación y Proyectos            </t>
    </r>
  </si>
  <si>
    <t xml:space="preserve">Realizar cronograma de trabajo para establecer la solución tecnológica de carácter intermedio que reemplazará las aplicaciones VIGÍA y SISCO. </t>
  </si>
  <si>
    <t xml:space="preserve">Cronograma </t>
  </si>
  <si>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</si>
  <si>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</si>
  <si>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color theme="1"/>
        <rFont val="Arial"/>
        <family val="2"/>
      </rPr>
      <t>DGC</t>
    </r>
    <r>
      <rPr>
        <sz val="12"/>
        <color theme="1"/>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</si>
  <si>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</si>
  <si>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</si>
  <si>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</si>
  <si>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</si>
  <si>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color theme="1"/>
        <rFont val="Arial"/>
        <family val="2"/>
      </rPr>
      <t>DGC</t>
    </r>
    <r>
      <rPr>
        <sz val="12"/>
        <color theme="1"/>
        <rFont val="Arial"/>
        <family val="2"/>
      </rPr>
      <t xml:space="preserve">
Dirección de Gestión Corporativa
Subdirección de Asuntos Disciplinarios</t>
    </r>
  </si>
  <si>
    <t>INSP. 1707022404 
H 1,2,3,4,5,6,7,8,9
 Valoración de Riesgos en la Disposición y Destrucción de Mercancías Aprehendidas.</t>
  </si>
  <si>
    <t>RG1</t>
  </si>
  <si>
    <t>Hallazgo 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</si>
  <si>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</si>
  <si>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</si>
  <si>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</si>
  <si>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</si>
  <si>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rFont val="Arial"/>
        <family val="2"/>
      </rPr>
      <t>DGC</t>
    </r>
    <r>
      <rPr>
        <sz val="12"/>
        <rFont val="Arial"/>
        <family val="2"/>
      </rPr>
      <t xml:space="preserve">
NC - Subproceso de Operación Logística 
Dirección de Gestión Corporativa
Subdirección Logística
ACTUALIZADO
30112021</t>
    </r>
  </si>
  <si>
    <t xml:space="preserve">Hallazgo 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</si>
  <si>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</si>
  <si>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</si>
  <si>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</si>
  <si>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Hallazgos 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</si>
  <si>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</si>
  <si>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</si>
  <si>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</si>
  <si>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Hallazgos 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</si>
  <si>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</si>
  <si>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</si>
  <si>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</si>
  <si>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rFont val="Arial"/>
        <family val="2"/>
      </rPr>
      <t>DGC</t>
    </r>
    <r>
      <rPr>
        <sz val="12"/>
        <rFont val="Arial"/>
        <family val="2"/>
      </rPr>
      <t xml:space="preserve">
DS - Subproceso de Operación Logística 
Despacho del Director Seccional 
ACTUALIZADO
30112021</t>
    </r>
  </si>
  <si>
    <t xml:space="preserve">Hallazgo 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</si>
  <si>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</si>
  <si>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</si>
  <si>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</si>
  <si>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rFont val="Arial"/>
        <family val="2"/>
      </rPr>
      <t>DGC</t>
    </r>
    <r>
      <rPr>
        <sz val="12"/>
        <rFont val="Arial"/>
        <family val="2"/>
      </rPr>
      <t xml:space="preserve">
NC - Subproceso de Operación Logística 
Dirección de Gestión Jurídica
ACTUALIZADO
30112021</t>
    </r>
  </si>
  <si>
    <t xml:space="preserve">Hallazgo 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</si>
  <si>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</si>
  <si>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</si>
  <si>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</si>
  <si>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rFont val="Arial"/>
        <family val="2"/>
      </rPr>
      <t>DGC</t>
    </r>
    <r>
      <rPr>
        <sz val="12"/>
        <rFont val="Arial"/>
        <family val="2"/>
      </rPr>
      <t xml:space="preserve">
NC - Subproceso de Operación Logística
Subdirección de Fiscalización Aduanera
ACTUALIZADO
30112021</t>
    </r>
  </si>
  <si>
    <t xml:space="preserve">hallazgo 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</si>
  <si>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</si>
  <si>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</si>
  <si>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</si>
  <si>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rFont val="Arial"/>
        <family val="2"/>
      </rPr>
      <t>DGC</t>
    </r>
    <r>
      <rPr>
        <sz val="12"/>
        <rFont val="Arial"/>
        <family val="2"/>
      </rPr>
      <t xml:space="preserve">
NC - Subproceso de Operación Logística
Subdirector de Operativa Policial</t>
    </r>
  </si>
  <si>
    <t xml:space="preserve">Hallazgo 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</si>
  <si>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</si>
  <si>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</si>
  <si>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</si>
  <si>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Hallazgo 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</si>
  <si>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</si>
  <si>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</si>
  <si>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</si>
  <si>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rFont val="Arial"/>
        <family val="2"/>
      </rPr>
      <t>DGC</t>
    </r>
    <r>
      <rPr>
        <sz val="12"/>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</si>
  <si>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</si>
  <si>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</si>
  <si>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hallazgo 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</si>
  <si>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</si>
  <si>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</si>
  <si>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</si>
  <si>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</si>
  <si>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</si>
  <si>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</si>
  <si>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rFont val="Arial"/>
        <family val="2"/>
      </rPr>
      <t>DGC</t>
    </r>
    <r>
      <rPr>
        <sz val="12"/>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</si>
  <si>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</si>
  <si>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</si>
  <si>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</si>
  <si>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Hallazgo 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</si>
  <si>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</si>
  <si>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</si>
  <si>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</si>
  <si>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</si>
  <si>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</si>
  <si>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</si>
  <si>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</si>
  <si>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</si>
  <si>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</si>
  <si>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</si>
  <si>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rFont val="Arial"/>
        <family val="2"/>
      </rPr>
      <t xml:space="preserve">DGC
</t>
    </r>
    <r>
      <rPr>
        <sz val="12"/>
        <rFont val="Arial"/>
        <family val="2"/>
      </rPr>
      <t>NC - Subproceso de Operación Logística 
Dirección de Gestión Corporativa
Subdirección Logística
ACTUALIZADO
30112021</t>
    </r>
  </si>
  <si>
    <t xml:space="preserve">Hallazgo 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</si>
  <si>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</si>
  <si>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</si>
  <si>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</si>
  <si>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</si>
  <si>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</si>
  <si>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</si>
  <si>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</si>
  <si>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Hallazgo 13. El aplicativo ADA se encuentra desactualizado y con vulnerabilidades de seguridad. </t>
  </si>
  <si>
    <t>Archivo de roles de SIE actualizado generado por tecnologia.</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</si>
  <si>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</si>
  <si>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</si>
  <si>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</si>
  <si>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</si>
  <si>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</si>
  <si>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</si>
  <si>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</si>
  <si>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</si>
  <si>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t>Realizar el proceso de
contratación de acuerdo
con sus etapas</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</si>
  <si>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</si>
  <si>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 xml:space="preserve">22. Definir un plan de trabajo de desarrollo de la solución tecnológica </t>
  </si>
  <si>
    <t>Definir  el plan de
trabajo de la solución
tecnológica</t>
  </si>
  <si>
    <t xml:space="preserve">Plan de trabajo </t>
  </si>
  <si>
    <t>23. Iniciar el desarrollo de la solución tecnológica.</t>
  </si>
  <si>
    <t>Desarrollo de la solución tecnológica</t>
  </si>
  <si>
    <t>Informes de seguimiento/actas de reunión</t>
  </si>
  <si>
    <t>24. Poner en producción la solución tecnológica
tecnológica</t>
  </si>
  <si>
    <t xml:space="preserve">Definir la puesta producción de la  solución tecnoloógica </t>
  </si>
  <si>
    <t xml:space="preserve">Hallazgo 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</si>
  <si>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</si>
  <si>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</si>
  <si>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</si>
  <si>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</si>
  <si>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</si>
  <si>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</si>
  <si>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</si>
  <si>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</si>
  <si>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</si>
  <si>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</si>
  <si>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</si>
  <si>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</si>
  <si>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</si>
  <si>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</si>
  <si>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</si>
  <si>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</si>
  <si>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</si>
  <si>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</si>
  <si>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rFont val="Arial"/>
        <family val="2"/>
      </rPr>
      <t xml:space="preserve">DGC
</t>
    </r>
    <r>
      <rPr>
        <sz val="12"/>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</si>
  <si>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</si>
  <si>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</si>
  <si>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</si>
  <si>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rFont val="Arial"/>
        <family val="2"/>
      </rPr>
      <t>DGC</t>
    </r>
    <r>
      <rPr>
        <sz val="12"/>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</si>
  <si>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</si>
  <si>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</si>
  <si>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</si>
  <si>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rFont val="Arial"/>
        <family val="2"/>
      </rPr>
      <t>DGC</t>
    </r>
    <r>
      <rPr>
        <sz val="12"/>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</si>
  <si>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</si>
  <si>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</si>
  <si>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</si>
  <si>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</si>
  <si>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Hallazgo No.16.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</si>
  <si>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</si>
  <si>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</si>
  <si>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</si>
  <si>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</si>
  <si>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</si>
  <si>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</si>
  <si>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</si>
  <si>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</si>
  <si>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</si>
  <si>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</si>
  <si>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</si>
  <si>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</si>
  <si>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</si>
  <si>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</si>
  <si>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</si>
  <si>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</si>
  <si>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</si>
  <si>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</si>
  <si>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</si>
  <si>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rFont val="Arial"/>
        <family val="2"/>
      </rPr>
      <t>DGC</t>
    </r>
    <r>
      <rPr>
        <sz val="12"/>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</si>
  <si>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</si>
  <si>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</si>
  <si>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</si>
  <si>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</si>
  <si>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</si>
  <si>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</si>
  <si>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rFont val="Arial"/>
        <family val="2"/>
      </rPr>
      <t>DGC</t>
    </r>
    <r>
      <rPr>
        <sz val="12"/>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</si>
  <si>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</si>
  <si>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</si>
  <si>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</si>
  <si>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</si>
  <si>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</si>
  <si>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</si>
  <si>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rFont val="Arial"/>
        <family val="2"/>
      </rPr>
      <t>DGC</t>
    </r>
    <r>
      <rPr>
        <sz val="12"/>
        <rFont val="Arial"/>
        <family val="2"/>
      </rPr>
      <t xml:space="preserve">
NC - Subproceso Innovación y Tecnología 
Dirección de Gestión de Innovación y Tecnología
ACTUALIZADO
30112021</t>
    </r>
  </si>
  <si>
    <t>4. Iniciar el proyecto con la definición de  los requerimientos funcionales</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</si>
  <si>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</si>
  <si>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</si>
  <si>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</si>
  <si>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</si>
  <si>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</si>
  <si>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</si>
  <si>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</si>
  <si>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</si>
  <si>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</si>
  <si>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</si>
  <si>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</si>
  <si>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</si>
  <si>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</si>
  <si>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</si>
  <si>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</si>
  <si>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</si>
  <si>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</si>
  <si>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</si>
  <si>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</si>
  <si>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</si>
  <si>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</si>
  <si>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</si>
  <si>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rFont val="Arial"/>
        <family val="2"/>
      </rPr>
      <t>DGC</t>
    </r>
    <r>
      <rPr>
        <sz val="12"/>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</si>
  <si>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</si>
  <si>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</si>
  <si>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</si>
  <si>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INSP. 1707022425
 H 1, 2, 3, 4</t>
  </si>
  <si>
    <t xml:space="preserve">ID del hallazgo I.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</si>
  <si>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</si>
  <si>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</si>
  <si>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</si>
  <si>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</si>
  <si>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</si>
  <si>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</si>
  <si>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</si>
  <si>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rFont val="Arial"/>
        <family val="2"/>
      </rPr>
      <t>DGEA</t>
    </r>
    <r>
      <rPr>
        <sz val="12"/>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</si>
  <si>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</si>
  <si>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</si>
  <si>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</si>
  <si>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</si>
  <si>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</si>
  <si>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</si>
  <si>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</si>
  <si>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</si>
  <si>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</si>
  <si>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</si>
  <si>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t xml:space="preserve">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</si>
  <si>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</si>
  <si>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</si>
  <si>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</si>
  <si>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</si>
  <si>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</si>
  <si>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rFont val="Arial"/>
        <family val="2"/>
      </rPr>
      <t>DGEA</t>
    </r>
    <r>
      <rPr>
        <sz val="12"/>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</si>
  <si>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</si>
  <si>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</si>
  <si>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</si>
  <si>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INSP. 1707022438
H 1
Verificación de los controles relacionados con el procedimiento de recursos en sede administrativa</t>
  </si>
  <si>
    <t>RG1
RFC1</t>
  </si>
  <si>
    <t>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</si>
  <si>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</si>
  <si>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</si>
  <si>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</si>
  <si>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</si>
  <si>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rFont val="Arial"/>
        <family val="2"/>
      </rPr>
      <t>DGJ</t>
    </r>
    <r>
      <rPr>
        <sz val="12"/>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</si>
  <si>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</si>
  <si>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</si>
  <si>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</si>
  <si>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</si>
  <si>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</si>
  <si>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</si>
  <si>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</si>
  <si>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</si>
  <si>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</si>
  <si>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</si>
  <si>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</si>
  <si>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</si>
  <si>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</si>
  <si>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</si>
  <si>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</si>
  <si>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</si>
  <si>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</si>
  <si>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</si>
  <si>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</si>
  <si>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</si>
  <si>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</si>
  <si>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</si>
  <si>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</si>
  <si>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</si>
  <si>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</si>
  <si>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</si>
  <si>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rFont val="Arial"/>
        <family val="2"/>
      </rPr>
      <t>DGJ</t>
    </r>
    <r>
      <rPr>
        <sz val="12"/>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</si>
  <si>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</si>
  <si>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</si>
  <si>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</si>
  <si>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</si>
  <si>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</si>
  <si>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</si>
  <si>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rFont val="Arial"/>
        <family val="2"/>
      </rPr>
      <t>DGJ</t>
    </r>
    <r>
      <rPr>
        <sz val="12"/>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</si>
  <si>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</si>
  <si>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</si>
  <si>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</si>
  <si>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rFont val="Arial"/>
        <family val="2"/>
      </rPr>
      <t>DGJ</t>
    </r>
    <r>
      <rPr>
        <sz val="12"/>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</si>
  <si>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</si>
  <si>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</si>
  <si>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</si>
  <si>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</si>
  <si>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</si>
  <si>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</si>
  <si>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</si>
  <si>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</si>
  <si>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</si>
  <si>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</si>
  <si>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</si>
  <si>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rFont val="Arial"/>
        <family val="2"/>
      </rPr>
      <t>DGJ</t>
    </r>
    <r>
      <rPr>
        <sz val="12"/>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</si>
  <si>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</si>
  <si>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</si>
  <si>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</si>
  <si>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</si>
  <si>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</si>
  <si>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</si>
  <si>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</si>
  <si>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</si>
  <si>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</si>
  <si>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</si>
  <si>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</si>
  <si>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</si>
  <si>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</si>
  <si>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</si>
  <si>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ID del hallazgo I.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</si>
  <si>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</si>
  <si>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</si>
  <si>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</si>
  <si>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</si>
  <si>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rFont val="Arial"/>
        <family val="2"/>
      </rPr>
      <t>DGJ</t>
    </r>
    <r>
      <rPr>
        <sz val="12"/>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</si>
  <si>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</si>
  <si>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</si>
  <si>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</si>
  <si>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rFont val="Arial"/>
        <family val="2"/>
      </rPr>
      <t>DGJ</t>
    </r>
    <r>
      <rPr>
        <sz val="12"/>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</si>
  <si>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</si>
  <si>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</si>
  <si>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</si>
  <si>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rFont val="Arial"/>
        <family val="2"/>
      </rPr>
      <t>DGJ</t>
    </r>
    <r>
      <rPr>
        <sz val="12"/>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</si>
  <si>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</si>
  <si>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</si>
  <si>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</si>
  <si>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rFont val="Arial"/>
        <family val="2"/>
      </rPr>
      <t>DGJ</t>
    </r>
    <r>
      <rPr>
        <sz val="12"/>
        <rFont val="Arial"/>
        <family val="2"/>
      </rPr>
      <t xml:space="preserve">
NC - Subproceso de Gestión Jurídica
Dirección de Gestión Jurídica
Subdirección de Normativa y Doctrina</t>
    </r>
  </si>
  <si>
    <t>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</si>
  <si>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</si>
  <si>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</si>
  <si>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</si>
  <si>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</si>
  <si>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</si>
  <si>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</si>
  <si>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</si>
  <si>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</si>
  <si>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</si>
  <si>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rFont val="Arial"/>
        <family val="2"/>
      </rPr>
      <t>DGJ</t>
    </r>
    <r>
      <rPr>
        <sz val="12"/>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</si>
  <si>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</si>
  <si>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</si>
  <si>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</si>
  <si>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t>
  </si>
  <si>
    <t>RG1: “Decisión final del proceso de acciones de control por fuera de la norma”
RFC1: “decisión final y durante la acción de control con base en hechos inexistentes”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</si>
  <si>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</si>
  <si>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1. Elaborar el Memorando y Socializar el Memorando</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</si>
  <si>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</si>
  <si>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t>
  </si>
  <si>
    <t>1. Selección de muestras
2. Ejecución de la supervisión
3. Retroalimentación  del  resultado de la supervisión</t>
  </si>
  <si>
    <t xml:space="preserve">Acta de supervisión efectuadas a las Divisiones de Control Operativo y de retroalimentación con las acciones correctivas. </t>
  </si>
  <si>
    <r>
      <rPr>
        <b/>
        <sz val="12"/>
        <rFont val="Arial"/>
        <family val="2"/>
      </rPr>
      <t>POLFA</t>
    </r>
    <r>
      <rPr>
        <sz val="12"/>
        <rFont val="Arial"/>
        <family val="2"/>
      </rPr>
      <t xml:space="preserve">
NC- Subproceso Fiscalización y Liquidación
Subdirección Operativa Policial 
ACTUALIZADO
13102023</t>
    </r>
  </si>
  <si>
    <t>3. Realizar capacitación sobre el correcto  y debido diligenciamiento de las actas de hechos, formatos, actas de aprehensión e informes requeridos de acuerdo con los procedimientos vigentes.</t>
  </si>
  <si>
    <t>1. Cronograma de capacitaciones
2. Realización de los eventos de capacitación</t>
  </si>
  <si>
    <t>Listas de asistencia del personal capacitado.</t>
  </si>
  <si>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</si>
  <si>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</si>
  <si>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</si>
  <si>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</si>
  <si>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</si>
  <si>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</si>
  <si>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</si>
  <si>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</si>
  <si>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</si>
  <si>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</si>
  <si>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</si>
  <si>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</si>
  <si>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</si>
  <si>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</si>
  <si>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</si>
  <si>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rFont val="Arial"/>
        <family val="2"/>
      </rPr>
      <t>POLFA</t>
    </r>
    <r>
      <rPr>
        <sz val="12"/>
        <rFont val="Arial"/>
        <family val="2"/>
      </rPr>
      <t xml:space="preserve">
NC- Subproceso Fiscalización y Liquidación
Coordinación de Optimización de la Operación Logística</t>
    </r>
  </si>
  <si>
    <t>*Enviar correo electrónico DIMS a inspeccionar.
*Recepcionar evidencias de las Direcciones Seccionales
*Conformar la carpeta.</t>
  </si>
  <si>
    <t>Carpeta que contiene las Actas de inspección de las Direcciones Seccionales 
informe de confiabilidad de inventario.</t>
  </si>
  <si>
    <t>OB1. En la Direcciones Seccionales de Aduanas de Medellín, Bogotá y Cartagena se observaron inconsistencias en la verificación física de la mercancía aprehendida y/o decomisada</t>
  </si>
  <si>
    <t>INSP. 1707022427
H 1,2</t>
  </si>
  <si>
    <t>ID del hallazgo I.Falta oportunidad en la expedición del Auto de Apertura, Plan de auditoría y verificación de requisitos formales.</t>
  </si>
  <si>
    <t xml:space="preserve">ID del Riesgo de Gestión  :  Adelantar Investigaciones tributarias sin el cumplimiento a las actividades definidas en el procedimiento PR_FL_0220 INVESTIGACIÓN DE OBLIGACIONES TRIBUTARIAS SUSTANCIALES Y FORMALES.
ID del Riesgo de Corrupción : Omisión y/o dilación de las actuaciones en la Determinación Oficial de impuestos. </t>
  </si>
  <si>
    <r>
      <t>1. Ajustar el procedimiento PR-FL-0220 «</t>
    </r>
    <r>
      <rPr>
        <i/>
        <sz val="12"/>
        <rFont val="Arial"/>
        <family val="2"/>
      </rPr>
      <t>Investigación de Obligaciones Tributarias Sustanciales y Formales</t>
    </r>
    <r>
      <rPr>
        <sz val="12"/>
        <rFont val="Arial"/>
        <family val="2"/>
      </rPr>
      <t>»,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t>
    </r>
  </si>
  <si>
    <t xml:space="preserve">Elaborar, aprobar, publicar y socializar en el listado maestro de documentos del subproceso de control tributario, el procedimiento PR-FL-0220 Investigación de Obligaciones Tributarias Sustanciales y Formales ajustado con las modificaciones, para nueva versión.
</t>
  </si>
  <si>
    <t>Publicación en el listado maestro de documentos del procedimiento PR-FL-0220 que contemple todo lo mencionado en el punto de 4.2. “acciones”</t>
  </si>
  <si>
    <r>
      <rPr>
        <b/>
        <sz val="12"/>
        <rFont val="Arial"/>
        <family val="2"/>
      </rPr>
      <t>DGF</t>
    </r>
    <r>
      <rPr>
        <sz val="12"/>
        <rFont val="Arial"/>
        <family val="2"/>
      </rPr>
      <t xml:space="preserve">
NC - Subproceso Fiscalización y Liquidación
Subdirección de Fiscalización Tributaria
ACTUALIZADO
30112021
</t>
    </r>
  </si>
  <si>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
</t>
    </r>
  </si>
  <si>
    <r>
      <rPr>
        <b/>
        <sz val="12"/>
        <rFont val="Arial"/>
        <family val="2"/>
      </rPr>
      <t>DGF</t>
    </r>
    <r>
      <rPr>
        <sz val="12"/>
        <rFont val="Arial"/>
        <family val="2"/>
      </rPr>
      <t xml:space="preserve">
DS - Subproceso Fiscalización y Liquidación
División de Fiscalización y Liquidación Tributaria Extensiva
División de Fiscalización y Liquidación Tributaria Intensiva
de las Direcciones Seccionales de:
Pereira y Valledupar
ACTUALIZADO
30112021</t>
    </r>
  </si>
  <si>
    <t xml:space="preserve">ID del hallazgo I. Autos de archivo proferidos sin justificación en las Direcciones Seccionales de Impuestos y Aduanas de Pereira y Valledupar.            </t>
  </si>
  <si>
    <r>
      <rPr>
        <b/>
        <sz val="12"/>
        <rFont val="Arial"/>
        <family val="2"/>
      </rPr>
      <t>DGF</t>
    </r>
    <r>
      <rPr>
        <sz val="12"/>
        <rFont val="Arial"/>
        <family val="2"/>
      </rPr>
      <t xml:space="preserve">
NC - Subproceso Fiscalización y Liquidación
Coordinación de Sistemas de Información y Procedimiento de Fiscalización Tributaria.
Subdirección de Fiscalización Tributaria
ACTUALIZADO
30112021</t>
    </r>
  </si>
  <si>
    <r>
      <t>2. Incluir en las visitas o ejercicios de seguimiento de que trata el procedimiento PR-CI-0339  «</t>
    </r>
    <r>
      <rPr>
        <i/>
        <sz val="12"/>
        <rFont val="Arial"/>
        <family val="2"/>
      </rPr>
      <t>Autoevaluación al Control de la Gestión</t>
    </r>
    <r>
      <rPr>
        <sz val="12"/>
        <rFont val="Arial"/>
        <family val="2"/>
      </rPr>
      <t>» la revisión puntual de expedientes con actuación final «</t>
    </r>
    <r>
      <rPr>
        <i/>
        <sz val="12"/>
        <rFont val="Arial"/>
        <family val="2"/>
      </rPr>
      <t>Auto de Archivo</t>
    </r>
    <r>
      <rPr>
        <sz val="12"/>
        <rFont val="Arial"/>
        <family val="2"/>
      </rPr>
      <t>»</t>
    </r>
  </si>
  <si>
    <t>Revisar los expedientes con Auto de Archivo  en las visitas de Autoevaluación que se realicen.</t>
  </si>
  <si>
    <t>Informes Finales de la Autoevaluación.</t>
  </si>
  <si>
    <r>
      <rPr>
        <b/>
        <sz val="12"/>
        <rFont val="Arial"/>
        <family val="2"/>
      </rPr>
      <t>DGF</t>
    </r>
    <r>
      <rPr>
        <sz val="12"/>
        <rFont val="Arial"/>
        <family val="2"/>
      </rPr>
      <t xml:space="preserve">
NC - Subproceso Fiscalización y Liquidación
Coordinación de Supervisión, Control y Seguimiento de Fiscalización Tributaria.
Coordinación de Pensamiento Estratégico de Fiscalización Tributaria
ACTUALIZADO
30112021</t>
    </r>
  </si>
  <si>
    <t>3. Monitorear que las diligencias sean practicadas por los funcionarios comisionados y dentro de los términos previstos en los Autos Comisorios.</t>
  </si>
  <si>
    <t>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t>
  </si>
  <si>
    <t>Informe trimestral del resultado del control aleatorio efectuado</t>
  </si>
  <si>
    <r>
      <rPr>
        <b/>
        <sz val="12"/>
        <rFont val="Arial"/>
        <family val="2"/>
      </rPr>
      <t>DGF</t>
    </r>
    <r>
      <rPr>
        <sz val="12"/>
        <rFont val="Arial"/>
        <family val="2"/>
      </rPr>
      <t xml:space="preserve">
NC - Subproceso Fiscalización y Liquidación
División de Gestión de Fiscalización de las Direcciones Seccionales de Pereira y Valledupar.</t>
    </r>
  </si>
  <si>
    <t>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t>
  </si>
  <si>
    <t>Realizar una videoconferencia para divulgar las herramientas, convenios y fuentes de información para realizar la revisión de antecedentes previo a la apertura de las investigaciones.</t>
  </si>
  <si>
    <t>Correo de remisión de la presentación y de las conclusiones del evento</t>
  </si>
  <si>
    <r>
      <rPr>
        <b/>
        <sz val="12"/>
        <rFont val="Arial"/>
        <family val="2"/>
      </rPr>
      <t>DGF</t>
    </r>
    <r>
      <rPr>
        <sz val="12"/>
        <rFont val="Arial"/>
        <family val="2"/>
      </rPr>
      <t xml:space="preserve">
NC - Subproceso Fiscalización y Liquidación
Coordinación de Gestión Proyectos Especiales de la Subdirección de Gestión de Fiscalización Tributaria.</t>
    </r>
  </si>
  <si>
    <t>5. Capacitar a los servidores públicos del proceso de Fiscalización y Liquidación en las Direcciones Seccionales sobre las modificaciones efectuada a los procedimientos del Subproceso de Control Tributario.</t>
  </si>
  <si>
    <t xml:space="preserve">Realizar jornada de divulgación de los ajustes a los procedimientos con énfasis en la elaboración de documento que sustenta la decisión final en los Autos de Archivo, Plan de Auditoría y criterios de depuración </t>
  </si>
  <si>
    <t>Cronograma de las capacitaciones</t>
  </si>
  <si>
    <r>
      <rPr>
        <b/>
        <sz val="12"/>
        <rFont val="Arial"/>
        <family val="2"/>
      </rPr>
      <t>DGF</t>
    </r>
    <r>
      <rPr>
        <sz val="12"/>
        <rFont val="Arial"/>
        <family val="2"/>
      </rPr>
      <t xml:space="preserve">
NC - Subproceso Fiscalización y Liquidación
Coordinación de Gestión Operativa y Coordinación de Gestión Técnica de la Subdirección de Gestión de Fiscalización Tributaria.</t>
    </r>
  </si>
  <si>
    <t xml:space="preserve">ID del hallazgo II. Gestión de funcionarios sin competencia en las actuaciones de la Investigación Tributaria            </t>
  </si>
  <si>
    <t xml:space="preserve">Material de estudio de la Presentación efectuada, para la capacitación </t>
  </si>
  <si>
    <t xml:space="preserve">Listado de asistencia a la capacitación </t>
  </si>
  <si>
    <t>Evaluación de aprendizaje.</t>
  </si>
  <si>
    <r>
      <rPr>
        <b/>
        <sz val="12"/>
        <rFont val="Arial"/>
        <family val="2"/>
      </rPr>
      <t>DGF</t>
    </r>
    <r>
      <rPr>
        <sz val="12"/>
        <rFont val="Arial"/>
        <family val="2"/>
      </rPr>
      <t xml:space="preserve">
NC - Subproceso Fiscalización y Liquidación
Coordinación de Sistemas de Información y Procedimiento de Fiscalización Tributaria
ACTUALIZADO
30112021</t>
    </r>
  </si>
  <si>
    <t>INSP. 1707022444
H1,2
Fiscalización Grandes Contribuyentes con enfoque en AUDITORÍA ESPECIALIZADA DE HIDROCARBUROS Y MINERÍA.</t>
  </si>
  <si>
    <t>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</si>
  <si>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</si>
  <si>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</si>
  <si>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</si>
  <si>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</si>
  <si>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</si>
  <si>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</si>
  <si>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</si>
  <si>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</si>
  <si>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rFont val="Arial"/>
        <family val="2"/>
      </rPr>
      <t>DGF</t>
    </r>
    <r>
      <rPr>
        <sz val="12"/>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</si>
  <si>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</si>
  <si>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</si>
  <si>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</si>
  <si>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</si>
  <si>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ID del hallazgo II.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</si>
  <si>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</si>
  <si>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</si>
  <si>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</si>
  <si>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</si>
  <si>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</si>
  <si>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</si>
  <si>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</si>
  <si>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</si>
  <si>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</si>
  <si>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</si>
  <si>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</si>
  <si>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</si>
  <si>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</si>
  <si>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</si>
  <si>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</si>
  <si>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</si>
  <si>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</si>
  <si>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</si>
  <si>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</si>
  <si>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</si>
  <si>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</si>
  <si>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</si>
  <si>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</si>
  <si>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</si>
  <si>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</si>
  <si>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</si>
  <si>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</si>
  <si>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t>
  </si>
  <si>
    <t xml:space="preserve">Efectuar capacitación a nivel nacional,  sobre el procedimiento PR-ADF-0159 “Notificación, Comunicación y/o Publicación V5." </t>
  </si>
  <si>
    <t>Evitar reprocesos  y actos administrativos sin validez jurídica al no ser notificados dentro del término legal</t>
  </si>
  <si>
    <t>Incluir en la  inducción y/o reinducción a los servidores públicos responsables de realizar la investigación y proferir los actos administrativos, el procedimiento PR-ADF-0159 “Notificación, Comunicación y/o Publicación"</t>
  </si>
  <si>
    <t>informe semestral sobre las inducciones y/o reinducciones efectuadas</t>
  </si>
  <si>
    <t>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t>
  </si>
  <si>
    <t xml:space="preserve">Efectuar capacitación a nivel nacional,  sobre el procedimiento PR-COT-465 “Investigación y determinación de tributos e imposición de sanciones"  vigente, enfatizando sobre los controles inmersos en el y el diligenciamiento de los formatos.. </t>
  </si>
  <si>
    <t>Asegurar el cumplimiento del procedimiento y que la investigación se desarrollo conforme a los procedimientos vigentes.</t>
  </si>
  <si>
    <t>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t>
  </si>
  <si>
    <t xml:space="preserve">Socializar a Nivel Nacional, el Memorando nro. 000231 del 22 de diciembre de 2022 y su anexo, el documento "Guía módulo proveedores ficticios SI Proveedores.pdf",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t>
  </si>
  <si>
    <t xml:space="preserve">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t>
  </si>
  <si>
    <t>Comunicación socializando el memorando</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</si>
  <si>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</si>
  <si>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</si>
  <si>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</si>
  <si>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</si>
  <si>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</si>
  <si>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</si>
  <si>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rFont val="Arial"/>
        <family val="2"/>
      </rPr>
      <t>DGF</t>
    </r>
    <r>
      <rPr>
        <sz val="12"/>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</si>
  <si>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</si>
  <si>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</si>
  <si>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</si>
  <si>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</si>
  <si>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</si>
  <si>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</si>
  <si>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</si>
  <si>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</si>
  <si>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</si>
  <si>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rFont val="Arial"/>
        <family val="2"/>
      </rPr>
      <t>DGF</t>
    </r>
    <r>
      <rPr>
        <sz val="12"/>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</si>
  <si>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</si>
  <si>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1707022453
H1, H2, H3, OB1 y OB2
Imposición de sanciones cambiarias</t>
  </si>
  <si>
    <t xml:space="preserve">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t>
  </si>
  <si>
    <t>RG1: Posible pérdida de la trazabilidad, disponibilidad e integridad de la información física y electrónica que apoya el control cambiario
RFC1: Posible exclusión de un usuario aduanero de un proceso de control cambiario</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</si>
  <si>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</si>
  <si>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t>
  </si>
  <si>
    <t>1. Archivo LINC actualizado que permita garantizar la trazabilidad, disponibilidad e integridad de la información que se trabaja en el subproceso de fiscalización y liquidación cambiaria.</t>
  </si>
  <si>
    <r>
      <rPr>
        <b/>
        <sz val="12"/>
        <rFont val="Arial"/>
        <family val="2"/>
      </rPr>
      <t>DGF</t>
    </r>
    <r>
      <rPr>
        <sz val="12"/>
        <rFont val="Arial"/>
        <family val="2"/>
      </rPr>
      <t xml:space="preserve">
NC - Subproceso Fiscalización y Liquidación
Subdirección de Fiscalización Cambiaria
ACTUALIZADO
13102023</t>
    </r>
  </si>
  <si>
    <t>2. Garantizar la trazabilidad de cada uno de los insumos remitidos al proceso de investigación cambiaria indistintamente de la decisión de apertura o archivo que se adopte sobre cada uno de ellos</t>
  </si>
  <si>
    <t>2. Revisar el procedimiento PR-COA- 0223  con el objetivo de implementar una actividad que permita validar la trazailidad en el registro y gestión de los insumos recibidos</t>
  </si>
  <si>
    <t>1. Garantizar la trazabilidad de cada uno de los insumos remitidos al proceso de investigación cambiaria indistintamente de la decisión de apertura o archivo que se adopte sobre cada uno de ellos</t>
  </si>
  <si>
    <t xml:space="preserve">procedimiento PR-COA- 0223 ajustado y publicado  - Link de consulta al procedimiento. </t>
  </si>
  <si>
    <t>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</si>
  <si>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</si>
  <si>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1. Facilitar y estandarizar la generación de informes, estadísticas, evaluaciones y seguimientos a la gestión.
                                                                                                                  2. Garantizar que los insumos del subproceso de fiscalización y liquidación cambiaria cuenten con la trazabilidad requerida desde su recepción, investigación y determinación e imposición de sanciones</t>
  </si>
  <si>
    <t>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t>
  </si>
  <si>
    <t xml:space="preserve">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t>
  </si>
  <si>
    <t xml:space="preserve">procedimiento PR-COA- 0223 ajustado y publicado - Link de consulta al procedimiento. </t>
  </si>
  <si>
    <t>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t>
  </si>
  <si>
    <t>1. Solicitar a la Dirección Seccional de Aduanas de Medellín verificar sus activos de información y solicitar las inclusiones y/o actualizaciones a las que haya lugar.</t>
  </si>
  <si>
    <t>1. Mantener actualizado el listado de activos de información</t>
  </si>
  <si>
    <t>1. Oficio por medio del cual se solicita a la Dirección Seccional de Aduanas de Medellín la actualización de la lista de activos de esa Seccional.
2. Consulta en el Link para verficar la actualización de listado de activos de información.</t>
  </si>
  <si>
    <r>
      <rPr>
        <b/>
        <sz val="12"/>
        <rFont val="Arial"/>
        <family val="2"/>
      </rPr>
      <t>DGF</t>
    </r>
    <r>
      <rPr>
        <sz val="12"/>
        <rFont val="Arial"/>
        <family val="2"/>
      </rPr>
      <t xml:space="preserve">
NC - Subproceso Fiscalización y Liquidación
Subdirección de Fiscalización Cambiaria
</t>
    </r>
    <r>
      <rPr>
        <b/>
        <sz val="12"/>
        <rFont val="Arial"/>
        <family val="2"/>
      </rPr>
      <t xml:space="preserve">
DGF
</t>
    </r>
    <r>
      <rPr>
        <sz val="12"/>
        <rFont val="Arial"/>
        <family val="2"/>
      </rPr>
      <t>DS - Dirección Seccional de Aduanas de Medellín
ACTUALIZADO
13102023</t>
    </r>
  </si>
  <si>
    <t>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t>
  </si>
  <si>
    <t>1. Gestionar con el área de tecnologia la estandarización de cada una de las celdas de la información histórica que se incorpora en el Sistema de antecedentes administrativos cambiarios (SIAAC), para minimizar la ocurrencia de errores.</t>
  </si>
  <si>
    <t>1. Fortalecer la exactitud, consistencia y veracidad de la información incorporada en el Sistema de antecedentes administrativos cambiarios (SIAAC).
2.  Minimizar la probabilidad de que se presenten errores, una vez el sistema se encuentre disponible para consulta de los usuarios.</t>
  </si>
  <si>
    <t>1. Consulta de los casos identificados en donde se refleje el ajuste implementado.</t>
  </si>
  <si>
    <t>INSP. 1707022445
 “Fiscalización de devoluciones personas Jurídicas y asimiladas”
H1,2,3</t>
  </si>
  <si>
    <t>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</si>
  <si>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</si>
  <si>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</si>
  <si>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</si>
  <si>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</si>
  <si>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rFont val="Arial"/>
        <family val="2"/>
      </rPr>
      <t>DGF</t>
    </r>
    <r>
      <rPr>
        <sz val="12"/>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</si>
  <si>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</si>
  <si>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r>
      <t>Verificar</t>
    </r>
    <r>
      <rPr>
        <b/>
        <sz val="12"/>
        <rFont val="Arial"/>
        <family val="2"/>
      </rPr>
      <t xml:space="preserve"> diariamente</t>
    </r>
    <r>
      <rPr>
        <sz val="12"/>
        <rFont val="Arial"/>
        <family val="2"/>
      </rPr>
      <t xml:space="preserve"> el control de términos en la gestión de solicitudes de devolución</t>
    </r>
  </si>
  <si>
    <t xml:space="preserve">Formato FT-COT-2504 actualizado, envío formato a la Subdirección de Devoluciones, mes anterior durante los primeros cinco (5) días hábiles de cada mes </t>
  </si>
  <si>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</si>
  <si>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</si>
  <si>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</si>
  <si>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</si>
  <si>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</si>
  <si>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t xml:space="preserve">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</si>
  <si>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</si>
  <si>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</si>
  <si>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ID del hallazgo III.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</si>
  <si>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</si>
  <si>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</si>
  <si>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</si>
  <si>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</si>
  <si>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</si>
  <si>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</si>
  <si>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</si>
  <si>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</si>
  <si>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rFont val="Arial"/>
        <family val="2"/>
      </rPr>
      <t>DGF</t>
    </r>
    <r>
      <rPr>
        <sz val="12"/>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</si>
  <si>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</si>
  <si>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</si>
  <si>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</si>
  <si>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</si>
  <si>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</si>
  <si>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</si>
  <si>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rFont val="Arial"/>
        <family val="2"/>
      </rPr>
      <t xml:space="preserve">DGF
</t>
    </r>
    <r>
      <rPr>
        <sz val="12"/>
        <rFont val="Arial"/>
        <family val="2"/>
      </rPr>
      <t xml:space="preserve">NC - Subproceso Fiscalización y Liquidación
SD Fiscalización Tributaria 
SD Fiscalización Internacional </t>
    </r>
  </si>
  <si>
    <t>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t>
  </si>
  <si>
    <t>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t>
  </si>
  <si>
    <t xml:space="preserve">Evitar que ante la falta de personal y ausencia de rol de revisor, el rol de jefe concentre en simultáneo las funciones de revisión y firma. </t>
  </si>
  <si>
    <t>1 Memorando divulgado con el lineamiento en cuestión</t>
  </si>
  <si>
    <t>INSP. 1707022435
 H 1,2</t>
  </si>
  <si>
    <t>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t>
  </si>
  <si>
    <t>ID del Riesgo de Gestión  :  RG 1. Efectuar el control aduanero sin el cumplimiento de los requisitos establecidos en la normativa aplicable
ID del Riesgo de Corrupción :  RFC 1. Direccionamiento de las actuaciones en el control aduanero</t>
  </si>
  <si>
    <t xml:space="preserve">Capacitación sobre requisitos y formalidades en la elaboración y diligenciamiento de las actas de inspección, de aprehensión y autos comisorios gestionados en inspección aduanera. </t>
  </si>
  <si>
    <t xml:space="preserve">Capacitación  sobre el correcto diligenciamiento de las actas de inspección, de aprehensión y autos comisorios gestionados en inspección aduanera. </t>
  </si>
  <si>
    <t>Lista de asistencia a la capacitación</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</si>
  <si>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Dirección Seccional de Impuestos y Aduanas de Buenaventura 
ACTUALIZADO
30112021</t>
    </r>
  </si>
  <si>
    <t>Verificación mensual de las actas de hechos, inspección y aprehensión; actuaciones que deben contar con su respectivo auto comisorio para lo cual el funcionario que actúa en dicha diligencia deberá estar debidamente comisionado.</t>
  </si>
  <si>
    <t>Realizar verificación mensual aleatoria de las actas de hechos, inspección y aprehensión; cuyas actuaciones deben contar con su respectivo auto comisorio donde se evidencie que el funcionario fue comisionado.</t>
  </si>
  <si>
    <t>Informe de resultados de la verificación</t>
  </si>
  <si>
    <r>
      <rPr>
        <b/>
        <sz val="12"/>
        <rFont val="Arial"/>
        <family val="2"/>
      </rPr>
      <t>DGF</t>
    </r>
    <r>
      <rPr>
        <sz val="12"/>
        <rFont val="Arial"/>
        <family val="2"/>
      </rPr>
      <t xml:space="preserve">
DS - Subproceso Operación Aduanera
Dirección Seccional de Impuestos y Aduanas de Santa Marta
Dirección Seccional de Impuestos y Aduanas de Buenaventura
ACTUALIZADO
30112021</t>
    </r>
  </si>
  <si>
    <t xml:space="preserve">Capacitación encaminadas al cumplimiento de los requisitos y formalidades que se encuentren en los procedimientos nacionalización de mercancías PR-COA-0188, Medidas Cautelares PR-COA-0396 y en el instructivo IN-COA-0151.  </t>
  </si>
  <si>
    <t>Capacitación sobre los procedimiento Nacionalización de Mercancías PR-COA-0188, Medidas Cautelares PR-COA-0396 y el instructivo IN-COA-0151 en lo concerniente a las actuaciones en la diligencia de inspección aduanera.</t>
  </si>
  <si>
    <r>
      <rPr>
        <b/>
        <sz val="12"/>
        <rFont val="Arial"/>
        <family val="2"/>
      </rPr>
      <t>DGF</t>
    </r>
    <r>
      <rPr>
        <sz val="12"/>
        <rFont val="Arial"/>
        <family val="2"/>
      </rPr>
      <t xml:space="preserve">
DS - Subproceso Operación Aduanera
Dirección Seccional de Aduanas Bogotá
Dirección Seccional de Aduanas Cali 
Dirección Seccional de Impuestos y Aduanas de Santa Marta
Dirección Seccional de Aduanas de Barranquilla
ACTUALIZADO
30112021</t>
    </r>
  </si>
  <si>
    <t>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t>
  </si>
  <si>
    <t xml:space="preserve">Capacitación sobre requisitos y formalidades en la elaboración y diligenciamiento del formato Control y Seguimiento Aprehensiones FT-FL-2205 . </t>
  </si>
  <si>
    <t xml:space="preserve">Capacitación sobre el correcto diligenciamiento y registro de la información en el formato Control y Seguimiento Aprehensiones FT-FL-2205  . </t>
  </si>
  <si>
    <r>
      <rPr>
        <b/>
        <sz val="12"/>
        <rFont val="Arial"/>
        <family val="2"/>
      </rPr>
      <t>DGF</t>
    </r>
    <r>
      <rPr>
        <sz val="12"/>
        <rFont val="Arial"/>
        <family val="2"/>
      </rPr>
      <t xml:space="preserve">
DS - Subproceso Operación Aduanera
DS- Subproceso: Fiscalización y Liquidación
Dirección Seccional de Aduanas Bogotá
ACTUALIZADO
30112021</t>
    </r>
  </si>
  <si>
    <t xml:space="preserve">Retroalimentación por parte de Fiscalización Aduanera, sobre la entrega de los insumos para conformar los expedientes.
 </t>
  </si>
  <si>
    <t>Reunión y retroalimentación trimestral conjunta para la revisión sobre la completitud de la entrega de los insumos para conformar los expedientes.</t>
  </si>
  <si>
    <t>1. Lista de asistencia 
2. Acta de los puntos tratados.</t>
  </si>
  <si>
    <r>
      <rPr>
        <b/>
        <sz val="12"/>
        <rFont val="Arial"/>
        <family val="2"/>
      </rPr>
      <t>DGF</t>
    </r>
    <r>
      <rPr>
        <sz val="12"/>
        <rFont val="Arial"/>
        <family val="2"/>
      </rPr>
      <t xml:space="preserve">
DS- Subproceso Operación Aduanera
DS- Subproceso: Fiscalización y Liquidación
Dirección Seccional de Aduanas Bogotá
Dirección Seccional de Aduanas Cali 
Dirección Seccional de Impuestos y Aduanas de Santa Marta
Dirección Seccional de Aduanas de Barranquilla 
Dirección Seccional de Aduanas de Medellín
ACTUALIZADO
30112021
</t>
    </r>
  </si>
  <si>
    <t>Cumplimiento memorando expedido por la Subdirección de Operación Aduanera</t>
  </si>
  <si>
    <t>Elaborar memorando impartiendo lineamientos para el control de la radicación del acta de aprehensión y sus insumos entregados a Fiscalización</t>
  </si>
  <si>
    <t>1. Memorando 
2. Lista de socialización memorando</t>
  </si>
  <si>
    <r>
      <rPr>
        <b/>
        <sz val="12"/>
        <rFont val="Arial"/>
        <family val="2"/>
      </rPr>
      <t>DGF</t>
    </r>
    <r>
      <rPr>
        <sz val="12"/>
        <rFont val="Arial"/>
        <family val="2"/>
      </rPr>
      <t xml:space="preserve">
NC – Subproceso Operación Aduanera
Subdirección de Operación Aduanera
ACTUALIZADO
30112021</t>
    </r>
  </si>
  <si>
    <t>INSP. 1707022435
H 3</t>
  </si>
  <si>
    <t>RG2
RFC2</t>
  </si>
  <si>
    <t>ID del hallazgo III. Fallas en la aplicación de la normativa relacionada con el decomiso de mercancías en contravía de lo establecido en el procedimiento PR-COA-0395 “Decomiso de mercancías” versión 2</t>
  </si>
  <si>
    <t>ID del hallazgo III. Fallas en la aplicación de la normativa relacionada con el decomiso de mercancías en contravía de lo establecido en el procedimiento PR-COA-0395 “Decomiso de mercancías” versión 2
ID del Riesgo de Corrupción :  RFC 2.  Decisión final del decomiso de mercancías omitiendo información relevante</t>
  </si>
  <si>
    <t>Revisión del cumplimiento de requisitos de los insumos generados por las unidades aprehensoras y verificación de la aplicación correcta de la normativa en el procedimiento de decomiso de mercancías</t>
  </si>
  <si>
    <t>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t>
  </si>
  <si>
    <t>Informes (3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</si>
  <si>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
</t>
    </r>
  </si>
  <si>
    <t>Ejecución de reuniones trimestrales por un período de seis meses para la socialización de lineamientos de las acciones de control y decomisos,  así como el direccionamiento estratégico necesario para mejorar el proceso de decomiso.</t>
  </si>
  <si>
    <t>Cada Dirección Seccional debe coordinar y ejecutar 2 capacitaciones, una cada trimestre, con los funcionarios de las unidades aprehensoras de su Dirección Seccional</t>
  </si>
  <si>
    <t>Registros de asistencia (2 por cada seccional)</t>
  </si>
  <si>
    <r>
      <rPr>
        <b/>
        <sz val="12"/>
        <rFont val="Arial"/>
        <family val="2"/>
      </rPr>
      <t>DGF</t>
    </r>
    <r>
      <rPr>
        <sz val="12"/>
        <rFont val="Arial"/>
        <family val="2"/>
      </rPr>
      <t xml:space="preserve">
DS - Subproceso: Fiscalización y Liquidación
Dirección Seccional de Impuestos y Aduanas de Santa Marta 
Dirección Seccional de Aduanas de Barranquilla 
Dirección Seccional de Aduanas de Cartagena
Dirección Seccional de Aduanas Cali
ACTUALIZADO
30112021</t>
    </r>
  </si>
  <si>
    <t>Puesta en producción de un Servicio Informático para el control del Decomiso</t>
  </si>
  <si>
    <t>Levantar requerimientos funcionales del servicio solicitado</t>
  </si>
  <si>
    <t>Documento con requerimientos funcionales</t>
  </si>
  <si>
    <r>
      <rPr>
        <b/>
        <sz val="12"/>
        <rFont val="Arial"/>
        <family val="2"/>
      </rPr>
      <t>DGF</t>
    </r>
    <r>
      <rPr>
        <sz val="12"/>
        <rFont val="Arial"/>
        <family val="2"/>
      </rPr>
      <t xml:space="preserve">
NC - Subproceso Innovación y Tecnología
Subdirección de Soluciones y Desarrollo 
ACTUALIZADO
30112021</t>
    </r>
  </si>
  <si>
    <t>Establecer el análisis y diseño de la solución</t>
  </si>
  <si>
    <t>Documento con el análisis y diseño</t>
  </si>
  <si>
    <t>Desarrollar, probar e implementar la solución planeada</t>
  </si>
  <si>
    <t>Puesta en producción de la solución</t>
  </si>
  <si>
    <t>Elaboración de un lineamiento dirigido a las Divisiones de Fiscalización y Liquidación o las que hagan sus veces con el fin de realizar énfasis en el envío de insumos al proceso de fiscalización cambiaria respectiva.</t>
  </si>
  <si>
    <t>Elaborar el documento con los lineamientos para el cumplimiento de todas las Divisiones de Fiscalización</t>
  </si>
  <si>
    <t>Lineamiento</t>
  </si>
  <si>
    <r>
      <rPr>
        <b/>
        <sz val="12"/>
        <rFont val="Arial"/>
        <family val="2"/>
      </rPr>
      <t>DGF</t>
    </r>
    <r>
      <rPr>
        <sz val="12"/>
        <rFont val="Arial"/>
        <family val="2"/>
      </rPr>
      <t xml:space="preserve">
NC - Subproceso: Fiscalización y Liquidación
Subdirección de Fiscalización Aduanera
ACTUALIZADO
30112021</t>
    </r>
  </si>
  <si>
    <t>Socializar el lineamiento a todas las Divisiones de Fiscalización que ejecuten el proceso de decomiso.</t>
  </si>
  <si>
    <t>Revisión del procedimiento de Decomiso</t>
  </si>
  <si>
    <t>Efectuar la revisión del procedimiento, tanto en sus acápites textuales como en el flujograma.</t>
  </si>
  <si>
    <t>Procedimiento Revisado</t>
  </si>
  <si>
    <t>INSP. 170700-29-2024-02-03 
H1, OB1, OB2 y OB3</t>
  </si>
  <si>
    <t>RG01
RFC01</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</si>
  <si>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</si>
  <si>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</si>
  <si>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</si>
  <si>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</si>
  <si>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</si>
  <si>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</si>
  <si>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</si>
  <si>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</si>
  <si>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</si>
  <si>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</si>
  <si>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</si>
  <si>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</si>
  <si>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</si>
  <si>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</si>
  <si>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</si>
  <si>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</si>
  <si>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AUTOEVALUACIÓN DEL CONTROL Y GESTION PR-CI-0339 y el PR-COT-0465 “Investigación y determinación de tributos e imposición de sanciones” .</t>
  </si>
  <si>
    <t>Informes gerenciales de autoevaluación y seguimiento a la gestión de las 5 visitas de autoevaluación realizadas.</t>
  </si>
  <si>
    <r>
      <rPr>
        <b/>
        <sz val="12"/>
        <rFont val="Arial"/>
        <family val="2"/>
      </rPr>
      <t>DGF</t>
    </r>
    <r>
      <rPr>
        <sz val="12"/>
        <rFont val="Arial"/>
        <family val="2"/>
      </rPr>
      <t xml:space="preserve">
NC - Subproceso: Fiscalización y Liquidación
Subdirección de Fiscalización Internacional</t>
    </r>
  </si>
  <si>
    <t>OB2: En cuatro (4) expedientes de acciones de control de documentación comprobatoria de la Dirección Operativa de Grandes Contribuyentes, se observó que el auto de apertura no registra la firma del funcionario competente.</t>
  </si>
  <si>
    <t>OB3: Se evidencian fallas en los controles tendientes a salvaguardar la integridad, confiabilidad y trazabilidad de la información.</t>
  </si>
  <si>
    <t xml:space="preserve">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</si>
  <si>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que cuentan con grupos o coordinaciones de fiscalización internacional, .</t>
  </si>
  <si>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</si>
  <si>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</si>
  <si>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</si>
  <si>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</si>
  <si>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</si>
  <si>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</si>
  <si>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</si>
  <si>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</si>
  <si>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</si>
  <si>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</si>
  <si>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</si>
  <si>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</si>
  <si>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</si>
  <si>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H6: Se evidencian fallas en los controles tendientes a salvaguardar la integridad, confiabilidad y trazabilidad de la información.</t>
  </si>
  <si>
    <t>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t>
  </si>
  <si>
    <t>A5: Incluir en el procedimiento PR-COT-0465 una previsión, en concordancia con las disposiciones normativas que facultan la competencia para proferir los actos preparatorios y definitivos del subproceso de fiscalización y liquidación, que conlleve a evitar la concentración de funciones en los servidores en un proceso sancionatorio y/o de determinación.</t>
  </si>
  <si>
    <t>*Mesas de trabajo en las cuales participen la Subdirección de Fiscalización Internacional y Subdirección de Fiscalización tributaria y expertos que a su consideración requieran los respectivos subdirectores con el fin de actualizar el procedimiento PR-COT-0465
* Publicación del procedimiento modificado.</t>
  </si>
  <si>
    <t>Procedimiento PR-COT-0465 actualizado y publicado</t>
  </si>
  <si>
    <r>
      <rPr>
        <b/>
        <sz val="12"/>
        <rFont val="Arial"/>
        <family val="2"/>
      </rPr>
      <t>DGF</t>
    </r>
    <r>
      <rPr>
        <sz val="12"/>
        <rFont val="Arial"/>
        <family val="2"/>
      </rPr>
      <t xml:space="preserve">
NC - Subproceso: Fiscalización y Liquidación
Subdirección de Fiscalización Internacional
Subdirección de Fiscalización Tributaria</t>
    </r>
  </si>
  <si>
    <t xml:space="preserve">OB5: Se evidencia inconsistencia y falta de uniformidad en el formato de fechas utilizado para el registro de la información de los expedientes, generando incertidumbre y falta de claridad de la información, lo que afecta la toma de decisión del funcionario sustanciador. </t>
  </si>
  <si>
    <t>A6: Realizar reunión de retroalimentación con la Coordinación de Correspondencia y Notificaciones de la Subdirección Administrativa con el fin de socializar el resultado de la Inspección de la Agencia ITRC para que se adopten las medidas pertinentes.</t>
  </si>
  <si>
    <t>Reunión presencial o a través de la Plataforma TEAMS</t>
  </si>
  <si>
    <t xml:space="preserve">Acta de reunión entre la Subdirección de Fiscalización Internacional y la Coordinación de Correspondencia y Notificaciones </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</si>
  <si>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</si>
  <si>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 xml:space="preserve">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t>
  </si>
  <si>
    <t>170700-29-2024-02-04
I1, H1, H2, H3, H4, H5, OB1 y OB2</t>
  </si>
  <si>
    <t>RG01
RFC02</t>
  </si>
  <si>
    <t>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t>
  </si>
  <si>
    <t>RG01: Caducidad de facultades de control y prescripción de obligaciones
RFC01: Exclusión de un contribuyente de un proceso de control.</t>
  </si>
  <si>
    <t>A1: Implementar el Sistema Informático de Registro, Seguimiento y Control de los contribuyentes ZESE.</t>
  </si>
  <si>
    <t>1- Elaborar las especificaciones funcionales (historias de usuario) para el diseño del sistema informático
2- Ejecutar las pruebas funcionales para la aprobación de puesta en producción del servicio Informático.</t>
  </si>
  <si>
    <t>1. Formato 2206 e historias de usuario.</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</si>
  <si>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</si>
  <si>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</si>
  <si>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</si>
  <si>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</si>
  <si>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1- Poner en producción el sistema informático.</t>
  </si>
  <si>
    <t>3.Sistema Informatico ZESE</t>
  </si>
  <si>
    <r>
      <rPr>
        <b/>
        <sz val="12"/>
        <rFont val="Arial"/>
        <family val="2"/>
      </rPr>
      <t>DGF</t>
    </r>
    <r>
      <rPr>
        <sz val="12"/>
        <rFont val="Arial"/>
        <family val="2"/>
      </rPr>
      <t xml:space="preserve">
NC - Subproceso Innovación y Tecnología
Subdirección de Gestión de Innovación y Tecnología.</t>
    </r>
  </si>
  <si>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</si>
  <si>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</si>
  <si>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</si>
  <si>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</si>
  <si>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</si>
  <si>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</si>
  <si>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rFont val="Arial"/>
        <family val="2"/>
      </rPr>
      <t>DGF</t>
    </r>
    <r>
      <rPr>
        <sz val="12"/>
        <rFont val="Arial"/>
        <family val="2"/>
      </rPr>
      <t xml:space="preserve">
DS - Subproceso: Fiscalización y Liquidación
Direcciones Seccionales competentes</t>
    </r>
  </si>
  <si>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</si>
  <si>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</si>
  <si>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</si>
  <si>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rFont val="Arial"/>
        <family val="2"/>
      </rPr>
      <t>DGF</t>
    </r>
    <r>
      <rPr>
        <sz val="12"/>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</si>
  <si>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</si>
  <si>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</si>
  <si>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</si>
  <si>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</si>
  <si>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</si>
  <si>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</si>
  <si>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</si>
  <si>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</si>
  <si>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t>2- Participar en la Elaboración de la especificación funcional de ajuste al Sistema informático RUT y enlas pruebas para el desarrollo del ajuste solicitado.</t>
  </si>
  <si>
    <t xml:space="preserve">3- Tramitar las solicitudes de actualización de oficio del RUT, de acuerdo con lo establecido en el PR-CAC-0010 Actualización RUT. En caso de requerirse el cierre o retiro del código 109 de la casilla 89. </t>
  </si>
  <si>
    <t>1- Elaborar la especificación funcional de ajuste al Sistema informático RUT junto con el área Solicitante.
2- La Subdirección del RUT radica para desarrollo tecnológico ante la Subdirección de Innovación y Tecnología.</t>
  </si>
  <si>
    <t xml:space="preserve">Elaborar especificación Funcional de ajuste al sistema informático RUT, de acuerdo con la normativa vigente hasta la radicación en la herramienta destinada para tal fin. </t>
  </si>
  <si>
    <r>
      <rPr>
        <b/>
        <sz val="12"/>
        <rFont val="Arial"/>
        <family val="2"/>
      </rPr>
      <t>DGF</t>
    </r>
    <r>
      <rPr>
        <sz val="12"/>
        <rFont val="Arial"/>
        <family val="2"/>
      </rPr>
      <t xml:space="preserve">
DS - Subproceso Asistencia al Usuaraio
Subdirección de Administración del RUT</t>
    </r>
  </si>
  <si>
    <t>1- Desarrollo por parte de la Subdirección de Innovación y Tecnología de las actividades  definidas para la puesta en producción del ajuste solicitado, para inscritos en el Régimen ZESE.
2- Coordinar la realización de pruebas en el Sistema Informático RUT para verificación del correcto funcionamiento del ajuste solicitado, con las áreas involucradas.
3- Poner en producción el ajuste por parte de la Subdirección de Innovación y Tecnología, e informar a las áreas involucradas.</t>
  </si>
  <si>
    <t xml:space="preserve">Realizar ajuste en el Sistema Informatico RUT. </t>
  </si>
  <si>
    <r>
      <rPr>
        <b/>
        <sz val="12"/>
        <rFont val="Arial"/>
        <family val="2"/>
      </rPr>
      <t>DGF</t>
    </r>
    <r>
      <rPr>
        <sz val="12"/>
        <rFont val="Arial"/>
        <family val="2"/>
      </rPr>
      <t xml:space="preserve">
NC Subproceso Planeación y cumplimiento
Subdirección de Análisis de riesgos y programas
Coordinación de programas y campañas de control</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</si>
  <si>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</si>
  <si>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</si>
  <si>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</si>
  <si>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</si>
  <si>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t>
  </si>
  <si>
    <r>
      <rPr>
        <b/>
        <sz val="12"/>
        <rFont val="Arial"/>
        <family val="2"/>
      </rPr>
      <t xml:space="preserve">DGF
</t>
    </r>
    <r>
      <rPr>
        <sz val="12"/>
        <rFont val="Arial"/>
        <family val="2"/>
      </rPr>
      <t>NC - Subproceso: Fiscalización y Liquidación
Dirección de Gestión de Fiscalización
Subdirección de Fiscalización Tributaria
Coordinación de sistemas de información y Procedimiento de Fiscalización Tributaria</t>
    </r>
  </si>
  <si>
    <r>
      <rPr>
        <b/>
        <sz val="12"/>
        <rFont val="Arial"/>
        <family val="2"/>
      </rPr>
      <t xml:space="preserve">DGF
</t>
    </r>
    <r>
      <rPr>
        <sz val="12"/>
        <rFont val="Arial"/>
        <family val="2"/>
      </rPr>
      <t>NC - Subproceso: Fiscalización y Liquidación
Dirección General 
Dirección de Gestión de Fiscalización
Subdirección de Fiscalización Tributaria
Coordinación de sistemas de información y Procedimiento de Fiscalización Tributaria</t>
    </r>
  </si>
  <si>
    <t>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t>
  </si>
  <si>
    <r>
      <rPr>
        <b/>
        <sz val="12"/>
        <rFont val="Arial"/>
        <family val="2"/>
      </rPr>
      <t xml:space="preserve">DGF
</t>
    </r>
    <r>
      <rPr>
        <sz val="12"/>
        <rFont val="Arial"/>
        <family val="2"/>
      </rPr>
      <t>NC - Subproceso: Fiscalización y Liquidación
Dirección General
Dirección de Gestión de Fiscalización
Subdirección de Fiscalización Tributaria
Coordinación de sistemas de información y Procedimiento de Fiscalización Tributaria</t>
    </r>
  </si>
  <si>
    <t>INSP. 1707022417 
H 1,2,3,4
Reconocimiento de Carga</t>
  </si>
  <si>
    <t>RF1</t>
  </si>
  <si>
    <t>Hallazgo 1. Fallas en el seguimiento y control por parte de la Dirección de Impuestos y Aduanas Nacionales - DIAN al cumplimiento de lo establecido en el procedimiento de Reconocimiento de carga Código PR-OA-0177 Versión 2 y en el artículo 73-1 de la Resolución 4240 de 2000</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</si>
  <si>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</si>
  <si>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</si>
  <si>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rFont val="Arial"/>
        <family val="2"/>
      </rPr>
      <t>DGA</t>
    </r>
    <r>
      <rPr>
        <sz val="12"/>
        <rFont val="Arial"/>
        <family val="2"/>
      </rPr>
      <t xml:space="preserve">
NC- Subproceso Operación Aduanera
Subdirección de Operación Aduanera 
</t>
    </r>
  </si>
  <si>
    <t xml:space="preserve">2. Definir los requerimientos no funcionales </t>
  </si>
  <si>
    <r>
      <rPr>
        <b/>
        <sz val="12"/>
        <rFont val="Arial"/>
        <family val="2"/>
      </rPr>
      <t>DGA</t>
    </r>
    <r>
      <rPr>
        <sz val="12"/>
        <rFont val="Arial"/>
        <family val="2"/>
      </rPr>
      <t xml:space="preserve">
NC - Subproceso de innovación y Tecnología
Subdirección de Innovación y Proyectos
</t>
    </r>
  </si>
  <si>
    <t xml:space="preserve">3. Iniciar el proceso de contratación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</si>
  <si>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</si>
  <si>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</si>
  <si>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</si>
  <si>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rFont val="Arial"/>
        <family val="2"/>
      </rPr>
      <t>DGA</t>
    </r>
    <r>
      <rPr>
        <sz val="12"/>
        <rFont val="Arial"/>
        <family val="2"/>
      </rPr>
      <t xml:space="preserve">
NC- Subproceso Operación Aduanera
Subdirección de Operación Aduanera 
NC - Subproceso de innovación y Tecnología
Subdirección de Innovación y Proyectos
ACTUALIZADO
30112021
REFORMULADO
09122022</t>
    </r>
  </si>
  <si>
    <t>7. Iniciar el desarrollo de la solución tecnológica.</t>
  </si>
  <si>
    <t>8. Iniciar la implementación de la solución tecnológica</t>
  </si>
  <si>
    <t>9. Poner en  producción la solución tecnológica</t>
  </si>
  <si>
    <t>Hallazgo 2.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t>
  </si>
  <si>
    <t>A10. Expedir memorando con los lineamientos para el perfilamiento de carga</t>
  </si>
  <si>
    <t>Elaborar y expedir un Memorando que contenga lineamientos para perfilamiento de carga</t>
  </si>
  <si>
    <t>Memorando Firmado</t>
  </si>
  <si>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</si>
  <si>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t xml:space="preserve">Socializar el memorando en las Direcciones Seccionales  </t>
  </si>
  <si>
    <t>Listado de asistencia a la jornada de socialización</t>
  </si>
  <si>
    <r>
      <rPr>
        <b/>
        <sz val="12"/>
        <rFont val="Arial"/>
        <family val="2"/>
      </rPr>
      <t>DGA</t>
    </r>
    <r>
      <rPr>
        <sz val="12"/>
        <rFont val="Arial"/>
        <family val="2"/>
      </rPr>
      <t xml:space="preserve">
NC – Subproceso Operación Aduanera
Dirección de Gestión de Aduanas
Subdirección de Gestión de Comercio Exterior 
</t>
    </r>
  </si>
  <si>
    <t>Actualizar las matrices de operación aduanera.</t>
  </si>
  <si>
    <t xml:space="preserve">Matriz de Riesgos actualizada </t>
  </si>
  <si>
    <r>
      <rPr>
        <b/>
        <sz val="12"/>
        <rFont val="Arial"/>
        <family val="2"/>
      </rPr>
      <t>DGA</t>
    </r>
    <r>
      <rPr>
        <sz val="12"/>
        <rFont val="Arial"/>
        <family val="2"/>
      </rPr>
      <t xml:space="preserve">
NC – Subproceso Operación Aduanera
Dirección de Gestión de Aduanas
Subdirección de Operación Aduanera
Coordinación de Procesos y Riesgos Operacionales 
ACTUALIZADO
30112021
REFORMULADO
09122022</t>
    </r>
  </si>
  <si>
    <t>Expedir oficio estableciendo lineamientos para que las Direcciones Seccionales en el acta de inmovilización de la carga registren los motivos por los cuales tomo más de los (5) días establecidos en la normatividad</t>
  </si>
  <si>
    <r>
      <rPr>
        <b/>
        <sz val="12"/>
        <rFont val="Arial"/>
        <family val="2"/>
      </rPr>
      <t>DGA</t>
    </r>
    <r>
      <rPr>
        <sz val="12"/>
        <rFont val="Arial"/>
        <family val="2"/>
      </rPr>
      <t xml:space="preserve">
DS- Subproceso Operación Aduanera
Subdirección de Gestión de Comercio Exterior
ACTUALIZADO
30112021
REFORMULADO
09122022</t>
    </r>
  </si>
  <si>
    <t>Realizar el control y seguimiento establecido en la oportunidad prevista</t>
  </si>
  <si>
    <t>Informe de seguimiento</t>
  </si>
  <si>
    <r>
      <rPr>
        <b/>
        <sz val="12"/>
        <rFont val="Arial"/>
        <family val="2"/>
      </rPr>
      <t>DGA</t>
    </r>
    <r>
      <rPr>
        <sz val="12"/>
        <rFont val="Arial"/>
        <family val="2"/>
      </rPr>
      <t xml:space="preserve">
DS- Subproceso Operación Aduanera
Direcciones Seccionales de Aduanas de Barranquilla, Bogota y Cartagena</t>
    </r>
  </si>
  <si>
    <t xml:space="preserve">Hallazgo 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t>
  </si>
  <si>
    <t xml:space="preserve">Expedición de memorando y socialización del mismo a los funcionarios de las Divisiones competentes. </t>
  </si>
  <si>
    <r>
      <rPr>
        <b/>
        <sz val="12"/>
        <rFont val="Arial"/>
        <family val="2"/>
      </rPr>
      <t>DGA</t>
    </r>
    <r>
      <rPr>
        <sz val="12"/>
        <rFont val="Arial"/>
        <family val="2"/>
      </rPr>
      <t xml:space="preserve">
DS - Subproceso Operación Aduanera
Direcciones Seccionales de Aduanas de Bogotá Aeropuerto 
ACTUALIZADO
30112021
REFORMULADO 
09122022
</t>
    </r>
  </si>
  <si>
    <t xml:space="preserve">Realizar capacitaciones  del procedimiento PR-FI-0156 en cada una de las Direcciones Seccionales.  </t>
  </si>
  <si>
    <t>Informe capacitaciones</t>
  </si>
  <si>
    <t xml:space="preserve">Hallazgo 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</si>
  <si>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Emitir memorando con las instrucciones precisas respecto al uso seguro de la información, acorde con la normatividad interna y externa vigentes y, con las políticas de seguridad de la información de la DIAN.</t>
  </si>
  <si>
    <r>
      <rPr>
        <b/>
        <sz val="12"/>
        <rFont val="Arial"/>
        <family val="2"/>
      </rPr>
      <t>DGA</t>
    </r>
    <r>
      <rPr>
        <sz val="12"/>
        <rFont val="Arial"/>
        <family val="2"/>
      </rPr>
      <t xml:space="preserve">
DS - Subproceso Operación Aduanera
Dirección Seccional de Aduanas Bogotá Aeropuerto El Dorado
GIT Asistencia Tecnologica
ACTUALIZADO
30112021
REFORMULADO 
09122022</t>
    </r>
  </si>
  <si>
    <t xml:space="preserve">Realizar acuerdos de confidencialidad a los funcionarios que tendran acceso a la carpeta pública. </t>
  </si>
  <si>
    <t>Informe de los acuerdos de confidencialidad suscritos</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</si>
  <si>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</si>
  <si>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</si>
  <si>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r>
      <rPr>
        <b/>
        <sz val="12"/>
        <rFont val="Arial"/>
        <family val="2"/>
      </rPr>
      <t>DGA</t>
    </r>
    <r>
      <rPr>
        <sz val="12"/>
        <rFont val="Arial"/>
        <family val="2"/>
      </rPr>
      <t xml:space="preserve">
DS - Subproceso Operación Aduanera
Direcciones Seccionales de Aduanas de Bogotá, Barranquilla y Cartagena 
ACTUALIZADO
30112021
REFORMULADO 
09122022</t>
    </r>
  </si>
  <si>
    <t>Realizar la actualización de los roles asignados en los sistemas de información, de acuerdo al listado suministrado por las Direcciones Seccionales</t>
  </si>
  <si>
    <t>Reporte de asignación de roles actualizado</t>
  </si>
  <si>
    <r>
      <rPr>
        <b/>
        <sz val="12"/>
        <rFont val="Arial"/>
        <family val="2"/>
      </rPr>
      <t>DGA</t>
    </r>
    <r>
      <rPr>
        <sz val="12"/>
        <rFont val="Arial"/>
        <family val="2"/>
      </rPr>
      <t xml:space="preserve">
NC - Subproceso Innovación y Tecnología
Dirección de Gestión de Innovación y Tecnología
ACTUALIZADO
30112021
REFORMULADO
09122022</t>
    </r>
  </si>
  <si>
    <t>INSP. 1707022418 
H 1,2,3,4,5,6,7
Tránsito Aduanero</t>
  </si>
  <si>
    <t>ID del 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</si>
  <si>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</si>
  <si>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</si>
  <si>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</si>
  <si>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rFont val="Arial"/>
        <family val="2"/>
      </rPr>
      <t>DGA</t>
    </r>
    <r>
      <rPr>
        <sz val="12"/>
        <rFont val="Arial"/>
        <family val="2"/>
      </rPr>
      <t xml:space="preserve">
NC - Subproceso Seguridad de la Información
Oficina de Seguridad de la Información
ACTUALIZADO
30112021</t>
    </r>
  </si>
  <si>
    <t xml:space="preserve">ID del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t>
  </si>
  <si>
    <t>2. Realizar seguimiento a las tareas del plan de trabajo.</t>
  </si>
  <si>
    <t>Realizar seguimiento a las tareas del plan de trabajo.</t>
  </si>
  <si>
    <t>Reunión seguimiento</t>
  </si>
  <si>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Dirección de Gestión de Innovación y Tecnología
NC - Subproceso Desarrollo del Talento Humano
Dirección Gestión Corporativa
Subdirección Escuela de Impuestos y Aduanas
ACTUALIZADO
30112021</t>
    </r>
  </si>
  <si>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</si>
  <si>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</si>
  <si>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</si>
  <si>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ID del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</si>
  <si>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</si>
  <si>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</si>
  <si>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</si>
  <si>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rFont val="Arial"/>
        <family val="2"/>
      </rPr>
      <t>DGA</t>
    </r>
    <r>
      <rPr>
        <sz val="12"/>
        <rFont val="Arial"/>
        <family val="2"/>
      </rPr>
      <t xml:space="preserve">
NC - Subproceso Seguridad de la Información
Oficina de Seguridad de la Información
NC - Subproceso Innovación y Tecnología
Dirección de Gestión de Innovación y Tecnología
ACTUALIZADO
30112021</t>
    </r>
  </si>
  <si>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</si>
  <si>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</si>
  <si>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</si>
  <si>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rFont val="Arial"/>
        <family val="2"/>
      </rPr>
      <t>DGA</t>
    </r>
    <r>
      <rPr>
        <sz val="12"/>
        <rFont val="Arial"/>
        <family val="2"/>
      </rPr>
      <t xml:space="preserve">
DS - Subproceso Operación Aduanera
Direcciones Seccionales de impuestos y Aduanas y de Aduanas
ACTUALIZADO
30112021</t>
    </r>
  </si>
  <si>
    <t xml:space="preserve">ID del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t>
  </si>
  <si>
    <r>
      <rPr>
        <b/>
        <sz val="12"/>
        <rFont val="Arial"/>
        <family val="2"/>
      </rPr>
      <t>DGA</t>
    </r>
    <r>
      <rPr>
        <sz val="12"/>
        <rFont val="Arial"/>
        <family val="2"/>
      </rPr>
      <t xml:space="preserve">
NC – Subproceso Operación Aduanera
Subdirección de Operación Aduanera
</t>
    </r>
  </si>
  <si>
    <r>
      <rPr>
        <b/>
        <sz val="12"/>
        <rFont val="Arial"/>
        <family val="2"/>
      </rPr>
      <t>DGA</t>
    </r>
    <r>
      <rPr>
        <sz val="12"/>
        <rFont val="Arial"/>
        <family val="2"/>
      </rPr>
      <t xml:space="preserve">
NC - Subproceso Innovación y Tecnología
Subdirección de Innovación y Proyectos
</t>
    </r>
  </si>
  <si>
    <t xml:space="preserve">ID del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t>
  </si>
  <si>
    <r>
      <rPr>
        <b/>
        <sz val="12"/>
        <rFont val="Arial"/>
        <family val="2"/>
      </rPr>
      <t>DGA</t>
    </r>
    <r>
      <rPr>
        <sz val="12"/>
        <rFont val="Arial"/>
        <family val="2"/>
      </rPr>
      <t xml:space="preserve">
NC – Subproceso Operación Aduanera
Subdirección de Operación Aduanera
NC - Subproceso Innovación y Tecnología
Subdirección de Innovación y Proyectos
</t>
    </r>
  </si>
  <si>
    <t>ID del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t>
  </si>
  <si>
    <t xml:space="preserve">14. Actualizar el procedimiento PR­-OA­0178 “Autorización de Tránsito Aduanero Nacional “ </t>
  </si>
  <si>
    <t xml:space="preserve">Revisar y actualizar el procedimiento PR­-OA­-0178 “Autorización de Tránsito Aduanero Nacional “ </t>
  </si>
  <si>
    <r>
      <rPr>
        <b/>
        <sz val="12"/>
        <rFont val="Arial"/>
        <family val="2"/>
      </rPr>
      <t>DGA</t>
    </r>
    <r>
      <rPr>
        <sz val="12"/>
        <rFont val="Arial"/>
        <family val="2"/>
      </rPr>
      <t xml:space="preserve">
NC – Subproceso Operación Aduanera
Subdirección de Gestión de Comercio Exterior
Coordinación de Organización y Gestión de Calidad</t>
    </r>
  </si>
  <si>
    <t xml:space="preserve">15. Actualizar la matriz de riesgos del Proceso de Operación Aduanera </t>
  </si>
  <si>
    <t>Actualizar las matriz de operación aduanera.</t>
  </si>
  <si>
    <r>
      <rPr>
        <b/>
        <sz val="12"/>
        <rFont val="Arial"/>
        <family val="2"/>
      </rPr>
      <t>DGA</t>
    </r>
    <r>
      <rPr>
        <sz val="12"/>
        <rFont val="Arial"/>
        <family val="2"/>
      </rPr>
      <t xml:space="preserve">
NC – Subproceso Operación Aduanera
Subdirección de Operación Aduanera
Coordinación de Procesos y Riesgos Operacionales</t>
    </r>
  </si>
  <si>
    <t xml:space="preserve">16. Colocar en producción el servicio Informático Electrónico de Tránsito Aduanero (MUISCA) a nivel Nacional </t>
  </si>
  <si>
    <t>Implementación del servicio</t>
  </si>
  <si>
    <t>Servicio implementado</t>
  </si>
  <si>
    <r>
      <rPr>
        <b/>
        <sz val="12"/>
        <rFont val="Arial"/>
        <family val="2"/>
      </rPr>
      <t>DGA</t>
    </r>
    <r>
      <rPr>
        <sz val="12"/>
        <rFont val="Arial"/>
        <family val="2"/>
      </rPr>
      <t xml:space="preserve">
NC - Subproceso Innovación y Tecnología
Dirección de Gestión de Innovación y Tecnología
NC - Subproceso Operacón Aduanera
Subdirección de Gestión de Comercio Exterior
NC - Subproceso Comunicaciones
Oficina de Comunicaciones</t>
    </r>
  </si>
  <si>
    <t>ID del hallazgo VII. Autorizaciones de tránsitos aduaneros nacionales en la Dirección Seccional de Impuestos y Aduanas de Buenaventura sin el cumplimiento de requisitos, en contravía de lo establecido en el procedimiento PR-OA-0178 “Autorización de tránsito aduanero nacional” versión 2 y los artículos 209, 396 y 397, del Decreto 390 de 2016</t>
  </si>
  <si>
    <t>17. 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</si>
  <si>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</si>
  <si>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</si>
  <si>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rFont val="Arial"/>
        <family val="2"/>
      </rPr>
      <t>DGA</t>
    </r>
    <r>
      <rPr>
        <sz val="12"/>
        <rFont val="Arial"/>
        <family val="2"/>
      </rPr>
      <t xml:space="preserve">
NC – Subproceso Operación Aduanera
Subdirección de Operación Aduanera
NC - Subproceso Desarrollo del Talento Humano
Dirección Gestión Corporativa
Subdirección Escuela de Impuestos y Aduanas
ACTUALIZADO
30112021</t>
    </r>
  </si>
  <si>
    <t>INSP. 1707022428
H 1,2,3
Verificación al control de mantenimiento de requisitos y obligaciones a los operadores de
tráfico postal y envíos urgentes</t>
  </si>
  <si>
    <t xml:space="preserve">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</si>
  <si>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</si>
  <si>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</si>
  <si>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</si>
  <si>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</si>
  <si>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</si>
  <si>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</si>
  <si>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</si>
  <si>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</si>
  <si>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rFont val="Arial"/>
        <family val="2"/>
      </rPr>
      <t>DGA</t>
    </r>
    <r>
      <rPr>
        <sz val="12"/>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</si>
  <si>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</si>
  <si>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</si>
  <si>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</si>
  <si>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rFont val="Arial"/>
        <family val="2"/>
      </rPr>
      <t>DGA</t>
    </r>
    <r>
      <rPr>
        <sz val="12"/>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</si>
  <si>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</si>
  <si>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</si>
  <si>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</si>
  <si>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</si>
  <si>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</si>
  <si>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</si>
  <si>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</si>
  <si>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</si>
  <si>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</si>
  <si>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</si>
  <si>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</si>
  <si>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</si>
  <si>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</si>
  <si>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</si>
  <si>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</si>
  <si>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</si>
  <si>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</si>
  <si>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</si>
  <si>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</si>
  <si>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</si>
  <si>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t xml:space="preserve">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</si>
  <si>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</si>
  <si>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</si>
  <si>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</si>
  <si>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</si>
  <si>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</si>
  <si>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</si>
  <si>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</si>
  <si>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</si>
  <si>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</si>
  <si>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</si>
  <si>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</si>
  <si>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</si>
  <si>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</si>
  <si>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t>
  </si>
  <si>
    <t>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t>
  </si>
  <si>
    <t>1. Definir la estrategia de digitalización</t>
  </si>
  <si>
    <t>Estrategia de digitalización del proyecto</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</si>
  <si>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</si>
  <si>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t>2. Iniciar el proyecto con la definición de  los requerimientos funcionales</t>
  </si>
  <si>
    <t>3. Definir la priorización funcional de la implementación</t>
  </si>
  <si>
    <t xml:space="preserve">4. Definir un plan de trabajo de desarrollo de la solución tecnológica </t>
  </si>
  <si>
    <t xml:space="preserve">5. Aprobar o validar el plan de trabajo de la implementación de la solución tecnológica </t>
  </si>
  <si>
    <t>6. Iniciar el desarrollo de la solución tecnológica.</t>
  </si>
  <si>
    <t>7. Iniciar la implementación de la solución tecnológica</t>
  </si>
  <si>
    <t>8. Poner en  producción la solución tecnológica</t>
  </si>
  <si>
    <t>9.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</si>
  <si>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</si>
  <si>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</si>
  <si>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rFont val="Arial"/>
        <family val="2"/>
      </rPr>
      <t>DGA</t>
    </r>
    <r>
      <rPr>
        <sz val="12"/>
        <rFont val="Arial"/>
        <family val="2"/>
      </rPr>
      <t xml:space="preserve">
DS – Subproceso Operación Aduanera
Direcciones Seccionales a nivel nacional
ACTUALIZADO
30112021</t>
    </r>
  </si>
  <si>
    <t xml:space="preserve">10.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</si>
  <si>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</si>
  <si>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</si>
  <si>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rFont val="Arial"/>
        <family val="2"/>
      </rPr>
      <t>DGA</t>
    </r>
    <r>
      <rPr>
        <sz val="12"/>
        <rFont val="Arial"/>
        <family val="2"/>
      </rPr>
      <t xml:space="preserve">
DS – Subproceso Operación Aduanera
Direcciones Seccionales
 División de Operación Aduanera
</t>
    </r>
  </si>
  <si>
    <t>11.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</si>
  <si>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</si>
  <si>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</si>
  <si>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12.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</si>
  <si>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</si>
  <si>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</si>
  <si>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</si>
  <si>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t>13.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</si>
  <si>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</si>
  <si>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</si>
  <si>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rFont val="Arial"/>
        <family val="2"/>
      </rPr>
      <t>DGA</t>
    </r>
    <r>
      <rPr>
        <sz val="12"/>
        <rFont val="Arial"/>
        <family val="2"/>
      </rPr>
      <t xml:space="preserve">
NC - Subproceso Innovación y Tecnología
Subdirección de Operación Aduanera</t>
    </r>
  </si>
  <si>
    <t xml:space="preserve"> 14.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</si>
  <si>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</si>
  <si>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</si>
  <si>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rFont val="Arial"/>
        <family val="2"/>
      </rPr>
      <t>DGA</t>
    </r>
    <r>
      <rPr>
        <sz val="12"/>
        <rFont val="Arial"/>
        <family val="2"/>
      </rPr>
      <t xml:space="preserve">
DS – Subproceso Operación Aduanera
Direcciones Seccionales 
División Carga y Tránsito o quien haga sus veces en las Direcciones Seccionales
</t>
    </r>
  </si>
  <si>
    <t>15. Proyecto Sistema de Gestión de Seguridad y Privacidad de la Información</t>
  </si>
  <si>
    <t xml:space="preserve">Evaluación final del nivel de madurez del SGSPI </t>
  </si>
  <si>
    <t xml:space="preserve">Implementación del proyecto de acuerdo con las fases y entregables definidos
</t>
  </si>
  <si>
    <r>
      <rPr>
        <b/>
        <sz val="12"/>
        <rFont val="Arial"/>
        <family val="2"/>
      </rPr>
      <t>DGA</t>
    </r>
    <r>
      <rPr>
        <sz val="12"/>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</si>
  <si>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</si>
  <si>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</si>
  <si>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</si>
  <si>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</si>
  <si>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</si>
  <si>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</si>
  <si>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 xml:space="preserve"> 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</si>
  <si>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</si>
  <si>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 34.00</t>
  </si>
  <si>
    <r>
      <rPr>
        <b/>
        <sz val="12"/>
        <rFont val="Arial"/>
        <family val="2"/>
      </rPr>
      <t>DGA</t>
    </r>
    <r>
      <rPr>
        <sz val="12"/>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</si>
  <si>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</si>
  <si>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</si>
  <si>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</si>
  <si>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 Implementación del sistema de riesgos transversal en todos los procesos aduaneros incluido Tráfico Postal</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</si>
  <si>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</si>
  <si>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</si>
  <si>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</si>
  <si>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</si>
  <si>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</si>
  <si>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</si>
  <si>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</si>
  <si>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</si>
  <si>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</si>
  <si>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</si>
  <si>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</si>
  <si>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</si>
  <si>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</si>
  <si>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 xml:space="preserve">3. Sistema que permita la trazabilidad desde la solicitud hasta la entrega del acto administrativo de habilitación, inscripción y/o autorización del registro </t>
  </si>
  <si>
    <t>32. Iniciar el desarrollo de la solución tecnológica.</t>
  </si>
  <si>
    <r>
      <rPr>
        <b/>
        <sz val="12"/>
        <rFont val="Arial"/>
        <family val="2"/>
      </rPr>
      <t>DGA</t>
    </r>
    <r>
      <rPr>
        <sz val="12"/>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</si>
  <si>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</si>
  <si>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</si>
  <si>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</si>
  <si>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</si>
  <si>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</si>
  <si>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rFont val="Arial"/>
        <family val="2"/>
      </rPr>
      <t>DGA</t>
    </r>
    <r>
      <rPr>
        <sz val="12"/>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</si>
  <si>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</si>
  <si>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</si>
  <si>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</si>
  <si>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</si>
  <si>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</si>
  <si>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</si>
  <si>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rFont val="Arial"/>
        <family val="2"/>
      </rPr>
      <t>DGA</t>
    </r>
    <r>
      <rPr>
        <sz val="12"/>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</si>
  <si>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</si>
  <si>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</si>
  <si>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</si>
  <si>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rFont val="Arial"/>
        <family val="2"/>
      </rPr>
      <t>DGA</t>
    </r>
    <r>
      <rPr>
        <sz val="12"/>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</si>
  <si>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</si>
  <si>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</si>
  <si>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</si>
  <si>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</si>
  <si>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</si>
  <si>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</si>
  <si>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
Indicar el nombre de la inspección tal como aparece en el encabezado del PPFC formalizado</t>
  </si>
  <si>
    <t>RG2
RFC1</t>
  </si>
  <si>
    <t>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</si>
  <si>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</si>
  <si>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</si>
  <si>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</si>
  <si>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</si>
  <si>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rFont val="Arial"/>
        <family val="2"/>
      </rPr>
      <t>DGA</t>
    </r>
    <r>
      <rPr>
        <sz val="12"/>
        <rFont val="Arial"/>
        <family val="2"/>
      </rPr>
      <t xml:space="preserve">
NC – Subproceso Operación Aduanera
Dirección de Gestión de Aduanas
Subdirección de Operación Aduanera</t>
    </r>
  </si>
  <si>
    <t>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</si>
  <si>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</si>
  <si>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</si>
  <si>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</si>
  <si>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</si>
  <si>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</si>
  <si>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r>
      <rPr>
        <b/>
        <sz val="12"/>
        <rFont val="Arial"/>
        <family val="2"/>
      </rPr>
      <t>DGA</t>
    </r>
    <r>
      <rPr>
        <sz val="12"/>
        <rFont val="Arial"/>
        <family val="2"/>
      </rPr>
      <t xml:space="preserve">
NC – Subproceso Operación Aduanera
Subdirección de Operación Aduanera</t>
    </r>
  </si>
  <si>
    <t>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</si>
  <si>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</si>
  <si>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rFont val="Arial"/>
        <family val="2"/>
      </rPr>
      <t>DGA</t>
    </r>
    <r>
      <rPr>
        <sz val="12"/>
        <rFont val="Arial"/>
        <family val="2"/>
      </rPr>
      <t xml:space="preserve">
NC- Subproceso Innovación y Tecnología
Subdirección de Innovación y Proyectos</t>
    </r>
  </si>
  <si>
    <t xml:space="preserve">ID del Hallazgo 5. Se encontraron ciento noventa y dos (192) documentos de treinta y nueve (39) expedientes que no contaron con un registro en el archivo de LOGS suministrado por la DIAN archivo “Anexo 1. CargaBquillaformatos.xlsx” del SIE de Tránsito.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</si>
  <si>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</si>
  <si>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</si>
  <si>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</si>
  <si>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</si>
  <si>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t xml:space="preserve">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</si>
  <si>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8. Iniciar el desarrollo de la solución tecnológica.</t>
  </si>
  <si>
    <t>9. Iniciar la implementación de la solución tecnológica</t>
  </si>
  <si>
    <t>10. Poner en  producción la solución tecnológica</t>
  </si>
  <si>
    <t>ID del Hallazgo 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</si>
  <si>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</si>
  <si>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</si>
  <si>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</si>
  <si>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</si>
  <si>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</si>
  <si>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</si>
  <si>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16. Iniciar el desarrollo de la solución tecnológica.</t>
  </si>
  <si>
    <t>17. Iniciar la implementación de la solución tecnológica</t>
  </si>
  <si>
    <t>18. Poner en  producción la solución tecnológica</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</si>
  <si>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</si>
  <si>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</si>
  <si>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</si>
  <si>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</si>
  <si>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24. Iniciar el desarrollo de la solución tecnológica.</t>
  </si>
  <si>
    <t>25. Iniciar la implementación de la solución tecnológica</t>
  </si>
  <si>
    <t>26. Poner en  producción la solución tecnológica</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</si>
  <si>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</si>
  <si>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</si>
  <si>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</si>
  <si>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rFont val="Arial"/>
        <family val="2"/>
      </rPr>
      <t>DGA</t>
    </r>
    <r>
      <rPr>
        <sz val="12"/>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</si>
  <si>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</si>
  <si>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</si>
  <si>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</si>
  <si>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</si>
  <si>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</si>
  <si>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33. Iniciar el desarrollo de la solución tecnológica.</t>
  </si>
  <si>
    <t>34. Iniciar la implementación de la solución tecnológica</t>
  </si>
  <si>
    <t>35. Poner en  producción la solución tecnológica</t>
  </si>
  <si>
    <t>INSP. 1707022447
 H 4 y 5 
OB. 1
Clasificación y actualización arancelaria</t>
  </si>
  <si>
    <t>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</si>
  <si>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RG1: Decisión final del proceso de control fuera de la norma 
RF1: Indebida clasificación arancelaria y/o actualización en el SIE  arancel para beneficio propio o de terceros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</si>
  <si>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</si>
  <si>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</si>
  <si>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</si>
  <si>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</si>
  <si>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</si>
  <si>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</si>
  <si>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t>
  </si>
  <si>
    <t>Realizar seguimiento a las publicaciones de las resoluciones de clasificación arancelaria.</t>
  </si>
  <si>
    <t>Obtener información clara y veraz a través de la página de la entidad en el link:
 https://www.dian.gov.co/normatividad/Paginas/ResoClasifiAracelaria.aspx</t>
  </si>
  <si>
    <t>Información correcta y actualizada al 100%</t>
  </si>
  <si>
    <r>
      <rPr>
        <b/>
        <sz val="12"/>
        <rFont val="Arial"/>
        <family val="2"/>
      </rPr>
      <t>DGA</t>
    </r>
    <r>
      <rPr>
        <sz val="12"/>
        <rFont val="Arial"/>
        <family val="2"/>
      </rPr>
      <t xml:space="preserve">
NC – Subproceso Operación Aduanera
Coordinación de Clasificación Arancelaria</t>
    </r>
  </si>
  <si>
    <t>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t>
  </si>
  <si>
    <t>Disponer de manera actualizada toda la trazabilidad de las actualizaciones al SIE de Arancel para consulta, utilización y auditorias de los organismos competentes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</si>
  <si>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</si>
  <si>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</si>
  <si>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</si>
  <si>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</si>
  <si>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</si>
  <si>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</si>
  <si>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rFont val="Arial"/>
        <family val="2"/>
      </rPr>
      <t>DGA</t>
    </r>
    <r>
      <rPr>
        <sz val="12"/>
        <rFont val="Arial"/>
        <family val="2"/>
      </rPr>
      <t xml:space="preserve">
DS – Subproceso Operación Aduanera
Seccional de Aduanas de Bogotá Aeropuerto El Dorado
 Divisiòn de Control de Carga 
GIT de Tráfico Postal y Envíos Urgentes de la Divisiòn de Control de Carga</t>
    </r>
  </si>
  <si>
    <t>2. Realizar seguimiento bimestral del diligenciamiento del acta de hechos verificaciòn de mercancìas en la modalidad de tràfico postal y envios urgentes FT COA  2302, conforme al procedimiento  y la consulta de la informaciòn en el sistema informàtico MUISCA mòdulo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</si>
  <si>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</si>
  <si>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</si>
  <si>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t xml:space="preserve">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</si>
  <si>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Reportar  las inconsistencias encontradas y correctivos aplicados.
2. Informar  en los eventos que no  se presenten inconsistencias.
Un reporte de inconsistencias encontradas  en el seguimiento mensual y correctivos aplicados y/o informar en el evento que no existan inconsistencias </t>
  </si>
  <si>
    <t>Reporte de inconsistencias  o reporte de no inconsistencias encontradas en el registro de la información en el SIE CARGA MUISCA.</t>
  </si>
  <si>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</si>
  <si>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</si>
  <si>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</si>
  <si>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1. Reportar  las inconsistencias encontradas y correctivos aplicados.
2. Informar  en los eventos que no  se presenten inconsistencias.</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</si>
  <si>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</si>
  <si>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</si>
  <si>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</si>
  <si>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</si>
  <si>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</si>
  <si>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</si>
  <si>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</si>
  <si>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</si>
  <si>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</si>
  <si>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</si>
  <si>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</si>
  <si>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tràfico postal.                                            </t>
  </si>
  <si>
    <t xml:space="preserve"> 1.Certificado de aceptación de pruebas del "acta de diligencia tráfico postal"
2. Habilitar casilla 85  "observaciones" del acta de diligencia.</t>
  </si>
  <si>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</si>
  <si>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</si>
  <si>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</si>
  <si>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Seguimiento mensual  y correctivo aplicado</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</si>
  <si>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</si>
  <si>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</si>
  <si>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</si>
  <si>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t>
  </si>
  <si>
    <t>9. Actualizar el manual carga  sobre la forma de consulta de los insumos y documentos en el SIE MUISCA CARGA.</t>
  </si>
  <si>
    <t>1. Actualización del manual de CARGA.
2. Capacitación sobre los ajustes del manual de CARGA.</t>
  </si>
  <si>
    <t>1. Manual actualizado.
2. Capaciación sobre los ajustes al manual.</t>
  </si>
  <si>
    <t>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</si>
  <si>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</si>
  <si>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</si>
  <si>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</si>
  <si>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</si>
  <si>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</si>
  <si>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t>
  </si>
  <si>
    <t>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</si>
  <si>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</si>
  <si>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</si>
  <si>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</si>
  <si>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</si>
  <si>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</si>
  <si>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</si>
  <si>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</si>
  <si>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</si>
  <si>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 xml:space="preserve">Documento lineamientos.
Un  (1) documento lineamientos sobre el porcentaje de selectividad.
</t>
  </si>
  <si>
    <t>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</si>
  <si>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</si>
  <si>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</si>
  <si>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</si>
  <si>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</si>
  <si>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</si>
  <si>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</si>
  <si>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</si>
  <si>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</si>
  <si>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rFont val="Arial"/>
        <family val="2"/>
      </rPr>
      <t>DGA</t>
    </r>
    <r>
      <rPr>
        <sz val="12"/>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</si>
  <si>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</si>
  <si>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</si>
  <si>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</si>
  <si>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rFont val="Arial"/>
        <family val="2"/>
      </rPr>
      <t>DGA</t>
    </r>
    <r>
      <rPr>
        <sz val="12"/>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</si>
  <si>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</si>
  <si>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</si>
  <si>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</si>
  <si>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rFont val="Arial"/>
        <family val="2"/>
      </rPr>
      <t>DGA</t>
    </r>
    <r>
      <rPr>
        <sz val="12"/>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</si>
  <si>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</si>
  <si>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</si>
  <si>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</si>
  <si>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</si>
  <si>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rFont val="Arial"/>
        <family val="2"/>
      </rPr>
      <t>DGA</t>
    </r>
    <r>
      <rPr>
        <sz val="12"/>
        <rFont val="Arial"/>
        <family val="2"/>
      </rPr>
      <t xml:space="preserve">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</si>
  <si>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</si>
  <si>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</si>
  <si>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</si>
  <si>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</si>
  <si>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</si>
  <si>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rFont val="Arial"/>
        <family val="2"/>
      </rPr>
      <t>DGA</t>
    </r>
    <r>
      <rPr>
        <sz val="12"/>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</si>
  <si>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</si>
  <si>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</si>
  <si>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</si>
  <si>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</si>
  <si>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</si>
  <si>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</si>
  <si>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</si>
  <si>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rFont val="Arial"/>
        <family val="2"/>
      </rPr>
      <t>DGA</t>
    </r>
    <r>
      <rPr>
        <sz val="12"/>
        <rFont val="Arial"/>
        <family val="2"/>
      </rPr>
      <t xml:space="preserve">
Direcciones Seccionales de Aduanas y de Impuestos y Aduanas a nivel nacional.
División de Viajeros o quien haga sus veces</t>
    </r>
  </si>
  <si>
    <t>9. Definir la estrategia de digitalización</t>
  </si>
  <si>
    <r>
      <rPr>
        <b/>
        <sz val="12"/>
        <rFont val="Arial"/>
        <family val="2"/>
      </rPr>
      <t>DGA</t>
    </r>
    <r>
      <rPr>
        <sz val="12"/>
        <rFont val="Arial"/>
        <family val="2"/>
      </rPr>
      <t xml:space="preserve">
Subdirección de Operación Aduanera
Subdirección de Innovación y Proyectos
</t>
    </r>
  </si>
  <si>
    <t>10. Iniciar el proyecto con la definición de  los requerimientos funcionales</t>
  </si>
  <si>
    <r>
      <rPr>
        <b/>
        <sz val="12"/>
        <rFont val="Arial"/>
        <family val="2"/>
      </rPr>
      <t>DGA</t>
    </r>
    <r>
      <rPr>
        <sz val="12"/>
        <rFont val="Arial"/>
        <family val="2"/>
      </rPr>
      <t xml:space="preserve">
Subdirección de Operación Aduanera</t>
    </r>
  </si>
  <si>
    <t xml:space="preserve">11. Definir los requerimientos no funcionales </t>
  </si>
  <si>
    <r>
      <rPr>
        <b/>
        <sz val="12"/>
        <rFont val="Arial"/>
        <family val="2"/>
      </rPr>
      <t>DGA</t>
    </r>
    <r>
      <rPr>
        <sz val="12"/>
        <rFont val="Arial"/>
        <family val="2"/>
      </rPr>
      <t xml:space="preserve">
Dirección de Innovación y Tecnología </t>
    </r>
  </si>
  <si>
    <t xml:space="preserve">12. Iniciar el proceso de contratación </t>
  </si>
  <si>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</si>
  <si>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</si>
  <si>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</si>
  <si>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</si>
  <si>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</si>
  <si>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</si>
  <si>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</si>
  <si>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</si>
  <si>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rFont val="Arial"/>
        <family val="2"/>
      </rPr>
      <t>DGA</t>
    </r>
    <r>
      <rPr>
        <sz val="12"/>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</si>
  <si>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</si>
  <si>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</si>
  <si>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</si>
  <si>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rFont val="Arial"/>
        <family val="2"/>
      </rPr>
      <t>DGA</t>
    </r>
    <r>
      <rPr>
        <sz val="12"/>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</si>
  <si>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</si>
  <si>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</si>
  <si>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</si>
  <si>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</si>
  <si>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 xml:space="preserve">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t>
  </si>
  <si>
    <t>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t>
  </si>
  <si>
    <t>Diligenciamiento diario en cada entrega de turno del informe de inventario de mercancías objeto de trámite aduanero y cambiario de la Division de Viajeros.</t>
  </si>
  <si>
    <t xml:space="preserve">  Inventario actualizado en cada entrega de turno</t>
  </si>
  <si>
    <t>23. Generar alertas en el archivo  excel de registro de inventario de mercancías y divisas que conlleven a la realización de arqueo semanal del inventario fisico frente a lo registrado en el excel.</t>
  </si>
  <si>
    <t>1. incluir las modificacione necesarias al archivo excel. 2.  Diseño de plantilla de resultados de arqueo. 3. Generar informe de resultados del arqueo en bodega.4. Correctivos a inconsistencias, si hay lugar.</t>
  </si>
  <si>
    <t xml:space="preserve">Archivo de excel con ajuste  de inclusión de alerta.                                             Plantilla de informe de resultados  del arqueo de bodega.          </t>
  </si>
  <si>
    <t>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
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
Al revisar la información el equipo inspector observó que estos archivos cumplen con el registro de:
a)	Nombre e identificación del pasajero 
b)	Nacionalidad 
c)	País de procedencia o destino
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
a) Hora de arribo o de partida del vuelo
b) Aerolínea
c) Resultados de los controles e inspecciones realizadas detallando su tipo.
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t>
  </si>
  <si>
    <t>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t>
  </si>
  <si>
    <t>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t>
  </si>
  <si>
    <t>Solicitud replanteamiento del memorando 299 de 2013.</t>
  </si>
  <si>
    <t xml:space="preserve">25. Diligenciar para cada entrega de turno, el anexo al Memorando 299 de 2013 en el porcentaje de selección de viajeros a quienes se les realice inspección intrusiva de los equipajes y los resultados de las diligencias. </t>
  </si>
  <si>
    <t>Diligenciamiento diario en cada entrega de turno del informe del anexo del Memorando 299 de 2013 correspondiente a los equipajes seleccionados para inspección intrusiva una vez el paso por el escaner. (Por parte del Coordinador de cadaturno y/o el funcionario de trámites)</t>
  </si>
  <si>
    <t xml:space="preserve">  Inventario actualizado en cada entrega de turno.</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</si>
  <si>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</si>
  <si>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</si>
  <si>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</si>
  <si>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</si>
  <si>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</si>
  <si>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</si>
  <si>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</si>
  <si>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</si>
  <si>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</si>
  <si>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</si>
  <si>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</si>
  <si>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</si>
  <si>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</si>
  <si>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</si>
  <si>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t xml:space="preserve">4. Creacion e incorporacion de herramienta de reparto que cumpla con las caracteristicas “Aleatorio, transparente y equitativo.” dentro del modulo de aduanas. </t>
  </si>
  <si>
    <t>1) PST solicitud 
2) Acta de aprobación del proyecto
3) Informe trimestral de seguimiento
4) Formato de Aceptación de Pruebas y Acta comité de cambios
5) Herramienta de control reparto</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</si>
  <si>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</si>
  <si>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2) Acta de aprobación del proyecto</t>
  </si>
  <si>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</si>
  <si>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6. Realizar los ajustes en el sistema de información SYGA SIGLO XXI , para corregir la duplicación en los consecutivos de los números de las actas de inspecciòn.</t>
  </si>
  <si>
    <t>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</si>
  <si>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</si>
  <si>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</si>
  <si>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</si>
  <si>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</si>
  <si>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</si>
  <si>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9. Elevar solicitud  a la Oficina de Comunicaciones y a la Subdirección de Facilitación  sobre la posibilidad de agilizar la  publicación del reparto.</t>
  </si>
  <si>
    <t>Realizar el analisis de las demoras presentadas en la publicación</t>
  </si>
  <si>
    <r>
      <rPr>
        <b/>
        <sz val="12"/>
        <rFont val="Arial"/>
        <family val="2"/>
      </rPr>
      <t>DGA</t>
    </r>
    <r>
      <rPr>
        <sz val="12"/>
        <rFont val="Arial"/>
        <family val="2"/>
      </rPr>
      <t xml:space="preserve">
DS – Subproceso Operación Aduanera
Dirección Seccional de Aduanas de Bogotá Aeropuerto El Dorado</t>
    </r>
  </si>
  <si>
    <t>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</si>
  <si>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</si>
  <si>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</si>
  <si>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</si>
  <si>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 xml:space="preserve"> 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</si>
  <si>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</si>
  <si>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</si>
  <si>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r>
      <rPr>
        <b/>
        <sz val="12"/>
        <rFont val="Arial"/>
        <family val="2"/>
      </rPr>
      <t>DGA</t>
    </r>
    <r>
      <rPr>
        <sz val="12"/>
        <rFont val="Arial"/>
        <family val="2"/>
      </rPr>
      <t xml:space="preserve">
DS – Subproceso Operación Aduanera
Direcciones Seccionales a nivel nacionaL
Divisiòn de Operaciòn Aduanera  o quien haga sus veces</t>
    </r>
  </si>
  <si>
    <t xml:space="preserve">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</si>
  <si>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</si>
  <si>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</si>
  <si>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t>
  </si>
  <si>
    <t xml:space="preserve">13. Gestionar reunión para recordar  a los  funcionarios inspectores el cumplimiento del artículo 182 del Decreto 1165  de 2019, sobre la obligación de suscribir las actas de Inspección en conjunto con el declararante.
</t>
  </si>
  <si>
    <t>1) Firmar el acta de reuniòn con el compromiso de cumplimiento.</t>
  </si>
  <si>
    <t xml:space="preserve"> Acta </t>
  </si>
  <si>
    <t>13. Adelantar autocontrol al 1% de las actas de inspección generadas, las cuales deben cumplir con lo determinado artículo 182 dle Decreto 1165  de 2019</t>
  </si>
  <si>
    <t>1) Realizar autocontrol
2) Generar informe</t>
  </si>
  <si>
    <t>Informe de autocontrol sobre el 1% de las actas de inspección trimestral debidamente suscritas por el declarante e importador.</t>
  </si>
  <si>
    <t xml:space="preserve">14. Implementar en el modulo de aduanas    herramienta o funcionalidad " firma electronica simple" tanto para usuarios internos como externos  </t>
  </si>
  <si>
    <t>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t>
  </si>
  <si>
    <t xml:space="preserve">15. Implementar en el modulo de aduanas ajuste o funcionalidad " ampliacion de terminos"   </t>
  </si>
  <si>
    <t>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t>
  </si>
  <si>
    <t xml:space="preserve">16. Implementar en el modulo de aduanas    ajuste o validacion " pago de tributo" </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</si>
  <si>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</si>
  <si>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RG1
RFC2</t>
  </si>
  <si>
    <t>I1: "...Después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t>
  </si>
  <si>
    <t>RG1: "Decisión final del proceso de control aduanero por fuera de la norma"
RFC2: "Alteración de información electrónica estratégica para la toma de decisiones de control"</t>
  </si>
  <si>
    <t>17. 1) Realizar un analisis de la información presentada al ITRC en el curso de la auditoria, para determinar si hay inconsistencias en la información y/o actuaciones no permitidas en el sistema para determinar si hay lugar a un control posterior de la declaraciones
2) Implementar flujo de calidad de la información que permita validar datos incosistentes, por ejemplo, valores nulos, valores en cero, entre otros.
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t>
  </si>
  <si>
    <t>1) Realizar mesa de trabajo conjuntas con las áreas responsables.
2) Elaborar  informe de resultados
3) Si como resultado del informe, se detectan fallas en las validaciones o indicios de fraude, se deben remitir a las áreas competentes, para los corretivos a que haya lugar.</t>
  </si>
  <si>
    <t>1) tres (3) Informes smestrales</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</si>
  <si>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</si>
  <si>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 xml:space="preserve">18.Implementar una nueva versión o sistema de Importaciones de la Entidad que permita mitigar los riesgos evidenciados por el ente de control 
</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</si>
  <si>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</si>
  <si>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t>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t>
  </si>
  <si>
    <t>Reporte de transacciones anómalas</t>
  </si>
  <si>
    <t>reporte</t>
  </si>
  <si>
    <r>
      <rPr>
        <b/>
        <sz val="12"/>
        <rFont val="Arial"/>
        <family val="2"/>
      </rPr>
      <t>DGA</t>
    </r>
    <r>
      <rPr>
        <sz val="12"/>
        <rFont val="Arial"/>
        <family val="2"/>
      </rPr>
      <t xml:space="preserve">
NC – Seguridad de la Informaación
Oficina de Seguridad de la Informacion</t>
    </r>
  </si>
  <si>
    <t>20. Realizar mesas de trabajo conjuntas con las áreas involucradas, con el objeto de determinar si con ocasión al informe final de esta auditoría, hay lugar para adelantar eventuales procesos administrativos de decomiso o sancionatorios según corresponda.</t>
  </si>
  <si>
    <t>Un (1) informe</t>
  </si>
  <si>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</si>
  <si>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INSP. 1707022460
I1, H1, I2, OB1, OB2, OB3, OB4y OB5</t>
  </si>
  <si>
    <t>I1.  "...Lo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t>
  </si>
  <si>
    <t>RG1: Posible decisión final del proceso de control fuera de la norma
RFC1: Posible decisión final de un proceso de control basado en hechos falsos y/o información inexistente</t>
  </si>
  <si>
    <r>
      <t>A1. Tramitar e incluir en proyecto normativo,  la obligación, como uno de los requisitos para la introducción de bienes procedentes de otros países con destino a las zonas francas, del diligenciamiento de la  "</t>
    </r>
    <r>
      <rPr>
        <b/>
        <sz val="12"/>
        <rFont val="Arial"/>
        <family val="2"/>
      </rPr>
      <t>Declaración de Ingreso".</t>
    </r>
  </si>
  <si>
    <t xml:space="preserve">"1. Proyecto normativo.  
 2. Justificación del proyecto normativo.                                                                                                                                                                                                                                                                                                             3. Publicación del proyecto de norma para comentarios.	</t>
  </si>
  <si>
    <t>Proyecto de norma</t>
  </si>
  <si>
    <r>
      <t xml:space="preserve">A2. Actualizar el  Procedimiento PR-COA-0208 denominado “Control Aleatorio de Ingresos y Salidas de Mercancía en Zona Franca” respecto al control  de insumos extranjeros incluidos en los certificados de integración, una vez reglamentada la obligación de diligenciar  la </t>
    </r>
    <r>
      <rPr>
        <b/>
        <sz val="12"/>
        <rFont val="Arial"/>
        <family val="2"/>
      </rPr>
      <t>"Declaración de ingreso"</t>
    </r>
    <r>
      <rPr>
        <sz val="12"/>
        <rFont val="Arial"/>
        <family val="2"/>
      </rPr>
      <t xml:space="preserve"> de mercancias desde el resto del mundo con destino a las zonas francas</t>
    </r>
  </si>
  <si>
    <t xml:space="preserve">1.  Realizar ajustes de conformidad con la normativa  2. Socializar ajustes al procedimiento 3. Revisión y diagramación procesos 4. publicación y capacitación. </t>
  </si>
  <si>
    <t>Actualizacion procedimiento</t>
  </si>
  <si>
    <r>
      <t xml:space="preserve">A3. Tramitar e Incluir en el proyecto normativo,  para la mercancia "hidrocarburos",  la exigencia de documentos aduaneros, asi:                                                                                                                                                                                                                                                                                                                                       1. Para el ingreso de mercancias desde el resto del mundo con destino a las zonas francas,  la </t>
    </r>
    <r>
      <rPr>
        <b/>
        <sz val="12"/>
        <rFont val="Arial"/>
        <family val="2"/>
      </rPr>
      <t xml:space="preserve">"Declaración de Ingreso".                                                                                                                                               </t>
    </r>
    <r>
      <rPr>
        <sz val="12"/>
        <rFont val="Arial"/>
        <family val="2"/>
      </rPr>
      <t xml:space="preserve">                                                                                                                                                                                                                           2. Para el ingreso de mercancias desde el resto del Territorio Aduanero Nacional con destino a las zonas francas,  se exigira diligenciar la</t>
    </r>
    <r>
      <rPr>
        <b/>
        <sz val="12"/>
        <rFont val="Arial"/>
        <family val="2"/>
      </rPr>
      <t xml:space="preserve"> "Solicitud de Autorización de Embarque (SAE)".</t>
    </r>
  </si>
  <si>
    <t xml:space="preserve">"1. Proyectos normativos.  
 2. Justificación de los proyectos normativos.                                                                                                                                                                                                                                                                                                       3. Publicación de los  proyectos de norma para comentarios.	</t>
  </si>
  <si>
    <t>Proyectos de norma</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</si>
  <si>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</si>
  <si>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</si>
  <si>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t>Informe a partir del cual se indiquen las acciones o lineamientos a seguir.</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</si>
  <si>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</si>
  <si>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t xml:space="preserve">A5. Tramitar e incluir en los proyectos normativos reglamentarios ,  la exigencia, como uno de los requisitos para la introducción de hidrocarburos procedentes desde el Territorio Aduanero Nacional con destino a las zonas francas, Del diligenciamiento de la </t>
    </r>
    <r>
      <rPr>
        <b/>
        <sz val="12"/>
        <rFont val="Arial"/>
        <family val="2"/>
      </rPr>
      <t xml:space="preserve">"Solicitud de Autorización de Embarque (SAE)". </t>
    </r>
  </si>
  <si>
    <t xml:space="preserve">1. Proyecto normativo.  
 2. Justificación del proyecto normativo.                                                                                                                                                                                                                                                                                                             3. Publicación del proyecto de norma para comentarios.	</t>
  </si>
  <si>
    <t>proyecto normativo</t>
  </si>
  <si>
    <t>A6. Aclarar la operación 312 "Ingreso Temporal” respecto de las operaciones de ingreso desde el territorio aduanero nacional con destino a las zonas francas, con el fin guardar la trazabilidad y unidad
de criterio.</t>
  </si>
  <si>
    <t>1. Evaluar la operación 312 y expedir documento aclaratorio sobre su utilización y trazabilidad.</t>
  </si>
  <si>
    <t>Documento aclaratorio (circular externa u otro)</t>
  </si>
  <si>
    <t xml:space="preserve">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t>
  </si>
  <si>
    <t>1- Perfilamiento aleatorio de Formulario de Movimiento de Mercancia a verificar. 
2- Verificación, durante la diligencia de reconocimiento, del FMM, de los documentos soporte fisicos presentados por el usuario calificado versus sistema de control de inventarios del usuario operador diligenciando listado de chequeo y dejando constancia en el acta de hechos.
3. Verificación de lo consignado en el FMM, contra lo informado en el sistema de interoperabilidad, diligenciando listado de chequeo. 
4.- Revisión por parte del Jefe del GIT de Zona Franca, de los listados de chequeo y acta de hecho diligenciadas por el funcionario asignado.                                                                                                5. Remisión a Fiscalización si hay lugar.</t>
  </si>
  <si>
    <t>Relación de actas de hecho mensuales y listado de chequeo</t>
  </si>
  <si>
    <r>
      <rPr>
        <b/>
        <sz val="12"/>
        <rFont val="Arial"/>
        <family val="2"/>
      </rPr>
      <t>DGA</t>
    </r>
    <r>
      <rPr>
        <sz val="12"/>
        <rFont val="Arial"/>
        <family val="2"/>
      </rPr>
      <t xml:space="preserve">
DS – Subproceso Operación Aduanera
Dirección Seccional de Aduanas de Barranquilla
División de Operación Aduanera
G.I.T. de Zona Franca</t>
    </r>
  </si>
  <si>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</si>
  <si>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r>
      <t>A8. Tramitar e incluir en proyecto normativo,  la exigencia, como requisito para la introducción de bienes procedentes de otros países con destino a las zonas francas, el diligenciamiento de la  "</t>
    </r>
    <r>
      <rPr>
        <b/>
        <sz val="12"/>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</si>
  <si>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</si>
  <si>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</si>
  <si>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</si>
  <si>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t>
  </si>
  <si>
    <t>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entrenamienton en conocimientos técnicos para los funcionarios de la DIAN y de ser necesario solicitar la participación de las entidades publicas del sector de hidrocarburos.</t>
  </si>
  <si>
    <t xml:space="preserve">1. Cronograma de reuniones                                                                                                                                                                                                                                                                                                                                                                                                                                                                                                                                                                             2. Emitir diagnóstico y  evaluación sobre las necesidades y condiciones requeridas para el control aduanero al sector de hidrocarburos.                                                                                                                                                                                                                                                                                                    3. Informe con las acciones o lineamientos a seguir en la operatividad de la franca.                                           4,Evaluar la necesidad de inclusión de la subpartida 2709000000 por selectividad aduanera, al momento de la nacionalizacion.                                                                                                                                                                                                                                                                                                                                                                                                                                                                                                                                                                                                                                                                                                                                                     </t>
  </si>
  <si>
    <t>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t>
  </si>
  <si>
    <t>1) Registro del 10% de las actuaciones en inspección física revisada en forma trimestral.                                                                                                                                                                                              2.Informe de inconsistencias encontradas o de no inconsistencias.
3) Si como resultado del informe, se detectan casos a investigar, se deben remitir a las areas competentes.</t>
  </si>
  <si>
    <t>1. Un archivo con el registro de las declaraciones objeto del 10% de verificación como resultado del seguimiento.                                                                                                                                                   2. Informe de inconsistencias encontradas o de no inconsistencias</t>
  </si>
  <si>
    <r>
      <rPr>
        <b/>
        <sz val="12"/>
        <rFont val="Arial"/>
        <family val="2"/>
      </rPr>
      <t>DGA</t>
    </r>
    <r>
      <rPr>
        <sz val="12"/>
        <rFont val="Arial"/>
        <family val="2"/>
      </rPr>
      <t xml:space="preserve">
DS – Subproceso Operación Aduanera
Dirección Seccional de Impuestos y Aduanas de Maicao
División Operación Aduanera </t>
    </r>
  </si>
  <si>
    <t xml:space="preserve">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t>
  </si>
  <si>
    <t xml:space="preserve">1. Cronograma de reuniones                                                                                                                                                                                                                                                                                                                                                                                                                                                                                                                                                                             2. Emitir diagnóstico y  evaluación sobre las necesidades y condiciones requeridas para el control aduanero al sector de hidrocarburos.                                                                                                                                                                                                                                                                                                    3. Informe con las acciones o lineamientos a seguir en la operatividad de la franca.                                        
4. Evaluar la necesidad de inclusión de la subpartida 2709000000 por selectividad aduanera, al momento de la nacionalizacion.                                                                                                                                                                                                                                                                                                                                                                                                                                                                                                                                                                                                                                                                                                                                                     </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</si>
  <si>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</si>
  <si>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t xml:space="preserve">A11. Definir las condiciones y los parámetros para los términos de  remisión de las muestras por parte de las direcciones seccionales a la Subdirección del Laboratorio para pronunciamiento técnico científico
 </t>
  </si>
  <si>
    <t>1. Proyectar documento conjunto areas involucradas.                                                                                                                                                                                                                                                                              2. Emitir documento con terminos definidos.                                                                                                                                                                                                                                                                                                 3. Divulgación del documento.</t>
  </si>
  <si>
    <t>Documento (a definir)</t>
  </si>
  <si>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</si>
  <si>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t>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t>
  </si>
  <si>
    <t>A12. Elaborar un diagnostico sobre las condiciones y necesidades específicas que demanda el control aduanero al comercio exterior de hidrocarburos y sus derivados.</t>
  </si>
  <si>
    <t xml:space="preserve">Conocer el volumen de muestras de hidrocarburos remitidas desde las direcciones seccionales. Verficar con los laboratorios locales su capaciadad tecnica, operativa, dotación de equipos especializados para este  tipo de mercancia. </t>
  </si>
  <si>
    <t>Informe de resultados del diagnostico.</t>
  </si>
  <si>
    <r>
      <rPr>
        <b/>
        <sz val="12"/>
        <rFont val="Arial"/>
        <family val="2"/>
      </rPr>
      <t>DGA</t>
    </r>
    <r>
      <rPr>
        <sz val="12"/>
        <rFont val="Arial"/>
        <family val="2"/>
      </rPr>
      <t xml:space="preserve">
NC – Subproceso Operación Aduanera
Subdirección de Operación Aduanera
Subdirección del Laboratorio Aduanero</t>
    </r>
  </si>
  <si>
    <t xml:space="preserve">A13. Definir las condiciones y parámetros  relacionados con los términos  de respuesta a las solicitudes de análisis fisico quimico de mercancías de hidrocarburos y sus derivados.                                            </t>
  </si>
  <si>
    <t>1. Proyectar documento                                                                                                                                                                                                                                                                2. Emitir documento con términos definidos.                                                                                                                                                                                                                                                                                                 3. Divulgación del documento.</t>
  </si>
  <si>
    <t>Documento (Memorando)</t>
  </si>
  <si>
    <r>
      <rPr>
        <b/>
        <sz val="12"/>
        <rFont val="Arial"/>
        <family val="2"/>
      </rPr>
      <t>DGA</t>
    </r>
    <r>
      <rPr>
        <sz val="12"/>
        <rFont val="Arial"/>
        <family val="2"/>
      </rPr>
      <t xml:space="preserve">
NC – Subproceso Operación Aduanera
Subdirección del Laboratorio Aduanero</t>
    </r>
  </si>
  <si>
    <t>OB3. Los formatos y los documentos que soportan las operaciones en Zona Franca Barranquilla no generan una adecuada trazabilidad de los movimientos de mercancía, de sus elementos y de sus condiciones para poder garantizar su correcta ejecución.</t>
  </si>
  <si>
    <t xml:space="preserve">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t>
  </si>
  <si>
    <t xml:space="preserve">1- Selección de la muestra de Formularios de Movimiento de Mercancia a verificar.
2- Poryección de los ROI
3.- Revision de la completitud y consistencia de la información consignada en documentos FMM, planilla de envio en su caso, y documentos soporte, diligenciando el listado de chequeo diseñado para el efecto  
4.- Revisión aleatoria por parte del Jefe del GIT Zona Franca de los listados de chequeo diligenciados por el funcionario asignado, contra los documentos recibidos </t>
  </si>
  <si>
    <t xml:space="preserve">Listados de chequeo donde conste la verificacion de la completitud y consistencia de la informacion documental    relacionada con el ingreso y salida de la mercancia de la zona franca. </t>
  </si>
  <si>
    <r>
      <rPr>
        <b/>
        <sz val="12"/>
        <rFont val="Arial"/>
        <family val="2"/>
      </rPr>
      <t>DGA</t>
    </r>
    <r>
      <rPr>
        <sz val="12"/>
        <rFont val="Arial"/>
        <family val="2"/>
      </rPr>
      <t xml:space="preserve">
DS – Subproceso Operación Aduanera
Dirección Seccional de Aduanas de Barranquilla
División de Operación Aduanera 
G.I.T. de Zona Franca</t>
    </r>
  </si>
  <si>
    <t>OB4. De los 4 expedientes de fiscalización tributaria analizados, los cuales se encuentran en términos, 3 presentan falta de celeridad en las actuaciones procesales</t>
  </si>
  <si>
    <t xml:space="preserve">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t>
  </si>
  <si>
    <t xml:space="preserve">1. Redactar y proponer el lineamiento para firma del despacho del Subdirector de Fiscalización Tributaria.
2. Divulgar el Memorando expedido. </t>
  </si>
  <si>
    <t>1 Memorando divulgado con el lineamiento propuesto</t>
  </si>
  <si>
    <r>
      <rPr>
        <b/>
        <sz val="12"/>
        <rFont val="Arial"/>
        <family val="2"/>
      </rPr>
      <t>DGA</t>
    </r>
    <r>
      <rPr>
        <sz val="12"/>
        <rFont val="Arial"/>
        <family val="2"/>
      </rPr>
      <t xml:space="preserve">
NC – Subproceso Fiscalización y Liquidación
Subdirección de Fiscalización Tributaria</t>
    </r>
  </si>
  <si>
    <t>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t>
  </si>
  <si>
    <t xml:space="preserve">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t>
  </si>
  <si>
    <t>proyecto de reglmentación</t>
  </si>
  <si>
    <t>INSP. 170700-29-2024-02-01
I1, H1, H2, H3, H4, H5, H6, H7 OB1, OB2 y OB3</t>
  </si>
  <si>
    <t>RG1 
RFC01</t>
  </si>
  <si>
    <t>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t>
  </si>
  <si>
    <t>RG1: Decisión final del proceso de control por fuera de la norma.
RFC01: Decisión final de un proceso de control basado en hechos falsos o información inexistente</t>
  </si>
  <si>
    <t>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t>
  </si>
  <si>
    <t>Elaborar formato de acta de entrega y/o lista de chequeo</t>
  </si>
  <si>
    <t>1. Elaborar formato de acuerdo a la norma, procedimiento e instructivo vigente.                     2. Solicitar al área pertinente la revisión y publicación</t>
  </si>
  <si>
    <r>
      <rPr>
        <b/>
        <sz val="12"/>
        <rFont val="Arial"/>
        <family val="2"/>
      </rPr>
      <t>DGA</t>
    </r>
    <r>
      <rPr>
        <sz val="12"/>
        <rFont val="Arial"/>
        <family val="2"/>
      </rPr>
      <t xml:space="preserve">
NC – Subproceso Operación Aduanera
Subdirección de Registro y Control Aduanero</t>
    </r>
  </si>
  <si>
    <t>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"ORGANIZACIÓN DE UNIDADES DOCUMENTALES EN DEPENDENCIAS DE LA
UAE DIAN".</t>
  </si>
  <si>
    <t>Cada Dirección Seccional diligenciara la lista de chequeo socializada por la Subdirección de Registro y control aduanero</t>
  </si>
  <si>
    <t xml:space="preserve">1. Realizar la verificación de la incorporación de documentos en el carpeta de la visita
2. Elaborar la lista de chequeo
3. Archivar los documentos en debida forma de acuerdo al instructivo  IN-ADF-0132  Versión 4 de fecha 09/11/2021 relacionado con el proceso de archivo </t>
  </si>
  <si>
    <r>
      <rPr>
        <b/>
        <sz val="12"/>
        <rFont val="Arial"/>
        <family val="2"/>
      </rPr>
      <t>DGA</t>
    </r>
    <r>
      <rPr>
        <sz val="12"/>
        <rFont val="Arial"/>
        <family val="2"/>
      </rPr>
      <t xml:space="preserve">
DS – Subproceso Operación Aduanera
GIT de Registro y Control a Usuarios Aduaneros
División de Gestión de Operación Aduanera</t>
    </r>
  </si>
  <si>
    <t>A3. Solicitar al área pertinente la actualización de la Tabla de Retención Documental respecto de los documentos relacionados con las visitas de mantenimiento y control de requisitos y cumplimiento de obligaciones.</t>
  </si>
  <si>
    <t>Solicitar al área pertinente la actualización de la Tabla de Retención Documental</t>
  </si>
  <si>
    <t>1. Revisar antecedentes y norma vigente.                                      2. Solicitud al área pertinente inclusion de la Serie en la Tabla de Retención Documental.</t>
  </si>
  <si>
    <t>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"ORGANIZACIÓN DE UNIDADES DOCUMENTALES EN DEPENDENCIAS DE LA
UAE DIAN".</t>
  </si>
  <si>
    <t>Cada Direción Seccional creara carpeta en el share point de la División de la Operación Aduanera de la Dirección Seccional</t>
  </si>
  <si>
    <t xml:space="preserve">1. Conformación de la carpeta digital en el share point de la División de Operación Aduanera. 
2. Ubicar en la mencionada carpeta, por tipo de usuario aduanero, todos los documentos que soporten las visitas de mantenemiento de requisitos, con la debida conformación de los mismos.
3. Crear acceso a la mencionada carpeta,  para consulta del Nivel Central, al funcionario que informe la Subdirección de Registro y Control Aduanero
</t>
  </si>
  <si>
    <t>A5. La SRCA diligenciara cuadro en excel "Control al Mantenimiento de Requisitos"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t>
  </si>
  <si>
    <t xml:space="preserve">La SRCA diligenciara cuadro en excel "Control al Mantenimiento de Requisitos" </t>
  </si>
  <si>
    <t>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</si>
  <si>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</si>
  <si>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</si>
  <si>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</si>
  <si>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</si>
  <si>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rFont val="Arial"/>
        <family val="2"/>
      </rPr>
      <t>DGA</t>
    </r>
    <r>
      <rPr>
        <sz val="12"/>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</si>
  <si>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</si>
  <si>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</si>
  <si>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</si>
  <si>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</si>
  <si>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</si>
  <si>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</si>
  <si>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</si>
  <si>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</si>
  <si>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</si>
  <si>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</si>
  <si>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</si>
  <si>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</si>
  <si>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</si>
  <si>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</si>
  <si>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</si>
  <si>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</si>
  <si>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</si>
  <si>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</si>
  <si>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</si>
  <si>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</si>
  <si>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</si>
  <si>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</si>
  <si>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</si>
  <si>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</si>
  <si>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</si>
  <si>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</si>
  <si>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</si>
  <si>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</si>
  <si>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</si>
  <si>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</si>
  <si>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</si>
  <si>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</si>
  <si>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</si>
  <si>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</si>
  <si>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</si>
  <si>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</si>
  <si>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</si>
  <si>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</si>
  <si>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</si>
  <si>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</si>
  <si>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</si>
  <si>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</si>
  <si>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</si>
  <si>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</si>
  <si>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</si>
  <si>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</si>
  <si>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rFont val="Arial"/>
        <family val="2"/>
      </rPr>
      <t>DGA</t>
    </r>
    <r>
      <rPr>
        <sz val="12"/>
        <rFont val="Arial"/>
        <family val="2"/>
      </rPr>
      <t xml:space="preserve">
NC - Subproceso Administración de Cartera
Direccion Operativa de Grandes Contribuyentes
Coordinación  de Cobranzas </t>
    </r>
  </si>
  <si>
    <t>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t>
  </si>
  <si>
    <t xml:space="preserve">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
Todo lo anterior conlleva a no contar con información consistente y obtener mediciones y resultados de metas con diferencias en las fuentes de información. </t>
  </si>
  <si>
    <t>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t>
  </si>
  <si>
    <t>1. Llevar registro mensual de las visitas realizadas en archivo excel por parte de las DS.                  2. La SRCA solicitara a la DS el envío de la información del trimestre a analizar.
2. La SRCA hará revisión de las cifras reportadas  por las direcciones seccionales en el SIE Planeación - Indicador Vs cuadro excel enviado a las DS y carpetas digitales de las visitas de control de mantenimiento de requisitos.</t>
  </si>
  <si>
    <t>Infome trimestral de validación</t>
  </si>
  <si>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</si>
  <si>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
Evidenciando fallas en la trazabilidad de la información, lo cual dificulta la consulta de los documentos relacionados en el SIE Garantías. </t>
  </si>
  <si>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</si>
  <si>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</si>
  <si>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</si>
  <si>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</si>
  <si>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</si>
  <si>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</si>
  <si>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</si>
  <si>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A3. Contar con un sistema que permita la automatización de los servicios informáticos y la interoperabilidad entre las áreas competentes para cumplir con los requisitos de la normatividad.</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</si>
  <si>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</si>
  <si>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</si>
  <si>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</si>
  <si>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</si>
  <si>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</si>
  <si>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</si>
  <si>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</si>
  <si>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</si>
  <si>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</si>
  <si>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</si>
  <si>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</si>
  <si>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</si>
  <si>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</si>
  <si>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</si>
  <si>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</si>
  <si>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</si>
  <si>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</si>
  <si>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</si>
  <si>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</si>
  <si>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</si>
  <si>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</si>
  <si>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</si>
  <si>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</si>
  <si>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</si>
  <si>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</si>
  <si>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</si>
  <si>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</si>
  <si>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t>
  </si>
  <si>
    <t xml:space="preserve">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t>
  </si>
  <si>
    <t xml:space="preserve">*Lineamientos (memorando, circular o procedimiento). </t>
  </si>
  <si>
    <t xml:space="preserve">*Lineamientos (memorando, circular o procedimiento).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</si>
  <si>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</si>
  <si>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INSP. 1707022411  
H1</t>
  </si>
  <si>
    <t>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</si>
  <si>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t xml:space="preserve">ID del Riesgo de Gestión  :  RG 1. Pérdida de validez de los actos administrativos por medio de los cuales se declara sin vigencia una facilidad de pago
ID del Riesgo de Corrupción :  RFC 1.  Inactividad procesal injustificada en el control de las facilidades de pago
</t>
  </si>
  <si>
    <t>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"Gestión de obligaciones nuevas por parte del Centro Nacional de Cobro" de fecha 14 de marzo de 2017.</t>
  </si>
  <si>
    <t>Establecer las actualizaciones al procedimiento y solicitar la publicación del mismo</t>
  </si>
  <si>
    <r>
      <rPr>
        <b/>
        <sz val="12"/>
        <rFont val="Arial"/>
        <family val="2"/>
      </rPr>
      <t>DGI</t>
    </r>
    <r>
      <rPr>
        <sz val="12"/>
        <rFont val="Arial"/>
        <family val="2"/>
      </rPr>
      <t xml:space="preserve">
NC- Subproceso Recaudo - Devoluciones
Dirección de Gestión de Impuestos
Subdirección de Gestión de Recaudo y Cobranzas
Coordinación de Administración de Aplicativos de Recaudo y Cobranzas
Coordinación de Gestión de Cobranzas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</si>
  <si>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Publicar la nueva versión del procedimiento en el Sistema de Gestión de Calidad</t>
  </si>
  <si>
    <t xml:space="preserve">Correo informando la publicación </t>
  </si>
  <si>
    <t>Socializar el procedimiento a las dependencias de cobranzas a nivel nacional</t>
  </si>
  <si>
    <t>Correo electrónico socializando el procedimiento</t>
  </si>
  <si>
    <r>
      <rPr>
        <b/>
        <sz val="12"/>
        <rFont val="Arial"/>
        <family val="2"/>
      </rPr>
      <t>DGI</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</si>
  <si>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2. Crear un formato que permita realizar seguimiento mensual al cumplimiento del PR-CA-272, en especial lo descrito en la actividad 34 y ajustar la actividad dentro del procedimiento con el fin de impartir los lineamientos del caso.</t>
  </si>
  <si>
    <t>Diseñar formato y establecer las actualizaciones al procedimiento y solicitar la publicación del mismo</t>
  </si>
  <si>
    <t>Formato y procedimiento actualizado</t>
  </si>
  <si>
    <t>Publicar el formato y la nueva versión del procedimiento en el Sistema de Gestión de Calidad</t>
  </si>
  <si>
    <t>Socializar el formato y la nueva versión del procedimiento a las dependencias de cobranzas a nivel nacional</t>
  </si>
  <si>
    <t>Correo electrónico socializando el formato</t>
  </si>
  <si>
    <t>3. Realizar control y seguimiento al cumplimiento del término establecido en la actividad 48 del procedimiento PR-CA-272 Facilidades de Pago.</t>
  </si>
  <si>
    <t>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</si>
  <si>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Documento de resultado</t>
  </si>
  <si>
    <t>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</si>
  <si>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</si>
  <si>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4. Realizar control y seguimiento al cumplimiento de lo establecido en la actividad 58 del procedimiento PR-CA-272 Facilidades de Pago.</t>
  </si>
  <si>
    <t>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</si>
  <si>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</si>
  <si>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</si>
  <si>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5. Realizar control y seguimiento al cumplimiento del término establecido en la actividad 65 del procedimiento PR-CA-272 Facilidades de Pago.</t>
  </si>
  <si>
    <t>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t>
  </si>
  <si>
    <t>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t>
  </si>
  <si>
    <t>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t>
  </si>
  <si>
    <t>6. Crear plantilla de la Resolución que declara sin vigencia una facilidad de pago con el fin de que este contenga lo establecido en la actividad 58 del procedimiento PR-CA-0272 Facilidades de Pago</t>
  </si>
  <si>
    <t>Diseñar la plantilla del acto administrativo</t>
  </si>
  <si>
    <t>Plantilla</t>
  </si>
  <si>
    <t>Publicar la plantilla en el Sistema de Gestión de Calidad</t>
  </si>
  <si>
    <t>Correo informando la publicación</t>
  </si>
  <si>
    <t>Socializar la plantilla a las dependencias de cobranzas a nivel nacional</t>
  </si>
  <si>
    <t>Correo electrónico socializando la plantilla</t>
  </si>
  <si>
    <t>7. Modificar el Procedimiento PR-CA-0270 Cobro Coactivo – Mandamiento de pago, para Incluir en la actividad 5 el termino para proferir el Mandamiento de pago</t>
  </si>
  <si>
    <t xml:space="preserve">INSP.1707022414
H1, 2, 3
Validación del procesamiento de los saldos que afectan el SI Obligación financiera.
</t>
  </si>
  <si>
    <t xml:space="preserve">ID del Hallazgo I.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</si>
  <si>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</si>
  <si>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Estrategia de digitalización del proyecto.</t>
  </si>
  <si>
    <r>
      <rPr>
        <b/>
        <sz val="12"/>
        <rFont val="Arial"/>
        <family val="2"/>
      </rPr>
      <t>DGI</t>
    </r>
    <r>
      <rPr>
        <sz val="12"/>
        <rFont val="Arial"/>
        <family val="2"/>
      </rPr>
      <t xml:space="preserve">
Dirección de Gestión de Innovación y Tecnología</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</si>
  <si>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</si>
  <si>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</si>
  <si>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</si>
  <si>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</si>
  <si>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</si>
  <si>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</si>
  <si>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</si>
  <si>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</si>
  <si>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rFont val="Arial"/>
        <family val="2"/>
      </rPr>
      <t>DGI</t>
    </r>
    <r>
      <rPr>
        <sz val="12"/>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</si>
  <si>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</si>
  <si>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</si>
  <si>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</si>
  <si>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</si>
  <si>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ID del Hallazgo III.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</si>
  <si>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</si>
  <si>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</si>
  <si>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</si>
  <si>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</si>
  <si>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</si>
  <si>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</si>
  <si>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</si>
  <si>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</si>
  <si>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</si>
  <si>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</si>
  <si>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</si>
  <si>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</si>
  <si>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</si>
  <si>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</si>
  <si>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</si>
  <si>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</si>
  <si>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</si>
  <si>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</si>
  <si>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</si>
  <si>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</si>
  <si>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</si>
  <si>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</si>
  <si>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</si>
  <si>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</si>
  <si>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</si>
  <si>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</si>
  <si>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</si>
  <si>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</si>
  <si>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ID del hallazgo IV.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</si>
  <si>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</si>
  <si>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</si>
  <si>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</si>
  <si>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</si>
  <si>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</si>
  <si>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</si>
  <si>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</si>
  <si>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</si>
  <si>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</si>
  <si>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</si>
  <si>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rFont val="Arial"/>
        <family val="2"/>
      </rPr>
      <t>DGI</t>
    </r>
    <r>
      <rPr>
        <sz val="12"/>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</si>
  <si>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</si>
  <si>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</si>
  <si>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</si>
  <si>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</si>
  <si>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</si>
  <si>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</si>
  <si>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</si>
  <si>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</si>
  <si>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t xml:space="preserve">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</si>
  <si>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</si>
  <si>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</si>
  <si>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</si>
  <si>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rFont val="Arial"/>
        <family val="2"/>
      </rPr>
      <t>DGI</t>
    </r>
    <r>
      <rPr>
        <sz val="12"/>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</si>
  <si>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</si>
  <si>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</si>
  <si>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</si>
  <si>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</si>
  <si>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</si>
  <si>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</si>
  <si>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</si>
  <si>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</si>
  <si>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</si>
  <si>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</si>
  <si>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</si>
  <si>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</si>
  <si>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rFont val="Arial"/>
        <family val="2"/>
      </rPr>
      <t>DGI</t>
    </r>
    <r>
      <rPr>
        <sz val="12"/>
        <rFont val="Arial"/>
        <family val="2"/>
      </rPr>
      <t xml:space="preserve">
NC - Subproceso Recaudo - Devoluciones
Coordinación de Devoluciones y Compensaciones
Coordinación de Contabilidad de la Función Recaudadora</t>
    </r>
  </si>
  <si>
    <t xml:space="preserve">ID del hallazgo IX.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</si>
  <si>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</si>
  <si>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</si>
  <si>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</si>
  <si>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</si>
  <si>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</si>
  <si>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</si>
  <si>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ID del hallazgo X.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</si>
  <si>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</si>
  <si>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</si>
  <si>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</si>
  <si>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</si>
  <si>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ID del hallazgo XI. Se evidenciaron inconsistencias y debilidades en la trazabilidad y confiabilidad de la información suministrada por la DIAN.       </t>
  </si>
  <si>
    <t xml:space="preserve">21. Definir los requerimientos no funcionales </t>
  </si>
  <si>
    <t xml:space="preserve">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</si>
  <si>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 xml:space="preserve">22. Iniciar el proceso de contratación </t>
  </si>
  <si>
    <t>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t>
  </si>
  <si>
    <t>23. 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</si>
  <si>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</si>
  <si>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</si>
  <si>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t>26. Iniciar el desarrollo de la solución tecnológica.</t>
  </si>
  <si>
    <t>27. Iniciar la implementación de la solución tecnológica</t>
  </si>
  <si>
    <t>28. Poner en  producción la solución tecnológica</t>
  </si>
  <si>
    <t>29. Realizar auditoría de escritorio a la gestión de las solicitudes de devoluciones.</t>
  </si>
  <si>
    <t>Expedientes de las auditorías de escritorio.</t>
  </si>
  <si>
    <t xml:space="preserve">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</si>
  <si>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Contrato</t>
  </si>
  <si>
    <t>contratación del sistema Gestor Documental.</t>
  </si>
  <si>
    <t>INSP. 1707022431
H 1,2,3,4</t>
  </si>
  <si>
    <t xml:space="preserve">ID del hallazgo I. Facilidades de pago otorgadas sin el lleno de requisitos exigidos en el procedimiento PR-CA-0272, PR-CA-0424 y Decreto 688 de 2020.            </t>
  </si>
  <si>
    <t xml:space="preserve">ID del Riesgo de Gestión  : Otorgamiento sin el lleno de requisitos legales de facilidades de pago durante la emergencia económica, social y ecológica 2020.
RFC.  Otorgamiento de facilidades de pago por fuera de términos legales Decreto 688 de 2020 sin denuncio de bienes y facilidades otorgadas por ley 2010 de 2019 beneficiando al contribuyente en la tasa de interés </t>
  </si>
  <si>
    <t>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t>
  </si>
  <si>
    <t>Modificar documento</t>
  </si>
  <si>
    <t>Documento Entregado a la Dirección de Gestión de impuestos</t>
  </si>
  <si>
    <r>
      <rPr>
        <b/>
        <sz val="12"/>
        <rFont val="Arial"/>
        <family val="2"/>
      </rPr>
      <t>DGI</t>
    </r>
    <r>
      <rPr>
        <sz val="12"/>
        <rFont val="Arial"/>
        <family val="2"/>
      </rPr>
      <t xml:space="preserve">
NC - Subproceso Administracion de Cartera 
Dirección de Gestión de Impuestos 
Subdireccion de Cobranzas y Control Extensivo 
Coordinación de Cobranzas
ACTUALIZADO
30112021</t>
    </r>
  </si>
  <si>
    <t>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t>
  </si>
  <si>
    <t>Modificar el formato FT-COT-2386</t>
  </si>
  <si>
    <t>Formato publicado en la intranet de la entidad</t>
  </si>
  <si>
    <t xml:space="preserve">ID del hallazgo II.  Facilidades de pago otorgadas con obligaciones presentadas fuera del término señalado en el Decreto 688 de 2020 – procedimiento abreviado y sin denuncio de bienes.            </t>
  </si>
  <si>
    <t>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
accedan al respectivo beneficio bajo la certeza de la aplicación del tratamiento normativo que le resulta aplicable.</t>
  </si>
  <si>
    <t>Documento Entregado a la Dirección de Gestión de Impuestos</t>
  </si>
  <si>
    <t>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t>
  </si>
  <si>
    <t>Verificar el control en formato FT-COT-2616</t>
  </si>
  <si>
    <t xml:space="preserve">Papel de trabajo firmado por el Director Seccional, Jefe de División, Jefe GIT  en donde se describa la verificación realizada y los hallazgos encontrados </t>
  </si>
  <si>
    <t xml:space="preserve">ID del hallazgo III.  Facilidades de pago otorgadas con obligaciones presentadas fuera del término señalado en la Ley 2010 de 2019 – PR-CA-0424, beneficiando contribuyentes en la tasa de interés.            </t>
  </si>
  <si>
    <t>Realziar control al  formato FT-COT-2616</t>
  </si>
  <si>
    <t>Informe Gerencial de las situaciones encontradas</t>
  </si>
  <si>
    <t xml:space="preserve">ID del hallazgo IV.  Acto Administrativo (Circular externa oooo3 de abril 14 de 2020) proferido por funcionario sin la debida competencia, en contravía de lo establecido en la Resolución 457 de noviembre 20 de 2008.  </t>
  </si>
  <si>
    <t>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t>
  </si>
  <si>
    <t>Capacitación</t>
  </si>
  <si>
    <t>INSP. 1707022433
H1 
Efectividad en la fiscalización, liquidación, cobro y recaudo tributario - Seccional Yopal.</t>
  </si>
  <si>
    <t>RFC1
RFC2</t>
  </si>
  <si>
    <t xml:space="preserve">N/A
RG: Pérdida de oportunidad y efectividad para ejercer la acción de cobro             
RFC: Pérdida, adulteración, ocultamiento, daño o destrucción de documentos o información.            </t>
  </si>
  <si>
    <t xml:space="preserve">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</si>
  <si>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</si>
  <si>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</si>
  <si>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</si>
  <si>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</si>
  <si>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</si>
  <si>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</si>
  <si>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</si>
  <si>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</si>
  <si>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</si>
  <si>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</si>
  <si>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</si>
  <si>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</si>
  <si>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</si>
  <si>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</si>
  <si>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</si>
  <si>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</si>
  <si>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</si>
  <si>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</si>
  <si>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ID del hallazgo I.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</si>
  <si>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</si>
  <si>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</si>
  <si>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</si>
  <si>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</si>
  <si>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rFont val="Arial"/>
        <family val="2"/>
      </rPr>
      <t>DGI</t>
    </r>
    <r>
      <rPr>
        <sz val="12"/>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</si>
  <si>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</si>
  <si>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</si>
  <si>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</si>
  <si>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</si>
  <si>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rFont val="Arial"/>
        <family val="2"/>
      </rPr>
      <t>DGI</t>
    </r>
    <r>
      <rPr>
        <sz val="12"/>
        <rFont val="Arial"/>
        <family val="2"/>
      </rPr>
      <t xml:space="preserve">
NC-Subproceso Innovacion y Tecnologia
Subdireccion de Innovacion y Proyectos</t>
    </r>
  </si>
  <si>
    <t>Definir los requerimientos funcionales V1</t>
  </si>
  <si>
    <t>ID del hallazgo II. Se identificaron ocho (8) contribuyentes con solicitudes de devolución por valor de $310.729.000 a los cuales la DIAN les profirió autos inadmisorios automáticos improcedentes al endilgarles causales de inadmisión no aplicables a su realidad tributaría.</t>
  </si>
  <si>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</si>
  <si>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</si>
  <si>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</si>
  <si>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</si>
  <si>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</si>
  <si>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</si>
  <si>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Reporte</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</si>
  <si>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</si>
  <si>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</si>
  <si>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</si>
  <si>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</si>
  <si>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</si>
  <si>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Acta mensual de evaluación de necesidades de ajustes o nuevos desarrollos a implementar en el Servicio Informático de Devoluciones.</t>
  </si>
  <si>
    <t>1. Implementar informe mensual de asuntos con marcas improcedentes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</si>
  <si>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</si>
  <si>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</si>
  <si>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</si>
  <si>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</si>
  <si>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</si>
  <si>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t>
  </si>
  <si>
    <t xml:space="preserve">1. 2401-RG1: Vencimiento de términos: Posibilidad de incumplimiento de los términos legales (prescripción, caducidad) en las actuaciones que debe realizar la DIAN en cumplimiento de sus funciones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</si>
  <si>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</si>
  <si>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</si>
  <si>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t>
  </si>
  <si>
    <r>
      <t xml:space="preserve">DGI 
</t>
    </r>
    <r>
      <rPr>
        <sz val="12"/>
        <rFont val="Arial"/>
        <family val="2"/>
      </rPr>
      <t>NC - Subproceso Innovacion y Tecnologia
Dirección de Gestión de Innovación y Tecnología</t>
    </r>
  </si>
  <si>
    <t xml:space="preserve">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t>
  </si>
  <si>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</si>
  <si>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t>
  </si>
  <si>
    <t>INSP. 1707022450
H 1, 2, 3, 4, 5 y 6 
Verificación a la Gestión de las funciones del GIT Secretaría de Cobranzas en el Proceso de Cobro Dirección Seccional Impuestos de Medellín</t>
  </si>
  <si>
    <t>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</si>
  <si>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</si>
  <si>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rFont val="Arial"/>
        <family val="2"/>
      </rPr>
      <t>DGI</t>
    </r>
    <r>
      <rPr>
        <sz val="12"/>
        <rFont val="Arial"/>
        <family val="2"/>
      </rPr>
      <t xml:space="preserve">
NC- Subproceso Innovación y Tecnología
Dirección de Gestión de Innovación y Tecnología</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</si>
  <si>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</si>
  <si>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</si>
  <si>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</si>
  <si>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</si>
  <si>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</si>
  <si>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</si>
  <si>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</si>
  <si>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rFont val="Arial"/>
        <family val="2"/>
      </rPr>
      <t xml:space="preserve">DGI
</t>
    </r>
    <r>
      <rPr>
        <sz val="12"/>
        <rFont val="Arial"/>
        <family val="2"/>
      </rPr>
      <t>DS - Subproceso Recaudo - Devoluciones
Direccion Seccional de Impuestos de Medellin
Divión de Recaudo y Cobranzas
GIT Secretaria.</t>
    </r>
  </si>
  <si>
    <t>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</si>
  <si>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</si>
  <si>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</si>
  <si>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rFont val="Arial"/>
        <family val="2"/>
      </rPr>
      <t xml:space="preserve">DGI
</t>
    </r>
    <r>
      <rPr>
        <sz val="12"/>
        <rFont val="Arial"/>
        <family val="2"/>
      </rPr>
      <t>DS - Subproceso Recaudo - Devoluciones
Direccion Seccional de Impuestos de Medellin
Divión de Recaudo y Cobranzas</t>
    </r>
  </si>
  <si>
    <t>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</si>
  <si>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</si>
  <si>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rFont val="Arial"/>
        <family val="2"/>
      </rPr>
      <t>DGI</t>
    </r>
    <r>
      <rPr>
        <sz val="12"/>
        <rFont val="Arial"/>
        <family val="2"/>
      </rPr>
      <t xml:space="preserve">
NC-Subproceso Administracion de Cartera 
Subdireccion de Cobranzas y Control Extensivo </t>
    </r>
  </si>
  <si>
    <t>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</si>
  <si>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</si>
  <si>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</si>
  <si>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rFont val="Arial"/>
        <family val="2"/>
      </rPr>
      <t>DGI</t>
    </r>
    <r>
      <rPr>
        <sz val="12"/>
        <rFont val="Arial"/>
        <family val="2"/>
      </rPr>
      <t xml:space="preserve">
NC-Subproceso Administracion de Cartera 
Dirección Seccional de Impuestos de Medellín</t>
    </r>
  </si>
  <si>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</si>
  <si>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</si>
  <si>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</si>
  <si>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Asegurar el cumplimiento del procedimiento de Facilidades de pago</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</si>
  <si>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</si>
  <si>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</si>
  <si>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</si>
  <si>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</si>
  <si>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</si>
  <si>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</si>
  <si>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</si>
  <si>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</si>
  <si>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</si>
  <si>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</si>
  <si>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</si>
  <si>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t>
  </si>
  <si>
    <t>1. Divulgar el documento de lineamientos generales a las Direcciones Seccionales y Operativa de Grandes Contribyentes</t>
  </si>
  <si>
    <t>documento</t>
  </si>
  <si>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</si>
  <si>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t>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</si>
  <si>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</si>
  <si>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</si>
  <si>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rFont val="Arial"/>
        <family val="2"/>
      </rPr>
      <t xml:space="preserve">DGI
</t>
    </r>
    <r>
      <rPr>
        <sz val="12"/>
        <rFont val="Arial"/>
        <family val="2"/>
      </rPr>
      <t>NC  - Subproceso Recaudo - Devoluciones
Operativa de Grandes Contribuyentes
DS -  - Subproceso Recaudo - Devoluciones
Direcciones Seccionales 
MODIFICADO
13102023</t>
    </r>
  </si>
  <si>
    <t xml:space="preserve">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</si>
  <si>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</si>
  <si>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</si>
  <si>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</si>
  <si>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</si>
  <si>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</si>
  <si>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</si>
  <si>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</si>
  <si>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</si>
  <si>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</si>
  <si>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</si>
  <si>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</si>
  <si>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</si>
  <si>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</si>
  <si>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</si>
  <si>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</si>
  <si>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t>
  </si>
  <si>
    <t>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t>
  </si>
  <si>
    <t>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</si>
  <si>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2. Correo electronico </t>
  </si>
  <si>
    <t xml:space="preserve">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t>
  </si>
  <si>
    <t>1. Habilitar un filtro en donde se pueda seleccionar los casos que sean de entes externos en la vista de gestion de los casos para el especialista</t>
  </si>
  <si>
    <t>1. Apertura de la solicitud de ajuste de la herramienta  de ARANDA.</t>
  </si>
  <si>
    <t>Acta de reunión y gestión del cambiio en la herramienta Aranda.</t>
  </si>
  <si>
    <r>
      <rPr>
        <b/>
        <sz val="12"/>
        <rFont val="Arial"/>
        <family val="2"/>
      </rPr>
      <t>DGI</t>
    </r>
    <r>
      <rPr>
        <sz val="12"/>
        <rFont val="Arial"/>
        <family val="2"/>
      </rPr>
      <t xml:space="preserve">
NC- Subproceso Innovación y Tecnología
Coordinacion soporte tecnico al usuario.
MODIFICADO
13102023</t>
    </r>
  </si>
  <si>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</si>
  <si>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</si>
  <si>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</si>
  <si>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</si>
  <si>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</si>
  <si>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</si>
  <si>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rFont val="Arial"/>
        <family val="2"/>
      </rPr>
      <t xml:space="preserve">DGI
</t>
    </r>
    <r>
      <rPr>
        <sz val="12"/>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</si>
  <si>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</si>
  <si>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</si>
  <si>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</si>
  <si>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rFont val="Arial"/>
        <family val="2"/>
      </rPr>
      <t xml:space="preserve">DGI
</t>
    </r>
    <r>
      <rPr>
        <sz val="12"/>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</si>
  <si>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</si>
  <si>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</si>
  <si>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</si>
  <si>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</si>
  <si>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</si>
  <si>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</si>
  <si>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</si>
  <si>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</si>
  <si>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</si>
  <si>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</si>
  <si>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</si>
  <si>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rFont val="Arial"/>
        <family val="2"/>
      </rPr>
      <t xml:space="preserve">DGI
</t>
    </r>
    <r>
      <rPr>
        <sz val="12"/>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</si>
  <si>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</si>
  <si>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</si>
  <si>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</si>
  <si>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</si>
  <si>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rFont val="Arial"/>
        <family val="2"/>
      </rPr>
      <t xml:space="preserve">DGI
</t>
    </r>
    <r>
      <rPr>
        <sz val="12"/>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</si>
  <si>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</si>
  <si>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</si>
  <si>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</si>
  <si>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</si>
  <si>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</si>
  <si>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</si>
  <si>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rFont val="Arial"/>
        <family val="2"/>
      </rPr>
      <t>DGI</t>
    </r>
    <r>
      <rPr>
        <sz val="12"/>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</si>
  <si>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</si>
  <si>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</si>
  <si>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</si>
  <si>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</si>
  <si>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</si>
  <si>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</si>
  <si>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</si>
  <si>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</si>
  <si>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</si>
  <si>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</si>
  <si>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</si>
  <si>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rFont val="Arial"/>
        <family val="2"/>
      </rPr>
      <t xml:space="preserve">DGI
</t>
    </r>
    <r>
      <rPr>
        <sz val="12"/>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</si>
  <si>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</si>
  <si>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rFont val="Arial"/>
        <family val="2"/>
      </rPr>
      <t xml:space="preserve">DGI
</t>
    </r>
    <r>
      <rPr>
        <sz val="12"/>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</si>
  <si>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</si>
  <si>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</si>
  <si>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</si>
  <si>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</si>
  <si>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rFont val="Arial"/>
        <family val="2"/>
      </rPr>
      <t xml:space="preserve">DGI
</t>
    </r>
    <r>
      <rPr>
        <sz val="12"/>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</si>
  <si>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</si>
  <si>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</si>
  <si>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</si>
  <si>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t>
  </si>
  <si>
    <t>14. Revisar mensualmente en tres (3) expedientes para verificar que contengan todos los actos administrativos  de embargos y desembargos debidamente firmados.</t>
  </si>
  <si>
    <t>Identificar los tres (3) expedientes.
Verificar que en los actos administrativos del expediente se cuente con todas las firmas
Efectuar las acciones correspondientes si hay lugar a ello.
Elaborar un informe.</t>
  </si>
  <si>
    <r>
      <rPr>
        <b/>
        <sz val="12"/>
        <rFont val="Arial"/>
        <family val="2"/>
      </rPr>
      <t xml:space="preserve">DGI
</t>
    </r>
    <r>
      <rPr>
        <sz val="12"/>
        <rFont val="Arial"/>
        <family val="2"/>
      </rPr>
      <t>DS - Subproceso Recaudo - Devoluciones
Direcciones Seccionales de Impuestos de Bogotá
Divión de Cobranzas</t>
    </r>
  </si>
  <si>
    <t>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t>
  </si>
  <si>
    <r>
      <t xml:space="preserve">INSP. 1707022458
 H1, OB1 y O2
</t>
    </r>
    <r>
      <rPr>
        <i/>
        <sz val="12"/>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</si>
  <si>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</si>
  <si>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</si>
  <si>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</si>
  <si>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Priorizar y detallar requerimientos funcionales necesarios para la solución tecnológica</t>
  </si>
  <si>
    <t>Documento s             de requerimien tos funcionales</t>
  </si>
  <si>
    <r>
      <rPr>
        <b/>
        <sz val="12"/>
        <rFont val="Arial"/>
        <family val="2"/>
      </rPr>
      <t>DGI</t>
    </r>
    <r>
      <rPr>
        <sz val="12"/>
        <rFont val="Arial"/>
        <family val="2"/>
      </rPr>
      <t xml:space="preserve">
Dirección de Gestion de Innovación y Tecnología</t>
    </r>
  </si>
  <si>
    <t>Análisis  y  diseño de    la    solución tecnológica</t>
  </si>
  <si>
    <t>Plan        de trabajo   del desarrollo de            la solución tecnológica</t>
  </si>
  <si>
    <t>Implementación de    la    solución tecnológica</t>
  </si>
  <si>
    <t>Seguimient o  trimestral a              la implementa ción   de   la solución tecnológica</t>
  </si>
  <si>
    <t>Despliegue       en
producción         y estabilización   de la solución</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</si>
  <si>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</si>
  <si>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</si>
  <si>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</si>
  <si>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</si>
  <si>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</si>
  <si>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</si>
  <si>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Documentos de requerimientos funcionales</t>
  </si>
  <si>
    <t>Análisis y diseño de la solución tecnológica</t>
  </si>
  <si>
    <t>Plan de trabajo del desarrollo de la solución tecnológica</t>
  </si>
  <si>
    <t>Seguimient o  trimestral a la implementa ción   de   la solución tecnológica</t>
  </si>
  <si>
    <t xml:space="preserve">Despliegue       en producción         y estabilización   de la solución </t>
  </si>
  <si>
    <t>Puesta     en producción de            la solución tecnológica:
a.  (01)  Un formato información de    versión 30001-FT-IT-2180
b.  (01)  Un formato   de aceptación de   pruebas funcionales y   salida   a producción - FT-IT-1851.
c.   (01)   Un acta        de comité     de gestión    de cambios   de tecnología del correspondi ente software instalado   y en producción.</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</si>
  <si>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</si>
  <si>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</si>
  <si>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</si>
  <si>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</si>
  <si>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</si>
  <si>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</si>
  <si>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rFont val="Arial"/>
        <family val="2"/>
      </rPr>
      <t>DGI</t>
    </r>
    <r>
      <rPr>
        <sz val="12"/>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</si>
  <si>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</si>
  <si>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</si>
  <si>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</si>
  <si>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</si>
  <si>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</si>
  <si>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</si>
  <si>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</si>
  <si>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</si>
  <si>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</si>
  <si>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</si>
  <si>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</si>
  <si>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</si>
  <si>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</si>
  <si>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t>Documentos    de requerimien tos funcionales</t>
  </si>
  <si>
    <t>Análisis  y  Diseño de     a     solución tecnológica</t>
  </si>
  <si>
    <t>Seguimient o  trimestral a     la implementa ción   de   la solución tecnológica</t>
  </si>
  <si>
    <t>Despliegue   en Producción  y Estabilización   de la solución</t>
  </si>
  <si>
    <t>a.  (01)  Un formato información de    versión 30001-FT-IT-2180
b.  (01)  Un formato   de aceptación de   pruebas funcionales y   salida   a producción - FT-IT-1851.
c.   (01)   Un acta        de comité     de gestión    de cambios   de tecnología del correspondi ente software instalado   y en producción.</t>
  </si>
  <si>
    <t>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t>
  </si>
  <si>
    <t>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t>
  </si>
  <si>
    <t>Generar control y guardar    la trazabilidad  de  la gestión   realizada en cada una de las etapas     del proceso           de sustanciación.</t>
  </si>
  <si>
    <t>Informe   de verificación manual  de solicitudes RTE</t>
  </si>
  <si>
    <t xml:space="preserve">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</si>
  <si>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t>
  </si>
  <si>
    <t>Generar control y guardar            la trazabilidad  de  la gestión   realizada en cada una de las etapas            del
proceso           de sustanciación.</t>
  </si>
  <si>
    <t>Procedimien to   PR-COT- 0413 actualizado</t>
  </si>
  <si>
    <t>INSP.170700-29-2024-02-06
 H1, H2, H3, H4, H5, H6, OB1,  OB2,OB3 Y OB4
Obras por impuestos</t>
  </si>
  <si>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</si>
  <si>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</si>
  <si>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</si>
  <si>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</si>
  <si>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</si>
  <si>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r>
      <rPr>
        <b/>
        <sz val="12"/>
        <rFont val="Arial"/>
        <family val="2"/>
      </rPr>
      <t>DGI</t>
    </r>
    <r>
      <rPr>
        <sz val="12"/>
        <rFont val="Arial"/>
        <family val="2"/>
      </rPr>
      <t xml:space="preserve">
Dirección de Gestión de Impuestos
Subdirección de Devoluciones</t>
    </r>
  </si>
  <si>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</si>
  <si>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</si>
  <si>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</si>
  <si>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</si>
  <si>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</si>
  <si>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</si>
  <si>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</si>
  <si>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</si>
  <si>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</si>
  <si>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</si>
  <si>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t xml:space="preserve">A4. Solicitar trimestralmente a través del PST al área de tecnología la información </t>
    </r>
    <r>
      <rPr>
        <b/>
        <sz val="12"/>
        <rFont val="Arial"/>
        <family val="2"/>
      </rPr>
      <t>de los contribuyentes vinculados al mecanismo de pago de obras por impuestos que presenten saldos excedentes en la renta vinculada registrada en el SIE de Obligación financiera</t>
    </r>
    <r>
      <rPr>
        <sz val="12"/>
        <rFont val="Arial"/>
        <family val="2"/>
      </rPr>
      <t>. Una vez verificada dicha información, se remitirá a la dirección seccional de impuestos o dirección operativa correspondiente para su corrección.</t>
    </r>
  </si>
  <si>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</si>
  <si>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</si>
  <si>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</si>
  <si>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t xml:space="preserve">A5. Trimestralmente, se solicitará a través del PST al área de tecnología la información de </t>
    </r>
    <r>
      <rPr>
        <b/>
        <sz val="12"/>
        <rFont val="Arial"/>
        <family val="2"/>
      </rPr>
      <t>los contribuyentes que en su declaración de renta en la casilla "obras por impuestos" que presenten valor diferente a cero (o).</t>
    </r>
    <r>
      <rPr>
        <sz val="12"/>
        <rFont val="Arial"/>
        <family val="2"/>
      </rPr>
      <t xml:space="preserve"> Una vez verificada dicha información, se remitirá a la dirección seccional de impuestos o dirección operativa para que realice el tramite de verificación.</t>
    </r>
  </si>
  <si>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</si>
  <si>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</si>
  <si>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</si>
  <si>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</si>
  <si>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</si>
  <si>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rFont val="Arial"/>
        <family val="2"/>
      </rPr>
      <t>DGI</t>
    </r>
    <r>
      <rPr>
        <sz val="12"/>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</si>
  <si>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</si>
  <si>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</si>
  <si>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</si>
  <si>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</si>
  <si>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</si>
  <si>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</si>
  <si>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</si>
  <si>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</si>
  <si>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</si>
  <si>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</si>
  <si>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r>
      <t xml:space="preserve">A10. Trimestralmente,  se solicitará a través del PST al área de tecnología la información </t>
    </r>
    <r>
      <rPr>
        <b/>
        <sz val="12"/>
        <rFont val="Arial"/>
        <family val="2"/>
      </rPr>
      <t>de los contribuyentes vinculados al mecanismo de pago de obras por impuestos que presenten saldos excedentes en la renta vinculada registrada en el SIE de Obligación financiera</t>
    </r>
    <r>
      <rPr>
        <sz val="12"/>
        <rFont val="Arial"/>
        <family val="2"/>
      </rPr>
      <t>. Una vez verificada dicha información, se remitirá a la dirección seccional de impuestos o dirección operativa correspondiente para su corrección.</t>
    </r>
  </si>
  <si>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</si>
  <si>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</si>
  <si>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</si>
  <si>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rFont val="Arial"/>
        <family val="2"/>
      </rPr>
      <t>DGI</t>
    </r>
    <r>
      <rPr>
        <sz val="12"/>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</si>
  <si>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</si>
  <si>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</si>
  <si>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rFont val="Arial"/>
        <family val="2"/>
      </rPr>
      <t xml:space="preserve">DGI </t>
    </r>
    <r>
      <rPr>
        <sz val="12"/>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</si>
  <si>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</si>
  <si>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</si>
  <si>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</si>
  <si>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</si>
  <si>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</si>
  <si>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</si>
  <si>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</si>
  <si>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rFont val="Arial"/>
        <family val="2"/>
      </rPr>
      <t xml:space="preserve">DGI </t>
    </r>
    <r>
      <rPr>
        <sz val="12"/>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</si>
  <si>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</si>
  <si>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</si>
  <si>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</si>
  <si>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</si>
  <si>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</si>
  <si>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</si>
  <si>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</si>
  <si>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</si>
  <si>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</si>
  <si>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</si>
  <si>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</si>
  <si>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t>Formato FT-TAH-1722
"Registro de Asistencia Capacitación Interna"</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</si>
  <si>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</si>
  <si>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</si>
  <si>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</si>
  <si>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</si>
  <si>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</si>
  <si>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</si>
  <si>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</si>
  <si>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</si>
  <si>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t>
  </si>
  <si>
    <t xml:space="preserve">25. Presentar a la Subdirección de Procesos, la propuesta de actualización del procedimiento  PR-COT-0452 "Obras por impuestos" y del Instructivo IN-COT-0200 "Forma de Extinción de Obligaciones"  </t>
  </si>
  <si>
    <t>26.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registro del valor que vincula a la renta  y el valor reintegrado  por contribuyente o contriubyentes cuando corresponda si es proyecto grupal, incluir dentro del formato FT-COT-2707,  la columna "Valor aprobado del proyecto".</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</si>
  <si>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 CAAI .</t>
  </si>
  <si>
    <t>OB2. No se evidenció en las unidades documentales el listado de contribuyentes aprobados y no aprobados en la modalidad de pago de obras por impuestos, expedidos por la Agencia de Renovación del Territorio ART</t>
  </si>
  <si>
    <t xml:space="preserve">27. Presentar a la Subdirección de Procesos, la propuesta de actualización del procedimiento  PR-COT-0452 "Obras por impuestos" y del Instructivo IN-COT-0200 "Forma de Extinción de Obligaciones"  </t>
  </si>
  <si>
    <t>28.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como son el PR-ADF-163 "Organización de Archivos de Gestión" y el Instructivo IN-ADF-0132 "Manejo de Archivos" para la debida conformación de las unidades documentales sobre el mecanismo de pago de obras por impuestos.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</si>
  <si>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</si>
  <si>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t>29. Recibir capacitación de la Coordinación de Documentación de la  Subdirección Administrativa de la Dirección de Gestión Coportativa en el procedimiento PR-ADF-163 "Organización de Archivos de Gestión" y el Instructivo IN-ADF-0132 "Manejo de Archivos" y su debida aplicación en la conformación y manejo de archivos de unidades documentales sobre el asunto de mecanismo de pago de obras por impuestos.</t>
  </si>
  <si>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</si>
  <si>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
En vista de que la deuda no podía ser extinta, los contribuyentes realizaron los pagos de los valores vinculados en las respectivas declaraciones de RENTA, situación que figura en el SIE de Obligación Financiera como un excedente en la cuenta de los contribuyentes.</t>
  </si>
  <si>
    <t xml:space="preserve">30. Presentar a la Subdirección de Procesos, la propuesta de actualización del procedimiento  PR-COT-0452 "Obras por impuestos" y del Instructivo IN-COT-0200 "Forma de Extinción de Obligaciones"  </t>
  </si>
  <si>
    <t>31.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t>
  </si>
  <si>
    <t>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
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
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
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
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
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t>
  </si>
  <si>
    <t xml:space="preserve">A32. Presentar a la Subdirección de Procesos, la propuesta de actualización del procedimiento  PR-COT-0452 "Obras por impuestos" y del Instructivo IN-COT-0200 "Forma de Extinción de Obligaciones"  </t>
  </si>
  <si>
    <t>A33.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incluir en la resolución que extingue la obligación toda la información relevante para la toma de la decisión para la extinción de la obligación según la realidad y los soportes de cada contribuyente cuando aplique.</t>
  </si>
  <si>
    <t>INSP. 170700-29-2024-02-07
"Remates de Bienes"</t>
  </si>
  <si>
    <t>RG1
RG2
RFC1</t>
  </si>
  <si>
    <t>RG1.“Prescripción de obligaciones”
RG2. "Decisión final de un proceso fuera de la norma” 
RFC1.Exclusión de un contribuyente, de un proceso de control</t>
  </si>
  <si>
    <t>A1. Efectuar mensualmente una revision del 10% de la informacion registrada en los formatos FT-COT-5255 y FT-PEC-2034 contrastando con la informacion de expedientes fisicos tendientes a garantizar un adecuado control de el impulso a la gestion de cobro y actuaciones administrativas a que haya lugar en estos expedientes</t>
  </si>
  <si>
    <t>Revision de los formatos FT-COT 5255 y FT-PEC-2034 por parte del despacho de la Division de Cobranzas para elaboracion del informe final.</t>
  </si>
  <si>
    <t>Informe en PDF de la revision efectuada que contenga objetivo, metodologia empleada, informacion puntual de expedientes revisados y conclusiones.</t>
  </si>
  <si>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</si>
  <si>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</si>
  <si>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</si>
  <si>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</si>
  <si>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</si>
  <si>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</si>
  <si>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</si>
  <si>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</si>
  <si>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</si>
  <si>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</si>
  <si>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</si>
  <si>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A2. Efectuar mensualmente una revision de la informacion registrada en los formatos FT-COT-2426 tendiente a garantizar un adecuado control de la rendicion de cuentas de los auxiliares de la justicia designados en diligencias de secuestro-avaluo y demas que sean necesarias en el proceso administrativo de cobro</t>
  </si>
  <si>
    <t>revision de los formatos FT-COT-2426 por parte del despacho de la Division de Cobranzas para elaboracion del informe final.</t>
  </si>
  <si>
    <t>A3. Efectuar seguimiento trimestral a los administradores de SIPAC para controlar la correcta inclusion en la tabla parametrica del aplicatico SIPAC de los auxiliares de Justicia que deben integrar los listados para designacion en diligencias dentro del proceso de cobro coactivo</t>
  </si>
  <si>
    <t>revision de tabla parametrica de auxiliares de la justicia en SIPAC .</t>
  </si>
  <si>
    <t>Informe PDF que contenga los requerimientos efectuados a los administradores SIPAC y respuesta a estos requerimiento donde se evidencie la actualizacion efectuada</t>
  </si>
  <si>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</si>
  <si>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A4. Certificacion mensual expedida por el Director Seccional donde se garantiza que esta debidamente actualizada la informacion registrada en el formato FT-COT-5255</t>
  </si>
  <si>
    <t>revision de los formatos FT-COT-5255 por parte del despacho de la Division de Cobranzas para elaboracion del informe final.</t>
  </si>
  <si>
    <t>certificacion firmada por Director Seccional</t>
  </si>
  <si>
    <t>A5. Definir la estrategia de digitalización</t>
  </si>
  <si>
    <t>A6. Iniciar el proyecto con la definición de  los requerimientos funcionales</t>
  </si>
  <si>
    <t xml:space="preserve">A7. Definir los requerimientos no funcionales </t>
  </si>
  <si>
    <t xml:space="preserve">A8. Iniciar el proceso de contratación </t>
  </si>
  <si>
    <t>A9. Definir la priorización funcional de la implementación</t>
  </si>
  <si>
    <t xml:space="preserve">A10. Definir un plan de trabajo de desarrollo de la solución tecnológica </t>
  </si>
  <si>
    <t xml:space="preserve">A11. Aprobar o validar el plan de trabajo de la implementación de la solución tecnológica </t>
  </si>
  <si>
    <t>A12. Iniciar el desarrollo de la solución tecnológica.</t>
  </si>
  <si>
    <t>A13. Iniciar la implementación de la solución tecnológica</t>
  </si>
  <si>
    <t>A14. Poner en  producción la solución tecnológica</t>
  </si>
  <si>
    <t>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t>
  </si>
  <si>
    <t>A5. Efectuar capacitacion a los funcionarios de los grupos de coactiva que manejan expedientes de remates respecto al cumplimiento del PR-COT-0391 remate de bienes y todos los formatos correspondientes.</t>
  </si>
  <si>
    <t>Capacitacion procedimiento Remate de Bienes y sus formatos respectivos</t>
  </si>
  <si>
    <t>Formato de capacitacion diligenciado</t>
  </si>
  <si>
    <t>A5. Revisar estos 7 casos para corregir esta inconsistencia e incluir los formatos que no estan registrados. Adicionalmente respecto a los expedientes a los que se les va a programar fecha de remate, verificar mensualmente que este completa la informacion en cada uno de ellos junto con los formatos correspondientes y control de legalidad.</t>
  </si>
  <si>
    <t>Control y seguimiento de procedimiento de remates por parte del despacho de la Division de Cobranzas</t>
  </si>
  <si>
    <t>Informe PDF que contenga la revision efectuada</t>
  </si>
  <si>
    <t>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t>
  </si>
  <si>
    <t>A6. Revision de los 2 casos seleccionados efectuando las correcciones y ajustes a que haya lugar</t>
  </si>
  <si>
    <t>Revision de los casos en despacho de Cobranzas Seccional Bogota</t>
  </si>
  <si>
    <t>informe PDF sobre  los casos en mencion</t>
  </si>
  <si>
    <t>A7. Efectuar capacitacion a los funcionarios de los grupos de coactiva que manejan expedientes de remates respecto al cumplimiento del PR-COT-0391 remate de bienes y todos los formatos correspondientes.</t>
  </si>
  <si>
    <t>A8. Efectuar capacitacion a los funcionarios de los grupos de coactiva que manejan expedientes de remates respecto al cumplimiento del PR-COT-0391 remate de bienes y todos los formatos correspondientes.</t>
  </si>
  <si>
    <t xml:space="preserve">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t>
  </si>
  <si>
    <t>A9. Revision de los 9 casos seleccionados efectuando las correcciones y ajustes a que haya lugar</t>
  </si>
  <si>
    <t>revision de los casos en despacho de Cobranzas Seccional Bogota</t>
  </si>
  <si>
    <t>A10. Definir la estrategia de digitalización</t>
  </si>
  <si>
    <t>A11. Iniciar el proyecto con la definición de  los requerimientos funcionales</t>
  </si>
  <si>
    <t xml:space="preserve">A12. Definir los requerimientos no funcionales </t>
  </si>
  <si>
    <t xml:space="preserve">A13. Iniciar el proceso de contratación </t>
  </si>
  <si>
    <t>A14. Definir la priorización funcional de la implementación</t>
  </si>
  <si>
    <t xml:space="preserve">A15. Definir un plan de trabajo de desarrollo de la solución tecnológica </t>
  </si>
  <si>
    <t xml:space="preserve">A16. Aprobar o validar el plan de trabajo de la implementación de la solución tecnológica </t>
  </si>
  <si>
    <t>17. Iniciar el desarrollo de la solución tecnológica.</t>
  </si>
  <si>
    <t>A18. Iniciar la implementación de la solución tecnológica</t>
  </si>
  <si>
    <t>A19. Poner en  producción la solución tecnológica</t>
  </si>
  <si>
    <t>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t>
  </si>
  <si>
    <t xml:space="preserve">A10. Informe mensual de seguimiento a actuaciones oportunas y consecutivas  sobre bienes identificados en el FT-COT-5255 donde se incluyan los 21 casos expuestos por ITRC </t>
  </si>
  <si>
    <t>Revision de los casos en despacho de Jefes de Division</t>
  </si>
  <si>
    <t>Informe en PDF con los casos analizados en el trimestre</t>
  </si>
  <si>
    <t xml:space="preserve">INFORME PLAN DE MEJORAMIENTO INSTITUCIONAL </t>
  </si>
  <si>
    <t>Representante Legal: JAIRO ORLANDO VILLABONA ROBAYO</t>
  </si>
  <si>
    <t>Períodos que cubre: 2005 a 2021</t>
  </si>
  <si>
    <t>Fecha actualización CGR</t>
  </si>
  <si>
    <t>CÓDIGO DELHALLAZGO/
OBSERVACIÓN/ITEM</t>
  </si>
  <si>
    <t>DESCRIPCIÓN DEL HALLAZGO/OBSERVACIÓN/ITEM</t>
  </si>
  <si>
    <t>CAUSA  DEL HALLAZGO/OBSERVACIÓN/ITEM</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</si>
  <si>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</si>
  <si>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r>
      <rPr>
        <b/>
        <sz val="12"/>
        <rFont val="Arial"/>
        <family val="2"/>
      </rPr>
      <t>DGA</t>
    </r>
    <r>
      <rPr>
        <sz val="12"/>
        <rFont val="Arial"/>
        <family val="2"/>
      </rPr>
      <t xml:space="preserve">
NC- Subproceso Innovación y Tecnología
Dirección de Gestión de Innovación y Tecnología
Subdireccion de Infraestructura Tecnologica y de Operaciones
REFORMULADO
30042016
30092016
ACTUALIZADO
30112021</t>
    </r>
  </si>
  <si>
    <t>SEMESTRE RETIRO/REFORMULACIÓN</t>
  </si>
  <si>
    <t>N°</t>
  </si>
  <si>
    <t>CÓDIGO DEL
 HALLAZGO</t>
  </si>
  <si>
    <t>DESCRIPCIÓN DEL HALLAZGO</t>
  </si>
  <si>
    <t>CAUSA  DEL HALLAZGO</t>
  </si>
  <si>
    <t>JUSTIFICACIÓN RETIRO</t>
  </si>
  <si>
    <t>2022- II</t>
  </si>
  <si>
    <t>20 Aud Vig  2012-2013 Función Recaudadora</t>
  </si>
  <si>
    <t xml:space="preserve">Hallazgo No. 20: Medidas Preventivas dentro del Procedimiento Administrativo Coactivo.
Dentro de los expedientes de cobro coactivo revisados se observó, en primer lugar, deficiencia en la búsqueda de bienes de los Contribuyentes y en segundo lugar, se observa que no se adelantan los trámites necesarios para imponer las sanciones previstas en el Artículo 651 del Estatuto Tributario, de conformidad con lo dispuesto en los artículos 837 y 623-2 del mismo Estatuto, ante el incumplimiento de suministrar la información de bienes de los deudores morosos, por parte de las respectivas entidades públicas y privadas.
En consecuencia, no se han ordenado medidas de embargo y secuestro que garanticen el recaudo del valor total de las obligaciones.
Concretamente, las circunstancias mencionadas se presentan dentro de los siguientes expedientes: 
Expediente No. 200455319; Expediente No. 200100076; Expediente No. 201283304; Expediente No. 201196771; Expediente No. 201139296; Expediente No. 200401391; Expedientes 200913546,  201149051, 201286007, 200916657, 201027632,  200401391 y 201273585;
</t>
  </si>
  <si>
    <t>No se adelantan los trámites necesarios para imponer las sanciones previstas en el Artículo 651 del Estatuto Tributario, de conformidad con lo dispuesto en los artículos 837 y 623-2 del mismo Estatuto</t>
  </si>
  <si>
    <t>Capacitar a los funcionarios de la División de Gestión de Cobranzas.sobre el PR-CA-0326 y la aplicabilidad de los artículos 651 literal a, 623-2 y 837 del estatuto tributario</t>
  </si>
  <si>
    <t xml:space="preserve">Realizar una capacitación en la División de Gestión de Cobranzas de Impuestos Bogotá sobre el PR-CA-0326 y la aplicabilidad de los artículos 651 literal a, 623-2 y 837 del estatuto tributario, en el proceso de cobro.
</t>
  </si>
  <si>
    <t xml:space="preserve">Formato FT-GH-1722 Registro_Capacitación_Interna
</t>
  </si>
  <si>
    <r>
      <rPr>
        <b/>
        <sz val="10"/>
        <rFont val="Arial"/>
        <family val="2"/>
      </rPr>
      <t>DGI</t>
    </r>
    <r>
      <rPr>
        <sz val="10"/>
        <rFont val="Arial"/>
        <family val="2"/>
      </rPr>
      <t xml:space="preserve">
DS - Subproceso Administaciòn de Cartera
Direccion Seccional de Impuestos de Bogota
División de Cobranzas 
REFORMULADO
29052020
ACTUALIZADO
30112021</t>
    </r>
  </si>
  <si>
    <t>Como resultado de la prueba de efectividad realizada, se pudo observar, que el 70.17% de los procedimientos ejecutados y actuaciones de cobro proferidas durante el trimestre octubre-diciembre de 2021, están orientadas hacia los siguientes segmentos: 00. Otros*, 01. Gestionable 2. Etapa, y 02. Próximos a prescribir; en cumplimiento con las metas de recaudo y plan de cobro, y aprovechamiento de capacidad operativa.
Asimismo, el 82.23% de los procedimientos ejecutados y actuaciones de cobro proferidas durante el cuatrimestre enero-abril de 2022, están orientadas hacia los siguientes segmentos: 00. Otros*, 01. Gestionable 2. Etapa, y 02. Próximos a prescribir; en cumplimiento con las metas de recaudo y plan de cobro, y aprovechamiento de capacidad operativa. Así las cosas, se evidencia que los siguientes procedimientos de cobro:
1. PR-COT-0326 Investigación de bienes versión 4.
2. PR-COT-0327 Decretar medidas cautelares versión 4.
3. PR-COT-0270 Mandamiento de pago versión 4.
4. PR-COT-0272 Facilidades de pago versión 7.
5. PR-COT-0275 Gestión y Administración de depósitos judiciales versión 6.
6. PR-COT-0390 Liquidación del crédito y las costas versión 2.
7. PR-COT-0391 Remate de bienes versión 2.
8. PR-COT-0418 Designación, relevo y exclusión de auxiliares de la justicia versión 2.
Fueron ejecutados, teniendo en cuenta la priorización de la cartera y la capacidad operativa disponible.
De acuerdo con los resultados obtenidos del muestreo realizado; se concluye que las acciones de mejoramiento establecidas para los hallazgos relacionados fueron efectivas, y es procedente efectuar el retiro de los hallazgos del plan de mejoramiento.</t>
  </si>
  <si>
    <t>Realizar control y seguimiento a la ejecución del PR-CA-0326 Investigación de bienes, en cuanto al cumplimiento de los términos establecidas y en especial a lo descrito en las actividades 9 y 10, verificando trimestralmente su cumplimiento en una muestra de 30 expedientes dejando documentado el resultado para cuando las dependencias de control lo requieran.</t>
  </si>
  <si>
    <t xml:space="preserve">Diligenciar el FT-FL-1561 Solicitud de investigación y remitirlo a la División de Gestión de Fiscalización </t>
  </si>
  <si>
    <t>Formato FT-FL-1561 Solicitud de investigación</t>
  </si>
  <si>
    <t>7 Aud Auditoria Regular Dirección de Impuestos y Aduanas (F. Pagadora y Recaudadora) vig 2016</t>
  </si>
  <si>
    <t>Hallazgo No. 7 Prescripción de la Acción de Cobro con inmuebles embargados - Expediente 201140545, Nit 20206534 (F) (D) (Seccional Bogotá).
La DIAN no adelantó el cobro coactivo de la obligación contenida en la Resolución Sanción No. 322412011000447 por $100.848.000 proferida por la DIAN el 21 de agosto de 2011, la cual quedo ejecutoriada el 30 de agosto de 2011, dentro del término establecido en el Artículo 817 del E.T, (…) prescribiendo la acción de cobro (…), siendo declarada por la Seccional de Impuestos de Bogotá mediante Resolución 20161005004766 (…). No obstante contar con medidas de embargo registradas (…) de los inmuebles (…) de la Seccional de Impuestos y Aduanas de Girardot en la Seccional de Impuestos de Bogotá el 27 de julio de 2016, así como de sumas de dinero por $4.854.926,86, depósitos judiciales constituidos en noviembre de 2015 estando aún vigente la acción de cobro y sin proceder a interrumpir la prescripción librando el respectivo mandamiento de pago.</t>
  </si>
  <si>
    <t>(…) falta de gestión oportuna y eficaz para iniciar el proceso de cobro coactivo y evitar el fenómeno de la prescripción de la acción de cobro que trata el artículo 817 Numeral 4 del E.T. sin surtir el debido proceso, así como celeridad en el decreto de las medidas cautelares. 
(…) gestión fiscal ineficaz e inoportuna, al tenor de lo dispuesto en el artículo 6º de la Ley 610 de 2000.
Falta de control en la realización oportuna de las actividades establecidas en cada uno de los procedimientos del proceso de Administración de Cartera</t>
  </si>
  <si>
    <t>Capacitar a los funcionarios de la División de Gestión de Cobranzas.en los procedimientos PR-CA-0326 Investigación de bienes, PR-CA-0327 Medidas Cautelares, PR-CA-0270 Mandamiento de pago y PR-CA-0275 Gestión y Administración de depósitos judiciales.</t>
  </si>
  <si>
    <t>Realizar una capacitación en la División de Gestión de Cobranzas de Impuestos Bogotá respecto de los procedimientos PR-CA-0326 Investigación de bienes, PR-CA-0327 Medidas Cautelares, PR-CA-0270 Mandamiento de pago y PR-CA-0275 Gestión y Administración de depósitos judiciales</t>
  </si>
  <si>
    <t>FT-GH-1722_Registro_Capacitación_Interna</t>
  </si>
  <si>
    <r>
      <rPr>
        <b/>
        <sz val="10"/>
        <rFont val="Arial"/>
        <family val="2"/>
      </rPr>
      <t>DGI</t>
    </r>
    <r>
      <rPr>
        <sz val="10"/>
        <rFont val="Arial"/>
        <family val="2"/>
      </rPr>
      <t xml:space="preserve">
DS - Subproceso Administaciòn de Cartera
Direccion Seccional de Impuestos de Bogota
División de Cobranzas 
REFORMULADO
29052020
ACTUALIZADO
30112021
</t>
    </r>
  </si>
  <si>
    <t>Realizar control y seguimiento a la ejecución de los procedimientos PR-CA-0326 Investigación de bienes, PR-CA-0327 Medidas Cautelares, PR-CA-0270 Mandamiento de pago y PR-CA-0275 Gestión y Administración de depósitos judiciales, en cuanto al cumplimiento de los términos establecidas.</t>
  </si>
  <si>
    <t>Verificar trimestralmente en una muestra de 30 expedientes  el cumplimiento de los procedimientos PR-CA-0326 Investigación de bienes, PR-CA-0327 Medidas Cautelares, PR-CA-0270 Mandamiento de pago y PR-CA-0275 Gestión y Administración de depósitos judiciales dejando documentado el resultado para cuando las dependencias de control lo requieran.</t>
  </si>
  <si>
    <r>
      <rPr>
        <b/>
        <sz val="10"/>
        <rFont val="Arial"/>
        <family val="2"/>
      </rPr>
      <t>DGI</t>
    </r>
    <r>
      <rPr>
        <sz val="10"/>
        <rFont val="Arial"/>
        <family val="2"/>
      </rPr>
      <t xml:space="preserve">
DS - Subproceso Administaciòn de Cartera
Direccion Seccional de Impuestos de Bogota
División de Cobranzas 
REFORMULADO
29052020
31102020
ACTUALIZADO
30112021</t>
    </r>
  </si>
  <si>
    <t>Gestionar ante la dependencia competente la viabilidad de suscribrir un convenio con la SuperIntendencia Financiera de Colombia con el fin de establecer el monto mínimo por el cual se debe constituit un depósito judicial</t>
  </si>
  <si>
    <t>Requerir a la dependencia competente a fin de que se acuerden los temas y se establezca la viabilidad del convenio</t>
  </si>
  <si>
    <t>Gestionar ante la dependencia competente la viabilidad de implementar reglas de priorización de gestión de depósitos judiciales conforme a lo manifestado en el oficio 1-32-244-201-0898 del 30 de septiembre de 2019 enviado a la subdirección de gestión de recaudo y cobranzas</t>
  </si>
  <si>
    <t xml:space="preserve">Requerir a la dependencia competente a fin de que se estudie la viabilidad de implementar reglas de priorización de gestión de depósitos judiciales </t>
  </si>
  <si>
    <t>9 Aud Auditoria Regular Dirección de Impuestos y Aduanas (F. Pagadora y Recaudadora) vig 2016</t>
  </si>
  <si>
    <t xml:space="preserve">Hallazgo No. 9: Investigación de Bienes e Inactividad Procesal (D) (Seccional Bogotá) (Seccional Medellín)
En Seccional de Impuestos de Bogotá, durante la evaluación de los procesos de cobro coactivo (…) y las consultas en SIPAC se evidenciaron las siguientes debilidades:
1(…) en relación con el cobro de la obligación tributaria de la Liquidación Oficial (…) correspondiente a la Renta, (…) y respecto a la cual se decretó la prescripción de la acción de cobro (…), se evidencia que no se adelantaron actuaciones de cobro persuasivo como tampoco investigación de bienes del Contribuyente ni de los deudores solidarios (cuotas sociales de los socios) antes ni después del mandamiento de pago (…)  siendo notificado por correo (…), en contravía de lo dispuesto en el Art. 837 del Estatuto Tributario y del PR –CA 0271 Cobro Coactivo, versión 1. 
2. (…)  respecto a la Renta año gravable 2007 (…)  se evidenció que no se adelantaron actuaciones de cobro persuasivo ni coactivo excepto el aviso de cobro No. 2011010 100 7224 (…) y se declaró la prescripción (…)
(…) en la seccional de Impuestos de Medellín, (…)se profirió la Resolución Sanción (…), se observa falta de seguimiento a las investigaciones de bienes y sumas de dinero, toda vez que desde la fecha de ejecutoriado el título ejecutivo hasta la fecha de publicación en la página web del Mandamiento de pago (…), trascurrieron aproximadamente tres años y medio y solo se profirió un aviso de cobro, una resolución de embargo de sumas de dinero, una investigación de vehículo automotor y una resolución de embargo de establecimiento comercial. Además, se solicitó por parte del funcionario sustanciador clasificar el expediente como de difícil cobro, sin que se evidencie otras investigaciones de bienes como lo dicta el procedimiento.
</t>
  </si>
  <si>
    <t xml:space="preserve">(…) debido a deficiencias en el seguimiento, control y monitoreo de las actividades y procedimientos y a la falta de impulso procesal y de gestión en la búsqueda de los bienes de los contribuyentes, así como de los deudores solidarios, </t>
  </si>
  <si>
    <t>Capacitar a los funcionarios de la División de Gestión de Cobranzas.sobre el PR-CA-0326 Investigación de bienes y la aplicabilidad de los artículos 651 literal a, 623-2 y 837 del estatuto tributario</t>
  </si>
  <si>
    <t>Realizar control y seguimiento a la ejecución del procedimiento PR-CA-0326 Investigación de bienes, en cuanto al cumplimiento de los términos establecidas.</t>
  </si>
  <si>
    <t>Verificar trimestralmente en una muestra de 30 expedientes  el cumplimiento del procedimiento PR-CA-0326 Investigación de bienes, dejando documentado el resultado para cuando las dependencias de control lo requieran.</t>
  </si>
  <si>
    <t>13 Aud Auditoria Regular Dirección de Impuestos y Aduanas (F. Pagadora y Recaudadora) vig 2016</t>
  </si>
  <si>
    <t>Hallazgo No. 13 Prescripción Acción de Cobro Expediente 200904615, Ni No. 72.198.935 (D) (Seccional Bogotá)
De la revisión del expediente de Cobro Coactivo (…), referente a la obligación de la Corrección Privada de la Declaración de renta, (…) se evidenció que la Seccional no libró mandamiento de pago a fin de iniciar el cobro coactivo de estas obligaciones y además interrumpir el termino de prescripción; (…). 
Con relación a estas obligaciones se decretó embargo de sumas de dinero en la etapa persuasiva, en la cual se constituyeron 43 títulos de depósito judiciales (…), que no fueron aplicados. 
Así mismo en este caso no se tramitó la solicitud de facilidad de pago radicada por el contribuyente (…) en la cual ofrece como garantía un bien inmueble de un tercero.</t>
  </si>
  <si>
    <t xml:space="preserve">(…) falta de gestión procesal dentro del proceso coactivo y de seguimiento en el trámite de solicitud del contribuyente, (…) analizar la viabilidad o no de conceder la facilidad de pago presentada por el contribuyente y establecer si la misma servía de garantía al pago de las obligaciones.  
(…)
(…) falta de control, desorden administrativo y desconocimiento de la documentación correspondiente.
</t>
  </si>
  <si>
    <t>Capacitar a los funcionarios de la División de Gestión de Cobranzas.en los procedimientos PR-CA-0270 Mandamiento de pago, PR-CA-0327 Medidas Cautelares, PR-CA-0275 Gestión y Administración de depósitos judiciales y PR-CA-0272 Facilidades de pago</t>
  </si>
  <si>
    <t>Realizar una capacitación en la División de Gestión de Cobranzas de Impuestos Bogotá respecto de los procedimientos PR-CA-0270 Mandamiento de pago, PR-CA-0327 Medidas Cautelares, PR-CA-0275 Gestión y Administración de depósitos judiciales y PR-CA-0272 Facilidades de pago</t>
  </si>
  <si>
    <t>Realizar control y seguimiento a la ejecución de los procedimientos PR-CA-0270 Mandamiento de pago, PR-CA-0327 Medidas Cautelares, PR-CA-0275 Gestión y Administración de depósitos judiciales y PR-CA-0272 Facilidades de pago, en cuanto al cumplimiento de los términos establecidas.</t>
  </si>
  <si>
    <t>Verificar trimestralmente en una muestra de 30 expedientes  el cumplimiento de los procedimientos PR-CA-0270 Mandamiento de pago, PR-CA-0327 Medidas Cautelares, PR-CA-0275 Gestión y Administración de depósitos judiciales y PR-CA-0272 Facilidades de pago, dejando documentado el resultado para cuando las dependencias de control lo requieran.</t>
  </si>
  <si>
    <t>14 Aud Auditoria Regular Dirección de Impuestos y Aduanas (F. Pagadora y Recaudadora) vig 2016</t>
  </si>
  <si>
    <t>Hallazgo No. 14 Expediente No. 200101951 Resolución de Seguir la Ejecución (D) (Seccional Bogotá)
En el expediente (…) con relación al cobro del impuesto de Renta, (…) se vinculó a los socios como deudores solidarios (…) 
La Seccional de Impuestos de Bogotá no profirió la Resolución de Seguir adelante la ejecución ni realizó las actividades tendientes a liquidar el crédito y las costas del proceso, lo cual impidió que se procediera a fijar fecha para el remate del inmueble (…) debidamente embargado, secuestrado y avaluado; y por otra parte se ordenará la aplicación del título de depósito judicial constituido.  
Pese a que la Administración de Impuestos de Personas Jurídicas profirió el auto 00069 mediante el cual fijó el valor del avalúo, se corrió traslado del mismo, el 29 de noviembre de 2007 (el. 299) y se notificó el 28 de diciembre de 2007, restando un año para que prescribiera por términos la acción de cobro frente a los deudores solidarios, la cual operó con relación a los mismos el 14 de enero de 2009</t>
  </si>
  <si>
    <t xml:space="preserve">(…) falta de gestión para hacer efectiva la medida cautelar decretada y practicada dentro del mismo e impulso procesal; para lograr recuperar parte de lo adeudado; así como por debilidades en el seguimiento a los términos procesales, generando que operara la prescripción de la acción de cobro. </t>
  </si>
  <si>
    <t>Capacitar a los funcionarios de la División de Gestión de Cobranzas.en los procedimientos PR-CA-0270 Mandamiento de pago, PR-CA-0390 Liquidación de crédito y costas y PR-CA-0275 Gestión y Administración de depósitos judiciales</t>
  </si>
  <si>
    <t>Realizar una capacitación en la División de Gestión de Cobranzas de Impuestos Bogotá respecto de los procedimientos PR-CA-0270 Mandamiento de pago, PR-CA-0390 Liquidación de crédito y costas y PR-CA-0275 Gestión y Administración de depósitos judiciales</t>
  </si>
  <si>
    <t>Realizar control y seguimiento a la ejecución de los procedimientos PR-CA-0270 Mandamiento de pago, PR-CA-0390 Liquidación de crédito y costas y PR-CA-0275 Gestión y Administración de depósitos judiciales, en cuanto al cumplimiento de los términos establecidas.</t>
  </si>
  <si>
    <t>Verificar trimestralmente en una muestra de 30 expedientes  el cumplimiento de los procedimientos  PR-CA-0270 Mandamiento de pago, PR-CA-0390 Liquidación de crédito y costas y PR-CA-0275 Gestión y Administración de depósitos judiciales, dejando documentado el resultado para cuando las dependencias de control lo requieran.</t>
  </si>
  <si>
    <t>15 Aud Auditoria Regular Dirección de Impuestos y Aduanas (F. Pagadora y Recaudadora) vig 2016</t>
  </si>
  <si>
    <t>Hallazgo No. 15 Acción de Cobro Prescrita con inmuebles para Remate (D) (F) (Seccional Bogotá)
En el expediente (…) correspondiente al cobro de la sanción por infracción administrativa aduanera impuesta al contribuyente (…) la cual quedó ejecutoriada (…), la Administración Especial de Aduanas de Cartagena libró mandamiento de pago (…) se evidenció:
1. Mediante auto (…), la Administración de Aduanas de Cartagena ordenó el embargo de los inmuebles (…) Posteriormente con Auto (…) la Administración mencionada comisiona a la de Aduanas de Bogotá, para adelantar las diligencias de secuestro, avalúo, liquidación del crédito y remate de éstos inmuebles por encontrarse ubicados en Bogotá. 
(…)
3. Mediante Auto (…), la Administración de Aduanas de Cartagena suspende la diligencia de remate y por ende el término de prescripción de esta acción, al conocer que cursaba acción de nulidad y restablecimiento del Derecho (…) ante la Jurisdicción Contencioso Administrativa, (…)en el cual se declaró  la perención del mismo, fecha a partir de la cual se reanudaban los términos para la prescripción, sin que la Dirección Seccional de Impuestos y Aduanas de Cartagena procediera a continuar el proceso de cobro y fijará fecha para el remate de los inmuebles, prescribiendo la acción de cobro. 
4. La Administración Seccional de Impuestos de Bogotá, asumió el expediente por competencia, (…), procediendo a declarar la prescripción de la acción de cobro (…); no obstante, obrar informe a folios 335 a 337 del expediente de cobro, señalando que la prescripción de la acción de cobro había operado desde el 12 de diciembre de 2010, no obstante mantuvo vigente el embargo y secuestro de los inmuebles del contribuyente hasta el 26 de febrero de 2016, fecha en la cual con Auto 815  ordenó levantar las medidas cautelares dentro del proceso. 
Durante el tiempo en que estuvieron vigentes las medidas cautelares y los bienes inmuebles bajo el cuidado y manejo de esta Seccional a través de los secuestres nombrados se presentaron las siguientes anomalías: A). El inmueble (…) fue objeto de venta ficticia (…)
5. (…) se constituyeron a favor de la DIAN, títulos de depósito judicial (…) los cuales señalo, fueron objeto de conversión.
Sin que los mismos se hayan aplicado a la obligación, no obstante, la Administración de Aduanas de Cartagena haber proferido la Resolución (…) de seguir adelante la ejecución, ordenando la aplicación de los títulos de depósito judicial que se hubieran originado y de todos aquellos que se causaran con posterioridad hasta la cancelación de la obligación no se aplicaron a la obligación.</t>
  </si>
  <si>
    <t xml:space="preserve">(…) falta de gestión para el remate de los inmuebles mencionados por la Seccional de Cartagena, así como en la aplicación de los títulos de depósito judiciales constituidos y debilidades en el seguimiento y control de los términos de la acción de cobro y de la labor de los secuestres asignados, por la Seccional de Impuestos de Bogotá; de coordinación entre las Seccionales mencionadas para hacer efectivas las medidas cautelares decretadas y practicadas, (…) gestión fiscal ineficaz e inoportuna, al tenor de lo dispuesto en el artículo 6º de la Ley 610 de 2000 </t>
  </si>
  <si>
    <t>Capacitar a los funcionarios de la División de Gestión de Cobranzas.en los procedimientos PR-CA-0391 Remate de bienes, PR-CA-0275 Gestión y Administración de depósitos judiciales, PR-CA-0418 Designación, Relevo y Exclusión de Auxiliares de la Justicia y PR-CA-0327 Medidas Cautelares</t>
  </si>
  <si>
    <t>Realizar una capacitación en la División de Gestión de Cobranzas de Impuestos Bogotá respecto de los procedimientos PR-CA-0391 Remate de bienes, PR-CA-0275 Gestión y Administración de depósitos judiciales, PR-CA-0418 Designación, Relevo y Exclusión de Auxiliares de la Justicia y PR-CA-0327 Medidas Cautelares</t>
  </si>
  <si>
    <t>Realizar control y seguimiento a la ejecución de los procedimientos PR-CA-0391 Remate de bienes, PR-CA-0275 Gestión y Administración de depósitos judiciales, PR-CA-0418 Designación, Relevo y Exclusión de Auxiliares de la Justicia y PR-CA-0327 Medidas Cautelares, en cuanto al cumplimiento de los términos establecidas.</t>
  </si>
  <si>
    <t>Verificar trimestralmente en una muestra de 30 expedientes el cumplimiento de los procedimientos PR-CA-0391 Remate de bienes, PR-CA-0275 Gestión y Administración de depósitos judiciales, PR-CA-0418 Designación, Relevo y Exclusión de Auxiliares de la Justicia y PR-CA-0327 Medidas Cautelares, dejando documentado el resultado para cuando las dependencias de control lo requieran.</t>
  </si>
  <si>
    <t>TOTAL RETIRADOS</t>
  </si>
  <si>
    <r>
      <rPr>
        <b/>
        <sz val="10"/>
        <rFont val="Arial"/>
        <family val="2"/>
      </rPr>
      <t>DGC</t>
    </r>
    <r>
      <rPr>
        <sz val="10"/>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</si>
  <si>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r>
      <rPr>
        <b/>
        <sz val="10"/>
        <color theme="1"/>
        <rFont val="Arial"/>
        <family val="2"/>
      </rPr>
      <t>DGC</t>
    </r>
    <r>
      <rPr>
        <sz val="10"/>
        <color theme="1"/>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</si>
  <si>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TOTAL REFORMULADOS</t>
  </si>
  <si>
    <t>Reformulación actividades</t>
  </si>
  <si>
    <t>DG Corporativa</t>
  </si>
  <si>
    <t>DG Aduanas</t>
  </si>
  <si>
    <t>DG Impuestos</t>
  </si>
  <si>
    <t>DG Innovación y Tecnología</t>
  </si>
  <si>
    <t>DG Jurídica</t>
  </si>
  <si>
    <r>
      <rPr>
        <b/>
        <sz val="10"/>
        <rFont val="Arial"/>
        <family val="2"/>
      </rPr>
      <t>Hallazgo Nro. 1. Expediente 200814698 Investigación de Bienes y Cobro a Deudores Solidarios de la Unión Temporal Nit. 900191711. (D) (F)</t>
    </r>
    <r>
      <rPr>
        <sz val="10"/>
        <rFont val="Arial"/>
        <family val="2"/>
      </rPr>
      <t xml:space="preserve">
</t>
    </r>
  </si>
  <si>
    <t>Hallazgo Nro. 2. Expediente 200318863 -Embargo y secuestro de bienes del contribuyente con NIT 19.384.581 (D) (F)</t>
  </si>
  <si>
    <t>Hallazgo Nro. 3. Consistencia de la información del proceso de administración de cartera-cobro coactivo- en los aplicativos y reportes generados</t>
  </si>
  <si>
    <t>Hallazgo Nro. 4. NIT 860511236 -Actividad procesal (D) (F)</t>
  </si>
  <si>
    <t>Hallazgo Nro. 5. Falta de oportunidad en la notificación del mandamiento de pago Nro. 20210302003695 (F) (D)</t>
  </si>
  <si>
    <t>Hallazgo Nro. 6. Notificación mandamientos de pago (D)</t>
  </si>
  <si>
    <t>Hallazgo Nro. 7. Investigación de Bienes, Cobro Sanción Independiente, Expediente Nro. 200928615 (D) (F)</t>
  </si>
  <si>
    <t>Hallazgo Nro. 8. Oportunidad en la Investigación de Bienes y Medidas Cautelares, Expediente Nro. 201115065 (D) (F)</t>
  </si>
  <si>
    <t>Hallazgo Nro. 9. Custodia y administración de bienes secuestrados, Expediente Nro. 200404830 del contribuyente identificado con NIT 811026755 (D)</t>
  </si>
  <si>
    <t>Hallazgo Nro. 10. Expedientes Nro. 201500860 NIT. 900419548, 2003035320 NIT. 802014863. (D)</t>
  </si>
  <si>
    <t>Hallazgo Nro. 11. Expediente 2012531450 Prescripción de obligación en etapa persuasiva NIT. 900531962. (D)(F)</t>
  </si>
  <si>
    <t>Hallazgo Nro. 12. Gestión de cobro Expediente Nro. 201103469 (F) (D)</t>
  </si>
  <si>
    <t xml:space="preserve"> Hallazgo Nro. 13. Expediente nro. 201416563 NIT. 890926272. Embargo y secuestro de bienes. (D) (F)</t>
  </si>
  <si>
    <t>Hallazgo Nro. 14. Garantías reales de las Facilidades de Pago del Art. 45 Ley 2155/2021 (D)</t>
  </si>
  <si>
    <t xml:space="preserve"> Hallazgo Nro. 15. Aplicación Depósitos de Títulos Judiciales (D)</t>
  </si>
  <si>
    <t xml:space="preserve"> Hallazgo Nro. 16. Saldos de obligaciones cobro coactivo</t>
  </si>
  <si>
    <r>
      <rPr>
        <b/>
        <sz val="10"/>
        <rFont val="Arial"/>
        <family val="2"/>
      </rPr>
      <t>Hallazgo Nro. 17. Expedición Resolución que ordena seguir adelante la ejecución de los expedientes 201103469, 199901896, 201016997 y 200810022 (D)</t>
    </r>
    <r>
      <rPr>
        <sz val="10"/>
        <rFont val="Arial"/>
        <family val="2"/>
      </rPr>
      <t xml:space="preserve">
</t>
    </r>
  </si>
  <si>
    <t>Hallazgo Nro. 18 Consistencia estado obligaciones cobro coactivo (D)</t>
  </si>
  <si>
    <t>Elaboración Auditoría de Cumplimiento. Proceso de Cobro Coactivo, con corte a 31 de diciembre 2021 - DIAN</t>
  </si>
  <si>
    <t>HALLAZGO No. 7. RETENCIÓN CONTRIBUCIÓN ESTAMPILLA ENTIDADES DEL ORDEN NACIONAL (F) (D)</t>
  </si>
  <si>
    <t>HALLAZGO No.8. LIQUIDACIÓN RETENCIÓN CONTRIBUCIÓN ESTAMPILLA (F) (D)</t>
  </si>
  <si>
    <t xml:space="preserve">HALLAZGO No.10 LIQUIDACIÓN VALOR PRESUNTO RESOLUCIONES 900014 Y 900019 – ECOPETROL NIT. 899.999.068 (F-D) </t>
  </si>
  <si>
    <t xml:space="preserve">HALLAZGO No. 11. RETENCIÓN CONTRIBUCIÓN Y LIQUIDACIÓN DE INTERESES MORATORIOS POR ESTAMPILLA TRANSELCA NIT 802.007.669 (F) Y (D) </t>
  </si>
  <si>
    <t xml:space="preserve">HALLAZGO No. 15 SEGUIMIENTO PROCESO DE FISCALIZACIÓN DE LA CONTRIBUCIÓN ESTAMPILLA </t>
  </si>
  <si>
    <t xml:space="preserve">HALLAZGO No. 16 REGISTRO OBLIGACIONES ESTAMPILLA HERRAMIENTA OBLIGA </t>
  </si>
  <si>
    <t>Elaboración Auditoría Auditoria de Cumplimiento Intersectorial Estampilla pro Universidad Nacional de Colombia y demás universidades públicas. Vigencias 2014 a junio 30 de 2022</t>
  </si>
  <si>
    <t>Fecha Corte: 2022-12-15</t>
  </si>
  <si>
    <t>Fecha Suscripción: (aaaa-mm-dd) 2023-01-20</t>
  </si>
  <si>
    <t>DGF Fiscalización</t>
  </si>
  <si>
    <t>DGI Impuestos</t>
  </si>
  <si>
    <t>Seguimiento actividades</t>
  </si>
  <si>
    <t>DGA</t>
  </si>
  <si>
    <t>DGC</t>
  </si>
  <si>
    <t>DGI</t>
  </si>
  <si>
    <t>DGIT</t>
  </si>
  <si>
    <t>DGJ</t>
  </si>
  <si>
    <t>REFORMULACIÓN  31_05_23</t>
  </si>
  <si>
    <t xml:space="preserve">DIRECCIÓN DE GESTIÓN DE IMPUESTOS </t>
  </si>
  <si>
    <t>Hallazgo</t>
  </si>
  <si>
    <t>Actividad</t>
  </si>
  <si>
    <t>Filas</t>
  </si>
  <si>
    <t>Responsable - DGI</t>
  </si>
  <si>
    <t>Reformulación aprobada</t>
  </si>
  <si>
    <t xml:space="preserve">Hallazgo No. 22: Títulos Judiciales
</t>
  </si>
  <si>
    <t xml:space="preserve">Identificar el número de DJ que no son posbles de gestionar, señalando las causas que imposibilitan la gestión de los DJ constituidos al 31 de diciembre de 2013. </t>
  </si>
  <si>
    <t>Subdirección Cobranzas y control extensivo</t>
  </si>
  <si>
    <t>Acciones Nuevas</t>
  </si>
  <si>
    <t>Programar y realizar mesa de trabajo con el nivel central para identificar las acciones Y Gestion a realizar e implementar frente a los DJ que no son posibles de gestionar.</t>
  </si>
  <si>
    <t xml:space="preserve">Hallazgo No. 2. Devoluciones asociadas a proveedores ficticios  </t>
  </si>
  <si>
    <t>Subdirección de Fiscalización Tributaria</t>
  </si>
  <si>
    <t>Nueva fecha de terminación</t>
  </si>
  <si>
    <t xml:space="preserve">Hallazgo No. 3. Devolución sin investigación por Fiscalización  </t>
  </si>
  <si>
    <t xml:space="preserve">Hallazgo 4. Términos para autorizar devoluciones abreviadas  </t>
  </si>
  <si>
    <t>2.Ajustar plan de contigencia como documento de estrategía de continuidad del negocio para ser integrado al plan de continuidad del negocio de la Entidad</t>
  </si>
  <si>
    <t>Subdirección de devoluciones</t>
  </si>
  <si>
    <t>Cambio la actividad, la unidad de medida, la fecha de inicio y la fecha de terminación</t>
  </si>
  <si>
    <t>Fondo Rotatorio – Partidas conciliatorias</t>
  </si>
  <si>
    <t>Adelantar, por lo menos, una mesa de trabajo virtual, con la participación de la Subdirección de devoluciones, la Coordinación…</t>
  </si>
  <si>
    <t>Subdirección de recaudo</t>
  </si>
  <si>
    <t>Realizar las actividades administrativas y contables necesarias para concluir la depuración  y ajuste de los valores de las partidas</t>
  </si>
  <si>
    <t>Depurar las partidas conciliatorias del Fondo Rotatorio de Devoluciones</t>
  </si>
  <si>
    <t xml:space="preserve">Hallazgo No. 2:  Depósitos en Instituciones Financieras – Conciliaciones Bancarias
</t>
  </si>
  <si>
    <t>Hallazgo No. 3:   Documentos Inconsistentes</t>
  </si>
  <si>
    <t>Reformulación fecha de Inicio y terminación</t>
  </si>
  <si>
    <t xml:space="preserve">HALLAZGO No. 8. CONSISTENCIA DE LA INFORMACION  </t>
  </si>
  <si>
    <t xml:space="preserve">Hallazgo No. 2. CARTERA PRESCRITA
</t>
  </si>
  <si>
    <t xml:space="preserve">Hallazgo No. 4. CLASIFICACION DE LA CARTERA
</t>
  </si>
  <si>
    <t>Documentar y relacionar las actividades administrativas y técnicas que se requieren para aplicar la clasificación de la cartera..</t>
  </si>
  <si>
    <t xml:space="preserve">Hallazgo Nro. 8. Oportunidad en la Investigación de Bienes y Medidas Cautelares, Expediente Nro. 201115065 (D) (F)
</t>
  </si>
  <si>
    <t xml:space="preserve">Hallazgo Nro. 9. Custodia y administración de bienes secuestrados, Expediente Nro. 200404830 del contribuyente identificado con NIT 811026755 (D)
</t>
  </si>
  <si>
    <t xml:space="preserve">Hallazgo Nro. 12. Gestión de cobro Expediente Nro. 201103469 (F) (D)
</t>
  </si>
  <si>
    <t xml:space="preserve">Hallazgo Nro. 13. Expediente nro. 201416563 NIT. 890926272. Embargo y secuestro de bienes. (D) (F)
</t>
  </si>
  <si>
    <t xml:space="preserve">Hallazgo Nro. 17. Expedición Resolución que ordena seguir adelante la ejecución de los expedientes 201103469, 199901896, 201016997 y 200810022 (D </t>
  </si>
  <si>
    <t xml:space="preserve">ANEXO PARA RETIRO DE HALLAZGOS POR EFECTIVIDAD  31_05_23 </t>
  </si>
  <si>
    <t>DIRECCIÓN DE GESTIÓN CORPORATIVA</t>
  </si>
  <si>
    <t xml:space="preserve">Fecha de elaboración: </t>
  </si>
  <si>
    <t>AUDITORIA</t>
  </si>
  <si>
    <t>CODIGO HALLAZGO</t>
  </si>
  <si>
    <t xml:space="preserve">DESCRIPCIÓN DEL HALLAZGO </t>
  </si>
  <si>
    <t xml:space="preserve">JUSTIFICACIÓN </t>
  </si>
  <si>
    <t>"Auditoria Financiera Independiente a la UAE Dirección de Impuestos y Aduanas Nacionales – DIAN, Vigencia 2020
H4"</t>
  </si>
  <si>
    <t>19  03 004</t>
  </si>
  <si>
    <t>HALLAZGO No. 4. CONSTRUCCIÓN DE LA INFRAESTRUCTURA DEL LABORATORIO NACIONAL DE ADUANAS DE LA DIRECCIÓN DE IMPUESTOS Y ADUANAS NACIONALES.
“(…) incumplimiento por parte de los actores vinculados, de los términos pactados contractualmente y de las condiciones establecidas en los documentos de la licitación pública No. LP-00-005-2016 para el proceso de selección de la obra (…)
(…) el proyecto fue terminado en el año 2019, quince años después de su inicio que data del año 2004, (…) 
(…) se pagó un estudio patológico para establecer el estado del edificio frontal de laboratorio existente (construido en 2007), no empero haberse realizado actualización de los diseños que fue entregado en el año 2015 (…)
(…) pagar con cargo a recursos del presupuesto nacional, actividades para la limpieza de elementos deteriorados por el transcurso del tiempo y un estudio patológico, inobservando los principios de la administración pública, entre ellos el de eficiencia, eficacia y economía (…)
(…) se recibió la actividad y se validaron documentos para el pago, sin la verificación de que lo físicamente suministrado e instalado correspondiera a lo pactado contractualmente;(…)
(…) incumplimiento de la DIAN de las obligaciones de supervisión como entidad contratante (…)
(…) incumplimiento por parte del ejecutor de la obra de las
obligaciones contractuales pactadas en la cláusula numeral once18 del respectivo contrato y en el numeral 7.7 del pliego de condiciones19 y en consecuencia el desembolso de recursos públicos, por actividad que no corresponde a la cantidad pactada. (…)
(…) daño al patrimonio público en los términos establecidos en el artículo 6 de la Ley 610 de 2000 y una posible incidencia disciplinaria al tenor de las Leyes 734 de 2002 y 1474 de 2011(…)”</t>
  </si>
  <si>
    <t xml:space="preserve">Frente a este hallazgo, la Coordinación de infraestructura realizó las respectivas acciones de mejora, referentes a los contratos de obra que se deriven de una licitación pública.                                                          
Respecto a las actividades descritas por la CGR, se implementaron los informes de supervisión y actas de visita de los contratos, donde se enuncian los controles realizados.  El enlace con las evidencias es el siguiente: https://diancolombia-my.sharepoint.com/:f:/g/personal/mrodriguezm6_dian_gov_co/Elg7qOKFitBGuPyiqsh7AX0BKaS8b16W6hF8WcgTcOg4Rg?e=qv7txi                                                                      </t>
  </si>
  <si>
    <t>16 01 002</t>
  </si>
  <si>
    <t>"HALLAZGO No. 1. BAJA DE ACTIVOS INTANGIBLES
A 31 de diciembre de 2021, el estado de situación financiera registra activos intangibles por $17.039.961.743 sin uso, que aún no han sido retirados del inventario y que se encuentran totalmente depreciados, generando que la información revelada a los diferentes usuarios no corresponda a la realidad de los hechos económicos y a registro de activos que no son potencial de servicio para la entidad"</t>
  </si>
  <si>
    <t xml:space="preserve">En referencia con este hallazgo se implementaron los respectivos controles y acciones de mejora frente al retiro de los activos intangibles del inventario de la entidad, es importante precisar que cada semestre por medio de un acto administrativo estos activos son retirados del inventario. 
Se adjuntan las evidencias https://diancolombia-my.sharepoint.com/:f:/g/personal/mrodriguezm6_dian_gov_co/Ei8f3fJvLi9MtY4nF_zYrJ8BINwDgt5b9RnF80_NtlW3Fg?e=3g3N42                                                                                 </t>
  </si>
  <si>
    <t>DIRECCIÓN DE GESTIÓN JURÍDICA</t>
  </si>
  <si>
    <t>9 Aud Funcion pagadora vig  2013</t>
  </si>
  <si>
    <t>22 05 001</t>
  </si>
  <si>
    <t>Con base en la evaluación de las carpetas contentivas de los procesos judiciales Nos. 20060014901, 20070016801, 20090008101, 20030140201, 20070023001, 20100011301, 20080023101, 20090009101, 20090018201, 20090019801, 20110026001, 20100021601, 20100025801, 20100025701, se evidencia lo siguiente: los documentos no cuentan con foliación consecutiva, en orden cronológico, como tampoco figuran algunos folios, hay duplicidad de escritos, se encuentran documentos con asuntos diferentes a los de los expedientes y no se observan algunas actuaciones importantes que permitan el seguimiento al sumario.      Con base en la evaluación de las carpetas contentivas de las conciliaciones con Nos. Internos 2736, 1744, 2916, 2874, 2734, 2909, 2472, 2956, 3177, 3221, 2501, 2122, 3220, 3276, 2624, 3129, 3107,2034, 1809, 1844, se evidencia lo siguiente: los documentos no cuentan con foliación consecutiva, en orden cronológico, como tampoco figuran algunos folios, hay duplicidad de escritos, se encuentran documentos con asuntos diferentes a los del expediente y no se observan algunas actuaciones importantes como autos aprobatorios o aprobatorios de conciliación.
Con base en la evaluación de los expedientes contentivos de los contratos 100206215-318-0-2013, 100206217-227-0-2013, 100215312-322-0-2013, 100206214-172-0-2013, 100207218-288-0-2013, 103201235-140-0-2013, 100207220-317-0-2013, 100215313-178-0-2013, 100211231-274-0-2013, 100202206-305-0-2013, 100206214-177-0-2013, 103201235-095-0-2013, 100206217-226-0, 100207220-281-0-, 100215313-158-0-, 100206216-212-0-, 100215347-135-0, 100206214-221-0. se evidencia lo siguiente: los documentos no cuentan con foliación consecutiva, en orden cronológico, como tampoco figuran algunos folios, hay duplicidad de escritos, se encuentran documentos con asuntos diferentes a los del expediente, no hay unidad documental y no se observan en algunos casos el producto de las obligaciones contractuales cumplidas.</t>
  </si>
  <si>
    <t>Se ejecutó el Plan de mejora con la supervisión del área de Documentación de la Entidad, se realizaron visitas periódicas para la verificación de la conformación de las carpetas de procesos judiciales con el cumplimiento de las normas de archivo documental, se constató que las mismas estuvieran correctamente foliadas, los documentos legajados en orden cronológico, que no exista duplicidad de documentos, que todos los documentos correspondan al proceso judicial que se legaja y archiva, el área encargada de hacer las visitas de seguimiento expidió los informes de cada visita, de acuerdo a lo estipulado en el Plan de Mejoramiento. Una vez finalizó el tiempo acordado para la ejecución del plan y realizadas las pruebas de efectividad, se concluye que se continúa dando cumplimiento a las recomendaciones realizadas por la CGR y que dicho hallazgo se encuentra subsanado. Los soportes de la prueba de efectividad se encuentran en el siguiente enlace: https://diancolombia.sharepoint.com/:f:/s/DGJU/EnprE_-fnsJNujLLxJFXPkUBaCcM8GJPWf2uMtdOrsUMIw?e=NWB2cc</t>
  </si>
  <si>
    <t>Auditoria Financiera Independiente a la UAE Dirección de Impuestos y Aduanas Nacionales – DIAN, Vigencia 2020
H1</t>
  </si>
  <si>
    <t>19  03 003</t>
  </si>
  <si>
    <t>HALLAZGO No. 1. PROVISIONES LITIGIOS
“(…)  incorrección, correspondiente a una subestimación
de la cuenta 2701- Provisiones litigios y demandas por $2.113.035.538, afectando al patrimonio institucional con una sobrestimación por el mismo valor. (…)”</t>
  </si>
  <si>
    <t xml:space="preserve">Se realizó la actualización del Instructivo Determinación de la Provisión Contable de los Procesos Judiciales y Conciliaciones Extrajudiciales Versión 2- IN-PEC-0170 de conformidad con la normatividad vigente, indicando el plazo perentorio en el cual el apoderado judicial deberá actualizar la calificación del riesgo de pérdida y el cálculo de la provisión contable teniendo en cuenta el valor de la condena señalado en el fallo de primera instancia. La evidencia se encuentra en el siguiente enlace: https://diancolombia.sharepoint.com/:f:/s/DGJU/EuQUJ2mLEpZFg8GPyno9Vc4BN2Ze4hMm2DdjUkFMWeIqmQ?e=U0vEBg </t>
  </si>
  <si>
    <t>Realizados los cruces de los fallos condenatorios de primera instancia notificados a través del buzón de notificaciones  con la respectiva sentencia, se encuentra que en la mayoría de procesos ya han sido actualizados en sistema e-KOGUI en cuanto a la calificación del riesgo y la provisión contable, Cuando se realiza la verificacion y se encuentra un proceso no actualizado, se solicita al apoderado a cargo su actualización. Se anexan los correos electrónicos que constituyen prueba de efectividad, los cuales se encuentran en el siguiente enlace: https://diancolombia.sharepoint.com/:f:/s/DGJU/EharyoVOjwhCiouPUzRb1_sBvwQTRwf2dXC1XGuR5mAw3g?e=OSF93E</t>
  </si>
  <si>
    <t>Dirección de Gestión de Impuestos</t>
  </si>
  <si>
    <t>25 de mayo de 2023</t>
  </si>
  <si>
    <t>Hallazgo No. 5. Supervisión Contratos de Macrotítulos  "El hallazgo se enfoca en las debilidades y falencias evidenciadas en la supervisión, seguimiento y monitoreo de los contratos de macrotítulos suscritos entre el Ministerio de Hacienda y Crédito Público - MHCP y el Depósito Centralizado de Valores – DECEVAL, para las vigencias 2018 y 2019, en los cuales la supervisión está a cargo de</t>
  </si>
  <si>
    <t xml:space="preserve">Se lleva Control diariamente de los saldos del macrotítulo, se realiza mensualmente el cruce de información de la información reportada por el administrador de l deposito de valores, los reportes de las direcciones seccionales, el aplicativo SI de Devoluciones y CIN20. La información de la base de TIDIS y el cruce de información se encuentran en la carpeta de "Documentos/Devoluciones/ANALISIS Y CONTROL EXPEDICIONES TIDIS" en SharePoint de la Subdirección de Devoluciones. </t>
  </si>
  <si>
    <t>Hallazgo No. 12. Información almacenada en el aplicativo MUISCA-SIE Devoluciones   "El hallazgo se refiere a 167 mensajes de error del aplicativo MUISCA para la DSIA Santa Marta, los cuales se presentan por deficiencias de gestión y control en el seguimiento a la consistencia de los documentos que conforman los expedientes en el aplicativo SIE- Devoluciones, lo cual genera falta de confi</t>
  </si>
  <si>
    <t>Se realizó el diagnóstico de los errores presentados que impidieron la consulta en el Servicio Informático de Devoluciones de los documentos asociados a los asuntos: 202081130100006366,  202081130100008700, 202081130100010770, 202081130100013038, 202081130100135495 la cual dio como resultado que se debe a que la verificación del asunto y sus respectivos formatos se ha realizado mediante el enlace equivocado https://muisca.dian.gov.co y el correcto ingreso para verificar las solicitudes de devolución junto con sus formatos, es en el enlace https://devolucion.dian.gov.co
Al realizar ingreso correcto mediante enlace https://devolucion.dian.gov.co y consultar el asunto 202081130100006366, se puede realizar la normal apertura de los formatos.
Por lo anterior de realizó una presentación en PowerPoint de Requisitos mínimos de Hardware,  Software, Navegadores y URL de ingreso al Servicio Informático de Devoluciones, para acceder a consultas y documentos mediante roles asignados en ejercicio de auditorías o inspecciones.
Las evidencias están en la carpeta</t>
  </si>
  <si>
    <t>Auditoría de Cumplimiento, U.A.E DIAN Devoluciones y Compensaciones gestionadas a 31 de diciembre</t>
  </si>
  <si>
    <t>Hallazgo No. 11 Gestión documental de expedientes en proceso de devoluciones y/o compensaciones  (...) en la DSI Medellín y la DSIA Santa Marta y hace referencia a las falencias en la organización de las carpetas en cuanto a rotulación, foliación, hojas de control de unidad documental, revisión de series, unidades documentales, tablas de retención documental y registro de fechas en orden,</t>
  </si>
  <si>
    <t>Conforme al Memorando 058 del 24 de abril de año 2023, emitido por la Oficina de Control Interno, se realizaron las pruebas de efectividad, por parte de las Direcciones Seccionales de Impuestos de Medellín y de Impuestos y Aduanas de Santa Marta con una revisión de una muestra representativa de expedientes seleccionadas para verificación, debiendo incluirse el 1% de expedientes de la muestra en solicitudes de devolución y/o compensaciones tramitadas en el Subproceso de Recaudo – Devoluciones. la verificación fue soportada en las listas de chequeo que hacen parte del Memorando 40 del 25 de febrero de 2022, lineamiento impartido por la Subdirección de Fiscalización Tributaria, relativo a Control norma archivística.
El resultado de la prueba de efectividad permite colegir que se está cumplimiento con las normas de Gestión Documental y  se está contrarrestando la causa que dio origen al hallazgo,  por lo cual solicitamos se certifique el retiro del hallazgo 11  acciones de mejoramiento 2 y 3 por encontrarse cumplidas al 100% dentro del  plan de mejoramiento suscrito con la Contraloría General de la República, en el proceso de IMPUESTOS.
Los soportes resultados de la prueba de efectividad se encuentran en el siguiente link 
 https://nam02.safelinks.protection.outlook.com/?url=https%3A%2F%2Fdiancolombia.sharepoint.com%2F%3Af%3A%2Fs%2FSub-Fiscal-Trib%2FEnJW_G4TxftLnPA9UxaTNwQB-6CYa2_NEn1x4Uh5yraENQ%3Fe%3DzHt8IU&amp;data=05%7C01%7Cggonzalezv%40dian.gov.co%7C9920e79c56334c088bba08db5c870084%7Cfab26e5a737a44388ccd8e465ecf21d8%7C0%7C0%7C638205508210712825%7CUnknown%7CTWFpbGZsb3d8eyJWIjoiMC4wLjAwMDAiLCJQIjoiV2luMzIiLCJBTiI6Ik1haWwiLCJXVCI6Mn0%3D%7C3000%7C%7C%7C&amp;sdata=49MEmHd%2FxLzK0I4TsRyAgAti%2Bmixyu9CzAsWd%2BivYhs%3D&amp;reserved=0</t>
  </si>
  <si>
    <t>EJERCICIO DE ELABORACIÓN Plan de Mejoramiento “Auditoría Financiera a la UAE Dirección de Impuestos y Aduanas Nacionales - DIAN vigencia 2022”</t>
  </si>
  <si>
    <t>SUSCRITO: 19/06/2023</t>
  </si>
  <si>
    <t>No.</t>
  </si>
  <si>
    <t>HALLAZGO</t>
  </si>
  <si>
    <t>Tipo de Hallazgo</t>
  </si>
  <si>
    <t>RESPONSABLE</t>
  </si>
  <si>
    <t xml:space="preserve">Hallazgo No. 1. Créditos Judiciales </t>
  </si>
  <si>
    <t>Administrativo</t>
  </si>
  <si>
    <t>Hallazgo No. 2. Provisión Contable</t>
  </si>
  <si>
    <t>Hallazgo No. 3. Activos Intangibles Software en Desarrollo</t>
  </si>
  <si>
    <t>Hallazgo No. 4. Informes de Supervisión Contratos</t>
  </si>
  <si>
    <t xml:space="preserve">Administrativo </t>
  </si>
  <si>
    <t>Hallazgo No. 5. Cuentas por Cobrar y Cuentas por Pagar</t>
  </si>
  <si>
    <t>Hallazgo No. 6. Reconocimiento y Revelación BIRDP Transferidos (D)</t>
  </si>
  <si>
    <t xml:space="preserve">Disciplinario </t>
  </si>
  <si>
    <t>Hallazgo No. 7. Prescripción NIT 900.325.847 Barranquilla (F-D)</t>
  </si>
  <si>
    <t>Fiscal-Disciplinario</t>
  </si>
  <si>
    <t>Hallazgo No. 8. Prescripción NIT 900.230.944 (F-D)</t>
  </si>
  <si>
    <t>Hallazgo No. 9. Acciones de Cobro NIT 830.084.939 (F-D)</t>
  </si>
  <si>
    <t>Hallazgo No. 10. Administración de BIRDP (D)</t>
  </si>
  <si>
    <t>Disciplinario</t>
  </si>
  <si>
    <t>Hallazgo No. 11. Arrendamiento de BIRDP (D)</t>
  </si>
  <si>
    <t>Hallazgo No. 12. Transferencia a Título Gratuito BIRDP (D)</t>
  </si>
  <si>
    <t>Hallazgo No. 13. Mercancías ADA – Arauca (F-D)</t>
  </si>
  <si>
    <t>SEGUIMIENTO 30/06/2023</t>
  </si>
  <si>
    <t>HALLAZGOS</t>
  </si>
  <si>
    <t>ACCIONES</t>
  </si>
  <si>
    <t>ACTIVIDADES</t>
  </si>
  <si>
    <t>CUMPLIDAS</t>
  </si>
  <si>
    <t>REFORMULACIONES 21/12/2023</t>
  </si>
  <si>
    <t>DIRECCIÓN</t>
  </si>
  <si>
    <t>REFORMULACIONES 26/12/2023</t>
  </si>
  <si>
    <t>RETIRO ACTIVIDADES</t>
  </si>
  <si>
    <t>SEGUIMIENTO 31/12/2023</t>
  </si>
  <si>
    <t>RETIROS/REFORMULACIONES 31/05/2024</t>
  </si>
  <si>
    <t>DIRECCIÓN DE GESTIÓN</t>
  </si>
  <si>
    <t>Cantidad de Hallazgos CGR RETIRADOS</t>
  </si>
  <si>
    <t>COPORTATIVA</t>
  </si>
  <si>
    <t>Cantidad de Hallazgos CGR REFORMULADOS</t>
  </si>
  <si>
    <t>TECNOLOGÍA</t>
  </si>
  <si>
    <t>EJERCICIO DE ELABORACIÓN Plan de Mejoramiento“Auditoría Financiera a la UAE Dirección de Impuestos y Aduanas Nacionales - DIAN vigencia 2023”</t>
  </si>
  <si>
    <t>SUSCRITO: 21/06/2024</t>
  </si>
  <si>
    <t>Hallazgo No. 1. Cálculo Depreciación Propiedad, Planta y Equipo.</t>
  </si>
  <si>
    <t>Hallazgo No. 2 Saldos Propiedad, Planta y Equipo – Equipo de transporte</t>
  </si>
  <si>
    <t>Hallazgo No. 3 Uso parcial de inmueble arrendado</t>
  </si>
  <si>
    <t>Hallazgo No. 4. Custodia y Control de inventarios Maquina Extrusora (F)</t>
  </si>
  <si>
    <t>Fiscal</t>
  </si>
  <si>
    <t>Hallazgo No. 5. Custodia y Control de inventarios Cabezas de ganado (F).</t>
  </si>
  <si>
    <t>Hallazgo No. 6. Custodia y Control de inventarios Pantalonetas (F)</t>
  </si>
  <si>
    <t>Hallazgo No. 7 Saldos por terceros</t>
  </si>
  <si>
    <t>Hallazgo No. 8 Proceso de cobro – NIT 805001015 (F-D)</t>
  </si>
  <si>
    <t>EJERCICIO DE SEGUIMIENTO Plan de Mejoramiento“</t>
  </si>
  <si>
    <t>CORTE: 30/06/2024</t>
  </si>
  <si>
    <t>H</t>
  </si>
  <si>
    <t>ACC</t>
  </si>
  <si>
    <t>ACT</t>
  </si>
  <si>
    <t>CUMP</t>
  </si>
  <si>
    <t>PRO</t>
  </si>
  <si>
    <t>DGF</t>
  </si>
  <si>
    <t>EJERCICIO DE ELABORACIÓN Plan de Mejoramiento“Auditoría de Cumplimiento Intersectorial y Articulada Mecanismos de Obras por Impuestos”</t>
  </si>
  <si>
    <t>SUSCRITO: 21/01/2025</t>
  </si>
  <si>
    <t>Hallazgo No. 12 Trámite para la Extinción de la Obligación Tributaria</t>
  </si>
  <si>
    <t xml:space="preserve">Administrativos </t>
  </si>
  <si>
    <t xml:space="preserve">Hallazgo No. 13 Extinción de Obligaciones - DIAN </t>
  </si>
  <si>
    <t>Hallazgo No. 14 Registro Resoluciones de Extinción Obras por Impuestos</t>
  </si>
  <si>
    <t>Hallazgo No. 15 Revelación de partidas y asuntos materiales</t>
  </si>
  <si>
    <t>Hallazgo No. 16 Conciliación de cuentas por cobrar - Impuesto de Renta -1305-
01-001</t>
  </si>
  <si>
    <t>Hallazgo No. 17 Registros en Sistemas de Información DIAN</t>
  </si>
  <si>
    <t xml:space="preserve">Hallazgo No. 18 Reglamentación abonos y reconocimiento de rendimientos 
financieros </t>
  </si>
  <si>
    <t>Períodos que cubre: 2005 a 2022</t>
  </si>
  <si>
    <t>Fecha actualización OCI</t>
  </si>
  <si>
    <r>
      <t xml:space="preserve">2. Incluir en los compromisos laborales de todos los servidores públicos, así como las obligaciones de los contratistas de la Subdirección, uno que esté relacionado con la observancia y cumplimiento de la gestión documental en el marco del Sistema de </t>
    </r>
    <r>
      <rPr>
        <sz val="12"/>
        <color theme="1"/>
        <rFont val="Arial"/>
        <family val="2"/>
      </rPr>
      <t xml:space="preserve">Gestión </t>
    </r>
    <r>
      <rPr>
        <sz val="12"/>
        <rFont val="Arial"/>
        <family val="2"/>
      </rPr>
      <t xml:space="preserve">bajo los lineamientos del Modelo Integrado de Planeación y Gestión - MIPG.
</t>
    </r>
  </si>
  <si>
    <r>
      <t xml:space="preserve">3. Verificar y  ajustar de las unidades documentales de los procedimientos de Habilitación, renovación y/o cancelación de proveedor tecnológico, y sus documentos conexos a procedimientos transversales de gestión documental de la entidad de los </t>
    </r>
    <r>
      <rPr>
        <sz val="12"/>
        <color theme="1"/>
        <rFont val="Arial"/>
        <family val="2"/>
      </rPr>
      <t>responsables de los expedientes y/o unidades documentales, y generar informe trimestral de avance.</t>
    </r>
    <r>
      <rPr>
        <sz val="12"/>
        <rFont val="Arial"/>
        <family val="2"/>
      </rPr>
      <t xml:space="preserv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r>
  </si>
  <si>
    <r>
      <t xml:space="preserve">1. Elaborar, aprobar y publicar un procedimiento integral y sus documentos conexos para la realización del Premio Fiscal, dentro del Sistema de </t>
    </r>
    <r>
      <rPr>
        <sz val="12"/>
        <color theme="1"/>
        <rFont val="Arial"/>
        <family val="2"/>
      </rPr>
      <t>Gestión</t>
    </r>
    <r>
      <rPr>
        <sz val="12"/>
        <rFont val="Arial"/>
        <family val="2"/>
      </rPr>
      <t xml:space="preserve"> bajo los lineamientos del Modelo Integrado de Planeación y Gestión - MIPG
</t>
    </r>
  </si>
  <si>
    <t>1.00</t>
  </si>
  <si>
    <t>2.00</t>
  </si>
  <si>
    <t>3.00</t>
  </si>
  <si>
    <r>
      <rPr>
        <sz val="12"/>
        <color rgb="FF000000"/>
        <rFont val="Arial"/>
        <family val="2"/>
      </rPr>
      <t xml:space="preserve">9. Solicitar el suministro de equipos </t>
    </r>
    <r>
      <rPr>
        <b/>
        <u/>
        <sz val="12"/>
        <color rgb="FF000000"/>
        <rFont val="Arial"/>
        <family val="2"/>
      </rPr>
      <t>Termohigrometros</t>
    </r>
    <r>
      <rPr>
        <sz val="12"/>
        <color rgb="FF000000"/>
        <rFont val="Arial"/>
        <family val="2"/>
      </rPr>
      <t xml:space="preserve"> a la Coordinación de Servicios Generales, para su respectiva instalación en el segundo piso del Archivo Central de Aduanas Bogotá -Bodega No. 4</t>
    </r>
  </si>
  <si>
    <r>
      <t xml:space="preserve">Hallazgo No. 1. Deficiencias en la gestión, trámite y evaluación de las quejas y/o noticias disciplinarias. </t>
    </r>
    <r>
      <rPr>
        <sz val="10"/>
        <color theme="1"/>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</si>
  <si>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r>
      <t xml:space="preserve">Hallazgo No. 2. Deficiencias en la gestión de comunicación y notificación de actos administrativos proferidos en la etapa de instrucción disciplinaria.
</t>
    </r>
    <r>
      <rPr>
        <sz val="10"/>
        <color theme="1"/>
        <rFont val="Arial"/>
        <family val="2"/>
      </rPr>
      <t xml:space="preserve">De una muestra de 68 expedientes, asociados a 70 quejas recibidas entre el 01/01/2023 a 30/06/2024 se identificaron deficiencias en la gestión de comunicación y notificación de actos administrativos, así:
</t>
    </r>
    <r>
      <rPr>
        <b/>
        <sz val="10"/>
        <color theme="1"/>
        <rFont val="Arial"/>
        <family val="2"/>
      </rPr>
      <t>2.1</t>
    </r>
    <r>
      <rPr>
        <sz val="10"/>
        <color theme="1"/>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0"/>
        <color theme="1"/>
        <rFont val="Arial"/>
        <family val="2"/>
      </rPr>
      <t xml:space="preserve">2.2  </t>
    </r>
    <r>
      <rPr>
        <sz val="10"/>
        <color theme="1"/>
        <rFont val="Arial"/>
        <family val="2"/>
      </rPr>
      <t xml:space="preserve">	En dos expedientes no se dio cumplimiento a la comunicación del auto de terminación y archivo al quejoso, limitando la posibilidad de recurrir esta decisión. (Anexo 7).
</t>
    </r>
    <r>
      <rPr>
        <b/>
        <sz val="10"/>
        <color theme="1"/>
        <rFont val="Arial"/>
        <family val="2"/>
      </rPr>
      <t>2.3</t>
    </r>
    <r>
      <rPr>
        <sz val="10"/>
        <color theme="1"/>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</si>
  <si>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r>
      <rPr>
        <b/>
        <sz val="10"/>
        <color theme="1"/>
        <rFont val="Arial"/>
        <family val="2"/>
      </rPr>
      <t>Hallazgo No. 3. Incumplimiento en la conformación, gestión documental y en el manejo de información reservada y/o de datos personales en los expedientes.</t>
    </r>
    <r>
      <rPr>
        <sz val="10"/>
        <color theme="1"/>
        <rFont val="Arial"/>
        <family val="2"/>
      </rPr>
      <t xml:space="preserve">
</t>
    </r>
    <r>
      <rPr>
        <b/>
        <sz val="10"/>
        <color theme="1"/>
        <rFont val="Arial"/>
        <family val="2"/>
      </rPr>
      <t>3.1</t>
    </r>
    <r>
      <rPr>
        <sz val="10"/>
        <color theme="1"/>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0"/>
        <color theme="1"/>
        <rFont val="Arial"/>
        <family val="2"/>
      </rPr>
      <t xml:space="preserve">Quejas contenidas en carpeta digital: </t>
    </r>
    <r>
      <rPr>
        <sz val="10"/>
        <color theme="1"/>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0"/>
        <color theme="1"/>
        <rFont val="Arial"/>
        <family val="2"/>
      </rPr>
      <t xml:space="preserve">3.2  </t>
    </r>
    <r>
      <rPr>
        <sz val="10"/>
        <color theme="1"/>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0"/>
        <color theme="1"/>
        <rFont val="Arial"/>
        <family val="2"/>
      </rPr>
      <t>3.3</t>
    </r>
    <r>
      <rPr>
        <sz val="10"/>
        <color theme="1"/>
        <rFont val="Arial"/>
        <family val="2"/>
      </rPr>
      <t xml:space="preserve">	 67 expedientes no cuentan con el duplicado o copia integral de la actuación disciplinaria.  (Anexo 13) 
</t>
    </r>
    <r>
      <rPr>
        <b/>
        <sz val="10"/>
        <color theme="1"/>
        <rFont val="Arial"/>
        <family val="2"/>
      </rPr>
      <t xml:space="preserve">3.4 </t>
    </r>
    <r>
      <rPr>
        <sz val="10"/>
        <color theme="1"/>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</si>
  <si>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r>
      <t xml:space="preserve">Hallazgo No. 4. Deficiencias en la gestión de accesos al aplicativo VIGIA. 
</t>
    </r>
    <r>
      <rPr>
        <sz val="10"/>
        <color theme="1"/>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0"/>
        <color theme="1"/>
        <rFont val="Arial"/>
        <family val="2"/>
      </rPr>
      <t>4.1</t>
    </r>
    <r>
      <rPr>
        <sz val="10"/>
        <color theme="1"/>
        <rFont val="Arial"/>
        <family val="2"/>
      </rPr>
      <t xml:space="preserve">	Cuatro funcionarios con roles activos en el aplicativo VIGIA, que no aparecen registrados en la planta de personal activa a 01/07/2024. (Anexo 14)
</t>
    </r>
    <r>
      <rPr>
        <b/>
        <sz val="10"/>
        <color theme="1"/>
        <rFont val="Arial"/>
        <family val="2"/>
      </rPr>
      <t>4.2</t>
    </r>
    <r>
      <rPr>
        <sz val="10"/>
        <color theme="1"/>
        <rFont val="Arial"/>
        <family val="2"/>
      </rPr>
      <t xml:space="preserve">	Cuatro funcionarios ubicados en Direcciones Seccionales con roles activos del aplicativo VIGIA. (Anexo 15)
</t>
    </r>
    <r>
      <rPr>
        <b/>
        <sz val="10"/>
        <color theme="1"/>
        <rFont val="Arial"/>
        <family val="2"/>
      </rPr>
      <t>4.3</t>
    </r>
    <r>
      <rPr>
        <sz val="10"/>
        <color theme="1"/>
        <rFont val="Arial"/>
        <family val="2"/>
      </rPr>
      <t xml:space="preserve">	Siete funcionarios que se encuentran ubicados en el Nivel Central, en dependencias diferentes a la Subdirección de Asuntos Disciplinarios y poseen roles activos en el aplicativo VIGIA (Anexo 16).</t>
    </r>
  </si>
  <si>
    <r>
      <rPr>
        <b/>
        <sz val="10"/>
        <color theme="1"/>
        <rFont val="Arial"/>
        <family val="2"/>
      </rPr>
      <t xml:space="preserve">Hallazgo No. 5. Deficiencias en los Sistemas de Información y archivos que apoyan el Subproceso de Investigaciones Disciplinarias. </t>
    </r>
    <r>
      <rPr>
        <sz val="10"/>
        <color theme="1"/>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0"/>
        <color theme="1"/>
        <rFont val="Arial"/>
        <family val="2"/>
      </rPr>
      <t>Aplicativos no corporativos</t>
    </r>
    <r>
      <rPr>
        <sz val="10"/>
        <color theme="1"/>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</si>
  <si>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SEMESTRE RETIRO/
REFORMULACIÓN</t>
  </si>
  <si>
    <t>AUDITORIA
INSPECCIÓN</t>
  </si>
  <si>
    <t>CÓDIGO DEL HALLAZGO</t>
  </si>
  <si>
    <t>Auditoría Integral TI1 (Servicios Tecnológicos, Gobierno de TI)" ATI2016005
H3
Periodo 01/01/2015 al 31/05/2016</t>
  </si>
  <si>
    <t>ATI 2016005</t>
  </si>
  <si>
    <t>Hallazgo 3. Inadecuada definición, diseño y aplicación de controles de la gestión de calidad y seguridad de los servicios tecnológicos.
Verificadas las herramientas (ArcSight, Imperva, Agentes Oracle, Logs CheckPoint, Macafee web Gateway, Ativirus Symantec, Orión), con que cuenta la entidad, las cuales permiten el registro y correlación de eventos que ocurren tanto en un elemento de hardware como de software del sistema, se observó que no se realiza el análisis de los logs generados a través de las herramientas existentes, los cuales se constituye en un mecanismo de control para el monitoreo y seguimiento de los servicios tecnológicos y bases de datos de la entidad, con el fin de garantizar la calidad y seguridad del mismos.
De otro lado, analizando las funciones de Gobierno TI, se identificó que tanto la política, como el procedimiento para esta gestión, son de competencia de Dirección de Gestión Organizacional (numeral 5º del artículo 15 del Decreto 4048 de 2008) y de la Subdirección de Gestión de Tecnología (numerales 1, 4 y 7 del artículo 18 del Decreto 4048 y artículo 3º de la Resolución No. 053 de 2012).
Entendiéndose que la gestión de logs que registran los eventos en las herramientas existentes, deberían contemplar entre otras actividades, la definición de reglas, definición de información que se debe registrar, configuración,  periodicidad, análisis, almacenamiento y depuración de logs, de acuerdo con la política establecida.
Adicionalmente, los Servicios Informáticos Electrónicos - SIE´s,  cuentan con tablas de auditorías, a las cuales no se les realiza seguimiento y análisis de los resultados a los logs generados, y no se han definido alcances y responsabilidades, tanto del área funcional dueña de los SIE´s como del área técnica, para la gestión y análisis de los resultados.
Lo anterior contraviniendo las siguientes normas:
• Principios de Economía y Eficiencia del artículo 3º establecidos en la Ley 489 de 1998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 Literal i) “Establecimiento de sistemas modernos de información que faciliten la gestión y el control”  del artículo 4º  y literal b) “Garantizar la eficacia, la eficiencia y economía en todas las operaciones, promoviendo y facilitando la correcta ejecución de las funciones y actividades definidas para el logro de la misión institucional” del artículo 2º de la Ley 87  de 1993.
• Principios de autocontrol y autogestión y literales a)  de los Objetivos de Control de Evaluación  y de Control de Ejecución establecidos en MECI.
• Procedimiento Control de los Documentos del Sistema de Gestión de Calidad, Control Interno y Gestión Ambiental -   PR-IC-0001.
• Numeral 5º del artículo 15;  numerales 1, 4 y 7 del artículo 18 del Decreto 4048 de 2008 y numeral 15 del artículo 3º de la Resolución No. 053 de 2012.</t>
  </si>
  <si>
    <t>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t>
  </si>
  <si>
    <t>Realizar la adquisición, instalación y configuración  de las herramientas tipo SIEM (Sistema Integral de Monitoreo de Eventos) con cobertura al centro de datos principal</t>
  </si>
  <si>
    <t>Adquisición de  herramientas tipo SIEM</t>
  </si>
  <si>
    <t xml:space="preserve">Adquisición de las herramientas  tipo SIEM </t>
  </si>
  <si>
    <r>
      <rPr>
        <b/>
        <sz val="10"/>
        <rFont val="Arial"/>
        <family val="2"/>
      </rPr>
      <t>DGIT</t>
    </r>
    <r>
      <rPr>
        <sz val="10"/>
        <rFont val="Arial"/>
        <family val="2"/>
      </rPr>
      <t xml:space="preserve">
NC - Subproceso Seguridad de la Información
Oficina de Seguridad de la Información
REFORMULADO
22072020
ACTUALIZADO
30112021</t>
    </r>
  </si>
  <si>
    <t xml:space="preserve">Se cumplieron con las acciones de mejora propuestas a fin de mitigar la causa del hallazgo: "Falta de procedimientos donde se caracterice el seguimiento y monitoreo de las mismas, incluyendo: responsable, periodicidad configuración de tablas, autorización de activación o	desactivación de bitácoras y tratamiento al análisis de los resultados, así como políticas de seguridad sobre la configuración de tablas de auditorías, reglas de configuración y responsables ", así:		
1,    Se realizó la adquisición, instalación y configuración de las	herramientas tipo SIEM {Sistema integral de Monitoreo de Eventos) con cobertura al centro de datos principal.		
2.    se relevó y mantiene actualizado el inventario de las plataformas	administradas por la Dirección de Tecnología.		
Así mismo, se expidió el Manual de políticas y lineamientos de	seguridad de la información MN-lT-0072 con el objetivo:		
"Proporcionar a los usuarios internos y externos de la Unidad	Administrativa Especial -Dirección de Impuestos y Aduanas Nacionales (DIAN), las políticas y lineamientos de obligatorio cumplimiento con el fin de gestionar la Seguridad de la Información asegurando los principios de integridad, confidencialidad, disponibilidad y no repudio de la información, así como los relacionados con la privacidad de la información	(datos personales)11 el cual se encuentra en ¡implementación por parte	de las áreas de la Entidad involucradas.		</t>
  </si>
  <si>
    <t xml:space="preserve">Relevar y mantener actualizado el inventario de las plataformas administradas por la SGTI </t>
  </si>
  <si>
    <t>Mantener la herramienta tipo SIEM actualizada</t>
  </si>
  <si>
    <t xml:space="preserve">Reporte gerencial, semestral </t>
  </si>
  <si>
    <r>
      <rPr>
        <b/>
        <sz val="10"/>
        <rFont val="Arial"/>
        <family val="2"/>
      </rPr>
      <t>DGIT</t>
    </r>
    <r>
      <rPr>
        <sz val="10"/>
        <rFont val="Arial"/>
        <family val="2"/>
      </rPr>
      <t xml:space="preserve">
NC - Subproceso Innovación y Tecnología
Dirección de Gestión de Innovación y Tecnología
Subdirección de Infraestructura Tecnológica y de Operaciones
REFORMULADO
22072020
ACTUALIZADO
30112021</t>
    </r>
  </si>
  <si>
    <t>Auditoría Integral TI2 (Seguridad de la Información)" ATI2016010
H3
Periodo 01/01/2015 al 30/06/2016</t>
  </si>
  <si>
    <t>ATI 2016010</t>
  </si>
  <si>
    <t xml:space="preserve">Hallazgo N° 3. Uso de aplicativos no oficiales o no corporativos desarrollados por funcionarios de la Entidad, sin reglamentar.
De acuerdo al inventario suministrado por 12 Direcciones Seccionales, se determina que existen en la Entidad 88 aplicativos no corporativos o no oficiales, de los cuales 84 fueron desarrollados por funcionarios de la Entidad y 4 fueron adquiridos y licenciados. De los 84 software, 53 se utilizan en la gestión administrativa de los diferentes procesos de las Direcciones Seccionales como son: correspondencia, control de horario y generación de planillas entre otros y 35 en el manejo de información de los contribuyentes y usuarios aduaneros en los diferentes procesos misionales de estas seccionales; de estos aplicativos 7 manejan funcionalidad similar a los sistemas corporativos, tal como lo indican los usuarios de estas Seccionales, los cuales a continuación se relacionan: 
El uso de estas aplicaciones fue verificada en visita realizada a las Direcciones Seccionales de Impuestos y de Aduanas de Medellín, donde se encontraron 14 aplicativos no corporativos, los cuales apoyan la gestión de los procesos y son utilizados como herramientas para el control de las operaciones; éstos aplicativos nacieron hace muchos años, debido de la falta de aplicaciones corporativas y lineamiento por parte del respectivo proceso, dando paso a que se desarrollaran según las necesidades puntuales, disminuyendo en lo posible el trámite manual de documentos.
El equipo auditor evidenció que estos aplicativos adolecen de estructura estándar de seguridad de datos de auditoría y trazabilidad; de igual manera no presentan  módulos de auditoría (logs), que permitan identificar las transacciones de las operaciones o el registro de posibles modificaciones en la información. De igual forma  carecen de actualizaciones, mantenimientos, copias de respaldo de acuerdo con el procedimiento establecido en la entidad y aseguramiento de los datos e información. Estos aplicativos no se encuentran bajo la administración y gobernabilidad de la Subdirección de Gestión de Tecnología de Información y Telecomunicaciones.
De otra parte, se evidenció del análisis de la información anexa del correo electrónico remitido por la Dirección Seccional de Aduanas de Bogotá 103201459 0056 de agosto 30 de 2016, que los entes de control generan hallazgos en relación con los aplicativos no corporativos de los cuales la Subdirección de Gestión de Tecnología de Información y Telecomunicaciones no los asume como propio, ni se les hace mantenimiento por cuanto no existe lineamiento referente a los mismos, como son los siguientes casos:
• Aplicativo CORREO2007. La Agencia ITRC generó hallazgo en la Inspección 1707000333 del 14 de junio de 2016, 
• Aplicativo OPERA. La CGR generó hallazgo 3 de la vigencia 2011 y Primer semestre de 2012.
Lo anterior contraviene las siguientes normas:
• Principios de Economía y Eficiencia del artículo 3º establecidos en la Ley 489 de 1998, literales b) y i)  del artículo 4º  y literales a), b) y e) del artículo 2º de la Ley 87  de 1993.
• Principios de autocontrol y autogestión y literal a)  de los Objetivos de Control de Evaluación  y de Control de Ejecución, MECI: 2014.
• Numeral 5º del artículo 15;  numerales 1, 2,5  y 7 del artículo 18 del Decreto 4048 de 2008; numerales 2, 5, 9 y 11 del artículo 2 de la Resolución No. 053 de 2012.
• Artículo 17, Ley 1712 de marzo de 2014.
• Numeral A.12.1 Requisitos de seguridad de los sistemas de información, NTC-ISO-IEC 27001.
• LI.SIS.22 - Seguridad y privacidad de los sistemas de información, Estrategia GEL. </t>
  </si>
  <si>
    <t>Esta situación se presenta debido a la falta de control y reglamentación por parte de la Subdirección de Gestión de Tecnología de Información y Telecomunicaciones en el uso de los aplicativos no corporativos en las Direcciones Seccionales.</t>
  </si>
  <si>
    <t>Elaborar documento interno donde se determinen lineamientos generales para los aplicativos "no oficiales o no corporativos".</t>
  </si>
  <si>
    <t>Se cumplieron con las acciones de mejora propuestas a fin de mitigar la cauda del hallazgo: "La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SGTlT,", así:
1. Se actualizaron todos los procedimientos e instructivos de innovación y Tecnología y los relacionados con la causa del hallazgo, entre ellos: Gestión de proyectos de tecnología PR-HT-0153, Gestión de proyectos de tecnología PR-liT-0453.
2. Se expidieron memorandos en conjunto con la Oficina de Seguridad de la Información con el fin de inventariar y generar lineamientos para las herramientas de soporte no corporativas -HSNC.
3. Se elaboró y continua con el plan de trabajo para eliminar y controlar el uso de aplicativos no corporativos en la entidad. Adicionalmente, la entidad se encuentra en la implementación del Plan de Modernización Tecnológica para la actualización y cambio de los sistemas de información a nuevas tecnologías que permitan una mejor y eficiente gestión institucional.</t>
  </si>
  <si>
    <t xml:space="preserve">Elaborar un plan de trabajo con las acciones a seguir para el cumplimiento de las directrices del documento anterior. </t>
  </si>
  <si>
    <r>
      <rPr>
        <b/>
        <sz val="10"/>
        <rFont val="Arial"/>
        <family val="2"/>
      </rPr>
      <t>DGIT</t>
    </r>
    <r>
      <rPr>
        <sz val="10"/>
        <rFont val="Arial"/>
        <family val="2"/>
      </rPr>
      <t xml:space="preserve">
NC - Subproceso Innovación y Tecnología
Dirección de Gestión de Innovación y Tecnología
REFORMULADO
22072020
ACTUALIZADO
30112021</t>
    </r>
  </si>
  <si>
    <t>Realizar Informe de seguimiento semestral al Plan de Trabajo.</t>
  </si>
  <si>
    <t>Informe semestral</t>
  </si>
  <si>
    <t>Auditoría a la efectividad de la seguridad y privacidad de la información ASI2018-08
H1
Período
01/07/2016 al 31/08/2018</t>
  </si>
  <si>
    <t xml:space="preserve">Incumplimiento de procedimientos relacionados con la gestión de solicitudes para creación o ajustes de sistemas de información. 
Verificada la seguridad y privacidad de la información en las Direcciones Seccionales de Impuestos y de Aduanas de Bogotá y de Cartagena, se evidenció que en la Seccional de Aduanas de Bogotá se encuentra en funcionamiento el aplicativo no corporativo denominado OPERA CONDEX (Control de los procesos de autos comisorios, actas de aprehensión y actas de hechos de todas las unidades aprehensoras y consulta de las cargas de trabajo de los funcionarios del proceso de aprehensión), el cual fue ajustado con nuevas funcionalidades avaladas por el Comité de Gestión de Cambios de Tecnología de la SGTIT, sin la aprobación del equipo de trabajo denominado Centro de Despacho para su realización y sin la existencia de políticas sobre el uso y manejo de estos aplicativos, de acuerdo con lo siguiente:
a) Se autorizó y realizó ajustes al aplicativo OPERA CONDEX, sin aprobación del Centro de Despacho Servicios Informáticos evidenciado en el acta N° 03 del 10 de mayo de 2018.
b) Se autorizaron cambios en el aplicativo no corporativo OPERA CONDEX y el despliegue  de nuevas funcionalidades, como se evidencia en las actas N° 24, 49 y 81 de febrero, marzo y mayo de 2018 del Comité de Gestión de Cambios de Tecnología de la SGTIT, incumpliendo el artículo 8°. "Requisitos de las solicitudes de cambio en la plataforma tecnológica”  de la Resolución 000231 de 2014 .
c) Se autorizó e instaló software libre  en el equipo institucional del funcionario de la Dirección Seccional de Aduanas de Bogotá, comisionado desde el 21 de diciembre de 2017 al 7 de agosto de 2018, a la Subdirección de Gestión de Tecnología de la Información y Telecomunicaciones, con la finalidad de realizar los ajustes e implementación de nuevas funcionalidades al aplicativo OPERA CONDEX, sin que a la fecha se hayan desinstalado estos recursos informáticos en este equipo, exponiendo a la entidad al riesgo de generar nuevas funcionalidades sin el control y autorización por parte de la SGTIT.
d) No se evidenció control por parte de la Coordinación de Apoyo a los Sistemas de Información de la SGTIT, a los ajustes y nuevas funcionalidades que se realizaron al aplicativo OPERA CONDEX y se incumplió con los estándares indicados en los procedimientos: Gestión de solicitudes para creación o ajustes de sistemas de información, Despliegue de servicios Informáticos, Gestión de Roles de los Sistemas de Información y Ejecución de Pruebas de Sistemas de Información.
Lo anterior incumple el artículo 6 del Capítulo III de la Resolución 000484 de enero de 2013 , los numerales 4. “Administración de licencias y derechos de uso”, 5. “Propiedad del software” y 9. “Instalación y desinstalación de software”; artículo 4. “Funciones del Comité” de la Resolución 0231 de 2014 , los Procedimientos PR-SI-002 “Gestión de solicitudes para creación o ajustes de sistemas de información”; PR-SI-0136 “Despliegue de servicios Informáticos”; PR-SI-0142 “Gestión de Roles de los Sistemas de Información”; PR-SI-0151 “Ejecución de Pruebas de Sistemas de Información” y los Numerales A.12. “Seguridad de las Operaciones” y A.14. “Adquisición, desarrollo y mantenimiento de sistemas” de la norma NTC-ISO-IEC 27001. 
</t>
  </si>
  <si>
    <t>La Entidad no ha definido una política o lineamiento acerca del uso y mantenimiento de aplicativos no corporativos, ni procedimientos que les aplique; así mismo, no se han efectuado desarrollos de sistemas de información que suplan la necesidad del objeto del aplicativo y falta de control por parte de la SGTIT.</t>
  </si>
  <si>
    <r>
      <rPr>
        <b/>
        <sz val="10"/>
        <rFont val="Arial"/>
        <family val="2"/>
      </rPr>
      <t>DGIT</t>
    </r>
    <r>
      <rPr>
        <sz val="10"/>
        <rFont val="Arial"/>
        <family val="2"/>
      </rPr>
      <t xml:space="preserve">
NC - Subproceso Innovación y Tecnología
Dirección de Gestión de Innovación y Tecnología
REFORMULADO
22/07/2020
ACTUALIZADO
30112021</t>
    </r>
  </si>
  <si>
    <t>Evaluación a la Administración de  Riesgos asociados a los procedimientos de Devoluciones y/o Compensaciones y Tráfico Postal y envios urgentes ARC-2016008
H3
Periodo 01/01/2016 al 30/09/2016</t>
  </si>
  <si>
    <t>ARC 2016008</t>
  </si>
  <si>
    <t xml:space="preserve">Hallazgo 3 
Riesgo por la  discrecionalidad y concentración de autoridad o exceso de poder en la verificación de los requisitos de la modalidad de Tráfico Postal y Envíos Urgentes.
En la auditoría realizada al  procedimiento PR-OA-0176, se observó que en el reconocimiento  de la mercancía de los paquetes postales que ingresan por la modalidad de TP y EU, persiste la  discrecionalidad de las actuaciones del funcionario que cumple la labor de reconocedor de carga, en las siguientes situaciones:  El mismo funcionario es el que selecciona y reconoce las guías de las que pasan por el escáner, determina el valor de la mercancía en las propuestas de valor, decide los cambios de modalidad, inmovilizaciones y aprehensión de la mercancía.
Criterio: Lo anterior contraviene lo establecido en el módulo de Control de Planeación y Gestión, componente Administración del Riesgo, elemento Análisis y Valoración del Riesgo del Modelo Estándar de Control Interno MECI 2014.
</t>
  </si>
  <si>
    <t xml:space="preserve">a) No se dispone de un sistema electrónico que seleccione automáticamente las guías que deban ser objeto de reconocimiento.
b) Deficiencias  en el control y autocontrol  del procedimiento.
c) Concentración de funciones en el rol de reconocedor de carga.
d) La utilización de otras fuentes de consulta en Internet para valorar las mercancías, por desactualización de la base datos SAR.
e) Acciones de prevención implementadas han resultado insuficientes  para mitigar los riesgos observados por entes de control.
</t>
  </si>
  <si>
    <t>Levantar conjuntamente la matriz de riesgos del subproceso nivel 1 ingreso de mercancías</t>
  </si>
  <si>
    <t>Matriz de riesgos publicada</t>
  </si>
  <si>
    <r>
      <rPr>
        <b/>
        <sz val="10"/>
        <rFont val="Arial"/>
        <family val="2"/>
      </rPr>
      <t>DGA</t>
    </r>
    <r>
      <rPr>
        <sz val="10"/>
        <rFont val="Arial"/>
        <family val="2"/>
      </rPr>
      <t xml:space="preserve">
NC – Subproceso Operación Aduanera
Dirección de Gestión de Aduanas
Subdirección de Operación Aduanera
ACTUALIZADO
30112021</t>
    </r>
  </si>
  <si>
    <t>En relación con la acción de mejora 1 actualización matriz de riesgos ingresos de mercancías fue 
actualizada y enviada en su momento. Adicionalmente, mediante oficio No. 100210163-1200 del 6 
de junio de 2022 se envió a todas las Direcciones seccionales la Socialización y actualización de 
las Matrices de riesgo de operación aduanera - Ingreso de mercancías y Tránsitos Aduaneros – V2 
02062022, publicada en la Diannet en el siguiente link de consulta para los fines pertinentes: 
https://diancolombia.sharepoint.com/sites/diannetpruebas/biblioteca/Paginas/Gestion-de_x0002_Riesgos.aspx?RootFolder=%2Fsites%2Fdiannetpruebas%2Fbiblioteca%2FGestin%20de%20Riesg
os%2FMatrices%20de%20Riesgos%2F2%20Matrices%20de%20Riesgos%20Operacionales%2FC
umplimiento%20de%20Obligaciones%20Aduaneras%20y%20Cambiarias&amp;FolderCTID=0x012000F
2500659C4B57C40812E04699783954E&amp;View=%7B72422EE2%2DD2D9%2D4C5D%2DBFD9%2
DBE88B9C8D768%7D, relacionada con la actualización de las matrices de riesgos citadas 
asociadas a la Operación Aduanera correspondientes a los PPFC PLANES 1707022417 
RECONOCIMIENTO DE CARGA Y 1707022418 TRÁNSITO ADUANERO de la Agencia ITRC, 
previa reuniones formales con la Coordinación de Procesos y Riesgos Operacionales. Sobre la 
acción de mejora 2,3,4,5 y 6 la Subdirección de Operación Aduanera emitió el certificado de 
aceptación de pruebas, ya que en el ambiente de pruebas (pruebasfuncioanles.dian.gov.co) 
funciona el desarrollo informático correctamente (100%). Finalmente, sobre la acción de mejora 7 
sensibilización de funcionarios sobre riesgos de corrupción en su momento se realizó y se envió 
sus asistencias.</t>
  </si>
  <si>
    <t>Correo electrónico de confirmación de puesta en producción del ajuste solicitado</t>
  </si>
  <si>
    <r>
      <rPr>
        <b/>
        <sz val="10"/>
        <rFont val="Arial"/>
        <family val="2"/>
      </rPr>
      <t>DGA</t>
    </r>
    <r>
      <rPr>
        <sz val="10"/>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30112020
30092021
30112021</t>
    </r>
  </si>
  <si>
    <t xml:space="preserve">	Ajuste e Implementación de validaciones para el correcto pago de aranceles de acuerdo con la subpartida </t>
  </si>
  <si>
    <t xml:space="preserve">	Ajuste e Implementación de validaciones para el correcto pago de aranceles de acuerdo con los acuerdos comerciales  </t>
  </si>
  <si>
    <t>Realizar una  sensibilización semestral a los funcionarios del GIT en donde se consideren los riesgos de corrupción en la entidad, ética profesional y proceso disciplinario.</t>
  </si>
  <si>
    <t>Formato asistencia, presentaciones.</t>
  </si>
  <si>
    <r>
      <rPr>
        <b/>
        <sz val="10"/>
        <rFont val="Arial"/>
        <family val="2"/>
      </rPr>
      <t>DGA</t>
    </r>
    <r>
      <rPr>
        <sz val="10"/>
        <rFont val="Arial"/>
        <family val="2"/>
      </rPr>
      <t xml:space="preserve">
DS -  Subproceso Operación Aduanera
Dirección Seccional de Aduanas de Bogotá Aeropuerto El Dorado
Disión Control de Carga
Grupo Interno de Trabajo de Tráfico Postal y Envíos Urgentes
ACTUALIZADO
30112021</t>
    </r>
  </si>
  <si>
    <t xml:space="preserve">Auditoría a las Garantías Específicas en el Régimen de Importación AGE 201809
H8
Periodo
1/01/2017 al 30/06/2018 </t>
  </si>
  <si>
    <t>AGE 2018009</t>
  </si>
  <si>
    <t xml:space="preserve">HALLAZGO N°. 8 Inoperatividad del sistema informático electrónico corporativo que soporte la operación de control de garantías.
Nivel Central: Dirección de Gestión de Aduanas - Subdirección de Gestión de Comercio Exterior.
En las visitas realizadas a las Direcciones Seccionales de Aduanas de Bogotá, Cartagena y Barranquilla, se evidenció que no se está utilizando el SIE de garantías y que existen aplicativos locales y herramientas ofimáticas, desarrollados por los funcionarios de las direcciones seccionales, los cuales no soportan de manera adecuada las funciones de aceptación, control, cancelación y seguimiento de las garantías; adicionalmente no cuentan con mecanismos de contingencia, al evidenciar que ante las fallas  presentadas, se generaron atrasos que incidieron en la gestión oportuna de las funciones de control de garantías.
Lo anterior incumple lo establecido en el propósito: Seguridad y Privacidad de la información de la política de Gobierno Digital; la Política de Planeación Institucional de la Dimensión de Direccionamiento Estratégico y Planeación; y la actividad de información y comunicación del Modelo Integrado de Planeación y Gestión MIPG.
</t>
  </si>
  <si>
    <t>Falta de implementación y de lineamientos por parte de la Dirección de Gestión de Aduanas para la utilización del SIE de garantías a nivel nacional, que soporte la gestión de los  procedimientos de aceptación, control, cancelación y control de pagos de garantías y la no priorización de soluciones informáticas estratégicas relacionadas con el control de garantías.</t>
  </si>
  <si>
    <t>Entrada a producción del SIE garantías</t>
  </si>
  <si>
    <t>Formato Salida a Producción</t>
  </si>
  <si>
    <r>
      <rPr>
        <b/>
        <sz val="10"/>
        <rFont val="Arial"/>
        <family val="2"/>
      </rPr>
      <t>DGA</t>
    </r>
    <r>
      <rPr>
        <sz val="10"/>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</si>
  <si>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El Servicio Informático Electrónico de Garantías se encuentra en producción desde enero de 2020, 
el cual permite la presentación, evaluación y control de garantías específicas y globales exigidas 
para realizar operaciones de comercio exterior, permitiendo agilizar el trámite y el control de las 
garantías constituidas a favor de la DIAN; de igual forma el usuario puede solicitar la declaratoria 
de cumplimiento de garantías especificas una vez cumplidas las obligaciones aduaneras. Por 
cuanto desde esa fecha las garantías mencionadas se reciben únicamente a través del SIE. Los 
aplicativos locales o manuales solo son empleados por las direcciones seccionales para el control 
de las operaciones amparadas con garantía global y operaciones exentas de constituir garantía. 
Cabe resaltar, que en FASE I y II desarrolladas y puestas en producción en los años 2020 y 2021 el 
SIE Garantías fue fortalecido, contando actualmente con mayores herramientas de control, 
trazabilidad, consultas, reportes, comunicaciones y alertas para el tomador de la garantía, agencia 
de aduanas y los funcionarios para un control efectivo de los vencimientos, así como de las 
remisiones oportunas a las dependencias competentes de conformidad con la normatividad 
aduanera vigente. Igualmente, en la FASE II se implementaron los nuevos tipos de garantías 
establecidos en el Decreto 572 de 2021 y la Resolución 55 de 2021. Así las cosas, la 
implementación del SIE para garantías específicas se encuentra en 100% a diciembre de 2021. 
Para lo cual, se encuentra el FT-SI-1851 del 27 de diciembre de 2019 relacionado con la puesta a 
producción del SIE Garantías para enero de 2020, y el FT-IIT-2722 ACTA DE ENTREGA DE 
PROYECTO frente a la finalización de la Fase II del proyecto conforme al alcance definido por las 
áreas funcionales y técnica de la entidad</t>
  </si>
  <si>
    <t xml:space="preserve">Falta de gobernabilidad sobre los aplicativos no corporativos de la entidad.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</si>
  <si>
    <t>Informes de seguimiento trimestral</t>
  </si>
  <si>
    <r>
      <rPr>
        <b/>
        <sz val="10"/>
        <rFont val="Arial"/>
        <family val="2"/>
      </rPr>
      <t>DGIT</t>
    </r>
    <r>
      <rPr>
        <sz val="10"/>
        <rFont val="Arial"/>
        <family val="2"/>
      </rPr>
      <t xml:space="preserve">
NC - Subproceso Seguridad de la Información
Oficina de Seguridad de la Información
REFORMULADO
22072020
20102022
ACTUALIZADO
30112021</t>
    </r>
  </si>
  <si>
    <t>Repositorios de evidencias de las 17 áreas identificadas en el Inventario de Aplicativos No Corporativos que hacen uso de estas herramientas.</t>
  </si>
  <si>
    <t>17 Repositorios de evidencias con todo tipo de documentación referente al tema, por ejemplo: actas de asistencias a reunión virtual o presencial, correos electrónicos y formatos de la entidad.</t>
  </si>
  <si>
    <r>
      <rPr>
        <b/>
        <sz val="10"/>
        <color theme="1"/>
        <rFont val="Arial"/>
        <family val="2"/>
      </rPr>
      <t>DGIT</t>
    </r>
    <r>
      <rPr>
        <sz val="10"/>
        <color theme="1"/>
        <rFont val="Arial"/>
        <family val="2"/>
      </rPr>
      <t xml:space="preserve">
NC - Subproceso Innovación y Tecnología
Dirección de Gestión de Innovación y Tecnología
REFORMULADO
24102022</t>
    </r>
  </si>
  <si>
    <t>Auditoría a la Gestión de las Devoluciones y/o Compensaciones ADC2019-007</t>
  </si>
  <si>
    <t>ADC 2019007</t>
  </si>
  <si>
    <t>EXPEDIENTES FINALIZADOS SIN CERRAR EN EL SISTEMA DE INFORMACION DEVOLUCIONES.
De una muestra de 70 asuntos radicados en el Sistema de Información Devoluciones del periodo enero de 2018 a junio de 2019, de los cuales 56 terminados por el SI y 14 de manera manual, con actos administrativos de: Inadmisión, Rechazo y Resolución de devolución y/o compensación, a la fecha de la auditoría figuraban en el sistema con estado abierto, como se detalla en el Anexo No. 2.</t>
  </si>
  <si>
    <t>Insuficiencia en los controles establecidos para garantizar el cierre de los expedientes en el SI Devoluciones,</t>
  </si>
  <si>
    <t>Verificar que las solicitudes de devolución y/o compensación que hayan cumplido con el término correspondiente, se encuentren en estado "CERRADO". De acuerdo a la actividad 35 del procedimiento PR-RE-0124. Se debe verificar desde el año 2010 hasta la fecha.</t>
  </si>
  <si>
    <t>a) Cerrar mediante el módulo de cierre de asuntos de devoluciones los asuntos que cumplen integralmente las siguientes condiciones:
 1) Pasaron a gestión manual, tienen acto administrativo decisorio notificado, se encuentran en estado "ABIERTO"
 2) Se gestionaron totalmente por el Servicio Informático de Devoluciones y su acto administrativo decisorio se envió con planilla manual.</t>
  </si>
  <si>
    <t>Listado consolidado mensual de asuntos identificados con las condiciones de la actividad a) a los cuales se les realizó la acción correctiva de cierre de asuntos mediante el módulo de cierre de asuntos del Servicio Informático de Devoluciones.
Nota: Seccionales que no tengan asuntos con las condiciones descritas, deben enviar constancia en ese sentido.</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</si>
  <si>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</si>
  <si>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b) Identificar asuntos que cumplen integralmente las siguientes condiciones:  i) Se gestionaron totalmente a través del Servicio Informático de Devoluciones ii) Tienen acto administrativo decisorio enviado  con planilla para notificar iii) No tienen registrada la fecha de notificación y/o ejecutoria en el sistema notificar por lo tanto se encuentran en estado "ABIERTO". Listar estos asuntos y asegurarse de que la dependencia competente al interior de la Dirección Seccional realice  el registro de la fecha de notificación y/o ejecutoria en el sistema notificar</t>
  </si>
  <si>
    <t>Listado consolidado mensual de asuntos identificados con las condiciones de la actividad b) a los cuales se les realizó  la acción correctiva de registro de la fecha de notificación y/o ejecutoria en el Sistema Notificar
Nota: Seccionales que no tengan asuntos con las condiciones descritas, deben enviar constancia en ese sentido.</t>
  </si>
  <si>
    <t xml:space="preserve">c) Identificar asuntos de solicitudes de devolución que fueron totalmente gestionadas hasta la planilla de remisión para notificación, pero la persona con el Rol "Firmar acto administrativo devolución" registra código de dependencia diferente a Recaudo, se debe solicitar a la Coordinación de Notificaciones del Nivel Central el cambio de código de dependencia a "Recaudo" a fin de que se cierre automáticamente el asunto en el Servicio Informático de Devoluciones. </t>
  </si>
  <si>
    <t>Listado consolidado mensual de asuntos identificados con las condiciones de la actividad c) a los cuales se les realizó  la acción correctiva de cambio de dependencia a "Recaudo" y después de esta acción el asunto de devoluciones pasó aestado "CERRADO".
Nota: Seccionales que no tengan asuntos con las condiciones descritas, deben enviar constancia en ese sentido.</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</si>
  <si>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</si>
  <si>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Realizar seguimiento mensual, generando reporte del libro radicador del aplicativo Notificar, donde se debe verificar que en la columna "Fecha Notificación" y "Fecha de Ejecutoria" se encuentran debidamente diligenciadas una vez se cumpla el término correspondiente.</t>
  </si>
  <si>
    <t xml:space="preserve">Informe consolidado de seguimiento mensual a control de notificación de los actos administrativos decisorios de solicitudes de devolución  </t>
  </si>
  <si>
    <r>
      <rPr>
        <b/>
        <sz val="12"/>
        <rFont val="Arial"/>
        <family val="2"/>
      </rPr>
      <t>DGI</t>
    </r>
    <r>
      <rPr>
        <sz val="12"/>
        <rFont val="Arial"/>
        <family val="2"/>
      </rPr>
      <t xml:space="preserve">
NC - Subproceso Recaudo-Devoluciones.
Dirección de Gestión de Impuestos.
Subdirección de Devoluciones.
Dirección Operativa de Grandes Contribuyentes
Subdirección de Servicio, Recaudo, Cobro y Devoluciones 
DS - Subproceso Recaudo-Devoluciones.
Dirección Seccional de Impuestos y Aduanas
Dirección Seccional de Impuestos 
División de Recaudo o División de Recaudo y Cobranzas.
ACTUALIZADO
30112021
REFORMULADO
24102022</t>
    </r>
  </si>
  <si>
    <t>Realizar auditorías de escritorio para verificar el cierre de los asuntos en el SI de devoluciones del año 2010 hasta la fecha.</t>
  </si>
  <si>
    <t>Realizar auditorías de escritorio para verificar el cierre de los asuntos terminados a través del SIE de Devoluciones, así como también de los asuntos radicados a través del Servicio Informático de  Devoluciones y que fueron terminados en forma manual los cuales deben ser cerrados por el módulo de cierre de asuntos.</t>
  </si>
  <si>
    <t>Auditorías de escritorio a cada una de las Direcciones.</t>
  </si>
  <si>
    <r>
      <rPr>
        <b/>
        <sz val="12"/>
        <rFont val="Arial"/>
        <family val="2"/>
      </rPr>
      <t>DGI</t>
    </r>
    <r>
      <rPr>
        <sz val="12"/>
        <rFont val="Arial"/>
        <family val="2"/>
      </rPr>
      <t xml:space="preserve">
NC - Subproceso Recaudo - Devoluciones  
Dirección de Gestión de Impuestos. 
Subdirección de Devoluciones.
ACTUALIZADO
30112021</t>
    </r>
  </si>
  <si>
    <t>REFORMULACIÓN/AJUSTE RESPONSABLE  EXCEPCIONAL 28102022 - POR SOLICITU DE Subdirección de Registro y Control Aduanero.</t>
  </si>
  <si>
    <t xml:space="preserve">Cumplimiento de Obligaciones Formales de Usuarios  Aduaneros
AOF2015005
H5
Periodo 01/01/2014 a
31/07/2015  </t>
  </si>
  <si>
    <t>Deficiencias en los sistemas de información para apoyar la gestión de la habilitación, reconocimiento, autorización y control de usuarios.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</si>
  <si>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</si>
  <si>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Priorizar y detallar requerimientos Funcionales tecnológicos necesario para la solución tecnológica  del Proyecto.
NOTA: Reformulación elaborada por cambios normativos de acuerdo a  Decreto 1165 de Junio de 2019 que reemplaza-deroga el Decreto 390 de 2016 y este SIE "RAHC" estaba dentro del Proyecto 390.</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</si>
  <si>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t>
    </r>
    <r>
      <rPr>
        <sz val="12"/>
        <color rgb="FFFF0000"/>
        <rFont val="Arial"/>
        <family val="2"/>
      </rPr>
      <t>Subdirección de Registro y Control Aduanero</t>
    </r>
    <r>
      <rPr>
        <sz val="12"/>
        <rFont val="Arial"/>
        <family val="2"/>
      </rPr>
      <t xml:space="preserve">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</si>
  <si>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</si>
  <si>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Implantación de la solución tecnológica del Proyecto.
NOTA: Reformulación elaborada por cambios normativos de acuerdo a  Decreto 1165 de Junio de 2019 que reemplaza-deroga el Decreto 390 de 2016 y este SIE "RAHC" estaba dentro del Proyecto 390.</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</si>
  <si>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t>
    </r>
    <r>
      <rPr>
        <sz val="12"/>
        <color rgb="FFFF0000"/>
        <rFont val="Arial"/>
        <family val="2"/>
      </rPr>
      <t xml:space="preserve">Subdirección de Registro y Control Aduanero
</t>
    </r>
    <r>
      <rPr>
        <sz val="12"/>
        <rFont val="Arial"/>
        <family val="2"/>
      </rPr>
      <t xml:space="preserve">
REFORMULADO
30112021
20052022</t>
    </r>
  </si>
  <si>
    <t>Puesta en producción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</si>
  <si>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t>
    </r>
    <r>
      <rPr>
        <sz val="12"/>
        <color rgb="FFFF0000"/>
        <rFont val="Arial"/>
        <family val="2"/>
      </rPr>
      <t>Subdirección de Registro y Control Aduanero</t>
    </r>
    <r>
      <rPr>
        <sz val="12"/>
        <rFont val="Arial"/>
        <family val="2"/>
      </rPr>
      <t xml:space="preserve">
REFORMULADO
30112021
20052022</t>
    </r>
  </si>
  <si>
    <t>01_11_2022 - SE AJUSTA POR CORRECCIÓN DE AREA RESPONSABLE A SOLICITUD DEL ÁREA - PRO ERROR DE TRANSCRIPCIÓN</t>
  </si>
  <si>
    <t>AUDITORIA A LA EFECTIVIDAD DE PROGRAMAS Y ACCIONES DE CONTROL – AEP 2022-003
Periodo: 1/01/2018 - 31/12/2021
H2</t>
  </si>
  <si>
    <t>H2</t>
  </si>
  <si>
    <t xml:space="preserve">2. Deficiencias en la selección de insumos a enviar a las Direcciones Seccionales
Revisada una muestra de 4 programas de fiscalización y 4 acciones de control remitidas por el nivel central a las direcciones seccionales de Impuestos de Cali, Aduanas de Cali e Impuestos y Aduanas de Bucaramanga, en tres de éstos, se observaron depuraciones por razones que pudieron ser identificadas antes de su envío a las direcciones seccionales así: 
1.	Programa Control al pago de los derechos antidumping 2018-2019, Memorando 185 del 25/07/2019
Las seis declaraciones seleccionadas para la DSIA de Bucaramanga se depuran, cuatro de ellas, porque para la mercancía importada no aplica el pago de los derechos antidumping, subpartida 76.08.10.90.00, conforme a lo dispuesto en el parágrafo del artículo 2 de la Resolución 304 de 2013 y la Resolución 176 de 2017, proferidas por el Ministerio de Comercio Industria y Turismo y las dos restantes hacen referencia a la misma operación de comercio exterior, declaración de importación inicial y su corrección voluntaria con pago de derechos antidumping; ésta última con fecha anterior al envío del programa, por lo tanto no procedía en ningún caso apertura de la investigación.
2.	Lineamientos para dar cumplimiento a los requisitos establecidos en el artículo 3º. “Umbrales para fortalecer el sistema de gestión de riesgo y control aduanero del Decreto 2218 de 2017, modificado por el artículo 1º del Decreto 436 de 2018”, Memorando 77 del 30/04/2020. 
Para la DSA de Cali, 46 declaraciones que corresponden al 58% de las seleccionadas se depuraron así: 
•	Para 35 declaraciones de importación correspondientes a la subpartida arancelaria 64.06.10.00.00, se revisaron las fórmulas sobre precios declarados por unidad de medida contenidas en el listado de seleccionados y se estableció, que el cálculo de precio unitario declarado se efectuó en FOB/Unidad, siendo lo correcto en FOB/KG bruto y al hacer el recalculo se determinó que cumplían con el umbral, siendo improcedente la investigación. 
•	Cuatro corresponden a declaraciones sin levante 
•	Tres declaraciones habían tenido aprehensión en el 2019. 
•	Cuatro declaraciones presentaban corrección en la que se ajustó el umbral, previo al Memorando de la acción. 
3.	Programa Control a créditos fiscales del impuesto sobre la Renta y CREE AG 2016, Memorando 201 del 10/07/2018. 
Para la DSI de Cali de un total de 30 seleccionados se depuran 15, que corresponden al 50%, por tener investigación en curso por el mismo concepto y período o que ya habían sido investigados en otro programa previo al envío del Memorando. Caso semejante se observó en la DSIA de Bucaramanga donde se depuraron 10 seleccionados de un total de 25, que corresponden al 40%. </t>
  </si>
  <si>
    <t>Los registros de información que reposan en la entidad no son suficientes para asegurar la coherencia de los datos base para la selección
Deficiencias en los controles que debe ejercer la primera línea de defensa, que aseguren la calidad de los insumos remitidos para investigación a las direcciones seccionales</t>
  </si>
  <si>
    <t>Actualizar la cartilla CT-COT-0081 en torno a pautas generales para el tratamiento de la calidad de los datos usados en la formulación de programas y campañas de control, así como actualizar e incorporar en la misma cartilla el contenido relacionado con el "Cálculo del valor estimado de los programas y campañas de control".</t>
  </si>
  <si>
    <t>Cartilla CT-COT-0081 actualizada</t>
  </si>
  <si>
    <r>
      <rPr>
        <b/>
        <sz val="12"/>
        <color rgb="FFFF0000"/>
        <rFont val="Arial"/>
        <family val="2"/>
      </rPr>
      <t xml:space="preserve">DGF
</t>
    </r>
    <r>
      <rPr>
        <sz val="12"/>
        <color rgb="FFFF0000"/>
        <rFont val="Arial"/>
        <family val="2"/>
      </rPr>
      <t>NC - Subprocesos: Fiscalización y Liquidación
NC - Subproceso Gestión del Riesgo y Programas
Subdirección de Análisis de Riesgo y Programas</t>
    </r>
  </si>
  <si>
    <t>Definir un calendario de control para el año 2023 que atienda los flujos de información en la DIAN y donde los controles se realicen en un horizonte temporal cercano a los períodos o años gravables a ser fiscalizados, sujetos a la disponibilidad de la información.</t>
  </si>
  <si>
    <t>Carta de navegación con el listado de programas y campañas a desarrollar en el año 2023</t>
  </si>
  <si>
    <t>Listado</t>
  </si>
  <si>
    <r>
      <rPr>
        <b/>
        <sz val="12"/>
        <color theme="1"/>
        <rFont val="Arial"/>
        <family val="2"/>
      </rPr>
      <t>DGF</t>
    </r>
    <r>
      <rPr>
        <sz val="12"/>
        <color theme="1"/>
        <rFont val="Arial"/>
        <family val="2"/>
      </rPr>
      <t xml:space="preserve">
NC - Subprocesos: Fiscalización y Liquidación
NC - Subproceso Gestión del Riesgo y Programas
Subdirección de Análisis de Riesgo y Programas
Subdirección  de Fiscalización
Subdirección de Cobranzas y Control Extensivo
Comité Técnico de Programas y Campañas de Control</t>
    </r>
  </si>
  <si>
    <t>Establecer lineamientos mediante los cuales se establezcan los requisitos mínimos que deberán cumplirse, los cruces de información mínimos que deberán realizarse y las verificaciones básicas que deberán surtirse para la generación del universo de seleccionados de las acciones de control.</t>
  </si>
  <si>
    <t>Memorando mediante el cual se establezcan los lineamientos que deberán atenderse en la Subdirección de Fiscalización Aduanera, orientados a mejorar la efectividad de los seleccionados a investigar por parte de las Direcciones Seccionales en ejecución de las acciones de control.</t>
  </si>
  <si>
    <r>
      <rPr>
        <b/>
        <sz val="12"/>
        <rFont val="Arial"/>
        <family val="2"/>
      </rPr>
      <t>DGF</t>
    </r>
    <r>
      <rPr>
        <sz val="12"/>
        <rFont val="Arial"/>
        <family val="2"/>
      </rPr>
      <t xml:space="preserve">
NC - Subprocesos: Fiscalización y Liquidación
NC - Subproceso Gestión del Riesgo y Programas
Subdirección de Fiscalización Aduanera
</t>
    </r>
  </si>
  <si>
    <t xml:space="preserve">Verificar el cumplimiento de los lineamientos mediante los cuales se determinen los requisitos mínimos que deberán cumplirse, los cruces de información mínimos que deberán realizarse y las verificaciones básicas que deberán surtirse previa a la remisión del universo de seleccionados de las acciones de control a las Direcciones Seccionales. </t>
  </si>
  <si>
    <t>Correo electrónico en el cual se aprueben los criterios de selección, cruces de información y verificaciones aplicados para la generación del universo de seleccionados de las acciones de control</t>
  </si>
  <si>
    <t>Plantear la necesidad de fortalecer los sistemas de información que apoyan la generación de insumos para la estructuración de Programas y acciones de Control en el marco del proyecto de modernización de la entidad.</t>
  </si>
  <si>
    <t>Oficio mediante el cual se exponga la necesidad del fortalecimiento de los sistemas de información en el marco de la modernización de la entidad.</t>
  </si>
  <si>
    <t>Actualizar el instructivo IN - COT- 230 en lo relacionado con las definiciones de depuración de las cargas de servicio.</t>
  </si>
  <si>
    <t>Instructivo IN - COT - 230 actualizado</t>
  </si>
  <si>
    <t>Instructivo</t>
  </si>
  <si>
    <r>
      <rPr>
        <b/>
        <sz val="12"/>
        <rFont val="Arial"/>
        <family val="2"/>
      </rPr>
      <t>DGF</t>
    </r>
    <r>
      <rPr>
        <sz val="12"/>
        <rFont val="Arial"/>
        <family val="2"/>
      </rPr>
      <t xml:space="preserve">
NC - Subprocesos: Fiscalización y Liquidación
NC - Subproceso Gestión del Riesgo y Programas
Subdirección de Fiscalización Tributaria
</t>
    </r>
  </si>
  <si>
    <t>Reformulación Actividades</t>
  </si>
  <si>
    <t>DG Fiscalización</t>
  </si>
  <si>
    <t>Corrección en 9 actividades</t>
  </si>
  <si>
    <t>Seguimiento Actividades</t>
  </si>
  <si>
    <t>REFORMULACIONES 31_05_23</t>
  </si>
  <si>
    <t>AUDITORIA A LA GESTIÓN DE NOMINA 
AGN 2016009 H 18
Periodo
0101/2015 al 31/08/2016</t>
  </si>
  <si>
    <t>AGN 2016009</t>
  </si>
  <si>
    <t>Hallazgo 18
Desactualización de documentos y procedimientos de Gestión Humana
En el desarrollo de la auditoría se evidenció que documentos que deben ser adoptados y actualizados periódicamente dentro del Sistema de Gestión de Calidad, Control Interno y Gestión Ambiental (SGCCIGA) no han sido publicados o se encuentran desactualizados así:
• El catálogo normativo del proceso Gestión Humana contenido en el archivo identificado como CATÁLOGO NORMATIVO GESTION HUMANA.xls socializado en carpeta ftp: //publico/DG_Recursos_Economicos/SG_Personal/Despacho/00099_SGCCI/1. Catalogo normativo/ registra fecha de publicación del 09/24/2007, siendo evidente su desactualización.
Lo anterior contraviene lo dispuesto en el Memorando 476 del 3 de diciembre de 2012 y en el Manual de Calidad de la Entidad, en cuanto a marco regulatorio.
• Se registran como activos en el Listado Maestro de Documentos los Formatos 1146-62 Gestión de nómina y 1146-487 Gestión de Situaciones Administrativas, publicados en 2012 y que ya fueron regulados en procedimientos posteriores.    • El procedimiento de Gestión de Incapacidades, contemplado dentro de la caracterización del proceso de Gestión Humana, que se constituye en proveedor de insumos de los procedimientos Gestión persuasiva para el cobro de incapacidades ante la administradora de riesgos laborales – ARL y Gestión persuasiva para el cobro de prestaciones económicas ante las entidades promotoras de salud – EPS aún no ha sido adoptado y publicado dentro del Listado maestro de documentos del SGCCIGA.     • Los términos establecidos en cuanto a oportunidad para la radicación de la solicitud de comisiones en las condiciones generales del procedimiento PR-GH-0076: Gestión de Comisiones al interior del país, versión 1 del 9 de junio de 2014, publicado dentro del listado maestro de documentos y vigente de acuerdo con ello, difieren de los establecidos en el Memorando 00219 también vigente desde el 28 de julio de 2016.
• La actividad 32 del procedimiento PR-GH-0076- Gestión de Comisiones al Interior del País, señala que el competente para autorizar y ordenar el gasto de comisiones de servicio a los empleados públicos de las Direcciones Seccionales fuera de su jurisdicción es la Dirección de Gestión de Recursos y Administración Económica en contravía con lo establecido en la Resolución 00053 del 11 de julio de 2016 que dispone que tal autorización corresponde a la Subdirección de Gestión de Personal.     • El procedimiento PR-GH-0073, Gestión de licencias no remuneradas, cita dentro de sus documentos asociados el procedimiento PR-FN-XXX Reintegros a Tesorería, el cual a 30 de agosto de 2016 no se registraba en el Listado Maestro de Documentos. Los procedimientos Gestión persuasiva para el cobro de incapacidades ante la administradora de riesgos laborales – ARL y Gestión persuasiva para el cobro de prestaciones económicas ante las entidades promotoras de salud – EPS también citan Reintegros dentro de los documentos asociados identificándolo como PR-FN-0322, pero éste tampoco ha sido publicado.
• Los formatos FT-GH-1905 de Solicitud de licencia ordinaria no remunerada o para adelantar estudios y FT-GH-1897 de Liquidación para pago de pensión de licencias de servidores públicos, carecen de instructivo, contraviniendo lo previsto en el numeral 1.6 del artículo 2 de la Resolución 159 de 2012.
• El procedimiento PR-GH-0073, contempla en su actividad 22 efectuar el registro de la Licencia en el Sistema de Recursos Humanos, el cual ha sido remplazado por KACTUS y desde junio de 2016 puede adelantarse la solicitud de Licencia no remunerada para firma manual, cuyos lineamientos aún no son recogidos en el procedimiento.     • La versión 1 del procedimiento PR-GH-0074 remite al SRH en definiciones y siglas y en las actividades descritas en su flujograma, desconociendo el aplicativo Kactus      • La versión 1 del procedimiento PR-GH-0079, Gestión de permisos laborales, describe actividades que no se ajustan a las previstas en el Memorando 319 del 23 de noviembre de 2015, según el cual los permisos hasta por tres días deben ser tramitados únicamente a través de Mi Portal.     • La versión 1 del procedimiento PR-GH-0088, Gestión del ausentismo laboral, contempla dentro de sus documentos asociados el PR-GH-XXX, Administración del Programa de Bienestar Laboral el cual no ha sido publicado y cita para registro de novedad por posible abandono del cargo el SRH, desconociendo el Kactus.     • El procedimiento PR-GH-0071 “Gestión de Libranzas” no contempla dentro de las actividades a desarrollar, la de consultar el Registro Único Nacional de Entidades Operadores de Libranza- RUNEOL con el fin de verificar si el operador de libranza se encuentra inscrito, de acuerdo con el tercer inciso del artículo 6 de la Ley 1527 de 2012.
Tampoco aclara los factores que deben ser tenidos en cuenta para el cálculo del cupo de endeudamiento de los funcionarios, de tal forma que se pueda verificar que el funcionario recibe por lo menos el 50% de su salario neto, de acuerdo con el numeral 5 del artículo 3 de la Ley 1527 de 2012.
Lo descrito contraviene lo dispuesto en los numerales 4 y 7 del Manual de Calidad de la Entidad, Marco legal y reglamentario, los literales b), d) y g) del numeral 4.2.3 Control de documentos de la Norma Técnica NTCGP 1000:2009 Norma Técnica de Calidad en la Gestión Pública y el Procedimiento PR-IC-0001 –Control de Documentos del Sistema de Gestión de Calidad, Control Interno y Gestión Ambiental.</t>
  </si>
  <si>
    <t xml:space="preserve">Los procedimientos correspondientes al subproceso Gestión del Empleo se han venido actualizando desde la fecha de la auditoría, específicamente para cada uno de los procedimientos descritos en el hallazgo de la OCI, se evidencia que los mismos han sido objeto de actualizaciones durante la vigencia del plan de mejoramiento, teniendo en cuenta que a la fecha ya se dispone de la versión 3 de actualización:
*PR-TAH-0071 Gestión de Descuentos por Nómina: Versión 1 vigente desde 9/06/2014; versión 2 vigente desde 14/06/2017; versión 3 vigente desde 28/01/2022
*PR-TAH-0070 Gestión Embargos de Salarios:  Versión 1 vigente desde 9/06/2014; versión 2 vigente desde 21/04/2017; versión 3 vigente desde 28/01/2022
*PR-TAH-0073 Gestión Embargos de Licencias No Remuneradas:  Versión 1 vigente desde 9/06/2014; versión 2 vigente desde 13/03/2018; versión 3 vigente desde 28/01/2022
*PR-TAH-0076 Gestión de Comisiones al Interior del País:  Versión 1 vigente desde 9/06/2014; versión 2 vigente desde 16/04/2018; versión 3 vigente desde 28/01/2022
*PR-TAH-0076 Gestión de Permisos Laborales:  Versión 1 vigente desde 9/06/2014; versión 2 vigente desde 28/01/2022; versión 3 vigente desde 5/11/2022
*PR-TAH-0088 Gestión de Ausentismo Laboral:  Versión 1 vigente desde 8/08/2014; versión 2 vigente desde 07/05/2018; versión 3 vigente desde 31/12/2021
*PR-TAH-0352 Gestión de Incapacidades:  Versión 1 vigente desde 06/07/2017; versión 2 vigente desde 5/07/2019; versión 3 vigente desde 28/01/2022.
Las evidencias de la permanente actualización en :
https://diancolombia.sharepoint.com/sites/diannetpruebas/procesos/Paginas/Listado-Maestro-VI.aspx 
La caracterización de la matriz del subproceso de gestión del Empleo se encuentra en la siguiente dirección electrónica:
https://diancolombia.sharepoint.com/sites/diannetpruebas/procesos/Documents/Mapa-Procesos/FCH-TAH-0007.pdf 
Las versiones de los procedimientos correspondientes al subproceso Gestión del Empleo del listado maestro de documentos cuentan con los ajustes producto de la nueva estructura de la Entidad, establecida en el Decreto 1742 de 2020 .
El catálogo Normativo actualizado correspondiente al Subproceso de Gestión del Empleo se consulta en:
Subdirección de Gestión del Empleo Publico - 100185_Despacho SGEP - Todos los documentos (sharepoint.com) </t>
  </si>
  <si>
    <t>AUDITORIA A LA EFECTIVIDAD DE PROGRAMAS Y ACCIONES DE CONTROL – AEP 2022-003
Periodo: 1/01/2018 - 31/12/2021
H4</t>
  </si>
  <si>
    <t>H4</t>
  </si>
  <si>
    <t>4. Incumplimiento de los lineamientos establecidos en el Memorando 201 de 2018 
Se observó incumplimiento del literal a) del capítulo Plan de Auditoría del lineamiento referido a la revisión del software que utiliza el contribuyente, por cuanto, esta validación no fue considerada en los planes de auditoría ni se observa conclusión al respecto en los informes finales de visita - FT 1839, en los expedientes de la DSI de Cali:  FS 2016 201XXX4, FS 2016 201XXX7, FS 2016 201XXX1, FS 2016 201XXX2 y FS 2016 201XXX5.</t>
  </si>
  <si>
    <t xml:space="preserve">
Conforme al Memorando 058 del 24 de abril de año 2023, emitido por la Oficina de Control Interno, se realizaron las pruebas de efectividad, por parte de las Direcciones Seccionales de Impuestos de Cali y Cartagena y de Impuestos y Aduanas de Pereira y de Bucaramanga con la revisión de una muestra representativa de expedientes seleccionadas para verificación, trimestre enero, febrero y marzo del año 2023, teniendo en cuenta que la capacitación del Memorando 202 de noviembre de 2022, que contiene los lineamientos para verificación de Derechos de autor, fue realizada en noviembre  de 2022.
El resultado de la prueba de efectividad permite colegir que se está cumplimiento con los lineamientos y la Ley 603 de 2000 vigente sobre la materia y que se está contrarrestando la causa que dio origen al hallazgo, por lo cual, y teniendo en cuenta que se encuentran cumplidas al 100%, se solicita el retiro del hallazgo 4 acciones de mejoramiento 1 y 2.
Los soportes resultados de la prueba de efectividad se encuentran en el siguiente link: 
https://nam02.safelinks.protection.outlook.com/?url=https%3A%2F%2Fdiancolombia.sharepoint.com%2F%3Af%3A%2Fs%2FSub-Fiscal-Trib%2FEkeW9TpKsAhFjf31YXbNjkYB4QK8xrNzufQ1GqIUFdk5WQ%3Fe%3DFRSpK5&amp;data=05%7C01%7Cggonzalezv%40dian.gov.co%7Cd13fc04d150849f16ad508db5d69cab6%7Cfab26e5a737a44388ccd8e465ecf21d8%7C0%7C0%7C638206481450915201%7CUnknown%7CTWFpbGZsb3d8eyJWIjoiMC4wLjAwMDAiLCJQIjoiV2luMzIiLCJBTiI6Ik1haWwiLCJXVCI6Mn0%3D%7C3000%7C%7C%7C&amp;sdata=A9qh6WCgfc8ANcuFVo6yovFSOXdpUxqROPc%2FTtZ26ZE%3D&amp;reserved=0</t>
  </si>
  <si>
    <t>AUDITORIA A LA EFECTIVIDAD DE PROGRAMAS Y ACCIONES DE CONTROL – AEP 2022-003
Periodo: 1/01/2018 - 31/12/2021
H5</t>
  </si>
  <si>
    <t>H5</t>
  </si>
  <si>
    <t>5. Inactividad procesal en expedientes  
Sobre una muestra de 5 expedientes en la DSIA de Bucaramanga y 11 en la DSI de Cali, que corresponden a la Acción de Control a Contribuyentes con Beneficio de Auditoría en Renta AG 2019, se observó falta de gestión, atendiendo a los términos establecidos en el cronograma, dando lugar a inactividad procesal, así: 
1.     Por más de 10 meses, a partir del emplazamiento para corregir o la respuesta al mismo, en los siguientes expedientes: 
DSIA Bucaramanga: BF201920201XXX5, BF201920201XXX8, BF201920201XXX4 y BF201920201XXX8.  
DSI Cali: BF 20192021XXX7, BF 2019 2021XXX5, BF 2019 2020 1XXX3, BF 2019 2020 XXX6, BF 2019 2021XXX8, BF 2019 2020 1XXX7, BF 2019 2020XXX5 y BF 2019 2021XXX0.  
2.   Investigaciones con informes finales de fecha 16/12/2020 y 26/12/2020, en los que se concluye que no había mérito para continuar la investigación, con autos de archivo proferidos en mayo y junio de 2022 respectivamente, con ocasión de la visita de auditoría. Expedientes BF 2019 20201XXX5 y BF 201920201XXX6 respectivamente.</t>
  </si>
  <si>
    <t xml:space="preserve">Conforme al Memorando 058 del 24 de abril de año 2023, emitido por la Oficina de Control Interno, se realizaron las pruebas de efectividad, por parte de las Direcciones Seccionales de Impuestos de Cali y  de Impuestos y Aduanas de  Bucaramanga. El resultado de la prueba de efectividad permite colegir que se está cumplimiento con tiempos para practica de pruebas y cronogramas y que se está contrarrestando la causa que dio origen al hallazgo, por lo cual se solicita el retiro del hallazgo 5  acciones de mejoramiento 1 y 2; además por encontrarse cumplidas al 100% dentro del  plan de mejoramiento suscrito con la Oficina de Control Interno.
Los soportes resultados de la prueba de efectividad se encuentran en el siguiente link:
https://nam02.safelinks.protection.outlook.com/?url=https%3A%2F%2Fdiancolombia.sharepoint.com%2F%3Af%3A%2Fs%2FSub-Fiscal-Trib%2FEkeW9TpKsAhFjf31YXbNjkYB4QK8xrNzufQ1GqIUFdk5WQ%3Fe%3DFRSpK5&amp;data=05%7C01%7Cggonzalezv%40dian.gov.co%7Cd13fc04d150849f16ad508db5d69cab6%7Cfab26e5a737a44388ccd8e465ecf21d8%7C0%7C0%7C638206481450915201%7CUnknown%7CTWFpbGZsb3d8eyJWIjoiMC4wLjAwMDAiLCJQIjoiV2luMzIiLCJBTiI6Ik1haWwiLCJXVCI6Mn0%3D%7C3000%7C%7C%7C&amp;sdata=A9qh6WCgfc8ANcuFVo6yovFSOXdpUxqROPc%2FTtZ26ZE%3D&amp;reserved=0
</t>
  </si>
  <si>
    <t>AUDITORÍA REALIZADAS EN PRIMER SEMESTRE DE 2023</t>
  </si>
  <si>
    <t>ELABORACIÓN  31/07/2023</t>
  </si>
  <si>
    <t>DIRECCIÓNDE GESTIÓN DE FISCALIZACIÓN</t>
  </si>
  <si>
    <t>Auditoría al Trámite de Expedientes Aduaneros AEA 2023-005
Periodo: 3/01/2022 - 28/02/2023</t>
  </si>
  <si>
    <t>ELABORACIÓN  10/08/2023</t>
  </si>
  <si>
    <t>DIRECCIÓN DE GESTIÓN DE IMPUESTOS</t>
  </si>
  <si>
    <t>Auditoría al flujo de la información contable que impacta la Función Recaudadora AFR 2023-003
Periodo: 01/01/2022 al 30/03/2023</t>
  </si>
  <si>
    <t>ELABORACIÓN  23/08/2023</t>
  </si>
  <si>
    <t>DIRECCIÓN DE GESTIÓN DE CORPORATIVA</t>
  </si>
  <si>
    <t>AUDITORÍA AL PROCEDIMIENTO DE NOTIFICACIONES AND 2023 002
Periodo: 1/01/2022 - 28/02/2023</t>
  </si>
  <si>
    <t>ELABORACIÓN  27/10/2023</t>
  </si>
  <si>
    <t>DIRECCIÓN DE GESTIÓN DE ADUANAS</t>
  </si>
  <si>
    <t>Auditoría al Procedimiento de inscripción, autorización, habilitación y mantenimiento de condiciones y requisitos.  (Depósitos - Agencia de Aduanas) - APA 2023-004</t>
  </si>
  <si>
    <t>AJUSTE  15/11/2023</t>
  </si>
  <si>
    <r>
      <t xml:space="preserve">Se ajusta </t>
    </r>
    <r>
      <rPr>
        <b/>
        <sz val="10"/>
        <color theme="1"/>
        <rFont val="Arial"/>
        <family val="2"/>
      </rPr>
      <t xml:space="preserve">plan en consideración a las tablas registradas como imagen. Se cambia por la referencia de las mismas como: 
(VER INFORME en DIANNET: </t>
    </r>
    <r>
      <rPr>
        <sz val="10"/>
        <color theme="1"/>
        <rFont val="Arial"/>
        <family val="2"/>
      </rPr>
      <t xml:space="preserve">AUDITORÍA AL PROCEDIMIENTO DE INSCRIPCIÓN, AUTORIZACIÓN, HABILITACIÓN Y MANTENIMIENTO DE CONDICIONES Y REQUISITOS (DEPÓSITOS - AGENCIAS DE ADUANAS) - </t>
    </r>
    <r>
      <rPr>
        <b/>
        <sz val="10"/>
        <color theme="1"/>
        <rFont val="Arial"/>
        <family val="2"/>
      </rPr>
      <t>APA 2023-004 y sus correspondientes páginas</t>
    </r>
  </si>
  <si>
    <t>RETIROS 20/12/2023</t>
  </si>
  <si>
    <t>DESCRIPCIÓN</t>
  </si>
  <si>
    <t>AUDITORÍA</t>
  </si>
  <si>
    <t>2. Observaciones a la donación de mercancías ADA a favor de la Nación</t>
  </si>
  <si>
    <t>Auditoría a la Disposición de mercancías aprehendidas, decomisadas o abandonadas a favor de la Nación - ADA.  ADM2022-002</t>
  </si>
  <si>
    <t xml:space="preserve">DIRECCIÓN DE GESTIÓN DEFISCALIZACIÓN </t>
  </si>
  <si>
    <t>2. Deficiencias en la selección de insumos a enviar a las Direcciones Seccionales</t>
  </si>
  <si>
    <t>6. Autos de Inspección Tributaria sin Actas de cierre</t>
  </si>
  <si>
    <t>AUDITORIA A LA EFECTIVIDAD DE PROGRAMAS Y ACCIONES DE CONTROL – AEP 2022-003
Periodo: 1/01/2018 - 31/12/2021
H6</t>
  </si>
  <si>
    <t>REFORMULACIONES</t>
  </si>
  <si>
    <t>FECHA FINAL</t>
  </si>
  <si>
    <t>DESCRIPCIÓN DE ACTIVIDADES	UNIDAD DE MEDIDA DE ACTIVIDADES	CANTIDAD UNIDAD DE MEDIDA DE ACTIVIDADES	FECHA INICIO ACTIVIDADES	FECHA TERMINACIÓN ACTIVIDADES	PLAZO EN SEMANAS ACTIVIDADES	AVANCE FÍSICO EJECUCIÓN ACTIVIDADES	% AVANCE DE EJECUCIÓN ACTIVIDADES	ESTADO DE CUMPLIMIENTO	ÁREA(S) RESPONSABLE(S)</t>
  </si>
  <si>
    <t>DESCRIPCIÓN DE ACTIVIDADES	UNIDAD DE MEDIDA DE ACTIVIDADES	CANTIDAD UNIDAD DE MEDIDA DE ACTIVIDADES	FECHA INICIO ACTIVIDADES	FECHA TERMINACIÓN ACTIVIDADES	PLAZO EN SEMANAS ACTIVIDADES	AVANCE FÍSICO EJECUCIÓN ACTIVIDADES	% AVANCE DE EJECUCIÓN ACTIVIDADES	ESTADO DE CUMPLIMIENTO</t>
  </si>
  <si>
    <t>ELABORACIÓN  28/12/2023</t>
  </si>
  <si>
    <t>Auditoría al Proceso de Tráfico Postal y Envíos Urgentes - ATP 2023-007</t>
  </si>
  <si>
    <t>ELABORACIÓN  23/01/2024</t>
  </si>
  <si>
    <t xml:space="preserve"> Auditoría a la Contratación de la DIAN - ACD 2023-006</t>
  </si>
  <si>
    <t>RETIRO/REFORMULACCIONES  31/05/2024</t>
  </si>
  <si>
    <t>Cantidad de Hallazgos OCI RETIRADOS</t>
  </si>
  <si>
    <t>EJERCICIO SEGUIMIENTO PLAN DE MEJORAMIENTO  30/06/2024</t>
  </si>
  <si>
    <t xml:space="preserve">02/08/2024 - EJERCICIO ELABORACIÓN Auditoría Gestión Documental AGD 2024 004 </t>
  </si>
  <si>
    <t>Hallazgo 1. Vulnerabilidad y deficiencia en el control y administración de los flujos de información de las Soluciones Tecnológicas y los Roles relacionados con la Gestión Documental de la Entidad.</t>
  </si>
  <si>
    <t xml:space="preserve">Hallazgo 2. Desactualización e inactividad en el uso de los buzones de conservación. </t>
  </si>
  <si>
    <t>Hallazgo 3. Inconsistencias en los Inventarios Documentales, Unidades Documentales y Transferencias Documentales Primarias.
Nivel Central</t>
  </si>
  <si>
    <t>Hallazgo 4. Deficiencias en la Organización y Gestión de los espacios físicos para la custodia de los archivos.</t>
  </si>
  <si>
    <t>09/08/2024 - EJERCICIO ELABORACIÓN Mecanismos de Atención al Ciudadano – AMA2024-002</t>
  </si>
  <si>
    <t xml:space="preserve">Hallazgo 1. Desactualización de procedimiento, cartillas, formatos, así como de la información dispuesta para la atención del ciudadano cliente </t>
  </si>
  <si>
    <t>Hallazgo 2. Incumplimiento de políticas, normas, lineamientos, procedimientos, formatos y cartillas, dispuestos para la atención del ciudadano cliente</t>
  </si>
  <si>
    <t>Hallazgo 3. Deficiencia de controles en las publicaciones de los documentos del Subproceso Asistencia al Usuario</t>
  </si>
  <si>
    <t>Hallazgo 4. Incumplimiento de las políticas de privacidad y seguridad de la información, evidenciado en los Kioscos de auto gestión de los Puntos de Contacto, con ocasión de</t>
  </si>
  <si>
    <t>Hallazgo 5. Deficiencia en el control de la información registrada en la aplicación  Digiturno</t>
  </si>
  <si>
    <t>Hallazgo 6. Incumplimiento de características de operatividad de las zonas de acceso público a internet inalámbrico y señalética en los Puntos de Contacto auditados</t>
  </si>
  <si>
    <t>05/09/2024 ELABORACIÓN ATI2024-003</t>
  </si>
  <si>
    <t xml:space="preserve">CÓDIGO AUDITORÍA </t>
  </si>
  <si>
    <t xml:space="preserve">ATI2024-003
</t>
  </si>
  <si>
    <t>Hallazgo No. 1 - Deficiencia en el control de términos y gestión de los seleccionados de acciones de control fiscalización cambiaria, tributaria y aduanera</t>
  </si>
  <si>
    <t>Hallazgo No. 2 - Deficiencia en la gestión y control de las solicitudes de investigación remitidas a las seccionales auditadas mediante el formato FT-1561 “Solicitud de Investigación” u otros de la fiscalización cambiaria, tributaria y aduanera</t>
  </si>
  <si>
    <t>Hallazgo No. 3 - Deficiencia en el trámite de insumos y caducidad de la acción administrativa sancionatoria (D)</t>
  </si>
  <si>
    <t xml:space="preserve">Hallazgo No. 4 - Inoportunidad en el trámite de insumos para la apertura de la investigación, </t>
  </si>
  <si>
    <t xml:space="preserve">Hallazgo No. 5 - Deficiencias en la gestión de roles de acceso y el incumplimiento de las normas, políticas y procedimientos de seguridad de la información </t>
  </si>
  <si>
    <t>Hallazgo No. 6 - Requerimientos funcionales y nuevos desarrollos sin avance de gestión, reportados en la herramienta JIRA para los sistemas INTEGRA e IRIS</t>
  </si>
  <si>
    <t>Hallazgo No. 7 - Controles de seguridad y privacidad de la información</t>
  </si>
  <si>
    <t xml:space="preserve">Hallazgo No. 8 - Funcionalidades de los sistemas de información
Sistema INTEGRA  </t>
  </si>
  <si>
    <t>Hallazgo No. 9 - Deficiencias en la gestión de datos (NC DG Fiscalización y Subdirecciones TAC)</t>
  </si>
  <si>
    <t>19/11/2024 ELABORACIÓN AGC 2024-001</t>
  </si>
  <si>
    <t xml:space="preserve">AGC 2024-001
</t>
  </si>
  <si>
    <t xml:space="preserve">Hallazgo No.1 Deficiencias en la expedición y notificación de los mandamientos de pago y de la resolución que ordena seguir adelante la ejecución </t>
  </si>
  <si>
    <t>Hallazgo No. 2 Dilaciones en las actuaciones que se deben surtir en la gestión de cobro</t>
  </si>
  <si>
    <t xml:space="preserve">Hallazgo No.3 Depósitos judiciales (DJ) pendientes de gestionar </t>
  </si>
  <si>
    <t>Hallazgo No.4 Deficiencias en el seguimiento y control de los procesos concursales</t>
  </si>
  <si>
    <t>Hallazgo No. 5 Inadecuada conformación y/o desactualización de unidades documentales y expedientes de cobro</t>
  </si>
  <si>
    <t>Hallazgo No.6 Deficiencias en la gestión para la inactivación de roles en los sistemas de información Obligación Financiera, SIPAC y aplicativo OBLIGA y en la actualización de los listados.</t>
  </si>
  <si>
    <t>Hallazgo No. 7 Manejador de bases de datos (DBMS) sin soporte del proveedor y falta de completitud en el diccionario de datos</t>
  </si>
  <si>
    <t>Hallazgo No. 8 Deficiencias de las herramientas tecnológicas que soportan la gestión de cobro</t>
  </si>
  <si>
    <t>20/12/2024 ELABORACIÓN AFE 2024-006</t>
  </si>
  <si>
    <t>Hallazgo No. 1. Deficiencias en la documentación del sistema de gestión del subproceso y en el seguimiento y control de los actos administrativos proferidos</t>
  </si>
  <si>
    <t xml:space="preserve">Hallazgo No. 2. Falencias en la conformación y desactualización de unidades documentales </t>
  </si>
  <si>
    <t xml:space="preserve">Hallazgo No. 3. Deficiencias en la planeación y ejecución del premio fiscal 2023 </t>
  </si>
  <si>
    <t xml:space="preserve">Hallazgo No. 4. Inconsistencias entre la información depurada y el protocolo de la depuración de bases de datos del Premio Fiscal 2023 </t>
  </si>
  <si>
    <t>Hallazgo No. 5. Deficiencias en el registro y la publicación de los activos de información en el portal web de la entidad y enlace de transparencia</t>
  </si>
  <si>
    <t>Hallazgo No. 6. Deficiencias en la gestión de roles de los activos sistemas de información del subproceso de Factura Electrónica y Servicios Digitales</t>
  </si>
  <si>
    <t xml:space="preserve">Hallazgo No. 7. Deficiencias en la documentación y manuales de los sistemas de información </t>
  </si>
  <si>
    <t>Hallazgo No. 8. Inconsistencias en el cumplimiento de los Acuerdos de Niveles de Servicio - ANS establecidos para la atención de solicitudes en las herramientas Aranda, Service Now y Bugs sobre el Sistema de Factura Electrónica - SFESO</t>
  </si>
  <si>
    <t>23/12/2024 ELABORACIÓN ATD 2024-005</t>
  </si>
  <si>
    <t>ATD 2024-005</t>
  </si>
  <si>
    <t xml:space="preserve">Hallazgo No. 1. Deficiencias en la gestión, trámite y evaluación de las quejas y/o noticias disciplinarias. </t>
  </si>
  <si>
    <t>Hallazgo No. 2. Deficiencias en la gestión de comunicación y notificación de actos administrativos proferidos en la etapa de instrucción disciplinaria.</t>
  </si>
  <si>
    <t>Hallazgo No. 3. Incumplimiento en la conformación, gestión documental y en el manejo de información reservada y/o de datos personales en los expedientes.</t>
  </si>
  <si>
    <t xml:space="preserve">Hallazgo No. 4. Deficiencias en la gestión de accesos al aplicativo VIGIA. </t>
  </si>
  <si>
    <t xml:space="preserve">Hallazgo No. 5. Deficiencias en los Sistemas de Información y archivos que apoyan el Subproceso de Investigaciones Disciplinarias. </t>
  </si>
  <si>
    <t>REFORMULACCIONES  08/01/20245</t>
  </si>
  <si>
    <t>REFORMULACCIONES  13/01/20245</t>
  </si>
  <si>
    <t xml:space="preserve">AJUSTE FECHA  FINAL </t>
  </si>
  <si>
    <t>Auditoría</t>
  </si>
  <si>
    <t>Código del hallazgo</t>
  </si>
  <si>
    <t>Acción</t>
  </si>
  <si>
    <t>Descripción actividad</t>
  </si>
  <si>
    <t xml:space="preserve">Descripción de la modificación realizada </t>
  </si>
  <si>
    <t>Reformulación aprobada (observaciones generales)</t>
  </si>
  <si>
    <t>N° correo electrónico y/o fecha del envió Aval</t>
  </si>
  <si>
    <t>Dirección de Gestión que avala</t>
  </si>
  <si>
    <t>Auditoría a la Disposición de mercancías aprehendidas, decomisadas o abandonadas a favor de la Nación - ADA.  ADM2022-002</t>
  </si>
  <si>
    <t>ADA.  ADM2022-002</t>
  </si>
  <si>
    <t>1. Inoportunidad en la disposición de las mercancías Aprehendidas, Decomisadas o Abandonadas – ADA a favor de la Nación.</t>
  </si>
  <si>
    <r>
      <t xml:space="preserve">Modificación de la fecha de terminación de actividades al: </t>
    </r>
    <r>
      <rPr>
        <b/>
        <sz val="11"/>
        <color rgb="FF000000"/>
        <rFont val="Arial"/>
        <family val="2"/>
      </rPr>
      <t>31/07/2025</t>
    </r>
    <r>
      <rPr>
        <sz val="11"/>
        <color rgb="FF000000"/>
        <rFont val="Arial"/>
        <family val="2"/>
      </rPr>
      <t xml:space="preserve"> (Estaba para el 31/07/2024)</t>
    </r>
  </si>
  <si>
    <t>Correo 100202151- 00522 del 31/10/2024</t>
  </si>
  <si>
    <t>Dirección de Gestión Corporativa</t>
  </si>
  <si>
    <t>Periodo: 1/01/2021 - 28/02/2022</t>
  </si>
  <si>
    <t>H1</t>
  </si>
  <si>
    <t>REFORMULACCIONES  17/01/20245</t>
  </si>
  <si>
    <t>SEGUIMIENTO 31/12/2024</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</si>
  <si>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</si>
  <si>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</si>
  <si>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</si>
  <si>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</si>
  <si>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</si>
  <si>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</si>
  <si>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</si>
  <si>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</si>
  <si>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</si>
  <si>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</si>
  <si>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</si>
  <si>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</si>
  <si>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</si>
  <si>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</si>
  <si>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</si>
  <si>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</si>
  <si>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</si>
  <si>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</si>
  <si>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</si>
  <si>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</si>
  <si>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</si>
  <si>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</si>
  <si>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</si>
  <si>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</si>
  <si>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</si>
  <si>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</si>
  <si>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</si>
  <si>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</si>
  <si>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</si>
  <si>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</si>
  <si>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</si>
  <si>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</si>
  <si>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</si>
  <si>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</si>
  <si>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</si>
  <si>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</si>
  <si>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</si>
  <si>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</si>
  <si>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</si>
  <si>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</si>
  <si>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</si>
  <si>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</si>
  <si>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</si>
  <si>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</si>
  <si>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</si>
  <si>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</si>
  <si>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</si>
  <si>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</si>
  <si>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</si>
  <si>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</si>
  <si>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</si>
  <si>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</si>
  <si>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</si>
  <si>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</si>
  <si>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</si>
  <si>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</si>
  <si>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</si>
  <si>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</si>
  <si>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</si>
  <si>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</si>
  <si>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</si>
  <si>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</si>
  <si>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Seguimiento corte a 30 de septiembre de 2022</t>
  </si>
  <si>
    <t>Actualización 27 de octubre de 2022</t>
  </si>
  <si>
    <t xml:space="preserve">Entidad: </t>
  </si>
  <si>
    <t>Dirección de Impuestos y Aduanas Nacionales</t>
  </si>
  <si>
    <t xml:space="preserve">NIT: </t>
  </si>
  <si>
    <t>800197268-4</t>
  </si>
  <si>
    <t xml:space="preserve">Representante Legal: </t>
  </si>
  <si>
    <t>Luis Carlos Reyes Hernández.</t>
  </si>
  <si>
    <t xml:space="preserve">Fecha de iniciación: </t>
  </si>
  <si>
    <t>Responsable del proceso:</t>
  </si>
  <si>
    <t>Luz Nayibe Lopez Suarez</t>
  </si>
  <si>
    <t>Fecha de finalización:</t>
  </si>
  <si>
    <t xml:space="preserve">Cargo: </t>
  </si>
  <si>
    <t>Directora de Gestión Corporativa</t>
  </si>
  <si>
    <t>Fecha y número de Acta de aprobación del PMA</t>
  </si>
  <si>
    <t>Acta No. 3 del 22 de diciembre de 2020 del Comité Institucional de Gestión y Desempeño</t>
  </si>
  <si>
    <t>Seguimiento Control Interno</t>
  </si>
  <si>
    <t>Seguimiento AGN</t>
  </si>
  <si>
    <t>ITEM</t>
  </si>
  <si>
    <t>Ni. DE ACCIÓN</t>
  </si>
  <si>
    <t>OBJETIVOS</t>
  </si>
  <si>
    <t>No. TAREA</t>
  </si>
  <si>
    <t>Descripción  de  las Tareas</t>
  </si>
  <si>
    <t>EJECUCIÓN DE LAS  TAREAS</t>
  </si>
  <si>
    <t>PLAZO EN SEMANAS</t>
  </si>
  <si>
    <t>PORCENTAJE DE AVANCE DE LAS TAREAS</t>
  </si>
  <si>
    <t xml:space="preserve">PRODUCTOS </t>
  </si>
  <si>
    <t>AVANCE DE CUMPLIMIENTO DEL OBJETIVO</t>
  </si>
  <si>
    <t>DESCRIPCIÓN DE LOS AVANCES</t>
  </si>
  <si>
    <t>AREAS Y PERSONAS RESPONSABLES</t>
  </si>
  <si>
    <t>EVIDENCIAS</t>
  </si>
  <si>
    <t>OBSERVACIONES OFICINA DE CONTROL INTERNO</t>
  </si>
  <si>
    <t>Ni INFORME DE SEGUIMIENTO Y FECHA</t>
  </si>
  <si>
    <t>FECHA CIERRE HALLAZGO</t>
  </si>
  <si>
    <t>No. RADICADO</t>
  </si>
  <si>
    <t>OBSERVACIONES</t>
  </si>
  <si>
    <t>INICIO</t>
  </si>
  <si>
    <t>FINALIZACIÓN</t>
  </si>
  <si>
    <t>ACCION 1</t>
  </si>
  <si>
    <t>T1</t>
  </si>
  <si>
    <t>Tarea Cumplida en el marco del alcance del Acta de Visita de Inspección y Control realizada por el AGN entre el 20 y 23 de mayo de 2019, se encuentra publicada la política gestión documental página 14 del Código de Buen Gobierno CG-PEC-001 versión 10 listado maestro de documentos de la entidad.</t>
  </si>
  <si>
    <t>T2</t>
  </si>
  <si>
    <t>Tarea Cumplida en el marco del alcance del Acta de Visita de Inspección y Control realizada por el AGN entre el 20 y 23 de mayo de 2019, de acuerdo con oficio del AGN  con radicado No. 2-2021-2805 del 25 de marzo del 2021.</t>
  </si>
  <si>
    <t>Avanzar el Programa de Gestión Documental (PGD)</t>
  </si>
  <si>
    <t>T3</t>
  </si>
  <si>
    <t>Tarea Cumplida en el marco del alcance del Acta de Visita de Inspección y Control realizada por el AGN entre el 20 y 23 de mayo de 2019, de acuerdo con el oficio del AGN con radicado No. 2-2021-4444 del 17 de Junio del 2021.</t>
  </si>
  <si>
    <t>T4</t>
  </si>
  <si>
    <r>
      <t xml:space="preserve">Realizar autodiagnóstico, elaborar el plan de trabajo  del levantamiento de los inventarios de los </t>
    </r>
    <r>
      <rPr>
        <b/>
        <sz val="10"/>
        <color theme="1"/>
        <rFont val="Calibri"/>
        <family val="2"/>
        <scheme val="minor"/>
      </rPr>
      <t>archivos de gestión</t>
    </r>
    <r>
      <rPr>
        <sz val="10"/>
        <color theme="1"/>
        <rFont val="Calibri"/>
        <family val="2"/>
        <scheme val="minor"/>
      </rPr>
      <t>. (Priorizando: Subdirección de Gestión de Fiscalización Tributaria, Subdirección de Gestión de Registro Aduanero,  Subdirección de Representación Externa, Coordinación de Historias Laborales, Coordinación de Contratos y Coordinación de Infraestructura)</t>
    </r>
  </si>
  <si>
    <t>Tarea Cumplida en marco del alcance del Acta de Visita de Inspección y Control realizada por el AGN entre el 20 y 23 de mayo de 2019, de acuerdo con el oficio del AGN con radicado No. 2-2021-4444 del 17 de Junio del 2021</t>
  </si>
  <si>
    <t xml:space="preserve">ACCION 2 </t>
  </si>
  <si>
    <t>T5</t>
  </si>
  <si>
    <r>
      <t xml:space="preserve">Realizar autodiagnóstico y elaborar el plan de trabajo del levantamiento de los inventarios de los </t>
    </r>
    <r>
      <rPr>
        <b/>
        <sz val="10"/>
        <color theme="1"/>
        <rFont val="Calibri"/>
        <family val="2"/>
        <scheme val="minor"/>
      </rPr>
      <t>archivos centrales</t>
    </r>
    <r>
      <rPr>
        <sz val="10"/>
        <color theme="1"/>
        <rFont val="Calibri"/>
        <family val="2"/>
        <scheme val="minor"/>
      </rPr>
      <t xml:space="preserve"> de la DIAN</t>
    </r>
  </si>
  <si>
    <t>Tarea Cumplida en marco del alcance del Acta de Visita de Inspección y Control realizada por el AGN entre el 20 y 23 de mayo de 2019 y con n el Tercer informe de seguimiento del 08 julio de 2020 y Cuarto informe de seguimiento del 22 octubre de 2020.</t>
  </si>
  <si>
    <t>T6</t>
  </si>
  <si>
    <r>
      <t xml:space="preserve">Ejecutar el plan de trabajo y presentar informes trimestral  de avance de levantamiento de inventarios de los </t>
    </r>
    <r>
      <rPr>
        <b/>
        <sz val="10"/>
        <color theme="1"/>
        <rFont val="Calibri"/>
        <family val="2"/>
        <scheme val="minor"/>
      </rPr>
      <t>archivos de gestión y de los archivos centrales</t>
    </r>
    <r>
      <rPr>
        <sz val="10"/>
        <color theme="1"/>
        <rFont val="Calibri"/>
        <family val="2"/>
        <scheme val="minor"/>
      </rPr>
      <t>.</t>
    </r>
  </si>
  <si>
    <t xml:space="preserve">Tarea  que en marco del alcance del Acta de Visita de Inspección y Control realizada por el AGN entre el 20 y 23 de mayo de 2019,  es sucesora de la Tarea cinco, y verificadas, las evidencias, el cuadro control de seguimiento de avance y el Informe generado por la dependencia responsable de la tarea para  el tercer trimestre del año 2022, respecto al levantamiento de inventarios documentales en los archivos de gestión y archivos centrales y en cumplimiento del plan de trabajo del plan de trabajo establecido,  "Para los archivos de gestión según lo reportado por las dependencias auditadas y se incluyen nuevas dependencias ( Dirección Seccional de Aduanas de Barranquilla, Dirección Seccional de Aduanas de Bogotá, Dirección Seccional de Aduanas de Bogotá-Aeropuerto, Dirección Seccional de Impuestos y Aduanas de Ipiales, Dirección Seccional de Aduanas de Cali, Dirección Seccional de Aduanas de Cartagena, Dirección Seccional de Aduanas de Cúcuta, Dirección Seccional de Impuestos de Cali, Dirección Seccional de Impuestos de Medellín, Dirección Seccional de Impuestos y Aduanas de Armenia, Dirección Seccional de Impuestos y Aduanas de Bucaramanga, Dirección Seccional Delegada de Impuestos y Aduanas de San José del Guaviare, Dirección Seccional Delegada de Impuestos y Aduanas de Inírida, Dirección Seccional de Impuestos y Aduanas de Florencia, Dirección Seccional de Impuestos y Aduanas de Girardot, Dirección Seccional de Impuestos y Aduanas de Ibagué, Dirección Seccional de Impuestos y Aduanas de Pasto, Dirección Seccional de Impuestos y Aduanas de Pereira, Dirección Seccional de Impuestos y Aduanas de Popayán, Dirección Seccional de Impuestos y Aduanas de Puerto Asís, Dirección Seccional de Impuestos y Aduanas de Sogamoso, Dirección Seccional de Impuestos y Aduanas de Santa Marta, Dirección Seccional de Impuestos y Aduanas de Tunja, Dirección Seccional de Impuestos y Aduanas de Tuluá, Dirección Seccional de Impuestos y Aduanas de Villavicencio, Dirección Seccional de Impuestos y Aduanas de Tumaco, Dirección Seccional de Impuestos de Cartagena, Dirección Seccional de Impuestos y Aduanas de Barrancabermeja, Dirección Seccional de Impuestos y Aduanas de Buenaventura, Dirección Seccional de Impuestos de Bogotá, Dirección Seccional de Impuestos y Aduanas de Manizales, Nivel Central Coordinación Canales de Servicio, Nivel Central Infraestructura, Nivel Central Coordinación Historias Laborales, Nivel Central Subdirección Fiscalización Tributaria, Nivel Central Subdirección Asuntos Contratos, Nivel Central Dirección Jurídica, Nivel Central Subdirección de Normativa y Doctrina, Nivel Central Relatoría, Nivel Central Subdirección Recursos Jurídicos, Nivel Central Coordinación Secretaria Recursos Jurídicos, Nivel Central Subdirección Representación Externa, Nivel Central Coordinación de Representación Externa, Nivel Central Coordinación Conciliación Defensa Judicial, Nivel Central  Coordinación Defensa Jurídica, Nivel Central Subdirección Asuntos Penales), reportando un total de 36.120 registros . Para los archivos centrales se avanzó con el levantamiento de inventarios a septiembre 30 de 2022 en 1069,551458 arrojando un total acumulado de 102,872, lo permite registrar el porcentaje de 93%. Las evidencias se encuentran en la siguiente ruta electrónica: </t>
  </si>
  <si>
    <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</si>
  <si>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T7</t>
  </si>
  <si>
    <t>Elaborar diagnóstico identificando los documentos de fondos acumulados en los archivos centrales de la DIAN.</t>
  </si>
  <si>
    <t>Tarea  que en marco del alcance del contexto del Acta de Visita de Inspección y Control realizada por el AGN entre el 20 y 23 de mayo de 2019, se encuentra cumplida de acuerdo con oficio del AGN con radicado No. 2-2021-7798 del 03 de agosto del 2021.</t>
  </si>
  <si>
    <t>T8</t>
  </si>
  <si>
    <t xml:space="preserve">Tarea  que en marco del alcance del Acta de Visita de Inspección y Control realizada por el AGN entre el 20 y 23 de mayo de 2019, se encuentra cumplida de acuerdo con oficio del AGN con radicado No. 2-2021-1407 del 14 de febrero del 2022.
</t>
  </si>
  <si>
    <t>T9</t>
  </si>
  <si>
    <t xml:space="preserve">Tarea que en marco del alcance del Acta de Visita de Inspección y Control realizada por el AGN entre el 20 y 23 de mayo de 2019, se encuentra en etapas preparatorias de plan de trabajo archivístico integral con cuadro control de avance para someter las TVD a aprobación al Comité Institucional de Gestión y Desempeño lo que permite registrar un grado de avance preparatorio para obtener el acta de comité en el 75%.
Las evidencias se encuentran en la siguiente ruta electrónica: </t>
  </si>
  <si>
    <t>5.2</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</si>
  <si>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Ni 04 de 2003, y parágrafo del artículo 12 de Acuerdo Ni 02 de 2014, toda vez que los expedientes cuentan con diligenciamiento técnico de hoja de control de forma parcial, proceso de foliación parcial y el formato FUID no cuenta con los campos diligenciados y se encuentra desactualizado.</t>
  </si>
  <si>
    <t>T10</t>
  </si>
  <si>
    <t xml:space="preserve">Tarea  que en marco del alcance del Acta de Visita de Inspección y Control realizada por el AGN entre el 20 y 30 de mayo de 2019,   verificadas, las evidencias, el cuadro control de seguimiento de avance según plan de trabajo establecido  y el Informe generado por la dependencia responsable de la tarea,  para  el tercer trimestre del año 2022, respecto al plan de trabajo de avance en la organización de unidades documentales en los Archivos de gestión de las dependencias auditadas: Coordinación de Contratos, Subdirección de Representación Externa, Coordinación de Historias Laborales y Coordinación de Infraestructura, se precisa que según evidencias aportadas, la Subdirección de Fiscalización Tributaria para este trimestre no aportó evidencias, toda vez, que el segundo trimestre del 2022, informó que finalizó dicha organización según planta de trabajo( tal como se observa en el correo electrónico anexo dentro de las evidencias de esta tarea), así mismo, se incluyeron nuevas dependencias lo que permite soportar el grado de avance del 81%. Las evidencias se encuentran en la siguiente ruta electrónica: </t>
  </si>
  <si>
    <t>T11</t>
  </si>
  <si>
    <t>Tarea  que en marco del alcance del Acta de Visita de Inspección y Control, realizada por el AGN entre el 20 y 23 de mayo de 2019. Se encuentra con el procedimiento ajustado según ruta de consulta en listado maestro, en marco del alcance del contexto del Acta de Visita de Inspección y Control realizada por el AGN entre el 20 y 30 de mayo de 2019</t>
  </si>
  <si>
    <t>T12</t>
  </si>
  <si>
    <t xml:space="preserve">Tarea  que en marco del alcance del Acta de Visita de Inspección y Control realizada por el AGN entre el 20 y 23 de mayo de 2019, en el Quinto Informe del 29 de enero de 2021, se aportaron como evidencias: Acta N° 02 del 26 de julio de 2020 y la Resolución N° 104 del 17 de noviembre del 2020, por lo tanto, esta tarea de Revisar, actualizar y aprobar el Sistema Integrado de Conservación (SIC) se encuentra cumplida al 100%.
</t>
  </si>
  <si>
    <t>T13</t>
  </si>
  <si>
    <t>Informe semestral de seguimiento</t>
  </si>
  <si>
    <t xml:space="preserve">Tarea que en marco del alcance del Acta de Visita de Inspección y Control realizada por el AGN entre el 20 y 23 de mayo de 2019, y de conformidad con las evidencias y el informe semestral presentado por el área responsable de la tarea, se encuentra que para el tercer trimestre del 2022 respecto al seguimiento y control de la implementación del SIC en las direcciones seccionales, se aporta como muestra Dirección Seccional De Aduanas De Barranquilla, Dirección Seccional De Aduanas De Bogotá, Dirección Seccional De Aduanas De Bogotá Aeropuerto, Dirección Seccional De Aduanas De Cali, Dirección Seccional De Aduanas De Cartagena, Dirección Seccional De Aduanas De Cúcuta, Dirección Seccional De Impuestos De Barranquilla, Dirección Seccional De Impuestos De Bogotá, Dirección Seccional De Impuestos De Cali, Dirección Seccional De Impuestos De Cartagena, Dirección Seccional De Impuestos De Medellín, Dirección Seccional De Impuestos Y Aduanas De Armenia, Dirección Seccional De Impuestos Y Aduanas De Barrancabermeja, Dirección Seccional De Impuestos Y Aduanas De Florencia, Dirección Seccional De Impuestos Y Aduanas De Ibagué, Dirección Seccional De Impuestos Y Aduanas De Ipiales, Dirección Seccional De Impuestos Y Aduanas De Leticia, Dirección Seccional De Impuestos Y Aduanas De Manizales, Dirección Seccional De Impuestos Y Aduanas De Neiva, Dirección Seccional De Impuestos Y Aduanas De Pasto, Dirección Seccional De Impuestos Y Aduanas De Pereira, Dirección Seccional De Impuestos Y Aduanas De Popayán, Dirección Seccional De Impuestos Y Aduanas De San Jose De Guaviare, Dirección Seccional De Impuestos Y Aduanas De Santa Marta, Dirección Seccional De Impuestos Y Aduanas De Sogamoso, Dirección Seccional De Impuestos Y Aduanas De Tuluá, Dirección Seccional De Impuestos Y Aduanas De Tunja, Dirección Seccional De Impuestos Y Aduanas De Villavicencio, Dirección Seccional Delegada De Impuestos Y Aduanas  De Puerto Inírida, Dirección Seccional Delegada De Impuestos Y Aduanas De Tumaco y Nivel Central- Grandes Contribuyentes), lo que permite registrar un grado de avance en la tarea del 82%. Las evidencias se encuentran en la siguiente ruta electrónica: </t>
  </si>
  <si>
    <t>Actualización corte a 30 de diciembre de 2022</t>
  </si>
  <si>
    <t>Actualización a 30 de diciembre de 2022</t>
  </si>
  <si>
    <t>Tarea Cumplida en el marco del alcance del Acta de Visita de Inspección y Control realizada por el AGN entre el 20 y 23 de mayo de 2019, se encuentra publicada la política gestión documental página 14 del Código de Buen Gobierno CG-PEC-001 versión 10 listado maestro de documentos de la entidad. Adicionalmente el AGN con radicado No. 2-2021-2805 del 25 de marzo 2021 y 2-2021-1407 de 14 de febrero de 2022 registra "Hallazgo Superado"</t>
  </si>
  <si>
    <t>Tarea Cumplida en el marco del alcance del Acta de Visita de Inspección y Control realizada por el AGN entre el 20 y 23 de mayo de 2019, de acuerdo con oficio del AGN  con radicado No. 2-2021-2805 del 25 de marzo del 2021. Adicionalmente el AGN  2-2021-1407 de 14 de febrero de 2022 registra "Hallazgo Superado"</t>
  </si>
  <si>
    <t>Tarea Cumplida en el marco del alcance del Acta de Visita de Inspección y Control realizada por el AGN entre el 20 y 23 de mayo de 2019, de acuerdo con el oficio del AGN con radicados No. 2-2021-4444 del 17 de Junio del 2021 (Radicado No. 2-2021-585)y 2-2021-1407 de 14 de febrero de 2022,  registró "Hallazgo  Superado".</t>
  </si>
  <si>
    <t xml:space="preserve">Tarea Cumplida en marco del alcance del Acta de Visita de Inspección y Control realizada por el AGN entre el 20 y 23 de mayo de 2019, en el oficio del AGN con radicado No. 2-2021-4444 del 17 de Junio del 2021 (Radicado No. 2-2021-585) indica "Según se pudo observar los inventarios remitidos en esta ocasión, cumplen con los requisitos mínimo establecido en el Acuerdo 042 de 2002. Se reitera a la entidad la necesidad de continuar remitiendo una muestra aleatoria significativa de los inventarios documentales que ya se han diligenciado según cada dependencia (archivos de gestión) y, de igual manera los inventarios correspondientes al archivo central, para el total de series documentales registradas en las TRD de las oficinas productoras". 
</t>
  </si>
  <si>
    <t>Tarea Cumplida en marco del alcance del Acta de Visita de Inspección y Control realizada por el AGN entre el 20 y 23 de mayo de 2019, según lo reportado en el Tercer informe de seguimiento del 08 julio de 2020 y Cuarto informe de seguimiento del 22 octubre de 2020.</t>
  </si>
  <si>
    <t>Para el último trimestre del año 2022, dando continuidad al levantamiento de inventarios documentales en los archivos de gestión y archivos centrales se indica lo siguiente:
Para los archivos de gestión según lo reportado por las dependencias auditadas ( Coordinación de historias laborales, Coordinación de infraestructura, Coordinación contratos, Subdirección de gestión de registro aduanero,  Subdirección de representación externa), igualmente se incluyen nuevas dependencias. Se reporta un total de 200,220 registros.
Para los archivos centrales se avanzó con el levantamiento de inventarios en 28 Direcciones Seccionales (Aduanas de Barranquilla,Aduanas de Bogotá,Aduanas de Bogotá -Aeropuerto El Dorado,Aduanas de Cali,Aduanas de Cartagena,Aduanas de Cúcuta,Delegada de Impuestos Y Aduanas de pto carreño,Delegada de Impuestos Y Aduanas deInirida,Impuestos de Bogotá,Impuestos de Cartagena ,Impuestos de Cúcuta,Impuestos de Medellin,Impuestos Y Aduanas de Barrancabermeja,Impuestos Y Aduanas de Florencia,Impuestos Y Aduanas de Maicao,Impuestos Y Aduanas de Manizales,Impuestos Y Aduanas de Monteria,Impuestos Y Aduanas de Neiva,Impuestos Y Aduanas de Pasto,Impuestos Y Aduanas de Pereira,Impuestos Y Aduanas de Popayán,Impuestos Y Aduanas de SanAndrés,Impuestos Y Aduanas de Sincelejo,Impuestos Y Aduanas de Sogamoso,Impuestos Y Aduanas de Tunja,Impuestos Y Aduanas deArmenia,Impuestos Y Aduanas deIbagué,Nivel central), con un total de 2,139 metros lineales ( 203,981 registros) superando la meta propuesta inicialmente en el plan de mejoramiento de 20.000 ML.
Se adjunta informe trimestral de avance del levantamiento de inventarios, cumplimiendo con lo programado en el plan de mejoramiento.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</si>
  <si>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 xml:space="preserve">Tarea  que en marco del alcance del Acta de Visita de Inspección y Control realizada por el AGN entre el 20 y 23 de mayo de 2019, se encuentra cumplida y en el oficio del AGN con radicado No. 2-2021-1407 del 14 de febrero del 2022 registró "..la entidad priorizó 6 dependencias y cuyos planes de trabajo reflejan actividades finales para la vigencia 2020 inclusive...".
</t>
  </si>
  <si>
    <t>Para el último trimestre del 2022, se adjunta informe de seguimiento y ejecución del plan de trabajo archivístico integral relacionando con el avance, se da por finalizada la elaboración de las Tablas de Valoración Documental, de acuerdo con el cronograma de ejecución de tareas establecido en el PMA-AGN, así mismo, se atendió lo solicitado por el AGN en el décimo segundo informe de avance y se remiten evidencias de las solicitadas en anteriores oportunidades:
• Tablas de Valoración Documental –TVD y Cuadros de Clasificación Documental –CCD.
• Constancia Secretarial expedida por la secretaria técnica del Comité Institucional de Gestión y Desempeño de la sesión realizada el pasado 30 de noviembre de 2022, donde se aprobó el ítem relacionado con la aprobación de las Tablas de Valoración Documental-TVD en su versión inicial, se adjunta acta del comité.
• Comunicación que consta la radicación de las TVD ante la instancia competente para su convalidación, siendo este el correo electrónico enviado el pasado 29 de diciembre de 2022
atendiendo lo solicitado por  el AGN en informes anteriores.
De acuerdo con lo programado esta tarea fue ejecutada al 100%.
Las evidencias se encuentran publicadas en el siguiente link:    https://diancolombia.sharepoint.com/:f:/s/DGRAE1/Sub_Recur_Fisicos/EofkuK_hdv1AmlOykmn0H_wBHItUzRMA0svJQ-h-OIWing?e=8zne8y</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</si>
  <si>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Ni 04 de 2003, y parágrafo del artículo 12 de Acuerdo Ni 02 de 2014, toda vez que los expedientes cuentan con diligenciamiento técnico de hoja de control de forma parcial, proceso de foliación parcial y el formato FUID no cuenta con los campos diligenciados y se encuentra desactualizado.</t>
  </si>
  <si>
    <t>Durante el último trimestre del 2022  de acuerdo con el plan de trabajo se avanzó en la organización de unidades documentales en los Archivos de Gestión de las dependencias auditadas: Coordinación de Contratos, Subdirección de Registro Aduanero, Subdirección de Representación Externa, Coordinación de Historias Laborales y Coordinación de Infraestructura. Esta tarea se ejecutó conforme  a lo planeado.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</si>
  <si>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Tarea  que en marco del alcance del Acta de Visita de Inspección y Control, realizada por el AGN entre el 20 y 23 de mayo de 2019. Se encuentra con el procedimiento ajustado según ruta de consulta en listado maestro, en marco del alcance del contexto del Acta de Visita de Inspección y Control realizada por el AGN entre el 20 y 30 de mayo de 2019. Y con  Radicado de entrada No. 1-2021-10978 ( No. 2-2021-14795) del 21 de diciembre de 2021 el AGN respecto a Disposición final de documentos: respecto a este hallazgo la entidad reporta un porcentaje del  100%.  y registró el AGN que "...Así las cosas, la entidad ha dado cumplimiento a lo solicitado por el AGN según la visita de  inspección, según el proceso de evaluación en los diferentes informes remitidos al GIV referentes a  este proceso. CONCLUSIÓN: se da por superado el hallazgo."  y finalmente "... se reitera a la entidad que para este informe se dio por superado el hallazgo  Disposición final de documentos"</t>
  </si>
  <si>
    <t xml:space="preserve">Tarea  que en marco del alcance del Acta de Visita de Inspección y Control realizada por el AGN entre el 20 y 23 de mayo de 2019, en el Quinto Informe del 29 de enero de 2021, se aportaron como evidencias: Acta N° 02 del 26 de julio de 2020 y la Resolución N° 104 del 17 de noviembre del 2020, por lo tanto, esta tarea de Revisar, actualizar y aprobar el Sistema Integrado de Conservación (SIC) se encuentra cumplida al 100%. y el AGN en radicado No. 1-2021-10978 (2-2021-14795) del 21 de diciembre de 2021 registró " Se exhorta a la entidad a seguir evidenciando la implementación y ejecución de cada uno de los  programas específicos del plan de conservación documental del SIC, según sus metas de corto,  mediano y largo plazo." y en el radicado No.  1-2022-4171 ( 2-2022-6557) de 05 de julio de 2022, registró que "La entidad remitió, informes de seguimiento e implementación, fotografías, videos, correos electrónicos, certificados de fumigaciones entre otros. Con lo cual, queda probado que se ejecutan cada uno de los programas en las diferentes seccionales, garantizando la conservación, preservación, custodia y almacenamiento del acervo documental".
</t>
  </si>
  <si>
    <t>Para el último trimestre del 2022 , se adjuntan los soportes que evidencian el seguimiento y control de la implementación del SIC en las direcciones seccionales ubicadas en Armenia , Barrancabermeja, Barranquilla, Bogotá, Bucaramanga, Buenaventura, Cali, Cartagena, Cúcuta, Florencia, Ibague , Ipiales, Leticia, Maicao, Manizales , Medellin, Neiva , Montería , Pamplona, Pasto, Pereira , Popayan , Puerto Asis, Puerto Carreño, Puerto Inírida, San Andres Islas , San Jose De Guaviare , Santa Marta, Sincelejo , Sogamoso , Tuluá, Tumaco, Tunja , Urabá, Villavicencio, Nivel Central así:
1. Programa de sensibilización y capacitación: Se adjuntan evidencias de capacitaciones realizadas en el último trimestre 2022 en Nivel Central y direcciones seccionales (Invitaciones y listado asistencia aplicativo virtual teams, FT- GH-1722 Registro de Asistencia a Capacitación Interna de: Proceos de gestion documental, Capacitación SIC,  Diligenciamiento de formatos y evidencias de PMA. Adjuntan FT-TAH-1674 Control de Registro de Asistencia a Reuniones sobre Gestión documental,  Fotografias.
2. Programa de Inspección y Mantenimiento de sistemas de Almacenamiento e instalaciones físicas: Se adjuntan fotografias, correos electrónicos e informes que evidencian el seguimiento del programa, FT-TAH-2503 Entrega de Elementos de Protección Personal, Dotación y/o Colectivos y FT-TAH-2501 Solicitud de Elementos de Protección Personal - Colectivos y Dotaciones, cotizaciones, cronogramas y formatos de limpieza.
3.Programa de saneamiento ambiental: Se adjuntan como evidencia cronogramas, fotográficas y certificaciones del control de desinsectación (Insectos) y desratización (roedores).
4. Programa de monitoreo y control de condiciones ambientales: Se adjuntan informes y registros de control de humedad relativa y temperatura a través del equipo de monitoreo y control (Termohigrómetro) en las Direcciones Seccionales.
La entidad realizó proceso de compra de 445 termohigrométros el cual se encuentra publicado en Secop II con el número IMC 00-027-2022, éstos fueron distribuidos a nivel nacional con el fin de garantizar la implementación del programa.
5. Programa de almacenamiento y re-almacenamiento:  Se adjunta fotografías, formatos FT- ADF -1990 Transacciones Documentales, memorando para transferencias documentales, correos electrónicos que evidencian el reporte del cambio de unidades cajas y carpetas.
6. Programa de prevención y atención de desastres: Se adjunta fotografías que evidencian visitas de ARL, plan de emergencias, actas, Adjunta FT-TAH-5246 Planeación, Ejecución e Informe de Simulacro, correos electrónico con sencillos pasos para prestar Primeros Auxilios, formatos FT -TAH -1722 Registro de Asistencia a Capacitación Interna, FT- TAH- 1674 Control de Registro de Asistencia a Reuniones e informes de las actividades relacionadas en el programa.
Lo anterior evidencia que la entidad está ejecutando cada uno de los programas en las diferentes seccionales, conforme a lo planeado, garantizando la conservación, preservación, custodia y almacenamiento del acervo documental, tal como lo registró el AGN en los comunicados  No. No. 1-2022-4171 (2-2022-6557) de julio 5 de 2022 y 1-2022-11159 (2-2022-12899) del 15 de diciembre de 2022 . 
Las evidencias se encuentran publicadas en el siguiente link:
 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t>
  </si>
  <si>
    <t>ACCION 11</t>
  </si>
  <si>
    <t>M1</t>
  </si>
  <si>
    <t>M2</t>
  </si>
  <si>
    <t>M3</t>
  </si>
  <si>
    <t>ACCION 12</t>
  </si>
  <si>
    <t>ACCION 13</t>
  </si>
  <si>
    <t>ACCION 14</t>
  </si>
  <si>
    <t>ACCION 15</t>
  </si>
  <si>
    <t>ACCION 16</t>
  </si>
  <si>
    <t>ACCION 17</t>
  </si>
  <si>
    <t>ACCION 18</t>
  </si>
  <si>
    <t>Acción 1</t>
  </si>
  <si>
    <t>Acción 2</t>
  </si>
  <si>
    <t>Acción 3</t>
  </si>
  <si>
    <t>Acción 4</t>
  </si>
  <si>
    <t>Acción 5</t>
  </si>
  <si>
    <t>Acción 6</t>
  </si>
  <si>
    <t xml:space="preserve">Acción 7 </t>
  </si>
  <si>
    <t>Acción 8</t>
  </si>
  <si>
    <t>CUMPLIMIENTO DEL PLAN DE MEJORAMIENTO</t>
  </si>
  <si>
    <t>sobre 100%</t>
  </si>
  <si>
    <t>ACTUALIZACIÓN COLUMNA CÓDIGO DEL HALLAZGO SE AGREGA  CRITERIO/
ITEM:  06 DE FREBRERO 2023, QUEDANDO (CÓDIGO DEL HALLAZGO /ITEM)</t>
  </si>
  <si>
    <t>23 DE FEBERO 2023</t>
  </si>
  <si>
    <t>SE AJUSTA RESPONSABLE OFICINA DE CONTROL INTERNO</t>
  </si>
  <si>
    <t>20 DE OCTUBE DE 2023</t>
  </si>
  <si>
    <t>Se retiran hallazgos del Plan de Mejoramiento Institucional</t>
  </si>
  <si>
    <t>Períodos que cubre: 2005 a 2024</t>
  </si>
  <si>
    <t>Fecha actualización ITRC</t>
  </si>
  <si>
    <t>ID Inspección</t>
  </si>
  <si>
    <t>Nombre</t>
  </si>
  <si>
    <t>Estado</t>
  </si>
  <si>
    <t>Resumen de datos (OmarI)</t>
  </si>
  <si>
    <t>Resumen de datos (SandraP - JRafael)</t>
  </si>
  <si>
    <t>Acordado - Estandarizado - Verificado</t>
  </si>
  <si>
    <t>Trabajo de Campo</t>
  </si>
  <si>
    <t>Informe Borrador</t>
  </si>
  <si>
    <t>Mesa de Aclaraciones</t>
  </si>
  <si>
    <t>Respuesta de la DIAN</t>
  </si>
  <si>
    <t>Informe Final</t>
  </si>
  <si>
    <t>Mesa de innovación</t>
  </si>
  <si>
    <t>PPFC</t>
  </si>
  <si>
    <t xml:space="preserve">ESTADO ACTUAL </t>
  </si>
  <si>
    <t xml:space="preserve"> responsable</t>
  </si>
  <si>
    <t>observaciones</t>
  </si>
  <si>
    <t>R. Gestion</t>
  </si>
  <si>
    <t>R. Fraude</t>
  </si>
  <si>
    <t>Hallazgos</t>
  </si>
  <si>
    <t xml:space="preserve">acciones </t>
  </si>
  <si>
    <t>cumplidas</t>
  </si>
  <si>
    <t>proceso</t>
  </si>
  <si>
    <t>incumpl</t>
  </si>
  <si>
    <t xml:space="preserve">HALLAZGOS </t>
  </si>
  <si>
    <t>Prescripción de obligaciones</t>
  </si>
  <si>
    <t>ejecutado</t>
  </si>
  <si>
    <t>En desarrollo plan</t>
  </si>
  <si>
    <t>SG. RECAUDO Y COBRANZAS</t>
  </si>
  <si>
    <t>seguimientos</t>
  </si>
  <si>
    <r>
      <t>2</t>
    </r>
    <r>
      <rPr>
        <sz val="14"/>
        <color rgb="FFFF0000"/>
        <rFont val="Arial"/>
        <family val="2"/>
      </rPr>
      <t>(4)</t>
    </r>
  </si>
  <si>
    <t>Verificación de la efectividad de los controles asociados a la cancelación de la inscripción en RUT y la incidencia en la OF</t>
  </si>
  <si>
    <t>Se ajusto posterior a la conciliación, por tener una acción que estaba en Tecnológico tributario casilla 89 RUT de SIPAC</t>
  </si>
  <si>
    <t>Valoración de riesgos en la disposición y destrucción de mercancías aprhendidas</t>
  </si>
  <si>
    <t xml:space="preserve">SG. COMERCIAL </t>
  </si>
  <si>
    <r>
      <t>34</t>
    </r>
    <r>
      <rPr>
        <sz val="14"/>
        <color rgb="FFFF0000"/>
        <rFont val="Arial"/>
        <family val="2"/>
      </rPr>
      <t>(36)</t>
    </r>
  </si>
  <si>
    <t>Modulo de selectividad aduanera</t>
  </si>
  <si>
    <t>SG. ANALISIS OPERACIONAL</t>
  </si>
  <si>
    <t>Se ajusta plan septi 21 2020</t>
  </si>
  <si>
    <t>Verificación del cumplimiento de requisitos y tiempos en el trámite de las Devoluciones DIAN</t>
  </si>
  <si>
    <r>
      <t>17</t>
    </r>
    <r>
      <rPr>
        <sz val="14"/>
        <color rgb="FFFF0000"/>
        <rFont val="Arial"/>
        <family val="2"/>
      </rPr>
      <t>(27)</t>
    </r>
  </si>
  <si>
    <t>Se toman los controles por acciones</t>
  </si>
  <si>
    <t>SN</t>
  </si>
  <si>
    <t>Dir. Aduanas</t>
  </si>
  <si>
    <t>Plan detenido por decisión gerencia</t>
  </si>
  <si>
    <r>
      <t>4</t>
    </r>
    <r>
      <rPr>
        <sz val="14"/>
        <color rgb="FFFF0000"/>
        <rFont val="Arial"/>
        <family val="2"/>
      </rPr>
      <t>(9)</t>
    </r>
  </si>
  <si>
    <t>Cambiar por tecnológico aduanero
Actualizar PMI</t>
  </si>
  <si>
    <t>Valoración de los controles asociados a la gestión y trazabilidad de las facilidades pago</t>
  </si>
  <si>
    <t>Aprobado 08 abril/19</t>
  </si>
  <si>
    <r>
      <t>17</t>
    </r>
    <r>
      <rPr>
        <sz val="14"/>
        <color rgb="FFFF0000"/>
        <rFont val="Arial"/>
        <family val="2"/>
      </rPr>
      <t>(1)</t>
    </r>
  </si>
  <si>
    <r>
      <t>9(</t>
    </r>
    <r>
      <rPr>
        <sz val="14"/>
        <color rgb="FFFF0000"/>
        <rFont val="Arial"/>
        <family val="2"/>
      </rPr>
      <t>7)</t>
    </r>
  </si>
  <si>
    <t>Devoluciones - SIE y Perfilamiento</t>
  </si>
  <si>
    <t>Aprobado 20/11/2019</t>
  </si>
  <si>
    <r>
      <t>5(</t>
    </r>
    <r>
      <rPr>
        <sz val="14"/>
        <color rgb="FFFF0000"/>
        <rFont val="Arial"/>
        <family val="2"/>
      </rPr>
      <t>13)</t>
    </r>
  </si>
  <si>
    <t>Normalización de saldos</t>
  </si>
  <si>
    <t>informe final 27/01/2020</t>
  </si>
  <si>
    <r>
      <t>1</t>
    </r>
    <r>
      <rPr>
        <sz val="14"/>
        <color rgb="FFFF0000"/>
        <rFont val="Arial"/>
        <family val="2"/>
      </rPr>
      <t>(5)</t>
    </r>
  </si>
  <si>
    <r>
      <t xml:space="preserve">11 </t>
    </r>
    <r>
      <rPr>
        <sz val="14"/>
        <color rgb="FFFF0000"/>
        <rFont val="Arial"/>
        <family val="2"/>
      </rPr>
      <t>(20)</t>
    </r>
  </si>
  <si>
    <t>Obligacion Financiera</t>
  </si>
  <si>
    <t>SE entregó Plan 17/01/2020</t>
  </si>
  <si>
    <r>
      <t>5</t>
    </r>
    <r>
      <rPr>
        <sz val="14"/>
        <color rgb="FFFF0000"/>
        <rFont val="Arial"/>
        <family val="2"/>
      </rPr>
      <t>(27)</t>
    </r>
  </si>
  <si>
    <t>Aprehensión de mercancias y expedición de apoyo técnico</t>
  </si>
  <si>
    <t>SE entregó Plan 24/01/2020</t>
  </si>
  <si>
    <r>
      <t>8</t>
    </r>
    <r>
      <rPr>
        <sz val="14"/>
        <color rgb="FFFF0000"/>
        <rFont val="Arial"/>
        <family val="2"/>
      </rPr>
      <t xml:space="preserve"> (12)</t>
    </r>
  </si>
  <si>
    <t>Reconocmimiento de carga</t>
  </si>
  <si>
    <t>Aprobado 16/01/2020</t>
  </si>
  <si>
    <r>
      <t>9</t>
    </r>
    <r>
      <rPr>
        <sz val="14"/>
        <color rgb="FFFF0000"/>
        <rFont val="Arial"/>
        <family val="2"/>
      </rPr>
      <t>(20)</t>
    </r>
  </si>
  <si>
    <t>Tránsito Aduanero</t>
  </si>
  <si>
    <t>respuesta a preliminar 24/01/2020</t>
  </si>
  <si>
    <r>
      <t>10</t>
    </r>
    <r>
      <rPr>
        <sz val="14"/>
        <color rgb="FFFF0000"/>
        <rFont val="Arial"/>
        <family val="2"/>
      </rPr>
      <t>(13)</t>
    </r>
  </si>
  <si>
    <t xml:space="preserve">Remate de Bienes </t>
  </si>
  <si>
    <t>SE entregó Plan</t>
  </si>
  <si>
    <t>Oportunidad de las medidas cautelares</t>
  </si>
  <si>
    <t>SE entregó Plan 23/01/2020</t>
  </si>
  <si>
    <t>Operación en Zonas Francas</t>
  </si>
  <si>
    <t>Chatarrización</t>
  </si>
  <si>
    <t>SG Comercializacion</t>
  </si>
  <si>
    <t>en ejecución</t>
  </si>
  <si>
    <t>Facilidades de Pago</t>
  </si>
  <si>
    <t>Estampilla pro Universidad Nacional y demás universidades de Colombia</t>
  </si>
  <si>
    <t>SG. Fiscalización Tributaria</t>
  </si>
  <si>
    <t>En apertura de inspección</t>
  </si>
  <si>
    <r>
      <t>5</t>
    </r>
    <r>
      <rPr>
        <sz val="14"/>
        <color rgb="FFFF0000"/>
        <rFont val="Arial"/>
        <family val="2"/>
      </rPr>
      <t>(9)</t>
    </r>
  </si>
  <si>
    <t>Gestión de la Continuidad del negocio</t>
  </si>
  <si>
    <t>DGO</t>
  </si>
  <si>
    <r>
      <t>7</t>
    </r>
    <r>
      <rPr>
        <sz val="14"/>
        <color rgb="FFFF0000"/>
        <rFont val="Arial"/>
        <family val="2"/>
      </rPr>
      <t>(6)</t>
    </r>
  </si>
  <si>
    <t>Inspección al control aduanero posterior (fiscalización aduanera)</t>
  </si>
  <si>
    <t>SG. Fiscalización Aduanera</t>
  </si>
  <si>
    <r>
      <t>7</t>
    </r>
    <r>
      <rPr>
        <sz val="14"/>
        <color rgb="FFFF0000"/>
        <rFont val="Arial"/>
        <family val="2"/>
      </rPr>
      <t>(9)</t>
    </r>
  </si>
  <si>
    <t>Efectividad en la determinación de impuestos</t>
  </si>
  <si>
    <r>
      <t>3</t>
    </r>
    <r>
      <rPr>
        <sz val="14"/>
        <color rgb="FFFF0000"/>
        <rFont val="Arial"/>
        <family val="2"/>
      </rPr>
      <t>(2)</t>
    </r>
  </si>
  <si>
    <t>Verificación al control de mantenimiento de requisitos y obligaciones a los operadores de tráfico postal y envíos urgentes</t>
  </si>
  <si>
    <r>
      <t>13</t>
    </r>
    <r>
      <rPr>
        <sz val="14"/>
        <color rgb="FFFF0000"/>
        <rFont val="Arial"/>
        <family val="2"/>
      </rPr>
      <t>(19)</t>
    </r>
  </si>
  <si>
    <t>Se toamn los controles por acciones</t>
  </si>
  <si>
    <t>Efectividad en los controles para la determinación de infracciones cambiarias en comercio exterior</t>
  </si>
  <si>
    <r>
      <t>7(</t>
    </r>
    <r>
      <rPr>
        <sz val="14"/>
        <color rgb="FFFF0000"/>
        <rFont val="Arial"/>
        <family val="2"/>
      </rPr>
      <t>1)</t>
    </r>
  </si>
  <si>
    <t>Se corrige por elárea</t>
  </si>
  <si>
    <t>Efectividad en los controles y lineamientos normativos en el procedimiento abreviado de devoluciones del Decreto 535 de 2020”</t>
  </si>
  <si>
    <t>INGRESOS</t>
  </si>
  <si>
    <r>
      <t>16</t>
    </r>
    <r>
      <rPr>
        <sz val="14"/>
        <color rgb="FFFF0000"/>
        <rFont val="Arial"/>
        <family val="2"/>
      </rPr>
      <t>(36)</t>
    </r>
  </si>
  <si>
    <t>Efectividad en la aplicación de los procedimientos de facilidades de pago y Títulos de depósito judicial efectuados durante la emergencia económica, social y ecológica 2020</t>
  </si>
  <si>
    <t>Verificación de controles sobre las actividades del procedimiento de donación de bienes en el marco de la actual emergencia sanitaria 2020"</t>
  </si>
  <si>
    <t>DGRAE</t>
  </si>
  <si>
    <t>Efectividad en la fiscalización, liquidación, cobro y recaudo tributario Seccional Yopal.”</t>
  </si>
  <si>
    <r>
      <t>6</t>
    </r>
    <r>
      <rPr>
        <sz val="14"/>
        <color rgb="FFFF0000"/>
        <rFont val="Arial"/>
        <family val="2"/>
      </rPr>
      <t>(7)</t>
    </r>
  </si>
  <si>
    <r>
      <t>Inspección aduanera y Decomiso de mercancías</t>
    </r>
    <r>
      <rPr>
        <sz val="14"/>
        <color rgb="FF000000"/>
        <rFont val="Arial"/>
        <family val="2"/>
      </rPr>
      <t>.”</t>
    </r>
  </si>
  <si>
    <t>DGA - DGF</t>
  </si>
  <si>
    <r>
      <t>11</t>
    </r>
    <r>
      <rPr>
        <sz val="14"/>
        <color rgb="FFFF0000"/>
        <rFont val="Arial"/>
        <family val="2"/>
      </rPr>
      <t>(14)</t>
    </r>
  </si>
  <si>
    <t>Eficacia de la notificaciòn en los mandamientos de pago</t>
  </si>
  <si>
    <t>RRFF</t>
  </si>
  <si>
    <t>Eficacia en la corrección de inconsistencias y su registro en el SIE obligación financiera, en la Dirección Seccional de Impuestos Bogotá</t>
  </si>
  <si>
    <r>
      <t>11</t>
    </r>
    <r>
      <rPr>
        <sz val="14"/>
        <color rgb="FFFF0000"/>
        <rFont val="Arial"/>
        <family val="2"/>
      </rPr>
      <t>(10)</t>
    </r>
  </si>
  <si>
    <t>Verificación de los controles relacionados con el procedimiento de recursos en sede administrativa</t>
  </si>
  <si>
    <t>JURIDICA</t>
  </si>
  <si>
    <r>
      <t>7</t>
    </r>
    <r>
      <rPr>
        <sz val="14"/>
        <color rgb="FFFF0000"/>
        <rFont val="Arial"/>
        <family val="2"/>
      </rPr>
      <t>(8)</t>
    </r>
  </si>
  <si>
    <t>Determinación de la Modalidad y Eficiencia en la Disposición de Mercancía Aprehendida, Decomisada o Abandonada a favor de la Nación</t>
  </si>
  <si>
    <t>COMERCIAL</t>
  </si>
  <si>
    <t>Traslado de conductas punibles en control aduanero</t>
  </si>
  <si>
    <t>DGF, DGJ</t>
  </si>
  <si>
    <t xml:space="preserve"> Inadmisorios de devoluciones</t>
  </si>
  <si>
    <t>Evaluación de las actividades relacionadas con la gestión de Garantías aduaneras</t>
  </si>
  <si>
    <t>pendiente plan</t>
  </si>
  <si>
    <t>DGA, DGF</t>
  </si>
  <si>
    <r>
      <t>8</t>
    </r>
    <r>
      <rPr>
        <sz val="14"/>
        <color rgb="FFFF0000"/>
        <rFont val="Arial"/>
        <family val="2"/>
      </rPr>
      <t>(1)</t>
    </r>
  </si>
  <si>
    <t>CORREGIDO</t>
  </si>
  <si>
    <t>Control carga en tránsitos aduaneros Seccional de Aduanas de Barranquilla</t>
  </si>
  <si>
    <t>en inspecion</t>
  </si>
  <si>
    <t>AUDITORÍA ESPECIALIZADA DE HIDROCARBUROS Y MINERÍA</t>
  </si>
  <si>
    <t>Fiscalización de Devoluciones Personas Jurídicas y Asimiladas.</t>
  </si>
  <si>
    <t>Clasificación y actualización arancelaria</t>
  </si>
  <si>
    <t>Control a la carga en tráfico postal y envíos urgentes</t>
  </si>
  <si>
    <t>Fiscalización Personas Jurídicas y Asimiladas. Dirección Seccional de Impuestos de Bogotá</t>
  </si>
  <si>
    <t>Tecnologico Tributario</t>
  </si>
  <si>
    <r>
      <t>6(</t>
    </r>
    <r>
      <rPr>
        <sz val="14"/>
        <color rgb="FFFF0000"/>
        <rFont val="Arial"/>
        <family val="2"/>
      </rPr>
      <t>7)</t>
    </r>
  </si>
  <si>
    <t>Tecnológico Aduanero</t>
  </si>
  <si>
    <t>TOTALES</t>
  </si>
  <si>
    <t xml:space="preserve">TOTAL ACORDADO - ESTANDARIZADO - VERIFICADO </t>
  </si>
  <si>
    <t>6
Se ajustran de la inspección 2429 las Acciones</t>
  </si>
  <si>
    <t xml:space="preserve">Por último el plan 1707022421, debe ser retirado en razón a su terminación. Anexo soporte. </t>
  </si>
  <si>
    <t>PARA ESTE CUADRO SE CONSOLIDA POR DESCRIPCIÓN DE ACTIVIDADES/(ACCIONES)</t>
  </si>
  <si>
    <t>ESTRATÉGICA Y ANALÍTICA</t>
  </si>
  <si>
    <t>Se corrige por el área</t>
  </si>
  <si>
    <t xml:space="preserve">ADUANAS - FISCALIZACIÓN </t>
  </si>
  <si>
    <t>FISCALIZACIÓN - JURÍDICA</t>
  </si>
  <si>
    <t>Verificación a la Gestión de las funciones del GIT Secretaría de Cobranzas en el Proceso de Cobro Dirección Seccional Impuestos de Medellín</t>
  </si>
  <si>
    <t>568
CONSOLIDADO POR UNIDAD DE MEDIDA DE ACTIVIDADES</t>
  </si>
  <si>
    <t>Planes ya fueron cerrados: 1707022403 y 170702212, por lo cual pueden ser retirados del PMI</t>
  </si>
  <si>
    <t xml:space="preserve">Planes nuevos así: 1707022449-1707022447-1707022450 </t>
  </si>
  <si>
    <t>Planes reformulados: 1707022433-1707022436-1707022404</t>
  </si>
  <si>
    <t>Seguimiento planes: 2404-2407-2414-2417-2418-2425-2428-2429-2430-2438-2440-2441-2442-2443-2444-2445-Tecnológico Aduanero- Tecnológico Tributario</t>
  </si>
  <si>
    <t xml:space="preserve">Se ajustan planes de hallazgos N/ID </t>
  </si>
  <si>
    <t>Plan cerrado: 1707022409, por lo cual puede ser retirados del PMI</t>
  </si>
  <si>
    <t>PARA ESTE CUADRO SE CONSOLIDA POR DESCRIPCIÓN DE ACTIVIDADES COMO ACCIONES</t>
  </si>
  <si>
    <t>2(4)</t>
  </si>
  <si>
    <t>34(36)</t>
  </si>
  <si>
    <t>17(1)</t>
  </si>
  <si>
    <t>9(7)</t>
  </si>
  <si>
    <t>1(5)</t>
  </si>
  <si>
    <t>11 (20)</t>
  </si>
  <si>
    <t>5(27)</t>
  </si>
  <si>
    <t>8 (12)</t>
  </si>
  <si>
    <t>9(20)</t>
  </si>
  <si>
    <t>10(13)</t>
  </si>
  <si>
    <t>5(9)</t>
  </si>
  <si>
    <t>7(6)</t>
  </si>
  <si>
    <t>7(9)</t>
  </si>
  <si>
    <t>3(2)</t>
  </si>
  <si>
    <t>13(19)</t>
  </si>
  <si>
    <t>7(1)</t>
  </si>
  <si>
    <t>16(36)</t>
  </si>
  <si>
    <t>6(7)</t>
  </si>
  <si>
    <t>Inspección aduanera y Decomiso de mercancías.”</t>
  </si>
  <si>
    <t>11(14)</t>
  </si>
  <si>
    <t>11(10)</t>
  </si>
  <si>
    <t>7(8)</t>
  </si>
  <si>
    <t>Actualizado reformulación 30/04/2023</t>
  </si>
  <si>
    <t>8(1)</t>
  </si>
  <si>
    <t xml:space="preserve">TOTALES ACORDADOS - ESTANDARIZADOS - VERIFICADOS </t>
  </si>
  <si>
    <t>Planes cerrados: 1707022412 y 1707022421 en razón a su finalización aprobada por la Agencia, por lo cual pueden ser retirados del PMI</t>
  </si>
  <si>
    <t>Porcentaje de avance acción</t>
  </si>
  <si>
    <t>RECONOCIMIENTO DE CARGA</t>
  </si>
  <si>
    <t xml:space="preserve">Acciones asociadas al Hallazgos No. I, </t>
  </si>
  <si>
    <t>32% (acción N° 4)</t>
  </si>
  <si>
    <t>Inicio de la implementación de la solución tecnológica del proyecto</t>
  </si>
  <si>
    <t>TRANSITO ADUANERO</t>
  </si>
  <si>
    <t>32% (acción N° 9)</t>
  </si>
  <si>
    <t>HALLAZGOS/OBSERVACIONES</t>
  </si>
  <si>
    <t>Control viajeros Direcciones Seccionales de Aduanas de Bogotá y Cali</t>
  </si>
  <si>
    <t>Nuevo Plan de Mejoramiento</t>
  </si>
  <si>
    <t>Reformulado</t>
  </si>
  <si>
    <t>Se elimina una acción y actividad de mejora, equivalente</t>
  </si>
  <si>
    <t>“Fiscalización Personas Jurídicas y Asimiladas Dirección Seccional de Impuestos de Bogotá”.</t>
  </si>
  <si>
    <t>Reformulado fechas finales</t>
  </si>
  <si>
    <t>H2-A1, H3-A1, OB1 - A1, OB2 - A1</t>
  </si>
  <si>
    <t>Avance</t>
  </si>
  <si>
    <t>A1-AC4 = 75%</t>
  </si>
  <si>
    <t>A4-AC4 = 75%</t>
  </si>
  <si>
    <t>Se adiciona actividad</t>
  </si>
  <si>
    <t>Fiscalización de devoluciones personas Jurídicas y asimiladas</t>
  </si>
  <si>
    <t>Se reformula fecha de finalización para el
31/12/2023</t>
  </si>
  <si>
    <t>Se reformula fechas  s acciones No. 1 del
hallazgo 5 y 1, 2 y 3 del hallazgo 7</t>
  </si>
  <si>
    <t>“Selectividad aduanera”</t>
  </si>
  <si>
    <t>reformular la acción 13 “Desplegar en
producción la migración del sistema.”</t>
  </si>
  <si>
    <t>“Valoración de Riesgos en la Disposición y
Destrucción de Mercancías Aprehendidas”</t>
  </si>
  <si>
    <t xml:space="preserve">Reformular Acción 3: Gestionar la disposición de las mercancías con
situación jurídica definida a favor de la Nación,
existentes a septiembre 30 de 2017 en la Dirección
Seccional de Aduanas de Cartagena.
Reformular Acción 4. Gestionar la disposición de las mercancías con
situación jurídica definida a favor de la Nación,
existentes a septiembre 30 de 2017 en la Dirección
Seccional de Impuestos y Aduanas de Arauca.
</t>
  </si>
  <si>
    <t>PARA ESTE CUADRO SE CONSOLIDA POR UNIDADES DE MEDIDA  DE ACTIVIDADES COMO ACCIONES</t>
  </si>
  <si>
    <t>Imposición de sanciones cambiarias</t>
  </si>
  <si>
    <t>Nuevo plan de mejroamiento</t>
  </si>
  <si>
    <t>Acciones de Control - POLFA</t>
  </si>
  <si>
    <t>“Evaluación a la gestión de las facilidades y compromisos de pago relacionadas con el beneficio tributario de la Ley 2155 articulo 45”.</t>
  </si>
  <si>
    <t>Embargos, desembargos y devoluciones</t>
  </si>
  <si>
    <t>“Verificación a la Gestión de las funciones del GIT Secretaría de Cobranzas en el Proceso de Cobro Dirección Seccional Impuestos de Medellín”.</t>
  </si>
  <si>
    <t xml:space="preserve">Reformulación </t>
  </si>
  <si>
    <t>Valoración de Riesgos en la Disposición y Destrucción de Mercancías</t>
  </si>
  <si>
    <t>AJUSTE - REPORTE AVANCES</t>
  </si>
  <si>
    <t>Selectividad Aduanera</t>
  </si>
  <si>
    <t>REFORMULACIÓN</t>
  </si>
  <si>
    <t>Reconocimiento de carga</t>
  </si>
  <si>
    <t>SEGUIMIENTO</t>
  </si>
  <si>
    <t>NUEVO PLAN Y SEGUIMIENTO</t>
  </si>
  <si>
    <t>(170700304-170700307-17070333</t>
  </si>
  <si>
    <t xml:space="preserve">RETIRO (PASAR A CERRADO EN DIANNET) </t>
  </si>
  <si>
    <t xml:space="preserve">(Obligaciones Tributarias) No tiene nombre </t>
  </si>
  <si>
    <t xml:space="preserve">PASARLO DE IMPUESTOS A FISCALIZACIÓN </t>
  </si>
  <si>
    <t>CORREGIR PORCENTAJES</t>
  </si>
  <si>
    <t>Evaluación a la gestión de las facilidades y compromisos de pago relacionadas con el beneficio tributario de la Ley 2155 articulo 45</t>
  </si>
  <si>
    <t xml:space="preserve">NUEVO PLAN APROBADO </t>
  </si>
  <si>
    <t>21_/12/2023</t>
  </si>
  <si>
    <t>planes</t>
  </si>
  <si>
    <t>octubre</t>
  </si>
  <si>
    <t>anexo formato</t>
  </si>
  <si>
    <t>RETIRAR</t>
  </si>
  <si>
    <t>SIN CAMBIOS</t>
  </si>
  <si>
    <t>nuevo</t>
  </si>
  <si>
    <t>EN CURSO</t>
  </si>
  <si>
    <t>inf preliminar</t>
  </si>
  <si>
    <t>anexo plan nuevo</t>
  </si>
  <si>
    <t>TECNOLOGICO ADUANAS</t>
  </si>
  <si>
    <t>TECNOLOGICO IMPUESTOS</t>
  </si>
  <si>
    <t xml:space="preserve">Se ajusto </t>
  </si>
  <si>
    <t>ITRC: PARA ESTE CUADRO SE CONSOLIDA POR UNIDAD DE MEDIDA DE ACTIVIDADES COMO ACCIONES
(SE TIENE UNA ACTIVIDAD COMBINADA (657)</t>
  </si>
  <si>
    <t>He revisado el PM Institucional publicado  y salvo dos  PPFC (1707022452 y1707022453) que están desactualizados en relación con los últimos informes de Monitoreo proferidos por la Agencia ITRC en el mes de diciembre, lo demás se encuentra acorde con lo hasta ahora reportado, considerando que falta capturar información con corte a  Diciembre 30/2023</t>
  </si>
  <si>
    <t>Se RETIRA</t>
  </si>
  <si>
    <t>inspeccion1707022429.</t>
  </si>
  <si>
    <t xml:space="preserve">SE REFORMLA FECHA </t>
  </si>
  <si>
    <t>acción No. 32 “Gestionar la disposición de las mercancías con situación jurídica definida a
favor de la Nación, existentes a septiembre 30 de 2017 en la Dirección Seccional de Aduanas
de Cartagena.” establecida en el plan de prevención al fraude y la corrupción – PPFC de la
inspección No. 1707022404 denominada “Valoración de Riesgos en la Disposición y
Destrucción de Mercancías Aprehendidas”, le informo que analizada la justificación se autoriza
la misma hasta 31/07/2024</t>
  </si>
  <si>
    <t>RETIRO</t>
  </si>
  <si>
    <t>inspeccion 1707022437</t>
  </si>
  <si>
    <t>Inspeccciones 2448 - 2451</t>
  </si>
  <si>
    <t xml:space="preserve">Inspeccciones 2443 y 2448 </t>
  </si>
  <si>
    <t>SEGUIMIENTO/ REFORMULACIONES</t>
  </si>
  <si>
    <t xml:space="preserve">•	Al definir como “Fecha de corte cumplimiento ITRC” el 31 de diciembre de 2023, se generan incumplimientos de las siguientes inspecciones, las cuales tienen componente tecnológico pendientes por reformulación y  prórroga:
o	INSP.1707022414
o	INSP. 1707022430
o	INSP. 1707022441
o	TECNOLÓGICO TRIBUTARIO
•	Al definir como “Fecha de corte cumplimiento ITRC” el 31 de enero de 2024, se generan incumplimientos de las siguientes inspecciones, las cuales tienen componente tecnológico pendientes por  prórroga, excepto la Insp. 2451:
o	INSP.1707022417
o	INSP. 1707022418
o	TECNOLÓGICO ADUANERO
o	INSP. 1707022443
o	INSP. 1707022451
o	INSP. 1707022414
o	INSP. 1707022443
o	INSP. 1707022430
o	INSP. 1707022441
o	TECNOLÓGICO TRIBUTARIO
•	Se reubicaron por su competencia en las correspondientes Direcciones de Gestión,  las siguientes inspecciones:
o	1707022435	de DGAduanas  - R1 y R2 -  a DGFISCALIZACIÓN
o	1707022448 de DGFiscalización - R1 - a DGJURÍDICA
•	Se recibe la reformulación por fechas en formato .doc  la siguiente inspección, sin que se registren las nuevas fecha:
o	1707022448	DGADUANAS - Operación Aduanera	</t>
  </si>
  <si>
    <t xml:space="preserve">1.	Los que dice 100% ya no se reportan porque todas sus acciones están cumplidas
2.	Los marcados OK estoy anexando reporte de avance
3.	Los marcados con TIT, están pendientes por prórroga de Tecnología
4.	Los marcados como NUEVO, no reportan avance por ser recientes
5.	El marcado como EXCLUIR, debe ser borrado del PMI por finalización de la inspección
6.	Los marcados como EN CURSO, no tienen plan aun.
 </t>
  </si>
  <si>
    <t>DIRECCION</t>
  </si>
  <si>
    <t>SUBDIRECCION</t>
  </si>
  <si>
    <t>TIT</t>
  </si>
  <si>
    <t>Cobranzas y Control Extensivo</t>
  </si>
  <si>
    <t>ok</t>
  </si>
  <si>
    <t>Logística</t>
  </si>
  <si>
    <t>OK</t>
  </si>
  <si>
    <t>R1R2R3 OK</t>
  </si>
  <si>
    <t>ESTRATEGICA</t>
  </si>
  <si>
    <t>Analisis de Riesgos y programas</t>
  </si>
  <si>
    <t>Despacho</t>
  </si>
  <si>
    <t>FALTA</t>
  </si>
  <si>
    <t>Tecnica Aduanera</t>
  </si>
  <si>
    <t>Operación Aduanera</t>
  </si>
  <si>
    <t>Fiscalización Tributaria</t>
  </si>
  <si>
    <t>Porcesos</t>
  </si>
  <si>
    <t>0K</t>
  </si>
  <si>
    <t>Devouciones</t>
  </si>
  <si>
    <t>tENOLOGICO</t>
  </si>
  <si>
    <t>Fiscalización Aduanera</t>
  </si>
  <si>
    <t>TECNOLOGICO</t>
  </si>
  <si>
    <t>RECAUDO</t>
  </si>
  <si>
    <t>EXCLUIR</t>
  </si>
  <si>
    <t>RETIRADO</t>
  </si>
  <si>
    <t>Recursos Jurídicos</t>
  </si>
  <si>
    <t>Asuntos Penales</t>
  </si>
  <si>
    <t>FALTAN FECHAS</t>
  </si>
  <si>
    <r>
      <rPr>
        <sz val="14"/>
        <color theme="1"/>
        <rFont val="Arial"/>
        <family val="2"/>
      </rPr>
      <t>OK</t>
    </r>
    <r>
      <rPr>
        <b/>
        <sz val="14"/>
        <color theme="1"/>
        <rFont val="Arial"/>
        <family val="2"/>
      </rPr>
      <t xml:space="preserve"> (A14 Y A15)</t>
    </r>
  </si>
  <si>
    <t>Fiscalización Cambiaria</t>
  </si>
  <si>
    <t>no reporta avance</t>
  </si>
  <si>
    <t>ADUANAS - fiscalización</t>
  </si>
  <si>
    <t>Recaudo</t>
  </si>
  <si>
    <t xml:space="preserve">SEGUIMIENTO/ </t>
  </si>
  <si>
    <t>Se ajusta fecha seguimiento a enero 31 de 2024</t>
  </si>
  <si>
    <t xml:space="preserve">ELABORACIÓN/ </t>
  </si>
  <si>
    <t>Procedimiento Régimen Tributario Especial.</t>
  </si>
  <si>
    <t>OB1 y OB2</t>
  </si>
  <si>
    <t xml:space="preserve">RETIRO/REFORMULACIÓN </t>
  </si>
  <si>
    <t>Retiro 2401</t>
  </si>
  <si>
    <t>Reformulado 2451</t>
  </si>
  <si>
    <t>A6 y A7</t>
  </si>
  <si>
    <t>H1, 2,3,4,5 y6</t>
  </si>
  <si>
    <t>Nacionalización de mercancías</t>
  </si>
  <si>
    <t>OB2, 4 y 5</t>
  </si>
  <si>
    <t>Reformulado 2448 y 2451</t>
  </si>
  <si>
    <t>fechas</t>
  </si>
  <si>
    <t>AJUSTE/ELABORACIÓN</t>
  </si>
  <si>
    <t>OB2, 4 y 5 e I1(Indicio)</t>
  </si>
  <si>
    <t>AJUSTE RESPONSABLE</t>
  </si>
  <si>
    <t>“Control a la carga en tráfico postal y envíos urgentes”</t>
  </si>
  <si>
    <t>Se retira Coordinación Clasificación Arancelaria</t>
  </si>
  <si>
    <t>Acciones 1, 2,3,4,5,6,7,8, y 11 completadas</t>
  </si>
  <si>
    <t>Acciones 7,9,10,12,14 y15 ajustadas</t>
  </si>
  <si>
    <t>I1, H1, I2, OB1, OB2, OB3, OB4y OB5</t>
  </si>
  <si>
    <t>Control aduanero al comercio exterior de hidrocarburos</t>
  </si>
  <si>
    <t>18 ACCIONES DE MEJORAMIENTO</t>
  </si>
  <si>
    <t xml:space="preserve">RETIRO/ </t>
  </si>
  <si>
    <t>Expedición de apoyo técnico y aprehensión de mercancías</t>
  </si>
  <si>
    <t>REFORMULACIÓN/AJUSTES</t>
  </si>
  <si>
    <t>Acciones propuestas en la reformulación de los PPFC de las inspecciones del
Tecnológico Tributario (No. 1707022401, No. 1707022411, No. 1707022413 y
No. 1707022420), las inspecciones No. 1707022414, No. 707022430, No.
1707022433, No. 1707022436, No. 1707022441 y 1707022450, en el aspecto
tributario; y en relación con el tema de aduanas, las inspecciones del Plan
Tecnológico Aduanero (No. 17070304, No. 17070307 y No. 17070333) y las
inspecciones No. 1707022417, No. 1707022418, No. 1707022443 y No.
1707022451.</t>
  </si>
  <si>
    <t>Inspecciones No. 1707022401, No. 1707022411, No. 1707022413, No.
1707022420 (plan tecnológico tributario) “Modulo: M05- MODULO DE
COBRANZA” y “Modulo: M06-MODULO DE CUENTA CORRIENTE”.
 Inspección No. 1707022414 “Modulo: repositorio de Obligación Financiera”.
 Inspección No. 1707022430 “Modulo: M05- MODULO DE COBRANZA”,
“Modulo: M06-MODULO DE CUENTA CORRIENTE” y “Modulo: M04-MODULO
DEVOLUCIONES Y COMPENSACIONES”.
 Inspección No. 1707022441 “Modulo: M04-MODULO DEVOLUCIONES Y
COMPENSACIONES”.
 Inspecciones No. 1707022433 No. 1707022436 y No 1707022450 “Modulo
5 de Cobranzas”. Para estos tres planes, se homologan las acciones
requerimientos
funcionales.
funcionales. proceso técnico
-funcional.
requerimientos
funcionales.
3
Definir el
proceso de
contratación
Contratación de
las fábricas
software e
ingenieros
externos, se
establece las
etapas y los
momentos de las
mismas
Adelantar el
proceso de
contratación.
1
Informe de
avance del
proceso
01/11/2023 31/07/2024
4
Definir el
plan de trabajo
de la solución
tecnológica
Desarrollo del
plan de trabajo
de la
solución
tecnológica.
Elaboración del
plan de trabajo. 1 Plan de trabajo 01/11/2023 31/10/2024
5
Definir el
desarrollo de
la solución
tecnológica
Desarrollo de la
solución
tecnológica
Seguimiento
trimestral a la
implementación
de la solución
tecnológica.
22
Informe de
seguimiento /
actas de
reunión
01/08/20
24
31/12/20
29
6
Definir la
puesta en
producción de
la solución
tecnológica
Concretar las
actividades
(procedimientos)
necesarios para
poner en
producción la
solución.
Poner en
producción las
soluciones
tecnológicas.
3
a. 01) Un
Formato
Información de
Versión 30001 -
FT-IIT-2180
b. (01) Un
Formato de
Aceptación de
Pruebas
Funcionales y
Salida a
Producción -
FT-IIT-1851
c. (01) Un Acta
de Comité de
Gestión de
Cambios de
Tecnología del
correspondiente
Software
instalado y en
Producción.
01/08/2024 31/12/2029
________________________________________________________________________
Agencia del Inspector General de Tributos, Rentas y Contribuciones Parafiscales -ITRC
Dirección: Calle 26 #69-63 Piso 6, Bogotá D.C., Colombia P á g i n a | 3
Conmutador: (+57) 601 3907000
Línea gratuita: (+57) 01 8000 123004
aprobadas en el radicado No. 2-2024-001599 a la última propuesta de
reformulación del componente tecnológico.
 Inspecciones Plan Tecnológico Aduanero:
o No. 17070304 (no tiene relacionado el módulo en la solicitud de
modificación)
o No. 17070307 Modulo: importación. Sistema aplicable:
DECLARACION DE IMPORTACION (SGA) SGA SISTEMA DE GESTION
ADUANERO
o No. 17070333 Modulo: riesgos. Sistema aplicable: SELECTIVIDAD
ADUANERA (NSGA)
 Inspección No. 1707022417 Modulo: riesgos. Sistema aplicable:
DECLARACION DE IMPORTACION Y/O INGRESO. (SGA) SGA SISTEMA DE
GESTION ADUANERO. _ Selectividad de las declaraciones.
 Inspección No. 1707022418 Modulo: riesgos. Sistema aplicable:
DECLARACION DE INGRESO. (SGA) SGA SISTEMA DE GESTION ADUANERO.
_ Selectividad de las declaraciones
 Inspección No. 1707022443 Módulo: aduanas. Sistema aplicable:
TRANSVERSAL PROCESO ADUANERO (SGA) y (NSGA)- DECLARACION DE
INGRESO.
 Inspección No. 1707022451 Modulo: viajeros. Sistema aplicable: VIAJEROS
(NSGA).</t>
  </si>
  <si>
    <t>Inspección No. 1707022430</t>
  </si>
  <si>
    <r>
      <t>No. Acción en el PPFC</t>
    </r>
    <r>
      <rPr>
        <sz val="11"/>
        <color rgb="FF000000"/>
        <rFont val="Verdana"/>
        <family val="2"/>
      </rPr>
      <t> </t>
    </r>
  </si>
  <si>
    <t>Acción propuesta</t>
  </si>
  <si>
    <t>Tarea</t>
  </si>
  <si>
    <t>4.5 Meta</t>
  </si>
  <si>
    <t>fecha inicio tarea</t>
  </si>
  <si>
    <t>Fecha fin tarea</t>
  </si>
  <si>
    <t>Cant.</t>
  </si>
  <si>
    <t>Producto</t>
  </si>
  <si>
    <t>A26</t>
  </si>
  <si>
    <t> Fortalecer la gestión del proceso documental de la entidad por medio de la contratación del sistema Gestor Documental.</t>
  </si>
  <si>
    <t>Plan tecnológico aduanero</t>
  </si>
  <si>
    <t>No. Acción en el PPFC</t>
  </si>
  <si>
    <t>A14</t>
  </si>
  <si>
    <t>Proyecto SOC (Centro de Operación de Seguridad)</t>
  </si>
  <si>
    <t>´- Diseño del SOC</t>
  </si>
  <si>
    <t>- Estrategia de Implementación</t>
  </si>
  <si>
    <t>- Servicios implementados de acuerdo con el Diseño</t>
  </si>
  <si>
    <t>A15</t>
  </si>
  <si>
    <t>Diseño, estructuración y creación de la matriz de roles y responsabilidades.</t>
  </si>
  <si>
    <t>2404-2414-2417-2418-2430-2433-2436-2441-2443-2445-2448-2450-2451-2453-2454-2455-2456-2457-2458-2459-tecologico aduanero- tecnologico tributario</t>
  </si>
  <si>
    <t>CUM</t>
  </si>
  <si>
    <t>INCUM</t>
  </si>
  <si>
    <t>DGEA</t>
  </si>
  <si>
    <t>EJERCICIO REFORMULACION 02/08/2024</t>
  </si>
  <si>
    <t>Insp. 2404</t>
  </si>
  <si>
    <t>fechas RG2</t>
  </si>
  <si>
    <t>EJERCICIO REFORMULACION 02/09/2024</t>
  </si>
  <si>
    <t>Insp. 2460</t>
  </si>
  <si>
    <t>Fecha Acción 15</t>
  </si>
  <si>
    <t>Insp. 2456</t>
  </si>
  <si>
    <t>Fecha Acciones 2,7 y 20</t>
  </si>
  <si>
    <t>EJERCICIO ELABORACIÓN  02/09/2024</t>
  </si>
  <si>
    <t>Insp. 170700-29-2024-02-01</t>
  </si>
  <si>
    <t>I1, H1, H2, H3, H4, H5, H6, H7 OB1, OB2 y OB3</t>
  </si>
  <si>
    <t>EJERCICIO ELABORACIÓN  23/09/2024</t>
  </si>
  <si>
    <t>170700-29-2024-02-03 (RFC01)</t>
  </si>
  <si>
    <t>H1, OB1, OB2 y OB3</t>
  </si>
  <si>
    <t>170700-29-2024-02-03 (RFC02)</t>
  </si>
  <si>
    <t xml:space="preserve">H2, H3, H4, H5, H6, OB4, OB5 y OB6 </t>
  </si>
  <si>
    <t>170700-29-2024-02-04  (RFC01)</t>
  </si>
  <si>
    <t>I1, H1, H2, H3, H4, H5, OB1 y OB2</t>
  </si>
  <si>
    <t>EJERCICIO RETIRO 24/09/2024</t>
  </si>
  <si>
    <t>Insp. 2419</t>
  </si>
  <si>
    <t>EJERCICIO ELABORACIÓN  26/09/2024</t>
  </si>
  <si>
    <t xml:space="preserve">170700-29-2024-02-02 “Importadores ocasionales” </t>
  </si>
  <si>
    <t xml:space="preserve"> H1, H2, H3, H4 y I1</t>
  </si>
  <si>
    <t>AJUSTE  04/10/2024</t>
  </si>
  <si>
    <t>A2, A3, A5, A8 y A12</t>
  </si>
  <si>
    <t>AJUSTE  21/10/2024</t>
  </si>
  <si>
    <t>1707022456 denominado "Nacionalización de Mercancías”.</t>
  </si>
  <si>
    <t>A1 fecha final</t>
  </si>
  <si>
    <t>EJERCICIO REFORMULACION 05/11/2024</t>
  </si>
  <si>
    <t>Insp. 2448</t>
  </si>
  <si>
    <t>Tecno Tributario- 20240201-2404-2414-2417-2418-2430-24332436-2441-2443-2448-2450-2451-2454-2455-2456-2457-2458-2459(2)-2460-Tecno Aduanero(2)</t>
  </si>
  <si>
    <t xml:space="preserve">EJERCICIO RETIRO </t>
  </si>
  <si>
    <t xml:space="preserve">EJERCICIO RREFORMULACIÓN  </t>
  </si>
  <si>
    <t>A1, A2, A3, A4, A5, A6, A7, A8, A9, A10 y A11</t>
  </si>
  <si>
    <t>EJERCICIO RETIRO</t>
  </si>
  <si>
    <t>A1, A2, A3, A4, A5, A6, A7 y A8</t>
  </si>
  <si>
    <t>EJERCICIO REFORMULACION 26/12/2024</t>
  </si>
  <si>
    <t>Insp. 2451</t>
  </si>
  <si>
    <t>2402-0;2402-02;2402-03;2402-04;2454- 2404-2418-2433-2436-2448-2450-2451-2455-2456-2457-2458-2459-2460</t>
  </si>
  <si>
    <t>AJUSTE</t>
  </si>
  <si>
    <t>2458 faltan responsables. OK
2414: FILA 1277 REVIZAR LOS RESPONSABLES DE ACUERDO CON LAS REFORMULACIONES APROBADAS. ok
2417: ajustar producto ok
2418: cambiar la columna producto está truncado y actualizar el % de avance. ok
TECNOLOGÍCO ADUANERO AJUSTAR AVANCE. FALTARÍA DESCRIPCIÓN DE LAS TAREAS.OK
2451: REVISAR AVANCE.OK</t>
  </si>
  <si>
    <t>EJERCICIO ELABORACIÓN  07/03/2025</t>
  </si>
  <si>
    <t>Insp. 170700-29-2024-02-06</t>
  </si>
  <si>
    <t>H1, H2, H3, H4, H5, H6,OB1, OB2, OB3 Y OB4</t>
  </si>
  <si>
    <t>EJERCICIO ELABORACIÓN  11/03/2025</t>
  </si>
  <si>
    <t>Insp. 170700-29-2024-02-07</t>
  </si>
  <si>
    <t>H1, H2, H3, H4, OB1, OB2, OB3 Y OB4</t>
  </si>
  <si>
    <t>EJERCICIO REFORMULACION 11/03/2025</t>
  </si>
  <si>
    <t>inspección 170700-29-2024-02-04</t>
  </si>
  <si>
    <t>A1 - Fechas Finales Actividades 2 y 3</t>
  </si>
  <si>
    <t>EJERCICIO REFORMULACION 27/03/2025</t>
  </si>
  <si>
    <t>inspección 170700-29-2024-02-01</t>
  </si>
  <si>
    <t>A1 para: I1_H1_H2_H3_H4_H5_OB1_OB2-AM1_ACT2
I1_H1_H2_H3_H4_H5_OB1_OB2-AM1_ACT3</t>
  </si>
  <si>
    <t>A9 para: Hallazgos 1 y 2</t>
  </si>
  <si>
    <t>1) PST solicitud 
2) Acta de aprobación del proyecto
3) Informe trimestral de seguimiento
4) Formato de Aceptación de Pruebas y Acta comité de cambios
5) Herramienta de control de términos</t>
  </si>
  <si>
    <t xml:space="preserve"> 1.00
 1.00
3.00
 2.00
 1.00</t>
  </si>
  <si>
    <t>1) Solicitud PST mediante la herramienta dispuesta
2) Aprobación de proyecto
3) Seguimiento del proyecto
4) Despliegue y puesta en produción del proyecto
5) Divulgación de la herramienta</t>
  </si>
  <si>
    <t>AJUSTE  28/03/2025</t>
  </si>
  <si>
    <t xml:space="preserve">inspección No. 1707022456 </t>
  </si>
  <si>
    <t>Modificar A5</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</si>
  <si>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</si>
  <si>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</si>
  <si>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r>
      <rPr>
        <b/>
        <sz val="12"/>
        <rFont val="Arial"/>
        <family val="2"/>
      </rPr>
      <t>DGA</t>
    </r>
    <r>
      <rPr>
        <sz val="12"/>
        <rFont val="Arial"/>
        <family val="2"/>
      </rPr>
      <t xml:space="preserve">
Oficina de Seguridad de la Información - OSI 
Dirección de Gestión de Innovación y Tecnología - DGIT</t>
    </r>
  </si>
  <si>
    <t>5. Formulación de un procedimiento en el marco del SGSPI para definir formalmente periodicidad, alcance y las actividades necesarias para efectuar un adecuado seguimiento y control a los roles y perfiles de los sistemas de información de la Entidad</t>
  </si>
  <si>
    <r>
      <rPr>
        <b/>
        <sz val="12"/>
        <rFont val="Arial"/>
        <family val="2"/>
      </rPr>
      <t>Hallazgo No. 1. Deficiente validación de requisitos de habilitación o autorización en la Subdirección de Registro y Control Aduanero - SRCA (D)</t>
    </r>
    <r>
      <rPr>
        <sz val="12"/>
        <rFont val="Arial"/>
        <family val="2"/>
      </rPr>
      <t xml:space="preserve">
Sobre un universo de 13 registros de habilitación y autorización de agencias de aduanas y depósitos públicos y privados, verificados en la Subdirección de Registro y Control Aduanero, para el período del 1° de enero de 2022 al 28 de febrero de 2023, se evidenció incumplimiento en el requisito del patrimonio líquido mínimo exigido para obtener la autorización en la agencia de aduanas con NIT 901XXX700, al tomar por error en el cálculo 19.689 en lugar de 19.869 UVT. Autorizada desde el 12 de julio de 2022, a través de la resolución No. 5656.  
</t>
    </r>
  </si>
  <si>
    <r>
      <rPr>
        <b/>
        <sz val="12"/>
        <rFont val="Arial"/>
        <family val="2"/>
      </rPr>
      <t>DGA</t>
    </r>
    <r>
      <rPr>
        <sz val="12"/>
        <rFont val="Arial"/>
        <family val="2"/>
      </rPr>
      <t xml:space="preserve">
NC – Subproceso Operación Aduanera
Dirección  de  Gestión Aduanas
Subdirección de Registro y Control Aduanero  
Coordinación de Sustanciación</t>
    </r>
  </si>
  <si>
    <r>
      <rPr>
        <b/>
        <sz val="12"/>
        <rFont val="Arial"/>
        <family val="2"/>
      </rPr>
      <t>Hallazgo No. 2. Incumplimiento de términos para resolver las solicitudes de autorización y de habilitación en la Subdirección de Registro y Control Aduanero SRCA</t>
    </r>
    <r>
      <rPr>
        <sz val="12"/>
        <rFont val="Arial"/>
        <family val="2"/>
      </rPr>
      <t xml:space="preserve">  
Revisado el cumplimiento de términos para la sustanciación del 100% de las solicitudes de habilitación o autorización aprobadas, se verificaron los tiempos de asignación de la solicitud, elaboración del requerimiento único de información (RUI) y expedición de la resolución de habilitación o autorización como usuarios aduaneros, evidenciando que: 
a.) Las solicitudes de habilitación o autorización exceden los 2 días hábiles siguientes a la fecha de radicación, para ser asignadas al funcionario sustanciador, situaciones evidenciadas en las agencias de aduanas con NIT 901XXX519, 901XXX266 y 901XXX700; el depósito público con NIT 890XXX295 y el depósito privado con NIT 811XXX765, afectando el tiempo para la revisión de la completitud y pertinencia de los documentos soporte, con miras a la elaboración del requerimiento único de información (RUI).
b.) La elaboración del requerimiento único de información (RUI) con ocasión de las solicitudes de habilitación o autorización, excede los 15 días hábiles siguientes a la radicación para ser proferido, para las agencias de aduanas con NIT 901XXX266, 901XXX700 y 901XXX519, depósito público con NIT 890XXX295 y los depósitos privados con NIT  811XXX765 y 900XXX243.
c.) La resolución de habilitación o autorización como usuarios aduaneros, tardó en ser proferida entre uno y seis meses más a lo establecido en la norma, para las agencias de aduanas con NIT 900XXX336, 901XXX266, 901XXX700, 901XXX519 el depósito público NIT 890XXX295 y para los depósitos privados NIT 811XXX765, 900XXX243. 
d.) En la gestión para el trámite de sustanciación de solicitudes de habilitación de los depósitos con NIT 890XXX295 y 811XXX765, se evidenció que posterior a la respuesta del requerimiento único de información (RUI), se pidió información adicional, contraviniendo lo establecido en la norma según la cual se debe requerir por una sola vez al solicitante, indicándole claramente los documentos o informaciones que hagan falta. 
</t>
    </r>
  </si>
  <si>
    <r>
      <rPr>
        <b/>
        <sz val="12"/>
        <rFont val="Arial"/>
        <family val="2"/>
      </rPr>
      <t>DGA</t>
    </r>
    <r>
      <rPr>
        <sz val="12"/>
        <rFont val="Arial"/>
        <family val="2"/>
      </rPr>
      <t xml:space="preserve">
NC – Subproceso Operación Aduanera
Dirección  de  Gestión Aduanas
Subdirección de Registro y Control Aduanero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</si>
  <si>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</si>
  <si>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r>
      <rPr>
        <b/>
        <sz val="12"/>
        <rFont val="Arial"/>
        <family val="2"/>
      </rPr>
      <t>DGA</t>
    </r>
    <r>
      <rPr>
        <sz val="12"/>
        <rFont val="Arial"/>
        <family val="2"/>
      </rPr>
      <t xml:space="preserve">
NC – Subproceso Operación Aduanera
Dirección  de  Gestión Aduanas
Subdirección de Registro y Control Aduanero  
NC – Subproceso Administración del sistema de gestión
Dirección de Gestión Estratégica y de 
Analítica
Subdirección de procesos
Coordinación de procesos y riesgos operacionales </t>
    </r>
  </si>
  <si>
    <r>
      <rPr>
        <b/>
        <sz val="12"/>
        <rFont val="Arial"/>
        <family val="2"/>
      </rPr>
      <t>DGA</t>
    </r>
    <r>
      <rPr>
        <sz val="12"/>
        <rFont val="Arial"/>
        <family val="2"/>
      </rPr>
      <t xml:space="preserve">
NC – Subproceso Operación Aduanera
Dirección  de  Gestión Aduanas</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</si>
  <si>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t>
    </r>
  </si>
  <si>
    <r>
      <rPr>
        <b/>
        <sz val="12"/>
        <rFont val="Arial"/>
        <family val="2"/>
      </rPr>
      <t>DGA</t>
    </r>
    <r>
      <rPr>
        <sz val="12"/>
        <rFont val="Arial"/>
        <family val="2"/>
      </rPr>
      <t xml:space="preserve">
NC – Subproceso Operación Aduanera
Dirección  de  Gestión Aduanas
Subdirección de Registro y Control Aduanero  
Coordinación de Sustanciación
Coordinación de Secretaria y Servicio al Usuario Aduanero
</t>
    </r>
  </si>
  <si>
    <r>
      <rPr>
        <b/>
        <sz val="12"/>
        <rFont val="Arial"/>
        <family val="2"/>
      </rPr>
      <t>DGA</t>
    </r>
    <r>
      <rPr>
        <sz val="12"/>
        <rFont val="Arial"/>
        <family val="2"/>
      </rPr>
      <t xml:space="preserve">
NC – Subproceso Operación Aduanera
Dirección  de  Gestión Aduanas
Subdirección de Registro y Control Aduanero  
Coordinación de Secretaria y Servicio al Usuario Aduanero</t>
    </r>
  </si>
  <si>
    <r>
      <t xml:space="preserve">Hallazgo 7. Gestión documental y diligenciamiento de los formatos previstos en los procedimientos. Subdirección de Registro y Control Aduanero y direcciones seccionales auditadas.
</t>
    </r>
    <r>
      <rPr>
        <sz val="12"/>
        <rFont val="Arial"/>
        <family val="2"/>
      </rPr>
      <t xml:space="preserve">
Verificadas 48 unidades documentales de la SRCA y de las direcciones seccionales de Aduanas Bogotá - Aeropuerto El Dorado, Cali y Cartagena relacionadas con autorizaciones, habilitaciones y mantenimiento de requisitos, se evidenció que:  
a.) En 4 de las unidades documentales de los usuarios con NIT 901XXX519, 800XXX503, 811XXX765 y 901XXX266 incumple con lo establecido en el  Procedimiento PR-COA-005 “Gestión de solicitudes de registro aduanero”, ya que se evidenció que no está diligenciado el formato FT-COA-2373 "Relación de respuestas a requerimientos y/o alcances" adicionalmente, en la unidad documental del usuario identificado con NIT 811XXX765 tampoco se diligenció el formato  FT-COA-2372 "Consulta de Deudas Exigibles"; así mismo, obra diligenciamiento parcial o incompleto del formato FT-COA-1915 “Lista de chequeo agencias de aduanas”, situación evidenciada en los usuarios con NIT 901XXX519 y 901XXX266 de la SRCA. 
b.) Sobre un  universo de unidades documentales de 13 autorizaciones y habilitaciones de usuarios aduaneros y 35 mantenimientos de requisitos correspondientes a:  4 de la SRCA , 13 de la DSA Bogotá - Aeropuerto El Dorado, 9 de la DSA Cartagena y 9 de la DSA Cali, se observó  falta de completitud respecto de la inclusión de la resolución de habilitación, certificado de notificación, oficio de renuncia a términos, informe de la visita, formatos 1526 “Hoja de vida”, entre otros, situaciones evidenciadas respecto de los usuarios con NIT 890XXX295, 900XXX243, 900XXX611, 800XXX503, 860XXX785 y 860XXX153. 
c.) Las hojas de control de unidades documentales FT-ADF-2558 no registran el detalle de cada una de las series de documentos incorporados a las mismas, observando que se incluyen de manera global y las listas de chequeo se presentan diligenciadas con falta de completitud omitiendo el nombre del responsable de quienes efectuaron el control, respecto de los usuarios aduaneros con NIT 811XXX765, 901XXX266 y 901XXX519. SRCA
</t>
    </r>
  </si>
  <si>
    <r>
      <rPr>
        <b/>
        <sz val="12"/>
        <rFont val="Arial"/>
        <family val="2"/>
      </rPr>
      <t xml:space="preserve">DGA
</t>
    </r>
    <r>
      <rPr>
        <sz val="12"/>
        <rFont val="Arial"/>
        <family val="2"/>
      </rPr>
      <t xml:space="preserve">NC – Subproceso Operación Aduanera
Dirección  de  Gestión Aduanas
Subdirección de Registro y Control Aduanero  
Coordinación de Sustanciación
Coordinación de Secretaria y atención al ciudadano
NC – Subproceso Administración del sistema de gestión
Dirección de Gestión Estratégica y de Analítica
Subdirección de procesos
Coordinación de procesos y riesgos operacionales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</si>
  <si>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</si>
  <si>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</si>
  <si>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</si>
  <si>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t>
    </r>
  </si>
  <si>
    <r>
      <rPr>
        <b/>
        <sz val="12"/>
        <rFont val="Arial"/>
        <family val="2"/>
      </rPr>
      <t>DGA</t>
    </r>
    <r>
      <rPr>
        <sz val="12"/>
        <rFont val="Arial"/>
        <family val="2"/>
      </rPr>
      <t xml:space="preserve">
NC – Subproceso Operación Aduanera
Dirección  de  Gestión Aduanas
Subdirección de Registro y Control Aduanero  
Coordinación de Secretaria y servicio al usuario aduanero</t>
    </r>
  </si>
  <si>
    <r>
      <rPr>
        <b/>
        <sz val="12"/>
        <rFont val="Arial"/>
        <family val="2"/>
      </rPr>
      <t xml:space="preserve">Hallazgo 1. Incumplimiento de términos para resolver las solicitudes de inscripción y habilitación de Intermediarios de Tráfico Postal y Envíos Urgentes - Subdirección de Registro y Control Aduanero (SRCA).
</t>
    </r>
    <r>
      <rPr>
        <sz val="12"/>
        <rFont val="Arial"/>
        <family val="2"/>
      </rPr>
      <t xml:space="preserve">
Sobre un total de 12 unidades documentales verificadas en la Subdirección de Registro y Control Aduanero correspondientes a 3 registros de inscripción y habilitación otorgados, 4 negaciones y 5 desistimientos relacionados con solicitudes para ejercer como intermediario de tráfico postal y envíos urgentes, que equivalen al 100% de lo sustanciado en el periodo auditado para este tipo de usuarios, se observó lo siguiente:
a)	Los Requerimientos Únicos de Información (RUI) excedieron entre 6 y 110 días hábiles el término legal de los 15 días siguientes a la radicación de las solicitudes, para ser expedidos, en los siguientes 9 casos:
</t>
    </r>
    <r>
      <rPr>
        <b/>
        <sz val="12"/>
        <rFont val="Arial"/>
        <family val="2"/>
      </rPr>
      <t xml:space="preserve">(ver:  Tabla N° 1 Extemporaneidad en expedición RUI - PÁGINA N° 9 -  INFORME AUDITORÍA AL PROCESO DE TRÁFICO POSTAL Y ENVÍOS URGENTES
ATP 2023-007)
    </t>
    </r>
    <r>
      <rPr>
        <sz val="12"/>
        <rFont val="Arial"/>
        <family val="2"/>
      </rPr>
      <t xml:space="preserve">
b)	En la gestión para el trámite de sustanciación de las solicitudes de inscripción y habilitación como intermediarios de la modalidad de tráfico postal y envíos urgentes se observó que: para la sociedad con Nit 86050XXXX, en la Resolución de inscripción y habilitación No. 011660 del 22/12/2021 a folio 301 reverso, se citó una solicitud de información con fecha 07/12/2021 posterior al Requerimiento Único de Información - RUI, y para la sociedad con Nit 83002XXXX, se evidenció que posterior a la respuesta del RUI, se solicitó información adicional el 16/02/2023; contraviniendo lo establecido en la norma, según la cual se debe requerir por una sola vez al interesado, indicando claramente los documentos o información que hagan falta.
c)	Las resoluciones Nos. 5457 del 12/07/2023, 3082 del 21/04/2022 y 011660 del 22/12/2021, que otorgaron el registro como intermediarios de tráfico postal y envíos urgentes a las sociedades con Nit 83013XXXX, 83002XXXX y 86050XXXX, demoraron entre 1 y 8 meses adicionales a lo establecido en los artículos 125, 126 y 128 de Decreto 1165 de 2019. Así mismo, la Resolución de negación de registro No. 8478 de 13/09/2022 a la sociedad con Nit 90145XXXX demoró en expedirse 53 días hábiles al término de un mes contado a partir de la respuesta al RUI.
d)	En el oficio No. 100210166-284 del 16/05/2022, que declaró el desistimiento a la solicitud de registro presentada por la sociedad con Nit 90088XXXX para ser inscrita como intermediario de tráfico postal y envíos urgentes, se indujo en error al interesado, al informarle que el término para dar respuesta al RUI No. 0218 notificado electrónicamente el 09/03/2022, había vencido el 11/04/2022, cuando en realidad ocurrió el 20/04/2022, incluidos los 5 días de notificación señalados en el artículo 759 del Decreto 1165 de 2019.</t>
    </r>
  </si>
  <si>
    <r>
      <rPr>
        <b/>
        <sz val="12"/>
        <rFont val="Arial"/>
        <family val="2"/>
      </rPr>
      <t>DGA</t>
    </r>
    <r>
      <rPr>
        <sz val="12"/>
        <rFont val="Arial"/>
        <family val="2"/>
      </rPr>
      <t xml:space="preserve">
NC – Subproceso Operación Aduanera
Dirección  de  Gestión Aduanas
Subdirección de Registro y Control Aduanero  
</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</si>
  <si>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 
NC – Subproceso Operación Aduanera
Dirección  de  Gestión Aduanas
Subdirección de Registro y Control Aduanero  
Coordinación de Sustanciación
Coordinación de Secretaria y servicio al usuario aduanero</t>
    </r>
  </si>
  <si>
    <r>
      <rPr>
        <b/>
        <sz val="12"/>
        <rFont val="Arial"/>
        <family val="2"/>
      </rPr>
      <t>DGA</t>
    </r>
    <r>
      <rPr>
        <sz val="12"/>
        <rFont val="Arial"/>
        <family val="2"/>
      </rPr>
      <t xml:space="preserve">
NC – Subproceso Administración del sistema de gestión
Dirección de Gestión Estratégica y de 
Analítica
Subdirección de procesos
Coordinación de procesos y riesgos operacionales</t>
    </r>
  </si>
  <si>
    <r>
      <rPr>
        <b/>
        <sz val="12"/>
        <rFont val="Arial"/>
        <family val="2"/>
      </rPr>
      <t xml:space="preserve">DGA
</t>
    </r>
    <r>
      <rPr>
        <sz val="12"/>
        <rFont val="Arial"/>
        <family val="2"/>
      </rPr>
      <t xml:space="preserve">NC – Subproceso Operación Aduanera
Dirección  de  Gestión Aduanas
Subdirección de Registro y Control Aduanero </t>
    </r>
  </si>
  <si>
    <r>
      <rPr>
        <b/>
        <sz val="12"/>
        <rFont val="Arial"/>
        <family val="2"/>
      </rPr>
      <t>DGA</t>
    </r>
    <r>
      <rPr>
        <sz val="12"/>
        <rFont val="Arial"/>
        <family val="2"/>
      </rPr>
      <t xml:space="preserve">
NC – Subproceso Operación Aduanera
Dirección  de  Gestión Aduanas
Subdirección de Registro y Control Aduanero</t>
    </r>
  </si>
  <si>
    <r>
      <rPr>
        <b/>
        <sz val="12"/>
        <rFont val="Arial"/>
        <family val="2"/>
      </rPr>
      <t xml:space="preserve">Hallazgo 2. Deficiente validación de requisitos de inscripción y habilitación de intermediarios de tráfico postal y envíos urgentes - Subdirección de Registro y Control Aduanero (SRCA).
</t>
    </r>
    <r>
      <rPr>
        <sz val="12"/>
        <rFont val="Arial"/>
        <family val="2"/>
      </rPr>
      <t>Verificada una muestra de 3 unidades documentales (100%), de solicitudes de inscripción y habilitación de intermediarios de la modalidad de tráfico postal y envíos urgentes y de depósitos de envíos urgentes, se observó inadecuada validación de requisitos y falta de rigurosidad en la sustanciación de las solicitudes, así:
a)	La relación de los vehículos presentada por el intermediario y la prueba de la tenencia de estos, en cuanto hace relación de los vehículos que se utilizarán en la operación de tráfico postal y envíos urgentes, en calidad de arrendados, se acreditó con copia de los contratos de prestación de servicios y certificación de vigencia, suscrita por la apoderada general de la sociedad solicitante, sin incluir la firma de los contratistas y/o arrendadores, para la sociedad con Nit 83013XXXX – Requisito del numeral 1.2 del artículo 96 del Decreto 1165 de 2019.
b)	Informe contable suscrito por el funcionario de la Subdirección de Registro y Control Aduanero, que certifica el cumplimiento del requisito del capital social mínimo requerido del interesado, el cual adolece de un análisis de los estados financieros y demás documentos soporte aportados con la solicitud. Sociedad con Nit 83013XXXX.  Requisito del numeral 4 artículo 119 Decreto 1165 de 2019 y numeral 1.4 del artículo 96 del Decreto 1165 de 2019.
c)	No se evidenció la manifestación suscrita por el representante legal de no tener deudas en mora en materia aduanera, tributaria o cambiaria, a favor de la DIAN; en las sociedades con Nit 83002XXXX y 83013XXXX. Numeral 8 del artículo 119 del Decreto 1165 de 2019.</t>
    </r>
  </si>
  <si>
    <r>
      <rPr>
        <b/>
        <sz val="12"/>
        <rFont val="Arial"/>
        <family val="2"/>
      </rPr>
      <t>DGA</t>
    </r>
    <r>
      <rPr>
        <sz val="12"/>
        <rFont val="Arial"/>
        <family val="2"/>
      </rPr>
      <t xml:space="preserve">
NC – Subproceso Operación Aduanera
Dirección  de  Gestión Aduanas
Subdirección de Registro y Control Aduanero 
Coordinación de Sustanciación</t>
    </r>
  </si>
  <si>
    <r>
      <rPr>
        <b/>
        <sz val="12"/>
        <rFont val="Arial"/>
        <family val="2"/>
      </rPr>
      <t xml:space="preserve">Hallazgo 3. Insuficiencia en la validación de mantenimiento de requisitos como intermediarios de Tráfico Postal y Envíos Urgentes en las direcciones seccionales auditadas. DSA Bogotá Aeropuerto El Dorado y DSA Cali.
</t>
    </r>
    <r>
      <rPr>
        <sz val="12"/>
        <rFont val="Arial"/>
        <family val="2"/>
      </rPr>
      <t xml:space="preserve">
En la revisión de 11 unidades documentales de visitas de control y verificación de mantenimiento de requisitos de inscripción y habilitación de los intermediarios de Tráfico Postal y Envíos Urgentes visitados entre el 01 de enero de 2022 a 31 de julio de 2023 por la DSA de Bogotá (8), DSA de Cali (1) y DSA de Medellín (2), se observó lo siguiente: 
a)	Las visitas de mantenimiento de requisitos como depósito de envíos urgentes fueron atendidas por el Coordinador de Logística Internacional y el Gerente General de la sociedad, respectivamente; sin la existencia de un poder otorgado por el representante Legal, para las sociedades con Nit 89010XXXX y la 89090XXXX.
b)	Deficiencia en los informes técnico y de visita de verificación de mantenimiento de requisitos y cumplimiento de obligaciones aduaneras, donde se citó en el primero como normatividad incumplida el numeral 6 del artículo 145 de la Resolución 46 de 2019, siendo lo correcto el 2.6 del artículo 110 de la Resolución 46 de 2019, esta última como normatividad específica para la modalidad de Tráfico Postal y Envíos Urgentes; y en el segundo, se citó como norma incumplida el numeral 2.6 del artículo 96 del Decreto 1165 de 2019, el cual no existe, puesto que este articulo tiene numerales hasta el 2.5, situación presentada para la sociedad con Nit 89090XXXX.
c)	Deficiencia en los soportes que sustentan los requisitos de mantenimiento, así: 
•	No se evidenció en la unidad documental, el certificado de tradición y libertad de los inmuebles JAA10000, JAA10090 y JAT20210, ubicados en la Terminal de Carga TC1 - Aeropuerto Internacional El Dorado donde funciona el Depósito de Envíos Urgentes de la sociedad con Nit 89010XXXX. Caso semejante, se observó para la sociedad con Nit 90003XXXX. Numeral 2.5 Art. 110 Res 46 de 2019.
•	Se aportó fotocopia del contrato de arrendamiento de bodega comercial suscrito y una certificación de vigencia del contrato de arrendamiento, firmado por un abogado, sin que obre documento y/o poder que le certifique tal calidad, para la sociedad con Nit 90003XXXX. Numeral 2.5 Art. 110 Res 46 de 2019.
•	Frente al requisito de la licencia expedida por la Superintendencia de Vigilancia y Seguridad Privada, se evidenció que no obra en el expediente prueba de la validación de la licencia expedida a la empresa SECURITAS Colombia SA, que presta el servicio de vigilancia y seguridad al intermediario con Nit 89010XXXX. Numeral 2.6 art 110 Res 46 de 2019.
•	Falta acreditar la relación que existe entre los contratantes de prestación del servicio de administración, suministro y mantenimiento del sistema de circuito cerrado de televisión, entre las sociedades con Nit 90114XXXX y 90052XXXX con el intermediario, en lo correspondiente al requisito de especificaciones técnicas y de seguridad del intermediario con Nit 89010XXXX. Numeral 2.2 Art 96 Decreto 1165 de 2019 y numeral 2.2 Art 110 Res 46 de 2019.
•	No obra en las unidades documentales, prueba de la verificación del requisito que la sociedad y sus representantes o socios, no han sido sancionados con cancelación de la autorización para el desarrollo de la actividad de que se trate y en general por violación dolosa a las normas penales, durante los cinco (5) años anteriores a la presentación de la solicitud. Para los intermediarios con Nit 89010XXXX, 90003XXXX y 80501XXXX. DSA Cali - Numeral 6 artículo 119 Decreto 1165 de 2019.</t>
    </r>
  </si>
  <si>
    <r>
      <rPr>
        <b/>
        <sz val="12"/>
        <rFont val="Arial"/>
        <family val="2"/>
      </rPr>
      <t>DGA</t>
    </r>
    <r>
      <rPr>
        <sz val="12"/>
        <rFont val="Arial"/>
        <family val="2"/>
      </rPr>
      <t xml:space="preserve">
NC – Subproceso Operación Aduanera
Dirección  de  Gestión Aduanas
Dirección Seccional de Aduanas de Cali</t>
    </r>
  </si>
  <si>
    <r>
      <rPr>
        <b/>
        <sz val="12"/>
        <rFont val="Arial"/>
        <family val="2"/>
      </rPr>
      <t>DGA</t>
    </r>
    <r>
      <rPr>
        <sz val="12"/>
        <rFont val="Arial"/>
        <family val="2"/>
      </rPr>
      <t xml:space="preserve">
NC – Subproceso Operación Aduanera
Dirección  de  Gestión Aduanas
Dirección Seccional de Aduanas de Bogotá Aeropuerto El Dorado
 GIT Registro y Control Usuarios</t>
    </r>
  </si>
  <si>
    <r>
      <rPr>
        <b/>
        <sz val="12"/>
        <rFont val="Arial"/>
        <family val="2"/>
      </rPr>
      <t>Hallazgo 6. Deficiencia en el control de pagos de cambios de modalidad y la remisión de insumos.  - DSA de Bogotá Aeropuerto el Dorado.</t>
    </r>
    <r>
      <rPr>
        <sz val="12"/>
        <rFont val="Arial"/>
        <family val="2"/>
      </rPr>
      <t xml:space="preserve">
Para los cambios de modalidad generados en tráfico postal y envíos urgentes, que fueron enviados por el GIT de Tráfico Postal y Envíos Urgentes al GIT de Registro y Control Usuarios Aduaneros de la DSA de Bogotá Aeropuerto El Dorado, para su respectivo control de pagos, se seleccionaron 4 meses del periodo auditado correspondientes a: marzo, julio y octubre de 2022 y marzo de 2023.
De conformidad con lo anterior, se extrajo una muestra de 178 guías de mensajería, correspondientes a los intermediarios de tráfico postal y envíos urgentes con Nit 86050XXXX y 83009XXXX, tal como se observa en la siguiente tabla:
</t>
    </r>
    <r>
      <rPr>
        <b/>
        <sz val="12"/>
        <rFont val="Arial"/>
        <family val="2"/>
      </rPr>
      <t xml:space="preserve">(ver:  Tabla No. 2 Guias de tráfico postal y envíos urgentes sin envío a Fiscalización - PÁGINA N° 15 -  INFORME AUDITORÍA AL PROCESO DE TRÁFICO POSTAL Y ENVÍOS URGENTES
ATP 2023-007)
</t>
    </r>
    <r>
      <rPr>
        <sz val="12"/>
        <rFont val="Arial"/>
        <family val="2"/>
      </rPr>
      <t xml:space="preserve">
Del análisis de la muestra anterior, se encontró que para 45 insumos (Guías de Mensajería) sometidos a cambio de modalidad, su Valor_FOB_USD en el respectivo formulario de Declaración de Importación (500), es inferior al declarado en la modalidad de tráfico postal y envíos urgentes, sin que se hubiese surtido la respectiva remisión de estos insumos al Subproceso de Fiscalización y Liquidación, ante la existencia de una posible infracción aduanera consagrada en la normatividad vigente, tal como se establece en el  instructivo IN-COA- 0187 “Control a los cambios de modalidad”, el cual define que las guías que obtuvieron declaraciones de importación con un valor FOB inferior al declarado en la modalidad de tráfico postal y envíos urgentes, deben ser remitidas al procedimiento PR-COA-0226 “Determinación de liquidaciones oficiales aduaneras”, ante la existencia de una posible infracción aduanera consagrada en la normatividad vigente.
</t>
    </r>
  </si>
  <si>
    <r>
      <rPr>
        <b/>
        <sz val="12"/>
        <rFont val="Arial"/>
        <family val="2"/>
      </rPr>
      <t xml:space="preserve">Hallazgo 7. Inoportunidad en el registro de Actas de Diligencia 1154 en el Sistema Muisca - Carga Importaciones y en el control de pagos consolidado de los intermediarios de tráfico postal y envíos urgentes. - DSA Bogotá Aeropuerto El Dorado.    </t>
    </r>
    <r>
      <rPr>
        <sz val="12"/>
        <rFont val="Arial"/>
        <family val="2"/>
      </rPr>
      <t xml:space="preserve">
a)	En cuanto a inoportunidad en el registro de Actas de Diligencia 1154 en el Sistema Muisca, se observó:
En la revisión del control de las operaciones de tráfico postal y envíos urgentes, respecto de la oportunidad en el registro de “Actas de hechos de verificación de mercancías en la modalidad de tráfico postal y envíos urgentes FT-COA-2302”, en el GIT de Tráfico Postal y Envíos Urgentes, se evidenció un retraso significativo en la incorporación de las novedades resultantes del control de verificación en la inspección de cargas de los intermediarios de tráfico postal, como se observa en la siguiente tabla:
</t>
    </r>
    <r>
      <rPr>
        <b/>
        <sz val="12"/>
        <rFont val="Arial"/>
        <family val="2"/>
      </rPr>
      <t xml:space="preserve">(ver:  Tabla No. 3 Acta de diligencia 1154 sin incoporar al SI Muisca - Carga Importaciones - PÁGINA N° 17 -  INFORME AUDITORÍA AL PROCESO DE TRÁFICO POSTAL Y ENVÍOS URGENTES
ATP 2023-007)
</t>
    </r>
    <r>
      <rPr>
        <sz val="12"/>
        <rFont val="Arial"/>
        <family val="2"/>
      </rPr>
      <t xml:space="preserve">
En la tabla anterior, se observa el seguimiento del GIT de Tráfico Postal y Envíos Urgentes a septiembre de 2023, en la cual se indica la cantidad de actas de novedades de inspección de carga, propuestas de valor y cambios de modalidad, que están pendientes de incorporar al Sistema Muisca Carga Importaciones, para un total de 23.843 Actas de Diligencia en el Formato 1154. 
b)	En cuanto a la inoportunidad en el control de pagos consolidado de los intermediarios de tráfico postal y envíos urgentes, se observó:
En la verificación del seguimiento efectuado por el GIT de Registro y Control Usuarios Aduaneros, a los pagos consolidados de los intermediarios de tráfico postal, se observaron retrasos en promedio de 15 meses en el control de estos. (Ver Anexo No. 2).
Igualmente se observó, que para los casos de intermediarios de tráfico postal y envíos urgentes que perdieron vigencia del registro aduanero al quedar sin efecto por vencimiento de la póliza de garantía, terminación voluntaria y por resolución de cancelación en firme, presentan atraso en el control de pagos consolidados, lo que podría dar lugar a caducidad en las acciones de fiscalización y por ende a la imposibilidad de hacer efectivo el cobro de los tributos aduaneros, sanciones e intereses a que hubiere lugar, como se referencia a continuación:
</t>
    </r>
    <r>
      <rPr>
        <b/>
        <sz val="12"/>
        <rFont val="Arial"/>
        <family val="2"/>
      </rPr>
      <t xml:space="preserve">
(ver:  Tabla No. 4 Seguimiento control de pago consolidado tráfico postal y envíos urgentes que no tiene vigente el registro - PÁGINA N° 17 -  INFORME AUDITORÍA AL PROCESO DE TRÁFICO POSTAL Y ENVÍOS URGENTES ATP 2023-007)
</t>
    </r>
    <r>
      <rPr>
        <sz val="12"/>
        <rFont val="Arial"/>
        <family val="2"/>
      </rPr>
      <t xml:space="preserve">
</t>
    </r>
  </si>
  <si>
    <r>
      <rPr>
        <b/>
        <sz val="12"/>
        <rFont val="Arial"/>
        <family val="2"/>
      </rPr>
      <t>DGA</t>
    </r>
    <r>
      <rPr>
        <sz val="12"/>
        <rFont val="Arial"/>
        <family val="2"/>
      </rPr>
      <t xml:space="preserve">
NC – Subproceso Operación Aduanera
Dirección  de  Gestión Aduanas
Dirección Seccional de Aduanas de Bogotá Aeropuerto El Dorado
GIT Trafico Postal y Envíos Urgentes</t>
    </r>
  </si>
  <si>
    <r>
      <rPr>
        <b/>
        <sz val="12"/>
        <rFont val="Arial"/>
        <family val="2"/>
      </rPr>
      <t xml:space="preserve">Hallazgo 8. Inoportunidad en el control del seguimiento de la medida cautelar de inmovilización de mercancías y entrega de Actas de Aprehensión de Tráfico Postal y Envíos Urgentes. DSA de Bogotá Aeropuerto el Dorado.
</t>
    </r>
    <r>
      <rPr>
        <sz val="12"/>
        <rFont val="Arial"/>
        <family val="2"/>
      </rPr>
      <t xml:space="preserve">•	En la revisión de una muestra de 20 actas de inmovilización de mercancías, 13 del año 2022 y 7 del año 2023, de un total de 601 actas, se observó, que se incumple el término  para adoptar la decisión de movilización de la mercancía y  continuar el trámite o de decidir con la medida cautelar aprehensión,  trascurriendo en promedio un total de 162 días frente al término de 5 días que establece el Art 597 del Decreto 1165 de 2019, en concordancia con el art 7 de Decreto Ley 920 de 2023 y del parágrafo del art 191 de la Resolución 46 de 2019.
•	En la revisión de una muestra de 34 actas de aprehensión, de un total de 164 actas del periodo enero - julio de 2023, se observó que estas fueron entregadas al subproceso de Fiscalización y Liquidación en promedio 70 días después de su notificación, incumpliendo el artículo 618 de la Resolución 46 de 2019, que establece su traslado al día siguiente de finalizada la diligencia de aprehensión y notificada la medida cautelar.
</t>
    </r>
  </si>
  <si>
    <r>
      <rPr>
        <b/>
        <sz val="12"/>
        <rFont val="Arial"/>
        <family val="2"/>
      </rPr>
      <t xml:space="preserve">DGA
</t>
    </r>
    <r>
      <rPr>
        <sz val="12"/>
        <rFont val="Arial"/>
        <family val="2"/>
      </rPr>
      <t>}NC – Subproceso Operación Aduanera
Dirección  de  Gestión Aduanas
Dirección Seccional de Aduanas de Bogotá Aeropuerto El Dorado
GIT Trafico Postal y Envíos Urgentes</t>
    </r>
  </si>
  <si>
    <r>
      <rPr>
        <b/>
        <sz val="12"/>
        <rFont val="Arial"/>
        <family val="2"/>
      </rPr>
      <t xml:space="preserve">Hallazgo 9. Discrecionalidad en las propuestas de valor de la mercancía que ingresa por la modalidad de Tráfico Postal y Envíos Urgentes - División de Control Carga - DSA Cali </t>
    </r>
    <r>
      <rPr>
        <sz val="12"/>
        <rFont val="Arial"/>
        <family val="2"/>
      </rPr>
      <t xml:space="preserve">
Revisada la operatividad de los controles a las operaciones de Tráfico Postal y Envíos Urgentes  y  las actas de hechos de verificación de mercancías  FT-COA-2302 de los meses de febrero, mayo y octubre de 2022 y febrero y abril de 2023, se evidenció para la totalidad de la muestra seleccionada, falta de diligenciamiento de la fuente de información del valor propuesto (SAR o WEB) y en la casilla de observaciones para la descripción de la mercancía inspeccionada se transcribió lo manifestado en el documento de transporte, sin señalar el resultado de la inspección de la mercancía; conforme a la norma aduanera.
</t>
    </r>
  </si>
  <si>
    <r>
      <rPr>
        <b/>
        <sz val="12"/>
        <rFont val="Arial"/>
        <family val="2"/>
      </rPr>
      <t>DGA</t>
    </r>
    <r>
      <rPr>
        <sz val="12"/>
        <rFont val="Arial"/>
        <family val="2"/>
      </rPr>
      <t xml:space="preserve">
NC – Subproceso Operación Aduanera
Dirección  de  Gestión Aduanas
Dirección Seccional de Aduanas de Cali
División de Control de Carga</t>
    </r>
  </si>
  <si>
    <r>
      <rPr>
        <b/>
        <sz val="12"/>
        <rFont val="Arial"/>
        <family val="2"/>
      </rPr>
      <t xml:space="preserve">Hallazgo 10. Deficiencia en el seguimiento y control a los pagos que se realizan por las operaciones de tráfico postal y envíos urgentes - GIT Registro y Control Usuarios Aduaneros de la División de Operación Aduanera - DSA Cali.
</t>
    </r>
    <r>
      <rPr>
        <sz val="12"/>
        <rFont val="Arial"/>
        <family val="2"/>
      </rPr>
      <t xml:space="preserve">En una muestra de verificación de los informes quincenales de control de pagos realizado a las operaciones de paquetes postales y envíos urgentes, para los meses de febrero, mayo y octubre de 2022 y febrero y abril de 2023, se evidenció que no se está validando lo correspondiente a la subpartida arancelaria, ni a las guías que no presentan novedad en el reconocimiento. Adicionalmente, falta trazabilidad de la gestión realizada frente a las respuestas de los intermediarios a los oficios remitidos, cuando no se evidencia el pago a las propuestas de valor en el formulario 540 Declaración Consolidada de Pagos para los intermediarios de tráfico postal y envíos urgentes del sistema MUISCA.  </t>
    </r>
  </si>
  <si>
    <r>
      <rPr>
        <b/>
        <sz val="12"/>
        <rFont val="Arial"/>
        <family val="2"/>
      </rPr>
      <t>DGA</t>
    </r>
    <r>
      <rPr>
        <sz val="12"/>
        <rFont val="Arial"/>
        <family val="2"/>
      </rPr>
      <t xml:space="preserve">
NC – Subproceso Operación Aduanera
Dirección  de  Gestión Aduanas
Dirección Seccional de Aduanas de Cali
División de la Operación Aduanera 
GIT Registro y Control Usuarios</t>
    </r>
  </si>
  <si>
    <r>
      <rPr>
        <b/>
        <sz val="12"/>
        <rFont val="Arial"/>
        <family val="2"/>
      </rPr>
      <t xml:space="preserve">Hallazgo 11. Deficiencias en la gestión documental y la expedición de actos, formatos previstos en los procedimientos – Subdirección de Registro y Control Aduanero SRCA, DSA de Bogotá Aeropuerto El Dorado y DSA de Medellín.
</t>
    </r>
    <r>
      <rPr>
        <sz val="12"/>
        <rFont val="Arial"/>
        <family val="2"/>
      </rPr>
      <t xml:space="preserve">
Verificadas 23 unidades documentales de la Subdirección de Registro y Control Aduanero SRCA y de la DSA de Bogotá - Aeropuerto El Dorado, DSA de Medellín y DSA de Cali relacionadas con inscripciones, habilitaciones y visitas de mantenimiento de requisitos como intermediarios de tráfico postal y envíos urgentes, se evidenció que:
</t>
    </r>
    <r>
      <rPr>
        <b/>
        <sz val="12"/>
        <rFont val="Arial"/>
        <family val="2"/>
      </rPr>
      <t xml:space="preserve">
Subdirección de Registro y Control Aduanero
</t>
    </r>
    <r>
      <rPr>
        <sz val="12"/>
        <rFont val="Arial"/>
        <family val="2"/>
      </rPr>
      <t xml:space="preserve">• Falta firma del responsable y cierre en la “Hoja de Control Documental FT ADF 3255”, hoja con tachones y espacios en blanco, en los intermediarios con Nit 90088XXXX, 83002XXXX y 86050XXXX.
• Las unidades documentales sin lista de chequeo de intermediarios modalidad tráfico postal y envíos urgentes FT-COA-1927, en las sociedades Nit. 83004XXXX (la referida a la negación de la solicitud de habilitación), 83002XXXX y 86050XXXX.
• Deficiencia en la revisión y control en la expedición de los actos administrativos que se evidencia en la descripción errada de la normatividad relacionada con las obligaciones de los intermediarios de tráfico postal y envíos urgentes en el resuelve de la Resolución de inscripción, por cuanto se incluyeron los artículos 434 y 435 del Decreto 1165 de 2019, que corresponden a tránsito aduanero, en vez de los artículos 110, 264 y 388 aplicables a este usuario, identificado con Nit 83002XXXX.
• En la resolución que autorizó la inscripción y habilitación del solicitante, se observaron errores en la citación de los folios y la descripción de los documentos contractuales que soportan el cumplimiento del requisito relacionado con la propiedad o tenencia del inmueble, respecto a la sociedad con Nit. 86050XXXX. 
• La Resolución No. 003087 del 17/04/2023 que negó la solicitud de habilitación del depósito privado para envíos urgentes, no fue suscrita por el funcionario revisor Arquitecto de la Coordinación de Sustanciación, en la misma sólo se registró su nombre, para la sociedad con Nit. 83004XXXX.
</t>
    </r>
    <r>
      <rPr>
        <b/>
        <sz val="12"/>
        <rFont val="Arial"/>
        <family val="2"/>
      </rPr>
      <t>Para la DSA de Bogotá Aeropuerto el Dorado:</t>
    </r>
    <r>
      <rPr>
        <sz val="12"/>
        <rFont val="Arial"/>
        <family val="2"/>
      </rPr>
      <t xml:space="preserve">
• Documentos que no corresponden con el expediente, caso del intermediario con Nit. 89090XXXX y deficiencia en la foliación del expediente – Caso de la sociedad Nit 86050XXXX.
</t>
    </r>
    <r>
      <rPr>
        <b/>
        <sz val="12"/>
        <rFont val="Arial"/>
        <family val="2"/>
      </rPr>
      <t>Para las Direcciones Seccionales de Aduanas de Bogotá - Aeropuerto El Dorado y DSA de Medellín:</t>
    </r>
    <r>
      <rPr>
        <sz val="12"/>
        <rFont val="Arial"/>
        <family val="2"/>
      </rPr>
      <t xml:space="preserve">
• En la revisión de las muestras de las novedades de cambios de modalidad, propuestas de valor, inmovilizaciones y aprehensiones resultantes de la Inspección de carga, que se registran en el “Acta de hechos de verificación de mercancías en la modalidad de tráfico postal y envío urgentes FT-COA-2302”, en la casilla “Observaciones” se evidencian fallas en la descripción de la mercancía que la identifique y singularice de otra (cantidades, marca, modelo etc.), en la mayoría de los casos es muy genérica o se toma de la misma guía en idioma extranjero, sin traducción al idioma castellano; y en los registros sin novedad S/N no se diligenció la casilla.
</t>
    </r>
    <r>
      <rPr>
        <b/>
        <sz val="12"/>
        <rFont val="Arial"/>
        <family val="2"/>
      </rPr>
      <t xml:space="preserve">Para la Subdirección de Registro y Control Aduanero, DSA de Bogotá Aeropuerto El Dorado y DSA Medellín.
</t>
    </r>
    <r>
      <rPr>
        <sz val="12"/>
        <rFont val="Arial"/>
        <family val="2"/>
      </rPr>
      <t>En cumplimiento de los procedimientos PR-COA-0414 “Control al mantenimiento de requisitos a usuarios aduaneros”” y PR-COA– 0176 “Verificación de Tráfico Postal y Envíos Urgentes” para el GIT Registro y Control de Usuarios Aduaneros, no se dispone de unidades documentales en la Tabla de Retención para conservar y definir el tiempo de permanencia en el archivo, de los documentos resultantes de las visitas de control de mantenimiento de requisitos de los usuarios aduaneros, ni de control de la importación de mercancías por la modalidad de tráfico postal y envíos urgentes; de otro lado, en las carpetas que se conforman, no se registran ni detallan en las hojas de control documental “FT-ADF-3255”, los documentos o soportes documentales virtuales, que deberían incluirse a través de las referencias cruzadas de los archivos electrónicos que hacen parte del control de los documentos que están guardando en carpetas SharePoint.</t>
    </r>
  </si>
  <si>
    <r>
      <rPr>
        <b/>
        <sz val="12"/>
        <rFont val="Arial"/>
        <family val="2"/>
      </rPr>
      <t>DGA</t>
    </r>
    <r>
      <rPr>
        <sz val="12"/>
        <rFont val="Arial"/>
        <family val="2"/>
      </rPr>
      <t xml:space="preserve">
NC-Subproceso Subdirecciòn Operaciòn Aduanera 
Direcciòn de Gestiòn de Aduanas
Dirección Seccional de Aduanas de Medellín 
-Division Control Carga</t>
    </r>
  </si>
  <si>
    <r>
      <rPr>
        <b/>
        <sz val="12"/>
        <rFont val="Arial"/>
        <family val="2"/>
      </rPr>
      <t>DGA</t>
    </r>
    <r>
      <rPr>
        <sz val="12"/>
        <rFont val="Arial"/>
        <family val="2"/>
      </rPr>
      <t xml:space="preserve">
NC – Subproceso Operación Aduanera
Dirección  de  Gestión Aduanas
Subdirección de Registro y Control Aduanero
Coordinación de Secretaria</t>
    </r>
  </si>
  <si>
    <r>
      <rPr>
        <b/>
        <sz val="12"/>
        <rFont val="Arial"/>
        <family val="2"/>
      </rPr>
      <t>DGA</t>
    </r>
    <r>
      <rPr>
        <sz val="12"/>
        <rFont val="Arial"/>
        <family val="2"/>
      </rPr>
      <t xml:space="preserve">
NC – Subproceso Operación Aduanera
Dirección  de  Gestión Aduanas
Dirección Seccional de Aduanas de Bogotá Aeropuerto El Dorado
División de la Operación Aduanera 
GIT Registro y Control Usuarios</t>
    </r>
  </si>
  <si>
    <r>
      <rPr>
        <b/>
        <sz val="12"/>
        <rFont val="Arial"/>
        <family val="2"/>
      </rPr>
      <t>3. Inconsistencias en la información reportada sobre programas y acciones de control</t>
    </r>
    <r>
      <rPr>
        <sz val="12"/>
        <rFont val="Arial"/>
        <family val="2"/>
      </rPr>
      <t xml:space="preserve">
Revisados los reportes suministrados por la Dirección de Gestión de Fiscalización (Subdirecciones de Fiscalización Tributaria y de Fiscalización Aduanera) y la Dirección de Gestión Estratégica y de Analítica (Subdirección de Análisis de Riesgo y Programas), relacionados con programas y acciones de control generados y ejecutados entre el 1 de enero de 2018 y el 31 de diciembre de 2021, se evidenció inconsistencia en las cifras y falta de completitud de la información, así:
1.	Frente a la Matriz de Seguimiento del Comité Técnico de Programas y Campañas de Control-CTPCC, suministrada por la Dirección de Gestión Estratégica y de Analítica, con corte a 31 de diciembre de 2021 y la entregada por la Dirección de Gestión de Fiscalización en relación con el control aduanero, se observaron diferencias en el número de programas y seleccionados para la vigencia 2019. Con relación a la entregada sobre el control tributario, se observaron diferencias en el número de seleccionados de las vigencias 2018, 2020 y 2021, y el valor de la gestión en todas las vigencias. Anexo 1
2.	La Matriz de Seguimiento del CTPCC, con corte a 31 de diciembre de 2021, presenta falta de completitud en los registros tanto en la matriz consolidada como en la detallada por subdirección y frente a lo consignado se observan diferencias entre la información consolidada y la desagregada de la Subdirección de Fiscalización Aduanera, en el número de seleccionados en todas las vigencias, en igual sentido, entre la  consolidada y la desagregada de la Subdirección de Fiscalización Tributaria, en el número  de seleccionados para las vigencias 2018 y 2020 y el valor de la gestión para la vigencia 2018. Anexo 2
3. En la respuesta a la solicitud de información No. 4, mediante oficio virtual No. 100211169-0243 de fecha 04/04/2022, la Subdirección de Fiscalización Tributaria remite dos archivos, en el primero, que contiene el consolidado de programas 2018, indicaron un total de 8.714 seleccionados, en tanto que en el segundo reportan a nivel desagregado un total de 8.791 seleccionados, presentando una diferencia de 77.
4. En la respuesta a la solicitud de información No. 1, mediante oficio virtual 100202211 – 0174 del 23/03/2022, por la Subdirección de Fiscalización Aduanera se presenta diferencia en el número de seleccionados en la vigencia 2019, reportando 244 en el consolidado de programas y acciones y 444 en el desagregado que entregan por direcciones seccionales.
5. En la respuesta a la solicitud de información No. 1, mediante oficio virtual sin número del 28/03/2022, por la Subdirección de Fiscalización Tributaria, se presenta diferencia total de 20.538 seleccionados por las vigencias 2019, 2020 y 2021, entre el reporte consolidado de programas y el desagregado que entregan por direcciones seccionales. Anexo 3
6. El reporte de actuaciones entregado por la Dirección de Gestión de Fiscalización - Subdirección de Fiscalización Tributaria y el generado por la Dirección Seccional de Impuestos y Aduanas de Bucaramanga, relacionado con la Acción de Control a Contribuyentes Beneficio de Auditoria Renta Año 2019, Memorando 153 del 27/08/2020, presentan diferencias en cuanto a los resultados de la gestión. Anexo 4
7. Para la vigencia 2021, en la Matriz de Seguimiento del CTPCC, con corte 31/12/2021, se presenta error en la clasificación de la obligación del programa "2021-38 - Programas de Control de Servicios Intercompañía AG2019", identificándolo como Aduanero cuando lo correcto es Internacional.
8. El “Informe Consolidado de Seguimiento y Evaluación de Programas y Campañas de Control” con corte a 31 de diciembre de 2021, entregado por la Dirección de Gestión Estratégica y de Analítica con oficio sin número del 15/06/2022 y la Matriz de Seguimiento del CTPCC allegada por la misma Dirección, no reflejan la totalidad del valor de la gestión obtenida para la vigencia 2021, en relación con los programas tributarios ejecutados. La explicación consignada en el informe es:
“La mayoría de los programas remitidos durante el año 2021, se trabajan en una primera etapa mediante una acción persuasiva, razón por la cual la mayoría de los casos enviados se encuentran en etapa preliminar.
En el mismo informe, dentro del inventario de seleccionados de los programas aduaneros, no se presenta información del Programa Control al pago de derechos antidumping 2018-2019 - memorando 185 de 2019, que a diciembre de 2020 tenía 123 seleccionados en curso, 30 de los cuales seguían en tal situación a diciembre de 2021, según reporte de la Subdirección correspondiente.</t>
    </r>
  </si>
  <si>
    <r>
      <rPr>
        <b/>
        <sz val="12"/>
        <rFont val="Arial"/>
        <family val="2"/>
      </rPr>
      <t>DGF</t>
    </r>
    <r>
      <rPr>
        <sz val="12"/>
        <rFont val="Arial"/>
        <family val="2"/>
      </rPr>
      <t xml:space="preserve">
NC - Subprocesos: Fiscalización y Liquidación
NC - Subproceso Gestión del Riesgo y Programas
Subdirección de Análisis de Riesgo y Programas
REFORMULADO
09122022</t>
    </r>
  </si>
  <si>
    <r>
      <rPr>
        <b/>
        <sz val="12"/>
        <rFont val="Arial"/>
        <family val="2"/>
      </rPr>
      <t>DGF</t>
    </r>
    <r>
      <rPr>
        <sz val="12"/>
        <rFont val="Arial"/>
        <family val="2"/>
      </rPr>
      <t xml:space="preserve">
NC - Subprocesos: Fiscalización y Liquidación
NC - Subproceso Gestión del Riesgo y Programas
Subdirección  de Fiscalización Tributaria
Subdirección  de Fiscalización Aduanera
Subdirección  de Fiscalización  Cambiaria e Internacional
REFORMULADO
09122022</t>
    </r>
  </si>
  <si>
    <r>
      <rPr>
        <b/>
        <sz val="12"/>
        <rFont val="Arial"/>
        <family val="2"/>
      </rPr>
      <t>DGF</t>
    </r>
    <r>
      <rPr>
        <sz val="12"/>
        <rFont val="Arial"/>
        <family val="2"/>
      </rPr>
      <t xml:space="preserve">
NC - Subprocesos: Fiscalización y Liquidación
NC - Subproceso Gestión del Riesgo y Programas
Subdirección de Análisis de Riesgo y Programas
Subdirección  de Fiscalización Tributaria
Subdirección  de Fiscalización Aduanera
Subdirección  de Fiscalización  Cambiaria e Internacional
Subdirección de Cobranzas y Control Extensivo
REFORMULADO
09122022</t>
    </r>
  </si>
  <si>
    <r>
      <rPr>
        <b/>
        <sz val="12"/>
        <rFont val="Arial"/>
        <family val="2"/>
      </rPr>
      <t>DGF</t>
    </r>
    <r>
      <rPr>
        <sz val="12"/>
        <rFont val="Arial"/>
        <family val="2"/>
      </rPr>
      <t xml:space="preserve">
NC - Subprocesos: Fiscalización y Liquidación
NC - Subproceso Gestión del Riesgo y Programas
Subdirección de Fiscalización Aduanera.
</t>
    </r>
  </si>
  <si>
    <r>
      <rPr>
        <b/>
        <sz val="12"/>
        <rFont val="Arial"/>
        <family val="2"/>
      </rPr>
      <t>DGF</t>
    </r>
    <r>
      <rPr>
        <sz val="12"/>
        <rFont val="Arial"/>
        <family val="2"/>
      </rPr>
      <t xml:space="preserve">
NC - Subprocesos: Fiscalización y Liquidación
NC - Subproceso Gestión del Riesgo y Programas
Subdirección de Fiscalización Aduanera.
</t>
    </r>
  </si>
  <si>
    <r>
      <rPr>
        <b/>
        <sz val="12"/>
        <rFont val="Arial"/>
        <family val="2"/>
      </rPr>
      <t>DGF</t>
    </r>
    <r>
      <rPr>
        <sz val="12"/>
        <rFont val="Arial"/>
        <family val="2"/>
      </rPr>
      <t xml:space="preserve">
NC - Subprocesos: Fiscalización y Liquidación
NC - Subproceso Gestión del Riesgo y Programas
Subdirección de Fiscalización Tributaria
Subdirección de Soluciones y Desarrollo </t>
    </r>
  </si>
  <si>
    <r>
      <rPr>
        <b/>
        <sz val="12"/>
        <rFont val="Arial"/>
        <family val="2"/>
      </rPr>
      <t>DGF</t>
    </r>
    <r>
      <rPr>
        <sz val="12"/>
        <rFont val="Arial"/>
        <family val="2"/>
      </rPr>
      <t xml:space="preserve">
NC - Subprocesos: Fiscalización y Liquidación
NC - Subproceso Gestión del Riesgo y Programas
Coordinación de Supervisión Control y Seguimiento de Fiscalización Tributaria
REFORMULADO
09122022
12052023</t>
    </r>
  </si>
  <si>
    <r>
      <rPr>
        <b/>
        <sz val="12"/>
        <rFont val="Arial"/>
        <family val="2"/>
      </rPr>
      <t>DGF</t>
    </r>
    <r>
      <rPr>
        <sz val="12"/>
        <rFont val="Arial"/>
        <family val="2"/>
      </rPr>
      <t xml:space="preserve">
DS – Subproceso Fiscalización y Liquidación
Dirección Seccional de Aduanas (DSA) de Bogotá
División de Fiscalización y Liquidación Determinación Tributos y Gravámenes Aduaneros 
ELABORACIÓN
31072023</t>
    </r>
  </si>
  <si>
    <r>
      <rPr>
        <b/>
        <sz val="12"/>
        <rFont val="Arial"/>
        <family val="2"/>
      </rPr>
      <t>DGF</t>
    </r>
    <r>
      <rPr>
        <sz val="12"/>
        <rFont val="Arial"/>
        <family val="2"/>
      </rPr>
      <t xml:space="preserve">
DS - Subproceso Fiscalización y Liquidación 
Dirección Seccional de Aduanas (DSA) de Cartagena
División de Fiscalizacion y Liquidacion Aduanera
ELABORACIÓN
31072023</t>
    </r>
  </si>
  <si>
    <r>
      <rPr>
        <b/>
        <sz val="12"/>
        <rFont val="Arial"/>
        <family val="2"/>
      </rPr>
      <t>DGF</t>
    </r>
    <r>
      <rPr>
        <sz val="12"/>
        <rFont val="Arial"/>
        <family val="2"/>
      </rPr>
      <t xml:space="preserve">
DS – Subproceso Fiscalización y Liquidación 
Dirección Seccional de Aduanas (DSA) de Bogotá
División de Fiscalización y Liquidación Determinación de Tributos y Gravámenes Aduaneros
División de Fiscalización y Liquidación Aduanera de Sanciones y Definición de Situación Jurídica
ELABORACIÓN
31072023</t>
    </r>
  </si>
  <si>
    <r>
      <rPr>
        <b/>
        <sz val="12"/>
        <rFont val="Arial"/>
        <family val="2"/>
      </rPr>
      <t xml:space="preserve">Hallazgo No.2  Elaboración y revisión de actos administrativos en la gestión de investigaciones relacionadas con liquidaciones oficiales y sanciones aduaneras. Nivel Central y Nivel Seccional
</t>
    </r>
    <r>
      <rPr>
        <sz val="12"/>
        <rFont val="Arial"/>
        <family val="2"/>
      </rPr>
      <t xml:space="preserve">Verificado el cumplimiento normativo y procedimental, se revisaron una muestra de 214 actos administrativos incluidos 22 expedientes en la DSA de Bogotá y 25 actos de la DSA de Cartagena de los cuales 21 eran expedientes, se observó deficiencia en la elaboración y verificación de estos, así: 
</t>
    </r>
    <r>
      <rPr>
        <b/>
        <sz val="12"/>
        <rFont val="Arial"/>
        <family val="2"/>
      </rPr>
      <t xml:space="preserve">DSA de Bogotá 
</t>
    </r>
    <r>
      <rPr>
        <sz val="12"/>
        <rFont val="Arial"/>
        <family val="2"/>
      </rPr>
      <t xml:space="preserve">a. En el Requerimiento Especial Aduanero (REA) se evidenciaron las siguientes inconsistencias:  
En el artículo 1° de la parte resolutiva del REA se colocó erradamente la infracción (numeral 3.2 del artículo 615 del decreto 1165 de 2019) y en la resolución sanción se reconoce que debía señalarse el numeral 3.3 del referido artículo. Expediente IS 202020202739. 
El REA fue generado el 28/03/2022 con error en la citación de la norma, base para la liquidación oficial, el cual fue corregido hasta el 08/06/2022 después de haber sido notificado electrónicamente el acto administrativo. Expediente RV2019202200044 
b. Deficiencias en el análisis y valoración del acervo probatorio: 
Se realizaron dos investigaciones por los mismos hechos. Expedientes ID 201920215818 y ID 201920202858.
No se había incurrido en la sanción propuesta: Expedientes ID 20192021226, ID202120223566 y ID 202120225123.
No se verificó previamente la corrección voluntaria con pago informada a la DIAN por el investigado el 4/11/2022, antes de la expedición del REA con fecha 12/12/2022. Expediente RV202020220393 
c.  Se incumple con la firma de las planillas de reparto preliminares y expedientes, generadas por el aplicativo ELMAR y/o las actas de asignación que permitan establecer la responsabilidad de quienes intervienen en la gestión: Expedientes RV 2018202101145, RA 201520180169, IS 2020202105775, ID 2021202207842 y Preliminares 525/2021 y 30/2019.
</t>
    </r>
    <r>
      <rPr>
        <b/>
        <sz val="12"/>
        <rFont val="Arial"/>
        <family val="2"/>
      </rPr>
      <t>DSA de Cartagena</t>
    </r>
    <r>
      <rPr>
        <sz val="12"/>
        <rFont val="Arial"/>
        <family val="2"/>
      </rPr>
      <t xml:space="preserve"> 
a. Se profiere Auto de Apertura de investigación para Liquidación Oficial de Revisión, no obstante, se genera auto de archivo aplicando un concepto diferente relacionado con caducidad referido a expedientes sancionatorios: Expedientes RV 2018202101479, RV 2018202200096, RV20182022000110 y RV 20182022000080. 
b. Se observa que se presentan errores de transcripción en los actos administrativos, dando lugar a que se generen actos aclaratorios posteriores, tal es el caso de la Resolución Sancionatoria Nro. 949 artículos 2 y 3 donde en la parte resolutiva se relaciona a un sujeto procesal diferente al investigado: Expediente CU 2021202200563. 
c.  No se firman por todos los intervinientes o falta el nombre del funcionario que suscribe la actuación así: actas de asignación Expedientes: CU 202120220296, RV 2019202100465, CU 2019202201371, RV 2020202200319; actas de reparto RV 2018202101480 y auto de apertura RV2019202100465. 
d. No reposa acta de asignación de expedientes que permitan establecer un control frente a la responsabilidad de quienes intervienen en la gestión. Expedientes: RV 2018202200080, RV 2018202200110, RV 2018202200096, RV 2020202200327 (acta de asignación inicial) y CU2021202200183.
Con lo anterior, se incumple lo establecido en el Procedimiento PR-COA-0226 v3 “Liquidaciones Oficiales Aduaneras” actividades  31 y 32 revisión de actos administrativos, 54 y 55 actos decisorios,  61 y 62 autos de trámite;  Procedimiento PR-COA-0263 v3 “Determinación de Sanciones Aduaneras” actividades  12 y 13 revisión y aprobación del requerimiento de información (RI), 27 y 28 acto administrativo, 46 y 47 auto que decreta pruebas y 56 y 57 acto decisorio; así como la aplicación del Modelo Integrado de Planeación y Gestión MIPG, en relación con las dimensiones 3 “Gestión con Valores para Resultados” y 7. “Control Interno”, en los Componentes 3. “Actividades de Control” y 5. “Actividades de Monitoreo” </t>
    </r>
  </si>
  <si>
    <r>
      <rPr>
        <b/>
        <sz val="12"/>
        <rFont val="Arial"/>
        <family val="2"/>
      </rPr>
      <t>DGF</t>
    </r>
    <r>
      <rPr>
        <sz val="12"/>
        <rFont val="Arial"/>
        <family val="2"/>
      </rPr>
      <t xml:space="preserve">
DS – Subproceso Fiscalización y Liquidación
Dirección Seccional de Aduanas (DSA) de Bogotá 
Jefe División de Fiscalización y Liquidación de Sanciones y Definición de Situación Jurídica 
Jefe de GIT Sanciones 
Jefe de GIT Decisión de Fondo 
Coordinador Grupo No Formal Insumos - Revisores y Funcionarios</t>
    </r>
  </si>
  <si>
    <r>
      <rPr>
        <b/>
        <sz val="12"/>
        <rFont val="Arial"/>
        <family val="2"/>
      </rPr>
      <t>DGF</t>
    </r>
    <r>
      <rPr>
        <sz val="12"/>
        <rFont val="Arial"/>
        <family val="2"/>
      </rPr>
      <t xml:space="preserve">
DS – Subproceso Fiscalización y Liquidación 
Dirección Seccional de Aduanas (DSA) de Bogotá
División de Fiscalización y Liquidación Determinación Tributos y Gravámenes Aduaneros</t>
    </r>
  </si>
  <si>
    <r>
      <rPr>
        <b/>
        <sz val="12"/>
        <rFont val="Arial"/>
        <family val="2"/>
      </rPr>
      <t>DGF</t>
    </r>
    <r>
      <rPr>
        <sz val="12"/>
        <rFont val="Arial"/>
        <family val="2"/>
      </rPr>
      <t xml:space="preserve">
Subproceso Fiscalización y Liquidación 
Dirección Seccional de Aduanas (DSA) de Cartagena
División de Fiscalizacion y Liquidacion Aduanera</t>
    </r>
  </si>
  <si>
    <r>
      <rPr>
        <b/>
        <sz val="12"/>
        <rFont val="Arial"/>
        <family val="2"/>
      </rPr>
      <t xml:space="preserve">Hallazgo No. 3 Supervisión, seguimiento y control - Nivel Central y Nivel Seccional
</t>
    </r>
    <r>
      <rPr>
        <sz val="12"/>
        <rFont val="Arial"/>
        <family val="2"/>
      </rPr>
      <t xml:space="preserve">
Verificados los informes de monitoreo de riesgos, los ejercicios de autoevaluación y el seguimiento realizado por parte de la Subdirección de Fiscalización Aduanera a las direcciones seccionales auditadas, así como los casos revisados en las mismas, se encontraron deficiencias en los lineamientos expedidos por el líder del subproceso en relación con:
La definición de la terminación de las investigaciones y la codificación de los actos expedidos para situaciones que tiene un mismo presupuesto fáctico; la apertura de expedientes para investigaciones relacionadas con liquidaciones oficiales y sanciones aduaneras codificadas de diferente manera en las direcciones seccionales visitadas; en la determinación del procedimiento a seguir frente a liquidaciones oficiales relacionadas con subpartidas arancelarias de revisión de valor o de corrección;  en valoración y análisis del acervo probatorio, que demandan unidad de criterio respecto a la investigación que se debía seguir, evidenciado así:
</t>
    </r>
    <r>
      <rPr>
        <b/>
        <sz val="12"/>
        <rFont val="Arial"/>
        <family val="2"/>
      </rPr>
      <t xml:space="preserve">3.1 </t>
    </r>
    <r>
      <rPr>
        <sz val="12"/>
        <rFont val="Arial"/>
        <family val="2"/>
      </rPr>
      <t xml:space="preserve">Actos administrativos expedidos por firmeza de la declaración de importación, reportados como riesgos materializados, en la DSA de Bogotá, en 129 casos, se observó que el acto definitivo es “Auto de Archivo Aduanero por firmeza de la declaración de importación” con el código para notificar “135-242” sin conceder recurso de reconsideración y en la DSA de Cartagena, para 7 casos se profirió “Auto de Archivo por caducidad de la acción” con el código “1437” concediendo recurso de reconsideración. 
</t>
    </r>
    <r>
      <rPr>
        <b/>
        <sz val="12"/>
        <rFont val="Arial"/>
        <family val="2"/>
      </rPr>
      <t xml:space="preserve">3.2 </t>
    </r>
    <r>
      <rPr>
        <sz val="12"/>
        <rFont val="Arial"/>
        <family val="2"/>
      </rPr>
      <t xml:space="preserve">Apertura de expedientes para investigaciones relacionadas con liquidaciones oficiales y sanciones aduaneras se codifican diferente en las direcciones seccionales visitadas: En la DSA de Cartagena se utiliza, en caso de sanciones código único “CU” y para Liquidaciones Oficiales “RV”, mientras que en la DSA de Bogotá se identifica las liquidaciones oficiales de valor con “RV” y de corrección “RA”; y para las sanciones se emplean diferentes códigos dependiendo de la infracción: “IS infracciones Sociedades de Intermediación Aduanera”, “ID infracciones a Depósitos”, “IT infracciones Empresas Transportadoras”, “IK Infracciones Courrier”, “IU Infracciones a Usuarios Aduaneros Permanentes”. 
</t>
    </r>
    <r>
      <rPr>
        <b/>
        <sz val="12"/>
        <rFont val="Arial"/>
        <family val="2"/>
      </rPr>
      <t>3.3</t>
    </r>
    <r>
      <rPr>
        <sz val="12"/>
        <rFont val="Arial"/>
        <family val="2"/>
      </rPr>
      <t xml:space="preserve"> Dos Autos de Archivo por improcedencia de la Investigación, en la DSA de Bogotá, evidencian falta de unidad de criterio entre los GIT de Determinación y de Fondo de Sanciones de la misma dirección seccional, en cuanto a la tipificación en el REA versus la Resolución Sanción respecto a la infracción cometida. Expedientes ID 20212022 5123 y ID 201920200665. Así como, sustentar seis autos de archivo por pago con la connotación “obligación natural” dado que ya se configuró la firmeza y/o caducidad para las obligaciones pagadas. Expedientes: ID20172021 6140, ID 201720216138, ID 201720216116, ID 201720216139, ID 201720216146, ID 201920193495. 
Con lo anterior, se desatiende lo establecido en el artículo 30 numerales 2 y 3 del Decreto 1742 de 2020, actividad 19 del Procedimiento PR-PEC-001 “Documentación de Sistema de Gestión”, la Resolución 6004 de 2018 “Por la cual se establecen los documentos del Modelo Integrado de Planeación y Gestión en la UAE Dirección de Impuestos y Aduanas Nacionales (DIAN)”; Memorando 000095 del 10/04/2021 “Fortalecimiento en la Aplicación de los Procedimientos Aduaneros” de la Subdirección de Fiscalización Aduanera y el  Modelo Integrado de Planeación y Gestión - MIPG, en relación con las Dimensiones 3. “Gestión con Valores para Resultados”, 5. “Información y Comunicación” y 7. “Control Interno” en los Componentes 3 “Actividades de Control” y 5. “Actividades de Monitoreo”. </t>
    </r>
  </si>
  <si>
    <r>
      <rPr>
        <b/>
        <sz val="12"/>
        <rFont val="Arial"/>
        <family val="2"/>
      </rPr>
      <t>DGF</t>
    </r>
    <r>
      <rPr>
        <sz val="12"/>
        <rFont val="Arial"/>
        <family val="2"/>
      </rPr>
      <t xml:space="preserve">
NC – Subproceso Fiscalización y Liquidación 
Dirección de Gestión de Fiscalización
Subdirección de Fiscalización Aduanera
ELABORACIÓN
31072023</t>
    </r>
  </si>
  <si>
    <r>
      <rPr>
        <b/>
        <sz val="12"/>
        <rFont val="Arial"/>
        <family val="2"/>
      </rPr>
      <t>DGF</t>
    </r>
    <r>
      <rPr>
        <sz val="12"/>
        <rFont val="Arial"/>
        <family val="2"/>
      </rPr>
      <t xml:space="preserve">
DS – Subproceso Fiscalización y Liquidación 
Dirección Seccional de Aduanas (DSA) de Bogotá
División de Fiscalización y Liquidación Aduanera de Sanciones y Definición de Situación Jurídica
ELABORACIÓN
31072023</t>
    </r>
  </si>
  <si>
    <r>
      <rPr>
        <b/>
        <sz val="12"/>
        <rFont val="Arial"/>
        <family val="2"/>
      </rPr>
      <t>DGF</t>
    </r>
    <r>
      <rPr>
        <sz val="12"/>
        <rFont val="Arial"/>
        <family val="2"/>
      </rPr>
      <t xml:space="preserve">
Subproceso Fiscalización y Liquidación 
Dirección Seccional de Aduanas (DSA) de Cartagena
División de Fiscalizacion y Liquidacion Aduanera 
ELABORACIÓN
31072023</t>
    </r>
  </si>
  <si>
    <r>
      <rPr>
        <b/>
        <sz val="12"/>
        <rFont val="Arial"/>
        <family val="2"/>
      </rPr>
      <t xml:space="preserve">Hallazgo No. 4 Términos en el trámite de insumos, recepción, entrega y expedición de actos administrativos- DSA Bogotá  </t>
    </r>
    <r>
      <rPr>
        <sz val="12"/>
        <rFont val="Arial"/>
        <family val="2"/>
      </rPr>
      <t xml:space="preserve">
En la revisión del cumplimiento normativo y procedimental en una muestra correspondiente a 103 actos administrativos (32 liquidaciones oficiales y 71 sanciones), se observaron inoportunidades en el trámite de los requerimientos especiales aduaneros, liquidaciones oficiales, resoluciones sanciones y autos de archivo, así:  
a.	Inoportunidad en la remisión del insumo. 
El 22/07/2019 el GIT no formal de insumos remitió al GIT de Investigaciones Aduaneras I de la referida dirección seccional la repuesta al REA generada por el interesado desde el 16/05/2017 en la cual se allanaba y aportaba recibo oficial de pago. Teniendo en cuenta que el término para expedir el acto de fondo era de 45 días contados a partir de la recepción de la respuesta al REA o al vencimiento del plazo para responder a éste, se generó Resolución de declaratoria de silencio administrativo positivo: Expediente RA 201420177878 
El 23/02/2022 el jefe del GIT de Determinación de Liquidaciones Oficiales Aduaneras remitió el insumo para dar apertura a la investigación, al jefe del GIT de Decisión de Fondo de Sanciones por no responder el requerimiento de información de fecha 22/05/2019. Expediente IZ 201920222867 
b.	Inoportunidad en la apertura de la investigación frente a la recepción del insumo, así:
</t>
    </r>
    <r>
      <rPr>
        <b/>
        <sz val="12"/>
        <rFont val="Arial"/>
        <family val="2"/>
      </rPr>
      <t xml:space="preserve">#	Expediente 	 Recepción de Insumo 	               Apertura	             Tiempo                                                           
                                                                                                         de Investigación               Aproximado          </t>
    </r>
    <r>
      <rPr>
        <sz val="12"/>
        <rFont val="Arial"/>
        <family val="2"/>
      </rPr>
      <t xml:space="preserve">                                                                                      
 1           ID 2019201903062         27/02/2019                          4/12/2020                 1 año y 9 meses 
2	ID2021202202571	30/09/2021	                  7/04/2022	            6 meses 
3	ID201920200858	10/12/2019	                  22/10/2020	            10 meses 
4	ID202020215872	10/12/2020	                  20/11/2021                 12 meses 
5	ID201920200728	8/08/2019	                  1/06/2020	             9 meses 
6	IK2020202105189	20/11/2020	                  27/10/2021	             11 meses 
7	IZ2020202102492             25/02/2019	                  8/10/2019	               7 meses 
8	IK2020202104061	23/12/2020	                  10/08/2021	              7 meses 
9	IZ2020202105946	28/10/2020	                  20/11/2021	              1 año 
10	IK2021202105945	23/03/2021	                  20/11/2021	               7 meses 
11	IS2020202002739	24/02/2020	                  22/10/2020	               7 meses 
12	IK2020202105189	20/11/2020	                  27/10/2021	               11 meses 
13	PV2018201902513	28/12/2018	                   9/10/2019	                9 meses 
14	ID2019202000665	1/10/2019	                   1/06/2020	                8 meses 
15	IS2018201900499	28/08/2018	                   30/06/2021	                2 años y 10 meses 
16	ID2017201901428	19/12/2018	                   18/06/2019	                6 meses 
17	ID2020202203564	27/10/2020	                   24/05/2022	                 1 año y 7 meses 
18	IZ2021202202417	6/05/2021	                    7/04/2022	                 11 meses 
19	IZ2019202105924	20/11/2019	                    20/11/2021	                 2 años 
20	IZ2018201903163	2/05/2019	                    4/12/2019	                 7 meses 
21	ID2019201902601	27/02/2019	                   11/10/2019	                  7 meses 
c.	Inoportunidad entre el escrito de allanamiento con pago y la expedición del Auto de Archivo:
</t>
    </r>
    <r>
      <rPr>
        <b/>
        <sz val="12"/>
        <rFont val="Arial"/>
        <family val="2"/>
      </rPr>
      <t xml:space="preserve">#  Expediente	            Radicación del           Aceptación                  Tiempo Aproximado      
                                         Allanamiento              del Pago 
                                           con Pago	 </t>
    </r>
    <r>
      <rPr>
        <sz val="12"/>
        <rFont val="Arial"/>
        <family val="2"/>
      </rPr>
      <t xml:space="preserve">
1 ID202020220893	22 y 29/10/2020              6/05/2022	                  1 año y seis meses 
2 ID2019202101497	9/11/2020	           6/06/2022	                  1 año y seis meses 
3 ID201820220895	15/03/2021	          6/05/2022                      1 año y 1 mes 
4 ID201920192601	27/02/2019	          21/01/2022	                  2 años y 11 meses 
5 ID202020220894	16/10/2020	          6/05/2022	                  1 año y 6 meses
Adicionalmente, se observó que transcurrió tiempo de 4 años, entre la expedición de autos de archivo aceptando el allanamiento y la realización de los pagos por sanción reducida. Expedientes ID 2017202106140, ID 201720216138, ID 201720216116, ID 201720216139, ID 201720216146, ID 201920193495.
Con lo anterior, se desatienden los artículos 131, 478, 512 y 519 del Decreto 2685 de 1999; 188, 611, 686 y 707 del Decreto 1165 de 2019; los principios de eficacia, eficiencia y celeridad contenidos en los artículos 209 de la Constitución Política de Colombia y 3º de la Ley 489 de 1998; el procedimiento PR-PEC-0339 “Autoevaluación del Control y Gestión” y numeral 3 “Condiciones Generales” del procedimiento PR-COA-0226 “Liquidaciones Oficiales Aduaneras” y al Modelo Integrado de Planeación y Gestión - MIPG, en relación con las Dimensiones 3, “Gestión con Valores para Resultados”, 5 “Información y Comunicación” y 7 “Control Interno”  en los Componentes  3 “Actividades de Control” y 5 “Actividades de Monitoreo”. </t>
    </r>
  </si>
  <si>
    <r>
      <rPr>
        <b/>
        <sz val="12"/>
        <rFont val="Arial"/>
        <family val="2"/>
      </rPr>
      <t>DGF</t>
    </r>
    <r>
      <rPr>
        <sz val="12"/>
        <rFont val="Arial"/>
        <family val="2"/>
      </rPr>
      <t xml:space="preserve">
DS – Subproceso Fiscalización y Liquidación 
Dirección Seccional de Aduanas (DSA) de Bogotá
División de Fiscalización y Liquidación Aduanera de Sanciones y Definición de Situación Jurídica
ELABORACIÓN
31072023</t>
    </r>
  </si>
  <si>
    <r>
      <rPr>
        <b/>
        <sz val="12"/>
        <rFont val="Arial"/>
        <family val="2"/>
      </rPr>
      <t>DGF</t>
    </r>
    <r>
      <rPr>
        <sz val="12"/>
        <rFont val="Arial"/>
        <family val="2"/>
      </rPr>
      <t xml:space="preserve">
DS – Subproceso Fiscalización y Liquidación 
Dirección Seccional de Aduanas (DSA) de Bogotá
División de Fiscalización y Liquidación Determinación Tributos y Gravámenes Aduaneros 
ELABORACIÓN
31072023
</t>
    </r>
  </si>
  <si>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</si>
  <si>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</si>
  <si>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r>
      <rPr>
        <b/>
        <sz val="12"/>
        <rFont val="Arial"/>
        <family val="2"/>
      </rPr>
      <t>DGF</t>
    </r>
    <r>
      <rPr>
        <sz val="12"/>
        <rFont val="Arial"/>
        <family val="2"/>
      </rPr>
      <t xml:space="preserve">
NC – Subproceso de Fiscalización y Liquidación
Dirección de Gestión de Fiscalización
Subdirección de Fiscalización  Tributaria </t>
    </r>
  </si>
  <si>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</si>
  <si>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r>
      <rPr>
        <b/>
        <sz val="12"/>
        <rFont val="Arial"/>
        <family val="2"/>
      </rPr>
      <t>DGF</t>
    </r>
    <r>
      <rPr>
        <sz val="12"/>
        <rFont val="Arial"/>
        <family val="2"/>
      </rPr>
      <t xml:space="preserve">
NC – Subproceso de Fiscalización y Liquidación
Dirección de Gestión de Fiscalización
Subdirección de Fiscalización  Aduanera</t>
    </r>
  </si>
  <si>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</si>
  <si>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</si>
  <si>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</si>
  <si>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</si>
  <si>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</si>
  <si>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r>
      <rPr>
        <b/>
        <sz val="12"/>
        <rFont val="Arial"/>
        <family val="2"/>
      </rPr>
      <t xml:space="preserve">DGF
</t>
    </r>
    <r>
      <rPr>
        <sz val="12"/>
        <rFont val="Arial"/>
        <family val="2"/>
      </rPr>
      <t>NC – Subproceso de Fiscalización y Liquidación
Dirección de Gestión de Fiscalización
Subdirección de Fiscalización  Aduanera</t>
    </r>
  </si>
  <si>
    <r>
      <t>6.1. Revisar los procedimientos, realizar los ajustes correspondientes.</t>
    </r>
    <r>
      <rPr>
        <i/>
        <sz val="12"/>
        <rFont val="Arial"/>
        <family val="2"/>
      </rPr>
      <t xml:space="preserve">         </t>
    </r>
    <r>
      <rPr>
        <sz val="12"/>
        <rFont val="Arial"/>
        <family val="2"/>
      </rPr>
      <t xml:space="preserve">                                                                 </t>
    </r>
  </si>
  <si>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</si>
  <si>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</si>
  <si>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</si>
  <si>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</si>
  <si>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</si>
  <si>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r>
      <rPr>
        <b/>
        <sz val="12"/>
        <rFont val="Arial"/>
        <family val="2"/>
      </rPr>
      <t>Hallazgo No. 4 - Inoportunidad en el trámite de insumos para la apertura de la investigación, respecto al trámite de aceptación de allanamiento - DSA Bogotá (D)</t>
    </r>
    <r>
      <rPr>
        <sz val="12"/>
        <rFont val="Arial"/>
        <family val="2"/>
      </rPr>
      <t xml:space="preserve">
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
•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
• 13 insumos no fueron entregados al equipo de auditoría, por tanto, no fue posible determinar el estado actual de las solicitudes presentadas por los usuarios con pago de sanción reducida. (Anexo 27 FA) </t>
    </r>
  </si>
  <si>
    <r>
      <rPr>
        <b/>
        <sz val="12"/>
        <rFont val="Arial"/>
        <family val="2"/>
      </rPr>
      <t>DGF</t>
    </r>
    <r>
      <rPr>
        <sz val="12"/>
        <rFont val="Arial"/>
        <family val="2"/>
      </rPr>
      <t xml:space="preserve">
DS-Subproceso de Fiscalización y Liquidación
Dirección Seccional de Aduanas de Bogotá
División de Fiscalización y Liquidación de Determinación de Tributos y Gravámenes Aduaneros</t>
    </r>
  </si>
  <si>
    <r>
      <rPr>
        <b/>
        <sz val="12"/>
        <rFont val="Arial"/>
        <family val="2"/>
      </rPr>
      <t xml:space="preserve">Hallazgo No. 5 - Deficiencias en la gestión de roles de acceso y el incumplimiento de las normas, políticas y procedimientos de seguridad de la información </t>
    </r>
    <r>
      <rPr>
        <sz val="12"/>
        <rFont val="Arial"/>
        <family val="2"/>
      </rPr>
      <t xml:space="preserve">
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"Roles de las soluciones tecnológicas según procedimientos y procesos_V3_R054” publicado en el Listado Maestro de Documentos, de los roles activos en los sistemas de información INTEGRA  e IRIS , se encontraron las siguientes situaciones:
• Existen roles relacionados en el archivo de “Anexo de Roles de las soluciones tecnológicas…” que deben ser asignados al nivel central dado que permiten la consulta nacional y que en el archivo Roles_Muisca_Corte_9_Mayo_2024.xlsx” están asignados al nivel seccional así:
El Rol 2640 “…Generación de Reportes SI INTEGRA Nivel Central", asignado a 10    funcionarios del nivel seccional.
El Rol 1420 “…consulta del Estado de los Expedientes de Fiscalización, de las Planillas Múltiples de Remisión, de los actos enviados a Notificar y de la Información Paramétrica …", asignado a 91 funcionarios de nivel seccional. (Anexo 28 SD)
• Desactualización de los campos (dirección_seccional y nombre_cargo) en el archivo Roles_Muisca_Corte_9_Mayo_2024.xlsx publicado por la Coordinación de Soporte Técnico al usuario en DIANNET, referente a:
Inconsistencias presentadas respecto al campo dirección_seccional: 10 funcionarios con 33 roles. (Anexo 29 SD) 
Inconsistencias presentadas respecto al campo nombre_cargo: 17 funcionarios con 49 roles, de los cuales siete corresponden a roles del SI IRIS y 42 del SI INTEGRA. (Anexo 30 SD) 
• Existen ocho funcionarios con 21 roles del SI INTEGRA no pertenecientes al proceso de Fiscalización y Liquidación. (Anexo 31 SD)
 </t>
    </r>
  </si>
  <si>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t>
    </r>
  </si>
  <si>
    <r>
      <rPr>
        <b/>
        <sz val="12"/>
        <rFont val="Arial"/>
        <family val="2"/>
      </rPr>
      <t>DGF</t>
    </r>
    <r>
      <rPr>
        <sz val="12"/>
        <rFont val="Arial"/>
        <family val="2"/>
      </rPr>
      <t xml:space="preserve">
DS – Subproceso de Fiscalización y Liquidación
Dirección Seccional de Aduanas de Bogotá
División de Fiscalización y Liquidación Aduanera
Dirección Seccional de Aduanas de Medellín 
División de Fiscalización y Liquidación Aduanera
NC Proceso de Información,  Innovación y Tecnología
Dirección de Gestión de Innovación y Tecnología 
Subdirección de Innovación y Proyectos</t>
    </r>
  </si>
  <si>
    <r>
      <t>2. Realizar mensualmente seguimiento al cumplimiento del procedimiento PR-I</t>
    </r>
    <r>
      <rPr>
        <b/>
        <sz val="12"/>
        <rFont val="Arial"/>
        <family val="2"/>
      </rPr>
      <t>T-0445</t>
    </r>
    <r>
      <rPr>
        <sz val="12"/>
        <rFont val="Arial"/>
        <family val="2"/>
      </rPr>
      <t xml:space="preserve"> e instructivo IN-IT-0202 de los roles informaticos a las Direcciones Seccionales con competencia cambiaria.
</t>
    </r>
  </si>
  <si>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con competencia cambiaria </t>
    </r>
  </si>
  <si>
    <r>
      <t xml:space="preserve">3. Registrar un PST por parte de las Direcciones seccionales, trimestralmente para obtener el listado actualizado de roles del SI INTEGRA de los funcionarios pertenecientes al </t>
    </r>
    <r>
      <rPr>
        <u/>
        <sz val="12"/>
        <rFont val="Arial"/>
        <family val="2"/>
      </rPr>
      <t>á</t>
    </r>
    <r>
      <rPr>
        <sz val="12"/>
        <rFont val="Arial"/>
        <family val="2"/>
      </rPr>
      <t>rea y con base en el listado   solicitar la depuración  teniendo en cuenta si el servidor p</t>
    </r>
    <r>
      <rPr>
        <u/>
        <sz val="12"/>
        <rFont val="Arial"/>
        <family val="2"/>
      </rPr>
      <t>ú</t>
    </r>
    <r>
      <rPr>
        <sz val="12"/>
        <rFont val="Arial"/>
        <family val="2"/>
      </rPr>
      <t xml:space="preserve">blico permanece en el </t>
    </r>
    <r>
      <rPr>
        <u/>
        <sz val="12"/>
        <rFont val="Arial"/>
        <family val="2"/>
      </rPr>
      <t>á</t>
    </r>
    <r>
      <rPr>
        <sz val="12"/>
        <rFont val="Arial"/>
        <family val="2"/>
      </rPr>
      <t xml:space="preserve">rea, fue trasladado o se encuentra en situación administrativa, etc para contar con el listado actualizado.
</t>
    </r>
  </si>
  <si>
    <r>
      <rPr>
        <b/>
        <sz val="12"/>
        <rFont val="Arial"/>
        <family val="2"/>
      </rPr>
      <t>DGF</t>
    </r>
    <r>
      <rPr>
        <sz val="12"/>
        <rFont val="Arial"/>
        <family val="2"/>
      </rPr>
      <t xml:space="preserve">
NC-  Subproceso de Fiscalización y liquidación
Subdirección de Fiscalización Tributaria
NC - Proceso de Información,  Innovación y Tecnología
Dirección de Gestión de Innovación y Tecnología 
Subdirección de Innovación y Proyectos 
DS- Subproceso de Fiscalización y liquidación 
Dirección Seccional de Impuestos y Aduanas de Armenia 
DSI de Medellín</t>
    </r>
  </si>
  <si>
    <r>
      <rPr>
        <b/>
        <sz val="12"/>
        <rFont val="Arial"/>
        <family val="2"/>
      </rPr>
      <t>DGF</t>
    </r>
    <r>
      <rPr>
        <sz val="12"/>
        <rFont val="Arial"/>
        <family val="2"/>
      </rPr>
      <t xml:space="preserve">
NC  Subproceso de Fiscalización y liquidación
Subdirección de Fiscalización Tributaria
NC Proceso de Información,  Innovación y Tecnología
Dirección de Gestión de Innovación y Tecnología 
Subdirección de Innovación y Proyectos 
DS - Subproceso de Fiscalización y liquidación
Dirección Seccional de Impuestos y Aduanas de Armenia 
DSI de Medellín</t>
    </r>
  </si>
  <si>
    <r>
      <rPr>
        <b/>
        <sz val="12"/>
        <rFont val="Arial"/>
        <family val="2"/>
      </rPr>
      <t>DGF</t>
    </r>
    <r>
      <rPr>
        <sz val="12"/>
        <rFont val="Arial"/>
        <family val="2"/>
      </rPr>
      <t xml:space="preserve">
NC  Subproceso de Fiscalización y liquidación
Subdirección de Fiscalización Tributaria
DS- Dirección Seccional de Impuestos y Aduanas de Armenia 
DSI de Medellín</t>
    </r>
  </si>
  <si>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</si>
  <si>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</si>
  <si>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</si>
  <si>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</si>
  <si>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</si>
  <si>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</si>
  <si>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</si>
  <si>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</si>
  <si>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</si>
  <si>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r>
      <rPr>
        <b/>
        <sz val="12"/>
        <rFont val="Arial"/>
        <family val="2"/>
      </rPr>
      <t>Hallazgo No. 7</t>
    </r>
    <r>
      <rPr>
        <sz val="12"/>
        <rFont val="Arial"/>
        <family val="2"/>
      </rPr>
      <t xml:space="preserve"> -</t>
    </r>
    <r>
      <rPr>
        <b/>
        <sz val="12"/>
        <rFont val="Arial"/>
        <family val="2"/>
      </rPr>
      <t xml:space="preserve"> Controles de seguridad y privacidad de la información</t>
    </r>
    <r>
      <rPr>
        <sz val="12"/>
        <rFont val="Arial"/>
        <family val="2"/>
      </rPr>
      <t xml:space="preserve">
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"Transparencia" del portal institucional, no se evidencia la publicación del SI IRIS. </t>
    </r>
  </si>
  <si>
    <r>
      <rPr>
        <b/>
        <sz val="12"/>
        <rFont val="Arial"/>
        <family val="2"/>
      </rPr>
      <t>DGF</t>
    </r>
    <r>
      <rPr>
        <sz val="12"/>
        <rFont val="Arial"/>
        <family val="2"/>
      </rPr>
      <t xml:space="preserve">
NC – Subproceso de Fiscalización y Liquidación
Dirección de Gestión de Fiscalización
Subdirección de Fiscalización  Aduanera
NC – Proceso de Información,  Innovación y Tecnología  
Oficina de Seguridad de la Información</t>
    </r>
  </si>
  <si>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FT-1561.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</si>
  <si>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</si>
  <si>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</si>
  <si>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</si>
  <si>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</si>
  <si>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</si>
  <si>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</si>
  <si>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</si>
  <si>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</si>
  <si>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</si>
  <si>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</si>
  <si>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</si>
  <si>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</si>
  <si>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</si>
  <si>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</si>
  <si>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</si>
  <si>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</si>
  <si>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</si>
  <si>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</si>
  <si>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</si>
  <si>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</si>
  <si>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</si>
  <si>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</si>
  <si>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</si>
  <si>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r>
      <rPr>
        <b/>
        <sz val="12"/>
        <rFont val="Arial"/>
        <family val="2"/>
      </rPr>
      <t>DGI</t>
    </r>
    <r>
      <rPr>
        <sz val="12"/>
        <rFont val="Arial"/>
        <family val="2"/>
      </rPr>
      <t xml:space="preserve">
NC - Subproceso Recaudo - Devoluciones
Dirección de Gestión  de Impuestos
Subdirección de Devoluciones.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</si>
  <si>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</si>
  <si>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</si>
  <si>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</si>
  <si>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Proceso Recaudo - Devoluciones
Dirección de Gestión  de Impuestos
Subdirección de Devoluciones
ACTUALIZADO
30112021</t>
    </r>
  </si>
  <si>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</si>
  <si>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</si>
  <si>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</si>
  <si>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</si>
  <si>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</si>
  <si>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</si>
  <si>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</si>
  <si>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</si>
  <si>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</si>
  <si>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</si>
  <si>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</si>
  <si>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</si>
  <si>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</si>
  <si>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</si>
  <si>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</si>
  <si>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</si>
  <si>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</si>
  <si>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</si>
  <si>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</si>
  <si>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</si>
  <si>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</si>
  <si>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</si>
  <si>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</si>
  <si>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</si>
  <si>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</si>
  <si>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</si>
  <si>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</si>
  <si>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</si>
  <si>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</si>
  <si>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</si>
  <si>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</si>
  <si>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</si>
  <si>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</si>
  <si>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</si>
  <si>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</si>
  <si>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</si>
  <si>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</si>
  <si>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</si>
  <si>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</si>
  <si>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</si>
  <si>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</si>
  <si>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</si>
  <si>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</si>
  <si>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</si>
  <si>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</si>
  <si>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</si>
  <si>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r>
      <rPr>
        <b/>
        <sz val="12"/>
        <rFont val="Arial"/>
        <family val="2"/>
      </rPr>
      <t>DGI</t>
    </r>
    <r>
      <rPr>
        <sz val="12"/>
        <rFont val="Arial"/>
        <family val="2"/>
      </rPr>
      <t xml:space="preserve">
DS - Subproceso Asistencia al Usuario
Dirección Seccional de Impuestos de Bogotá 
Dirección Seccional de Impuestos de Medellín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</si>
  <si>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</si>
  <si>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</si>
  <si>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r>
      <rPr>
        <b/>
        <sz val="12"/>
        <rFont val="Arial"/>
        <family val="2"/>
      </rPr>
      <t>DGI</t>
    </r>
    <r>
      <rPr>
        <sz val="12"/>
        <rFont val="Arial"/>
        <family val="2"/>
      </rPr>
      <t xml:space="preserve">
DS - Subproceso Asistencia al Usuario
Dirección Seccional de Impuestos de Cali</t>
    </r>
  </si>
  <si>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</si>
  <si>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</si>
  <si>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</si>
  <si>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</si>
  <si>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</si>
  <si>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</si>
  <si>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</si>
  <si>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</si>
  <si>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</si>
  <si>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</si>
  <si>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r>
      <rPr>
        <b/>
        <sz val="12"/>
        <rFont val="Arial"/>
        <family val="2"/>
      </rPr>
      <t xml:space="preserve">Hallazgo 5. Deficiencia en el control de la información registrada en la aplicación  Digiturno
</t>
    </r>
    <r>
      <rPr>
        <sz val="12"/>
        <rFont val="Arial"/>
        <family val="2"/>
      </rPr>
      <t xml:space="preserve">
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
a)	Identificación errada y con registros en blanco del ciudadano cliente.
b)	Razón social errada y con registros en blanco.
c)	Resultado del trámite con registros en blanco.
d)	Trámites en blanco.
 </t>
    </r>
    <r>
      <rPr>
        <b/>
        <sz val="12"/>
        <rFont val="Arial"/>
        <family val="2"/>
      </rPr>
      <t>(Ver Tabla Nro. 6  Registros con inconsistencias en reporte A18- Digiturno, página 22 - INFORME AUDITORÍA A LOS MECANISMOS DE ATENCIÓN AL CIUDADANO AMA2024-002)</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</si>
  <si>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Dirección de Gestión Innovación y Tecnología</t>
    </r>
  </si>
  <si>
    <r>
      <rPr>
        <b/>
        <sz val="12"/>
        <rFont val="Arial"/>
        <family val="2"/>
      </rPr>
      <t>DGI</t>
    </r>
    <r>
      <rPr>
        <sz val="12"/>
        <rFont val="Arial"/>
        <family val="2"/>
      </rPr>
      <t xml:space="preserve">
NS - Subproceso Innovación y Tecnología
Dirección de Gestión de Innovación y Tecnología – DGIT</t>
    </r>
  </si>
  <si>
    <r>
      <rPr>
        <b/>
        <sz val="12"/>
        <rFont val="Arial"/>
        <family val="2"/>
      </rPr>
      <t>DGI</t>
    </r>
    <r>
      <rPr>
        <sz val="12"/>
        <rFont val="Arial"/>
        <family val="2"/>
      </rPr>
      <t xml:space="preserve">
Subproceso Innovación y Tecnología
NC - Dirección de Gestión de Innovación y Tecnología – DGIT 
NC - Subproceso Asistencia al Usuario
Dirección de Gestión de Impuestos
Subdirección de Servicio al Ciudadano en Asuntos Tributarios.</t>
    </r>
  </si>
  <si>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</si>
  <si>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</si>
  <si>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</si>
  <si>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r>
      <rPr>
        <b/>
        <sz val="12"/>
        <rFont val="Arial"/>
        <family val="2"/>
      </rPr>
      <t>DGI</t>
    </r>
    <r>
      <rPr>
        <sz val="12"/>
        <rFont val="Arial"/>
        <family val="2"/>
      </rPr>
      <t xml:space="preserve">
DS - Subproceso Asistencia al Usuario
Dirección Seccional de Impuestos de Medellín 
Dirección Seccional de Impuestos de Cali</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</si>
  <si>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</si>
  <si>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</si>
  <si>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</si>
  <si>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</si>
  <si>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</si>
  <si>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</si>
  <si>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</si>
  <si>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</si>
  <si>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</si>
  <si>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</si>
  <si>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</si>
  <si>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</si>
  <si>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</si>
  <si>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</si>
  <si>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</si>
  <si>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</si>
  <si>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</si>
  <si>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</si>
  <si>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</si>
  <si>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</si>
  <si>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</si>
  <si>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</si>
  <si>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</si>
  <si>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</si>
  <si>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</si>
  <si>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</si>
  <si>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 xml:space="preserve">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
</t>
  </si>
  <si>
    <t xml:space="preserve">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t>
  </si>
  <si>
    <t xml:space="preserve">1. Elaborar, aprobar y publicar un procedimiento integral y sus documentos conexos para la realización del Premio Fiscal, dentro del Sistema de Gestión bajo los lineamientos del Modelo Integrado de Planeación y Gestión - MIPG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</si>
  <si>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</si>
  <si>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r>
      <rPr>
        <b/>
        <sz val="12"/>
        <rFont val="Arial"/>
        <family val="2"/>
      </rPr>
      <t>Deficiencias en los sistemas de información para apoyar la gestión de la habilitación, reconocimiento, autorización y control de usuarios.</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</si>
  <si>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r>
      <t xml:space="preserve">DGIT
</t>
    </r>
    <r>
      <rPr>
        <sz val="12"/>
        <rFont val="Arial"/>
        <family val="2"/>
      </rPr>
      <t>NC – Subproceso Operación Aduanera
Dirección de Gestión de Aduanas
Subdirección de Registro y Control Aduanero</t>
    </r>
  </si>
  <si>
    <r>
      <t xml:space="preserve">DGIT
</t>
    </r>
    <r>
      <rPr>
        <sz val="12"/>
        <rFont val="Arial"/>
        <family val="2"/>
      </rPr>
      <t>NC - Subproceso Innovación y Tecnología
Dirección de Gestión de Innovación y Tecnología
Subdirección de Innovación y Proyectos
Subdirección de Soluciones y Desarrollo</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</si>
  <si>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</si>
  <si>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</si>
  <si>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</si>
  <si>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</si>
  <si>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r>
      <rPr>
        <b/>
        <sz val="12"/>
        <rFont val="Arial"/>
        <family val="2"/>
      </rPr>
      <t>DGIT</t>
    </r>
    <r>
      <rPr>
        <sz val="12"/>
        <rFont val="Arial"/>
        <family val="2"/>
      </rPr>
      <t xml:space="preserve">
NC - Subproceso Seguridad de la Información
Oficina de Seguridad de la Información
REFORMULADO
22072020
20102022
ACTUALIZADO
30112021</t>
    </r>
  </si>
  <si>
    <r>
      <rPr>
        <b/>
        <sz val="12"/>
        <rFont val="Arial"/>
        <family val="2"/>
      </rPr>
      <t>DGIT</t>
    </r>
    <r>
      <rPr>
        <sz val="12"/>
        <rFont val="Arial"/>
        <family val="2"/>
      </rPr>
      <t xml:space="preserve">
NC - Subproceso Innovación y Tecnología
Dirección de Gestión de Innovación y Tecnología
REFORMULADO
24102022</t>
    </r>
  </si>
  <si>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</si>
  <si>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</si>
  <si>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</si>
  <si>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</si>
  <si>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</si>
  <si>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</si>
  <si>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</si>
  <si>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Deficiencias para la disposición de bienes recibidos en dación de pago - BRDP</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</si>
  <si>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</si>
  <si>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r>
      <rPr>
        <b/>
        <sz val="12"/>
        <rFont val="Arial"/>
        <family val="2"/>
      </rPr>
      <t>1. Inoportunidad en la disposición de las mercancías Aprehendidas, Decomisadas o Abandonadas – ADA a favor de la Nación.</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</si>
  <si>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</si>
  <si>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</si>
  <si>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r>
      <rPr>
        <b/>
        <sz val="12"/>
        <rFont val="Arial"/>
        <family val="2"/>
      </rPr>
      <t xml:space="preserve">DGC
</t>
    </r>
    <r>
      <rPr>
        <sz val="12"/>
        <rFont val="Arial"/>
        <family val="2"/>
      </rPr>
      <t xml:space="preserve">NC - Subproceso Operación Logística
Subdirección Logistica.
</t>
    </r>
  </si>
  <si>
    <r>
      <rPr>
        <b/>
        <sz val="12"/>
        <rFont val="Arial"/>
        <family val="2"/>
      </rPr>
      <t>3. Observaciones frente a la disposición de mercancías ADA a favor de la Nación, mediante la modalidad de asignación.</t>
    </r>
    <r>
      <rPr>
        <sz val="12"/>
        <rFont val="Arial"/>
        <family val="2"/>
      </rPr>
      <t xml:space="preserve">
Revisadas las resoluciones de asignación proferidas en el periodo auditado para la Dirección Seccional de Impuestos y Aduanas de Buenaventura, se evidenciaron las siguientes situaciones: 
3.1   Falta de completitud de la información
•  Resolución 3142 del 11 de mayo del 2021. En la carpeta virtual y física no reposa la solicitud de asignación, la hoja de control unidad documental FT-ADF- 2558 se encuentra sin nombre ni firma del funcionario que diligenció, el acta de comprobación de entrega de mercancías FT-ADF-2304, no se encuentra firmada por el funcionario responsable como jefe de la División Administrativa y Financiera, no se incluyeron los correos electrónicos de la solicitud de envió al buzón disposicion_mercancias@dian.gov.co,  no contiene los correos electrónicos remitidos con los cuales se solicitó el concepto de viabilidad, ni el de la respuesta de la entonces Subdirección de Recursos Físicos y los egresos de la mercancía asignada se encuentran sin la firma del funcionario delegado por la DIAN para la entrega de la misma.   
Así mismo, se observan demoras en la entrega y recibo de las mercancías asignadas, la entrega se realizó el 22 de junio de 2021, 27 días hábiles después de expedido el acto administrativo. De otra parte, los documentos de egresos se generaron 15 y 16 días después de la entrega de la mercancía (2 DEM de fecha 08/07/2021 y 2 DEM de fecha 09/07/2021). 
•  Resolución 6502 del 19 de agosto de 2021.  No se evidenció el registro del formato FT-ADF-2398 “Entrega de actos administrativos para su numeración, notificación, comunicación y/o publicación”.  En la carpeta física no reposa la solicitud de asignación, no contiene los correos electrónicos remitidos con los cuales se requirió el concepto de viabilidad, ni la correspondiente respuesta de la entonces Subdirección de Recursos Físicos.
•  Resolución 585 del 28 de enero de 2021.  No se evidenció el formato FT-ADF-2398 “Entrega de actos administrativos para su numeración, notificación, comunicación y/o publicación” y en la carpeta virtual y física no reposa la solicitud de asignación.</t>
    </r>
  </si>
  <si>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 xml:space="preserve">Subdirección Logística
Coordinación de Gestión Social y Comercialización 
Coordinación de Destrucción y Chatarrización
DS - Subproceso Operación Logística
Dirección Seccional de Impuestos y Aduanas de Buenaventura 
Dirección Seccional de Aduanas de Cartagena
GIT de Operación Logística
</t>
    </r>
  </si>
  <si>
    <r>
      <rPr>
        <b/>
        <sz val="12"/>
        <rFont val="Arial"/>
        <family val="2"/>
      </rPr>
      <t>Órdenes de Compra en la Tienda Virtual del Estado Colombiano (TVEC)</t>
    </r>
    <r>
      <rPr>
        <sz val="12"/>
        <rFont val="Arial"/>
        <family val="2"/>
      </rPr>
      <t xml:space="preserve">
Hallazgo No. 1 Incumplimiento en la elaboración, publicación de los informes de supervisión y demás documentos de ejecución y deficiencias en el monitoreo de riesgos en las órdenes de compra.
Verificadas las Órdenes de Compra seleccionadas en la muestra, los documentos que deben generarse y su correspondiente publicación en la Tienda Virtual del Estado Colombiano – TVEC, se evidenció que:
a.	Órdenes de compra en las cuales no se encuentra publicado ningún documento en la TVEC, como son: acta de inicio, oficio designación del supervisor de la orden de compra, pólizas, informes periódicos de supervisión, y demás documentos que den cuenta de la ejecución de la orden. Nivel central: Órdenes de Compra 85270, 76559. DSA Medellín: Orden de compra 63888
b.	El acta de inicio de la orden de compra no fue elaborada para la suscripción por el supervisor y el contratista, que dé cuenta del momento en el cual se da inicio a la ejecución. DSA Medellín: Orden de compra 63888
c.	Falta de oportunidad en la publicación de los documentos en la tienda virtual del estado colombiano, por cuanto la publicación de los documentos e informes del supervisor se realiza después de finalizada la ejecución de la orden de compra o con periodos superiores a un mes de haber sido expedidos. Nivel central: Órdenes de Compra 69422, 71829, 80400
d. No se han elaborado los informes periódicos ni final de supervisión; adicionalmente, en la orden 63979 los términos para realizar la liquidación bilateral (4 meses) y unilateral (2 meses) se vencieron, pese a estar el acta de liquidación inicial firmada por el representante legal de la empresa contratista. Nivel central: Órdenes de compra 63979 y 76559. DSA Medellín: Orden de compra 63888
e.	Deficiencias en el seguimiento a los riesgos identificados en la matriz de riesgos contenida en los estudios y documentos previos diseñados por Colombia Compra Eficiente y que hacen parte del proceso de contratación para establecer el Acuerdo Marco de Precio, los cuales en el evento de existir controles cuya responsabilidad en la implementación corresponda a las entidades compradoras deben ser objeto de monitoreo por parte de los supervisores de la orden. Nivel Central y Direcciones Seccionales de Aduanas de Medellín y Barranquilla.</t>
    </r>
  </si>
  <si>
    <r>
      <rPr>
        <b/>
        <sz val="12"/>
        <rFont val="Arial"/>
        <family val="2"/>
      </rPr>
      <t xml:space="preserve">DGC
</t>
    </r>
    <r>
      <rPr>
        <sz val="12"/>
        <rFont val="Arial"/>
        <family val="2"/>
      </rPr>
      <t xml:space="preserve">NC - Subproceso Compras y Contratos
Subdirección de Compras y Contratos
</t>
    </r>
  </si>
  <si>
    <r>
      <rPr>
        <b/>
        <sz val="12"/>
        <rFont val="Arial"/>
        <family val="2"/>
      </rPr>
      <t>DGC</t>
    </r>
    <r>
      <rPr>
        <sz val="12"/>
        <rFont val="Arial"/>
        <family val="2"/>
      </rPr>
      <t xml:space="preserve">
NC - Subproceso Compras y Contratos
Subdirección de Compras y Contratos
</t>
    </r>
  </si>
  <si>
    <r>
      <rPr>
        <b/>
        <sz val="12"/>
        <rFont val="Arial"/>
        <family val="2"/>
      </rPr>
      <t>DGC</t>
    </r>
    <r>
      <rPr>
        <sz val="12"/>
        <rFont val="Arial"/>
        <family val="2"/>
      </rPr>
      <t xml:space="preserve">
DS - Subproceso Compras y Contratos
Dirección Seccional de Aduanas de Barranquilla y de Medellín
División de Gestión  Administrativa y Financiera
09122022</t>
    </r>
  </si>
  <si>
    <r>
      <rPr>
        <b/>
        <sz val="12"/>
        <rFont val="Arial"/>
        <family val="2"/>
      </rPr>
      <t>DGC</t>
    </r>
    <r>
      <rPr>
        <sz val="12"/>
        <rFont val="Arial"/>
        <family val="2"/>
      </rPr>
      <t xml:space="preserve">
DS - Subproceso Compras y Contratos
Dirección Seccional de Aduanas de Barranquilla y de Medellín
División de Gestión  Administrativa y Financiera</t>
    </r>
  </si>
  <si>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</si>
  <si>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</si>
  <si>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</si>
  <si>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</si>
  <si>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</si>
  <si>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</si>
  <si>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</si>
  <si>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r>
      <rPr>
        <b/>
        <sz val="12"/>
        <rFont val="Arial"/>
        <family val="2"/>
      </rPr>
      <t>Hallazgo No. 6. Deficiente control de términos para notificación y/o comunicación de actos administrativos proferidos por la Subdirección de Recursos Jurídicos</t>
    </r>
    <r>
      <rPr>
        <sz val="12"/>
        <rFont val="Arial"/>
        <family val="2"/>
      </rPr>
      <t xml:space="preserve">
Revisada una muestra de 182 registros de actos administrativos proferidos en la vigencia 2022 por la Subdirección de Recursos Jurídicos relacionados con: resoluciones que resuelven recursos de reconsideración de solicitudes de devolución y/o compensación, atados a liquidaciones oficiales, de sanciones independientes; resoluciones que resuelven solicitudes de silencio administrativo positivo atado a liquidaciones oficiales y resoluciones de revocatoria directa de oficio se evidenció que:
1. En 16 registros que corresponden a 13 resoluciones que resuelven recursos de reconsideración, se surte la comunicación electrónica en término superior a 10 días hábiles siguientes a la generación de la planilla de remisión. Ver Anexo H6_1.
2. En ocho (8) registros que corresponden a ocho (8) resoluciones que resuelven recursos de reconsideración, la notificación subsidiaria se surtió en término superior a 30 días hábiles luego de proferido el acto administrativo. Ver Anexo H6_2.
3. En cuatro (4) registros asociados a una resolución que resuelve recurso de reconsideración atado a liquidación oficial, la notificación se surtió 83 días después de proferido el acto administrativo, situación originada por falta de celeridad en la gestión a cargo de la Coordinación de Correspondencia y Notificaciones, la cual fue comunicada a la Subdirección de Asuntos Disciplinarios. Ver Anexo H6_3.</t>
    </r>
  </si>
  <si>
    <r>
      <rPr>
        <b/>
        <sz val="12"/>
        <rFont val="Arial"/>
        <family val="2"/>
      </rPr>
      <t>DGC</t>
    </r>
    <r>
      <rPr>
        <sz val="12"/>
        <rFont val="Arial"/>
        <family val="2"/>
      </rPr>
      <t xml:space="preserve">
NC – Subproceso Gestión Jurídica
Dirección de Gestión Jurídica 
Subdirección de Recursos Jurídicos
ELABORACIÓN (dd/mm/aaaa)
23/08/2023</t>
    </r>
  </si>
  <si>
    <r>
      <rPr>
        <b/>
        <sz val="12"/>
        <rFont val="Arial"/>
        <family val="2"/>
      </rPr>
      <t>DGC</t>
    </r>
    <r>
      <rPr>
        <sz val="12"/>
        <rFont val="Arial"/>
        <family val="2"/>
      </rPr>
      <t xml:space="preserve">
NC – Subproceso Gestión Jurídica
Dirección de Gestión Jurídica
Subdirección de Recursos Jurídicos
ELABORACIÓN (dd/mm/aaaa)
23/08/2023</t>
    </r>
  </si>
  <si>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</si>
  <si>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</si>
  <si>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</si>
  <si>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</si>
  <si>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</si>
  <si>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</si>
  <si>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</si>
  <si>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r>
      <rPr>
        <b/>
        <sz val="12"/>
        <rFont val="Arial"/>
        <family val="2"/>
      </rPr>
      <t>DGC</t>
    </r>
    <r>
      <rPr>
        <sz val="12"/>
        <rFont val="Arial"/>
        <family val="2"/>
      </rPr>
      <t xml:space="preserve">
NC - Subproceso Recursos Administrativos
Dirección de Gestión Corporativa
Subdirección Administrativa
ELABORACIÓN (dd/mm/aaaa)
23/08/2023</t>
    </r>
  </si>
  <si>
    <r>
      <rPr>
        <b/>
        <sz val="12"/>
        <rFont val="Arial"/>
        <family val="2"/>
      </rPr>
      <t xml:space="preserve">Hallazgo No. 1 Deficiencias en la planeación y ejecución del contrato No. 00-087-2022 Laboratorio Aduanero – Nivel Central. (D)
Subdirección de Laboratorio Aduanero, Subdirección de Compras y Contratos
</t>
    </r>
    <r>
      <rPr>
        <sz val="12"/>
        <rFont val="Arial"/>
        <family val="2"/>
      </rPr>
      <t xml:space="preserve">
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
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
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
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
d. Informes periódicos de supervisión que no cumplen con la periodicidad establecida, el último informe del mes de noviembre del 2022 se elaboró el 15/08/2023, después del levantamiento de la suspensión del contrato.
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
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t>
    </r>
  </si>
  <si>
    <r>
      <rPr>
        <b/>
        <sz val="12"/>
        <rFont val="Arial"/>
        <family val="2"/>
      </rPr>
      <t>DGC</t>
    </r>
    <r>
      <rPr>
        <sz val="12"/>
        <rFont val="Arial"/>
        <family val="2"/>
      </rPr>
      <t xml:space="preserve">
NC - Subproceso Compras y Contratos
Dirección de Gestión Corporativa
Subdirección de Compras y Contratos 
ELABORACIÓN 
18/01/2024</t>
    </r>
  </si>
  <si>
    <r>
      <t xml:space="preserve">Hallazgo No. 2 Deficiencias en la aplicación de las reglas establecidas en el pliego de condiciones en la subasta pública presencial No. SAEBSU-00-002-2023
Subdirección de Compras y Contratos
</t>
    </r>
    <r>
      <rPr>
        <sz val="12"/>
        <rFont val="Arial"/>
        <family val="2"/>
      </rPr>
      <t>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
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
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t>
    </r>
    <r>
      <rPr>
        <b/>
        <sz val="12"/>
        <rFont val="Arial"/>
        <family val="2"/>
      </rPr>
      <t xml:space="preserve"> </t>
    </r>
    <r>
      <rPr>
        <sz val="12"/>
        <rFont val="Arial"/>
        <family val="2"/>
      </rPr>
      <t>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
De otra parte, en el numeral 7.1 se indica que “se tomará como definitiva la Oferta económica inicial presentada por el Oferente Habilitado que no presentó lances en la Subasta Pública”, lo cual no guarda relación con las reglas establecidas.</t>
    </r>
    <r>
      <rPr>
        <b/>
        <sz val="12"/>
        <rFont val="Arial"/>
        <family val="2"/>
      </rPr>
      <t xml:space="preserve">
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t>
    </r>
  </si>
  <si>
    <r>
      <rPr>
        <b/>
        <sz val="12"/>
        <rFont val="Arial"/>
        <family val="2"/>
      </rPr>
      <t>Hallazgo No. 3 Deficiencias en la identificación, tratamiento y monitoreo de riesgos de las matrices de riesgos de los contratos.
Subdirección de Compras y Contratos y Dirección Seccional de Aduanas de Cúcuta</t>
    </r>
    <r>
      <rPr>
        <sz val="12"/>
        <rFont val="Arial"/>
        <family val="2"/>
      </rPr>
      <t xml:space="preserve">
Verificada la identificación, monitoreo y seguimiento realizado a los riesgos contenidos en la matriz del proceso contractual y el plan de tratamiento de estos; así como, la inclusión del resultado del monitoreo en los informes periódicos de supervisión se evidenció que:
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"Por tratarse de Contratos de Arrendamientos no aplica Matriz de Riesgos basados en el Análisis de Riesgo realizado en los estudios previos".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
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t>
    </r>
  </si>
  <si>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</si>
  <si>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r>
      <rPr>
        <b/>
        <sz val="12"/>
        <rFont val="Arial"/>
        <family val="2"/>
      </rPr>
      <t>Hallazgo No.5 Deficiencias en el contenido y periodicidad de los informes de supervisión e inoportunidad en la publicación en SECOP II y en el cumplimiento de los requisitos de ejecución de los contratos.
Subdirección de Compras y Contratos y Dirección Seccional de Aduanas de Cúcuta</t>
    </r>
    <r>
      <rPr>
        <sz val="12"/>
        <rFont val="Arial"/>
        <family val="2"/>
      </rPr>
      <t xml:space="preserve">
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
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
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
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
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
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
Las situaciones relacionadas con las deficiencias en la supervisión y la publicación de informes en la plataforma SECOP ll son reiterativas tal y como se observa en el informe de auditoría de esta Oficina de Control Interno en la vigencia 2022.
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</si>
  <si>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r>
      <rPr>
        <b/>
        <sz val="12"/>
        <rFont val="Arial"/>
        <family val="2"/>
      </rPr>
      <t xml:space="preserve">Hallazgo No. 6 Desactualización en SECOP II de la realidad de la ejecución financiera de los contratos.
Subdirección Financiera
</t>
    </r>
    <r>
      <rPr>
        <sz val="12"/>
        <rFont val="Arial"/>
        <family val="2"/>
      </rPr>
      <t xml:space="preserve">
Verificada la gestión presupuestal y financiera de los contratos seleccionados en la muestra y la información publicada en SECOP II sobre esta, se evidenció lo siguiente:
a. Las facturas presentadas por el proveedor que han sido pagadas no presentan este mismo estado en SECOP II, encontrando que los documentos que soportan el pago enviado por el contratista como son la factura electrónica, el certificado de pago de aportes parafiscales y la certificación de bienes y servicios recibidos a satisfacción se encuentran en estado "enviado por el proveedor", lo que no permite evidenciar el saldo real de ejecución del contrato. Nivel Central: 00-112-2022, 00-181-2022. DSA Cúcuta: Contratos: 89-009-2023, 89-012-2022, 89-008-2022, 89-004-2023.
b. Facturas presentadas por el proveedor que se encuentran en estado “rechazado”, las cuales están pagadas, sin que se evidencie la actualización en esta plataforma electrónica. Nivel Central: 00-177-2022, 00-196-2022.
Con lo anterior, se incumple lo establecido en el artículo 209 de la Constitución Política de Colombia; los principios de: transparencia, calidad de la información y divulgación proactiva de la información establecidos en el artículo 3 de la Ley 1712 de 2014;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t>
    </r>
  </si>
  <si>
    <r>
      <rPr>
        <b/>
        <sz val="12"/>
        <rFont val="Arial"/>
        <family val="2"/>
      </rPr>
      <t>DGC</t>
    </r>
    <r>
      <rPr>
        <sz val="12"/>
        <rFont val="Arial"/>
        <family val="2"/>
      </rPr>
      <t xml:space="preserve">
NC - Subproceso Recursos Administrativos
Dirección de Gestión Corporativa
Subdirección Financiera
ELABORACIÓN 
18/01/2024</t>
    </r>
  </si>
  <si>
    <r>
      <rPr>
        <b/>
        <sz val="12"/>
        <rFont val="Arial"/>
        <family val="2"/>
      </rPr>
      <t xml:space="preserve">Hallazgo No.7 Deficiencias en las solicitudes de adquisición formuladas en Plan Anual de Adquisiciones – PAA
Subdirección de Compras y Contratos
</t>
    </r>
    <r>
      <rPr>
        <sz val="12"/>
        <rFont val="Arial"/>
        <family val="2"/>
      </rPr>
      <t xml:space="preserve">
Verificada la planeación y ejecución de los contratos, la oportunidad en el envío del formato FT-ADF-2617 “Solicitud de adquisición” a la Subdirección de Compras y Contratos de acuerdo con lo establecido en el procedimiento Etapa Precontractual y las fechas programadas en el Plan Anual de Adquisiciones, se evidenció que:
a. Las solicitudes de adquisición son remitidas de manera inoportuna a la Subdirección de Compras y Contratos, toda vez que no se remiten en los tres (3) meses anteriores al inicio del trimestre en el cual se va a realizar el proceso de selección, de acuerdo con el cronograma del procedimiento Etapa Precontractual, ni en los tiempos indicados en el Plan Anual de Adquisiciones – PAA. Nivel Central: Subasta Inversa: Contratos: 00-127-2022, 00-184-2022, 00-120-2023, 00-128-2023, 00-177-2022, 00-158-2022, 00-112-2022, 00-089-2023, 00-132-2022, 00-181-2022, 00-188-2022, 00-099-2022, 00-113-2022, 00-076-2023, 00-089-2022, 00-178-2022, 00-187-2022. DSA Cúcuta: Contratos: 89-005-2023, 89-001-2023, 89-004-2022, 89-019-2022, 89-013-2022, 89-009-2022
Con lo anterior se desatiende el numeral 3.2 del procedimiento PR-ADF-0435 Etapa Precontractual, y en la aplicación de la Dimensión 3ª Gestión con valores para resultados, Dimensión 4ª Evaluación de resultados y del componente 3 Actividades de Control de la Dimensión 7ª Control Interno del Modelo Integrado de Planeación y Gestión – MIPG V5.</t>
    </r>
  </si>
  <si>
    <r>
      <rPr>
        <b/>
        <sz val="12"/>
        <rFont val="Arial"/>
        <family val="2"/>
      </rPr>
      <t xml:space="preserve">Hallazgo No. 3 Deficiencias en el monitoreo de los riesgos y en la elaboración de los informes de supervisión 
</t>
    </r>
    <r>
      <rPr>
        <sz val="12"/>
        <rFont val="Arial"/>
        <family val="2"/>
      </rPr>
      <t xml:space="preserve">
Verificada la identificación, el tratamiento y/o controles definidos en la matriz de riesgos de los procesos contractuales; la forma en que se realiza el monitoreo y la inclusión del resultado de dicho seguimiento en los informes periódicos de supervisión, se evidenció que:
a.	En los soportes de ejecución del contrato y en SECOP, no se evidencian documentos que den cuenta del real y efectivo seguimiento a los riesgos identificados en la matriz del proceso de contratación, según la forma que se estableció para realizar el monitoreo, con la periodicidad definida, e implementación de los controles y/o tratamiento. Contratación Directa Nivel Central: Contratos 00-209-2021, 00-203-2021, 00-068-2022, 00-059-2021, 00-150-2021, 00-155-2021, 00-136-2021, 00-069-2022, 00-204-2021, 00-060-2022, 00-079-2021, 00-071-2021, 00-080-2021, 00-079-2021,00-071-2021, 00-202-2021,00-058-2021, 00-140-2021. Contratación Mínima Cuantía: DSA Barranquilla: Contratos 87-012-2021, 87-004-2022, 87-008-2021, 87-003-2021, 87-003-2022, 87-011-2021,87-006-2021,87-002-2021, 87-013-2021, 87-004-2021, 87-009-2021, 87-002-2022, 87-010-2021, 87-005-2021. DSA Medellín: Contratos 90-003-2021, 90-007-2021, 90-005-2021, 90-009-2021, 90-006-2021, 90-008-2021, 90-012-2021,90-018-2021,90-014-2021,90-010-2021, 90-013-2021, 90-017-2021.
b.	Informes periódicos de supervisión que no incluyen el acápite relacionado con las “Actividades de tratamiento y monitoreo a la matriz de riesgos del contrato” o se indica que no aplica el monitoreo a los riesgos identificados en los estudios y documentos previos. Contratación Mínima Cuantía DSA Barranquilla:  Contratos 87-003-2021, 87-003-2022, 87-011-2021, 87-006-2021, 87-002-2021, 87-013-2021, 87-004-2021, 87-009-2021. DSA Medellín: Contratos 90-016-2021, 90-015-2021, 90-010-2021,90-011-2021,90-019-2021, 90-007-2021.Contratación Directa Nivel Central: Contrato 00-068-2022.
c.	Deficiencias en la identificación, análisis y en la forma de mitigar los riesgos asociados al proceso de contratación, por cuanto se definen controles y/o tratamientos que requieren ser documentados de forma previa sin evidenciar dicha documentación (Planes de contingencia); diferencias entre los riesgos identificados en la solicitud de adquisición, estudios y documentos previos y en el anexo de matriz de riesgos; se identifican riesgos frente a los cuales no se asocian controles y/o tratamientos. Contratación Mínima Cuantía: DSA Barranquilla:  Contratos 87-003-2021, 87-011-2021, 87-006-2021, 87-013-2021. DSA Medellín: Contratos 90-003-2021, 90-011-2021, 90-013-2021, 90-009-2021, 90-017-2021, 90-005-2021, 90-006-2021, 90-019-2021, 90-007-2021, 90-006-2021, 90-018-2021, 90-010-2021, 90-014-2021.
d.	Informes periódicos de supervisión que no cumplen con la periodicidad establecida, desatendiendo a las obligaciones generales del supervisor, incluidas en los estudios y documentos previos; así como en la Cartilla de Supervisión de los Contratos, los cuales deben ser generados desde la firma del acta de inicio de ejecución del contrato. Contratación Mínima Cuantía DSA Barranquilla:  Contratos 87-008-2021, 87-003-2022, 87-011-2021, 87-006-2021, 87-004-2021, 87-009-2021. Contratación Directa Nivel Central: Contratos 00-073-2021, 00-157-2021, 00-076-2021, 00-090-2021.
e.	Deficiencias en el contenido de los informes de supervisión, que den cuenta de las actividades de seguimiento realizadas por el supervisor frente a la ejecución de los contratos, la identificación de los periodos evaluados y sin cumplir con la totalidad de informes periódicos que deben generarse dentro del plazo de ejecución. Contratación Mínima Cuantía DSA Medellín: Contratos 90-005-2021, 90-004-2021, 90-011-2021, 90-003-2021, 90-015-2021, 90-019-2021, 90-007-2021, 90-013-2021, 90-009-2021, 90-005-2021, 90-018-2021, 90-014-2021, 90-010-2021, 90-006-2021.
f.	Informes de supervisión sin elaborar y/o publicar en SECOP, de acuerdo con las responsabilidades asignadas a los supervisores, que den cuenta de la real y efectiva ejecución del contrato, y del cumplimiento de las obligaciones establecidas en el mismo. Contratación Directa Nivel Central: Contratos 00-209-2021, 00-136-2021, 00-076-2021, 00-150-2021, 00-204-2021, 00-058-2021, 00-202-2021, 00-216-2021. Contratación Mínima Cuantía: DSA Medellín: Contratos 90-010-2021, 90-014-2021, 90-013-2021, 90-017-2021, 90-008-2021, 90-012-2021.
g.	La totalidad de los contratos revisados en la Seccional de Medellín no cuentan con informe final de supervisión que debe elaborarse una vez terminada la ejecución del contrato 31/12/2021; y antes de efectuar la liquidación final del mismo. Contratación Mínima Cuantía: DSA Medellín: Contratos 90-015-2021, 90-007-2021, 90-003-2021,90-011-2021, 90-019-2021, 90-006-2021, 90-018-2021,90-010-2021, 90-014-2021, 90-013-2021,90-009-2021, 90-017-2021,90-005-2021, 90-016-2021, 90-012-2021, 90-008-2021.
h.	Se realizó la designación de supervisores del contrato por un término de (1) y dos (2) días, por ausencia del titular que no superó el término mayor a cinco (5) días hábiles establecidos en la cartilla de supervisión y/o interventoría para la designación de la supervisión en otro servidor público; funcionarios designados quienes expidieron y suscribieron las Certificaciones de Bienes y Servicios recibidos e Informe de Supervisión, sin evidenciarse un Informe de control y seguimiento del contrato, que les permitiera conocer el estado actual de la ejecución del mismo, que denote un adecuado ejercicio de las labores de supervisión y control en la ejecución del contrato. Igualmente, no se evidenció la publicación en SECOP y la comunicación al contratista de las designaciones de supervisión efectuadas. Contratación Mínima Cuantía: DSA Medellín: Contrato 90-009-2021. 
i.	En los contratos cuyo periodo de ejecución es inferior a 30 días no se evidencia y/o documenta el seguimiento a los riesgos identificados en la matriz del proceso de contratación. Contratación Directa Nivel Central: Contratos 00-203-2021, 00-209-2021, 00-150-2021, 00-202-2021. Contratación Mínima Cuantía: DSA Barranquilla: Contratos 87-012-2021, 87-013-2021. DSA Medellín: Contratos 90-019-2021, 90-016-2021, 90-018-2021.
</t>
    </r>
  </si>
  <si>
    <r>
      <rPr>
        <b/>
        <sz val="12"/>
        <rFont val="Arial"/>
        <family val="2"/>
      </rPr>
      <t xml:space="preserve">DGC
</t>
    </r>
    <r>
      <rPr>
        <sz val="12"/>
        <rFont val="Arial"/>
        <family val="2"/>
      </rPr>
      <t>NC - Subproceso Compras y Contratos
Subdirección de Compras y Contratos
09122022</t>
    </r>
  </si>
  <si>
    <r>
      <rPr>
        <b/>
        <sz val="12"/>
        <rFont val="Arial"/>
        <family val="2"/>
      </rPr>
      <t xml:space="preserve">DGC
</t>
    </r>
    <r>
      <rPr>
        <sz val="12"/>
        <rFont val="Arial"/>
        <family val="2"/>
      </rPr>
      <t>NC - Subproceso Compras y Contratos
Subdirección de Compras y Contratos</t>
    </r>
  </si>
  <si>
    <r>
      <rPr>
        <b/>
        <sz val="12"/>
        <rFont val="Arial"/>
        <family val="2"/>
      </rPr>
      <t>Hallazgo No. 8. Deficiencias en el control de los términos para surtir la notificación principal y adelantar las notificaciones subsidiarias de actos administrativos proferidos en desarrollo del proceso disciplinario</t>
    </r>
    <r>
      <rPr>
        <sz val="12"/>
        <rFont val="Arial"/>
        <family val="2"/>
      </rPr>
      <t xml:space="preserve">
Revisada una muestra de 93 registros de actos administrativos remitidos para notificación en la vigencia 2022, se observó falta de celeridad una vez proferida la decisión, para adelantar las gestiones relacionadas con la notificación de los actos, así:
1. En 54 registros asociados a 34 actos que corresponden a: cierre de periodo probatorio corre traslado para alegatos de conclusión, pliego de cargos y fallo de primera instancia, los tiempos para su remisión a la Coordinación de Enlace Procesal y/o asignación al encargado con el fin de iniciar los trámites de notificación, oscilaron entre 5 y 433 días hábiles luego de la expedición del acto administrativo. Ver anexo: H8_1.
2. En 37 registros asociados a 31 actos que corresponden a: cierre de periodo probatorio corre traslado para alegatos de conclusión, pliego de cargos y fallo de primera instancia, los tiempos para su notificación oscilaron entre 12 a 139 días hábiles, luego de ser recibidos en la Coordinación de Enlace Procesal. Ver anexo: H8_2.
3. Para siete (7) registros, asociados a seis (6) actos que corresponden a: cierre de periodo probatorio corre traslado para alegatos de conclusión, pliego de cargos y fallo de primera instancia, se observó falta de oportunidad frente a la continuidad en la gestión para adelantar la notificación subsidiaria (entre 13 y 39 días hábiles). Ver anexo: H8_3.
4. En dos (2) autos relacionados con un pliego de cargos y un fallo de primera instancia, enviada la citación para intentar la notificación principal sin que se lograra la comparecencia de los involucrados, se observó falta de continuidad en la gestión para adelantar la notificación o gestión subsidiaria. Sin embargo, de manera posterior (12 y 70 días hábiles), se notificaron los actos administrativos, el primero de manera electrónica y el segundo personalmente. Ver anexo: H8_4.</t>
    </r>
  </si>
  <si>
    <r>
      <rPr>
        <b/>
        <sz val="12"/>
        <rFont val="Arial"/>
        <family val="2"/>
      </rPr>
      <t xml:space="preserve">DGC
</t>
    </r>
    <r>
      <rPr>
        <sz val="12"/>
        <rFont val="Arial"/>
        <family val="2"/>
      </rPr>
      <t>NC- Subproceso Investigaciones Disciplinarias
Dirección de Gestión Corporativa
Subdirección de Asuntos Disciplinarios
ELABORACIÓN (dd/mm/aaaa)
27/05/2024</t>
    </r>
  </si>
  <si>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</si>
  <si>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r>
      <rPr>
        <b/>
        <sz val="12"/>
        <rFont val="Arial"/>
        <family val="2"/>
      </rPr>
      <t xml:space="preserve">DGC
</t>
    </r>
    <r>
      <rPr>
        <sz val="12"/>
        <rFont val="Arial"/>
        <family val="2"/>
      </rPr>
      <t xml:space="preserve">NC - Subproceso Innovación y Tecnología
Subdirección de Soluciones y Desarrollo 
Subdirección de Innovación y Proyectos
</t>
    </r>
    <r>
      <rPr>
        <b/>
        <sz val="12"/>
        <rFont val="Arial"/>
        <family val="2"/>
      </rPr>
      <t xml:space="preserve">
</t>
    </r>
    <r>
      <rPr>
        <sz val="12"/>
        <rFont val="Arial"/>
        <family val="2"/>
      </rPr>
      <t>NC - Subproceso Recursos Administrativos
Direción de Gestión Corporativa</t>
    </r>
  </si>
  <si>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</si>
  <si>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r>
      <rPr>
        <b/>
        <sz val="12"/>
        <rFont val="Arial"/>
        <family val="2"/>
      </rPr>
      <t>DGC</t>
    </r>
    <r>
      <rPr>
        <sz val="12"/>
        <rFont val="Arial"/>
        <family val="2"/>
      </rPr>
      <t xml:space="preserve">
NC - Subproceso Innovación y Tecnología
Subdirección de Soluciones y Desarrollo 
Coordinación de Soporte Técnico al Usuario</t>
    </r>
  </si>
  <si>
    <r>
      <rPr>
        <b/>
        <sz val="12"/>
        <rFont val="Arial"/>
        <family val="2"/>
      </rPr>
      <t>Hallazgo 2. Desactualización e inactividad en el uso de los buzones de conservación.</t>
    </r>
    <r>
      <rPr>
        <sz val="12"/>
        <rFont val="Arial"/>
        <family val="2"/>
      </rPr>
      <t xml:space="preserve"> 
Realizadas las pruebas de verificación a las copias de respaldo de los buzones de conservación y al uso y almacenamiento de los mismos, de las dependencias del Despacho de la Dirección de Gestión Corporativa, Subdirección Administrativa y Coordinación de Documentación, así como el Despacho y División Administrativa y Financiera de las direcciones seccionales de impuestos y aduanas de Yopal y Aduanas Bogotá, se evidenció lo siguiente: 
Los buzones de conservación de: La Dirección de Gestión Corporativa identificado con código 2023_100202151, la Dirección Seccional de Impuestos y Aduanas Yopal identificados con códigos 2023_144000201 (Despacho) y 2023_144201257 (División Administrativa y Financiera) y de la Dirección Seccional de Aduanas Bogotá identificados con códigos 2023_191257500 (GIT Operación Logística) y 2023_191201257 (Despacho), no arrojaron resultados de uso y con almacenamiento en cero para la vigencia 2023, lo que no permite la articulación completa con el manejo de los documentos físicos ni garantiza la integridad de la  información. Adicionalmente, al validar las unidades documentales tanto físicas como electrónicas no se está generando copia de respaldo de la información corporativa a este lugar de conservación digital.
Lo anterior desatiende el numeral 4.10. “Gestión de buzones de conservación” del Instructivo IN-ADF-0132; la Dimensión 5 “Información y comunicación” y los componentes 3. “Actividades de Control”, 4 “Información y Comunicación” y 5 “Actividades de Monitoreo” de la Dimensión 7 “Control Interno” del Modelo Integrado de Planeación y Gestión – MIPG V5.</t>
    </r>
  </si>
  <si>
    <r>
      <rPr>
        <b/>
        <sz val="12"/>
        <rFont val="Arial"/>
        <family val="2"/>
      </rPr>
      <t>1. Solicitar la habilitación y asociación del buzón de conservación, vigencia 2024 para:</t>
    </r>
    <r>
      <rPr>
        <sz val="12"/>
        <rFont val="Arial"/>
        <family val="2"/>
      </rPr>
      <t xml:space="preserve">
*Dirección de Gestión Corporativa código 2024_100202151.
</t>
    </r>
  </si>
  <si>
    <r>
      <rPr>
        <b/>
        <sz val="12"/>
        <rFont val="Arial"/>
        <family val="2"/>
      </rPr>
      <t>DGC</t>
    </r>
    <r>
      <rPr>
        <sz val="12"/>
        <rFont val="Arial"/>
        <family val="2"/>
      </rPr>
      <t xml:space="preserve">
NC - Subproceso Recursos Administrativos
Direción de Gestión Corporativa
</t>
    </r>
  </si>
  <si>
    <r>
      <rPr>
        <b/>
        <sz val="12"/>
        <rFont val="Arial"/>
        <family val="2"/>
      </rPr>
      <t xml:space="preserve">2. Implementar una capacitación sobre el uso de los buzones de conservación para las areas involucradas en el presente Plan </t>
    </r>
    <r>
      <rPr>
        <sz val="12"/>
        <rFont val="Arial"/>
        <family val="2"/>
      </rPr>
      <t xml:space="preserve">
</t>
    </r>
  </si>
  <si>
    <r>
      <rPr>
        <b/>
        <sz val="12"/>
        <rFont val="Arial"/>
        <family val="2"/>
      </rPr>
      <t>DGC</t>
    </r>
    <r>
      <rPr>
        <sz val="12"/>
        <rFont val="Arial"/>
        <family val="2"/>
      </rPr>
      <t xml:space="preserve">
NC - Subproceso Recursos Administrativos
Coordinación de Documentación</t>
    </r>
  </si>
  <si>
    <r>
      <t xml:space="preserve">3.Garantizar el uso de los Buzon de Conservación vigencia 2024 en:
</t>
    </r>
    <r>
      <rPr>
        <sz val="12"/>
        <rFont val="Arial"/>
        <family val="2"/>
      </rPr>
      <t xml:space="preserve">
1. Dirección de Gestión Corporativa código 2024_100202151
2. Dirección Seccional de Impuestos y Aduanas Yopal, Despacho código 2024_144000201 y División Administrativa y Financiera código 2024_144201257
3. Dirección Seccional de Aduanas Bogotá, Despacho División Administrativa y Financiera código 2024_191201257 y GIT Operación Logística código 2024_191257500</t>
    </r>
  </si>
  <si>
    <r>
      <rPr>
        <b/>
        <sz val="12"/>
        <rFont val="Arial"/>
        <family val="2"/>
      </rPr>
      <t>DGC</t>
    </r>
    <r>
      <rPr>
        <sz val="12"/>
        <rFont val="Arial"/>
        <family val="2"/>
      </rPr>
      <t xml:space="preserve">
NC - Subproceso Recursos Administrativos
Direción de Gestión Corporativa
DS - Subproceso Recursos Administrativos
Dirección Seccional de Impuestos y Aduanas Yopal 
División Administrativa y Financiera 
DS - Subproceso Recursos Administrativo
Dirección Seccional de Aduanas de Bogotá
División Administrativa y Financiera
GIT Operación Logística </t>
    </r>
  </si>
  <si>
    <r>
      <rPr>
        <b/>
        <sz val="12"/>
        <rFont val="Arial"/>
        <family val="2"/>
      </rPr>
      <t xml:space="preserve">Hallazgo 3. Inconsistencias en los Inventarios Documentales, Unidades Documentales y Transferencias Documentales Primarias.
Nivel Central
</t>
    </r>
    <r>
      <rPr>
        <sz val="12"/>
        <rFont val="Arial"/>
        <family val="2"/>
      </rPr>
      <t xml:space="preserve">De un total de 142 registros de los inventarios documentales ubicados en las dependencias del Despacho de la Dirección de Gestión Corporativa, Subdirección Administrativa y Coordinación de Documentación, se seleccionaron 17 registros y sus unidades documentales, de las cuales en 12 se observó lo siguiente:
</t>
    </r>
    <r>
      <rPr>
        <b/>
        <sz val="12"/>
        <rFont val="Arial"/>
        <family val="2"/>
      </rPr>
      <t xml:space="preserve">Despacho de la Dirección Gestión Corporativa </t>
    </r>
    <r>
      <rPr>
        <sz val="12"/>
        <rFont val="Arial"/>
        <family val="2"/>
      </rPr>
      <t xml:space="preserve">
1. Inconsistencias en el diligenciamiento de la base de Excel que contiene el inventario documental, relacionadas con: denominación de la subserie y la descripción del asunto, como se evidenció en el registro de un Acta de Comité Estratégico bajo el código 006, que según la TRD corresponde al código 012.
2. Respecto a la revisión de los registros y sus unidades documentales se evidenció:
3. Fallas en la cronología en una unidad documental electrónica, dado que refiere vigencia 2023, pero en su contenido obra el “acta #4 del Comité Institucional Estratégico 2022”, generada el 10 de febrero de 2022.
4. Inconsistencias en el diligenciamiento en la hoja de control documental FT-ADF-2558, para dos unidades documentales físicas, así: Para la primera, la cantidad de folios registrados versus los incorporados en la unidad documental no coinciden, error en digitación y transcripción de los números de radicación y destinatarios de oficios. Para la segunda, la hoja de control documental no tiene la firma del funcionario responsable, inconsistencias entre las fechas registradas en la hoja de control documental versus la del documento incorporado a la unidad, así mismo, para las dos unidades documentales, se presentaron falencias en la foliación y registros de tipos documentales clasificados como anexos. Adicionalmente, obra impresión de correos electrónicos que no cuentan con el FT-ADF-2330 “Testigo de Referencia Cruzada”.
5. En dos unidades documentales, el formato FT-ADF-2338 “Identificación de la Unidad Documental” registra números en el campo “Id. Único”, y éste debería permanecer en blanco hasta cuando la Entidad establezca un número único para cada unidad documental creada, con fines de control.
</t>
    </r>
    <r>
      <rPr>
        <u/>
        <sz val="12"/>
        <rFont val="Arial"/>
        <family val="2"/>
      </rPr>
      <t xml:space="preserve">Subdirección Administrativa 
</t>
    </r>
    <r>
      <rPr>
        <sz val="12"/>
        <rFont val="Arial"/>
        <family val="2"/>
      </rPr>
      <t xml:space="preserve">En dos unidades documentales se encontraron inconsistencias en el diligenciamiento de la hoja de control documental FT-ADF-2558 “Hoja de control documental”, tales como: no hay coincidencia entre lo registrado y el contenido de la unidad documental, al igual que, entre los nombres de los archivos electrónicos y la descripción de los documentos en el referido formato, debido a que estos deben ser relacionados conforme al nombre del archivo electrónico que se está conservando para la unidad documental; así como, en la cantidad de folios registrados versus los incorporados en la unidad documental y la cronología.
</t>
    </r>
    <r>
      <rPr>
        <u/>
        <sz val="12"/>
        <rFont val="Arial"/>
        <family val="2"/>
      </rPr>
      <t xml:space="preserve">Coordinación de Documentación
</t>
    </r>
    <r>
      <rPr>
        <sz val="12"/>
        <rFont val="Arial"/>
        <family val="2"/>
      </rPr>
      <t xml:space="preserve">1. Revisada la base de Excel que contiene el Inventario Documental del Archivo Central, se seleccionaron nueve unidades documentales y sus registros de la transferencia legalizada No. 44 de 2023, observándose lo siguiente: 
1.1. En siete unidades documentales de la misma vigencia, se emplean versiones del formato “hoja de identificación de la unidad documental” FT-FI-2338 y FT-ADF-2338, publicado en el listado maestro de documentos en la Entidad, el cual está diseñado para capturar de forma normalizada la información de la unidad documental, con el fin de ubicar físicamente la carpeta en los depósitos de archivos de gestión y central cuando se requiera su consulta. Así como, para registrar la fecha en la cual, la unidad documental deberá ser valorada para determinar si será eliminada, conservada o seleccionada, según las tablas de retención documental.
1.2. En nueve unidades documentales se presentan falencias en el diligenciamiento de los formatos FT-ADF-2338 “hoja de identificación de la unidad documental”, FT-ADF-2558 “Hoja de control de unidad documental” o FT-ADF-2330 “Testigo de Referencia Cruzada”, del mismo tales como: 
1.3. En siete unidades documentales el formato FT-ADF-2338 registra número del formulario, campo que debe permanecer en blanco hasta cuando la Entidad establezca un número único para cada unidad documental creada, con fines de control.
1.4. En  seis unidades documentales, se presentaron deficiencias en el diligenciamiento del formato FT-ADF- 2558, tales como: falta de coherencia entre lo registrado en el índice y el contenido de la unidad documental, registro de nombre del funcionario que la diligencia sin firma, fallas en cronología, se generaron dos formatos para la misma vigencia de la unidad documental que difieren en contenido y funcionarios responsables del diligenciamiento, sin que registre observación o justificación de ello; formato que está diseñado para llevar un control estricto de cada uno de los documentos que hacen parte de la unidad documental y que sirve como índice y mecanismo de control para asegurar que los documentos se incorporan cuando corresponde.
1.5. En tres unidades documentales, se identificaron deficiencias en el uso del formato FT-ADF-2330, tales como:  en una obra el referido formato que relaciona oficio virtual 551 del 19 de febrero de 2020, pero no se registra en el formato en la Hoja de control documental; en dos se encuentran los formatos sin firma y adicionalmente, se imprimen las respuestas virtuales extraídas del SI Muisca formato 1474. 
2. Dilación para la realización de las trasferencias primarias por parte de las dependencias productoras del archivo de gestión al archivo central, que oscilan entre uno y tres años desde el vencimiento de la vigencia de retención en el archivo de gestión registrada en las TRD.
</t>
    </r>
    <r>
      <rPr>
        <b/>
        <sz val="12"/>
        <rFont val="Arial"/>
        <family val="2"/>
      </rPr>
      <t xml:space="preserve">NIVEL LOCAL.
Dirección Seccional de Aduanas de Bogotá 
</t>
    </r>
    <r>
      <rPr>
        <sz val="12"/>
        <rFont val="Arial"/>
        <family val="2"/>
      </rPr>
      <t xml:space="preserve">De un total de 50 registros de los inventarios documentales ubicados en las dependencias del Despacho, División Administrativa y Financiera y Grupo Interno de Trabajo de Archivo, se revisaron 30 registros, observándose lo siguiente: 
</t>
    </r>
    <r>
      <rPr>
        <u/>
        <sz val="12"/>
        <rFont val="Arial"/>
        <family val="2"/>
      </rPr>
      <t>Despacho de la Dirección Seccional</t>
    </r>
    <r>
      <rPr>
        <sz val="12"/>
        <rFont val="Arial"/>
        <family val="2"/>
      </rPr>
      <t xml:space="preserve">
1. Los consecutivos de oficios, no se llevan por tomos para la respectiva vigencia (Inventario Documental: “CONSECUTIVO OFICIOS ENERO – ABRIL” y “CONSECUTIVO DE OFICIOS”). 
2. Se registra una misma unidad documental con ubicación topográfica física y con ubicación electrónica, sin que se diligencie el formato FT-ADF-2330 “Testigo de referencia cruzada”. 
</t>
    </r>
    <r>
      <rPr>
        <u/>
        <sz val="12"/>
        <rFont val="Arial"/>
        <family val="2"/>
      </rPr>
      <t>División Administrativa y Financiera</t>
    </r>
    <r>
      <rPr>
        <b/>
        <sz val="12"/>
        <rFont val="Arial"/>
        <family val="2"/>
      </rPr>
      <t xml:space="preserve">
</t>
    </r>
    <r>
      <rPr>
        <sz val="12"/>
        <rFont val="Arial"/>
        <family val="2"/>
      </rPr>
      <t xml:space="preserve">1. Inconsistencias en el diligenciamiento en la base Excel del inventario documental, relacionadas con: denominación de la serie, subserie y la descripción del asunto (informe, informes de gestión, actas de comité nivel directivo cambios), sin registro de la dirección o ubicación en la cual se encuentra la carpeta electrónica.
2. Falencias en el registro de las unidades documentales relacionadas con contratos, (se registra una unidad como “Supervisión suministro de combustible parque automotor DSAB”), falta de completitud en las unidades físicas (actas de inicio e informes de supervisión de los contratos figura en SECOP sin el diligenciamiento del formato de testigo de referencia cruzada o impresión del documento, según corresponda; y no coherencia entre la denominación de la unidad documental y el contenido de la misma, ya que se evidencian documentos de otros contratos, sin foliación y sin diligenciamiento del formato FT-ADF-2558 “Hoja de control unidad documental”, requisito normativo diseñado como mecanismo de control para asegurar que los documentos se incorporen cuando corresponde a la unidad documental, que debe ser diligenciado y actualizado de manera permanente, para facilitar la búsqueda de información al interior del expediente.
3. En las unidades no reposa la comunicación oficial de entrada para la dependencia. 
4. Se imprimen los correos electrónicos y documentos generados por sistemas informáticos (SIIF).
5. Fallas en la cronología y el diligenciamiento de los formatos FT-ADF-2338 “Identificación de la unidad documental” y FT-ADF-2558 “Hoja de control unidad documental”, tales como: fondo documental, subfondo documental, Id único, forma de inicio (físico o electrónico), datos sistema integrado de gestión en la casilla “clasificada”.  
</t>
    </r>
    <r>
      <rPr>
        <u/>
        <sz val="12"/>
        <rFont val="Arial"/>
        <family val="2"/>
      </rPr>
      <t>Grupo Interno de Trabajo de Archivo</t>
    </r>
    <r>
      <rPr>
        <b/>
        <sz val="12"/>
        <rFont val="Arial"/>
        <family val="2"/>
      </rPr>
      <t xml:space="preserve">
1. </t>
    </r>
    <r>
      <rPr>
        <sz val="12"/>
        <rFont val="Arial"/>
        <family val="2"/>
      </rPr>
      <t xml:space="preserve">Correos electrónicos impresos, documentos en borrador sobre las verificaciones realizadas a los formatos FT-ADF-1990 “Transacciones Documentales”. 
2. Recepción en archivo central de unidades documentales expedientes aduaneros, sin que hayan cumplido los cinco años de retención en el archivo de gestión. 
3. Falencias en el diligenciamiento del inventario de gestión por parte de las dependencias productoras relacionadas con: falta de completitud en descripción del asunto, fechas extremas en que sólo se indica año, Id. Único diligenciado, procedimientos que no corresponden a la dependencia productora y números fraccionarios en la casilla de “Carpeta”. 
</t>
    </r>
    <r>
      <rPr>
        <b/>
        <sz val="12"/>
        <rFont val="Arial"/>
        <family val="2"/>
      </rPr>
      <t>Dirección Seccional de Impuestos y Aduanas de Bucaramanga</t>
    </r>
    <r>
      <rPr>
        <sz val="12"/>
        <rFont val="Arial"/>
        <family val="2"/>
      </rPr>
      <t xml:space="preserve">
De un total de 98 registros de los inventarios documentales ubicados en las dependencias del Despacho, División Administrativa de la Dirección Seccional y GIT de documentación, se revisaron 8 registros de las unidades documentales de estas dependencias, observando lo siguiente:
</t>
    </r>
    <r>
      <rPr>
        <u/>
        <sz val="12"/>
        <rFont val="Arial"/>
        <family val="2"/>
      </rPr>
      <t>División Administrativa y Financiera</t>
    </r>
    <r>
      <rPr>
        <sz val="12"/>
        <rFont val="Arial"/>
        <family val="2"/>
      </rPr>
      <t xml:space="preserve">
1. En la base Excel entregada como inventario se evidenció: 
1.1. En la descripción de Tipo de Actuación, se emplean denominaciones diferentes para descripciones de asuntos y expedientes similares (Informes de supervisión y control y supervisión contrato) lo que denota falta de control para el diligenciamiento del instrumento. 
1.2. Falta de completitud en el diligenciamiento de los campos, ya que no se especifica el tipo de información, si es reservada o clasificada, adicionalmente, no se indica la ubicación topográfica en el Archivo de gestión ni en el archivo central para unidades documentales físicas.
2. Se seleccionaron 3 unidades documentales físicas del inventario, en las que se observó:
2.1. Duplicidad en la información en las unidades documentales, impresión de correos electrónicos, soportes del SECOP (Informes de supervisión, copias de contratos), impresión de facturas electrónicas y no se emplea el formato FT-ADF-2330 “Testigo de Referencia Cruzada”, con el que se garantiza la integridad de la información de las unidades documentales. 
2.2. Incoherencia en el diligenciamiento de las fechas en el formato FT-ADF-2558 “Hoja de Control Unidad Documental”, el orden de la documentación no corresponde a la cronología, conforme al marco normativo que establece como mecanismo de control que los documentos se incorporen cuando corresponde a la unidad documental.
</t>
    </r>
    <r>
      <rPr>
        <u/>
        <sz val="12"/>
        <rFont val="Arial"/>
        <family val="2"/>
      </rPr>
      <t xml:space="preserve">Despacho de la Dirección Seccional
</t>
    </r>
    <r>
      <rPr>
        <sz val="12"/>
        <rFont val="Arial"/>
        <family val="2"/>
      </rPr>
      <t xml:space="preserve">1. En la base Excel aportada como inventario se observó: 
1.1. Falta de completitud en el registro de las unidades documentales en el inventario, por cuanto no se relacionan los otros tipos de unidades documentales que por competencia generaría esta dependencia productora acorde a la tabla de retención documental (TRD), tales como: Actas del comité de operación del Modelo Integrado de Planeación y Gestión, competencia establecida en la Resolución 21 del 28 de enero de 2022.
2. En dos unidades documentales electrónicas relacionadas, se evidenció: 
2.1. Falta de coincidencia entre los nombres de los archivos electrónicos y la descripción de los documentos en el formato FT-ADF-2558 “Hoja de Control Unidad Documental”, debido a que estos deben ser relacionados conforme al nombre del archivo electrónico que se está conservando para la unidad documental.
</t>
    </r>
    <r>
      <rPr>
        <u/>
        <sz val="12"/>
        <rFont val="Arial"/>
        <family val="2"/>
      </rPr>
      <t xml:space="preserve">Grupo Interno de trabajo de Documentación
</t>
    </r>
    <r>
      <rPr>
        <sz val="12"/>
        <rFont val="Arial"/>
        <family val="2"/>
      </rPr>
      <t xml:space="preserve">En la base Excel aportada como inventario de archivo central se observaron falencias en la actualización de la ubicación topográfica en el archivo central, dado que no se tienen identificadas en la herramienta las unidades que se conservan y se custodian en el archivo central de la dirección seccional, solo se cuenta con la ubicación topográfica de las unidades entregadas al contratista Thomas MTI.
</t>
    </r>
    <r>
      <rPr>
        <b/>
        <sz val="12"/>
        <rFont val="Arial"/>
        <family val="2"/>
      </rPr>
      <t xml:space="preserve">Dirección Seccional de Impuestos y Aduanas de Yopal
</t>
    </r>
    <r>
      <rPr>
        <sz val="12"/>
        <rFont val="Arial"/>
        <family val="2"/>
      </rPr>
      <t xml:space="preserve">De un total de 44 registros de los inventarios documentales ubicados en las dependencias del Despacho y División Administrativa de la Dirección Seccional, se revisaron 13 registros de las unidades documentales de estas dependencias, observando lo siguiente:
</t>
    </r>
    <r>
      <rPr>
        <u/>
        <sz val="12"/>
        <rFont val="Arial"/>
        <family val="2"/>
      </rPr>
      <t xml:space="preserve">División Administrativa y Financiera
</t>
    </r>
    <r>
      <rPr>
        <sz val="12"/>
        <rFont val="Arial"/>
        <family val="2"/>
      </rPr>
      <t xml:space="preserve">1. En la base Excel aportada como inventario se observó: 
1.1. La descripción o asunto -Actas de Gestión- y códigos de series no corresponde con el contenido de las unidades documentales aportadas, por cuanto, estas son oficios expedidos por la dependencia, lo que evidencia falta de control en la conservación de las unidades documentales, conforme a lo establecido en las TRD. 
1.2. Falta completitud de información en el diligenciamiento de los campos, tales como: “calificación de la unidad documental”, “folio final”, “ubicación topográfica en el archivo de gestión” y no se mencionan los otros tipos de unidades documentales que por competencia generaría esta dependencia productora, como por ejemplo, las unidades documentales correspondientes a eventos de disposición de mercancía.
1.3. No hay concordancia entre la calificación documental -reservada o clasificada- y el soporte normativo -Resolución 069 de 2021-, al igual que entre la descripción del asunto, dado que se emplean dos números de serie diferentes para la misma descripción del asunto “Actas de Gestión”, así como se deja en blanco el folio final, pero se escribe fecha extrema final.
2. Revisadas nueve unidades documentales de las relacionadas en el inventario, se observó:
2.1. En las unidades documentales no se evidencia el diligenciamiento del formato FT-ADF-2558 “Hoja de Control Unidad Documental”, requisito normativo diseñado como mecanismo de control para asegurar que los documentos se incorporen cuando corresponde a la unidad documental, que debe ser diligenciado y actualizado de manera permanente, para facilitar la búsqueda de información al interior del expediente.
2.2. Impresión de correos electrónicos, no uso del formato FT-ADF-2330 “Testigo de Referencia Cruzada”, que garantiza la integridad de información, que deben almacenarse en los buzones de conservación de cada dependencia. 
</t>
    </r>
    <r>
      <rPr>
        <u/>
        <sz val="12"/>
        <rFont val="Arial"/>
        <family val="2"/>
      </rPr>
      <t xml:space="preserve">Despacho de la dirección seccional
</t>
    </r>
    <r>
      <rPr>
        <sz val="12"/>
        <rFont val="Arial"/>
        <family val="2"/>
      </rPr>
      <t>1. Para registrar el inventario documental no emplea la base en Excel con los datos establecidos, así como para llevar el registro consolidado de todos los movimientos documentales que se dan en los archivos de gestión y centrales, ni la totalidad de las unidades creadas acorde a la TRD, sean físicas o electrónicas, identificando de manera clara su ubicación o localización física o lógica (dirección de servidor o web), por cuanto utiliza el formato FT-ADF-1990 “Transacciones Documentales”, cuyo fin es registrar las transferencias documentales, traslados o eliminaciones y no contiene todos los datos definidos para el inventario como  instrumento archivístico.
2. En la revisión de cuatro unidades documentales relacionadas con las funciones de Representación Externa adscritas al mismo, se evidenció: 
2.1. Impresión de correos electrónicos, referidos por ejemplo a los soportes de notificación electrónica de la demanda remitida por Nivel Central, que deben almacenarse de forma separada a la unidad documental, en el buzón de conservación de la dependencia y falencias en el uso del formato FT-ADF-2330 “Testigo de Referencia Cruzada” que sirve para asegurar la integridad de estas, dejando evidencia de la documentación que hay en soportes electrónicos.
2.2. En dos unidades documentales no obra el formato FT-ADF-2558 “Hoja de Control documental”, requisito normativo diseñado como mecanismo de control, para asegurar que los documentos se incorporen cuando corresponde a la unidad documental, que debe ser diligenciado y actualizado de manera permanente, para facilitar la búsqueda de información al interior del expediente, así como no foliación (Procesos Nos. XXX-2022-00187-00 y XXX2023-00048-00). 
2.3. En una unidad documental, el formato FT-ADF- 2558 “Hoja de Control documental", tiene en blanco las líneas 17 a 20, la línea 16 termina en el folio 105 y en línea 21 continúa en el folio 164, existiendo un salto en la relación de contenido y de folios y se relaciona la sentencia de segunda instancia con ejecutoria remitida a Cobranzas, sin que obre en el expediente (folios 164 al 176), o se registre el desglose si a ello hubiere lugar (auto que así lo dispone y fotocopia de los documentos desglosados) (Proceso No. XXX 2021 00203 00).
Con lo anterior, se desatienden los artículos 8,10 y 13 del Acuerdo 060 de 2001; 4 y 7 del Acuerdo 042 de 2002; 4, 6, 7, 10, 15 y 18 del Acuerdo 05 de 2013; Acuerdo 002 de 2014 del Archivo General de la Nación. Así mismo, los numerales 3 y 7.1, actividades 13, 14, 17, 21, 22, 26 y 27 del procedimiento PR-ADF-0163 “Organización de los archivos de gestión en la UAE DIAN”, el numeral 4.2 de la Dimensión 4 “Evaluación de Resultados”; la Dimensión 5 “Información y Comunicación” y los componentes 3. “Actividades de Control”, 4 “Información y Comunicación” y 5 “Actividades de Monitoreo” de la Dimensión 7 “Control Interno” del Modelo Integrado de Planeación y Gestión – MIPG V5.</t>
    </r>
  </si>
  <si>
    <r>
      <t xml:space="preserve">1. Realizar </t>
    </r>
    <r>
      <rPr>
        <b/>
        <sz val="12"/>
        <rFont val="Arial"/>
        <family val="2"/>
      </rPr>
      <t>Capacitaciones sobre las Gestión Documental</t>
    </r>
    <r>
      <rPr>
        <sz val="12"/>
        <rFont val="Arial"/>
        <family val="2"/>
      </rPr>
      <t>, así:
*Capacitación para el</t>
    </r>
    <r>
      <rPr>
        <b/>
        <u/>
        <sz val="12"/>
        <rFont val="Arial"/>
        <family val="2"/>
      </rPr>
      <t xml:space="preserve"> manejo de los archivos en la DIAN haciendo énfasis en el correcto diligenciamiento de los formatos</t>
    </r>
    <r>
      <rPr>
        <sz val="12"/>
        <rFont val="Arial"/>
        <family val="2"/>
      </rPr>
      <t xml:space="preserve"> </t>
    </r>
    <r>
      <rPr>
        <b/>
        <sz val="12"/>
        <rFont val="Arial"/>
        <family val="2"/>
      </rPr>
      <t>FT-ADF-2338</t>
    </r>
    <r>
      <rPr>
        <sz val="12"/>
        <rFont val="Arial"/>
        <family val="2"/>
      </rPr>
      <t xml:space="preserve"> Identifiación Unidad Documental, </t>
    </r>
    <r>
      <rPr>
        <b/>
        <sz val="12"/>
        <rFont val="Arial"/>
        <family val="2"/>
      </rPr>
      <t>FT-ADF-2558</t>
    </r>
    <r>
      <rPr>
        <sz val="12"/>
        <rFont val="Arial"/>
        <family val="2"/>
      </rPr>
      <t xml:space="preserve"> Hoja de control Documental, </t>
    </r>
    <r>
      <rPr>
        <b/>
        <sz val="12"/>
        <rFont val="Arial"/>
        <family val="2"/>
      </rPr>
      <t>FT-ADF-2330</t>
    </r>
    <r>
      <rPr>
        <sz val="12"/>
        <rFont val="Arial"/>
        <family val="2"/>
      </rPr>
      <t xml:space="preserve"> Testigo de Referencia Cruzada, </t>
    </r>
    <r>
      <rPr>
        <b/>
        <sz val="12"/>
        <rFont val="Arial"/>
        <family val="2"/>
      </rPr>
      <t>FT-ADF- 2340</t>
    </r>
    <r>
      <rPr>
        <sz val="12"/>
        <rFont val="Arial"/>
        <family val="2"/>
      </rPr>
      <t xml:space="preserve"> Identificación Unidad de Conservación (Caja). </t>
    </r>
    <r>
      <rPr>
        <b/>
        <sz val="12"/>
        <rFont val="Arial"/>
        <family val="2"/>
      </rPr>
      <t>FT-ADF- 1990</t>
    </r>
    <r>
      <rPr>
        <sz val="12"/>
        <rFont val="Arial"/>
        <family val="2"/>
      </rPr>
      <t xml:space="preserve"> Transferencias Documentales y formato excel Base de Datos de registro de </t>
    </r>
    <r>
      <rPr>
        <b/>
        <sz val="12"/>
        <rFont val="Arial"/>
        <family val="2"/>
      </rPr>
      <t>Inventario Documental</t>
    </r>
    <r>
      <rPr>
        <sz val="12"/>
        <rFont val="Arial"/>
        <family val="2"/>
      </rPr>
      <t xml:space="preserve"> en Archivo de Gestión, para carpetas fisicas y electrónicas, así como, el alistamiento y entrega de transferencias primarias al archivo central. </t>
    </r>
  </si>
  <si>
    <r>
      <rPr>
        <b/>
        <sz val="12"/>
        <rFont val="Arial"/>
        <family val="2"/>
      </rPr>
      <t>DGC</t>
    </r>
    <r>
      <rPr>
        <sz val="12"/>
        <rFont val="Arial"/>
        <family val="2"/>
      </rPr>
      <t xml:space="preserve">
NC - Subproceso Recursos Administrativos
Direción de Gestión Corporativa
Sudirección Administrativa
DS -  Subproceso Recursos Administrativos
Dirección Seccional de Impuestos y Aduanas de Bucaramanga
División Administrativa y Financiera 
GIT de Documentación
DS -  Subproceso Recursos Administrativos
Dirección Seccional de Impuestos y Aduanas de Yopal
División Administrativa y Financiera 
DS -  Subproceso Recursos Administrativos
Dirección Seccional de Aduanas de Bogotá
División Administrativa y Financiera 
GIT de Documentación
</t>
    </r>
  </si>
  <si>
    <r>
      <t>2. Realizar encuesta para la</t>
    </r>
    <r>
      <rPr>
        <b/>
        <sz val="12"/>
        <rFont val="Arial"/>
        <family val="2"/>
      </rPr>
      <t xml:space="preserve"> medición de los conocimientos adquiridos</t>
    </r>
    <r>
      <rPr>
        <sz val="12"/>
        <rFont val="Arial"/>
        <family val="2"/>
      </rPr>
      <t xml:space="preserve"> en la capacitación en el manejo de archivos, de la acción a implementar No. 1 de este hallazgo.
</t>
    </r>
  </si>
  <si>
    <r>
      <t>3. Realizar una jornada vía teams para desarrollar un</t>
    </r>
    <r>
      <rPr>
        <b/>
        <sz val="12"/>
        <rFont val="Arial"/>
        <family val="2"/>
      </rPr>
      <t xml:space="preserve"> ejercicio práctico de evaluación</t>
    </r>
    <r>
      <rPr>
        <sz val="12"/>
        <rFont val="Arial"/>
        <family val="2"/>
      </rPr>
      <t>, a los funcionarios de las áreas involucradas.</t>
    </r>
  </si>
  <si>
    <r>
      <t xml:space="preserve">4. Realizar </t>
    </r>
    <r>
      <rPr>
        <b/>
        <u/>
        <sz val="12"/>
        <rFont val="Arial"/>
        <family val="2"/>
      </rPr>
      <t>acompañamiento personalizado aleatorio (Plan Padrinos)</t>
    </r>
    <r>
      <rPr>
        <sz val="12"/>
        <rFont val="Arial"/>
        <family val="2"/>
      </rPr>
      <t xml:space="preserve"> de las áreas auditadas, por parte de los funcionarios asignados de la Coordinanción de Documentación de la Subdirección Administrativa.</t>
    </r>
  </si>
  <si>
    <r>
      <rPr>
        <b/>
        <sz val="12"/>
        <rFont val="Arial"/>
        <family val="2"/>
      </rPr>
      <t xml:space="preserve">Hallazgo 4. Deficiencias en la Organización y Gestión de los espacios físicos para la custodia de los archivos.
Nivel Central:
</t>
    </r>
    <r>
      <rPr>
        <sz val="12"/>
        <rFont val="Arial"/>
        <family val="2"/>
      </rPr>
      <t xml:space="preserve">Verificados los espacios físicos del archivo central de la Coordinación de Documentación de la Dirección de Gestión Corporativa, conformado por dos bodegas de disposición de conservación documental de las transferencias primarias, se observó que:
1. No cuenta con el diagnóstico integral de archivo, como requisito previo a la formulación de los planes del Sistema Integrado de Conservación - SIC, ni con la planificación, implementación y seguimiento del plan de prevención archivístico con sus actividades de prevención, preparación, atención, respuesta y recuperación para la salvaguarda de la documentación, exigido por el SIC, articulado con el plan de emergencia de la DIAN-ARL, que le permita reaccionar prontamente ante cualquier siniestro y evite la pérdida de información.
En relación con el espacio físico destinado para el Archivo Central, presenta deficiencias en: 
2. Equipo de ventilación artificial.
3. Mapa visible de rutas de evacuación y de ubicación de instalaciones eléctricas e hidráulicas. 
4. Mantenimiento de cubiertas y cableado (goteras, señales de humedad en las paredes, cables expuestos).
5. Tratamiento de plagas, por cuanto, se observaron palomas en las cubiertas y residuos de veneno para roedores al interior del edificio, sin medidas de prevención para la salud humana.
Deficiencias en la demarcación, señalización y topografía, que permitan identificar la documentación que se proyecta eliminar anualmente, la de conservación total o que cumpla criterios de selección para remisión al Archivo General de la Nación y aquella vital, esencial o que garantice la continuidad de la operación de la seccional, así como, en la rotulación de las unidades de conservación, por ejemplo: Cajas con formato preimpreso, a manuscrito, con formato impreso incorporado en la cubierta y/o con corrector.
</t>
    </r>
    <r>
      <rPr>
        <b/>
        <sz val="12"/>
        <rFont val="Arial"/>
        <family val="2"/>
      </rPr>
      <t xml:space="preserve">
Nivel Local:
Dirección Seccional de Aduanas de Bogotá
</t>
    </r>
    <r>
      <rPr>
        <sz val="12"/>
        <rFont val="Arial"/>
        <family val="2"/>
      </rPr>
      <t xml:space="preserve">
Verificado el espacio físico del archivo central de la Dirección Seccional de Aduanas Bogotá, conformado por cuatro bodegas de disposición de conservación documental de las transferencias primarias, se observó que:
1. No se cuenta con el diagnóstico integral de archivo como requisito previo a la formulación de los planes del SIC, ni con la planificación, implementación y seguimiento del plan de prevención archivístico con sus actividades de prevención, preparación, atención, respuesta y recuperación para la salvaguarda de la documentación, exigido por el Sistema Integrado de Conservación, articulado con el plan de emergencia de la DIAN-ARL, que le permita reaccionar prontamente ante cualquier siniestro y evite la pérdida de información. 
2. El espacio físico destinado para el Archivo Central presenta deficiencias en: 
2.1. Equipo de ventilación artificial.
2.2. Mapa visible de rutas de evacuación y de ubicación de instalaciones eléctricas e hidráulicas. 
2.3. Directorio telefónico de seguridad, vigilancia, bomberos y policía.
2.4. Alarma contra incendio que sirva, hay un solo aparato antiguo, en desuso, en mal estado (rotura), podría deprenderse del techo.
2.5. Mantenimiento de cubiertas y cableado (goteras, señales de humedad en las paredes, cables expuestos).
2.6. Instalación de termohigrómetros. Al verificar el sitio, se observa que en el segundo piso de la bodega número 4 no cuenta con ese equipo. 
2.7. Tratamiento de plagas roedores. Tubos contra roedores, pero por información del personal ubicado en el área, indicaron que no poseen cebo, ya que fueron retirados en el mes de abril de 2024, por disposición de empleados de la ARL, al considerarlos perjudiciales a la salud humana, sin que hubiere sido elevada acta alguna sobre esta gestión.
Adicionalmente, se presentan deficiencias en la demarcación, señalización y topografía que permita identificar: la documentación que se proyecte eliminar anualmente, la de conservación total o que cumpla criterios de selección para remisión al Archivo General de la Nación y aquella vital, esencial o que garantice la continuidad de la operación de la seccional, así como, en la rotulación de las unidades de conservación, por ejemplo: Cajas con formato preimpreso, a manuscrito, con formato impreso incorporado en la cubierta y/o con corrector.
</t>
    </r>
    <r>
      <rPr>
        <b/>
        <sz val="12"/>
        <rFont val="Arial"/>
        <family val="2"/>
      </rPr>
      <t xml:space="preserve">
Nivel Local:
Dirección Seccional de Impuestos y Aduanas de Bucaramanga
</t>
    </r>
    <r>
      <rPr>
        <sz val="12"/>
        <rFont val="Arial"/>
        <family val="2"/>
      </rPr>
      <t xml:space="preserve">
Verificado la organización, espacio físico, implementación del plan de preservación de desastre archivístico y transacciones documentales primarias de Archivo de Gestión al Central, se observó:
1. No cuenta con el diagnóstico integral de archivo como requisito previo a la formulación de los planes del SIC, ni con la planificación, implementación y seguimiento del plan de prevención archivístico con sus actividades de prevención, preparación, atención, respuesta y recuperación para la salvaguarda de la documentación, exigido por Sistema Integrado de Conservación, articulado con el plan de emergencia de la DIAN-ARL, que le permita reaccionar prontamente ante cualquier siniestro y evite la pérdida de información.
2. En el espacio físico destinado para el Archivo Central, dentro de las instalaciones de la dirección seccional se identificó lo siguiente: el equipo de ventilación artificial solo funciona a un costado del archivo central, se observa humedad en una de las paredes, no tiene mapas visibles con rutas de evacuación, ubicación de instalaciones eléctricas e hidráulicas, identificación y ubicación de las unidades vitales, que permitan la continuidad de la operación o el rescate de unidades documentales que se vean afectadas.
3. En el espacio físico destinado para el Archivo de Gestión, fueron verificadas las condiciones de los espacios físicos, se observó que en los pisos  segundo y tercero, además de los archivadores modulares la división Jurídica dispone para la conservación de sus unidades documentales de quince archivadores horizontales, así mismo la división de recaudo y cobranzas cuenta con treinta y cinco archivadores horizontales, sin contar con las unidades documentales puestas sobre algunas de ellos (GIT de la unidad penal), lo que puede generar sobrecarga y afectación a la infraestructura de estos pisos. 
</t>
    </r>
    <r>
      <rPr>
        <b/>
        <sz val="12"/>
        <rFont val="Arial"/>
        <family val="2"/>
      </rPr>
      <t xml:space="preserve">
Nivel Local:
Dirección Seccional Impuestos Aduanas de Yopal
</t>
    </r>
    <r>
      <rPr>
        <sz val="12"/>
        <rFont val="Arial"/>
        <family val="2"/>
      </rPr>
      <t xml:space="preserve">
Verificado la organización, espacio físico, implementación del plan de preservación de desastre archivístico y transacciones documentales primarias del Archivo de Gestión al Central, se observó:
1. Para las vigencias 2023 y 2024, no fueron expedidos por parte de la Dirección Seccional, los memorandos que definieran los requisitos y el cronograma para las transferencias de los archivos de gestión a los archivos centrales.
2. No se cuenta con el diagnóstico integral de archivo como requisito previo a la formulación de los planes del SIC, ni con la planificación, implementación y seguimiento del plan de prevención archivístico con sus actividades de prevención, preparación, atención, respuesta y recuperación para la salvaguarda de la documentación, exigido por Sistema Integrado de Conservación, articulado con el plan de emergencia de la DIAN-ARL, que le permita reaccionar prontamente ante cualquier siniestro y evite la pérdida de información.
3. Las 186 estanterías empleadas para el almacenamiento de las unidades documentales del archivo central del Despacho y de la División Administrativa y Financiera, no cumplen con las condiciones mínimas exigidas por la normatividad archivística, tales como:
3.1. Construcción, tratamiento, dimensiones y cuerpos de las estanterías, para proporcionar mayor estabilidad con anclaje de fijación a piso y espacio de circulación entre cada módulo, que cuente con un sistema de identificación visual de la documentación acorde con la signatura topográfica.
3.2. Capacidad de almacenamiento, teniendo en cuenta la manipulación, transporte y seguridad de la documentación, adecuación climática a las normas establecidas para la conservación del material y el crecimiento documental, de acuerdo con los parámetros archivísticos que establezcan los procesos de retención y valoración documental.
4. El espacio físico destinado para el Archivo Central tiene deficiencias en: 
4.1. Equipo de ventilación artificial.
4.2. Demarcación, señalización o mapa que permita identificar la documentación que se proyecte eliminar anualmente, la de conservación total o que cumpla criterios de selección para remisión al Archivo General de la Nación y aquella vital, esencial o que garantice la continuidad de la operación de la seccional.
4.3. No utilización del formato FT-ADF-1990 “Transacciones Documentales”.
4.4. Unidades de Conservación – cajas sin tapa, deformadas, documentos en AZ.
5. Revisada una muestra de dos cajas de unidades documentales de la División Administrativa y Financiera, se observó que: 
5.1. La primera, se encuentra rotulada como “Oficios”, pero verificado su contenido se encontraron seis carpetas, marcadas a mano así: asistencia al cliente, correspondencia enviada 2016, notificar, consolidados envíos 2016, actos administrativos 2016, documentos de archivo 2016; documentos doblados, sujetados con bandas de caucho.
5.2 En la segunda, las unidades documentales no correspondían con la vigencia que indicaba la tapa de la caja y contenía documentos en bolsas plásticas sin identificación.
5.3. Y para las dos cajas de unidades documentales no se empleó el formato FT-ADF- 2340 “Identificación Unidad de Conservación (Caja)” diseñado para completar la ubicación topográfica que exigen los inventarios documentales para control adecuado del almacenamiento documental.
Con lo anterior, se desatienden los artículos 1 y 2 del Acuerdo 49 de 2000; 4 y 7 del Acuerdo 042 de 2002; 4, 6, 7, 10, 15 y 18 del Acuerdo 05 de 2013; Acuerdo 002 de 2014 y 4 y 6 del Acuerdo 6 de 2014 del Archivo General de la Nación. Así mismo, el numeral 3 y actividades 1, 26 y 27 del procedimiento PR-ADF-0163 “Organización de los archivos de gestión en la UAE DIAN”; numeral 3 y actividades 1, 2, 3, 5, 6, 10 y 30 del procedimiento PR-ADF-0168 “Organización de los Archivos Centrales de la UAE-DIAN”; actividades 19 y 20 del procedimiento PR-ADF-0165 “Reprografía”; los numerales 4.15.2. del Instructivo IN-ADF-0132; numerales 6 y 7 del Sistema Integrado de Conservación -SIC; adicionalmente, el numeral 4.2 de la Dimensión 4 “Evaluación de Resultados”; la Dimensión 5 “Información y Comunicación” y los componentes 3 “Actividades de Control” y 5 “Actividades de Monitoreo” de la Dimensión 7 “Control Interno” del Modelo Integrado de Planeación y Gestión - MIPG V5.</t>
    </r>
  </si>
  <si>
    <r>
      <t xml:space="preserve">1. Diseñar formato para levantamiento de información y analisis y validación de datos para la realización del </t>
    </r>
    <r>
      <rPr>
        <b/>
        <u/>
        <sz val="12"/>
        <rFont val="Arial"/>
        <family val="2"/>
      </rPr>
      <t>Diagnostico integral</t>
    </r>
    <r>
      <rPr>
        <sz val="12"/>
        <rFont val="Arial"/>
        <family val="2"/>
      </rPr>
      <t xml:space="preserve"> del Archivo Central del </t>
    </r>
    <r>
      <rPr>
        <b/>
        <u/>
        <sz val="12"/>
        <rFont val="Arial"/>
        <family val="2"/>
      </rPr>
      <t xml:space="preserve">Nivel Central, </t>
    </r>
    <r>
      <rPr>
        <sz val="12"/>
        <rFont val="Arial"/>
        <family val="2"/>
      </rPr>
      <t xml:space="preserve">con el fin de identificar las unidades documentales vitales (Conservación Total), y minimizar el riesgo de perdida total o parcial de la información de la Entidad ante una situación de emergencia causada por incendio, inundación, terremoto, entre otras situaciones que garantice la continuidad de la operación misional de la Entidad.
</t>
    </r>
    <r>
      <rPr>
        <b/>
        <u/>
        <sz val="12"/>
        <rFont val="Arial"/>
        <family val="2"/>
      </rPr>
      <t xml:space="preserve">
</t>
    </r>
  </si>
  <si>
    <r>
      <rPr>
        <b/>
        <sz val="12"/>
        <rFont val="Arial"/>
        <family val="2"/>
      </rPr>
      <t>DGC</t>
    </r>
    <r>
      <rPr>
        <sz val="12"/>
        <rFont val="Arial"/>
        <family val="2"/>
      </rPr>
      <t xml:space="preserve">
NC - Subproceso Recursos Administrativos
Subdirección Administrativa
Coordinación de Documentación 
</t>
    </r>
  </si>
  <si>
    <r>
      <t>2. Solicitar a la Coordinación de Infraestructura, concepto técnico y presupuestal de viabilidad, para la adquisición e instalación del E</t>
    </r>
    <r>
      <rPr>
        <b/>
        <u/>
        <sz val="12"/>
        <rFont val="Arial"/>
        <family val="2"/>
      </rPr>
      <t>quipo de Ventilación</t>
    </r>
    <r>
      <rPr>
        <b/>
        <sz val="12"/>
        <rFont val="Arial"/>
        <family val="2"/>
      </rPr>
      <t xml:space="preserve"> </t>
    </r>
    <r>
      <rPr>
        <sz val="12"/>
        <rFont val="Arial"/>
        <family val="2"/>
      </rPr>
      <t>correspondiente para el Archivo Central del Nivel Central</t>
    </r>
  </si>
  <si>
    <r>
      <rPr>
        <b/>
        <sz val="12"/>
        <rFont val="Arial"/>
        <family val="2"/>
      </rPr>
      <t>DGC</t>
    </r>
    <r>
      <rPr>
        <sz val="12"/>
        <rFont val="Arial"/>
        <family val="2"/>
      </rPr>
      <t xml:space="preserve">
NC - Subproceso Recursos Administrativos
Subdirección Administrativa
Coordinación de Documentación 
Coordinación de Infraestructura </t>
    </r>
  </si>
  <si>
    <r>
      <t xml:space="preserve">3. Solicitar a la Coordinación de Bienestar y Riesgos Laborales, la instalación del </t>
    </r>
    <r>
      <rPr>
        <b/>
        <u/>
        <sz val="12"/>
        <rFont val="Arial"/>
        <family val="2"/>
      </rPr>
      <t>Mapa de Ruta de Evacuación</t>
    </r>
    <r>
      <rPr>
        <u/>
        <sz val="12"/>
        <rFont val="Arial"/>
        <family val="2"/>
      </rPr>
      <t xml:space="preserve"> </t>
    </r>
    <r>
      <rPr>
        <sz val="12"/>
        <rFont val="Arial"/>
        <family val="2"/>
      </rPr>
      <t>en el Archivo Central del Nivel Central</t>
    </r>
  </si>
  <si>
    <r>
      <rPr>
        <b/>
        <sz val="12"/>
        <rFont val="Arial"/>
        <family val="2"/>
      </rPr>
      <t>DGC</t>
    </r>
    <r>
      <rPr>
        <sz val="12"/>
        <rFont val="Arial"/>
        <family val="2"/>
      </rPr>
      <t xml:space="preserve">
NC - Subproceso Recursos Administrativos
Subdirección Administrativa
Coordinación de Documentación
NC - Subproceso Desarrollo del Talento Humano
Subdirección de Talento Humano
Coordinación de Bienestar y Riesgos Laborales </t>
    </r>
  </si>
  <si>
    <r>
      <t xml:space="preserve">4. Solicitar a la Coordinación de Infraestructura, </t>
    </r>
    <r>
      <rPr>
        <b/>
        <u/>
        <sz val="12"/>
        <rFont val="Arial"/>
        <family val="2"/>
      </rPr>
      <t>Mapa de ubicación de Redes Eléctricas e Hidráulicas</t>
    </r>
    <r>
      <rPr>
        <sz val="12"/>
        <rFont val="Arial"/>
        <family val="2"/>
      </rPr>
      <t xml:space="preserve"> correspondiente para el Archivo Central del Nivel Central.</t>
    </r>
  </si>
  <si>
    <r>
      <t xml:space="preserve">5. Solicitar a la Coordinación de Infraestructura como supervisores del contrato de </t>
    </r>
    <r>
      <rPr>
        <b/>
        <u/>
        <sz val="12"/>
        <rFont val="Arial"/>
        <family val="2"/>
      </rPr>
      <t>Mantenimiento de las Cubierta</t>
    </r>
    <r>
      <rPr>
        <sz val="12"/>
        <rFont val="Arial"/>
        <family val="2"/>
      </rPr>
      <t xml:space="preserve">s, visita a la sede del </t>
    </r>
    <r>
      <rPr>
        <b/>
        <u/>
        <sz val="12"/>
        <rFont val="Arial"/>
        <family val="2"/>
      </rPr>
      <t>Archivo Central en Álamos</t>
    </r>
    <r>
      <rPr>
        <sz val="12"/>
        <rFont val="Arial"/>
        <family val="2"/>
      </rPr>
      <t xml:space="preserve"> del contratista adjudicatario para su respectiva reparación, junto con el cronograma de ejecución del mantenimiento.</t>
    </r>
  </si>
  <si>
    <r>
      <t>6. Solicitar a la Coordinación de Infraestructura como supervisores del contrato de</t>
    </r>
    <r>
      <rPr>
        <b/>
        <u/>
        <sz val="12"/>
        <rFont val="Arial"/>
        <family val="2"/>
      </rPr>
      <t xml:space="preserve"> Mantenimiento de las Cubiertas</t>
    </r>
    <r>
      <rPr>
        <sz val="12"/>
        <rFont val="Arial"/>
        <family val="2"/>
      </rPr>
      <t xml:space="preserve">, visita a la sede del </t>
    </r>
    <r>
      <rPr>
        <b/>
        <u/>
        <sz val="12"/>
        <rFont val="Arial"/>
        <family val="2"/>
      </rPr>
      <t>Archivo Central  de Grandes</t>
    </r>
    <r>
      <rPr>
        <sz val="12"/>
        <rFont val="Arial"/>
        <family val="2"/>
      </rPr>
      <t xml:space="preserve"> del contratista adjudicatario para su respectiva reparación y aislamiento de las palomas, junto con el cronograma de ejecución del mantenimiento.
</t>
    </r>
  </si>
  <si>
    <r>
      <t xml:space="preserve">7. Solicitar a la Coordinación de Servicios Generales, visita a la sede para revisión del </t>
    </r>
    <r>
      <rPr>
        <b/>
        <u/>
        <sz val="12"/>
        <rFont val="Arial"/>
        <family val="2"/>
      </rPr>
      <t>Cableado</t>
    </r>
    <r>
      <rPr>
        <sz val="12"/>
        <rFont val="Arial"/>
        <family val="2"/>
      </rPr>
      <t xml:space="preserve"> y su respectivo ajuste.</t>
    </r>
  </si>
  <si>
    <r>
      <rPr>
        <b/>
        <sz val="12"/>
        <rFont val="Arial"/>
        <family val="2"/>
      </rPr>
      <t>DGC</t>
    </r>
    <r>
      <rPr>
        <sz val="12"/>
        <rFont val="Arial"/>
        <family val="2"/>
      </rPr>
      <t xml:space="preserve">
NC - Subproceso Recursos Administrativos
Subdirección Administrativa
Coordinación de Documentación 
Coordinación de Servicios Generales </t>
    </r>
  </si>
  <si>
    <r>
      <t xml:space="preserve">8. Solicitar a la Coordinación de Servicios Generales, como supervisores del contrato de </t>
    </r>
    <r>
      <rPr>
        <u/>
        <sz val="12"/>
        <rFont val="Arial"/>
        <family val="2"/>
      </rPr>
      <t>F</t>
    </r>
    <r>
      <rPr>
        <b/>
        <u/>
        <sz val="12"/>
        <rFont val="Arial"/>
        <family val="2"/>
      </rPr>
      <t>umigación</t>
    </r>
    <r>
      <rPr>
        <sz val="12"/>
        <rFont val="Arial"/>
        <family val="2"/>
      </rPr>
      <t>, realizar la instalación de las trampas de cebo para los roedores en las dos (2) bodegas del Archivo Central del Nivel Central.</t>
    </r>
  </si>
  <si>
    <r>
      <t xml:space="preserve">9. Se dispondra de un </t>
    </r>
    <r>
      <rPr>
        <b/>
        <u/>
        <sz val="12"/>
        <rFont val="Arial"/>
        <family val="2"/>
      </rPr>
      <t>espacio con demarcación y señalización</t>
    </r>
    <r>
      <rPr>
        <sz val="12"/>
        <rFont val="Arial"/>
        <family val="2"/>
      </rPr>
      <t xml:space="preserve"> en las dos (2) bodegas del Archivo Central, para ubicar las unidades documentales que su disposición final sea la Eliminación, Selección y Conservación Total.</t>
    </r>
  </si>
  <si>
    <r>
      <rPr>
        <b/>
        <sz val="12"/>
        <rFont val="Arial"/>
        <family val="2"/>
      </rPr>
      <t>DGC</t>
    </r>
    <r>
      <rPr>
        <sz val="12"/>
        <rFont val="Arial"/>
        <family val="2"/>
      </rPr>
      <t xml:space="preserve">
NC - Subproceso Recursos Administrativos
Subdirección Administrativa
Coordinación de Documentación
</t>
    </r>
  </si>
  <si>
    <r>
      <t xml:space="preserve">1. Diligenciar correctamente el formato diseñado por la Coordinación de Documentación, para el levantamiento de la información del </t>
    </r>
    <r>
      <rPr>
        <b/>
        <u/>
        <sz val="12"/>
        <rFont val="Arial"/>
        <family val="2"/>
      </rPr>
      <t>Diagnostico Integral</t>
    </r>
    <r>
      <rPr>
        <u/>
        <sz val="12"/>
        <rFont val="Arial"/>
        <family val="2"/>
      </rPr>
      <t xml:space="preserve"> </t>
    </r>
    <r>
      <rPr>
        <sz val="12"/>
        <rFont val="Arial"/>
        <family val="2"/>
      </rPr>
      <t xml:space="preserve">del Archivo Central de la </t>
    </r>
    <r>
      <rPr>
        <b/>
        <u/>
        <sz val="12"/>
        <rFont val="Arial"/>
        <family val="2"/>
      </rPr>
      <t xml:space="preserve">DS de Aduanas de Bogotá, </t>
    </r>
    <r>
      <rPr>
        <sz val="12"/>
        <rFont val="Arial"/>
        <family val="2"/>
      </rPr>
      <t xml:space="preserve">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
</t>
    </r>
  </si>
  <si>
    <r>
      <rPr>
        <b/>
        <sz val="12"/>
        <rFont val="Arial"/>
        <family val="2"/>
      </rPr>
      <t>DGC</t>
    </r>
    <r>
      <rPr>
        <sz val="12"/>
        <rFont val="Arial"/>
        <family val="2"/>
      </rPr>
      <t xml:space="preserve">
NC - Subproceso Recursos Administrativos
Subdirección Administrativa
Coordinación de Documentación
DS - Subproceso Recursos Administrativos
Dirección Seccional de Aduanas de Bogotá 
División Administrativa y Financiera 
GIT de Archivo
</t>
    </r>
  </si>
  <si>
    <r>
      <t>2. Solicitar a la Coordinación de Infraestructura, concepto técnico y presupuestal de viabilidad, para la adquisición e instalación del E</t>
    </r>
    <r>
      <rPr>
        <b/>
        <u/>
        <sz val="12"/>
        <rFont val="Arial"/>
        <family val="2"/>
      </rPr>
      <t>quipo de Ventilación</t>
    </r>
    <r>
      <rPr>
        <b/>
        <sz val="12"/>
        <rFont val="Arial"/>
        <family val="2"/>
      </rPr>
      <t xml:space="preserve"> </t>
    </r>
    <r>
      <rPr>
        <sz val="12"/>
        <rFont val="Arial"/>
        <family val="2"/>
      </rPr>
      <t>correspondiente para el Archivo Central de la DS de Aduanas de Bogotá.</t>
    </r>
  </si>
  <si>
    <r>
      <rPr>
        <b/>
        <sz val="12"/>
        <rFont val="Arial"/>
        <family val="2"/>
      </rPr>
      <t>DGC</t>
    </r>
    <r>
      <rPr>
        <sz val="12"/>
        <rFont val="Arial"/>
        <family val="2"/>
      </rPr>
      <t xml:space="preserve">
DS - Subproceso Recursos Administrativos
Dirección Seccional de Aduanas de Bogotá 
División Administrativa y Financiera 
GIT de Archivo
</t>
    </r>
  </si>
  <si>
    <r>
      <t xml:space="preserve">3. Solicitar a la Coordinación de Bienestar y Riesgos Laborales, la instalación del </t>
    </r>
    <r>
      <rPr>
        <b/>
        <u/>
        <sz val="12"/>
        <rFont val="Arial"/>
        <family val="2"/>
      </rPr>
      <t>Mapa de Ruta de Evacuación</t>
    </r>
    <r>
      <rPr>
        <u/>
        <sz val="12"/>
        <rFont val="Arial"/>
        <family val="2"/>
      </rPr>
      <t xml:space="preserve"> </t>
    </r>
    <r>
      <rPr>
        <sz val="12"/>
        <rFont val="Arial"/>
        <family val="2"/>
      </rPr>
      <t>en el Archivo Central de la DS de Aduanas de Bogotá.</t>
    </r>
  </si>
  <si>
    <r>
      <rPr>
        <b/>
        <sz val="12"/>
        <rFont val="Arial"/>
        <family val="2"/>
      </rPr>
      <t>DGC</t>
    </r>
    <r>
      <rPr>
        <sz val="12"/>
        <rFont val="Arial"/>
        <family val="2"/>
      </rPr>
      <t xml:space="preserve">
DS - Subproceso Recursos Administrativos
Dirección Seccional de Aduanas de Bogotá 
División Administrativa y Financiera 
GIT de Archivo
NC - Subproceso Desarrollo del Talento Humano
Subdirección de Talento Humano
Coordinación de Bienestar y Riesgos Laborales </t>
    </r>
  </si>
  <si>
    <r>
      <t xml:space="preserve">4. Solicitar a la Coordinación de Infraestructura, </t>
    </r>
    <r>
      <rPr>
        <b/>
        <u/>
        <sz val="12"/>
        <rFont val="Arial"/>
        <family val="2"/>
      </rPr>
      <t>Mapa de ubicación de Redes Eléctricas e Hidráulicas</t>
    </r>
    <r>
      <rPr>
        <sz val="12"/>
        <rFont val="Arial"/>
        <family val="2"/>
      </rPr>
      <t xml:space="preserve"> correspondiente para el Archivo Central de la DS de Aduanas de Bogotá.</t>
    </r>
  </si>
  <si>
    <r>
      <rPr>
        <b/>
        <sz val="12"/>
        <rFont val="Arial"/>
        <family val="2"/>
      </rPr>
      <t>DGC</t>
    </r>
    <r>
      <rPr>
        <sz val="12"/>
        <rFont val="Arial"/>
        <family val="2"/>
      </rPr>
      <t xml:space="preserve">
DS - Subproceso Recursos Administrativos
Dirección Seccional de Aduanas de Bogotá 
División Administrativa y Financiera
GIT de Archivo
NC - Subproceso Recursos Administrativos
Subdirección Administrativa
Coordinación de Infraestructura </t>
    </r>
  </si>
  <si>
    <r>
      <t xml:space="preserve">5. Publicar el </t>
    </r>
    <r>
      <rPr>
        <b/>
        <u/>
        <sz val="12"/>
        <rFont val="Arial"/>
        <family val="2"/>
      </rPr>
      <t>Directorio de Emergencias</t>
    </r>
    <r>
      <rPr>
        <sz val="12"/>
        <rFont val="Arial"/>
        <family val="2"/>
      </rPr>
      <t xml:space="preserve">, asi como, el </t>
    </r>
    <r>
      <rPr>
        <b/>
        <u/>
        <sz val="12"/>
        <rFont val="Arial"/>
        <family val="2"/>
      </rPr>
      <t>Directorio Telefonico de Seguridad, Vigilancia, Bomberos y Policia</t>
    </r>
    <r>
      <rPr>
        <sz val="12"/>
        <rFont val="Arial"/>
        <family val="2"/>
      </rPr>
      <t>, en la entrada principal y en el segundo piso de la bodega del archivo central  de la DS de Aduanas Bogotá.</t>
    </r>
  </si>
  <si>
    <r>
      <rPr>
        <b/>
        <sz val="12"/>
        <rFont val="Arial"/>
        <family val="2"/>
      </rPr>
      <t>DGC</t>
    </r>
    <r>
      <rPr>
        <sz val="12"/>
        <rFont val="Arial"/>
        <family val="2"/>
      </rPr>
      <t xml:space="preserve">
DS - Subproceso Recursos Administrativos
Dirección Seccional de Aduanas de Bogotá 
División Administrativa y Financiera
GIT de Archivo</t>
    </r>
  </si>
  <si>
    <r>
      <t>6. Solicitar a la Coordinación de Bienestar y Riesgos Laborales, concepto tecnico y presupuestal de viabilidad, para la adquisición e instalación de un</t>
    </r>
    <r>
      <rPr>
        <b/>
        <u/>
        <sz val="12"/>
        <rFont val="Arial"/>
        <family val="2"/>
      </rPr>
      <t xml:space="preserve"> Equipo de Alarma</t>
    </r>
    <r>
      <rPr>
        <sz val="12"/>
        <rFont val="Arial"/>
        <family val="2"/>
      </rPr>
      <t xml:space="preserve"> contra incendio para el Archivo Central de la DS de Aduanas de Bogotá</t>
    </r>
  </si>
  <si>
    <r>
      <t>7. Solicitar a la Coordinación de Infraestructura como supervisores del contrato de</t>
    </r>
    <r>
      <rPr>
        <b/>
        <u/>
        <sz val="12"/>
        <rFont val="Arial"/>
        <family val="2"/>
      </rPr>
      <t xml:space="preserve"> Mantenimiento de las Cubiertas</t>
    </r>
    <r>
      <rPr>
        <sz val="12"/>
        <rFont val="Arial"/>
        <family val="2"/>
      </rPr>
      <t xml:space="preserve">, visita a la sede del </t>
    </r>
    <r>
      <rPr>
        <b/>
        <u/>
        <sz val="12"/>
        <rFont val="Arial"/>
        <family val="2"/>
      </rPr>
      <t xml:space="preserve">Archivo Central </t>
    </r>
    <r>
      <rPr>
        <sz val="12"/>
        <rFont val="Arial"/>
        <family val="2"/>
      </rPr>
      <t xml:space="preserve">del contratista adjudicatario para su respectiva reparación, junto con el cronograma de ejecución del mantenimiento.
</t>
    </r>
  </si>
  <si>
    <r>
      <t xml:space="preserve">8. Solicitar a la Coordinación de Servicios Generales, visita a la sede para revisión del </t>
    </r>
    <r>
      <rPr>
        <b/>
        <u/>
        <sz val="12"/>
        <rFont val="Arial"/>
        <family val="2"/>
      </rPr>
      <t>Cableado</t>
    </r>
    <r>
      <rPr>
        <sz val="12"/>
        <rFont val="Arial"/>
        <family val="2"/>
      </rPr>
      <t xml:space="preserve"> y su respectivo ajuste.</t>
    </r>
  </si>
  <si>
    <r>
      <rPr>
        <b/>
        <sz val="12"/>
        <rFont val="Arial"/>
        <family val="2"/>
      </rPr>
      <t>DGC</t>
    </r>
    <r>
      <rPr>
        <sz val="12"/>
        <rFont val="Arial"/>
        <family val="2"/>
      </rPr>
      <t xml:space="preserve">
DS - Subproceso Recursos Administrativos
Dirección Seccional de Aduanas de Bogotá 
División Administrativa y Financiera 
GIT de Archivo
NC - Subproceso Recursos Administrativos
Subdirección Administrativa
Coordinación de Documentación 
Coordinación de Servicios Generales </t>
    </r>
  </si>
  <si>
    <r>
      <t xml:space="preserve">9. Solicitar el suministro de equipos </t>
    </r>
    <r>
      <rPr>
        <b/>
        <u/>
        <sz val="12"/>
        <rFont val="Arial"/>
        <family val="2"/>
      </rPr>
      <t>Termohigrometros</t>
    </r>
    <r>
      <rPr>
        <sz val="12"/>
        <rFont val="Arial"/>
        <family val="2"/>
      </rPr>
      <t xml:space="preserve"> a la Coordinación de Servicios Generales, para su respectiva instalación en el segundo piso del Archivo Central de Aduanas Bogotá -Bodega No. 4</t>
    </r>
  </si>
  <si>
    <r>
      <t xml:space="preserve">10. Solicitar a la Coordinación de Servicios Generales, como supervisores del contrato de </t>
    </r>
    <r>
      <rPr>
        <b/>
        <u/>
        <sz val="12"/>
        <rFont val="Arial"/>
        <family val="2"/>
      </rPr>
      <t>fumigación</t>
    </r>
    <r>
      <rPr>
        <sz val="12"/>
        <rFont val="Arial"/>
        <family val="2"/>
      </rPr>
      <t>, realizar la instalación de las trampas de cebo para los roedores en el Archivo Central de la DS de Aduanas Bogotá.</t>
    </r>
  </si>
  <si>
    <r>
      <t xml:space="preserve">11. Se dispondra de un </t>
    </r>
    <r>
      <rPr>
        <b/>
        <u/>
        <sz val="12"/>
        <rFont val="Arial"/>
        <family val="2"/>
      </rPr>
      <t>espacio con demarcación y señalización</t>
    </r>
    <r>
      <rPr>
        <sz val="12"/>
        <rFont val="Arial"/>
        <family val="2"/>
      </rPr>
      <t xml:space="preserve"> en el Archivo Central para ubicar las unidades documentales que su disposición final sea la Eliminación, Selección y Conservación Total.
</t>
    </r>
  </si>
  <si>
    <r>
      <rPr>
        <b/>
        <sz val="12"/>
        <rFont val="Arial"/>
        <family val="2"/>
      </rPr>
      <t>DGC</t>
    </r>
    <r>
      <rPr>
        <sz val="12"/>
        <rFont val="Arial"/>
        <family val="2"/>
      </rPr>
      <t xml:space="preserve">
DS - Subproceso Recursos Administrativos
Dirección Seccional de Aduanas de Bogotá 
División Administrativa y Financiera 
GIT de Archivo</t>
    </r>
  </si>
  <si>
    <r>
      <t xml:space="preserve">1. Diligenciar correctamente el formato diseñado por la Coordinación de Documentación, para el levantamiento de la información del </t>
    </r>
    <r>
      <rPr>
        <b/>
        <u/>
        <sz val="12"/>
        <rFont val="Arial"/>
        <family val="2"/>
      </rPr>
      <t>Diagnostico Integral</t>
    </r>
    <r>
      <rPr>
        <sz val="12"/>
        <rFont val="Arial"/>
        <family val="2"/>
      </rPr>
      <t xml:space="preserve"> del Archivo Central de la </t>
    </r>
    <r>
      <rPr>
        <b/>
        <u/>
        <sz val="12"/>
        <rFont val="Arial"/>
        <family val="2"/>
      </rPr>
      <t>Dirección Seccional de Impuestos y Aduanas Bucaramanga,</t>
    </r>
    <r>
      <rPr>
        <sz val="12"/>
        <rFont val="Arial"/>
        <family val="2"/>
      </rPr>
      <t xml:space="preserve">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
</t>
    </r>
  </si>
  <si>
    <r>
      <rPr>
        <b/>
        <sz val="12"/>
        <rFont val="Arial"/>
        <family val="2"/>
      </rPr>
      <t>DGC</t>
    </r>
    <r>
      <rPr>
        <sz val="12"/>
        <rFont val="Arial"/>
        <family val="2"/>
      </rPr>
      <t xml:space="preserve">
DS - Subproceso Recursos Administrativos
Dirección Seccional de Impuestos y Aduanas de Bucaramanga 
División Administrativa y Financiera 
GIT de Archivo</t>
    </r>
  </si>
  <si>
    <r>
      <t>2. Solicitar a la Coordinación de Infraestructura, concepto técnico y presupuestal de viabilidad, para la adquisición e instalación del E</t>
    </r>
    <r>
      <rPr>
        <b/>
        <u/>
        <sz val="12"/>
        <rFont val="Arial"/>
        <family val="2"/>
      </rPr>
      <t>quipo de Ventilación</t>
    </r>
    <r>
      <rPr>
        <b/>
        <sz val="12"/>
        <rFont val="Arial"/>
        <family val="2"/>
      </rPr>
      <t xml:space="preserve"> </t>
    </r>
    <r>
      <rPr>
        <sz val="12"/>
        <rFont val="Arial"/>
        <family val="2"/>
      </rPr>
      <t>correspondiente para el Archivo Central de la DSIA de Bucaramanga.</t>
    </r>
  </si>
  <si>
    <r>
      <rPr>
        <b/>
        <sz val="12"/>
        <rFont val="Arial"/>
        <family val="2"/>
      </rPr>
      <t>DGC</t>
    </r>
    <r>
      <rPr>
        <sz val="12"/>
        <rFont val="Arial"/>
        <family val="2"/>
      </rPr>
      <t xml:space="preserve">
DS - Subproceso Recursos Administrativos
Dirección Seccional de Impuestos y Aduanas de Bucaramanga 
División Administrativa y Financiera </t>
    </r>
  </si>
  <si>
    <r>
      <t>3. Humedad: Realizar la</t>
    </r>
    <r>
      <rPr>
        <b/>
        <u/>
        <sz val="12"/>
        <rFont val="Arial"/>
        <family val="2"/>
      </rPr>
      <t xml:space="preserve"> impermeabilización</t>
    </r>
    <r>
      <rPr>
        <sz val="12"/>
        <rFont val="Arial"/>
        <family val="2"/>
      </rPr>
      <t xml:space="preserve"> del sector donde se presenta deterioro por humedad en el Archivo Central de la DSIA de Bucaramanga</t>
    </r>
  </si>
  <si>
    <r>
      <t xml:space="preserve">4. Solicitar a la Coordinación de Bienestar y Riesgos Laborales, la instalación del </t>
    </r>
    <r>
      <rPr>
        <b/>
        <u/>
        <sz val="12"/>
        <rFont val="Arial"/>
        <family val="2"/>
      </rPr>
      <t>Mapa de Ruta de Evacuación</t>
    </r>
    <r>
      <rPr>
        <u/>
        <sz val="12"/>
        <rFont val="Arial"/>
        <family val="2"/>
      </rPr>
      <t xml:space="preserve"> </t>
    </r>
    <r>
      <rPr>
        <sz val="12"/>
        <rFont val="Arial"/>
        <family val="2"/>
      </rPr>
      <t>en el Archivo Central de la  DSIA de Bucaramanga.</t>
    </r>
  </si>
  <si>
    <r>
      <rPr>
        <b/>
        <sz val="12"/>
        <rFont val="Arial"/>
        <family val="2"/>
      </rPr>
      <t>DGC</t>
    </r>
    <r>
      <rPr>
        <sz val="12"/>
        <rFont val="Arial"/>
        <family val="2"/>
      </rPr>
      <t xml:space="preserve">
DS - Subproceso Recursos Administrativos
Dirección Seccional de Impuestos y Aduanas de Bucaramanga 
División Administrativa y Financiera 
DGC
NC - Subproceso Recursos Administrativos
Subdirección Administrativa
Coordinación de Infraestructura </t>
    </r>
  </si>
  <si>
    <r>
      <t xml:space="preserve">5. Solicitar a la Coordinación de Infraestructura, </t>
    </r>
    <r>
      <rPr>
        <b/>
        <u/>
        <sz val="12"/>
        <rFont val="Arial"/>
        <family val="2"/>
      </rPr>
      <t>Mapa de ubicación de Redes Eléctricas e Hidráulicas</t>
    </r>
    <r>
      <rPr>
        <sz val="12"/>
        <rFont val="Arial"/>
        <family val="2"/>
      </rPr>
      <t xml:space="preserve"> correspondiente para el Archivo Central de la  DSIA de Bucaramanga.</t>
    </r>
  </si>
  <si>
    <r>
      <rPr>
        <b/>
        <sz val="12"/>
        <rFont val="Arial"/>
        <family val="2"/>
      </rPr>
      <t>DGC</t>
    </r>
    <r>
      <rPr>
        <sz val="12"/>
        <rFont val="Arial"/>
        <family val="2"/>
      </rPr>
      <t xml:space="preserve">
DS - Subproceso Recursos Administrativos
Dirección Seccional de Impuestos y Aduanas de Bucaramanga 
División Administrativa y Financiera 
NC - Subproceso Desarrollo del Talento Humano
Subdirección de Talento Humano
Coordinación de Bienestar y Riesgos Laborales </t>
    </r>
  </si>
  <si>
    <r>
      <t>6.</t>
    </r>
    <r>
      <rPr>
        <b/>
        <u/>
        <sz val="12"/>
        <rFont val="Arial"/>
        <family val="2"/>
      </rPr>
      <t xml:space="preserve"> Identificación y ubicación de unidades vitales</t>
    </r>
    <r>
      <rPr>
        <sz val="12"/>
        <rFont val="Arial"/>
        <family val="2"/>
      </rPr>
      <t>: Se procederá a identificar las unidades documentales vitales para posteriormente trasladar a la bodega de archivo del contratista MTI, quien tiene a cargo la custodia de los Archivos Centrales de la DSIA de Bucaramanga.</t>
    </r>
  </si>
  <si>
    <r>
      <rPr>
        <b/>
        <sz val="12"/>
        <rFont val="Arial"/>
        <family val="2"/>
      </rPr>
      <t>DGC</t>
    </r>
    <r>
      <rPr>
        <sz val="12"/>
        <rFont val="Arial"/>
        <family val="2"/>
      </rPr>
      <t xml:space="preserve">
DS - Subproceso Recursos Administrativos
Dirección Seccional de Impuestos y Aduanas de Bucaramanga 
División Administrativa y Financiera
GIT de Documentación </t>
    </r>
  </si>
  <si>
    <r>
      <t xml:space="preserve">7. Solicitar a la Coordinación de Infraestructura emitir un concepto técnico, sobre la posible </t>
    </r>
    <r>
      <rPr>
        <b/>
        <u/>
        <sz val="12"/>
        <rFont val="Arial"/>
        <family val="2"/>
      </rPr>
      <t xml:space="preserve">sobrecarga estructural en los pisos 2 y 3 </t>
    </r>
    <r>
      <rPr>
        <sz val="12"/>
        <rFont val="Arial"/>
        <family val="2"/>
      </rPr>
      <t>del Edificio DIAN en la DSIA de Bucaramanga.</t>
    </r>
  </si>
  <si>
    <r>
      <t xml:space="preserve">1. Suscribir Memorando con el </t>
    </r>
    <r>
      <rPr>
        <b/>
        <u/>
        <sz val="12"/>
        <rFont val="Arial"/>
        <family val="2"/>
      </rPr>
      <t>cronograma de transferencia documental</t>
    </r>
    <r>
      <rPr>
        <sz val="12"/>
        <rFont val="Arial"/>
        <family val="2"/>
      </rPr>
      <t xml:space="preserve"> para el año 2024 para la </t>
    </r>
    <r>
      <rPr>
        <b/>
        <u/>
        <sz val="12"/>
        <rFont val="Arial"/>
        <family val="2"/>
      </rPr>
      <t>DSIA de Yopal.</t>
    </r>
  </si>
  <si>
    <r>
      <rPr>
        <b/>
        <sz val="12"/>
        <rFont val="Arial"/>
        <family val="2"/>
      </rPr>
      <t>DGC</t>
    </r>
    <r>
      <rPr>
        <sz val="12"/>
        <rFont val="Arial"/>
        <family val="2"/>
      </rPr>
      <t xml:space="preserve">
DS - Subproceso Recursos Administrativos
Dirección Seccional de Impuestos y Aduanas de Yopal 
División Administrativa y Financiera </t>
    </r>
  </si>
  <si>
    <r>
      <t xml:space="preserve">2. Diligenciar correctamente el formato diseñado por la Coordinación de Documentación, para el levantamiento de la información del </t>
    </r>
    <r>
      <rPr>
        <b/>
        <u/>
        <sz val="12"/>
        <rFont val="Arial"/>
        <family val="2"/>
      </rPr>
      <t>Diagnostico Integral</t>
    </r>
    <r>
      <rPr>
        <sz val="12"/>
        <rFont val="Arial"/>
        <family val="2"/>
      </rPr>
      <t xml:space="preserve"> del Archivo Central de la Dirección Seccional de Impuestos y Aduanas de Yopal,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
</t>
    </r>
  </si>
  <si>
    <r>
      <rPr>
        <b/>
        <sz val="12"/>
        <rFont val="Arial"/>
        <family val="2"/>
      </rPr>
      <t>DGC</t>
    </r>
    <r>
      <rPr>
        <sz val="12"/>
        <rFont val="Arial"/>
        <family val="2"/>
      </rPr>
      <t xml:space="preserve">
NC - Subproceso Recursos Administrativos
Subdirección Administrativa
Coordinación de Documentación
DS - Subproceso Recursos Administrativos
Dirección Seccional de Impuestos y Aduanas de Yopal 
División Administrativa y Financiera </t>
    </r>
  </si>
  <si>
    <r>
      <t xml:space="preserve">3. Solicitar a la Coordinación de Infraestructura, concepto técnico y presupuestal de viabilidad para la adquisición de </t>
    </r>
    <r>
      <rPr>
        <b/>
        <u/>
        <sz val="12"/>
        <rFont val="Arial"/>
        <family val="2"/>
      </rPr>
      <t>Estanteria para el Archivo Central</t>
    </r>
    <r>
      <rPr>
        <sz val="12"/>
        <rFont val="Arial"/>
        <family val="2"/>
      </rPr>
      <t>, que cumpla con las condiciones técnicas del AGN para la DSIA de Yopal.</t>
    </r>
  </si>
  <si>
    <r>
      <rPr>
        <b/>
        <sz val="12"/>
        <rFont val="Arial"/>
        <family val="2"/>
      </rPr>
      <t>DGC</t>
    </r>
    <r>
      <rPr>
        <sz val="12"/>
        <rFont val="Arial"/>
        <family val="2"/>
      </rPr>
      <t xml:space="preserve">
DS - Subproceso Recursos Administrativos
Dirección Seccional de Impuestos y Aduanas de Yopal 
División Administrativa y Financiera 
NC - Subproceso Recursos Administrativos
Subdirección Administrativa
Coordinación de Infraestructura</t>
    </r>
  </si>
  <si>
    <r>
      <t>4. Solicitar a la Coordinación de Infraestructura, concepto técnico y presupuestal de viabilidad, para la adquisición e instalación del E</t>
    </r>
    <r>
      <rPr>
        <b/>
        <u/>
        <sz val="12"/>
        <rFont val="Arial"/>
        <family val="2"/>
      </rPr>
      <t>quipo de Ventilación</t>
    </r>
    <r>
      <rPr>
        <b/>
        <sz val="12"/>
        <rFont val="Arial"/>
        <family val="2"/>
      </rPr>
      <t xml:space="preserve"> </t>
    </r>
    <r>
      <rPr>
        <sz val="12"/>
        <rFont val="Arial"/>
        <family val="2"/>
      </rPr>
      <t>correspondiente para el Archivo Central de la DSIA de Yopal.</t>
    </r>
  </si>
  <si>
    <r>
      <t xml:space="preserve">5. Se dispondra de un </t>
    </r>
    <r>
      <rPr>
        <b/>
        <u/>
        <sz val="12"/>
        <rFont val="Arial"/>
        <family val="2"/>
      </rPr>
      <t>espacio con demarcación y señalización</t>
    </r>
    <r>
      <rPr>
        <sz val="12"/>
        <rFont val="Arial"/>
        <family val="2"/>
      </rPr>
      <t xml:space="preserve"> en el Archivo Central para ubicar las unidades documentales que su disposición final sea la Eliminación, Selección y Conservación Total.
</t>
    </r>
  </si>
  <si>
    <r>
      <t xml:space="preserve">6. Capacitación para </t>
    </r>
    <r>
      <rPr>
        <b/>
        <u/>
        <sz val="12"/>
        <rFont val="Arial"/>
        <family val="2"/>
      </rPr>
      <t xml:space="preserve">Conformación y Organización </t>
    </r>
    <r>
      <rPr>
        <sz val="12"/>
        <rFont val="Arial"/>
        <family val="2"/>
      </rPr>
      <t>de unidades documentales fisicas y electronicas</t>
    </r>
  </si>
  <si>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</si>
  <si>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</si>
  <si>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</si>
  <si>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</si>
  <si>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</si>
  <si>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</si>
  <si>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</si>
  <si>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r>
      <rPr>
        <b/>
        <sz val="12"/>
        <rFont val="Arial"/>
        <family val="2"/>
      </rPr>
      <t>DGC</t>
    </r>
    <r>
      <rPr>
        <sz val="12"/>
        <rFont val="Arial"/>
        <family val="2"/>
      </rPr>
      <t xml:space="preserve">
Dirección de Gestión Corporativa
Subdirección de Asuntos Disciplinarios
Coordinación de Instrucción
Coordinación de Decisiones
Coordinación de Enlace Procesal
Dirección de Gestión de Innovación y Tecnología      
Subdirección Innovación y Proyectos            </t>
    </r>
  </si>
  <si>
    <r>
      <rPr>
        <b/>
        <sz val="12"/>
        <rFont val="Arial"/>
        <family val="2"/>
      </rPr>
      <t>DGC</t>
    </r>
    <r>
      <rPr>
        <sz val="12"/>
        <rFont val="Arial"/>
        <family val="2"/>
      </rPr>
      <t xml:space="preserve">
Dirección de Gestión Corporativa
Subdirección de Asuntos Disciplinarios
Coordinación de Instrucción</t>
    </r>
  </si>
  <si>
    <r>
      <rPr>
        <b/>
        <sz val="12"/>
        <rFont val="Arial"/>
        <family val="2"/>
      </rPr>
      <t>DGC</t>
    </r>
    <r>
      <rPr>
        <sz val="12"/>
        <rFont val="Arial"/>
        <family val="2"/>
      </rPr>
      <t xml:space="preserve">
Dirección de Gestión Corporativa
Subdirección de Asuntos Disciplinarios</t>
    </r>
  </si>
  <si>
    <r>
      <rPr>
        <b/>
        <sz val="12"/>
        <rFont val="Arial"/>
        <family val="2"/>
      </rPr>
      <t>DGI</t>
    </r>
    <r>
      <rPr>
        <sz val="12"/>
        <rFont val="Arial"/>
        <family val="2"/>
      </rPr>
      <t xml:space="preserve">
Coordinación Control Extensivo de Obligaciones</t>
    </r>
  </si>
  <si>
    <r>
      <rPr>
        <b/>
        <sz val="12"/>
        <rFont val="Arial"/>
        <family val="2"/>
      </rPr>
      <t>DGI</t>
    </r>
    <r>
      <rPr>
        <sz val="12"/>
        <rFont val="Arial"/>
        <family val="2"/>
      </rPr>
      <t xml:space="preserve">
 Division de Cobranzas Seccional de Impuestos de Bogota.</t>
    </r>
  </si>
  <si>
    <r>
      <rPr>
        <b/>
        <sz val="12"/>
        <rFont val="Arial"/>
        <family val="2"/>
      </rPr>
      <t>DGI</t>
    </r>
    <r>
      <rPr>
        <sz val="12"/>
        <rFont val="Arial"/>
        <family val="2"/>
      </rPr>
      <t xml:space="preserve">
Division de Cobranzas de las Direcciones Seccionales de Cali, Medellin y Barranquilla</t>
    </r>
  </si>
  <si>
    <r>
      <rPr>
        <b/>
        <sz val="12"/>
        <rFont val="Arial"/>
        <family val="2"/>
      </rPr>
      <t>DGI</t>
    </r>
    <r>
      <rPr>
        <sz val="12"/>
        <rFont val="Arial"/>
        <family val="2"/>
      </rPr>
      <t xml:space="preserve">
Subdireccion de Cobranzas y Control Extensivo
Coordinacion de Cobranzas
Division de Cobranzas de las Direcciones Seccionales de Cali, Medellin y Barranquilla</t>
    </r>
  </si>
  <si>
    <r>
      <t>DGI</t>
    </r>
    <r>
      <rPr>
        <sz val="12"/>
        <rFont val="Arial"/>
        <family val="2"/>
      </rPr>
      <t xml:space="preserve">
Division de Cobranzas de las Direcciones Seccionales de Cali, Medellin y Barranquilla</t>
    </r>
  </si>
  <si>
    <r>
      <rPr>
        <b/>
        <sz val="12"/>
        <rFont val="Arial"/>
        <family val="2"/>
      </rPr>
      <t>DGI</t>
    </r>
    <r>
      <rPr>
        <sz val="12"/>
        <rFont val="Arial"/>
        <family val="2"/>
      </rPr>
      <t xml:space="preserve">
Division de Cobranzas Direcciones Seccionales de Bogota, Medellin y Bquilla</t>
    </r>
  </si>
  <si>
    <r>
      <rPr>
        <b/>
        <sz val="12"/>
        <rFont val="Arial"/>
        <family val="2"/>
      </rPr>
      <t>DGI</t>
    </r>
    <r>
      <rPr>
        <sz val="12"/>
        <rFont val="Arial"/>
        <family val="2"/>
      </rPr>
      <t xml:space="preserve">
Division de Cobranzas Direccion Seccional de Impuestos de Bogota</t>
    </r>
  </si>
  <si>
    <r>
      <rPr>
        <b/>
        <sz val="12"/>
        <rFont val="Arial"/>
        <family val="2"/>
      </rPr>
      <t xml:space="preserve">DGI
</t>
    </r>
    <r>
      <rPr>
        <sz val="12"/>
        <rFont val="Arial"/>
        <family val="2"/>
      </rPr>
      <t>Division de Cobranzas Direcciones Seccionales de Bogota, Medellin y Bquilla</t>
    </r>
  </si>
  <si>
    <r>
      <rPr>
        <b/>
        <sz val="12"/>
        <rFont val="Arial"/>
        <family val="2"/>
      </rPr>
      <t>DGI</t>
    </r>
    <r>
      <rPr>
        <sz val="12"/>
        <rFont val="Arial"/>
        <family val="2"/>
      </rPr>
      <t xml:space="preserve">
Division de Cobranzas de Bogota, Yopal, Sincelejo, Armenia y Pasto</t>
    </r>
  </si>
  <si>
    <t>inspección 170700-29-2024-02-05</t>
  </si>
  <si>
    <t>inspección 170700-29-2024-02-06</t>
  </si>
  <si>
    <t>H1_H2_H3_H4_H5_H6_H7_H8_H9_H10</t>
  </si>
  <si>
    <t>H1_H2_H3_H4_H5_H6_OB1_OB2_OB3_OB4</t>
  </si>
  <si>
    <t xml:space="preserve">170700-29-2024-02-05
"SYGA Siglo XXI – Importaciones y Selectividad Aduanera"
</t>
  </si>
  <si>
    <t>RG01: Pérdida de la confidencialidad e integridad, así como disponibilidad de la información electrónica
RFC01: Alteración de información electrónica</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</si>
  <si>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</si>
  <si>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</si>
  <si>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</si>
  <si>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 xml:space="preserve">A3. Revisar y actualizar la matriz de riesgos del subproceso  Innovación y Tecnología </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</si>
  <si>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</si>
  <si>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</si>
  <si>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A. Reivsar y actualizar (A cargo de DGIT)
B. Publicar y Divulgar matriz de riesgos (A cargo de SP de la DGEA). 
C. Realizar autoevelación de inicio y autoevaluación final (A cargo de DGIT).
D. Socializar matriz de riesgos(A cargo de DGIT y SP de la DGEA).</t>
  </si>
  <si>
    <t>"Procedimiento GESTIÓN DE CAMBIOS PR-IIT-0457 actualizado
FT-IIT-1877  Formato de Solicitud de cambio actualizado"</t>
  </si>
  <si>
    <t>Procedimiento PR-ITT-0458 "Gestión de Incidentes" actualizado</t>
  </si>
  <si>
    <t>Matriz de Riesgos actualizada</t>
  </si>
  <si>
    <r>
      <rPr>
        <b/>
        <sz val="12"/>
        <rFont val="Arial"/>
        <family val="2"/>
      </rPr>
      <t xml:space="preserve">DGA
</t>
    </r>
    <r>
      <rPr>
        <sz val="12"/>
        <rFont val="Arial"/>
        <family val="2"/>
      </rPr>
      <t>Dirección de Gestión de Innovación y Tecnología -DGIT
Dirección de Estratégica y Analítica 
Subdirección de Procesos</t>
    </r>
  </si>
  <si>
    <r>
      <rPr>
        <b/>
        <sz val="12"/>
        <rFont val="Arial"/>
        <family val="2"/>
      </rPr>
      <t xml:space="preserve">DGA
</t>
    </r>
    <r>
      <rPr>
        <sz val="12"/>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</si>
  <si>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</si>
  <si>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</si>
  <si>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</si>
  <si>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</si>
  <si>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</si>
  <si>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 xml:space="preserve">Reporte del registro del activo de información generado por la herramienta de gestión GRC. </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</si>
  <si>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</si>
  <si>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</si>
  <si>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</si>
  <si>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</si>
  <si>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A7. Definir y diseñar el proceso "Administración Integral de riesgos" en el cual se alinee el Sistema de Gestión de Riesgos y el Plan de Continuidad del Negocio, en el marco de la actualización de procesos bajo la metodología BPM</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</si>
  <si>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</si>
  <si>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</si>
  <si>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</si>
  <si>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 xml:space="preserve">Cartilla "CT-IIT-0132 Gestión de Riesgos de Seguridad de la Información" actualizada
</t>
  </si>
  <si>
    <t>Modelo de alto nivel del proceso "Administración Integral de Riesgos"</t>
  </si>
  <si>
    <t>Matrices de Riesgos de Proceso de Cumplimiento de Obligaciones Aduaneras COA  actualizadas</t>
  </si>
  <si>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</si>
  <si>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</si>
  <si>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A10. Actualización del Análisis de Impacto de Necogio (BIA) de acuerdo con los ajustes realizados al documento metodológico </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</si>
  <si>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</si>
  <si>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</si>
  <si>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Documento metodológico formalizado, en le marco de la esctructura actual de procesos, fortaleciendo el análisis de impacto en el negocio.</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</si>
  <si>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</si>
  <si>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</si>
  <si>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t xml:space="preserve">A18. Diseñar un protocolo para la custodia e intercambio de credenciales de los usuarios genericos  de las herramientas tecnológicas incluyendo los usuarios de datos </t>
  </si>
  <si>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</si>
  <si>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</si>
  <si>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</si>
  <si>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</si>
  <si>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A. Programación de las diferentes mesas de trabajo con las áreas involucradas (A cargo de DGIT).
B. Generación de los reportes de roles Bases de datos de SQL y ORACLE (A cargo de DGIT).	
C. Generar el informe de análisis resultados (A cargo de DGIT).	</t>
  </si>
  <si>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</si>
  <si>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A. Análisis Funcional Selectividad (A cargo de DGIT).		
B. Análisis Técnico y Diseño Selectividad (A cargo de DGIT).		
C. Pruebas técnicas y funcionales    Selectividad (A cargo de DGIT).		
D.  Puesta en producción Selectividad (A cargo de DGIT).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</si>
  <si>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</si>
  <si>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 xml:space="preserve">Informe de resultados </t>
  </si>
  <si>
    <t xml:space="preserve">Generar Informe de resultados
</t>
  </si>
  <si>
    <t xml:space="preserve">Informe de resultados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</si>
  <si>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</si>
  <si>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t>Protocolo publicado en el listado maestro de documentos</t>
  </si>
  <si>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</si>
  <si>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</si>
  <si>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A20. Socializar el procedimiento  PR-PEC-0347 Atención de Asuntos Entes de Control Externo con el fin de  fortalecer conocimientos a los usuarios funcionales  y técnicos que preparan la información solicitada por entes de contro</t>
  </si>
  <si>
    <t xml:space="preserve">A21. Socializar  y sensabilizar el protocolo para la entregada de información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</si>
  <si>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</si>
  <si>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 xml:space="preserve">A. Programar las jornadas de socialización (A cargo de DGIT y DGA).		
B. Realizar las jornadas de Socialización con los usuarios técnicos (A cargo de DGIT).		
C. Realizar las jornadas de Socialización con los usuarios funcionales (A cargo de DGA).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</si>
  <si>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</si>
  <si>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</si>
  <si>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</si>
  <si>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 xml:space="preserve">A23. Poner en funcionamiento la  herramienta de monitoreo GUARDIUM de IBM </t>
  </si>
  <si>
    <t>A24. Monitorear   las bases de datos de Selectividad (RADAR) y SUMMA de LUCIA, para detectar cambios no permitidos o no realizados por el flujo de desaduanamiento</t>
  </si>
  <si>
    <t>A25.Implementar nuevos controles para garantizar la integridad de los datos de las DIM, entre el repositorio primario o fuente primaria de los datos y los demás repositorios a donde se migra la información de las DIM.</t>
  </si>
  <si>
    <t xml:space="preserve">A26. Validar la información de las DIM, con muestras selectivas de la información, de manera coordinada por las diferentes áreas “propietarias de los datos”, con el apoyo de consultas parametrizadas. </t>
  </si>
  <si>
    <t>A27. Presentar ante el Comité de Selectividad  Aduanera, la propuesta de implementación de reglas antidumping para su aprobación e implementación en el Sistema de Selectividad Aduanera.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</si>
  <si>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</si>
  <si>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</si>
  <si>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</si>
  <si>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</si>
  <si>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</si>
  <si>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r>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t>
    </r>
    <r>
      <rPr>
        <b/>
        <sz val="12"/>
        <rFont val="Arial"/>
        <family val="2"/>
      </rPr>
      <t xml:space="preserve">Nota: </t>
    </r>
    <r>
      <rPr>
        <sz val="12"/>
        <rFont val="Arial"/>
        <family val="2"/>
      </rPr>
      <t xml:space="preserve">Acompañamiento de la OSI		
</t>
    </r>
  </si>
  <si>
    <t>A. Elaboración de Informe de reglas propuestas antidumping ante el Comité de Selectividad con el porcentaje estimado de cobertura (A cargo de SARP de la DGEA).		
B. Realización de la sesión del Comité de Selectividad (A cargo de SARP de la DGEA).</t>
  </si>
  <si>
    <t xml:space="preserve">Acta de definición casos de uso </t>
  </si>
  <si>
    <t xml:space="preserve">Informe puesta en funcionamiento </t>
  </si>
  <si>
    <t>Informe de análisis y/o alertas inmediatas</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</si>
  <si>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</si>
  <si>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t>Reportes mensuales</t>
  </si>
  <si>
    <t>Propuesta de implementación de reglas  antidumping ante el Comité de Selectividad con el porcentaje estimado de cobertura.</t>
  </si>
  <si>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</si>
  <si>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A25. Implementar nuevos controles para garantizar la integridad de los datos de las DIM, entre el repositorio primario o fuente primaria de los datos y los demás repositorios a donde se migra la información de las DIM.</t>
  </si>
  <si>
    <t>A28. Revisar, aprobar y publicar el procedimiento para la gestión de incidentes de seguridad de la información, de tal forma que quede alineado con el procedimiento PR-ITT-0458 "Gestión de Incidentes".</t>
  </si>
  <si>
    <t xml:space="preserve">A29. Realizar mesas de trabajo periódicas con el fin de dar a conocer los lineamientos  establecidos para el reporte de incidentes de seguridad. </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</si>
  <si>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</si>
  <si>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t xml:space="preserve">A. Cambio del procedimiento de generación del XML de las declaraciones de importación (A cargo de la OSI).		
B. Implementación de un proceso de verificación de la integridad de los datos del XML (A cargo de la OSI).		</t>
  </si>
  <si>
    <r>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t>
    </r>
    <r>
      <rPr>
        <b/>
        <sz val="12"/>
        <rFont val="Arial"/>
        <family val="2"/>
      </rPr>
      <t>Nota:</t>
    </r>
    <r>
      <rPr>
        <sz val="12"/>
        <rFont val="Arial"/>
        <family val="2"/>
      </rPr>
      <t xml:space="preserve"> Acompañamiento de la OSI"		</t>
    </r>
  </si>
  <si>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</si>
  <si>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t xml:space="preserve">A. Revisión y actualización (A cargo de OSI).		
B. Publicación y divulgación del Procedimiento PR-ITT-0458 "Gestión de incidentes" (A cargo de SP de la DGEA).		
C. Socialización del procedimiento (A cargo de OSI y SP de la DGEA).	</t>
  </si>
  <si>
    <t>A. Programar las mesas de trabajo (A cargo de OSI, DGA-SOA, DGIT y DGEA).		
B. Ejecución de las mesas de trabajo (A cargo de OSI, DGA-SOA, DGIT y DGEA).</t>
  </si>
  <si>
    <t xml:space="preserve">Procedimiento PR-ITT-0458 "Gestión de Incidentes" publicado </t>
  </si>
  <si>
    <t>Memorias de las reuniones - 5 mensuales</t>
  </si>
  <si>
    <t xml:space="preserve">A30. Restricción y seguimiento de las acciones realizadas por el Usuario Userdes
</t>
  </si>
  <si>
    <t xml:space="preserve">A31. Continuar con las mesas de trabajo de seguridad que se realizan con la Dirección de Innovación y Tecnología y la Oficina de Seguridad de la Información - OSI para definir la custodia del usuario "USERDES". </t>
  </si>
  <si>
    <t xml:space="preserve">A32. Entregar el usuario "USERDES" para su custodia con el fin de que los administradores de base de datos no puedan acceder a las credenciales del mismo.  </t>
  </si>
  <si>
    <t>A33. Implementar un nuevo proceso de creación de la clave del usuario USERDES para que esta no sea conocida por los mismos CUSTODIOS sino que se genere atraves de un procedimiento automatizado, similar al utilizado en los ambientes para las SIES sobre MUISCA.</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</si>
  <si>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</si>
  <si>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Definición de la entrega del usuario (A cargo de OSI).
Documento de entrega (A cargo de OSI).	</t>
  </si>
  <si>
    <t xml:space="preserve">Análisis, desarrollo, pruebas, implementación y documentación del nuevo procedimiento ( A cargo de OSI ).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</si>
  <si>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</si>
  <si>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</si>
  <si>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t xml:space="preserve">Ayuda de memoria y evidencias de acciones frente a los temas tratados </t>
  </si>
  <si>
    <t>Documento de entrega del usuario "USERDES".</t>
  </si>
  <si>
    <t xml:space="preserve">Documento con la especificación funcional y técnica del nuevo procedimiento de generación de clave 
Implementación del nuevo procedimiento en los ambientes de producción </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</si>
  <si>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</si>
  <si>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</si>
  <si>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</si>
  <si>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</si>
  <si>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</si>
  <si>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 xml:space="preserve">A8. Revisión, actualización de las Matrices de Riesgos de Gestión (operacionales) y de seguridad de la información, del proceso de cumplimiento de obligaciones aduaneras </t>
  </si>
  <si>
    <r>
      <t xml:space="preserve">DGA
</t>
    </r>
    <r>
      <rPr>
        <sz val="12"/>
        <rFont val="Arial"/>
        <family val="2"/>
      </rPr>
      <t>Dirección de Gestión de Aduanas
Subdirecciones
Oficina de Seguridad de la Información - OSI</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</si>
  <si>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</si>
  <si>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1) Estudio que permita determinar el volumen de datos, estructuración y recursos necesarios para el proyecto de migración de datos.
1/05/2024	31/08/2024
2) Solicitud de proyecto
1/09/2024	30/11/2024
3) Seguimiento del proyecto
1/12/2024	31/08/2025
4) Despliegue del proyecto
1/09/2024	31/12/2025</t>
  </si>
  <si>
    <t>1) Estudio
2) Solicitud
3) Informe trimestral de seguimiento
4) Acta de cambios</t>
  </si>
  <si>
    <t>1.00
1.00
3.00
1.00</t>
  </si>
  <si>
    <t>1) Solicitud PST 
2) Aprobación de proyecto
3) Seguimiento del proyecto
4) Despliegue y puesta en producción del proyecto
5) Divulgación de la herramienta</t>
  </si>
  <si>
    <t>1) Solicitud PST mediante la herramienta dispuesta
2) Aprobación de proyecto
3) Seguimiento del proyecto
4) Despliegue y puesta en producción del proyecto
5) Divulgación firma electrónica</t>
  </si>
  <si>
    <t>1) PST solicitud 
2) Acta de aprobación del proyecto
3) Informe trimestral de seguimiento 
"4) Formato de Aceptación de Pruebas y 
Acta comité de cambios"
5) Mecanismo de firma</t>
  </si>
  <si>
    <t>1.00
1.00
3.00
2.00
1.00</t>
  </si>
  <si>
    <t>1) Solicitud PST mediante la herramienta dispuesta
2) Aprobación de proyecto
3) Seguimiento del proyecto
4) Despliegue del proyecto</t>
  </si>
  <si>
    <t xml:space="preserve">1) PST solicitud 
2) Acta de aprobación del proyecto
3) Informe trimestral de seguimiento
4) Formato de Aceptación de Pruebas y Acta comité de cambios
</t>
  </si>
  <si>
    <t>1.00
1.00
3.00
2.00</t>
  </si>
  <si>
    <t xml:space="preserve">1) Solicitud PST mediante la herramienta dispuesta
2) Aprobación de proyecto
3) Seguimiento del proyecto
4) Despliegue del proyecto
	</t>
  </si>
  <si>
    <t>A2. Contar con un sistema que permita la automatización de los servicios informáticos y la interoperabilidad entre las áreas competentes para cumplir con los requisitos de la normatividad.</t>
  </si>
  <si>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</si>
  <si>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 xml:space="preserve">* Documento de requerimientos funcionales
* Plan de trabajo 
*Informe de seguimiento / actas de reunión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t>
  </si>
  <si>
    <t xml:space="preserve"> *Correo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t>
  </si>
  <si>
    <t xml:space="preserve">*Correo electrónico solicitud gestión Dirección de Gestión Estratégica y de Analítica y la Subdirección de Análisis de Riesgo y Programas. 
*3 mesas de trabajo conjuntas con las áreas de  Estratégica y de Analítica y la Subdirección de Análisis de Riesgo y Programas  para el desarrollo y seguimiento al cumplimiento de la acción </t>
  </si>
  <si>
    <t>1.00
3.00</t>
  </si>
  <si>
    <t>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</si>
  <si>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</si>
  <si>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5. Hacer seguimiento trimestral al cumplimiento de la realización de inventarios físicos y exigir el reporte de las actas de inspección de las mercancías, según lo señalado en el Memorando No 73 del 01/06/2023.</t>
  </si>
  <si>
    <t>1.00
1.00
3.00
2.00</t>
  </si>
  <si>
    <t>1) PST solicitud 
1/05/2024 - 31/10/2025
2) Acta de aprobación del proyecto.
1/05/2024 - 31/10/2025
3) Informe trimestral de seguimiento.
1/05/2024 - 31/10/2025
4) Formato de Aceptación de Pruebas y
Acta comité de cambios.
1/05/2024 - 31/10/2025</t>
  </si>
  <si>
    <t>1.00 
1.00 
3.00  
2.00</t>
  </si>
  <si>
    <t xml:space="preserve">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
</t>
  </si>
  <si>
    <t xml:space="preserve">* Documento de requerimientos funcionales
 01/02/2024 - 31/10/2024
* Plan de trabajo 
01/11/2023 - 31/10/2024
*Informe de seguimiento / actas de reunión
 01/08/2024 - 12/31/2029
* Puesta en producción de la solución tecnológica: 
a. (01) Un formato información de versión 30001-FT-IT-2180
b. (01) Un  formato de Aceptación de Pruebas funcionales y salida a producción - FT-IT-1851.
c. (01) Un Acta de comité de gestión de Cambios de Tecnología del correspondiente software instalado y en producción
01/08/2024 - 12/31/2029
</t>
  </si>
  <si>
    <t>1.00
1.00
22.00
3.00</t>
  </si>
  <si>
    <r>
      <rPr>
        <b/>
        <sz val="12"/>
        <rFont val="Arial"/>
        <family val="2"/>
      </rPr>
      <t>DGA</t>
    </r>
    <r>
      <rPr>
        <sz val="12"/>
        <rFont val="Arial"/>
        <family val="2"/>
      </rPr>
      <t xml:space="preserve">
Subdirección de Procesos 
Dirección de Estrategica y de Analitica 
</t>
    </r>
  </si>
  <si>
    <r>
      <rPr>
        <b/>
        <sz val="12"/>
        <rFont val="Arial"/>
        <family val="2"/>
      </rPr>
      <t>DGA</t>
    </r>
    <r>
      <rPr>
        <sz val="12"/>
        <rFont val="Arial"/>
        <family val="2"/>
      </rPr>
      <t xml:space="preserve">
Dirección de Estrategica y de Analitica 
Subdirección de Procesos 
</t>
    </r>
  </si>
  <si>
    <r>
      <t xml:space="preserve">A11. Revisar y comparar  las asignaciones  de roles registrados en la herramienta de la mesa de ayuda con el  listado de roles activos </t>
    </r>
    <r>
      <rPr>
        <b/>
        <sz val="12"/>
        <rFont val="Arial"/>
        <family val="2"/>
      </rPr>
      <t>SigloXXI,</t>
    </r>
    <r>
      <rPr>
        <sz val="12"/>
        <rFont val="Arial"/>
        <family val="2"/>
      </rPr>
      <t xml:space="preserve"> con el fin de validar que efectivamente se esta cumpliendo lo establecido en el procedimiento PR-IIT-0455 “Gestión de accesos”  para la toma de decisiones. 
</t>
    </r>
  </si>
  <si>
    <r>
      <rPr>
        <b/>
        <sz val="12"/>
        <rFont val="Arial"/>
        <family val="2"/>
      </rPr>
      <t>DGA</t>
    </r>
    <r>
      <rPr>
        <sz val="12"/>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</si>
  <si>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rFont val="Arial"/>
        <family val="2"/>
      </rPr>
      <t>Selectividad Aduanera</t>
    </r>
    <r>
      <rPr>
        <sz val="12"/>
        <rFont val="Arial"/>
        <family val="2"/>
      </rPr>
      <t xml:space="preserve">, con el fin de validar que efectivamente se esta cumpliendo lo establecido en el procedimiento PR-IIT-0455 “Gestión de accesos”  para la toma de decisiones. 
</t>
    </r>
  </si>
  <si>
    <r>
      <rPr>
        <b/>
        <sz val="12"/>
        <rFont val="Arial"/>
        <family val="2"/>
      </rPr>
      <t>DGA</t>
    </r>
    <r>
      <rPr>
        <sz val="12"/>
        <rFont val="Arial"/>
        <family val="2"/>
      </rPr>
      <t xml:space="preserve">
Dirección de Gestión de Innnovación y Tecnología 
Dirección de Gestión Estratégica y Analítica  </t>
    </r>
  </si>
  <si>
    <r>
      <t xml:space="preserve">A13. Identificar cuentas de usuarios de </t>
    </r>
    <r>
      <rPr>
        <b/>
        <sz val="12"/>
        <rFont val="Arial"/>
        <family val="2"/>
      </rPr>
      <t>Siglo XXI -Importaciones</t>
    </r>
    <r>
      <rPr>
        <sz val="12"/>
        <rFont val="Arial"/>
        <family val="2"/>
      </rPr>
      <t xml:space="preserve"> con mayores privilegios y definir acciones para el tratamiento y custodia de los mismos.  </t>
    </r>
  </si>
  <si>
    <r>
      <rPr>
        <b/>
        <sz val="12"/>
        <rFont val="Arial"/>
        <family val="2"/>
      </rPr>
      <t>DGA</t>
    </r>
    <r>
      <rPr>
        <sz val="12"/>
        <rFont val="Arial"/>
        <family val="2"/>
      </rPr>
      <t xml:space="preserve">
Dirección de Gestión de  Innnovación y Tecnología - DGIT
</t>
    </r>
  </si>
  <si>
    <r>
      <t xml:space="preserve">A14. Identificar cuentas de usuarios de </t>
    </r>
    <r>
      <rPr>
        <b/>
        <sz val="12"/>
        <rFont val="Arial"/>
        <family val="2"/>
      </rPr>
      <t>Selectividad Aduanera</t>
    </r>
    <r>
      <rPr>
        <sz val="12"/>
        <rFont val="Arial"/>
        <family val="2"/>
      </rPr>
      <t xml:space="preserve"> Lucia con mayores privilegios y definir acciones para el tratamiento y custodia de los mismos.  </t>
    </r>
  </si>
  <si>
    <r>
      <rPr>
        <b/>
        <sz val="12"/>
        <rFont val="Arial"/>
        <family val="2"/>
      </rPr>
      <t>DGA</t>
    </r>
    <r>
      <rPr>
        <sz val="12"/>
        <rFont val="Arial"/>
        <family val="2"/>
      </rPr>
      <t xml:space="preserve">
Dirección de Gestión de Innnovación y Tecnología - DGIT
Dirección de Gestión Estratégica y de Analítica
</t>
    </r>
  </si>
  <si>
    <r>
      <t xml:space="preserve">A15. Identificar cuentas de usuarios de Bases de datos de </t>
    </r>
    <r>
      <rPr>
        <b/>
        <sz val="12"/>
        <rFont val="Arial"/>
        <family val="2"/>
      </rPr>
      <t>SQL y ORACLE</t>
    </r>
    <r>
      <rPr>
        <sz val="12"/>
        <rFont val="Arial"/>
        <family val="2"/>
      </rPr>
      <t xml:space="preserve"> con mayores privilegios y definir acciones para el tratamiento y custodia de los mismos.  </t>
    </r>
  </si>
  <si>
    <r>
      <rPr>
        <b/>
        <sz val="12"/>
        <rFont val="Arial"/>
        <family val="2"/>
      </rPr>
      <t>DGA</t>
    </r>
    <r>
      <rPr>
        <sz val="12"/>
        <rFont val="Arial"/>
        <family val="2"/>
      </rPr>
      <t xml:space="preserve">
Dirección de Gestión de Innnovación y Tecnología 
Dirección de Géstión de Aduanas</t>
    </r>
  </si>
  <si>
    <r>
      <t>A16. Revisar y actualizar  los logs de auditoria</t>
    </r>
    <r>
      <rPr>
        <b/>
        <sz val="12"/>
        <rFont val="Arial"/>
        <family val="2"/>
      </rPr>
      <t xml:space="preserve">  Siglo XXI -Importaciones </t>
    </r>
    <r>
      <rPr>
        <sz val="12"/>
        <rFont val="Arial"/>
        <family val="2"/>
      </rPr>
      <t xml:space="preserve"> con el fin de incluir campos adicionales que permitan identificar las transacciones  anómalas realizadas en el sistema 
</t>
    </r>
  </si>
  <si>
    <r>
      <t>A17. Revisar y actualizar  los logs de auditoria</t>
    </r>
    <r>
      <rPr>
        <b/>
        <sz val="12"/>
        <rFont val="Arial"/>
        <family val="2"/>
      </rPr>
      <t xml:space="preserve"> Selectividad Aduanera</t>
    </r>
    <r>
      <rPr>
        <sz val="12"/>
        <rFont val="Arial"/>
        <family val="2"/>
      </rPr>
      <t xml:space="preserve">, con el fin de incluir campos adicionales que permitan identificar las transacciones  anómalas realizadas en el sistema 
</t>
    </r>
  </si>
  <si>
    <r>
      <rPr>
        <b/>
        <sz val="12"/>
        <rFont val="Arial"/>
        <family val="2"/>
      </rPr>
      <t>DGA</t>
    </r>
    <r>
      <rPr>
        <sz val="12"/>
        <rFont val="Arial"/>
        <family val="2"/>
      </rPr>
      <t xml:space="preserve">
Dirección de Gestión de Innnovación y Tecnología - DGIT</t>
    </r>
  </si>
  <si>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</si>
  <si>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r>
      <rPr>
        <b/>
        <sz val="12"/>
        <rFont val="Arial"/>
        <family val="2"/>
      </rPr>
      <t>DGA</t>
    </r>
    <r>
      <rPr>
        <sz val="12"/>
        <rFont val="Arial"/>
        <family val="2"/>
      </rPr>
      <t xml:space="preserve">
Oficina de Seguridad de la Información - OSI
Dirección de Gestión Estratégica y de Analítica
</t>
    </r>
  </si>
  <si>
    <r>
      <rPr>
        <b/>
        <sz val="12"/>
        <rFont val="Arial"/>
        <family val="2"/>
      </rPr>
      <t>DGA</t>
    </r>
    <r>
      <rPr>
        <sz val="12"/>
        <rFont val="Arial"/>
        <family val="2"/>
      </rPr>
      <t xml:space="preserve">
Oficina de Seguridad de la Información - OSI</t>
    </r>
  </si>
  <si>
    <r>
      <rPr>
        <b/>
        <sz val="12"/>
        <rFont val="Arial"/>
        <family val="2"/>
      </rPr>
      <t xml:space="preserve">DGA
</t>
    </r>
    <r>
      <rPr>
        <sz val="12"/>
        <rFont val="Arial"/>
        <family val="2"/>
      </rPr>
      <t xml:space="preserve">Oficina de Seguridad de la Información - OSI
Dirección de Innovación y Técnologia </t>
    </r>
  </si>
  <si>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</si>
  <si>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r>
      <rPr>
        <b/>
        <sz val="12"/>
        <rFont val="Arial"/>
        <family val="2"/>
      </rPr>
      <t>DGA</t>
    </r>
    <r>
      <rPr>
        <sz val="12"/>
        <rFont val="Arial"/>
        <family val="2"/>
      </rPr>
      <t xml:space="preserve">
Subdirección de Análisis de Riesgos y programas - SARP 
 Dirección de Gestión Estratégica y de Analítica- DGEASARP 
</t>
    </r>
  </si>
  <si>
    <r>
      <rPr>
        <b/>
        <sz val="12"/>
        <rFont val="Arial"/>
        <family val="2"/>
      </rPr>
      <t>DGA</t>
    </r>
    <r>
      <rPr>
        <sz val="12"/>
        <rFont val="Arial"/>
        <family val="2"/>
      </rPr>
      <t xml:space="preserve">
Oficina de Seguridad de la Información 
Dirección de Gestion de Aduanas -SOA
Dirección de Gestión Estratégica y de Analítica
</t>
    </r>
  </si>
  <si>
    <r>
      <rPr>
        <b/>
        <sz val="12"/>
        <rFont val="Arial"/>
        <family val="2"/>
      </rPr>
      <t>DGA</t>
    </r>
    <r>
      <rPr>
        <sz val="12"/>
        <rFont val="Arial"/>
        <family val="2"/>
      </rPr>
      <t xml:space="preserve">
Oficina de Seguridad de la Información - OSI
</t>
    </r>
  </si>
  <si>
    <r>
      <rPr>
        <b/>
        <sz val="12"/>
        <rFont val="Arial"/>
        <family val="2"/>
      </rPr>
      <t>DGA</t>
    </r>
    <r>
      <rPr>
        <sz val="12"/>
        <rFont val="Arial"/>
        <family val="2"/>
      </rPr>
      <t xml:space="preserve">
Oficina de Seguridad de la Información - OSI
Dirección de Innovación y Técnologia </t>
    </r>
  </si>
  <si>
    <r>
      <rPr>
        <b/>
        <sz val="12"/>
        <rFont val="Arial"/>
        <family val="2"/>
      </rPr>
      <t>DGA</t>
    </r>
    <r>
      <rPr>
        <sz val="12"/>
        <rFont val="Arial"/>
        <family val="2"/>
      </rPr>
      <t xml:space="preserve">
Dirección de Gestión de Innovación y Tecnología 
Oficina de Seguridad de la Información - OSI</t>
    </r>
  </si>
  <si>
    <t>EJERCICIO ELABORACIÓN 01/04/2025</t>
  </si>
  <si>
    <t xml:space="preserve">EJERCICIO REFORMULACION </t>
  </si>
  <si>
    <t>2404, 2414,2417,418,2430,2433,2436,2441,2443,2448,2450,2451,2454, 2456,2460,TITADU,TITIMP, 2024-02-01,2024-02-02,2024-02-03,2024-02-04,2024-02-05,2024-02-06,2024-02-07</t>
  </si>
  <si>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</si>
  <si>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</si>
  <si>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t>ok(180)</t>
  </si>
  <si>
    <t>Area corregida</t>
  </si>
  <si>
    <t xml:space="preserve"> 30. Fortalecer la gestión del proceso documental de la entidad por medio de la contratación del sistema Gestor Documental.</t>
  </si>
  <si>
    <t>Mejorar la confiabilidad de la gestión realizada a las solicitudes de devoluciones y/o compensación</t>
  </si>
  <si>
    <t>Implementacion del sistema Gestor Documental, el cual permitira integrar tecnologica y operativamente la gestion masiva de documentos tanto fisicos como digitales.</t>
  </si>
  <si>
    <r>
      <rPr>
        <b/>
        <sz val="12"/>
        <rFont val="Arial"/>
        <family val="2"/>
      </rPr>
      <t>DGI</t>
    </r>
    <r>
      <rPr>
        <sz val="12"/>
        <rFont val="Arial"/>
        <family val="2"/>
      </rPr>
      <t xml:space="preserve">
NC - Subproceso Innovación y Tecnología 
Dirección de Gestión de Innovación y Tecnología</t>
    </r>
  </si>
  <si>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</si>
  <si>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</si>
  <si>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</si>
  <si>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</si>
  <si>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</si>
  <si>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NO SE CORRIGE FECHA</t>
  </si>
  <si>
    <t>ok (ver Pplan 2436)</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</si>
  <si>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</si>
  <si>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ajustado área</t>
  </si>
  <si>
    <t>revsado</t>
  </si>
  <si>
    <t>revisado</t>
  </si>
  <si>
    <r>
      <rPr>
        <b/>
        <sz val="12"/>
        <rFont val="Arial"/>
        <family val="2"/>
      </rPr>
      <t>DGA</t>
    </r>
    <r>
      <rPr>
        <sz val="12"/>
        <rFont val="Arial"/>
        <family val="2"/>
      </rPr>
      <t xml:space="preserve">
Dirección de Gestión de Innovación y Tecnología </t>
    </r>
  </si>
  <si>
    <t>verificado</t>
  </si>
  <si>
    <t>verificado area</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</si>
  <si>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</si>
  <si>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t>A18.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</si>
  <si>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 xml:space="preserve">A19.Realizar acuerdos de confidencialidad a los funcionarios que tendran acceso a la carpeta pública. </t>
  </si>
  <si>
    <t xml:space="preserve">A20. Realizar verificación de los roles asignados a los funcionarios de la planta de personal de la División y GIT Control Carga y enviar solicitud de actualización. </t>
  </si>
  <si>
    <t>A21. Realizar la actualización de los roles asignados en los sistemas de información, de acuerdo al listado suministrado por las Direcciones Seccionales</t>
  </si>
  <si>
    <t>6. Iniciar el proyecto con la definición de  los requerimientos funcionales</t>
  </si>
  <si>
    <t xml:space="preserve">7. Definir los requerimientos no funcionales </t>
  </si>
  <si>
    <t>8. Definir la priorización funcional de la implementación</t>
  </si>
  <si>
    <t>11. Iniciar el desarrollo de la solución tecnológica.</t>
  </si>
  <si>
    <t>12. Iniciar la implementación de la solución tecnológica</t>
  </si>
  <si>
    <t>13. Poner en  producción la solución tecnológica</t>
  </si>
  <si>
    <t xml:space="preserve">9. Definir un plan de trabajo de desarrollo de la solución tecnológica </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</si>
  <si>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</si>
  <si>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</si>
  <si>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16. Revisión del 30% de las facilitades de pago otorgadas con beneficio de ley 2155 de 2021</t>
  </si>
  <si>
    <t xml:space="preserve">17. Retroalimentación a funcionarios del área de cobro sobre resolución de delegación 2925 de 05 de octubre de 2021. </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</si>
  <si>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</si>
  <si>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</si>
  <si>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r>
      <rPr>
        <b/>
        <sz val="12"/>
        <rFont val="Arial"/>
        <family val="2"/>
      </rPr>
      <t>DGI</t>
    </r>
    <r>
      <rPr>
        <sz val="12"/>
        <rFont val="Arial"/>
        <family val="2"/>
      </rPr>
      <t xml:space="preserve">
Subdirección de Devoluciones</t>
    </r>
  </si>
  <si>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</si>
  <si>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t xml:space="preserve">A11. Actualizar la matriz de riesgos del Proceso de Operación Aduanera </t>
  </si>
  <si>
    <t>A12. Establecer lineamientos para las Direcciones Seccionales en donde se indique la obligatoriedad de registrar los motivos de inmovilización de carga por mas de cinco (5) días</t>
  </si>
  <si>
    <t>A13. Realizar seguimiento mensual del (5%) dando cumplimiento del oficio mencionado en la acción 2 de este plan</t>
  </si>
  <si>
    <t xml:space="preserve">A14. Expedir Memorando con el lineamiento para adoptar medidas cautelares (artículo 597 Decreto 1165 de 2019) independientemente de la cuantía del avalúo de la mercancía. </t>
  </si>
  <si>
    <t>A15.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</si>
  <si>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A16. Realizar seguimiento mensual de muestras aleatorias de por lo menos el (5%) de los documentos soportes para la movilización de la carga</t>
  </si>
  <si>
    <t>A17.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</si>
  <si>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</si>
  <si>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Carpeta pública en servidor de nivel central</t>
  </si>
  <si>
    <r>
      <t xml:space="preserve">DGA
</t>
    </r>
    <r>
      <rPr>
        <sz val="12"/>
        <rFont val="Arial"/>
        <family val="2"/>
      </rPr>
      <t>Subdirección de Gestión de Tecnologías de la Información y las Telecomunicaciones-
Coordinación de Infraestructura Tecnológica</t>
    </r>
  </si>
  <si>
    <t>1. Evaluar mensualmente el reporte de asuntos con marcas improcedentes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</si>
</sst>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yyyy/mm/dd"/>
    <numFmt numFmtId="165" formatCode="_ * #,##0.00_ ;_ * \-#,##0.00_ ;_ * &quot;-&quot;??_ ;_ @_ "/>
    <numFmt numFmtId="166" formatCode="_(&quot;$&quot;\ * #,##0.00_);_(&quot;$&quot;\ * \(#,##0.00\);_(&quot;$&quot;\ * &quot;-&quot;??_);_(@_)"/>
    <numFmt numFmtId="167" formatCode="dd/mm/yyyy;@"/>
    <numFmt numFmtId="168" formatCode="&quot;$&quot;#,##0.00"/>
  </numFmts>
  <fonts count="113" x14ac:knownFonts="1">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4"/>
      <color theme="1"/>
      <name val="Arial"/>
      <family val="2"/>
    </font>
    <font>
      <b/>
      <sz val="14"/>
      <name val="Arial"/>
      <family val="2"/>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sz val="10"/>
      <color theme="1"/>
      <name val="Arial"/>
      <family val="2"/>
    </font>
    <font>
      <b/>
      <sz val="10"/>
      <name val="Arial"/>
      <family val="2"/>
    </font>
    <font>
      <b/>
      <sz val="18"/>
      <name val="Arial"/>
      <family val="2"/>
    </font>
    <font>
      <u/>
      <sz val="12"/>
      <name val="Arial"/>
      <family val="2"/>
    </font>
    <font>
      <i/>
      <sz val="12"/>
      <name val="Arial"/>
      <family val="2"/>
    </font>
    <font>
      <b/>
      <sz val="14"/>
      <color rgb="FFFF0000"/>
      <name val="Calibri"/>
      <family val="2"/>
      <scheme val="minor"/>
    </font>
    <font>
      <b/>
      <sz val="10"/>
      <color theme="1"/>
      <name val="Arial"/>
      <family val="2"/>
    </font>
    <font>
      <sz val="10"/>
      <color theme="1"/>
      <name val="Calibri"/>
      <family val="2"/>
      <scheme val="minor"/>
    </font>
    <font>
      <b/>
      <sz val="10"/>
      <color theme="1"/>
      <name val="Calibri"/>
      <family val="2"/>
      <scheme val="minor"/>
    </font>
    <font>
      <b/>
      <sz val="14"/>
      <color theme="1"/>
      <name val="Arial"/>
      <family val="2"/>
    </font>
    <font>
      <sz val="14"/>
      <color rgb="FF000000"/>
      <name val="Arial"/>
      <family val="2"/>
    </font>
    <font>
      <sz val="14"/>
      <color rgb="FFFF0000"/>
      <name val="Arial"/>
      <family val="2"/>
    </font>
    <font>
      <sz val="12"/>
      <color rgb="FF000000"/>
      <name val="Arial"/>
      <family val="2"/>
    </font>
    <font>
      <sz val="14"/>
      <name val="Arial"/>
      <family val="2"/>
    </font>
    <font>
      <sz val="12"/>
      <color rgb="FFFF0000"/>
      <name val="Arial"/>
      <family val="2"/>
    </font>
    <font>
      <b/>
      <sz val="11"/>
      <color theme="1"/>
      <name val="Arial"/>
      <family val="2"/>
    </font>
    <font>
      <u/>
      <sz val="11"/>
      <color theme="10"/>
      <name val="Calibri"/>
      <family val="2"/>
      <scheme val="minor"/>
    </font>
    <font>
      <b/>
      <sz val="9"/>
      <color theme="1"/>
      <name val="Arial"/>
      <family val="2"/>
    </font>
    <font>
      <b/>
      <sz val="8"/>
      <color theme="1"/>
      <name val="Arial"/>
      <family val="2"/>
    </font>
    <font>
      <b/>
      <sz val="7"/>
      <color theme="1"/>
      <name val="Arial"/>
      <family val="2"/>
    </font>
    <font>
      <b/>
      <sz val="6"/>
      <color theme="1"/>
      <name val="Arial"/>
      <family val="2"/>
    </font>
    <font>
      <b/>
      <sz val="10"/>
      <name val="Calibri"/>
      <family val="2"/>
      <scheme val="minor"/>
    </font>
    <font>
      <sz val="10"/>
      <name val="Calibri"/>
      <family val="2"/>
      <scheme val="minor"/>
    </font>
    <font>
      <sz val="9"/>
      <color theme="1"/>
      <name val="Calibri"/>
      <family val="2"/>
      <scheme val="minor"/>
    </font>
    <font>
      <sz val="8"/>
      <color theme="1"/>
      <name val="Arial"/>
      <family val="2"/>
    </font>
    <font>
      <u/>
      <sz val="9"/>
      <color theme="10"/>
      <name val="Arial"/>
      <family val="2"/>
    </font>
    <font>
      <sz val="9"/>
      <color indexed="81"/>
      <name val="Tahoma"/>
      <family val="2"/>
    </font>
    <font>
      <b/>
      <sz val="9"/>
      <color indexed="81"/>
      <name val="Tahoma"/>
      <family val="2"/>
    </font>
    <font>
      <b/>
      <sz val="16"/>
      <color theme="1"/>
      <name val="Arial"/>
      <family val="2"/>
    </font>
    <font>
      <sz val="9"/>
      <color theme="1"/>
      <name val="Arial"/>
      <family val="2"/>
    </font>
    <font>
      <sz val="9"/>
      <name val="Arial"/>
      <family val="2"/>
    </font>
    <font>
      <b/>
      <sz val="14"/>
      <color rgb="FFFF0000"/>
      <name val="Arial"/>
      <family val="2"/>
    </font>
    <font>
      <b/>
      <sz val="12"/>
      <color rgb="FFFF0000"/>
      <name val="Arial"/>
      <family val="2"/>
    </font>
    <font>
      <sz val="11"/>
      <name val="Calibri"/>
      <family val="2"/>
      <scheme val="minor"/>
    </font>
    <font>
      <b/>
      <sz val="12"/>
      <color theme="1"/>
      <name val="Calibri"/>
      <family val="2"/>
      <scheme val="minor"/>
    </font>
    <font>
      <b/>
      <sz val="12"/>
      <color rgb="FF000000"/>
      <name val="Arial"/>
      <family val="2"/>
    </font>
    <font>
      <sz val="7"/>
      <color theme="1"/>
      <name val="Arial"/>
      <family val="2"/>
    </font>
    <font>
      <sz val="14"/>
      <color rgb="FF201F1E"/>
      <name val="Arial"/>
      <family val="2"/>
    </font>
    <font>
      <i/>
      <sz val="14"/>
      <color rgb="FF000000"/>
      <name val="Arial"/>
      <family val="2"/>
    </font>
    <font>
      <b/>
      <sz val="14"/>
      <color rgb="FF000000"/>
      <name val="Arial"/>
      <family val="2"/>
    </font>
    <font>
      <b/>
      <sz val="11"/>
      <color rgb="FFFF0000"/>
      <name val="Calibri"/>
      <family val="2"/>
      <scheme val="minor"/>
    </font>
    <font>
      <b/>
      <sz val="20"/>
      <color theme="0"/>
      <name val="Arial"/>
      <family val="2"/>
    </font>
    <font>
      <b/>
      <sz val="18"/>
      <color rgb="FFFF0000"/>
      <name val="Arial"/>
      <family val="2"/>
    </font>
    <font>
      <b/>
      <sz val="20"/>
      <name val="Arial"/>
      <family val="2"/>
    </font>
    <font>
      <b/>
      <sz val="11"/>
      <name val="Calibri"/>
      <family val="2"/>
      <scheme val="minor"/>
    </font>
    <font>
      <sz val="12"/>
      <color theme="9" tint="0.79998168889431442"/>
      <name val="Arial"/>
      <family val="2"/>
    </font>
    <font>
      <b/>
      <sz val="18"/>
      <color theme="1"/>
      <name val="Calibri"/>
      <family val="2"/>
      <scheme val="minor"/>
    </font>
    <font>
      <sz val="18"/>
      <color theme="1"/>
      <name val="Arial"/>
      <family val="2"/>
    </font>
    <font>
      <b/>
      <sz val="20"/>
      <color rgb="FFFF0000"/>
      <name val="Arial"/>
      <family val="2"/>
    </font>
    <font>
      <i/>
      <sz val="12"/>
      <color rgb="FF000000"/>
      <name val="Arial"/>
      <family val="2"/>
    </font>
    <font>
      <b/>
      <sz val="16"/>
      <color rgb="FFFF0000"/>
      <name val="Arial"/>
      <family val="2"/>
    </font>
    <font>
      <b/>
      <sz val="16"/>
      <color theme="1"/>
      <name val="Calibri"/>
      <family val="2"/>
      <scheme val="minor"/>
    </font>
    <font>
      <sz val="16"/>
      <color theme="1"/>
      <name val="Calibri"/>
      <family val="2"/>
      <scheme val="minor"/>
    </font>
    <font>
      <sz val="16"/>
      <color theme="1"/>
      <name val="Arial"/>
      <family val="2"/>
    </font>
    <font>
      <sz val="8"/>
      <name val="Calibri"/>
      <family val="2"/>
      <scheme val="minor"/>
    </font>
    <font>
      <b/>
      <sz val="11"/>
      <name val="Arial"/>
      <family val="2"/>
    </font>
    <font>
      <b/>
      <i/>
      <sz val="12"/>
      <color rgb="FF000000"/>
      <name val="Arial"/>
      <family val="2"/>
    </font>
    <font>
      <b/>
      <sz val="11"/>
      <color rgb="FF000000"/>
      <name val="Verdana"/>
      <family val="2"/>
    </font>
    <font>
      <sz val="11"/>
      <color rgb="FF000000"/>
      <name val="Verdana"/>
      <family val="2"/>
    </font>
    <font>
      <sz val="10"/>
      <color rgb="FFFF0000"/>
      <name val="Nunito sa"/>
    </font>
    <font>
      <sz val="12"/>
      <color rgb="FF000000"/>
      <name val="Nunito"/>
    </font>
    <font>
      <i/>
      <sz val="12"/>
      <color theme="1"/>
      <name val="Arial"/>
      <family val="2"/>
    </font>
    <font>
      <u/>
      <sz val="12"/>
      <color theme="1"/>
      <name val="Arial"/>
      <family val="2"/>
    </font>
    <font>
      <b/>
      <u/>
      <sz val="12"/>
      <color theme="1"/>
      <name val="Arial"/>
      <family val="2"/>
    </font>
    <font>
      <b/>
      <i/>
      <sz val="12"/>
      <color theme="1"/>
      <name val="Arial"/>
      <family val="2"/>
    </font>
    <font>
      <b/>
      <sz val="12"/>
      <color rgb="FF00B050"/>
      <name val="Arial"/>
      <family val="2"/>
    </font>
    <font>
      <sz val="12"/>
      <color rgb="FF7030A0"/>
      <name val="Arial"/>
      <family val="2"/>
    </font>
    <font>
      <sz val="12"/>
      <color rgb="FF002060"/>
      <name val="Arial"/>
      <family val="2"/>
    </font>
    <font>
      <sz val="12"/>
      <color rgb="FF2B2D45"/>
      <name val="Arial"/>
      <family val="2"/>
    </font>
    <font>
      <i/>
      <sz val="10"/>
      <color theme="1"/>
      <name val="Arial"/>
      <family val="2"/>
    </font>
    <font>
      <b/>
      <sz val="12"/>
      <color rgb="FF2B2D45"/>
      <name val="Arial"/>
      <family val="2"/>
    </font>
    <font>
      <b/>
      <sz val="11"/>
      <color rgb="FF000000"/>
      <name val="Arial"/>
      <family val="2"/>
    </font>
    <font>
      <sz val="11"/>
      <color rgb="FF000000"/>
      <name val="Arial"/>
      <family val="2"/>
    </font>
    <font>
      <b/>
      <u/>
      <sz val="12"/>
      <color rgb="FF000000"/>
      <name val="Arial"/>
      <family val="2"/>
    </font>
    <font>
      <sz val="11"/>
      <color rgb="FFFF0000"/>
      <name val="Calibri"/>
      <family val="2"/>
      <scheme val="minor"/>
    </font>
    <font>
      <sz val="11"/>
      <color theme="8" tint="-0.249977111117893"/>
      <name val="Calibri"/>
      <family val="2"/>
      <scheme val="minor"/>
    </font>
    <font>
      <b/>
      <i/>
      <sz val="12"/>
      <name val="Arial"/>
      <family val="2"/>
    </font>
    <font>
      <b/>
      <u/>
      <sz val="12"/>
      <name val="Arial"/>
      <family val="2"/>
    </font>
  </fonts>
  <fills count="61">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3FFFF"/>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9" tint="0.39997558519241921"/>
        <bgColor indexed="64"/>
      </patternFill>
    </fill>
    <fill>
      <patternFill patternType="solid">
        <fgColor rgb="FF66FFCC"/>
        <bgColor indexed="64"/>
      </patternFill>
    </fill>
    <fill>
      <patternFill patternType="solid">
        <fgColor rgb="FFFFCCFF"/>
        <bgColor indexed="64"/>
      </patternFill>
    </fill>
    <fill>
      <patternFill patternType="solid">
        <fgColor rgb="FFCCCCFF"/>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E1FFFF"/>
        <bgColor indexed="64"/>
      </patternFill>
    </fill>
    <fill>
      <patternFill patternType="solid">
        <fgColor rgb="FF66FF66"/>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99FF99"/>
        <bgColor indexed="64"/>
      </patternFill>
    </fill>
    <fill>
      <patternFill patternType="solid">
        <fgColor theme="7" tint="-0.249977111117893"/>
        <bgColor indexed="64"/>
      </patternFill>
    </fill>
    <fill>
      <patternFill patternType="solid">
        <fgColor theme="7" tint="0.39997558519241921"/>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2B2D45"/>
      </left>
      <right style="thin">
        <color rgb="FF2B2D45"/>
      </right>
      <top style="thin">
        <color rgb="FF2B2D45"/>
      </top>
      <bottom/>
      <diagonal/>
    </border>
    <border>
      <left style="thin">
        <color rgb="FF2B2D45"/>
      </left>
      <right style="thin">
        <color rgb="FF2B2D45"/>
      </right>
      <top style="thin">
        <color indexed="64"/>
      </top>
      <bottom style="thin">
        <color indexed="64"/>
      </bottom>
      <diagonal/>
    </border>
    <border>
      <left style="thin">
        <color rgb="FF2B2D45"/>
      </left>
      <right style="thin">
        <color rgb="FF2B2D45"/>
      </right>
      <top style="thin">
        <color indexed="64"/>
      </top>
      <bottom/>
      <diagonal/>
    </border>
    <border>
      <left style="thin">
        <color rgb="FF000000"/>
      </left>
      <right style="thin">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rgb="FF000000"/>
      </top>
      <bottom/>
      <diagonal/>
    </border>
    <border>
      <left style="thin">
        <color indexed="64"/>
      </left>
      <right style="medium">
        <color indexed="64"/>
      </right>
      <top/>
      <bottom style="thin">
        <color rgb="FF000000"/>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right/>
      <top style="dotted">
        <color indexed="64"/>
      </top>
      <bottom style="double">
        <color indexed="64"/>
      </bottom>
      <diagonal/>
    </border>
    <border>
      <left/>
      <right style="double">
        <color indexed="64"/>
      </right>
      <top style="dotted">
        <color indexed="64"/>
      </top>
      <bottom style="double">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
      <left style="thin">
        <color indexed="64"/>
      </left>
      <right style="thin">
        <color indexed="64"/>
      </right>
      <top style="thin">
        <color indexed="64"/>
      </top>
      <bottom style="thin">
        <color theme="1"/>
      </bottom>
      <diagonal/>
    </border>
    <border>
      <left style="medium">
        <color indexed="64"/>
      </left>
      <right style="medium">
        <color indexed="64"/>
      </right>
      <top style="medium">
        <color rgb="FF000000"/>
      </top>
      <bottom style="medium">
        <color rgb="FF000000"/>
      </bottom>
      <diagonal/>
    </border>
  </borders>
  <cellStyleXfs count="141">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4" applyNumberFormat="0" applyAlignment="0" applyProtection="0"/>
    <xf numFmtId="0" fontId="7" fillId="18" borderId="5" applyNumberFormat="0" applyAlignment="0" applyProtection="0"/>
    <xf numFmtId="0" fontId="8" fillId="0" borderId="6"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4" applyNumberFormat="0" applyAlignment="0" applyProtection="0"/>
    <xf numFmtId="0" fontId="11" fillId="4" borderId="0" applyNumberFormat="0" applyBorder="0" applyAlignment="0" applyProtection="0"/>
    <xf numFmtId="165"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8" applyNumberFormat="0" applyFont="0" applyAlignment="0" applyProtection="0"/>
    <xf numFmtId="0" fontId="2" fillId="24" borderId="8"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9"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17" fillId="0" borderId="10" applyNumberFormat="0" applyFill="0" applyAlignment="0" applyProtection="0"/>
    <xf numFmtId="0" fontId="9" fillId="0" borderId="11"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5"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6"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42"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44"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0" fontId="51" fillId="0" borderId="0" applyNumberFormat="0" applyFill="0" applyBorder="0" applyAlignment="0" applyProtection="0"/>
    <xf numFmtId="0" fontId="21" fillId="0" borderId="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cellStyleXfs>
  <cellXfs count="2101">
    <xf numFmtId="0" fontId="0" fillId="0" borderId="0" xfId="0"/>
    <xf numFmtId="0" fontId="30" fillId="0" borderId="0" xfId="0" applyFont="1"/>
    <xf numFmtId="0" fontId="34" fillId="0" borderId="0" xfId="0" applyFont="1"/>
    <xf numFmtId="1" fontId="32" fillId="0" borderId="1" xfId="1" applyNumberFormat="1" applyFont="1" applyFill="1" applyBorder="1" applyAlignment="1" applyProtection="1">
      <alignment horizontal="center" vertical="center" wrapText="1"/>
    </xf>
    <xf numFmtId="0" fontId="30" fillId="2" borderId="18" xfId="0" applyFont="1" applyFill="1" applyBorder="1"/>
    <xf numFmtId="0" fontId="32" fillId="2" borderId="15" xfId="82" applyFont="1" applyFill="1" applyBorder="1" applyAlignment="1">
      <alignment horizontal="center" vertical="center"/>
    </xf>
    <xf numFmtId="0" fontId="30" fillId="2" borderId="16" xfId="0" applyFont="1" applyFill="1" applyBorder="1"/>
    <xf numFmtId="0" fontId="34" fillId="0" borderId="0" xfId="0" applyFont="1" applyAlignment="1">
      <alignment horizontal="left"/>
    </xf>
    <xf numFmtId="0" fontId="34" fillId="0" borderId="0" xfId="0" applyFont="1" applyAlignment="1">
      <alignment horizontal="center"/>
    </xf>
    <xf numFmtId="0" fontId="30" fillId="2" borderId="0" xfId="0" applyFont="1" applyFill="1"/>
    <xf numFmtId="0" fontId="32" fillId="2" borderId="0" xfId="82" applyFont="1" applyFill="1" applyAlignment="1">
      <alignment horizontal="center" vertical="center"/>
    </xf>
    <xf numFmtId="0" fontId="32" fillId="2" borderId="13" xfId="82" applyFont="1" applyFill="1" applyBorder="1" applyAlignment="1">
      <alignment horizontal="left" vertical="center"/>
    </xf>
    <xf numFmtId="0" fontId="32" fillId="2" borderId="14" xfId="82" applyFont="1" applyFill="1" applyBorder="1" applyAlignment="1">
      <alignment horizontal="left" vertical="center"/>
    </xf>
    <xf numFmtId="167" fontId="30" fillId="2" borderId="1" xfId="0" applyNumberFormat="1" applyFont="1" applyFill="1" applyBorder="1" applyAlignment="1">
      <alignment horizontal="center"/>
    </xf>
    <xf numFmtId="0" fontId="30" fillId="2" borderId="15" xfId="0" applyFont="1" applyFill="1" applyBorder="1" applyAlignment="1">
      <alignment horizontal="center"/>
    </xf>
    <xf numFmtId="0" fontId="32" fillId="2" borderId="0" xfId="82" applyFont="1" applyFill="1" applyAlignment="1">
      <alignment horizontal="justify" vertical="top"/>
    </xf>
    <xf numFmtId="0" fontId="32" fillId="2" borderId="15" xfId="82" applyFont="1" applyFill="1" applyBorder="1" applyAlignment="1">
      <alignment horizontal="justify" vertical="top"/>
    </xf>
    <xf numFmtId="0" fontId="32" fillId="2" borderId="1" xfId="1" applyFont="1" applyFill="1" applyBorder="1" applyAlignment="1" applyProtection="1">
      <alignment horizontal="center" vertical="center" wrapText="1"/>
    </xf>
    <xf numFmtId="0" fontId="32" fillId="2" borderId="1" xfId="0" applyFont="1" applyFill="1" applyBorder="1" applyAlignment="1">
      <alignment horizontal="center" vertical="center" wrapText="1"/>
    </xf>
    <xf numFmtId="1" fontId="32" fillId="2" borderId="1" xfId="1" applyNumberFormat="1" applyFont="1" applyFill="1" applyBorder="1" applyAlignment="1" applyProtection="1">
      <alignment horizontal="center" vertical="center" wrapText="1"/>
    </xf>
    <xf numFmtId="0" fontId="34" fillId="0" borderId="0" xfId="0" applyFont="1" applyAlignment="1">
      <alignment horizontal="justify" vertical="top"/>
    </xf>
    <xf numFmtId="0" fontId="32" fillId="2" borderId="1" xfId="52" applyFont="1" applyFill="1" applyBorder="1" applyAlignment="1">
      <alignment horizontal="center" vertical="center" wrapText="1"/>
    </xf>
    <xf numFmtId="0" fontId="29" fillId="29" borderId="1" xfId="1" applyFont="1" applyFill="1" applyBorder="1" applyAlignment="1" applyProtection="1">
      <alignment horizontal="left" vertical="center" wrapText="1"/>
    </xf>
    <xf numFmtId="167" fontId="30" fillId="25" borderId="1" xfId="0" applyNumberFormat="1" applyFont="1" applyFill="1" applyBorder="1" applyAlignment="1">
      <alignment horizontal="right" vertical="center"/>
    </xf>
    <xf numFmtId="0" fontId="0" fillId="0" borderId="0" xfId="0" applyAlignment="1">
      <alignment vertical="center"/>
    </xf>
    <xf numFmtId="0" fontId="0" fillId="2" borderId="21" xfId="0" applyFill="1" applyBorder="1" applyAlignment="1">
      <alignment vertical="center"/>
    </xf>
    <xf numFmtId="0" fontId="0" fillId="2" borderId="26" xfId="0" applyFill="1" applyBorder="1" applyAlignment="1">
      <alignment vertical="center"/>
    </xf>
    <xf numFmtId="0" fontId="0" fillId="2" borderId="22" xfId="0" applyFill="1" applyBorder="1" applyAlignment="1">
      <alignment vertical="center"/>
    </xf>
    <xf numFmtId="0" fontId="0" fillId="2" borderId="20" xfId="0" applyFill="1" applyBorder="1" applyAlignment="1">
      <alignment vertical="center"/>
    </xf>
    <xf numFmtId="0" fontId="0" fillId="2" borderId="23" xfId="0" applyFill="1" applyBorder="1" applyAlignment="1">
      <alignment vertical="center"/>
    </xf>
    <xf numFmtId="0" fontId="0" fillId="2" borderId="19" xfId="0" applyFill="1" applyBorder="1" applyAlignment="1">
      <alignment vertical="center"/>
    </xf>
    <xf numFmtId="0" fontId="0" fillId="2" borderId="25" xfId="0" applyFill="1" applyBorder="1" applyAlignment="1">
      <alignment vertical="center"/>
    </xf>
    <xf numFmtId="10"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 fillId="0" borderId="1" xfId="54" applyBorder="1" applyAlignment="1">
      <alignment horizontal="center" vertical="center" wrapText="1"/>
    </xf>
    <xf numFmtId="0" fontId="1" fillId="0" borderId="1" xfId="0" applyFont="1" applyBorder="1" applyAlignment="1">
      <alignment vertical="top" wrapText="1"/>
    </xf>
    <xf numFmtId="0" fontId="1" fillId="0" borderId="1" xfId="0" applyFont="1" applyBorder="1" applyAlignment="1">
      <alignment horizontal="center" vertical="center" wrapText="1"/>
    </xf>
    <xf numFmtId="0" fontId="1" fillId="0" borderId="1" xfId="0" applyFont="1" applyBorder="1" applyAlignment="1">
      <alignment horizontal="justify" vertical="top" wrapText="1"/>
    </xf>
    <xf numFmtId="0" fontId="1" fillId="0" borderId="30" xfId="0" applyFont="1" applyBorder="1" applyAlignment="1">
      <alignment horizontal="justify" vertical="top" wrapText="1"/>
    </xf>
    <xf numFmtId="0" fontId="1" fillId="0" borderId="1" xfId="102" applyFont="1" applyBorder="1" applyAlignment="1">
      <alignment horizontal="justify" vertical="top" wrapText="1"/>
    </xf>
    <xf numFmtId="0" fontId="35" fillId="0" borderId="1" xfId="0" applyFont="1" applyBorder="1" applyAlignment="1">
      <alignment horizontal="justify" vertical="top" wrapText="1"/>
    </xf>
    <xf numFmtId="0" fontId="40" fillId="0" borderId="0" xfId="0" applyFont="1" applyAlignment="1">
      <alignment vertical="center"/>
    </xf>
    <xf numFmtId="167" fontId="29" fillId="27" borderId="1" xfId="0" applyNumberFormat="1" applyFont="1" applyFill="1" applyBorder="1" applyAlignment="1">
      <alignment horizontal="center" vertical="center"/>
    </xf>
    <xf numFmtId="10" fontId="29" fillId="27" borderId="30" xfId="0" applyNumberFormat="1" applyFont="1" applyFill="1" applyBorder="1" applyAlignment="1">
      <alignment horizontal="center" vertical="center"/>
    </xf>
    <xf numFmtId="0" fontId="29" fillId="27" borderId="1" xfId="0" applyFont="1" applyFill="1" applyBorder="1" applyAlignment="1">
      <alignment horizontal="center" vertical="center" wrapText="1"/>
    </xf>
    <xf numFmtId="0" fontId="29" fillId="27" borderId="1" xfId="52" applyFont="1" applyFill="1" applyBorder="1" applyAlignment="1">
      <alignment horizontal="justify" vertical="top" wrapText="1"/>
    </xf>
    <xf numFmtId="0" fontId="29" fillId="27" borderId="1" xfId="0" applyFont="1" applyFill="1" applyBorder="1" applyAlignment="1">
      <alignment horizontal="justify" vertical="top" wrapText="1"/>
    </xf>
    <xf numFmtId="2" fontId="29" fillId="27" borderId="1" xfId="0" applyNumberFormat="1" applyFont="1" applyFill="1" applyBorder="1" applyAlignment="1">
      <alignment horizontal="center" vertical="center"/>
    </xf>
    <xf numFmtId="1" fontId="29" fillId="27" borderId="1" xfId="0" applyNumberFormat="1" applyFont="1" applyFill="1" applyBorder="1" applyAlignment="1">
      <alignment horizontal="center" vertical="center"/>
    </xf>
    <xf numFmtId="10" fontId="29" fillId="27" borderId="32" xfId="0" applyNumberFormat="1" applyFont="1" applyFill="1" applyBorder="1" applyAlignment="1">
      <alignment horizontal="center" vertical="center"/>
    </xf>
    <xf numFmtId="0" fontId="29" fillId="27" borderId="1" xfId="0" applyFont="1" applyFill="1" applyBorder="1" applyAlignment="1">
      <alignment vertical="center"/>
    </xf>
    <xf numFmtId="0" fontId="0" fillId="0" borderId="47" xfId="0" applyBorder="1" applyAlignment="1">
      <alignment vertical="center"/>
    </xf>
    <xf numFmtId="0" fontId="1" fillId="0" borderId="29" xfId="0" applyFont="1" applyBorder="1" applyAlignment="1">
      <alignment horizontal="justify" vertical="top" wrapText="1"/>
    </xf>
    <xf numFmtId="0" fontId="1" fillId="0" borderId="31" xfId="0" applyFont="1" applyBorder="1" applyAlignment="1">
      <alignment horizontal="justify" vertical="top" wrapText="1"/>
    </xf>
    <xf numFmtId="0" fontId="42" fillId="0" borderId="0" xfId="0" applyFont="1"/>
    <xf numFmtId="0" fontId="42" fillId="0" borderId="0" xfId="0" applyFont="1" applyAlignment="1">
      <alignment horizontal="center"/>
    </xf>
    <xf numFmtId="0" fontId="43" fillId="0" borderId="0" xfId="0" applyFont="1" applyAlignment="1">
      <alignment vertical="top"/>
    </xf>
    <xf numFmtId="0" fontId="1" fillId="0" borderId="30" xfId="102" applyFont="1" applyBorder="1" applyAlignment="1">
      <alignment horizontal="justify" vertical="top" wrapText="1"/>
    </xf>
    <xf numFmtId="0" fontId="1" fillId="0" borderId="29" xfId="54" applyBorder="1" applyAlignment="1">
      <alignment horizontal="center" vertical="center" wrapText="1"/>
    </xf>
    <xf numFmtId="0" fontId="1" fillId="0" borderId="29" xfId="102" applyFont="1" applyBorder="1" applyAlignment="1">
      <alignment horizontal="justify" vertical="top" wrapText="1"/>
    </xf>
    <xf numFmtId="0" fontId="36" fillId="32" borderId="1" xfId="0" applyFont="1" applyFill="1" applyBorder="1" applyAlignment="1">
      <alignment horizontal="center" vertical="center" wrapText="1"/>
    </xf>
    <xf numFmtId="0" fontId="42" fillId="0" borderId="0" xfId="0" applyFont="1" applyAlignment="1">
      <alignment horizontal="center" vertical="center"/>
    </xf>
    <xf numFmtId="0" fontId="1" fillId="0" borderId="55" xfId="0" applyFont="1" applyBorder="1" applyAlignment="1">
      <alignment horizontal="justify" vertical="top" wrapText="1"/>
    </xf>
    <xf numFmtId="0" fontId="1" fillId="0" borderId="55" xfId="102" applyFont="1" applyBorder="1" applyAlignment="1">
      <alignment horizontal="justify" vertical="top" wrapText="1"/>
    </xf>
    <xf numFmtId="0" fontId="36" fillId="32" borderId="46" xfId="1" applyFont="1" applyFill="1" applyBorder="1" applyAlignment="1" applyProtection="1">
      <alignment horizontal="center" vertical="center" wrapText="1"/>
    </xf>
    <xf numFmtId="0" fontId="36" fillId="32" borderId="56" xfId="1" applyFont="1" applyFill="1" applyBorder="1" applyAlignment="1" applyProtection="1">
      <alignment horizontal="center" vertical="center" wrapText="1"/>
    </xf>
    <xf numFmtId="0" fontId="36" fillId="32" borderId="56" xfId="52" applyFont="1" applyFill="1" applyBorder="1" applyAlignment="1">
      <alignment horizontal="center" vertical="center" wrapText="1"/>
    </xf>
    <xf numFmtId="0" fontId="36" fillId="32" borderId="56" xfId="0" applyFont="1" applyFill="1" applyBorder="1" applyAlignment="1">
      <alignment horizontal="center" vertical="center" wrapText="1"/>
    </xf>
    <xf numFmtId="164" fontId="36" fillId="32" borderId="56" xfId="1" applyNumberFormat="1" applyFont="1" applyFill="1" applyBorder="1" applyAlignment="1" applyProtection="1">
      <alignment horizontal="center" vertical="center" wrapText="1"/>
    </xf>
    <xf numFmtId="1" fontId="36" fillId="32" borderId="56" xfId="1" applyNumberFormat="1" applyFont="1" applyFill="1" applyBorder="1" applyAlignment="1" applyProtection="1">
      <alignment horizontal="center" vertical="center" wrapText="1"/>
    </xf>
    <xf numFmtId="9" fontId="36" fillId="32" borderId="56" xfId="1" applyNumberFormat="1" applyFont="1" applyFill="1" applyBorder="1" applyAlignment="1" applyProtection="1">
      <alignment horizontal="center" vertical="center" wrapText="1"/>
    </xf>
    <xf numFmtId="0" fontId="36" fillId="32" borderId="57" xfId="0" applyFont="1" applyFill="1" applyBorder="1" applyAlignment="1">
      <alignment horizontal="center" vertical="center" wrapText="1"/>
    </xf>
    <xf numFmtId="2" fontId="35" fillId="0" borderId="29" xfId="0" applyNumberFormat="1" applyFont="1" applyBorder="1" applyAlignment="1">
      <alignment horizontal="justify" vertical="top"/>
    </xf>
    <xf numFmtId="167" fontId="35" fillId="0" borderId="29" xfId="0" applyNumberFormat="1" applyFont="1" applyBorder="1" applyAlignment="1">
      <alignment horizontal="justify" vertical="top"/>
    </xf>
    <xf numFmtId="1" fontId="35" fillId="0" borderId="29" xfId="0" applyNumberFormat="1" applyFont="1" applyBorder="1" applyAlignment="1">
      <alignment horizontal="justify" vertical="top"/>
    </xf>
    <xf numFmtId="10" fontId="35" fillId="0" borderId="29" xfId="72" applyNumberFormat="1" applyFont="1" applyFill="1" applyBorder="1" applyAlignment="1" applyProtection="1">
      <alignment horizontal="justify" vertical="top"/>
    </xf>
    <xf numFmtId="0" fontId="35" fillId="0" borderId="29" xfId="0" applyFont="1" applyBorder="1" applyAlignment="1">
      <alignment horizontal="justify" vertical="top" wrapText="1"/>
    </xf>
    <xf numFmtId="2" fontId="35" fillId="0" borderId="1" xfId="0" applyNumberFormat="1" applyFont="1" applyBorder="1" applyAlignment="1">
      <alignment horizontal="justify" vertical="top"/>
    </xf>
    <xf numFmtId="167" fontId="35" fillId="0" borderId="1" xfId="0" applyNumberFormat="1" applyFont="1" applyBorder="1" applyAlignment="1">
      <alignment horizontal="justify" vertical="top"/>
    </xf>
    <xf numFmtId="1" fontId="35" fillId="0" borderId="1" xfId="0" applyNumberFormat="1" applyFont="1" applyBorder="1" applyAlignment="1">
      <alignment horizontal="justify" vertical="top"/>
    </xf>
    <xf numFmtId="10" fontId="35" fillId="0" borderId="1" xfId="72" applyNumberFormat="1" applyFont="1" applyFill="1" applyBorder="1" applyAlignment="1" applyProtection="1">
      <alignment horizontal="justify" vertical="top"/>
    </xf>
    <xf numFmtId="2" fontId="35" fillId="0" borderId="30" xfId="0" applyNumberFormat="1" applyFont="1" applyBorder="1" applyAlignment="1">
      <alignment horizontal="justify" vertical="top"/>
    </xf>
    <xf numFmtId="167" fontId="35" fillId="0" borderId="30" xfId="0" applyNumberFormat="1" applyFont="1" applyBorder="1" applyAlignment="1">
      <alignment horizontal="justify" vertical="top"/>
    </xf>
    <xf numFmtId="1" fontId="35" fillId="0" borderId="30" xfId="0" applyNumberFormat="1" applyFont="1" applyBorder="1" applyAlignment="1">
      <alignment horizontal="justify" vertical="top"/>
    </xf>
    <xf numFmtId="10" fontId="35" fillId="0" borderId="30" xfId="72" applyNumberFormat="1" applyFont="1" applyFill="1" applyBorder="1" applyAlignment="1" applyProtection="1">
      <alignment horizontal="justify" vertical="top"/>
    </xf>
    <xf numFmtId="0" fontId="35" fillId="0" borderId="30" xfId="0" applyFont="1" applyBorder="1" applyAlignment="1">
      <alignment horizontal="justify" vertical="top" wrapText="1"/>
    </xf>
    <xf numFmtId="2" fontId="35" fillId="0" borderId="55" xfId="0" applyNumberFormat="1" applyFont="1" applyBorder="1" applyAlignment="1">
      <alignment horizontal="justify" vertical="top"/>
    </xf>
    <xf numFmtId="167" fontId="35" fillId="0" borderId="55" xfId="0" applyNumberFormat="1" applyFont="1" applyBorder="1" applyAlignment="1">
      <alignment horizontal="justify" vertical="top"/>
    </xf>
    <xf numFmtId="1" fontId="35" fillId="0" borderId="55" xfId="0" applyNumberFormat="1" applyFont="1" applyBorder="1" applyAlignment="1">
      <alignment horizontal="justify" vertical="top"/>
    </xf>
    <xf numFmtId="10" fontId="35" fillId="0" borderId="55" xfId="72" applyNumberFormat="1" applyFont="1" applyFill="1" applyBorder="1" applyAlignment="1" applyProtection="1">
      <alignment horizontal="justify" vertical="top"/>
    </xf>
    <xf numFmtId="0" fontId="35" fillId="0" borderId="55" xfId="0" applyFont="1" applyBorder="1" applyAlignment="1">
      <alignment horizontal="justify" vertical="top" wrapText="1"/>
    </xf>
    <xf numFmtId="1" fontId="35" fillId="33" borderId="1" xfId="0" applyNumberFormat="1" applyFont="1" applyFill="1" applyBorder="1" applyAlignment="1">
      <alignment horizontal="center" vertical="center"/>
    </xf>
    <xf numFmtId="10" fontId="35" fillId="33" borderId="1" xfId="0" applyNumberFormat="1" applyFont="1" applyFill="1" applyBorder="1" applyAlignment="1">
      <alignment horizontal="center" vertical="center"/>
    </xf>
    <xf numFmtId="10" fontId="35" fillId="33" borderId="1" xfId="72" applyNumberFormat="1" applyFont="1" applyFill="1" applyBorder="1" applyAlignment="1" applyProtection="1">
      <alignment horizontal="center" vertical="center"/>
    </xf>
    <xf numFmtId="0" fontId="35" fillId="33" borderId="1" xfId="0" applyFont="1" applyFill="1" applyBorder="1" applyAlignment="1">
      <alignment horizontal="center" vertical="center" wrapText="1"/>
    </xf>
    <xf numFmtId="0" fontId="1" fillId="33" borderId="1" xfId="0" applyFont="1" applyFill="1" applyBorder="1" applyAlignment="1">
      <alignment vertical="top" wrapText="1"/>
    </xf>
    <xf numFmtId="0" fontId="35" fillId="33" borderId="1" xfId="0" applyFont="1" applyFill="1" applyBorder="1" applyAlignment="1">
      <alignment vertical="top" wrapText="1"/>
    </xf>
    <xf numFmtId="0" fontId="1" fillId="0" borderId="16" xfId="0" applyFont="1" applyBorder="1" applyAlignment="1">
      <alignment horizontal="left" vertical="center" wrapText="1"/>
    </xf>
    <xf numFmtId="0" fontId="1" fillId="0" borderId="32" xfId="0" applyFont="1" applyBorder="1" applyAlignment="1">
      <alignment horizontal="left" vertical="center" wrapText="1"/>
    </xf>
    <xf numFmtId="0" fontId="1" fillId="0" borderId="17" xfId="0" applyFont="1" applyBorder="1" applyAlignment="1">
      <alignment horizontal="left" vertical="center" wrapText="1"/>
    </xf>
    <xf numFmtId="0" fontId="1" fillId="0" borderId="60" xfId="0" applyFont="1" applyBorder="1" applyAlignment="1">
      <alignment horizontal="left" vertical="center" wrapText="1"/>
    </xf>
    <xf numFmtId="0" fontId="36" fillId="32" borderId="58" xfId="1" applyFont="1" applyFill="1" applyBorder="1" applyAlignment="1" applyProtection="1">
      <alignment horizontal="center" vertical="center" wrapText="1"/>
    </xf>
    <xf numFmtId="0" fontId="35" fillId="0" borderId="0" xfId="0" applyFont="1"/>
    <xf numFmtId="0" fontId="36" fillId="32" borderId="1" xfId="1" applyFont="1" applyFill="1" applyBorder="1" applyAlignment="1">
      <alignment horizontal="center" vertical="center" wrapText="1"/>
    </xf>
    <xf numFmtId="0" fontId="1" fillId="27" borderId="1" xfId="0" applyFont="1" applyFill="1" applyBorder="1" applyAlignment="1">
      <alignment vertical="center" wrapText="1"/>
    </xf>
    <xf numFmtId="2" fontId="1" fillId="27" borderId="1" xfId="0" applyNumberFormat="1" applyFont="1" applyFill="1" applyBorder="1" applyAlignment="1">
      <alignment horizontal="center" vertical="center"/>
    </xf>
    <xf numFmtId="167" fontId="1" fillId="27" borderId="1" xfId="0" applyNumberFormat="1" applyFont="1" applyFill="1" applyBorder="1" applyAlignment="1">
      <alignment horizontal="center" vertical="center"/>
    </xf>
    <xf numFmtId="1" fontId="1" fillId="27" borderId="1" xfId="0" applyNumberFormat="1" applyFont="1" applyFill="1" applyBorder="1" applyAlignment="1">
      <alignment horizontal="center" vertical="center"/>
    </xf>
    <xf numFmtId="0" fontId="1" fillId="27" borderId="1" xfId="0" applyFont="1" applyFill="1" applyBorder="1" applyAlignment="1">
      <alignment vertical="top" wrapText="1"/>
    </xf>
    <xf numFmtId="0" fontId="1" fillId="27" borderId="1" xfId="102" applyFont="1" applyFill="1" applyBorder="1" applyAlignment="1">
      <alignment horizontal="justify" vertical="top" wrapText="1"/>
    </xf>
    <xf numFmtId="0" fontId="1" fillId="0" borderId="0" xfId="0" applyFont="1" applyAlignment="1">
      <alignment horizontal="center" vertical="top" wrapText="1"/>
    </xf>
    <xf numFmtId="0" fontId="1" fillId="27" borderId="1" xfId="102" applyFont="1" applyFill="1" applyBorder="1" applyAlignment="1">
      <alignment vertical="top" wrapText="1"/>
    </xf>
    <xf numFmtId="0" fontId="1" fillId="27" borderId="1" xfId="0" applyFont="1" applyFill="1" applyBorder="1" applyAlignment="1">
      <alignment horizontal="justify" vertical="top"/>
    </xf>
    <xf numFmtId="0" fontId="1" fillId="33" borderId="1" xfId="0" applyFont="1" applyFill="1" applyBorder="1" applyAlignment="1">
      <alignment vertical="center" wrapText="1"/>
    </xf>
    <xf numFmtId="0" fontId="1" fillId="34" borderId="1" xfId="0" applyFont="1" applyFill="1" applyBorder="1" applyAlignment="1">
      <alignment horizontal="justify" vertical="top" wrapText="1"/>
    </xf>
    <xf numFmtId="0" fontId="1" fillId="33" borderId="1" xfId="82" applyFill="1" applyBorder="1" applyAlignment="1">
      <alignment horizontal="justify" vertical="top" wrapText="1"/>
    </xf>
    <xf numFmtId="2" fontId="1" fillId="33" borderId="1" xfId="0" applyNumberFormat="1" applyFont="1" applyFill="1" applyBorder="1" applyAlignment="1">
      <alignment horizontal="center" vertical="center"/>
    </xf>
    <xf numFmtId="167" fontId="1" fillId="33" borderId="1" xfId="0" applyNumberFormat="1" applyFont="1" applyFill="1" applyBorder="1" applyAlignment="1">
      <alignment horizontal="center" vertical="center"/>
    </xf>
    <xf numFmtId="1" fontId="1" fillId="33" borderId="1" xfId="0" applyNumberFormat="1" applyFont="1" applyFill="1" applyBorder="1" applyAlignment="1">
      <alignment horizontal="center" vertical="center"/>
    </xf>
    <xf numFmtId="0" fontId="35" fillId="33" borderId="1" xfId="0" applyFont="1" applyFill="1" applyBorder="1" applyAlignment="1">
      <alignment horizontal="left" vertical="center" wrapText="1"/>
    </xf>
    <xf numFmtId="0" fontId="45" fillId="37" borderId="1" xfId="0" applyFont="1" applyFill="1" applyBorder="1" applyAlignment="1">
      <alignment horizontal="center" vertical="center"/>
    </xf>
    <xf numFmtId="0" fontId="24" fillId="37" borderId="1" xfId="0" applyFont="1" applyFill="1" applyBorder="1" applyAlignment="1">
      <alignment horizontal="center" vertical="center" wrapText="1"/>
    </xf>
    <xf numFmtId="0" fontId="24" fillId="37" borderId="41" xfId="0" applyFont="1" applyFill="1" applyBorder="1" applyAlignment="1">
      <alignment horizontal="center" vertical="center"/>
    </xf>
    <xf numFmtId="0" fontId="44" fillId="33" borderId="40" xfId="0" applyFont="1" applyFill="1" applyBorder="1" applyAlignment="1">
      <alignment horizontal="center" vertical="center"/>
    </xf>
    <xf numFmtId="0" fontId="44" fillId="33" borderId="1" xfId="0" applyFont="1" applyFill="1" applyBorder="1" applyAlignment="1">
      <alignment horizontal="center" vertical="center"/>
    </xf>
    <xf numFmtId="0" fontId="44" fillId="33" borderId="41" xfId="0" applyFont="1" applyFill="1" applyBorder="1" applyAlignment="1">
      <alignment horizontal="center" vertical="center"/>
    </xf>
    <xf numFmtId="0" fontId="46" fillId="33" borderId="40" xfId="0" applyFont="1" applyFill="1" applyBorder="1" applyAlignment="1">
      <alignment horizontal="center" vertical="center" wrapText="1"/>
    </xf>
    <xf numFmtId="0" fontId="45" fillId="40" borderId="1" xfId="0" applyFont="1" applyFill="1" applyBorder="1" applyAlignment="1">
      <alignment vertical="center" wrapText="1"/>
    </xf>
    <xf numFmtId="0" fontId="24" fillId="40" borderId="1" xfId="0" applyFont="1" applyFill="1" applyBorder="1" applyAlignment="1">
      <alignment vertical="center" wrapText="1"/>
    </xf>
    <xf numFmtId="0" fontId="24" fillId="40" borderId="1" xfId="0" applyFont="1" applyFill="1" applyBorder="1" applyAlignment="1">
      <alignment horizontal="center" vertical="center" wrapText="1"/>
    </xf>
    <xf numFmtId="0" fontId="24" fillId="40" borderId="41" xfId="0" applyFont="1" applyFill="1" applyBorder="1" applyAlignment="1">
      <alignment horizontal="center" vertical="center"/>
    </xf>
    <xf numFmtId="0" fontId="24" fillId="40" borderId="32" xfId="0" applyFont="1" applyFill="1" applyBorder="1" applyAlignment="1">
      <alignment horizontal="center" vertical="center" wrapText="1"/>
    </xf>
    <xf numFmtId="0" fontId="24" fillId="40" borderId="61" xfId="0" applyFont="1" applyFill="1" applyBorder="1" applyAlignment="1">
      <alignment horizontal="center" vertical="center" wrapText="1"/>
    </xf>
    <xf numFmtId="0" fontId="24" fillId="40" borderId="40" xfId="0" applyFont="1" applyFill="1" applyBorder="1" applyAlignment="1">
      <alignment horizontal="center" vertical="center" wrapText="1"/>
    </xf>
    <xf numFmtId="0" fontId="24" fillId="33" borderId="1" xfId="0" applyFont="1" applyFill="1" applyBorder="1" applyAlignment="1">
      <alignment horizontal="center" vertical="center" wrapText="1"/>
    </xf>
    <xf numFmtId="0" fontId="24" fillId="41" borderId="40" xfId="0" applyFont="1" applyFill="1" applyBorder="1" applyAlignment="1">
      <alignment horizontal="center" vertical="center" wrapText="1"/>
    </xf>
    <xf numFmtId="0" fontId="24" fillId="41" borderId="1" xfId="0" applyFont="1" applyFill="1" applyBorder="1" applyAlignment="1">
      <alignment horizontal="center" vertical="center" wrapText="1"/>
    </xf>
    <xf numFmtId="0" fontId="24" fillId="38" borderId="41" xfId="0" applyFont="1" applyFill="1" applyBorder="1" applyAlignment="1">
      <alignment vertical="center"/>
    </xf>
    <xf numFmtId="0" fontId="45" fillId="38" borderId="40" xfId="0" applyFont="1" applyFill="1" applyBorder="1" applyAlignment="1">
      <alignment horizontal="center" vertical="center" wrapText="1"/>
    </xf>
    <xf numFmtId="0" fontId="45" fillId="38" borderId="1" xfId="0" applyFont="1" applyFill="1" applyBorder="1" applyAlignment="1">
      <alignment vertical="center" wrapText="1"/>
    </xf>
    <xf numFmtId="0" fontId="24" fillId="38" borderId="1" xfId="0" applyFont="1" applyFill="1" applyBorder="1" applyAlignment="1">
      <alignment vertical="center" wrapText="1"/>
    </xf>
    <xf numFmtId="0" fontId="24" fillId="38" borderId="1" xfId="0" applyFont="1" applyFill="1" applyBorder="1" applyAlignment="1">
      <alignment horizontal="center" vertical="center" wrapText="1"/>
    </xf>
    <xf numFmtId="0" fontId="24" fillId="38" borderId="41" xfId="0" applyFont="1" applyFill="1" applyBorder="1" applyAlignment="1">
      <alignment horizontal="center" vertical="center"/>
    </xf>
    <xf numFmtId="0" fontId="24" fillId="38" borderId="32" xfId="0" applyFont="1" applyFill="1" applyBorder="1" applyAlignment="1">
      <alignment horizontal="center" vertical="center" wrapText="1"/>
    </xf>
    <xf numFmtId="0" fontId="46" fillId="38" borderId="1" xfId="0" applyFont="1" applyFill="1" applyBorder="1" applyAlignment="1">
      <alignment horizontal="center" vertical="center" wrapText="1"/>
    </xf>
    <xf numFmtId="0" fontId="46" fillId="38" borderId="61" xfId="0" applyFont="1" applyFill="1" applyBorder="1" applyAlignment="1">
      <alignment horizontal="center" vertical="center" wrapText="1"/>
    </xf>
    <xf numFmtId="0" fontId="46" fillId="38" borderId="40" xfId="0" applyFont="1" applyFill="1" applyBorder="1" applyAlignment="1">
      <alignment horizontal="center" vertical="center" wrapText="1"/>
    </xf>
    <xf numFmtId="0" fontId="46" fillId="38" borderId="41" xfId="0" applyFont="1" applyFill="1" applyBorder="1" applyAlignment="1">
      <alignment vertical="center" wrapText="1"/>
    </xf>
    <xf numFmtId="0" fontId="24" fillId="0" borderId="41" xfId="0" applyFont="1" applyBorder="1" applyAlignment="1">
      <alignment vertical="center"/>
    </xf>
    <xf numFmtId="0" fontId="45" fillId="40" borderId="40" xfId="0" applyFont="1" applyFill="1" applyBorder="1" applyAlignment="1">
      <alignment horizontal="center" vertical="center" wrapText="1"/>
    </xf>
    <xf numFmtId="0" fontId="46" fillId="41" borderId="1" xfId="0" applyFont="1" applyFill="1" applyBorder="1" applyAlignment="1">
      <alignment horizontal="center" vertical="center" wrapText="1"/>
    </xf>
    <xf numFmtId="0" fontId="24" fillId="40" borderId="32" xfId="0" applyFont="1" applyFill="1" applyBorder="1" applyAlignment="1">
      <alignment horizontal="center" vertical="center"/>
    </xf>
    <xf numFmtId="0" fontId="24" fillId="40" borderId="1" xfId="0" applyFont="1" applyFill="1" applyBorder="1" applyAlignment="1">
      <alignment horizontal="center" vertical="center"/>
    </xf>
    <xf numFmtId="0" fontId="24" fillId="40" borderId="61" xfId="0" applyFont="1" applyFill="1" applyBorder="1" applyAlignment="1">
      <alignment horizontal="center" vertical="center"/>
    </xf>
    <xf numFmtId="0" fontId="24" fillId="40" borderId="40" xfId="0" applyFont="1" applyFill="1" applyBorder="1" applyAlignment="1">
      <alignment horizontal="center" vertical="center"/>
    </xf>
    <xf numFmtId="0" fontId="24" fillId="30" borderId="1" xfId="0" applyFont="1" applyFill="1" applyBorder="1" applyAlignment="1">
      <alignment horizontal="center" vertical="center"/>
    </xf>
    <xf numFmtId="0" fontId="24" fillId="30" borderId="61" xfId="0" applyFont="1" applyFill="1" applyBorder="1" applyAlignment="1">
      <alignment horizontal="center" vertical="center"/>
    </xf>
    <xf numFmtId="0" fontId="24" fillId="41" borderId="1" xfId="0" applyFont="1" applyFill="1" applyBorder="1" applyAlignment="1">
      <alignment horizontal="center" vertical="center"/>
    </xf>
    <xf numFmtId="0" fontId="24" fillId="33" borderId="1" xfId="0" applyFont="1" applyFill="1" applyBorder="1" applyAlignment="1">
      <alignment horizontal="center" vertical="center"/>
    </xf>
    <xf numFmtId="0" fontId="24" fillId="40" borderId="41" xfId="0" applyFont="1" applyFill="1" applyBorder="1" applyAlignment="1">
      <alignment horizontal="center" vertical="center" wrapText="1"/>
    </xf>
    <xf numFmtId="0" fontId="46" fillId="42" borderId="40" xfId="0" applyFont="1" applyFill="1" applyBorder="1" applyAlignment="1">
      <alignment horizontal="center" vertical="center" wrapText="1"/>
    </xf>
    <xf numFmtId="0" fontId="24" fillId="42" borderId="1" xfId="0" applyFont="1" applyFill="1" applyBorder="1" applyAlignment="1">
      <alignment vertical="center" wrapText="1"/>
    </xf>
    <xf numFmtId="0" fontId="24" fillId="42" borderId="41" xfId="0" applyFont="1" applyFill="1" applyBorder="1" applyAlignment="1">
      <alignment horizontal="center" vertical="center" wrapText="1"/>
    </xf>
    <xf numFmtId="0" fontId="46" fillId="33" borderId="1" xfId="0" applyFont="1" applyFill="1" applyBorder="1" applyAlignment="1">
      <alignment horizontal="center" vertical="center" wrapText="1"/>
    </xf>
    <xf numFmtId="0" fontId="46" fillId="42" borderId="41" xfId="0" applyFont="1" applyFill="1" applyBorder="1" applyAlignment="1">
      <alignment vertical="center" wrapText="1"/>
    </xf>
    <xf numFmtId="0" fontId="45" fillId="43" borderId="40" xfId="0" applyFont="1" applyFill="1" applyBorder="1" applyAlignment="1">
      <alignment horizontal="center" vertical="center" wrapText="1"/>
    </xf>
    <xf numFmtId="0" fontId="24" fillId="0" borderId="1" xfId="0" applyFont="1" applyBorder="1" applyAlignment="1">
      <alignment vertical="center" wrapText="1"/>
    </xf>
    <xf numFmtId="0" fontId="24" fillId="0" borderId="41" xfId="0" applyFont="1" applyBorder="1" applyAlignment="1">
      <alignment horizontal="center" vertical="center" wrapText="1"/>
    </xf>
    <xf numFmtId="0" fontId="46" fillId="40" borderId="1" xfId="0" applyFont="1" applyFill="1" applyBorder="1" applyAlignment="1">
      <alignment horizontal="center" vertical="center" wrapText="1"/>
    </xf>
    <xf numFmtId="0" fontId="24" fillId="41" borderId="40" xfId="0" applyFont="1" applyFill="1" applyBorder="1" applyAlignment="1">
      <alignment horizontal="center" vertical="center"/>
    </xf>
    <xf numFmtId="0" fontId="48" fillId="0" borderId="41" xfId="0" applyFont="1" applyBorder="1" applyAlignment="1">
      <alignment vertical="center" wrapText="1"/>
    </xf>
    <xf numFmtId="0" fontId="24" fillId="0" borderId="40" xfId="0" applyFont="1" applyBorder="1" applyAlignment="1">
      <alignment horizontal="center" vertical="center"/>
    </xf>
    <xf numFmtId="0" fontId="24" fillId="0" borderId="1" xfId="0" applyFont="1" applyBorder="1" applyAlignment="1">
      <alignment horizontal="center" vertical="center"/>
    </xf>
    <xf numFmtId="0" fontId="24" fillId="0" borderId="61" xfId="0" applyFont="1" applyBorder="1" applyAlignment="1">
      <alignment horizontal="center" vertical="center"/>
    </xf>
    <xf numFmtId="0" fontId="35" fillId="33" borderId="1" xfId="0" applyFont="1" applyFill="1" applyBorder="1" applyAlignment="1">
      <alignment vertical="center" wrapText="1"/>
    </xf>
    <xf numFmtId="0" fontId="24" fillId="33" borderId="1" xfId="0" applyFont="1" applyFill="1" applyBorder="1" applyAlignment="1">
      <alignment vertical="center" wrapText="1"/>
    </xf>
    <xf numFmtId="0" fontId="24" fillId="33" borderId="41" xfId="0" applyFont="1" applyFill="1" applyBorder="1" applyAlignment="1">
      <alignment horizontal="center" vertical="center" wrapText="1"/>
    </xf>
    <xf numFmtId="0" fontId="45" fillId="45" borderId="50" xfId="0" applyFont="1" applyFill="1" applyBorder="1" applyAlignment="1">
      <alignment horizontal="center" vertical="center" wrapText="1"/>
    </xf>
    <xf numFmtId="0" fontId="45" fillId="45" borderId="30" xfId="0" applyFont="1" applyFill="1" applyBorder="1" applyAlignment="1">
      <alignment vertical="center" wrapText="1"/>
    </xf>
    <xf numFmtId="0" fontId="45" fillId="0" borderId="30" xfId="0" applyFont="1" applyBorder="1" applyAlignment="1">
      <alignment vertical="center" wrapText="1"/>
    </xf>
    <xf numFmtId="14" fontId="45" fillId="0" borderId="30" xfId="0" applyNumberFormat="1" applyFont="1" applyBorder="1" applyAlignment="1">
      <alignment vertical="center"/>
    </xf>
    <xf numFmtId="0" fontId="45" fillId="0" borderId="30" xfId="0" applyFont="1" applyBorder="1" applyAlignment="1">
      <alignment vertical="center"/>
    </xf>
    <xf numFmtId="0" fontId="24" fillId="0" borderId="30" xfId="0" applyFont="1" applyBorder="1" applyAlignment="1">
      <alignment horizontal="center" vertical="center" wrapText="1"/>
    </xf>
    <xf numFmtId="0" fontId="24" fillId="0" borderId="51" xfId="0" applyFont="1" applyBorder="1" applyAlignment="1">
      <alignment horizontal="center" vertical="center"/>
    </xf>
    <xf numFmtId="0" fontId="24" fillId="0" borderId="17" xfId="0" applyFont="1" applyBorder="1" applyAlignment="1">
      <alignment horizontal="center" vertical="center"/>
    </xf>
    <xf numFmtId="0" fontId="24" fillId="0" borderId="30" xfId="0" applyFont="1" applyBorder="1" applyAlignment="1">
      <alignment horizontal="center" vertical="center"/>
    </xf>
    <xf numFmtId="0" fontId="24" fillId="39" borderId="30" xfId="0" applyFont="1" applyFill="1" applyBorder="1" applyAlignment="1">
      <alignment horizontal="center" vertical="center"/>
    </xf>
    <xf numFmtId="0" fontId="24" fillId="0" borderId="2" xfId="0" applyFont="1" applyBorder="1" applyAlignment="1">
      <alignment horizontal="center" vertical="center"/>
    </xf>
    <xf numFmtId="0" fontId="24" fillId="0" borderId="50" xfId="0" applyFont="1" applyBorder="1" applyAlignment="1">
      <alignment horizontal="center" vertical="center"/>
    </xf>
    <xf numFmtId="0" fontId="24" fillId="0" borderId="51" xfId="0" applyFont="1" applyBorder="1" applyAlignment="1">
      <alignment vertical="center"/>
    </xf>
    <xf numFmtId="0" fontId="29" fillId="33" borderId="1" xfId="0" applyFont="1" applyFill="1" applyBorder="1" applyAlignment="1">
      <alignment vertical="top" wrapText="1"/>
    </xf>
    <xf numFmtId="0" fontId="24" fillId="35" borderId="63" xfId="0" applyFont="1" applyFill="1" applyBorder="1" applyAlignment="1">
      <alignment vertical="center"/>
    </xf>
    <xf numFmtId="0" fontId="24" fillId="35" borderId="34" xfId="0" applyFont="1" applyFill="1" applyBorder="1" applyAlignment="1">
      <alignment vertical="center"/>
    </xf>
    <xf numFmtId="0" fontId="36" fillId="32" borderId="22" xfId="0" applyFont="1" applyFill="1" applyBorder="1" applyAlignment="1">
      <alignment horizontal="center" vertical="center" wrapText="1"/>
    </xf>
    <xf numFmtId="0" fontId="1" fillId="27" borderId="32" xfId="0" applyFont="1" applyFill="1" applyBorder="1" applyAlignment="1">
      <alignment vertical="top" wrapText="1"/>
    </xf>
    <xf numFmtId="0" fontId="36" fillId="32" borderId="1" xfId="52" applyFont="1" applyFill="1" applyBorder="1" applyAlignment="1">
      <alignment horizontal="center" vertical="center" wrapText="1"/>
    </xf>
    <xf numFmtId="164" fontId="36" fillId="32" borderId="1" xfId="1" applyNumberFormat="1" applyFont="1" applyFill="1" applyBorder="1" applyAlignment="1">
      <alignment horizontal="center" vertical="center" wrapText="1"/>
    </xf>
    <xf numFmtId="1" fontId="36" fillId="32" borderId="1" xfId="1" applyNumberFormat="1" applyFont="1" applyFill="1" applyBorder="1" applyAlignment="1">
      <alignment horizontal="center" vertical="center" wrapText="1"/>
    </xf>
    <xf numFmtId="9" fontId="36" fillId="32" borderId="1" xfId="1" applyNumberFormat="1" applyFont="1" applyFill="1" applyBorder="1" applyAlignment="1">
      <alignment horizontal="center" vertical="center" wrapText="1"/>
    </xf>
    <xf numFmtId="10" fontId="1" fillId="27" borderId="1" xfId="0" applyNumberFormat="1" applyFont="1" applyFill="1" applyBorder="1" applyAlignment="1">
      <alignment horizontal="center" vertical="center"/>
    </xf>
    <xf numFmtId="0" fontId="1" fillId="0" borderId="1" xfId="52" applyFont="1" applyBorder="1" applyAlignment="1">
      <alignment horizontal="center" vertical="center" wrapText="1"/>
    </xf>
    <xf numFmtId="0" fontId="1" fillId="0" borderId="1" xfId="52" applyFont="1" applyBorder="1" applyAlignment="1">
      <alignment horizontal="justify" vertical="top" wrapText="1"/>
    </xf>
    <xf numFmtId="2" fontId="1" fillId="0" borderId="1" xfId="0" applyNumberFormat="1" applyFont="1" applyBorder="1" applyAlignment="1">
      <alignment horizontal="center" vertical="center"/>
    </xf>
    <xf numFmtId="1" fontId="1" fillId="0" borderId="1" xfId="0" applyNumberFormat="1" applyFont="1" applyBorder="1" applyAlignment="1">
      <alignment horizontal="center" vertical="center"/>
    </xf>
    <xf numFmtId="10" fontId="1" fillId="33" borderId="1" xfId="0" applyNumberFormat="1" applyFont="1" applyFill="1" applyBorder="1" applyAlignment="1">
      <alignment horizontal="center" vertical="center"/>
    </xf>
    <xf numFmtId="0" fontId="1" fillId="33" borderId="1" xfId="0" applyFont="1" applyFill="1" applyBorder="1" applyAlignment="1">
      <alignment horizontal="left" vertical="top" wrapText="1"/>
    </xf>
    <xf numFmtId="9" fontId="35" fillId="33" borderId="1" xfId="72" applyFont="1" applyFill="1" applyBorder="1" applyAlignment="1">
      <alignment horizontal="center" vertical="center" wrapText="1"/>
    </xf>
    <xf numFmtId="0" fontId="35" fillId="0" borderId="1" xfId="0" applyFont="1" applyBorder="1"/>
    <xf numFmtId="0" fontId="35" fillId="33" borderId="1" xfId="1" applyFont="1" applyFill="1" applyBorder="1" applyAlignment="1" applyProtection="1">
      <alignment horizontal="justify" vertical="center" wrapText="1"/>
    </xf>
    <xf numFmtId="0" fontId="35" fillId="0" borderId="0" xfId="0" applyFont="1" applyAlignment="1">
      <alignment horizontal="center" vertical="center"/>
    </xf>
    <xf numFmtId="0" fontId="41" fillId="27" borderId="1" xfId="0" applyFont="1" applyFill="1" applyBorder="1" applyAlignment="1">
      <alignment horizontal="center" vertical="center"/>
    </xf>
    <xf numFmtId="0" fontId="41" fillId="33" borderId="1" xfId="0" applyFont="1" applyFill="1" applyBorder="1" applyAlignment="1">
      <alignment horizontal="center" vertical="center"/>
    </xf>
    <xf numFmtId="0" fontId="46" fillId="38" borderId="47" xfId="0" applyFont="1" applyFill="1" applyBorder="1" applyAlignment="1">
      <alignment horizontal="center" vertical="center" wrapText="1"/>
    </xf>
    <xf numFmtId="0" fontId="29" fillId="29" borderId="1" xfId="1" applyFont="1" applyFill="1" applyBorder="1" applyAlignment="1" applyProtection="1">
      <alignment horizontal="center" vertical="center" wrapText="1"/>
    </xf>
    <xf numFmtId="0" fontId="35" fillId="27" borderId="1" xfId="0" applyFont="1" applyFill="1" applyBorder="1" applyAlignment="1">
      <alignment horizontal="center" vertical="center"/>
    </xf>
    <xf numFmtId="0" fontId="35" fillId="33" borderId="1" xfId="1" applyFont="1" applyFill="1" applyBorder="1" applyAlignment="1" applyProtection="1">
      <alignment horizontal="justify" vertical="top" wrapText="1"/>
    </xf>
    <xf numFmtId="0" fontId="1" fillId="27" borderId="1" xfId="0" applyFont="1" applyFill="1" applyBorder="1" applyAlignment="1">
      <alignment horizontal="center" vertical="center" wrapText="1"/>
    </xf>
    <xf numFmtId="0" fontId="1" fillId="27" borderId="1" xfId="52" applyFont="1" applyFill="1" applyBorder="1" applyAlignment="1">
      <alignment horizontal="justify" vertical="top" wrapText="1"/>
    </xf>
    <xf numFmtId="0" fontId="1" fillId="27" borderId="1" xfId="52" applyFont="1" applyFill="1" applyBorder="1" applyAlignment="1">
      <alignment horizontal="center" vertical="center" wrapText="1"/>
    </xf>
    <xf numFmtId="0" fontId="1" fillId="27" borderId="1" xfId="0" applyFont="1" applyFill="1" applyBorder="1" applyAlignment="1">
      <alignment horizontal="justify" vertical="top" wrapText="1"/>
    </xf>
    <xf numFmtId="0" fontId="1" fillId="33" borderId="1" xfId="0" applyFont="1" applyFill="1" applyBorder="1" applyAlignment="1">
      <alignment horizontal="center" vertical="center" wrapText="1"/>
    </xf>
    <xf numFmtId="0" fontId="1" fillId="27" borderId="1" xfId="1" applyFill="1" applyBorder="1" applyAlignment="1">
      <alignment horizontal="center" vertical="center" wrapText="1"/>
    </xf>
    <xf numFmtId="0" fontId="63" fillId="43" borderId="1" xfId="0" applyFont="1" applyFill="1" applyBorder="1" applyAlignment="1">
      <alignment vertical="top"/>
    </xf>
    <xf numFmtId="0" fontId="0" fillId="0" borderId="0" xfId="0" applyAlignment="1">
      <alignment vertical="top"/>
    </xf>
    <xf numFmtId="0" fontId="50" fillId="0" borderId="1" xfId="0" applyFont="1" applyBorder="1" applyAlignment="1">
      <alignment horizontal="center" vertical="top"/>
    </xf>
    <xf numFmtId="0" fontId="50" fillId="0" borderId="2" xfId="0" applyFont="1" applyBorder="1" applyAlignment="1">
      <alignment horizontal="left" vertical="top"/>
    </xf>
    <xf numFmtId="0" fontId="50" fillId="0" borderId="3" xfId="0" applyFont="1" applyBorder="1" applyAlignment="1">
      <alignment horizontal="left" vertical="top"/>
    </xf>
    <xf numFmtId="15" fontId="50" fillId="0" borderId="3" xfId="0" applyNumberFormat="1" applyFont="1" applyBorder="1" applyAlignment="1">
      <alignment horizontal="center" vertical="top"/>
    </xf>
    <xf numFmtId="0" fontId="50" fillId="0" borderId="3" xfId="0" applyFont="1" applyBorder="1" applyAlignment="1">
      <alignment horizontal="center" vertical="top"/>
    </xf>
    <xf numFmtId="0" fontId="50" fillId="0" borderId="17" xfId="0" applyFont="1" applyBorder="1" applyAlignment="1">
      <alignment horizontal="center" vertical="top"/>
    </xf>
    <xf numFmtId="15" fontId="52" fillId="38" borderId="1" xfId="0" applyNumberFormat="1" applyFont="1" applyFill="1" applyBorder="1" applyAlignment="1">
      <alignment horizontal="center" vertical="top" wrapText="1"/>
    </xf>
    <xf numFmtId="15" fontId="55" fillId="38" borderId="1" xfId="0" applyNumberFormat="1" applyFont="1" applyFill="1" applyBorder="1" applyAlignment="1">
      <alignment horizontal="center" vertical="top" wrapText="1"/>
    </xf>
    <xf numFmtId="0" fontId="42" fillId="0" borderId="1" xfId="0" applyFont="1" applyBorder="1" applyAlignment="1">
      <alignment horizontal="center" vertical="top" wrapText="1"/>
    </xf>
    <xf numFmtId="0" fontId="42" fillId="0" borderId="1" xfId="0" applyFont="1" applyBorder="1" applyAlignment="1">
      <alignment horizontal="justify" vertical="top" wrapText="1"/>
    </xf>
    <xf numFmtId="0" fontId="43" fillId="38" borderId="1" xfId="0" applyFont="1" applyFill="1" applyBorder="1" applyAlignment="1">
      <alignment horizontal="center" vertical="top" textRotation="90" wrapText="1"/>
    </xf>
    <xf numFmtId="0" fontId="42" fillId="38" borderId="1" xfId="0" applyFont="1" applyFill="1" applyBorder="1" applyAlignment="1">
      <alignment horizontal="center" vertical="top" wrapText="1"/>
    </xf>
    <xf numFmtId="15" fontId="42" fillId="0" borderId="1" xfId="0" applyNumberFormat="1" applyFont="1" applyBorder="1" applyAlignment="1">
      <alignment horizontal="center" vertical="top" wrapText="1"/>
    </xf>
    <xf numFmtId="15" fontId="42" fillId="2" borderId="1" xfId="0" applyNumberFormat="1" applyFont="1" applyFill="1" applyBorder="1" applyAlignment="1">
      <alignment horizontal="center" vertical="top" wrapText="1"/>
    </xf>
    <xf numFmtId="1" fontId="42" fillId="2" borderId="1" xfId="0" applyNumberFormat="1" applyFont="1" applyFill="1" applyBorder="1" applyAlignment="1">
      <alignment horizontal="center" vertical="top" wrapText="1"/>
    </xf>
    <xf numFmtId="10" fontId="56" fillId="2" borderId="1" xfId="0" applyNumberFormat="1" applyFont="1" applyFill="1" applyBorder="1" applyAlignment="1">
      <alignment horizontal="center" vertical="top" wrapText="1"/>
    </xf>
    <xf numFmtId="9" fontId="57" fillId="2" borderId="1" xfId="0" applyNumberFormat="1" applyFont="1" applyFill="1" applyBorder="1" applyAlignment="1">
      <alignment horizontal="center" vertical="top" wrapText="1"/>
    </xf>
    <xf numFmtId="10" fontId="57" fillId="38" borderId="31" xfId="0" applyNumberFormat="1" applyFont="1" applyFill="1" applyBorder="1" applyAlignment="1">
      <alignment horizontal="center" vertical="top" wrapText="1"/>
    </xf>
    <xf numFmtId="0" fontId="42" fillId="2" borderId="1" xfId="0" applyFont="1" applyFill="1" applyBorder="1" applyAlignment="1">
      <alignment horizontal="justify" vertical="top" wrapText="1"/>
    </xf>
    <xf numFmtId="0" fontId="42" fillId="0" borderId="29" xfId="0" applyFont="1" applyBorder="1" applyAlignment="1">
      <alignment horizontal="justify" vertical="top" wrapText="1"/>
    </xf>
    <xf numFmtId="9" fontId="42" fillId="2" borderId="1" xfId="0" applyNumberFormat="1" applyFont="1" applyFill="1" applyBorder="1" applyAlignment="1">
      <alignment horizontal="center" vertical="top" wrapText="1"/>
    </xf>
    <xf numFmtId="0" fontId="58" fillId="0" borderId="44" xfId="0" applyFont="1" applyBorder="1" applyAlignment="1">
      <alignment horizontal="justify" vertical="top" wrapText="1"/>
    </xf>
    <xf numFmtId="0" fontId="42" fillId="0" borderId="76" xfId="0" applyFont="1" applyBorder="1" applyAlignment="1">
      <alignment horizontal="justify" vertical="top" wrapText="1"/>
    </xf>
    <xf numFmtId="0" fontId="42" fillId="0" borderId="40" xfId="0" applyFont="1" applyBorder="1" applyAlignment="1">
      <alignment horizontal="justify" vertical="top" wrapText="1"/>
    </xf>
    <xf numFmtId="0" fontId="42" fillId="0" borderId="41" xfId="0" applyFont="1" applyBorder="1" applyAlignment="1">
      <alignment horizontal="justify" vertical="top" wrapText="1"/>
    </xf>
    <xf numFmtId="10" fontId="57" fillId="38" borderId="30" xfId="0" applyNumberFormat="1" applyFont="1" applyFill="1" applyBorder="1" applyAlignment="1">
      <alignment horizontal="center" vertical="top" wrapText="1"/>
    </xf>
    <xf numFmtId="0" fontId="58" fillId="0" borderId="69" xfId="0" applyFont="1" applyBorder="1" applyAlignment="1">
      <alignment horizontal="justify" vertical="top" wrapText="1"/>
    </xf>
    <xf numFmtId="0" fontId="42" fillId="0" borderId="70" xfId="0" applyFont="1" applyBorder="1" applyAlignment="1">
      <alignment horizontal="justify" vertical="top" wrapText="1"/>
    </xf>
    <xf numFmtId="0" fontId="42" fillId="0" borderId="49" xfId="0" applyFont="1" applyBorder="1" applyAlignment="1">
      <alignment horizontal="justify" vertical="top" wrapText="1"/>
    </xf>
    <xf numFmtId="0" fontId="42" fillId="0" borderId="48" xfId="0" applyFont="1" applyBorder="1" applyAlignment="1">
      <alignment horizontal="justify" vertical="top" wrapText="1"/>
    </xf>
    <xf numFmtId="0" fontId="42" fillId="0" borderId="30" xfId="0" applyFont="1" applyBorder="1" applyAlignment="1">
      <alignment horizontal="justify" vertical="top" wrapText="1"/>
    </xf>
    <xf numFmtId="0" fontId="42" fillId="2" borderId="1" xfId="0" applyFont="1" applyFill="1" applyBorder="1" applyAlignment="1">
      <alignment horizontal="left" vertical="top" wrapText="1"/>
    </xf>
    <xf numFmtId="0" fontId="42" fillId="2" borderId="1" xfId="0" applyFont="1" applyFill="1" applyBorder="1" applyAlignment="1">
      <alignment horizontal="center" vertical="top" wrapText="1"/>
    </xf>
    <xf numFmtId="0" fontId="59" fillId="0" borderId="69" xfId="0" applyFont="1" applyBorder="1" applyAlignment="1">
      <alignment horizontal="justify" vertical="top" wrapText="1"/>
    </xf>
    <xf numFmtId="15" fontId="57" fillId="2" borderId="1" xfId="0" applyNumberFormat="1" applyFont="1" applyFill="1" applyBorder="1" applyAlignment="1">
      <alignment horizontal="center" vertical="top" wrapText="1"/>
    </xf>
    <xf numFmtId="10" fontId="56" fillId="38" borderId="1" xfId="0" applyNumberFormat="1" applyFont="1" applyFill="1" applyBorder="1" applyAlignment="1">
      <alignment horizontal="center" vertical="top" wrapText="1"/>
    </xf>
    <xf numFmtId="0" fontId="42" fillId="2" borderId="29" xfId="0" applyFont="1" applyFill="1" applyBorder="1" applyAlignment="1">
      <alignment horizontal="justify" vertical="top" wrapText="1"/>
    </xf>
    <xf numFmtId="9" fontId="42" fillId="2" borderId="29" xfId="0" applyNumberFormat="1" applyFont="1" applyFill="1" applyBorder="1" applyAlignment="1">
      <alignment horizontal="center" vertical="top" wrapText="1"/>
    </xf>
    <xf numFmtId="0" fontId="42" fillId="0" borderId="69" xfId="0" applyFont="1" applyBorder="1" applyAlignment="1">
      <alignment horizontal="justify" vertical="top" wrapText="1"/>
    </xf>
    <xf numFmtId="0" fontId="42" fillId="0" borderId="48" xfId="0" applyFont="1" applyBorder="1" applyAlignment="1">
      <alignment horizontal="center" vertical="top" wrapText="1"/>
    </xf>
    <xf numFmtId="0" fontId="42" fillId="2" borderId="31" xfId="0" applyFont="1" applyFill="1" applyBorder="1" applyAlignment="1">
      <alignment horizontal="justify" vertical="top" wrapText="1"/>
    </xf>
    <xf numFmtId="0" fontId="60" fillId="0" borderId="29" xfId="110" applyFont="1" applyFill="1" applyBorder="1" applyAlignment="1" applyProtection="1">
      <alignment horizontal="justify" vertical="top" wrapText="1"/>
    </xf>
    <xf numFmtId="1" fontId="42" fillId="0" borderId="1" xfId="0" applyNumberFormat="1" applyFont="1" applyBorder="1" applyAlignment="1">
      <alignment horizontal="center" vertical="top" wrapText="1"/>
    </xf>
    <xf numFmtId="9" fontId="42" fillId="0" borderId="1" xfId="0" applyNumberFormat="1" applyFont="1" applyBorder="1" applyAlignment="1">
      <alignment horizontal="center" vertical="top" wrapText="1"/>
    </xf>
    <xf numFmtId="0" fontId="42" fillId="0" borderId="15" xfId="0" applyFont="1" applyBorder="1" applyAlignment="1">
      <alignment horizontal="justify" vertical="top" wrapText="1"/>
    </xf>
    <xf numFmtId="0" fontId="42" fillId="0" borderId="16" xfId="0" applyFont="1" applyBorder="1" applyAlignment="1">
      <alignment horizontal="justify" vertical="top" wrapText="1"/>
    </xf>
    <xf numFmtId="0" fontId="42" fillId="0" borderId="14" xfId="0" applyFont="1" applyBorder="1" applyAlignment="1">
      <alignment horizontal="justify" vertical="top" wrapText="1"/>
    </xf>
    <xf numFmtId="0" fontId="57" fillId="0" borderId="31" xfId="0" applyFont="1" applyBorder="1" applyAlignment="1">
      <alignment horizontal="justify" vertical="top" wrapText="1"/>
    </xf>
    <xf numFmtId="0" fontId="57" fillId="2" borderId="1" xfId="0" applyFont="1" applyFill="1" applyBorder="1" applyAlignment="1">
      <alignment horizontal="center" vertical="top" wrapText="1"/>
    </xf>
    <xf numFmtId="10" fontId="57" fillId="2" borderId="29" xfId="0" applyNumberFormat="1" applyFont="1" applyFill="1" applyBorder="1" applyAlignment="1">
      <alignment horizontal="center" vertical="top" wrapText="1"/>
    </xf>
    <xf numFmtId="0" fontId="57" fillId="0" borderId="30" xfId="0" applyFont="1" applyBorder="1" applyAlignment="1">
      <alignment horizontal="justify" vertical="top" wrapText="1"/>
    </xf>
    <xf numFmtId="0" fontId="42" fillId="0" borderId="14" xfId="0" applyFont="1" applyBorder="1" applyAlignment="1">
      <alignment horizontal="center" vertical="top" wrapText="1"/>
    </xf>
    <xf numFmtId="167" fontId="30" fillId="29" borderId="1" xfId="0" applyNumberFormat="1" applyFont="1" applyFill="1" applyBorder="1" applyAlignment="1">
      <alignment horizontal="right" vertical="center"/>
    </xf>
    <xf numFmtId="0" fontId="29" fillId="29" borderId="1" xfId="0" applyFont="1" applyFill="1" applyBorder="1" applyAlignment="1">
      <alignment horizontal="justify" vertical="top" wrapText="1"/>
    </xf>
    <xf numFmtId="9" fontId="29" fillId="29" borderId="1" xfId="0" applyNumberFormat="1" applyFont="1" applyFill="1" applyBorder="1" applyAlignment="1">
      <alignment horizontal="justify" vertical="top" wrapText="1"/>
    </xf>
    <xf numFmtId="1" fontId="34" fillId="29" borderId="1" xfId="0" applyNumberFormat="1" applyFont="1" applyFill="1" applyBorder="1" applyAlignment="1">
      <alignment horizontal="center" vertical="center"/>
    </xf>
    <xf numFmtId="10" fontId="34" fillId="29" borderId="1" xfId="0" applyNumberFormat="1" applyFont="1" applyFill="1" applyBorder="1" applyAlignment="1">
      <alignment horizontal="center" vertical="center"/>
    </xf>
    <xf numFmtId="0" fontId="34" fillId="29" borderId="1" xfId="0" applyFont="1" applyFill="1" applyBorder="1" applyAlignment="1">
      <alignment horizontal="center" vertical="center" wrapText="1"/>
    </xf>
    <xf numFmtId="0" fontId="29" fillId="29" borderId="1" xfId="0" applyFont="1" applyFill="1" applyBorder="1" applyAlignment="1">
      <alignment horizontal="left" vertical="top" wrapText="1"/>
    </xf>
    <xf numFmtId="0" fontId="30" fillId="27" borderId="1" xfId="52" applyFont="1" applyFill="1" applyBorder="1" applyAlignment="1">
      <alignment horizontal="left" vertical="top" wrapText="1"/>
    </xf>
    <xf numFmtId="0" fontId="29" fillId="27" borderId="1" xfId="52" quotePrefix="1" applyFont="1" applyFill="1" applyBorder="1" applyAlignment="1">
      <alignment horizontal="justify" vertical="top" wrapText="1"/>
    </xf>
    <xf numFmtId="0" fontId="29" fillId="27" borderId="35" xfId="52" quotePrefix="1" applyFont="1" applyFill="1" applyBorder="1" applyAlignment="1">
      <alignment horizontal="justify" vertical="top" wrapText="1"/>
    </xf>
    <xf numFmtId="0" fontId="29" fillId="27" borderId="1" xfId="52" quotePrefix="1" applyFont="1" applyFill="1" applyBorder="1" applyAlignment="1">
      <alignment horizontal="left" vertical="top" wrapText="1"/>
    </xf>
    <xf numFmtId="0" fontId="29" fillId="27" borderId="36" xfId="52" applyFont="1" applyFill="1" applyBorder="1" applyAlignment="1">
      <alignment horizontal="justify" vertical="top" wrapText="1"/>
    </xf>
    <xf numFmtId="0" fontId="29" fillId="27" borderId="37" xfId="52" applyFont="1" applyFill="1" applyBorder="1" applyAlignment="1">
      <alignment horizontal="justify" vertical="top" wrapText="1"/>
    </xf>
    <xf numFmtId="0" fontId="29" fillId="33" borderId="1" xfId="0" applyFont="1" applyFill="1" applyBorder="1" applyAlignment="1">
      <alignment vertical="center" wrapText="1"/>
    </xf>
    <xf numFmtId="0" fontId="29" fillId="33" borderId="1" xfId="0" applyFont="1" applyFill="1" applyBorder="1" applyAlignment="1">
      <alignment horizontal="center" vertical="center" wrapText="1"/>
    </xf>
    <xf numFmtId="0" fontId="29" fillId="33" borderId="1" xfId="0" applyFont="1" applyFill="1" applyBorder="1" applyAlignment="1">
      <alignment horizontal="justify" vertical="top" wrapText="1"/>
    </xf>
    <xf numFmtId="0" fontId="29" fillId="33" borderId="1" xfId="0" applyFont="1" applyFill="1" applyBorder="1" applyAlignment="1">
      <alignment horizontal="justify" vertical="top"/>
    </xf>
    <xf numFmtId="2" fontId="29" fillId="33" borderId="1" xfId="0" applyNumberFormat="1" applyFont="1" applyFill="1" applyBorder="1" applyAlignment="1">
      <alignment horizontal="center" vertical="center"/>
    </xf>
    <xf numFmtId="167" fontId="29" fillId="33" borderId="1" xfId="0" applyNumberFormat="1" applyFont="1" applyFill="1" applyBorder="1" applyAlignment="1">
      <alignment horizontal="center" vertical="center"/>
    </xf>
    <xf numFmtId="1" fontId="29" fillId="33" borderId="1" xfId="0" applyNumberFormat="1" applyFont="1" applyFill="1" applyBorder="1" applyAlignment="1">
      <alignment horizontal="center" vertical="center"/>
    </xf>
    <xf numFmtId="10" fontId="29" fillId="33" borderId="32" xfId="0" applyNumberFormat="1" applyFont="1" applyFill="1" applyBorder="1" applyAlignment="1">
      <alignment horizontal="center" vertical="center"/>
    </xf>
    <xf numFmtId="0" fontId="29" fillId="33" borderId="1" xfId="82" applyFont="1" applyFill="1" applyBorder="1" applyAlignment="1">
      <alignment horizontal="justify" vertical="top" wrapText="1"/>
    </xf>
    <xf numFmtId="0" fontId="35" fillId="0" borderId="0" xfId="0" applyFont="1" applyAlignment="1">
      <alignment horizontal="left"/>
    </xf>
    <xf numFmtId="0" fontId="49" fillId="27" borderId="1" xfId="52" applyFont="1" applyFill="1" applyBorder="1" applyAlignment="1">
      <alignment horizontal="justify" vertical="top" wrapText="1"/>
    </xf>
    <xf numFmtId="2" fontId="49" fillId="27" borderId="1" xfId="0" applyNumberFormat="1" applyFont="1" applyFill="1" applyBorder="1" applyAlignment="1">
      <alignment horizontal="center" vertical="center"/>
    </xf>
    <xf numFmtId="167" fontId="49" fillId="27" borderId="1" xfId="0" applyNumberFormat="1" applyFont="1" applyFill="1" applyBorder="1" applyAlignment="1">
      <alignment horizontal="center" vertical="center"/>
    </xf>
    <xf numFmtId="1" fontId="49" fillId="27" borderId="1" xfId="0" applyNumberFormat="1" applyFont="1" applyFill="1" applyBorder="1" applyAlignment="1">
      <alignment horizontal="center" vertical="center"/>
    </xf>
    <xf numFmtId="10" fontId="49" fillId="27" borderId="32" xfId="0" applyNumberFormat="1" applyFont="1" applyFill="1" applyBorder="1" applyAlignment="1">
      <alignment horizontal="center" vertical="center"/>
    </xf>
    <xf numFmtId="0" fontId="49" fillId="27" borderId="1" xfId="0" applyFont="1" applyFill="1" applyBorder="1" applyAlignment="1">
      <alignment horizontal="center" vertical="center" wrapText="1"/>
    </xf>
    <xf numFmtId="0" fontId="49" fillId="27" borderId="1" xfId="52" applyFont="1" applyFill="1" applyBorder="1" applyAlignment="1">
      <alignment horizontal="left" vertical="top" wrapText="1"/>
    </xf>
    <xf numFmtId="0" fontId="29" fillId="33" borderId="30" xfId="52" applyFont="1" applyFill="1" applyBorder="1" applyAlignment="1">
      <alignment vertical="top" wrapText="1"/>
    </xf>
    <xf numFmtId="0" fontId="29" fillId="33" borderId="31" xfId="52" applyFont="1" applyFill="1" applyBorder="1" applyAlignment="1">
      <alignment vertical="top" wrapText="1"/>
    </xf>
    <xf numFmtId="0" fontId="29" fillId="33" borderId="29" xfId="52" applyFont="1" applyFill="1" applyBorder="1" applyAlignment="1">
      <alignment vertical="top" wrapText="1"/>
    </xf>
    <xf numFmtId="0" fontId="29" fillId="33" borderId="30" xfId="0" applyFont="1" applyFill="1" applyBorder="1" applyAlignment="1">
      <alignment vertical="top" wrapText="1"/>
    </xf>
    <xf numFmtId="0" fontId="29" fillId="33" borderId="29" xfId="0" applyFont="1" applyFill="1" applyBorder="1" applyAlignment="1">
      <alignment vertical="top" wrapText="1"/>
    </xf>
    <xf numFmtId="0" fontId="29" fillId="33" borderId="30" xfId="52" applyFont="1" applyFill="1" applyBorder="1" applyAlignment="1">
      <alignment vertical="center" wrapText="1"/>
    </xf>
    <xf numFmtId="0" fontId="29" fillId="33" borderId="31" xfId="52" applyFont="1" applyFill="1" applyBorder="1" applyAlignment="1">
      <alignment vertical="center" wrapText="1"/>
    </xf>
    <xf numFmtId="0" fontId="29" fillId="33" borderId="29" xfId="52" applyFont="1" applyFill="1" applyBorder="1" applyAlignment="1">
      <alignment vertical="center" wrapText="1"/>
    </xf>
    <xf numFmtId="0" fontId="43" fillId="0" borderId="0" xfId="0" applyFont="1" applyAlignment="1">
      <alignment horizontal="left"/>
    </xf>
    <xf numFmtId="0" fontId="29" fillId="0" borderId="0" xfId="0" applyFont="1" applyAlignment="1">
      <alignment horizontal="justify" vertical="top"/>
    </xf>
    <xf numFmtId="0" fontId="29" fillId="0" borderId="0" xfId="0" applyFont="1" applyAlignment="1">
      <alignment horizontal="center" vertical="center"/>
    </xf>
    <xf numFmtId="0" fontId="31" fillId="27" borderId="78" xfId="0" applyFont="1" applyFill="1" applyBorder="1"/>
    <xf numFmtId="15" fontId="31" fillId="27" borderId="78" xfId="0" applyNumberFormat="1" applyFont="1" applyFill="1" applyBorder="1"/>
    <xf numFmtId="0" fontId="31" fillId="0" borderId="82" xfId="0" applyFont="1" applyBorder="1"/>
    <xf numFmtId="0" fontId="30" fillId="0" borderId="84" xfId="0" applyFont="1" applyBorder="1"/>
    <xf numFmtId="0" fontId="30" fillId="0" borderId="80" xfId="0" applyFont="1" applyBorder="1"/>
    <xf numFmtId="0" fontId="30" fillId="0" borderId="82" xfId="0" applyFont="1" applyBorder="1"/>
    <xf numFmtId="0" fontId="29" fillId="0" borderId="0" xfId="0" applyFont="1"/>
    <xf numFmtId="167" fontId="32" fillId="2" borderId="1" xfId="1" applyNumberFormat="1" applyFont="1" applyFill="1" applyBorder="1" applyAlignment="1" applyProtection="1">
      <alignment horizontal="center" vertical="center" wrapText="1"/>
    </xf>
    <xf numFmtId="10" fontId="32" fillId="2" borderId="1" xfId="1" applyNumberFormat="1" applyFont="1" applyFill="1" applyBorder="1" applyAlignment="1" applyProtection="1">
      <alignment horizontal="center" vertical="center" wrapText="1"/>
    </xf>
    <xf numFmtId="0" fontId="29" fillId="0" borderId="0" xfId="0" applyFont="1" applyAlignment="1">
      <alignment horizontal="left" vertical="top"/>
    </xf>
    <xf numFmtId="0" fontId="30" fillId="27" borderId="78" xfId="0" applyFont="1" applyFill="1" applyBorder="1"/>
    <xf numFmtId="0" fontId="20" fillId="27" borderId="78" xfId="0" applyFont="1" applyFill="1" applyBorder="1"/>
    <xf numFmtId="0" fontId="69" fillId="27" borderId="78" xfId="0" applyFont="1" applyFill="1" applyBorder="1"/>
    <xf numFmtId="0" fontId="1" fillId="33" borderId="1" xfId="0" applyFont="1" applyFill="1" applyBorder="1" applyAlignment="1">
      <alignment horizontal="justify" vertical="top" wrapText="1"/>
    </xf>
    <xf numFmtId="0" fontId="1" fillId="0" borderId="30" xfId="54" applyBorder="1" applyAlignment="1">
      <alignment horizontal="center" vertical="center" wrapText="1"/>
    </xf>
    <xf numFmtId="0" fontId="1" fillId="0" borderId="55" xfId="54" applyBorder="1" applyAlignment="1">
      <alignment horizontal="center" vertical="center" wrapText="1"/>
    </xf>
    <xf numFmtId="0" fontId="41" fillId="0" borderId="30" xfId="0" applyFont="1" applyBorder="1" applyAlignment="1">
      <alignment horizontal="center" vertical="center"/>
    </xf>
    <xf numFmtId="0" fontId="35" fillId="0" borderId="0" xfId="0" applyFont="1" applyAlignment="1">
      <alignment horizontal="center"/>
    </xf>
    <xf numFmtId="0" fontId="35" fillId="0" borderId="0" xfId="0" applyFont="1" applyAlignment="1">
      <alignment horizontal="justify" vertical="top"/>
    </xf>
    <xf numFmtId="0" fontId="1" fillId="33" borderId="32" xfId="1" applyFill="1" applyBorder="1" applyAlignment="1">
      <alignment horizontal="left" vertical="center" wrapText="1"/>
    </xf>
    <xf numFmtId="0" fontId="1" fillId="33" borderId="1" xfId="54" applyFill="1" applyBorder="1" applyAlignment="1">
      <alignment horizontal="center" vertical="center" wrapText="1"/>
    </xf>
    <xf numFmtId="0" fontId="41" fillId="33" borderId="29" xfId="0" applyFont="1" applyFill="1" applyBorder="1" applyAlignment="1">
      <alignment horizontal="center" vertical="center"/>
    </xf>
    <xf numFmtId="0" fontId="41" fillId="0" borderId="0" xfId="0" applyFont="1" applyAlignment="1">
      <alignment horizontal="left"/>
    </xf>
    <xf numFmtId="0" fontId="41" fillId="0" borderId="0" xfId="0" applyFont="1" applyAlignment="1">
      <alignment horizontal="center" vertical="center"/>
    </xf>
    <xf numFmtId="0" fontId="35" fillId="0" borderId="81" xfId="0" applyFont="1" applyBorder="1"/>
    <xf numFmtId="0" fontId="35" fillId="0" borderId="79" xfId="0" applyFont="1" applyBorder="1"/>
    <xf numFmtId="0" fontId="35" fillId="0" borderId="83" xfId="0" applyFont="1" applyBorder="1"/>
    <xf numFmtId="0" fontId="41" fillId="0" borderId="83" xfId="0" applyFont="1" applyBorder="1"/>
    <xf numFmtId="0" fontId="35" fillId="33" borderId="1" xfId="0" applyFont="1" applyFill="1" applyBorder="1" applyAlignment="1">
      <alignment horizontal="justify" vertical="top" wrapText="1"/>
    </xf>
    <xf numFmtId="9" fontId="35" fillId="33" borderId="1" xfId="0" applyNumberFormat="1" applyFont="1" applyFill="1" applyBorder="1" applyAlignment="1">
      <alignment horizontal="center" vertical="center" wrapText="1"/>
    </xf>
    <xf numFmtId="15" fontId="41" fillId="0" borderId="79" xfId="0" applyNumberFormat="1" applyFont="1" applyBorder="1"/>
    <xf numFmtId="0" fontId="41" fillId="0" borderId="79" xfId="0" applyFont="1" applyBorder="1"/>
    <xf numFmtId="0" fontId="32" fillId="32" borderId="1" xfId="52" applyFont="1" applyFill="1" applyBorder="1" applyAlignment="1">
      <alignment horizontal="center" vertical="center" wrapText="1"/>
    </xf>
    <xf numFmtId="15" fontId="41" fillId="0" borderId="1" xfId="0" applyNumberFormat="1" applyFont="1" applyBorder="1"/>
    <xf numFmtId="0" fontId="30" fillId="0" borderId="1" xfId="0" applyFont="1" applyBorder="1"/>
    <xf numFmtId="0" fontId="31" fillId="0" borderId="1" xfId="0" applyFont="1" applyBorder="1"/>
    <xf numFmtId="0" fontId="41" fillId="0" borderId="1" xfId="0" applyFont="1" applyBorder="1"/>
    <xf numFmtId="0" fontId="36" fillId="0" borderId="1" xfId="0" applyFont="1" applyBorder="1" applyAlignment="1">
      <alignment horizontal="justify" vertical="top" wrapText="1"/>
    </xf>
    <xf numFmtId="0" fontId="1" fillId="0" borderId="0" xfId="0" applyFont="1" applyAlignment="1">
      <alignment horizontal="justify" vertical="top" wrapText="1"/>
    </xf>
    <xf numFmtId="0" fontId="32" fillId="0" borderId="0" xfId="1" applyFont="1" applyFill="1" applyBorder="1" applyAlignment="1" applyProtection="1">
      <alignment horizontal="center" vertical="center" wrapText="1"/>
    </xf>
    <xf numFmtId="0" fontId="1" fillId="0" borderId="0" xfId="54" applyAlignment="1">
      <alignment horizontal="center" vertical="center" wrapText="1"/>
    </xf>
    <xf numFmtId="0" fontId="1" fillId="0" borderId="0" xfId="0" applyFont="1" applyAlignment="1">
      <alignment horizontal="center" vertical="center" wrapText="1"/>
    </xf>
    <xf numFmtId="0" fontId="36" fillId="0" borderId="30" xfId="0" applyFont="1" applyBorder="1" applyAlignment="1">
      <alignment horizontal="justify" vertical="top" wrapText="1"/>
    </xf>
    <xf numFmtId="0" fontId="30" fillId="0" borderId="0" xfId="0" applyFont="1" applyAlignment="1">
      <alignment horizontal="center"/>
    </xf>
    <xf numFmtId="0" fontId="30" fillId="0" borderId="0" xfId="0" applyFont="1" applyAlignment="1">
      <alignment horizontal="center" vertical="center"/>
    </xf>
    <xf numFmtId="0" fontId="29" fillId="0" borderId="1" xfId="0" applyFont="1" applyBorder="1" applyAlignment="1">
      <alignment horizontal="justify" vertical="top" wrapText="1"/>
    </xf>
    <xf numFmtId="0" fontId="30" fillId="0" borderId="1" xfId="0" applyFont="1" applyBorder="1" applyAlignment="1">
      <alignment horizontal="left" wrapText="1"/>
    </xf>
    <xf numFmtId="10" fontId="29" fillId="0" borderId="1" xfId="72" applyNumberFormat="1" applyFont="1" applyFill="1" applyBorder="1" applyAlignment="1" applyProtection="1">
      <alignment horizontal="center" vertical="center"/>
    </xf>
    <xf numFmtId="15" fontId="41" fillId="0" borderId="81" xfId="0" applyNumberFormat="1" applyFont="1" applyBorder="1"/>
    <xf numFmtId="0" fontId="42" fillId="0" borderId="1" xfId="0" applyFont="1" applyBorder="1"/>
    <xf numFmtId="0" fontId="35" fillId="0" borderId="1" xfId="0" applyFont="1" applyBorder="1" applyAlignment="1">
      <alignment horizontal="center"/>
    </xf>
    <xf numFmtId="0" fontId="43" fillId="0" borderId="1" xfId="0" applyFont="1" applyBorder="1"/>
    <xf numFmtId="0" fontId="41" fillId="0" borderId="1" xfId="0" applyFont="1" applyBorder="1" applyAlignment="1">
      <alignment horizontal="center"/>
    </xf>
    <xf numFmtId="0" fontId="20" fillId="27" borderId="38" xfId="0" applyFont="1" applyFill="1" applyBorder="1"/>
    <xf numFmtId="0" fontId="30" fillId="27" borderId="38" xfId="0" applyFont="1" applyFill="1" applyBorder="1"/>
    <xf numFmtId="0" fontId="35" fillId="27" borderId="1" xfId="0" applyFont="1" applyFill="1" applyBorder="1"/>
    <xf numFmtId="0" fontId="31" fillId="0" borderId="0" xfId="0" applyFont="1" applyAlignment="1">
      <alignment vertical="top"/>
    </xf>
    <xf numFmtId="0" fontId="34" fillId="2" borderId="1" xfId="0" applyFont="1" applyFill="1" applyBorder="1" applyAlignment="1">
      <alignment horizontal="center"/>
    </xf>
    <xf numFmtId="0" fontId="50" fillId="2" borderId="2" xfId="0" applyFont="1" applyFill="1" applyBorder="1" applyAlignment="1">
      <alignment horizontal="left" vertical="center"/>
    </xf>
    <xf numFmtId="0" fontId="50" fillId="2" borderId="3" xfId="0" applyFont="1" applyFill="1" applyBorder="1" applyAlignment="1">
      <alignment horizontal="left" vertical="center"/>
    </xf>
    <xf numFmtId="15" fontId="50" fillId="2" borderId="3" xfId="0" applyNumberFormat="1" applyFont="1" applyFill="1" applyBorder="1" applyAlignment="1">
      <alignment horizontal="center" vertical="center"/>
    </xf>
    <xf numFmtId="0" fontId="50" fillId="2" borderId="3" xfId="0" applyFont="1" applyFill="1" applyBorder="1" applyAlignment="1">
      <alignment horizontal="center" vertical="center"/>
    </xf>
    <xf numFmtId="0" fontId="34" fillId="2" borderId="3" xfId="0" applyFont="1" applyFill="1" applyBorder="1" applyAlignment="1">
      <alignment horizontal="center" vertical="center"/>
    </xf>
    <xf numFmtId="0" fontId="50" fillId="2" borderId="17" xfId="0" applyFont="1" applyFill="1" applyBorder="1" applyAlignment="1">
      <alignment horizontal="center" vertical="center"/>
    </xf>
    <xf numFmtId="15" fontId="52" fillId="2" borderId="1" xfId="0" applyNumberFormat="1" applyFont="1" applyFill="1" applyBorder="1" applyAlignment="1">
      <alignment horizontal="center" vertical="center" wrapText="1"/>
    </xf>
    <xf numFmtId="15" fontId="55" fillId="2" borderId="1" xfId="0" applyNumberFormat="1" applyFont="1" applyFill="1" applyBorder="1" applyAlignment="1">
      <alignment horizontal="center" vertical="center" wrapText="1"/>
    </xf>
    <xf numFmtId="0" fontId="42" fillId="2" borderId="1" xfId="0" applyFont="1" applyFill="1" applyBorder="1" applyAlignment="1">
      <alignment horizontal="center" vertical="center" wrapText="1"/>
    </xf>
    <xf numFmtId="0" fontId="42" fillId="2" borderId="1" xfId="0" applyFont="1" applyFill="1" applyBorder="1" applyAlignment="1">
      <alignment horizontal="justify" vertical="center" wrapText="1"/>
    </xf>
    <xf numFmtId="0" fontId="43" fillId="2" borderId="1" xfId="0" applyFont="1" applyFill="1" applyBorder="1" applyAlignment="1">
      <alignment horizontal="center" vertical="center" textRotation="90" wrapText="1"/>
    </xf>
    <xf numFmtId="15" fontId="42" fillId="2" borderId="1" xfId="0" applyNumberFormat="1" applyFont="1" applyFill="1" applyBorder="1" applyAlignment="1">
      <alignment horizontal="center" vertical="center" wrapText="1"/>
    </xf>
    <xf numFmtId="1" fontId="42" fillId="2" borderId="1" xfId="0" applyNumberFormat="1" applyFont="1" applyFill="1" applyBorder="1" applyAlignment="1">
      <alignment horizontal="center" vertical="center" wrapText="1"/>
    </xf>
    <xf numFmtId="10" fontId="57" fillId="2" borderId="1" xfId="0" applyNumberFormat="1" applyFont="1" applyFill="1" applyBorder="1" applyAlignment="1">
      <alignment horizontal="center" vertical="center" wrapText="1"/>
    </xf>
    <xf numFmtId="9" fontId="57" fillId="2" borderId="1" xfId="0" applyNumberFormat="1" applyFont="1" applyFill="1" applyBorder="1" applyAlignment="1">
      <alignment horizontal="center" vertical="center" wrapText="1"/>
    </xf>
    <xf numFmtId="10" fontId="57" fillId="2" borderId="31" xfId="0" applyNumberFormat="1" applyFont="1" applyFill="1" applyBorder="1" applyAlignment="1">
      <alignment horizontal="center" vertical="center" wrapText="1"/>
    </xf>
    <xf numFmtId="0" fontId="42" fillId="2" borderId="29" xfId="0" applyFont="1" applyFill="1" applyBorder="1" applyAlignment="1">
      <alignment horizontal="justify" vertical="center" wrapText="1"/>
    </xf>
    <xf numFmtId="9" fontId="42" fillId="2" borderId="1" xfId="0" applyNumberFormat="1" applyFont="1" applyFill="1" applyBorder="1" applyAlignment="1">
      <alignment horizontal="center" vertical="center" wrapText="1"/>
    </xf>
    <xf numFmtId="0" fontId="58" fillId="2" borderId="44" xfId="0" applyFont="1" applyFill="1" applyBorder="1" applyAlignment="1">
      <alignment horizontal="justify" vertical="top" wrapText="1"/>
    </xf>
    <xf numFmtId="0" fontId="42" fillId="2" borderId="76" xfId="0" applyFont="1" applyFill="1" applyBorder="1" applyAlignment="1">
      <alignment horizontal="justify" vertical="top" wrapText="1"/>
    </xf>
    <xf numFmtId="0" fontId="42" fillId="2" borderId="40" xfId="0" applyFont="1" applyFill="1" applyBorder="1" applyAlignment="1">
      <alignment horizontal="justify" vertical="top" wrapText="1"/>
    </xf>
    <xf numFmtId="0" fontId="42" fillId="2" borderId="41" xfId="0" applyFont="1" applyFill="1" applyBorder="1" applyAlignment="1">
      <alignment horizontal="justify" vertical="top" wrapText="1"/>
    </xf>
    <xf numFmtId="10" fontId="57" fillId="2" borderId="30" xfId="0" applyNumberFormat="1" applyFont="1" applyFill="1" applyBorder="1" applyAlignment="1">
      <alignment horizontal="center" vertical="center" wrapText="1"/>
    </xf>
    <xf numFmtId="0" fontId="58" fillId="2" borderId="69" xfId="0" applyFont="1" applyFill="1" applyBorder="1" applyAlignment="1">
      <alignment horizontal="justify" vertical="top" wrapText="1"/>
    </xf>
    <xf numFmtId="0" fontId="42" fillId="2" borderId="70" xfId="0" applyFont="1" applyFill="1" applyBorder="1" applyAlignment="1">
      <alignment horizontal="justify" vertical="top" wrapText="1"/>
    </xf>
    <xf numFmtId="0" fontId="42" fillId="2" borderId="49" xfId="0" applyFont="1" applyFill="1" applyBorder="1" applyAlignment="1">
      <alignment horizontal="justify" vertical="top" wrapText="1"/>
    </xf>
    <xf numFmtId="0" fontId="42" fillId="2" borderId="48" xfId="0" applyFont="1" applyFill="1" applyBorder="1" applyAlignment="1">
      <alignment horizontal="justify" vertical="top" wrapText="1"/>
    </xf>
    <xf numFmtId="0" fontId="42" fillId="2" borderId="30" xfId="0" applyFont="1" applyFill="1" applyBorder="1" applyAlignment="1">
      <alignment horizontal="justify" vertical="center" wrapText="1"/>
    </xf>
    <xf numFmtId="0" fontId="42" fillId="2" borderId="1" xfId="0" applyFont="1" applyFill="1" applyBorder="1" applyAlignment="1">
      <alignment horizontal="left" vertical="center" wrapText="1"/>
    </xf>
    <xf numFmtId="0" fontId="42" fillId="2" borderId="1" xfId="0" applyFont="1" applyFill="1" applyBorder="1" applyAlignment="1" applyProtection="1">
      <alignment horizontal="center" vertical="center" wrapText="1"/>
      <protection locked="0"/>
    </xf>
    <xf numFmtId="0" fontId="59" fillId="2" borderId="69" xfId="0" applyFont="1" applyFill="1" applyBorder="1" applyAlignment="1">
      <alignment horizontal="justify" vertical="top" wrapText="1"/>
    </xf>
    <xf numFmtId="15" fontId="57" fillId="2" borderId="1" xfId="0" applyNumberFormat="1" applyFont="1" applyFill="1" applyBorder="1" applyAlignment="1">
      <alignment horizontal="center" vertical="center" wrapText="1"/>
    </xf>
    <xf numFmtId="9" fontId="42" fillId="2" borderId="29" xfId="0" applyNumberFormat="1" applyFont="1" applyFill="1" applyBorder="1" applyAlignment="1">
      <alignment horizontal="center" vertical="center" wrapText="1"/>
    </xf>
    <xf numFmtId="0" fontId="42" fillId="2" borderId="69" xfId="0" applyFont="1" applyFill="1" applyBorder="1" applyAlignment="1">
      <alignment horizontal="justify" vertical="top" wrapText="1"/>
    </xf>
    <xf numFmtId="0" fontId="42" fillId="2" borderId="48"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0" fontId="42" fillId="2" borderId="29" xfId="0" applyNumberFormat="1" applyFont="1" applyFill="1" applyBorder="1" applyAlignment="1">
      <alignment horizontal="center" vertical="center" wrapText="1"/>
    </xf>
    <xf numFmtId="0" fontId="57" fillId="2" borderId="1" xfId="0" applyFont="1" applyFill="1" applyBorder="1" applyAlignment="1" applyProtection="1">
      <alignment horizontal="center" vertical="center" wrapText="1"/>
      <protection locked="0"/>
    </xf>
    <xf numFmtId="10" fontId="57" fillId="2" borderId="29" xfId="0" applyNumberFormat="1" applyFont="1" applyFill="1" applyBorder="1" applyAlignment="1">
      <alignment horizontal="center" vertical="center" wrapText="1"/>
    </xf>
    <xf numFmtId="15" fontId="42" fillId="2" borderId="1" xfId="0" applyNumberFormat="1" applyFont="1" applyFill="1" applyBorder="1" applyAlignment="1">
      <alignment horizontal="center" vertical="center"/>
    </xf>
    <xf numFmtId="0" fontId="42" fillId="2" borderId="1" xfId="0" applyFont="1" applyFill="1" applyBorder="1" applyAlignment="1">
      <alignment vertical="center" wrapText="1"/>
    </xf>
    <xf numFmtId="0" fontId="35" fillId="2" borderId="29" xfId="0" applyFont="1" applyFill="1" applyBorder="1" applyAlignment="1">
      <alignment horizontal="center" vertical="center" wrapText="1"/>
    </xf>
    <xf numFmtId="0" fontId="35" fillId="2" borderId="29" xfId="0" applyFont="1" applyFill="1" applyBorder="1" applyAlignment="1">
      <alignment horizontal="justify" vertical="center" wrapText="1"/>
    </xf>
    <xf numFmtId="15" fontId="35" fillId="2" borderId="29" xfId="0" applyNumberFormat="1" applyFont="1" applyFill="1" applyBorder="1" applyAlignment="1">
      <alignment horizontal="center" vertical="center" wrapText="1"/>
    </xf>
    <xf numFmtId="1" fontId="35" fillId="2" borderId="29" xfId="0" applyNumberFormat="1" applyFont="1" applyFill="1" applyBorder="1" applyAlignment="1">
      <alignment horizontal="center" vertical="center" wrapText="1"/>
    </xf>
    <xf numFmtId="10" fontId="35" fillId="2" borderId="29" xfId="0" applyNumberFormat="1" applyFont="1" applyFill="1" applyBorder="1" applyAlignment="1">
      <alignment horizontal="center" vertical="center" wrapText="1"/>
    </xf>
    <xf numFmtId="0" fontId="35" fillId="2" borderId="29" xfId="0" applyFont="1" applyFill="1" applyBorder="1" applyAlignment="1" applyProtection="1">
      <alignment horizontal="center" vertical="center" wrapText="1"/>
      <protection locked="0"/>
    </xf>
    <xf numFmtId="0" fontId="35" fillId="2" borderId="29" xfId="0" applyFont="1" applyFill="1" applyBorder="1" applyAlignment="1">
      <alignment horizontal="justify" vertical="top" wrapText="1"/>
    </xf>
    <xf numFmtId="0" fontId="35" fillId="2" borderId="48" xfId="0" applyFont="1" applyFill="1" applyBorder="1" applyAlignment="1">
      <alignment horizontal="center" vertical="center" wrapText="1"/>
    </xf>
    <xf numFmtId="0" fontId="35" fillId="2" borderId="69" xfId="0" applyFont="1" applyFill="1" applyBorder="1" applyAlignment="1">
      <alignment horizontal="justify" vertical="top" wrapText="1"/>
    </xf>
    <xf numFmtId="0" fontId="35" fillId="2" borderId="70" xfId="0" applyFont="1" applyFill="1" applyBorder="1" applyAlignment="1">
      <alignment horizontal="justify" vertical="top" wrapText="1"/>
    </xf>
    <xf numFmtId="0" fontId="35" fillId="2" borderId="49" xfId="0" applyFont="1" applyFill="1" applyBorder="1" applyAlignment="1">
      <alignment horizontal="justify" vertical="top" wrapText="1"/>
    </xf>
    <xf numFmtId="0" fontId="35" fillId="2" borderId="48" xfId="0" applyFont="1" applyFill="1" applyBorder="1" applyAlignment="1">
      <alignment horizontal="justify" vertical="top" wrapText="1"/>
    </xf>
    <xf numFmtId="0" fontId="35" fillId="2" borderId="1" xfId="0" applyFont="1" applyFill="1" applyBorder="1" applyAlignment="1">
      <alignment horizontal="center" vertical="center" wrapText="1"/>
    </xf>
    <xf numFmtId="0" fontId="35" fillId="2" borderId="1" xfId="0" applyFont="1" applyFill="1" applyBorder="1" applyAlignment="1">
      <alignment horizontal="justify" vertical="center" wrapText="1"/>
    </xf>
    <xf numFmtId="15" fontId="35" fillId="2" borderId="1" xfId="0" applyNumberFormat="1" applyFont="1" applyFill="1" applyBorder="1" applyAlignment="1">
      <alignment horizontal="center" vertical="center" wrapText="1"/>
    </xf>
    <xf numFmtId="9" fontId="35" fillId="2" borderId="1" xfId="0" applyNumberFormat="1" applyFont="1" applyFill="1" applyBorder="1" applyAlignment="1">
      <alignment horizontal="center" vertical="center" wrapText="1"/>
    </xf>
    <xf numFmtId="0" fontId="35" fillId="2" borderId="1" xfId="0" applyFont="1" applyFill="1" applyBorder="1" applyAlignment="1">
      <alignment horizontal="justify" vertical="top" wrapText="1"/>
    </xf>
    <xf numFmtId="0" fontId="35" fillId="2" borderId="41" xfId="0" applyFont="1" applyFill="1" applyBorder="1" applyAlignment="1">
      <alignment horizontal="center" vertical="center" wrapText="1"/>
    </xf>
    <xf numFmtId="0" fontId="35" fillId="2" borderId="44" xfId="0" applyFont="1" applyFill="1" applyBorder="1" applyAlignment="1">
      <alignment horizontal="justify" vertical="top" wrapText="1"/>
    </xf>
    <xf numFmtId="0" fontId="35" fillId="2" borderId="76" xfId="0" applyFont="1" applyFill="1" applyBorder="1" applyAlignment="1">
      <alignment horizontal="justify" vertical="top" wrapText="1"/>
    </xf>
    <xf numFmtId="0" fontId="35" fillId="2" borderId="40" xfId="0" applyFont="1" applyFill="1" applyBorder="1" applyAlignment="1">
      <alignment horizontal="justify" vertical="top" wrapText="1"/>
    </xf>
    <xf numFmtId="0" fontId="35" fillId="2" borderId="41" xfId="0" applyFont="1" applyFill="1" applyBorder="1" applyAlignment="1">
      <alignment horizontal="justify" vertical="top" wrapText="1"/>
    </xf>
    <xf numFmtId="1" fontId="35" fillId="2" borderId="1" xfId="0" applyNumberFormat="1" applyFont="1" applyFill="1" applyBorder="1" applyAlignment="1">
      <alignment horizontal="center" vertical="center" wrapText="1"/>
    </xf>
    <xf numFmtId="0" fontId="35" fillId="2" borderId="0" xfId="0" applyFont="1" applyFill="1" applyAlignment="1">
      <alignment horizontal="justify" vertical="center" wrapText="1"/>
    </xf>
    <xf numFmtId="9" fontId="35" fillId="2" borderId="0" xfId="0" applyNumberFormat="1" applyFont="1" applyFill="1" applyAlignment="1">
      <alignment horizontal="justify" vertical="center" wrapText="1"/>
    </xf>
    <xf numFmtId="15" fontId="35" fillId="2" borderId="0" xfId="0" applyNumberFormat="1" applyFont="1" applyFill="1" applyAlignment="1">
      <alignment horizontal="center" vertical="center" wrapText="1"/>
    </xf>
    <xf numFmtId="1" fontId="35" fillId="2" borderId="0" xfId="0" applyNumberFormat="1" applyFont="1" applyFill="1" applyAlignment="1">
      <alignment horizontal="center" vertical="center" wrapText="1"/>
    </xf>
    <xf numFmtId="0" fontId="35" fillId="2" borderId="0" xfId="0" applyFont="1" applyFill="1" applyAlignment="1">
      <alignment horizontal="center" vertical="center" wrapText="1"/>
    </xf>
    <xf numFmtId="0" fontId="41" fillId="2" borderId="0" xfId="0" applyFont="1" applyFill="1" applyAlignment="1">
      <alignment horizontal="right" vertical="center" wrapText="1"/>
    </xf>
    <xf numFmtId="0" fontId="35" fillId="2" borderId="0" xfId="0" applyFont="1" applyFill="1" applyAlignment="1">
      <alignment horizontal="right" vertical="center" wrapText="1"/>
    </xf>
    <xf numFmtId="0" fontId="41" fillId="2" borderId="0" xfId="0" applyFont="1" applyFill="1" applyAlignment="1">
      <alignment horizontal="justify" vertical="center" wrapText="1"/>
    </xf>
    <xf numFmtId="9" fontId="41" fillId="2" borderId="0" xfId="0" applyNumberFormat="1" applyFont="1" applyFill="1" applyAlignment="1">
      <alignment horizontal="justify" vertical="center" wrapText="1"/>
    </xf>
    <xf numFmtId="10" fontId="41" fillId="2" borderId="0" xfId="0" applyNumberFormat="1" applyFont="1" applyFill="1" applyAlignment="1">
      <alignment horizontal="center" vertical="center" wrapText="1"/>
    </xf>
    <xf numFmtId="0" fontId="22" fillId="47" borderId="0" xfId="0" applyFont="1" applyFill="1" applyAlignment="1">
      <alignment vertical="top"/>
    </xf>
    <xf numFmtId="0" fontId="0" fillId="47" borderId="0" xfId="0" applyFill="1" applyAlignment="1">
      <alignment vertical="top"/>
    </xf>
    <xf numFmtId="164" fontId="28" fillId="29" borderId="1" xfId="0" applyNumberFormat="1" applyFont="1" applyFill="1" applyBorder="1" applyAlignment="1">
      <alignment horizontal="center" vertical="center"/>
    </xf>
    <xf numFmtId="0" fontId="24" fillId="40" borderId="1" xfId="0" applyFont="1" applyFill="1" applyBorder="1" applyAlignment="1">
      <alignment horizontal="left" vertical="center" wrapText="1"/>
    </xf>
    <xf numFmtId="0" fontId="24" fillId="38" borderId="1" xfId="0" applyFont="1" applyFill="1" applyBorder="1" applyAlignment="1">
      <alignment horizontal="left" vertical="center" wrapText="1"/>
    </xf>
    <xf numFmtId="0" fontId="24" fillId="38" borderId="40" xfId="0" applyFont="1" applyFill="1" applyBorder="1" applyAlignment="1">
      <alignment horizontal="center" vertical="center" wrapText="1"/>
    </xf>
    <xf numFmtId="0" fontId="24" fillId="0" borderId="0" xfId="0" applyFont="1"/>
    <xf numFmtId="0" fontId="45" fillId="37" borderId="1" xfId="0" applyFont="1" applyFill="1" applyBorder="1" applyAlignment="1">
      <alignment horizontal="center" vertical="center" wrapText="1"/>
    </xf>
    <xf numFmtId="0" fontId="24" fillId="37" borderId="32" xfId="0" applyFont="1" applyFill="1" applyBorder="1" applyAlignment="1">
      <alignment horizontal="center" vertical="center" wrapText="1"/>
    </xf>
    <xf numFmtId="0" fontId="24" fillId="39" borderId="1" xfId="0" applyFont="1" applyFill="1" applyBorder="1" applyAlignment="1">
      <alignment horizontal="center" vertical="center"/>
    </xf>
    <xf numFmtId="0" fontId="24" fillId="37" borderId="1" xfId="0" applyFont="1" applyFill="1" applyBorder="1" applyAlignment="1">
      <alignment horizontal="center" vertical="center"/>
    </xf>
    <xf numFmtId="0" fontId="24" fillId="37" borderId="61" xfId="0" applyFont="1" applyFill="1" applyBorder="1" applyAlignment="1">
      <alignment horizontal="center" vertical="center"/>
    </xf>
    <xf numFmtId="0" fontId="24" fillId="37" borderId="40" xfId="0" applyFont="1" applyFill="1" applyBorder="1" applyAlignment="1">
      <alignment horizontal="center" vertical="center" wrapText="1"/>
    </xf>
    <xf numFmtId="0" fontId="24" fillId="40" borderId="1" xfId="0" applyFont="1" applyFill="1" applyBorder="1" applyAlignment="1">
      <alignment vertical="center"/>
    </xf>
    <xf numFmtId="0" fontId="24" fillId="0" borderId="1" xfId="0" applyFont="1" applyBorder="1" applyAlignment="1">
      <alignment horizontal="center" vertical="center" wrapText="1"/>
    </xf>
    <xf numFmtId="0" fontId="48" fillId="40" borderId="1" xfId="0" applyFont="1" applyFill="1" applyBorder="1" applyAlignment="1">
      <alignment horizontal="center" vertical="center" wrapText="1"/>
    </xf>
    <xf numFmtId="0" fontId="48" fillId="42" borderId="1" xfId="0" applyFont="1" applyFill="1" applyBorder="1" applyAlignment="1">
      <alignment horizontal="left" vertical="center" wrapText="1"/>
    </xf>
    <xf numFmtId="0" fontId="48" fillId="42" borderId="1" xfId="0" applyFont="1" applyFill="1" applyBorder="1" applyAlignment="1">
      <alignment horizontal="center" vertical="center" wrapText="1"/>
    </xf>
    <xf numFmtId="0" fontId="24" fillId="42" borderId="32" xfId="0" applyFont="1" applyFill="1" applyBorder="1" applyAlignment="1">
      <alignment horizontal="center" vertical="center"/>
    </xf>
    <xf numFmtId="0" fontId="24" fillId="42" borderId="1" xfId="0" applyFont="1" applyFill="1" applyBorder="1" applyAlignment="1">
      <alignment horizontal="center" vertical="center"/>
    </xf>
    <xf numFmtId="0" fontId="24" fillId="42" borderId="1" xfId="0" applyFont="1" applyFill="1" applyBorder="1" applyAlignment="1">
      <alignment horizontal="center" vertical="center" wrapText="1"/>
    </xf>
    <xf numFmtId="0" fontId="24" fillId="42" borderId="61" xfId="0" applyFont="1" applyFill="1" applyBorder="1" applyAlignment="1">
      <alignment horizontal="center" vertical="center"/>
    </xf>
    <xf numFmtId="0" fontId="24" fillId="42" borderId="40" xfId="0" applyFont="1" applyFill="1" applyBorder="1" applyAlignment="1">
      <alignment horizontal="center" vertical="center"/>
    </xf>
    <xf numFmtId="0" fontId="24" fillId="42" borderId="40" xfId="0" applyFont="1" applyFill="1" applyBorder="1" applyAlignment="1">
      <alignment horizontal="center" vertical="center" wrapText="1"/>
    </xf>
    <xf numFmtId="0" fontId="46" fillId="42" borderId="1" xfId="0" applyFont="1" applyFill="1" applyBorder="1" applyAlignment="1">
      <alignment horizontal="center" vertical="center" wrapText="1"/>
    </xf>
    <xf numFmtId="0" fontId="48" fillId="40" borderId="1" xfId="0" applyFont="1" applyFill="1" applyBorder="1" applyAlignment="1">
      <alignment horizontal="left" vertical="center" wrapText="1"/>
    </xf>
    <xf numFmtId="0" fontId="24" fillId="40" borderId="1" xfId="0" applyFont="1" applyFill="1" applyBorder="1" applyAlignment="1">
      <alignment horizontal="left" vertical="center"/>
    </xf>
    <xf numFmtId="0" fontId="24" fillId="42" borderId="1" xfId="0" applyFont="1" applyFill="1" applyBorder="1" applyAlignment="1">
      <alignment horizontal="left" vertical="center" wrapText="1"/>
    </xf>
    <xf numFmtId="0" fontId="46" fillId="41" borderId="1" xfId="0" applyFont="1" applyFill="1" applyBorder="1" applyAlignment="1">
      <alignment horizontal="center" vertical="center"/>
    </xf>
    <xf numFmtId="0" fontId="24" fillId="0" borderId="1" xfId="0" applyFont="1" applyBorder="1" applyAlignment="1">
      <alignment horizontal="left" vertical="center" wrapText="1"/>
    </xf>
    <xf numFmtId="0" fontId="24" fillId="44" borderId="1" xfId="0" applyFont="1" applyFill="1" applyBorder="1" applyAlignment="1">
      <alignment horizontal="center" vertical="center" wrapText="1"/>
    </xf>
    <xf numFmtId="0" fontId="24" fillId="0" borderId="32" xfId="0" applyFont="1" applyBorder="1" applyAlignment="1">
      <alignment horizontal="center" vertical="center"/>
    </xf>
    <xf numFmtId="0" fontId="72" fillId="0" borderId="1" xfId="0" applyFont="1" applyBorder="1" applyAlignment="1">
      <alignment vertical="center" wrapText="1"/>
    </xf>
    <xf numFmtId="0" fontId="73" fillId="0" borderId="1" xfId="0" applyFont="1" applyBorder="1" applyAlignment="1">
      <alignment vertical="center" wrapText="1"/>
    </xf>
    <xf numFmtId="0" fontId="45" fillId="0" borderId="1" xfId="0" applyFont="1" applyBorder="1" applyAlignment="1">
      <alignment vertical="center" wrapText="1"/>
    </xf>
    <xf numFmtId="0" fontId="46" fillId="42" borderId="1" xfId="0" applyFont="1" applyFill="1" applyBorder="1" applyAlignment="1">
      <alignment vertical="center" wrapText="1"/>
    </xf>
    <xf numFmtId="0" fontId="24" fillId="33" borderId="32" xfId="0" applyFont="1" applyFill="1" applyBorder="1" applyAlignment="1">
      <alignment horizontal="center" vertical="center"/>
    </xf>
    <xf numFmtId="0" fontId="24" fillId="33" borderId="61" xfId="0" applyFont="1" applyFill="1" applyBorder="1" applyAlignment="1">
      <alignment horizontal="center" vertical="center"/>
    </xf>
    <xf numFmtId="0" fontId="24" fillId="33" borderId="40" xfId="0" applyFont="1" applyFill="1" applyBorder="1" applyAlignment="1">
      <alignment horizontal="center" vertical="center"/>
    </xf>
    <xf numFmtId="0" fontId="24" fillId="33" borderId="40" xfId="0" applyFont="1" applyFill="1" applyBorder="1" applyAlignment="1">
      <alignment horizontal="center" vertical="center" wrapText="1"/>
    </xf>
    <xf numFmtId="0" fontId="46" fillId="38" borderId="30" xfId="0" applyFont="1" applyFill="1" applyBorder="1" applyAlignment="1">
      <alignment horizontal="center" vertical="center"/>
    </xf>
    <xf numFmtId="0" fontId="44" fillId="40" borderId="56" xfId="0" applyFont="1" applyFill="1" applyBorder="1" applyAlignment="1">
      <alignment horizontal="center" vertical="center"/>
    </xf>
    <xf numFmtId="0" fontId="24" fillId="0" borderId="0" xfId="0" applyFont="1" applyAlignment="1">
      <alignment horizontal="center" vertical="center"/>
    </xf>
    <xf numFmtId="0" fontId="25" fillId="38" borderId="30" xfId="0" applyFont="1" applyFill="1" applyBorder="1" applyAlignment="1">
      <alignment horizontal="center" vertical="center"/>
    </xf>
    <xf numFmtId="0" fontId="24" fillId="38" borderId="1" xfId="0" applyFont="1" applyFill="1" applyBorder="1" applyAlignment="1">
      <alignment horizontal="center" vertical="center"/>
    </xf>
    <xf numFmtId="0" fontId="48" fillId="38" borderId="1" xfId="0" applyFont="1" applyFill="1" applyBorder="1" applyAlignment="1">
      <alignment horizontal="left" vertical="center" wrapText="1"/>
    </xf>
    <xf numFmtId="0" fontId="48" fillId="38" borderId="1" xfId="0" applyFont="1" applyFill="1" applyBorder="1" applyAlignment="1">
      <alignment horizontal="center" vertical="center" wrapText="1"/>
    </xf>
    <xf numFmtId="0" fontId="24" fillId="38" borderId="41" xfId="0" applyFont="1" applyFill="1" applyBorder="1" applyAlignment="1">
      <alignment horizontal="center" vertical="center" wrapText="1"/>
    </xf>
    <xf numFmtId="0" fontId="24" fillId="38" borderId="32" xfId="0" applyFont="1" applyFill="1" applyBorder="1" applyAlignment="1">
      <alignment horizontal="center" vertical="center"/>
    </xf>
    <xf numFmtId="0" fontId="24" fillId="38" borderId="61" xfId="0" applyFont="1" applyFill="1" applyBorder="1" applyAlignment="1">
      <alignment horizontal="center" vertical="center"/>
    </xf>
    <xf numFmtId="0" fontId="24" fillId="38" borderId="40" xfId="0" applyFont="1" applyFill="1" applyBorder="1" applyAlignment="1">
      <alignment horizontal="center" vertical="center"/>
    </xf>
    <xf numFmtId="0" fontId="46" fillId="38" borderId="1" xfId="0" applyFont="1" applyFill="1" applyBorder="1" applyAlignment="1">
      <alignment horizontal="center" vertical="center"/>
    </xf>
    <xf numFmtId="0" fontId="24" fillId="38" borderId="1" xfId="0" applyFont="1" applyFill="1" applyBorder="1" applyAlignment="1">
      <alignment horizontal="left" vertical="center"/>
    </xf>
    <xf numFmtId="0" fontId="24" fillId="38" borderId="61" xfId="0" applyFont="1" applyFill="1" applyBorder="1" applyAlignment="1">
      <alignment horizontal="center" vertical="center" wrapText="1"/>
    </xf>
    <xf numFmtId="0" fontId="67" fillId="0" borderId="0" xfId="0" applyFont="1" applyAlignment="1">
      <alignment horizontal="left" vertical="top" wrapText="1"/>
    </xf>
    <xf numFmtId="0" fontId="67" fillId="0" borderId="0" xfId="0" applyFont="1" applyAlignment="1">
      <alignment horizontal="left" vertical="top"/>
    </xf>
    <xf numFmtId="0" fontId="46" fillId="38" borderId="1" xfId="0" applyFont="1" applyFill="1" applyBorder="1" applyAlignment="1">
      <alignment vertical="center" wrapText="1"/>
    </xf>
    <xf numFmtId="0" fontId="72" fillId="38" borderId="1" xfId="0" applyFont="1" applyFill="1" applyBorder="1" applyAlignment="1">
      <alignment vertical="center" wrapText="1"/>
    </xf>
    <xf numFmtId="0" fontId="75" fillId="0" borderId="0" xfId="0" applyFont="1" applyAlignment="1">
      <alignment vertical="top"/>
    </xf>
    <xf numFmtId="0" fontId="0" fillId="0" borderId="43" xfId="0" pivotButton="1" applyBorder="1"/>
    <xf numFmtId="0" fontId="0" fillId="0" borderId="67" xfId="0" applyBorder="1"/>
    <xf numFmtId="0" fontId="0" fillId="0" borderId="45" xfId="0" pivotButton="1" applyBorder="1"/>
    <xf numFmtId="0" fontId="0" fillId="0" borderId="66" xfId="0" applyBorder="1"/>
    <xf numFmtId="0" fontId="22" fillId="48" borderId="46" xfId="0" applyFont="1" applyFill="1" applyBorder="1" applyAlignment="1">
      <alignment horizontal="left"/>
    </xf>
    <xf numFmtId="0" fontId="22" fillId="48" borderId="56" xfId="0" applyFont="1" applyFill="1" applyBorder="1"/>
    <xf numFmtId="0" fontId="22" fillId="48" borderId="47" xfId="0" applyFont="1" applyFill="1" applyBorder="1"/>
    <xf numFmtId="0" fontId="44" fillId="33" borderId="1" xfId="0" applyFont="1" applyFill="1" applyBorder="1" applyAlignment="1">
      <alignment horizontal="center" vertical="center" wrapText="1"/>
    </xf>
    <xf numFmtId="0" fontId="44" fillId="38" borderId="59" xfId="0" applyFont="1" applyFill="1" applyBorder="1" applyAlignment="1">
      <alignment horizontal="center" vertical="center"/>
    </xf>
    <xf numFmtId="0" fontId="44" fillId="40" borderId="59" xfId="0" applyFont="1" applyFill="1" applyBorder="1" applyAlignment="1">
      <alignment horizontal="center" vertical="center"/>
    </xf>
    <xf numFmtId="0" fontId="46" fillId="38" borderId="86" xfId="0" applyFont="1" applyFill="1" applyBorder="1" applyAlignment="1">
      <alignment horizontal="center" vertical="center" wrapText="1"/>
    </xf>
    <xf numFmtId="0" fontId="74" fillId="0" borderId="33" xfId="0" applyFont="1" applyBorder="1" applyAlignment="1">
      <alignment horizontal="left" vertical="center"/>
    </xf>
    <xf numFmtId="0" fontId="74" fillId="0" borderId="63" xfId="0" applyFont="1" applyBorder="1" applyAlignment="1">
      <alignment horizontal="left" vertical="center"/>
    </xf>
    <xf numFmtId="0" fontId="44" fillId="38" borderId="63" xfId="0" applyFont="1" applyFill="1" applyBorder="1" applyAlignment="1">
      <alignment horizontal="center" vertical="center"/>
    </xf>
    <xf numFmtId="0" fontId="66" fillId="40" borderId="63" xfId="0" applyFont="1" applyFill="1" applyBorder="1" applyAlignment="1">
      <alignment horizontal="center" vertical="center" wrapText="1"/>
    </xf>
    <xf numFmtId="0" fontId="46" fillId="38" borderId="34" xfId="0" applyFont="1" applyFill="1" applyBorder="1" applyAlignment="1">
      <alignment horizontal="center" vertical="center" wrapText="1"/>
    </xf>
    <xf numFmtId="14" fontId="76" fillId="35" borderId="56" xfId="0" applyNumberFormat="1" applyFont="1" applyFill="1" applyBorder="1" applyAlignment="1">
      <alignment horizontal="center" vertical="center" wrapText="1"/>
    </xf>
    <xf numFmtId="14" fontId="76" fillId="35" borderId="47" xfId="0" applyNumberFormat="1" applyFont="1" applyFill="1" applyBorder="1" applyAlignment="1">
      <alignment horizontal="center" vertical="center" wrapText="1"/>
    </xf>
    <xf numFmtId="0" fontId="76" fillId="35" borderId="56" xfId="0" applyFont="1" applyFill="1" applyBorder="1" applyAlignment="1">
      <alignment horizontal="left" vertical="center" wrapText="1"/>
    </xf>
    <xf numFmtId="0" fontId="0" fillId="0" borderId="45" xfId="0" applyBorder="1" applyAlignment="1">
      <alignment horizontal="left"/>
    </xf>
    <xf numFmtId="41" fontId="0" fillId="2" borderId="23" xfId="0" applyNumberFormat="1" applyFill="1" applyBorder="1"/>
    <xf numFmtId="0" fontId="32" fillId="0" borderId="0" xfId="82" applyFont="1" applyAlignment="1">
      <alignment horizontal="center" vertical="center"/>
    </xf>
    <xf numFmtId="167" fontId="29" fillId="0" borderId="1" xfId="0" applyNumberFormat="1" applyFont="1" applyBorder="1" applyAlignment="1">
      <alignment horizontal="center" vertical="center"/>
    </xf>
    <xf numFmtId="0" fontId="32" fillId="0" borderId="14" xfId="82" applyFont="1" applyBorder="1" applyAlignment="1">
      <alignment horizontal="left" vertical="center"/>
    </xf>
    <xf numFmtId="0" fontId="32" fillId="0" borderId="15" xfId="82" applyFont="1" applyBorder="1" applyAlignment="1">
      <alignment horizontal="center" vertical="center"/>
    </xf>
    <xf numFmtId="0" fontId="32" fillId="0" borderId="15" xfId="82" applyFont="1" applyBorder="1" applyAlignment="1">
      <alignment horizontal="justify" vertical="top"/>
    </xf>
    <xf numFmtId="0" fontId="29" fillId="0" borderId="15" xfId="0" applyFont="1" applyBorder="1" applyAlignment="1">
      <alignment horizontal="center" vertical="center"/>
    </xf>
    <xf numFmtId="0" fontId="32" fillId="0" borderId="1" xfId="1" applyFont="1" applyFill="1" applyBorder="1" applyAlignment="1" applyProtection="1">
      <alignment horizontal="center" vertical="center" wrapText="1"/>
    </xf>
    <xf numFmtId="14" fontId="78" fillId="49" borderId="56" xfId="0" applyNumberFormat="1" applyFont="1" applyFill="1" applyBorder="1" applyAlignment="1">
      <alignment horizontal="center" vertical="center" wrapText="1"/>
    </xf>
    <xf numFmtId="0" fontId="78" fillId="49" borderId="56" xfId="0" applyFont="1" applyFill="1" applyBorder="1" applyAlignment="1">
      <alignment horizontal="left" vertical="center" wrapText="1"/>
    </xf>
    <xf numFmtId="14" fontId="78" fillId="49" borderId="47" xfId="0" applyNumberFormat="1" applyFont="1" applyFill="1" applyBorder="1" applyAlignment="1">
      <alignment horizontal="center" vertical="center" wrapText="1"/>
    </xf>
    <xf numFmtId="0" fontId="25" fillId="49" borderId="55" xfId="0" applyFont="1" applyFill="1" applyBorder="1" applyAlignment="1">
      <alignment horizontal="center" vertical="center" wrapText="1"/>
    </xf>
    <xf numFmtId="0" fontId="25" fillId="49" borderId="55" xfId="0" applyFont="1" applyFill="1" applyBorder="1" applyAlignment="1">
      <alignment horizontal="center" vertical="center"/>
    </xf>
    <xf numFmtId="0" fontId="25" fillId="49" borderId="67" xfId="0" applyFont="1" applyFill="1" applyBorder="1" applyAlignment="1">
      <alignment horizontal="center" vertical="center"/>
    </xf>
    <xf numFmtId="0" fontId="25" fillId="49" borderId="60" xfId="0" applyFont="1" applyFill="1" applyBorder="1" applyAlignment="1">
      <alignment horizontal="center" vertical="center" wrapText="1"/>
    </xf>
    <xf numFmtId="0" fontId="25" fillId="49" borderId="87" xfId="0" applyFont="1" applyFill="1" applyBorder="1" applyAlignment="1">
      <alignment horizontal="center" vertical="center"/>
    </xf>
    <xf numFmtId="0" fontId="25" fillId="49" borderId="66" xfId="0" applyFont="1" applyFill="1" applyBorder="1" applyAlignment="1">
      <alignment horizontal="center" vertical="center" wrapText="1"/>
    </xf>
    <xf numFmtId="0" fontId="25" fillId="49" borderId="66" xfId="0" applyFont="1" applyFill="1" applyBorder="1" applyAlignment="1">
      <alignment horizontal="center" vertical="center"/>
    </xf>
    <xf numFmtId="0" fontId="66" fillId="49" borderId="55" xfId="0" applyFont="1" applyFill="1" applyBorder="1" applyAlignment="1">
      <alignment horizontal="center" vertical="center" wrapText="1"/>
    </xf>
    <xf numFmtId="0" fontId="48" fillId="31" borderId="27" xfId="0" applyFont="1" applyFill="1" applyBorder="1" applyAlignment="1">
      <alignment horizontal="center" vertical="center" wrapText="1"/>
    </xf>
    <xf numFmtId="0" fontId="48" fillId="31" borderId="42" xfId="0" applyFont="1" applyFill="1" applyBorder="1" applyAlignment="1">
      <alignment vertical="center" wrapText="1"/>
    </xf>
    <xf numFmtId="0" fontId="48" fillId="31" borderId="42" xfId="0" applyFont="1" applyFill="1" applyBorder="1" applyAlignment="1">
      <alignment horizontal="center" vertical="center" wrapText="1"/>
    </xf>
    <xf numFmtId="0" fontId="48" fillId="31" borderId="28" xfId="0" applyFont="1" applyFill="1" applyBorder="1" applyAlignment="1">
      <alignment horizontal="center" vertical="center"/>
    </xf>
    <xf numFmtId="0" fontId="48" fillId="31" borderId="64" xfId="0" applyFont="1" applyFill="1" applyBorder="1" applyAlignment="1">
      <alignment horizontal="center" vertical="center" wrapText="1"/>
    </xf>
    <xf numFmtId="0" fontId="48" fillId="31" borderId="65" xfId="0" applyFont="1" applyFill="1" applyBorder="1" applyAlignment="1">
      <alignment horizontal="center" vertical="center" wrapText="1"/>
    </xf>
    <xf numFmtId="0" fontId="48" fillId="31" borderId="28" xfId="0" applyFont="1" applyFill="1" applyBorder="1" applyAlignment="1">
      <alignment vertical="center"/>
    </xf>
    <xf numFmtId="0" fontId="48" fillId="31" borderId="40" xfId="0" applyFont="1" applyFill="1" applyBorder="1" applyAlignment="1">
      <alignment horizontal="center" vertical="center" wrapText="1"/>
    </xf>
    <xf numFmtId="0" fontId="48" fillId="31" borderId="1" xfId="0" applyFont="1" applyFill="1" applyBorder="1" applyAlignment="1">
      <alignment vertical="center" wrapText="1"/>
    </xf>
    <xf numFmtId="0" fontId="48" fillId="31" borderId="1" xfId="0" applyFont="1" applyFill="1" applyBorder="1" applyAlignment="1">
      <alignment horizontal="center" vertical="center" wrapText="1"/>
    </xf>
    <xf numFmtId="0" fontId="48" fillId="31" borderId="41" xfId="0" applyFont="1" applyFill="1" applyBorder="1" applyAlignment="1">
      <alignment horizontal="center" vertical="center"/>
    </xf>
    <xf numFmtId="0" fontId="48" fillId="31" borderId="32" xfId="0" applyFont="1" applyFill="1" applyBorder="1" applyAlignment="1">
      <alignment horizontal="center" vertical="center" wrapText="1"/>
    </xf>
    <xf numFmtId="0" fontId="48" fillId="31" borderId="61" xfId="0" applyFont="1" applyFill="1" applyBorder="1" applyAlignment="1">
      <alignment horizontal="center" vertical="center" wrapText="1"/>
    </xf>
    <xf numFmtId="0" fontId="48" fillId="31" borderId="41" xfId="0" applyFont="1" applyFill="1" applyBorder="1" applyAlignment="1">
      <alignment vertical="center"/>
    </xf>
    <xf numFmtId="0" fontId="45" fillId="31" borderId="40" xfId="0" applyFont="1" applyFill="1" applyBorder="1" applyAlignment="1">
      <alignment horizontal="center" vertical="center" wrapText="1"/>
    </xf>
    <xf numFmtId="0" fontId="24" fillId="31" borderId="1" xfId="0" applyFont="1" applyFill="1" applyBorder="1" applyAlignment="1">
      <alignment vertical="center"/>
    </xf>
    <xf numFmtId="0" fontId="24" fillId="31" borderId="1" xfId="0" applyFont="1" applyFill="1" applyBorder="1" applyAlignment="1">
      <alignment vertical="center" wrapText="1"/>
    </xf>
    <xf numFmtId="0" fontId="24" fillId="31" borderId="1" xfId="0" applyFont="1" applyFill="1" applyBorder="1" applyAlignment="1">
      <alignment horizontal="center" vertical="center" wrapText="1"/>
    </xf>
    <xf numFmtId="0" fontId="24" fillId="31" borderId="41" xfId="0" applyFont="1" applyFill="1" applyBorder="1" applyAlignment="1">
      <alignment horizontal="center" vertical="center"/>
    </xf>
    <xf numFmtId="0" fontId="24" fillId="31" borderId="32" xfId="0" applyFont="1" applyFill="1" applyBorder="1" applyAlignment="1">
      <alignment horizontal="center" vertical="center" wrapText="1"/>
    </xf>
    <xf numFmtId="0" fontId="24" fillId="31" borderId="61" xfId="0" applyFont="1" applyFill="1" applyBorder="1" applyAlignment="1">
      <alignment horizontal="center" vertical="center" wrapText="1"/>
    </xf>
    <xf numFmtId="0" fontId="24" fillId="31" borderId="40" xfId="0" applyFont="1" applyFill="1" applyBorder="1" applyAlignment="1">
      <alignment horizontal="center" vertical="center" wrapText="1"/>
    </xf>
    <xf numFmtId="0" fontId="46" fillId="31" borderId="41" xfId="0" applyFont="1" applyFill="1" applyBorder="1" applyAlignment="1">
      <alignment vertical="center" wrapText="1"/>
    </xf>
    <xf numFmtId="0" fontId="48" fillId="31" borderId="32" xfId="0" applyFont="1" applyFill="1" applyBorder="1" applyAlignment="1">
      <alignment horizontal="center" vertical="center"/>
    </xf>
    <xf numFmtId="0" fontId="48" fillId="31" borderId="1" xfId="0" applyFont="1" applyFill="1" applyBorder="1" applyAlignment="1">
      <alignment horizontal="center" vertical="center"/>
    </xf>
    <xf numFmtId="0" fontId="48" fillId="31" borderId="61" xfId="0" applyFont="1" applyFill="1" applyBorder="1" applyAlignment="1">
      <alignment horizontal="center" vertical="center"/>
    </xf>
    <xf numFmtId="0" fontId="48" fillId="31" borderId="40" xfId="0" applyFont="1" applyFill="1" applyBorder="1" applyAlignment="1">
      <alignment horizontal="center" vertical="center"/>
    </xf>
    <xf numFmtId="0" fontId="48" fillId="31" borderId="41" xfId="0" applyFont="1" applyFill="1" applyBorder="1" applyAlignment="1">
      <alignment horizontal="center" vertical="center" wrapText="1"/>
    </xf>
    <xf numFmtId="0" fontId="24" fillId="31" borderId="41" xfId="0" applyFont="1" applyFill="1" applyBorder="1" applyAlignment="1">
      <alignment horizontal="center" vertical="center" wrapText="1"/>
    </xf>
    <xf numFmtId="0" fontId="24" fillId="31" borderId="32" xfId="0" applyFont="1" applyFill="1" applyBorder="1" applyAlignment="1">
      <alignment horizontal="center" vertical="center"/>
    </xf>
    <xf numFmtId="0" fontId="24" fillId="31" borderId="1" xfId="0" applyFont="1" applyFill="1" applyBorder="1" applyAlignment="1">
      <alignment horizontal="center" vertical="center"/>
    </xf>
    <xf numFmtId="0" fontId="24" fillId="31" borderId="61" xfId="0" applyFont="1" applyFill="1" applyBorder="1" applyAlignment="1">
      <alignment horizontal="center" vertical="center"/>
    </xf>
    <xf numFmtId="0" fontId="24" fillId="31" borderId="40" xfId="0" applyFont="1" applyFill="1" applyBorder="1" applyAlignment="1">
      <alignment horizontal="center" vertical="center"/>
    </xf>
    <xf numFmtId="0" fontId="24" fillId="31" borderId="41" xfId="0" applyFont="1" applyFill="1" applyBorder="1" applyAlignment="1">
      <alignment vertical="center"/>
    </xf>
    <xf numFmtId="0" fontId="48" fillId="31" borderId="1" xfId="0" applyFont="1" applyFill="1" applyBorder="1" applyAlignment="1">
      <alignment horizontal="left" vertical="center" wrapText="1"/>
    </xf>
    <xf numFmtId="0" fontId="48" fillId="31" borderId="41" xfId="0" applyFont="1" applyFill="1" applyBorder="1" applyAlignment="1">
      <alignment vertical="center" wrapText="1"/>
    </xf>
    <xf numFmtId="0" fontId="24" fillId="31" borderId="1" xfId="0" applyFont="1" applyFill="1" applyBorder="1" applyAlignment="1">
      <alignment horizontal="left" vertical="center" wrapText="1"/>
    </xf>
    <xf numFmtId="0" fontId="24" fillId="31" borderId="1" xfId="0" applyFont="1" applyFill="1" applyBorder="1" applyAlignment="1">
      <alignment horizontal="left" vertical="center"/>
    </xf>
    <xf numFmtId="0" fontId="72" fillId="31" borderId="1" xfId="0" applyFont="1" applyFill="1" applyBorder="1" applyAlignment="1">
      <alignment vertical="center" wrapText="1"/>
    </xf>
    <xf numFmtId="0" fontId="45" fillId="31" borderId="1" xfId="0" applyFont="1" applyFill="1" applyBorder="1" applyAlignment="1">
      <alignment vertical="center" wrapText="1"/>
    </xf>
    <xf numFmtId="0" fontId="74" fillId="31" borderId="42" xfId="0" applyFont="1" applyFill="1" applyBorder="1" applyAlignment="1">
      <alignment vertical="center" wrapText="1"/>
    </xf>
    <xf numFmtId="0" fontId="74" fillId="31" borderId="65" xfId="0" applyFont="1" applyFill="1" applyBorder="1" applyAlignment="1">
      <alignment vertical="center" wrapText="1"/>
    </xf>
    <xf numFmtId="0" fontId="44" fillId="31" borderId="27" xfId="0" applyFont="1" applyFill="1" applyBorder="1" applyAlignment="1">
      <alignment horizontal="center" vertical="center"/>
    </xf>
    <xf numFmtId="0" fontId="44" fillId="31" borderId="42" xfId="0" applyFont="1" applyFill="1" applyBorder="1" applyAlignment="1">
      <alignment horizontal="center" vertical="center"/>
    </xf>
    <xf numFmtId="0" fontId="46" fillId="31" borderId="28" xfId="0" applyFont="1" applyFill="1" applyBorder="1" applyAlignment="1">
      <alignment horizontal="center" vertical="center" wrapText="1"/>
    </xf>
    <xf numFmtId="0" fontId="24" fillId="0" borderId="0" xfId="0" applyFont="1" applyAlignment="1">
      <alignment wrapText="1"/>
    </xf>
    <xf numFmtId="0" fontId="73" fillId="31" borderId="1" xfId="0" applyFont="1" applyFill="1" applyBorder="1" applyAlignment="1">
      <alignment vertical="center" wrapText="1"/>
    </xf>
    <xf numFmtId="0" fontId="45" fillId="31" borderId="66" xfId="0" applyFont="1" applyFill="1" applyBorder="1" applyAlignment="1">
      <alignment horizontal="center" vertical="center" wrapText="1"/>
    </xf>
    <xf numFmtId="0" fontId="48" fillId="31" borderId="55" xfId="0" applyFont="1" applyFill="1" applyBorder="1" applyAlignment="1">
      <alignment vertical="center" wrapText="1"/>
    </xf>
    <xf numFmtId="0" fontId="48" fillId="31" borderId="55" xfId="0" applyFont="1" applyFill="1" applyBorder="1" applyAlignment="1">
      <alignment horizontal="center" vertical="center" wrapText="1"/>
    </xf>
    <xf numFmtId="0" fontId="48" fillId="31" borderId="67" xfId="0" applyFont="1" applyFill="1" applyBorder="1" applyAlignment="1">
      <alignment horizontal="center" vertical="center" wrapText="1"/>
    </xf>
    <xf numFmtId="0" fontId="48" fillId="31" borderId="60"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87" xfId="0" applyFont="1" applyFill="1" applyBorder="1" applyAlignment="1">
      <alignment horizontal="center" vertical="center"/>
    </xf>
    <xf numFmtId="0" fontId="48" fillId="31" borderId="66" xfId="0" applyFont="1" applyFill="1" applyBorder="1" applyAlignment="1">
      <alignment horizontal="center" vertical="center"/>
    </xf>
    <xf numFmtId="0" fontId="48" fillId="31" borderId="66" xfId="0" applyFont="1" applyFill="1" applyBorder="1" applyAlignment="1">
      <alignment horizontal="center" vertical="center" wrapText="1"/>
    </xf>
    <xf numFmtId="0" fontId="48" fillId="31" borderId="67" xfId="0" applyFont="1" applyFill="1" applyBorder="1" applyAlignment="1">
      <alignment vertical="center"/>
    </xf>
    <xf numFmtId="0" fontId="80" fillId="29" borderId="1" xfId="0" applyFont="1" applyFill="1" applyBorder="1" applyAlignment="1">
      <alignment horizontal="justify" vertical="top" wrapText="1"/>
    </xf>
    <xf numFmtId="0" fontId="0" fillId="0" borderId="24" xfId="0" applyBorder="1" applyAlignment="1">
      <alignment vertical="center"/>
    </xf>
    <xf numFmtId="0" fontId="0" fillId="2" borderId="19" xfId="0" applyFill="1" applyBorder="1"/>
    <xf numFmtId="0" fontId="22" fillId="0" borderId="46" xfId="0" pivotButton="1" applyFont="1" applyBorder="1" applyAlignment="1">
      <alignment vertical="center"/>
    </xf>
    <xf numFmtId="0" fontId="0" fillId="0" borderId="85" xfId="0" applyBorder="1" applyAlignment="1">
      <alignment vertical="center"/>
    </xf>
    <xf numFmtId="0" fontId="0" fillId="0" borderId="54" xfId="0" applyBorder="1" applyAlignment="1">
      <alignment vertical="center"/>
    </xf>
    <xf numFmtId="0" fontId="68" fillId="0" borderId="48" xfId="0" applyFont="1" applyBorder="1" applyAlignment="1">
      <alignment vertical="center"/>
    </xf>
    <xf numFmtId="0" fontId="0" fillId="0" borderId="50" xfId="0" applyBorder="1" applyAlignment="1">
      <alignment vertical="center"/>
    </xf>
    <xf numFmtId="0" fontId="0" fillId="0" borderId="30" xfId="0" applyBorder="1" applyAlignment="1">
      <alignment vertical="center"/>
    </xf>
    <xf numFmtId="0" fontId="0" fillId="0" borderId="51" xfId="0" applyBorder="1" applyAlignment="1">
      <alignment vertical="center"/>
    </xf>
    <xf numFmtId="0" fontId="0" fillId="2" borderId="85" xfId="0" applyFill="1" applyBorder="1"/>
    <xf numFmtId="0" fontId="0" fillId="2" borderId="54" xfId="0" applyFill="1" applyBorder="1"/>
    <xf numFmtId="0" fontId="32" fillId="0" borderId="13" xfId="82" applyFont="1" applyBorder="1" applyAlignment="1">
      <alignment horizontal="left" vertical="center"/>
    </xf>
    <xf numFmtId="167" fontId="32" fillId="0" borderId="1" xfId="1" applyNumberFormat="1" applyFont="1" applyFill="1" applyBorder="1" applyAlignment="1" applyProtection="1">
      <alignment horizontal="center" vertical="center" wrapText="1"/>
    </xf>
    <xf numFmtId="10" fontId="32" fillId="0" borderId="1" xfId="1" applyNumberFormat="1" applyFont="1" applyFill="1" applyBorder="1" applyAlignment="1" applyProtection="1">
      <alignment horizontal="center" vertical="center" wrapText="1"/>
    </xf>
    <xf numFmtId="0" fontId="0" fillId="38" borderId="1" xfId="0" applyFill="1" applyBorder="1" applyAlignment="1">
      <alignment horizontal="left" vertical="top" wrapText="1"/>
    </xf>
    <xf numFmtId="0" fontId="81" fillId="48" borderId="1" xfId="0" applyFont="1" applyFill="1" applyBorder="1" applyAlignment="1">
      <alignment horizontal="center" vertical="center"/>
    </xf>
    <xf numFmtId="0" fontId="81" fillId="48" borderId="1" xfId="0" applyFont="1" applyFill="1" applyBorder="1" applyAlignment="1">
      <alignment horizontal="center" vertical="center" wrapText="1"/>
    </xf>
    <xf numFmtId="0" fontId="82" fillId="0" borderId="0" xfId="0" applyFont="1" applyAlignment="1">
      <alignment horizontal="center"/>
    </xf>
    <xf numFmtId="0" fontId="82" fillId="0" borderId="0" xfId="0" applyFont="1" applyAlignment="1">
      <alignment horizontal="center" vertical="center"/>
    </xf>
    <xf numFmtId="0" fontId="0" fillId="38" borderId="1" xfId="0" applyFill="1" applyBorder="1" applyAlignment="1">
      <alignment horizontal="center" vertical="top"/>
    </xf>
    <xf numFmtId="0" fontId="0" fillId="38" borderId="1" xfId="0" applyFill="1" applyBorder="1" applyAlignment="1">
      <alignment vertical="top" wrapText="1"/>
    </xf>
    <xf numFmtId="0" fontId="30" fillId="50" borderId="1" xfId="0" applyFont="1" applyFill="1" applyBorder="1" applyAlignment="1">
      <alignment horizontal="center" vertical="center" wrapText="1"/>
    </xf>
    <xf numFmtId="0" fontId="30" fillId="2" borderId="0" xfId="0" applyFont="1" applyFill="1" applyAlignment="1">
      <alignment vertical="center"/>
    </xf>
    <xf numFmtId="0" fontId="30" fillId="2" borderId="0" xfId="0" applyFont="1" applyFill="1" applyAlignment="1">
      <alignment horizontal="left" vertical="center"/>
    </xf>
    <xf numFmtId="14" fontId="31" fillId="2" borderId="16" xfId="0" applyNumberFormat="1" applyFont="1" applyFill="1" applyBorder="1" applyAlignment="1">
      <alignment horizontal="center" vertical="center"/>
    </xf>
    <xf numFmtId="0" fontId="30" fillId="2" borderId="14" xfId="0" applyFont="1" applyFill="1" applyBorder="1" applyAlignment="1">
      <alignment vertical="center"/>
    </xf>
    <xf numFmtId="0" fontId="30" fillId="2" borderId="15" xfId="0" applyFont="1" applyFill="1" applyBorder="1" applyAlignment="1">
      <alignment vertical="center"/>
    </xf>
    <xf numFmtId="0" fontId="30" fillId="2" borderId="16" xfId="0" applyFont="1" applyFill="1" applyBorder="1" applyAlignment="1">
      <alignment vertical="center"/>
    </xf>
    <xf numFmtId="0" fontId="31" fillId="43" borderId="1" xfId="0" applyFont="1" applyFill="1" applyBorder="1" applyAlignment="1">
      <alignment horizontal="center" vertical="center" wrapText="1"/>
    </xf>
    <xf numFmtId="0" fontId="30" fillId="50" borderId="1" xfId="0" applyFont="1" applyFill="1" applyBorder="1" applyAlignment="1">
      <alignment horizontal="center" vertical="center"/>
    </xf>
    <xf numFmtId="0" fontId="30" fillId="50" borderId="1" xfId="0" applyFont="1" applyFill="1" applyBorder="1" applyAlignment="1">
      <alignment horizontal="justify" vertical="top"/>
    </xf>
    <xf numFmtId="0" fontId="30" fillId="2" borderId="16" xfId="0" applyFont="1" applyFill="1" applyBorder="1" applyAlignment="1">
      <alignment horizontal="center" vertical="center"/>
    </xf>
    <xf numFmtId="0" fontId="30" fillId="50" borderId="1" xfId="0" applyFont="1" applyFill="1" applyBorder="1" applyAlignment="1">
      <alignment horizontal="left" vertical="top" wrapText="1"/>
    </xf>
    <xf numFmtId="0" fontId="0" fillId="0" borderId="43" xfId="0" pivotButton="1" applyBorder="1" applyAlignment="1">
      <alignment vertical="center"/>
    </xf>
    <xf numFmtId="0" fontId="0" fillId="0" borderId="43" xfId="0" applyBorder="1" applyAlignment="1">
      <alignment horizontal="center" vertical="center"/>
    </xf>
    <xf numFmtId="0" fontId="0" fillId="0" borderId="89" xfId="0" applyBorder="1" applyAlignment="1">
      <alignment horizontal="left" vertical="center"/>
    </xf>
    <xf numFmtId="0" fontId="0" fillId="0" borderId="90" xfId="0" applyBorder="1" applyAlignment="1">
      <alignment horizontal="left" vertical="center"/>
    </xf>
    <xf numFmtId="0" fontId="0" fillId="0" borderId="39" xfId="0" applyBorder="1" applyAlignment="1">
      <alignment horizontal="left" vertical="center"/>
    </xf>
    <xf numFmtId="0" fontId="0" fillId="0" borderId="43" xfId="0" applyBorder="1" applyAlignment="1">
      <alignment horizontal="left" vertical="center"/>
    </xf>
    <xf numFmtId="0" fontId="22" fillId="0" borderId="43" xfId="0" pivotButton="1" applyFont="1" applyBorder="1" applyAlignment="1">
      <alignment vertical="center"/>
    </xf>
    <xf numFmtId="0" fontId="0" fillId="0" borderId="43" xfId="0" applyBorder="1" applyAlignment="1">
      <alignment vertical="center"/>
    </xf>
    <xf numFmtId="0" fontId="22" fillId="0" borderId="33" xfId="0" pivotButton="1" applyFont="1" applyBorder="1" applyAlignment="1">
      <alignment vertical="center"/>
    </xf>
    <xf numFmtId="0" fontId="22" fillId="0" borderId="34" xfId="0" applyFont="1" applyBorder="1" applyAlignment="1">
      <alignment vertical="center"/>
    </xf>
    <xf numFmtId="0" fontId="0" fillId="0" borderId="91"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0" fillId="0" borderId="34" xfId="0" applyBorder="1" applyAlignment="1">
      <alignment vertical="center"/>
    </xf>
    <xf numFmtId="0" fontId="0" fillId="2" borderId="34" xfId="0" applyFill="1" applyBorder="1"/>
    <xf numFmtId="0" fontId="0" fillId="0" borderId="43" xfId="0" applyBorder="1"/>
    <xf numFmtId="0" fontId="22" fillId="2" borderId="33" xfId="0" applyFont="1" applyFill="1" applyBorder="1"/>
    <xf numFmtId="0" fontId="79" fillId="0" borderId="33" xfId="0" pivotButton="1" applyFont="1" applyBorder="1" applyAlignment="1">
      <alignment vertical="center"/>
    </xf>
    <xf numFmtId="0" fontId="25" fillId="49" borderId="30" xfId="0" applyFont="1" applyFill="1" applyBorder="1" applyAlignment="1">
      <alignment horizontal="center" vertical="center" wrapText="1"/>
    </xf>
    <xf numFmtId="0" fontId="25" fillId="49" borderId="30" xfId="0" applyFont="1" applyFill="1" applyBorder="1" applyAlignment="1">
      <alignment horizontal="center" vertical="center"/>
    </xf>
    <xf numFmtId="0" fontId="25" fillId="49" borderId="51" xfId="0" applyFont="1" applyFill="1" applyBorder="1" applyAlignment="1">
      <alignment horizontal="center" vertical="center"/>
    </xf>
    <xf numFmtId="0" fontId="25" fillId="49" borderId="17" xfId="0" applyFont="1" applyFill="1" applyBorder="1" applyAlignment="1">
      <alignment horizontal="center" vertical="center" wrapText="1"/>
    </xf>
    <xf numFmtId="0" fontId="25" fillId="49" borderId="2" xfId="0" applyFont="1" applyFill="1" applyBorder="1" applyAlignment="1">
      <alignment horizontal="center" vertical="center"/>
    </xf>
    <xf numFmtId="0" fontId="25" fillId="49" borderId="50" xfId="0" applyFont="1" applyFill="1" applyBorder="1" applyAlignment="1">
      <alignment horizontal="center" vertical="center" wrapText="1"/>
    </xf>
    <xf numFmtId="0" fontId="25" fillId="49" borderId="50" xfId="0" applyFont="1" applyFill="1" applyBorder="1" applyAlignment="1">
      <alignment horizontal="center" vertical="center"/>
    </xf>
    <xf numFmtId="0" fontId="66" fillId="49" borderId="30" xfId="0" applyFont="1" applyFill="1" applyBorder="1" applyAlignment="1">
      <alignment horizontal="center" vertical="center" wrapText="1"/>
    </xf>
    <xf numFmtId="0" fontId="24" fillId="31" borderId="27" xfId="0" applyFont="1" applyFill="1" applyBorder="1"/>
    <xf numFmtId="0" fontId="24" fillId="31" borderId="42" xfId="0" applyFont="1" applyFill="1" applyBorder="1"/>
    <xf numFmtId="0" fontId="24" fillId="31" borderId="42" xfId="0" applyFont="1" applyFill="1" applyBorder="1" applyAlignment="1">
      <alignment horizontal="center" vertical="center"/>
    </xf>
    <xf numFmtId="0" fontId="24" fillId="31" borderId="28" xfId="0" applyFont="1" applyFill="1" applyBorder="1"/>
    <xf numFmtId="0" fontId="24" fillId="31" borderId="50" xfId="0" applyFont="1" applyFill="1" applyBorder="1"/>
    <xf numFmtId="0" fontId="24" fillId="31" borderId="30" xfId="0" applyFont="1" applyFill="1" applyBorder="1"/>
    <xf numFmtId="0" fontId="24" fillId="31" borderId="30" xfId="0" applyFont="1" applyFill="1" applyBorder="1" applyAlignment="1">
      <alignment horizontal="center" vertical="center"/>
    </xf>
    <xf numFmtId="0" fontId="24" fillId="31" borderId="51" xfId="0" applyFont="1" applyFill="1" applyBorder="1"/>
    <xf numFmtId="0" fontId="74" fillId="31" borderId="56" xfId="0" applyFont="1" applyFill="1" applyBorder="1" applyAlignment="1">
      <alignment vertical="center" wrapText="1"/>
    </xf>
    <xf numFmtId="0" fontId="44" fillId="31" borderId="56" xfId="0" applyFont="1" applyFill="1" applyBorder="1" applyAlignment="1">
      <alignment horizontal="center" vertical="center"/>
    </xf>
    <xf numFmtId="0" fontId="46" fillId="31" borderId="47" xfId="0" applyFont="1" applyFill="1" applyBorder="1" applyAlignment="1">
      <alignment horizontal="center" vertical="center" wrapText="1"/>
    </xf>
    <xf numFmtId="14" fontId="83" fillId="49" borderId="47" xfId="0" applyNumberFormat="1" applyFont="1" applyFill="1" applyBorder="1" applyAlignment="1">
      <alignment horizontal="center" vertical="center" wrapText="1"/>
    </xf>
    <xf numFmtId="0" fontId="83" fillId="49" borderId="56" xfId="0" applyFont="1" applyFill="1" applyBorder="1" applyAlignment="1">
      <alignment horizontal="center" vertical="center" wrapText="1"/>
    </xf>
    <xf numFmtId="9" fontId="66" fillId="31" borderId="42" xfId="0" applyNumberFormat="1" applyFont="1" applyFill="1" applyBorder="1" applyAlignment="1">
      <alignment horizontal="center" vertical="center"/>
    </xf>
    <xf numFmtId="9" fontId="66" fillId="31" borderId="30" xfId="0" applyNumberFormat="1" applyFont="1" applyFill="1" applyBorder="1" applyAlignment="1">
      <alignment horizontal="center" vertical="center"/>
    </xf>
    <xf numFmtId="0" fontId="24" fillId="31" borderId="27" xfId="0" applyFont="1" applyFill="1" applyBorder="1" applyAlignment="1">
      <alignment vertical="center"/>
    </xf>
    <xf numFmtId="0" fontId="24" fillId="31" borderId="42" xfId="0" applyFont="1" applyFill="1" applyBorder="1" applyAlignment="1">
      <alignment vertical="center" wrapText="1"/>
    </xf>
    <xf numFmtId="0" fontId="24" fillId="31" borderId="42" xfId="0" applyFont="1" applyFill="1" applyBorder="1" applyAlignment="1">
      <alignment vertical="center"/>
    </xf>
    <xf numFmtId="0" fontId="24" fillId="31" borderId="28" xfId="0" applyFont="1" applyFill="1" applyBorder="1" applyAlignment="1">
      <alignment vertical="center"/>
    </xf>
    <xf numFmtId="0" fontId="0" fillId="0" borderId="1" xfId="0" applyBorder="1" applyAlignment="1">
      <alignment horizontal="left" vertical="center"/>
    </xf>
    <xf numFmtId="0" fontId="24" fillId="31" borderId="59" xfId="0" applyFont="1" applyFill="1" applyBorder="1" applyAlignment="1">
      <alignment vertical="center"/>
    </xf>
    <xf numFmtId="0" fontId="24" fillId="31" borderId="59" xfId="0" applyFont="1" applyFill="1" applyBorder="1" applyAlignment="1">
      <alignment horizontal="center" vertical="center"/>
    </xf>
    <xf numFmtId="0" fontId="24" fillId="31" borderId="86" xfId="0" applyFont="1" applyFill="1" applyBorder="1" applyAlignment="1">
      <alignment vertical="center"/>
    </xf>
    <xf numFmtId="0" fontId="46" fillId="31" borderId="28" xfId="0" applyFont="1" applyFill="1" applyBorder="1" applyAlignment="1">
      <alignment vertical="center"/>
    </xf>
    <xf numFmtId="0" fontId="46" fillId="31" borderId="42" xfId="0" applyFont="1" applyFill="1" applyBorder="1" applyAlignment="1">
      <alignment horizontal="center" vertical="center"/>
    </xf>
    <xf numFmtId="0" fontId="74" fillId="33" borderId="56" xfId="0" applyFont="1" applyFill="1" applyBorder="1" applyAlignment="1">
      <alignment vertical="center" wrapText="1"/>
    </xf>
    <xf numFmtId="0" fontId="44" fillId="33" borderId="56" xfId="0" applyFont="1" applyFill="1" applyBorder="1" applyAlignment="1">
      <alignment horizontal="center" vertical="center"/>
    </xf>
    <xf numFmtId="0" fontId="46" fillId="33" borderId="47" xfId="0" applyFont="1" applyFill="1" applyBorder="1" applyAlignment="1">
      <alignment horizontal="center" vertical="center" wrapText="1"/>
    </xf>
    <xf numFmtId="0" fontId="48" fillId="33" borderId="40" xfId="0" applyFont="1" applyFill="1" applyBorder="1" applyAlignment="1">
      <alignment horizontal="center" vertical="center" wrapText="1"/>
    </xf>
    <xf numFmtId="0" fontId="48" fillId="33" borderId="1" xfId="0" applyFont="1" applyFill="1" applyBorder="1" applyAlignment="1">
      <alignment vertical="center" wrapText="1"/>
    </xf>
    <xf numFmtId="0" fontId="24" fillId="33" borderId="42" xfId="0" applyFont="1" applyFill="1" applyBorder="1" applyAlignment="1">
      <alignment vertical="center"/>
    </xf>
    <xf numFmtId="0" fontId="24" fillId="33" borderId="42" xfId="0" applyFont="1" applyFill="1" applyBorder="1" applyAlignment="1">
      <alignment horizontal="center" vertical="center"/>
    </xf>
    <xf numFmtId="0" fontId="46" fillId="33" borderId="42" xfId="0" applyFont="1" applyFill="1" applyBorder="1" applyAlignment="1">
      <alignment horizontal="center" vertical="center"/>
    </xf>
    <xf numFmtId="0" fontId="46" fillId="33" borderId="28" xfId="0" applyFont="1" applyFill="1" applyBorder="1" applyAlignment="1">
      <alignment vertical="center"/>
    </xf>
    <xf numFmtId="0" fontId="45" fillId="33" borderId="40" xfId="0" applyFont="1" applyFill="1" applyBorder="1" applyAlignment="1">
      <alignment horizontal="center" vertical="center" wrapText="1"/>
    </xf>
    <xf numFmtId="0" fontId="24" fillId="33" borderId="1" xfId="0" applyFont="1" applyFill="1" applyBorder="1" applyAlignment="1">
      <alignment vertical="center"/>
    </xf>
    <xf numFmtId="0" fontId="24" fillId="33" borderId="59" xfId="0" applyFont="1" applyFill="1" applyBorder="1" applyAlignment="1">
      <alignment vertical="center"/>
    </xf>
    <xf numFmtId="0" fontId="24" fillId="33" borderId="59" xfId="0" applyFont="1" applyFill="1" applyBorder="1" applyAlignment="1">
      <alignment horizontal="center" vertical="center"/>
    </xf>
    <xf numFmtId="0" fontId="43" fillId="0" borderId="0" xfId="0" applyFont="1" applyAlignment="1">
      <alignment vertical="center"/>
    </xf>
    <xf numFmtId="14" fontId="67" fillId="0" borderId="1" xfId="0" applyNumberFormat="1" applyFont="1" applyBorder="1" applyAlignment="1">
      <alignment horizontal="center" vertical="center"/>
    </xf>
    <xf numFmtId="0" fontId="31" fillId="51" borderId="46" xfId="0" applyFont="1" applyFill="1" applyBorder="1" applyAlignment="1">
      <alignment horizontal="center" vertical="center" wrapText="1"/>
    </xf>
    <xf numFmtId="0" fontId="70" fillId="51" borderId="56" xfId="0" applyFont="1" applyFill="1" applyBorder="1" applyAlignment="1">
      <alignment vertical="center" wrapText="1"/>
    </xf>
    <xf numFmtId="0" fontId="70" fillId="51" borderId="56" xfId="0" applyFont="1" applyFill="1" applyBorder="1" applyAlignment="1">
      <alignment horizontal="center" vertical="center" wrapText="1"/>
    </xf>
    <xf numFmtId="0" fontId="70" fillId="51" borderId="47" xfId="0" applyFont="1" applyFill="1" applyBorder="1" applyAlignment="1">
      <alignment horizontal="center" vertical="center" wrapText="1"/>
    </xf>
    <xf numFmtId="0" fontId="84" fillId="0" borderId="49" xfId="0" applyFont="1" applyBorder="1" applyAlignment="1">
      <alignment horizontal="center" vertical="center" wrapText="1"/>
    </xf>
    <xf numFmtId="0" fontId="70" fillId="0" borderId="29" xfId="0" applyFont="1" applyBorder="1" applyAlignment="1">
      <alignment vertical="center" wrapText="1"/>
    </xf>
    <xf numFmtId="0" fontId="47" fillId="0" borderId="29" xfId="0" applyFont="1" applyBorder="1" applyAlignment="1">
      <alignment horizontal="center" vertical="center" wrapText="1"/>
    </xf>
    <xf numFmtId="0" fontId="30" fillId="0" borderId="48" xfId="0" applyFont="1" applyBorder="1" applyAlignment="1">
      <alignment horizontal="center" vertical="center"/>
    </xf>
    <xf numFmtId="0" fontId="47" fillId="0" borderId="40" xfId="0" applyFont="1" applyBorder="1" applyAlignment="1">
      <alignment horizontal="center" vertical="center" wrapText="1"/>
    </xf>
    <xf numFmtId="0" fontId="70" fillId="0" borderId="1" xfId="0" applyFont="1" applyBorder="1" applyAlignment="1">
      <alignment horizontal="justify" vertical="center" wrapText="1"/>
    </xf>
    <xf numFmtId="0" fontId="47" fillId="0" borderId="1" xfId="0" applyFont="1" applyBorder="1" applyAlignment="1">
      <alignment horizontal="center" vertical="center" wrapText="1"/>
    </xf>
    <xf numFmtId="0" fontId="30" fillId="0" borderId="41" xfId="0" applyFont="1" applyBorder="1" applyAlignment="1">
      <alignment horizontal="center" vertical="center"/>
    </xf>
    <xf numFmtId="0" fontId="47" fillId="0" borderId="1" xfId="0" applyFont="1" applyBorder="1" applyAlignment="1">
      <alignment vertical="center" wrapText="1"/>
    </xf>
    <xf numFmtId="0" fontId="47" fillId="0" borderId="66" xfId="0" applyFont="1" applyBorder="1" applyAlignment="1">
      <alignment horizontal="center" vertical="center" wrapText="1"/>
    </xf>
    <xf numFmtId="0" fontId="70" fillId="0" borderId="55" xfId="0" applyFont="1" applyBorder="1" applyAlignment="1">
      <alignment horizontal="justify" vertical="center" wrapText="1"/>
    </xf>
    <xf numFmtId="0" fontId="47" fillId="0" borderId="55" xfId="0" applyFont="1" applyBorder="1" applyAlignment="1">
      <alignment horizontal="center" vertical="center" wrapText="1"/>
    </xf>
    <xf numFmtId="0" fontId="30" fillId="0" borderId="67" xfId="0" applyFont="1" applyBorder="1" applyAlignment="1">
      <alignment horizontal="center" vertical="center"/>
    </xf>
    <xf numFmtId="0" fontId="24" fillId="33" borderId="59" xfId="0" applyFont="1" applyFill="1" applyBorder="1" applyAlignment="1">
      <alignment horizontal="center" vertical="center" wrapText="1"/>
    </xf>
    <xf numFmtId="41" fontId="0" fillId="0" borderId="43" xfId="0" applyNumberFormat="1" applyBorder="1" applyAlignment="1">
      <alignment horizontal="right" vertical="center"/>
    </xf>
    <xf numFmtId="0" fontId="44" fillId="0" borderId="46" xfId="0" applyFont="1" applyBorder="1" applyAlignment="1">
      <alignment horizontal="center" vertical="center"/>
    </xf>
    <xf numFmtId="0" fontId="44" fillId="0" borderId="56" xfId="0" applyFont="1" applyBorder="1" applyAlignment="1">
      <alignment horizontal="center" vertical="center"/>
    </xf>
    <xf numFmtId="0" fontId="44" fillId="0" borderId="47" xfId="0" applyFont="1" applyBorder="1" applyAlignment="1">
      <alignment horizontal="center" vertical="center"/>
    </xf>
    <xf numFmtId="0" fontId="24" fillId="0" borderId="46" xfId="0" applyFont="1" applyBorder="1"/>
    <xf numFmtId="0" fontId="24" fillId="0" borderId="56" xfId="0" applyFont="1" applyBorder="1"/>
    <xf numFmtId="0" fontId="24" fillId="0" borderId="47" xfId="0" applyFont="1" applyBorder="1"/>
    <xf numFmtId="0" fontId="24" fillId="0" borderId="56" xfId="0" applyFont="1" applyBorder="1" applyAlignment="1">
      <alignment horizontal="right" vertical="center"/>
    </xf>
    <xf numFmtId="0" fontId="86" fillId="0" borderId="46" xfId="0" applyFont="1" applyBorder="1" applyAlignment="1">
      <alignment horizontal="center" vertical="center"/>
    </xf>
    <xf numFmtId="0" fontId="63" fillId="0" borderId="56" xfId="0" applyFont="1" applyBorder="1" applyAlignment="1">
      <alignment horizontal="center" vertical="center"/>
    </xf>
    <xf numFmtId="0" fontId="63" fillId="0" borderId="47" xfId="0" applyFont="1" applyBorder="1" applyAlignment="1">
      <alignment horizontal="center" vertical="center"/>
    </xf>
    <xf numFmtId="0" fontId="87" fillId="0" borderId="92" xfId="0" applyFont="1" applyBorder="1" applyAlignment="1">
      <alignment vertical="center"/>
    </xf>
    <xf numFmtId="0" fontId="88" fillId="0" borderId="77" xfId="0" applyFont="1" applyBorder="1" applyAlignment="1">
      <alignment vertical="center"/>
    </xf>
    <xf numFmtId="0" fontId="88" fillId="0" borderId="77" xfId="0" applyFont="1" applyBorder="1" applyAlignment="1">
      <alignment horizontal="right" vertical="center"/>
    </xf>
    <xf numFmtId="0" fontId="88" fillId="0" borderId="75" xfId="0" applyFont="1" applyBorder="1" applyAlignment="1">
      <alignment horizontal="right" vertical="center"/>
    </xf>
    <xf numFmtId="0" fontId="81" fillId="0" borderId="0" xfId="0" applyFont="1" applyAlignment="1">
      <alignment vertical="top"/>
    </xf>
    <xf numFmtId="0" fontId="44" fillId="0" borderId="0" xfId="0" applyFont="1" applyAlignment="1">
      <alignment horizontal="center" vertical="center"/>
    </xf>
    <xf numFmtId="0" fontId="24" fillId="0" borderId="0" xfId="0" applyFont="1" applyAlignment="1">
      <alignment horizontal="right" vertical="center"/>
    </xf>
    <xf numFmtId="0" fontId="44" fillId="0" borderId="1" xfId="0" applyFont="1" applyBorder="1" applyAlignment="1">
      <alignment horizontal="center" vertical="center"/>
    </xf>
    <xf numFmtId="0" fontId="24" fillId="0" borderId="1" xfId="0" applyFont="1" applyBorder="1" applyAlignment="1">
      <alignment horizontal="center"/>
    </xf>
    <xf numFmtId="0" fontId="44" fillId="0" borderId="0" xfId="0" applyFont="1"/>
    <xf numFmtId="0" fontId="24" fillId="33" borderId="59" xfId="0" applyFont="1" applyFill="1" applyBorder="1" applyAlignment="1">
      <alignment horizontal="justify" vertical="top" wrapText="1"/>
    </xf>
    <xf numFmtId="0" fontId="74" fillId="33" borderId="59" xfId="0" applyFont="1" applyFill="1" applyBorder="1" applyAlignment="1">
      <alignment vertical="center" wrapText="1"/>
    </xf>
    <xf numFmtId="0" fontId="44" fillId="33" borderId="59" xfId="0" applyFont="1" applyFill="1" applyBorder="1" applyAlignment="1">
      <alignment horizontal="center" vertical="center"/>
    </xf>
    <xf numFmtId="0" fontId="46" fillId="33" borderId="86" xfId="0" applyFont="1" applyFill="1" applyBorder="1" applyAlignment="1">
      <alignment horizontal="center" vertical="center" wrapText="1"/>
    </xf>
    <xf numFmtId="0" fontId="74" fillId="33" borderId="77" xfId="0" applyFont="1" applyFill="1" applyBorder="1" applyAlignment="1">
      <alignment vertical="center" wrapText="1"/>
    </xf>
    <xf numFmtId="0" fontId="44" fillId="33" borderId="77" xfId="0" applyFont="1" applyFill="1" applyBorder="1" applyAlignment="1">
      <alignment horizontal="center" vertical="center"/>
    </xf>
    <xf numFmtId="0" fontId="46" fillId="33" borderId="75" xfId="0" applyFont="1" applyFill="1" applyBorder="1" applyAlignment="1">
      <alignment horizontal="center" vertical="center" wrapText="1"/>
    </xf>
    <xf numFmtId="0" fontId="45" fillId="33" borderId="1" xfId="0" applyFont="1" applyFill="1" applyBorder="1" applyAlignment="1">
      <alignment horizontal="center" vertical="center" wrapText="1"/>
    </xf>
    <xf numFmtId="0" fontId="74" fillId="33" borderId="1" xfId="0" applyFont="1" applyFill="1" applyBorder="1" applyAlignment="1">
      <alignment vertical="center" wrapText="1"/>
    </xf>
    <xf numFmtId="0" fontId="24" fillId="33" borderId="1" xfId="0" applyFont="1" applyFill="1" applyBorder="1" applyAlignment="1">
      <alignment horizontal="justify" vertical="top" wrapText="1"/>
    </xf>
    <xf numFmtId="0" fontId="46" fillId="33" borderId="1" xfId="0" applyFont="1" applyFill="1" applyBorder="1" applyAlignment="1">
      <alignment vertical="center"/>
    </xf>
    <xf numFmtId="0" fontId="48" fillId="33" borderId="1" xfId="0" applyFont="1" applyFill="1" applyBorder="1" applyAlignment="1">
      <alignment horizontal="left" vertical="center" wrapText="1"/>
    </xf>
    <xf numFmtId="0" fontId="48" fillId="33" borderId="1" xfId="0" applyFont="1" applyFill="1" applyBorder="1" applyAlignment="1">
      <alignment horizontal="left" vertical="center"/>
    </xf>
    <xf numFmtId="0" fontId="66" fillId="33" borderId="1" xfId="0" applyFont="1" applyFill="1" applyBorder="1" applyAlignment="1">
      <alignment horizontal="center" vertical="center" wrapText="1"/>
    </xf>
    <xf numFmtId="0" fontId="25" fillId="33" borderId="1" xfId="0" applyFont="1" applyFill="1" applyBorder="1" applyAlignment="1">
      <alignment horizontal="center" vertical="center"/>
    </xf>
    <xf numFmtId="0" fontId="25" fillId="33"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8" fillId="0" borderId="1" xfId="0" applyFont="1" applyBorder="1" applyAlignment="1">
      <alignment horizontal="left" vertical="center" wrapText="1"/>
    </xf>
    <xf numFmtId="0" fontId="48" fillId="0" borderId="1" xfId="0" applyFont="1" applyBorder="1" applyAlignment="1">
      <alignment horizontal="left" vertical="center"/>
    </xf>
    <xf numFmtId="0" fontId="66" fillId="0" borderId="1" xfId="0" applyFont="1" applyBorder="1" applyAlignment="1">
      <alignment horizontal="center" vertical="center" wrapText="1"/>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41" fillId="0" borderId="1" xfId="0" applyFont="1" applyBorder="1" applyAlignment="1">
      <alignment horizontal="center"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35" fillId="0" borderId="1" xfId="0" applyFont="1" applyBorder="1" applyAlignment="1">
      <alignment horizontal="left"/>
    </xf>
    <xf numFmtId="0" fontId="35" fillId="0" borderId="1" xfId="0" applyFont="1" applyBorder="1" applyAlignment="1">
      <alignment horizontal="left" wrapText="1"/>
    </xf>
    <xf numFmtId="0" fontId="32" fillId="0" borderId="0" xfId="82" applyFont="1" applyAlignment="1">
      <alignment horizontal="left" vertical="top"/>
    </xf>
    <xf numFmtId="0" fontId="32" fillId="0" borderId="0" xfId="82" applyFont="1" applyAlignment="1">
      <alignment horizontal="left" vertical="center"/>
    </xf>
    <xf numFmtId="0" fontId="32" fillId="0" borderId="15" xfId="82" applyFont="1" applyBorder="1" applyAlignment="1">
      <alignment horizontal="left" vertical="top"/>
    </xf>
    <xf numFmtId="0" fontId="32" fillId="0" borderId="1" xfId="52" applyFont="1" applyBorder="1" applyAlignment="1">
      <alignment horizontal="center" vertical="center" wrapText="1"/>
    </xf>
    <xf numFmtId="0" fontId="32" fillId="0" borderId="1" xfId="0" applyFont="1" applyBorder="1" applyAlignment="1">
      <alignment horizontal="center" vertical="center" wrapText="1"/>
    </xf>
    <xf numFmtId="0" fontId="28" fillId="0" borderId="0" xfId="0" applyFont="1"/>
    <xf numFmtId="0" fontId="28" fillId="0" borderId="0" xfId="0" applyFont="1" applyAlignment="1">
      <alignment horizontal="left"/>
    </xf>
    <xf numFmtId="0" fontId="28" fillId="0" borderId="0" xfId="0" applyFont="1" applyAlignment="1">
      <alignment horizontal="center"/>
    </xf>
    <xf numFmtId="0" fontId="28" fillId="0" borderId="0" xfId="0" applyFont="1" applyAlignment="1">
      <alignment horizontal="center" vertical="center"/>
    </xf>
    <xf numFmtId="0" fontId="85" fillId="0" borderId="0" xfId="0" applyFont="1" applyAlignment="1">
      <alignment vertical="center" wrapText="1"/>
    </xf>
    <xf numFmtId="0" fontId="88" fillId="0" borderId="75" xfId="0" applyFont="1" applyBorder="1" applyAlignment="1">
      <alignment vertical="center"/>
    </xf>
    <xf numFmtId="0" fontId="24" fillId="52" borderId="1" xfId="0" applyFont="1" applyFill="1" applyBorder="1" applyAlignment="1">
      <alignment horizontal="left"/>
    </xf>
    <xf numFmtId="9" fontId="24" fillId="52" borderId="31" xfId="72" applyFont="1" applyFill="1" applyBorder="1" applyAlignment="1">
      <alignment horizontal="center"/>
    </xf>
    <xf numFmtId="0" fontId="24" fillId="53" borderId="1" xfId="0" applyFont="1" applyFill="1" applyBorder="1" applyAlignment="1">
      <alignment horizontal="left"/>
    </xf>
    <xf numFmtId="0" fontId="24" fillId="53" borderId="1" xfId="0" applyFont="1" applyFill="1" applyBorder="1" applyAlignment="1">
      <alignment horizontal="center"/>
    </xf>
    <xf numFmtId="9" fontId="24" fillId="52" borderId="29" xfId="0" applyNumberFormat="1" applyFont="1" applyFill="1" applyBorder="1" applyAlignment="1">
      <alignment horizontal="center"/>
    </xf>
    <xf numFmtId="9" fontId="24" fillId="52" borderId="30" xfId="0" applyNumberFormat="1" applyFont="1" applyFill="1" applyBorder="1" applyAlignment="1">
      <alignment horizontal="center"/>
    </xf>
    <xf numFmtId="9" fontId="24" fillId="52" borderId="31" xfId="0" applyNumberFormat="1" applyFont="1" applyFill="1" applyBorder="1" applyAlignment="1">
      <alignment horizontal="center"/>
    </xf>
    <xf numFmtId="9" fontId="24" fillId="52" borderId="1" xfId="0" applyNumberFormat="1" applyFont="1" applyFill="1" applyBorder="1" applyAlignment="1">
      <alignment horizontal="center"/>
    </xf>
    <xf numFmtId="0" fontId="24" fillId="50" borderId="1" xfId="0" applyFont="1" applyFill="1" applyBorder="1" applyAlignment="1">
      <alignment horizontal="left"/>
    </xf>
    <xf numFmtId="9" fontId="24" fillId="50" borderId="1" xfId="0" applyNumberFormat="1" applyFont="1" applyFill="1" applyBorder="1" applyAlignment="1">
      <alignment horizontal="center"/>
    </xf>
    <xf numFmtId="0" fontId="24" fillId="38" borderId="1" xfId="0" applyFont="1" applyFill="1" applyBorder="1" applyAlignment="1">
      <alignment horizontal="center"/>
    </xf>
    <xf numFmtId="0" fontId="24" fillId="53" borderId="31" xfId="0" applyFont="1" applyFill="1" applyBorder="1" applyAlignment="1">
      <alignment horizontal="center"/>
    </xf>
    <xf numFmtId="14" fontId="83" fillId="49" borderId="56" xfId="0" applyNumberFormat="1" applyFont="1" applyFill="1" applyBorder="1" applyAlignment="1">
      <alignment horizontal="center" vertical="center" wrapText="1"/>
    </xf>
    <xf numFmtId="0" fontId="86" fillId="0" borderId="58" xfId="0" applyFont="1" applyBorder="1" applyAlignment="1">
      <alignment horizontal="center" vertical="center"/>
    </xf>
    <xf numFmtId="0" fontId="63" fillId="0" borderId="86" xfId="0" applyFont="1" applyBorder="1" applyAlignment="1">
      <alignment horizontal="center" vertical="center"/>
    </xf>
    <xf numFmtId="0" fontId="87" fillId="0" borderId="1" xfId="0" applyFont="1" applyBorder="1" applyAlignment="1">
      <alignment vertical="center"/>
    </xf>
    <xf numFmtId="0" fontId="88" fillId="0" borderId="1" xfId="0" applyFont="1" applyBorder="1" applyAlignment="1">
      <alignment vertical="center"/>
    </xf>
    <xf numFmtId="14" fontId="83" fillId="49" borderId="1" xfId="0" applyNumberFormat="1" applyFont="1" applyFill="1" applyBorder="1" applyAlignment="1">
      <alignment horizontal="center" vertical="center" wrapText="1"/>
    </xf>
    <xf numFmtId="0" fontId="24" fillId="0" borderId="1" xfId="0" applyFont="1" applyBorder="1" applyAlignment="1">
      <alignment vertical="center"/>
    </xf>
    <xf numFmtId="0" fontId="24" fillId="0" borderId="1" xfId="0" applyFont="1" applyBorder="1" applyAlignment="1">
      <alignment horizontal="justify" vertical="top" wrapText="1"/>
    </xf>
    <xf numFmtId="0" fontId="0" fillId="0" borderId="44" xfId="0" applyBorder="1" applyAlignment="1">
      <alignment vertical="center"/>
    </xf>
    <xf numFmtId="0" fontId="29" fillId="27" borderId="1" xfId="0" applyFont="1" applyFill="1" applyBorder="1" applyAlignment="1">
      <alignment horizontal="center" vertical="center"/>
    </xf>
    <xf numFmtId="0" fontId="29" fillId="0" borderId="1" xfId="1" applyFont="1" applyFill="1" applyBorder="1" applyAlignment="1" applyProtection="1">
      <alignment horizontal="center" vertical="center" wrapText="1"/>
    </xf>
    <xf numFmtId="0" fontId="68" fillId="0" borderId="43" xfId="0" applyFont="1" applyBorder="1" applyAlignment="1">
      <alignment horizontal="left"/>
    </xf>
    <xf numFmtId="0" fontId="24" fillId="0" borderId="1" xfId="0" applyFont="1" applyBorder="1"/>
    <xf numFmtId="9" fontId="24" fillId="0" borderId="1" xfId="0" applyNumberFormat="1" applyFont="1" applyBorder="1"/>
    <xf numFmtId="9" fontId="24" fillId="0" borderId="1" xfId="0" applyNumberFormat="1" applyFont="1" applyBorder="1" applyAlignment="1">
      <alignment horizontal="left" vertical="top"/>
    </xf>
    <xf numFmtId="0" fontId="24" fillId="0" borderId="1" xfId="0" applyFont="1" applyBorder="1" applyAlignment="1">
      <alignment horizontal="left" vertical="top"/>
    </xf>
    <xf numFmtId="0" fontId="44" fillId="0" borderId="1" xfId="0" applyFont="1" applyBorder="1"/>
    <xf numFmtId="0" fontId="44" fillId="0" borderId="1" xfId="0" applyFont="1" applyBorder="1" applyAlignment="1">
      <alignment horizontal="left" vertical="top"/>
    </xf>
    <xf numFmtId="0" fontId="44" fillId="0" borderId="1" xfId="0" applyFont="1" applyBorder="1" applyAlignment="1">
      <alignment horizontal="center"/>
    </xf>
    <xf numFmtId="10" fontId="44" fillId="0" borderId="1" xfId="0" applyNumberFormat="1" applyFont="1" applyBorder="1"/>
    <xf numFmtId="17" fontId="44" fillId="0" borderId="1" xfId="0" applyNumberFormat="1" applyFont="1" applyBorder="1" applyAlignment="1">
      <alignment horizontal="center" vertical="center"/>
    </xf>
    <xf numFmtId="0" fontId="0" fillId="2" borderId="89" xfId="0" applyFill="1" applyBorder="1" applyAlignment="1">
      <alignment horizontal="left" indent="1"/>
    </xf>
    <xf numFmtId="0" fontId="0" fillId="2" borderId="43" xfId="0" applyFill="1" applyBorder="1"/>
    <xf numFmtId="0" fontId="0" fillId="2" borderId="44" xfId="0" applyFill="1" applyBorder="1" applyAlignment="1">
      <alignment horizontal="left" indent="1"/>
    </xf>
    <xf numFmtId="0" fontId="0" fillId="0" borderId="45" xfId="0" applyBorder="1" applyAlignment="1">
      <alignment vertical="center"/>
    </xf>
    <xf numFmtId="0" fontId="0" fillId="30" borderId="43" xfId="0" applyFill="1" applyBorder="1" applyAlignment="1">
      <alignment vertical="center"/>
    </xf>
    <xf numFmtId="0" fontId="0" fillId="30" borderId="33" xfId="0" applyFill="1" applyBorder="1" applyAlignment="1">
      <alignment horizontal="left" vertical="center"/>
    </xf>
    <xf numFmtId="0" fontId="0" fillId="0" borderId="43" xfId="0" pivotButton="1" applyBorder="1" applyAlignment="1">
      <alignment horizontal="center" vertical="center"/>
    </xf>
    <xf numFmtId="0" fontId="68" fillId="0" borderId="93" xfId="0" applyFont="1" applyBorder="1" applyAlignment="1">
      <alignment horizontal="left" vertical="center"/>
    </xf>
    <xf numFmtId="0" fontId="68" fillId="0" borderId="91" xfId="0" applyFont="1" applyBorder="1" applyAlignment="1">
      <alignment horizontal="left" vertical="center"/>
    </xf>
    <xf numFmtId="0" fontId="68" fillId="0" borderId="44" xfId="0" applyFont="1" applyBorder="1" applyAlignment="1">
      <alignment vertical="center"/>
    </xf>
    <xf numFmtId="0" fontId="68" fillId="0" borderId="45" xfId="0" applyFont="1" applyBorder="1" applyAlignment="1">
      <alignment vertical="center"/>
    </xf>
    <xf numFmtId="0" fontId="68" fillId="2" borderId="45" xfId="0" applyFont="1" applyFill="1" applyBorder="1" applyAlignment="1">
      <alignment vertical="center"/>
    </xf>
    <xf numFmtId="0" fontId="90" fillId="0" borderId="1" xfId="0" applyFont="1" applyBorder="1" applyAlignment="1" applyProtection="1">
      <alignment vertical="center"/>
      <protection locked="0"/>
    </xf>
    <xf numFmtId="0" fontId="0" fillId="2" borderId="0" xfId="0" applyFill="1" applyAlignment="1">
      <alignment vertical="center"/>
    </xf>
    <xf numFmtId="0" fontId="0" fillId="2" borderId="0" xfId="0" applyFill="1"/>
    <xf numFmtId="0" fontId="22" fillId="0" borderId="0" xfId="0" applyFont="1" applyAlignment="1">
      <alignment vertical="center"/>
    </xf>
    <xf numFmtId="0" fontId="70" fillId="0" borderId="0" xfId="0" applyFont="1" applyAlignment="1">
      <alignment readingOrder="1"/>
    </xf>
    <xf numFmtId="0" fontId="0" fillId="0" borderId="55" xfId="0" applyBorder="1" applyAlignment="1">
      <alignment horizontal="left" vertical="center"/>
    </xf>
    <xf numFmtId="0" fontId="0" fillId="2" borderId="43" xfId="0" applyFill="1" applyBorder="1" applyAlignment="1">
      <alignment horizontal="left"/>
    </xf>
    <xf numFmtId="3" fontId="0" fillId="2" borderId="45" xfId="0" applyNumberFormat="1" applyFill="1" applyBorder="1"/>
    <xf numFmtId="3" fontId="0" fillId="0" borderId="43" xfId="0" applyNumberFormat="1" applyBorder="1" applyAlignment="1">
      <alignment vertical="center"/>
    </xf>
    <xf numFmtId="3" fontId="0" fillId="30" borderId="43" xfId="0" applyNumberFormat="1" applyFill="1" applyBorder="1" applyAlignment="1">
      <alignment vertical="center"/>
    </xf>
    <xf numFmtId="3" fontId="68" fillId="0" borderId="93" xfId="0" applyNumberFormat="1" applyFont="1" applyBorder="1" applyAlignment="1">
      <alignment vertical="center"/>
    </xf>
    <xf numFmtId="0" fontId="30" fillId="0" borderId="39" xfId="0" applyFont="1" applyBorder="1" applyAlignment="1">
      <alignment vertical="center"/>
    </xf>
    <xf numFmtId="0" fontId="47" fillId="0" borderId="25" xfId="0" applyFont="1" applyBorder="1" applyAlignment="1">
      <alignment horizontal="center" vertical="center"/>
    </xf>
    <xf numFmtId="0" fontId="30" fillId="0" borderId="25" xfId="0" applyFont="1" applyBorder="1" applyAlignment="1">
      <alignment horizontal="center" vertical="center"/>
    </xf>
    <xf numFmtId="0" fontId="70" fillId="0" borderId="43" xfId="0" applyFont="1" applyBorder="1" applyAlignment="1">
      <alignment vertical="center"/>
    </xf>
    <xf numFmtId="0" fontId="70" fillId="0" borderId="34" xfId="0" applyFont="1" applyBorder="1" applyAlignment="1">
      <alignment horizontal="center" vertical="center"/>
    </xf>
    <xf numFmtId="0" fontId="84" fillId="0" borderId="27" xfId="0" applyFont="1" applyBorder="1" applyAlignment="1">
      <alignment horizontal="center" vertical="center" wrapText="1"/>
    </xf>
    <xf numFmtId="0" fontId="47" fillId="0" borderId="42" xfId="0" applyFont="1" applyBorder="1" applyAlignment="1">
      <alignment horizontal="center" vertical="center" wrapText="1"/>
    </xf>
    <xf numFmtId="0" fontId="30" fillId="0" borderId="28" xfId="0" applyFont="1" applyBorder="1" applyAlignment="1">
      <alignment horizontal="center" vertical="center"/>
    </xf>
    <xf numFmtId="0" fontId="31" fillId="51" borderId="58" xfId="0" applyFont="1" applyFill="1" applyBorder="1" applyAlignment="1">
      <alignment horizontal="center" vertical="center" wrapText="1"/>
    </xf>
    <xf numFmtId="0" fontId="70" fillId="51" borderId="59" xfId="0" applyFont="1" applyFill="1" applyBorder="1" applyAlignment="1">
      <alignment vertical="center" wrapText="1"/>
    </xf>
    <xf numFmtId="0" fontId="70" fillId="51" borderId="59" xfId="0" applyFont="1" applyFill="1" applyBorder="1" applyAlignment="1">
      <alignment horizontal="center" vertical="center" wrapText="1"/>
    </xf>
    <xf numFmtId="0" fontId="70" fillId="51" borderId="86" xfId="0" applyFont="1" applyFill="1" applyBorder="1" applyAlignment="1">
      <alignment horizontal="center" vertical="center" wrapText="1"/>
    </xf>
    <xf numFmtId="0" fontId="70" fillId="0" borderId="1" xfId="0" applyFont="1" applyBorder="1" applyAlignment="1">
      <alignment horizontal="justify" vertical="center"/>
    </xf>
    <xf numFmtId="0" fontId="91" fillId="0" borderId="1" xfId="0" applyFont="1" applyBorder="1" applyAlignment="1">
      <alignment horizontal="justify" vertical="center"/>
    </xf>
    <xf numFmtId="0" fontId="70" fillId="0" borderId="42" xfId="0" applyFont="1" applyBorder="1" applyAlignment="1">
      <alignment horizontal="justify" vertical="center"/>
    </xf>
    <xf numFmtId="0" fontId="70" fillId="0" borderId="55" xfId="0" applyFont="1" applyBorder="1" applyAlignment="1">
      <alignment horizontal="justify" vertical="center"/>
    </xf>
    <xf numFmtId="0" fontId="92" fillId="0" borderId="0" xfId="0" applyFont="1" applyAlignment="1">
      <alignment vertical="center"/>
    </xf>
    <xf numFmtId="0" fontId="93" fillId="0" borderId="0" xfId="0" applyFont="1" applyAlignment="1">
      <alignment vertical="center"/>
    </xf>
    <xf numFmtId="0" fontId="92" fillId="0" borderId="25" xfId="0" applyFont="1" applyBorder="1" applyAlignment="1">
      <alignment horizontal="center" vertical="center" wrapText="1"/>
    </xf>
    <xf numFmtId="0" fontId="93" fillId="0" borderId="39" xfId="0" applyFont="1" applyBorder="1" applyAlignment="1">
      <alignment horizontal="center" vertical="center" wrapText="1"/>
    </xf>
    <xf numFmtId="0" fontId="93" fillId="0" borderId="25" xfId="0" applyFont="1" applyBorder="1" applyAlignment="1">
      <alignment horizontal="center" vertical="center" wrapText="1"/>
    </xf>
    <xf numFmtId="14" fontId="93" fillId="0" borderId="25" xfId="0" applyNumberFormat="1" applyFont="1" applyBorder="1" applyAlignment="1">
      <alignment horizontal="center" vertical="center" wrapText="1"/>
    </xf>
    <xf numFmtId="0" fontId="93" fillId="0" borderId="23" xfId="0" applyFont="1" applyBorder="1" applyAlignment="1">
      <alignment vertical="center" wrapText="1"/>
    </xf>
    <xf numFmtId="0" fontId="93" fillId="0" borderId="25" xfId="0" applyFont="1" applyBorder="1" applyAlignment="1">
      <alignment vertical="center" wrapText="1"/>
    </xf>
    <xf numFmtId="0" fontId="93" fillId="0" borderId="39" xfId="0" applyFont="1" applyBorder="1" applyAlignment="1">
      <alignment horizontal="center" vertical="center"/>
    </xf>
    <xf numFmtId="14" fontId="93" fillId="0" borderId="25" xfId="0" applyNumberFormat="1" applyFont="1" applyBorder="1" applyAlignment="1">
      <alignment horizontal="center" vertical="center"/>
    </xf>
    <xf numFmtId="0" fontId="22" fillId="0" borderId="47" xfId="0" applyFont="1" applyBorder="1" applyAlignment="1">
      <alignment horizontal="center" vertical="center"/>
    </xf>
    <xf numFmtId="0" fontId="22" fillId="0" borderId="56" xfId="0" applyFont="1" applyBorder="1" applyAlignment="1">
      <alignment horizontal="center" vertical="center"/>
    </xf>
    <xf numFmtId="0" fontId="0" fillId="0" borderId="29" xfId="0" applyBorder="1"/>
    <xf numFmtId="0" fontId="0" fillId="0" borderId="1" xfId="0" applyBorder="1"/>
    <xf numFmtId="0" fontId="22" fillId="0" borderId="1" xfId="0" applyFont="1" applyBorder="1"/>
    <xf numFmtId="0" fontId="22" fillId="0" borderId="58" xfId="0" applyFont="1" applyBorder="1" applyAlignment="1">
      <alignment horizontal="center" vertical="center"/>
    </xf>
    <xf numFmtId="0" fontId="42" fillId="38" borderId="1" xfId="0" applyFont="1" applyFill="1" applyBorder="1"/>
    <xf numFmtId="0" fontId="22" fillId="33" borderId="1" xfId="0" applyFont="1" applyFill="1" applyBorder="1"/>
    <xf numFmtId="0" fontId="22" fillId="0" borderId="0" xfId="0" applyFont="1"/>
    <xf numFmtId="0" fontId="22" fillId="33" borderId="0" xfId="0" applyFont="1" applyFill="1"/>
    <xf numFmtId="0" fontId="44" fillId="0" borderId="0" xfId="0" applyFont="1" applyAlignment="1">
      <alignment vertical="center"/>
    </xf>
    <xf numFmtId="0" fontId="31" fillId="0" borderId="1" xfId="0" applyFont="1" applyBorder="1" applyAlignment="1">
      <alignment horizontal="center" vertical="center"/>
    </xf>
    <xf numFmtId="0" fontId="30" fillId="0" borderId="1" xfId="0" applyFont="1" applyBorder="1" applyAlignment="1">
      <alignment horizontal="center" vertical="center"/>
    </xf>
    <xf numFmtId="0" fontId="30" fillId="26" borderId="1" xfId="0" applyFont="1" applyFill="1" applyBorder="1"/>
    <xf numFmtId="0" fontId="41" fillId="0" borderId="1" xfId="0" applyFont="1" applyBorder="1" applyAlignment="1">
      <alignment horizontal="center" vertical="top"/>
    </xf>
    <xf numFmtId="0" fontId="35" fillId="0" borderId="1" xfId="0" applyFont="1" applyBorder="1" applyAlignment="1">
      <alignment vertical="top" wrapText="1"/>
    </xf>
    <xf numFmtId="0" fontId="41" fillId="0" borderId="1" xfId="0" applyFont="1" applyBorder="1" applyAlignment="1">
      <alignment vertical="top"/>
    </xf>
    <xf numFmtId="0" fontId="29" fillId="0" borderId="1" xfId="52" applyFont="1" applyBorder="1" applyAlignment="1">
      <alignment horizontal="center" vertical="center" wrapText="1"/>
    </xf>
    <xf numFmtId="0" fontId="1" fillId="0" borderId="1" xfId="52" applyFont="1" applyBorder="1" applyAlignment="1">
      <alignment vertical="top" wrapText="1"/>
    </xf>
    <xf numFmtId="14" fontId="44" fillId="0" borderId="1" xfId="0" applyNumberFormat="1" applyFont="1" applyBorder="1"/>
    <xf numFmtId="0" fontId="29" fillId="0" borderId="18" xfId="0" applyFont="1" applyBorder="1" applyAlignment="1">
      <alignment horizontal="left" vertical="top"/>
    </xf>
    <xf numFmtId="0" fontId="32" fillId="0" borderId="0" xfId="82" applyFont="1" applyAlignment="1">
      <alignment horizontal="justify" vertical="top"/>
    </xf>
    <xf numFmtId="0" fontId="29" fillId="0" borderId="16" xfId="0" applyFont="1" applyBorder="1" applyAlignment="1">
      <alignment horizontal="left" vertical="top"/>
    </xf>
    <xf numFmtId="0" fontId="95" fillId="0" borderId="1" xfId="0" applyFont="1" applyBorder="1"/>
    <xf numFmtId="0" fontId="44" fillId="0" borderId="1" xfId="0" applyFont="1" applyBorder="1" applyAlignment="1">
      <alignment vertical="center"/>
    </xf>
    <xf numFmtId="14" fontId="44" fillId="0" borderId="1" xfId="0" applyNumberFormat="1" applyFont="1" applyBorder="1" applyAlignment="1">
      <alignment vertical="center"/>
    </xf>
    <xf numFmtId="0" fontId="24" fillId="0" borderId="1" xfId="0" applyFont="1" applyBorder="1" applyAlignment="1">
      <alignment horizontal="right" vertical="center"/>
    </xf>
    <xf numFmtId="0" fontId="30" fillId="27" borderId="1" xfId="0" applyFont="1" applyFill="1" applyBorder="1" applyAlignment="1">
      <alignment horizontal="justify" vertical="top" wrapText="1"/>
    </xf>
    <xf numFmtId="0" fontId="30" fillId="27" borderId="1" xfId="1" applyFont="1" applyFill="1" applyBorder="1" applyAlignment="1" applyProtection="1">
      <alignment horizontal="justify" vertical="top" wrapText="1"/>
    </xf>
    <xf numFmtId="0" fontId="30" fillId="27" borderId="1" xfId="0" applyFont="1" applyFill="1" applyBorder="1" applyAlignment="1">
      <alignment horizontal="left" vertical="top" wrapText="1"/>
    </xf>
    <xf numFmtId="0" fontId="30" fillId="27" borderId="1" xfId="0" applyFont="1" applyFill="1" applyBorder="1" applyAlignment="1">
      <alignment horizontal="left" vertical="center" wrapText="1"/>
    </xf>
    <xf numFmtId="2" fontId="30" fillId="27" borderId="1" xfId="0" applyNumberFormat="1" applyFont="1" applyFill="1" applyBorder="1" applyAlignment="1">
      <alignment horizontal="center" vertical="center"/>
    </xf>
    <xf numFmtId="2" fontId="30" fillId="27" borderId="1" xfId="0" applyNumberFormat="1" applyFont="1" applyFill="1" applyBorder="1" applyAlignment="1">
      <alignment horizontal="center" vertical="center" wrapText="1"/>
    </xf>
    <xf numFmtId="0" fontId="28" fillId="32" borderId="0" xfId="0" applyFont="1" applyFill="1"/>
    <xf numFmtId="0" fontId="30" fillId="27" borderId="1" xfId="1" applyFont="1" applyFill="1" applyBorder="1" applyAlignment="1" applyProtection="1">
      <alignment horizontal="left" vertical="center" wrapText="1"/>
    </xf>
    <xf numFmtId="0" fontId="30" fillId="27" borderId="1" xfId="54" applyFont="1" applyFill="1" applyBorder="1" applyAlignment="1">
      <alignment horizontal="center" vertical="center" wrapText="1"/>
    </xf>
    <xf numFmtId="0" fontId="30" fillId="27" borderId="1" xfId="52" applyFont="1" applyFill="1" applyBorder="1" applyAlignment="1">
      <alignment horizontal="justify" vertical="top" wrapText="1"/>
    </xf>
    <xf numFmtId="1" fontId="30" fillId="27" borderId="1" xfId="0" applyNumberFormat="1" applyFont="1" applyFill="1" applyBorder="1" applyAlignment="1">
      <alignment horizontal="center" vertical="center"/>
    </xf>
    <xf numFmtId="10" fontId="30" fillId="27" borderId="1" xfId="0" applyNumberFormat="1" applyFont="1" applyFill="1" applyBorder="1" applyAlignment="1">
      <alignment horizontal="center" vertical="center"/>
    </xf>
    <xf numFmtId="14" fontId="30" fillId="27" borderId="1" xfId="0" applyNumberFormat="1" applyFont="1" applyFill="1" applyBorder="1" applyAlignment="1">
      <alignment horizontal="center" vertical="center" wrapText="1"/>
    </xf>
    <xf numFmtId="14" fontId="30" fillId="27" borderId="1" xfId="52" applyNumberFormat="1" applyFont="1" applyFill="1" applyBorder="1" applyAlignment="1">
      <alignment horizontal="center" vertical="center" wrapText="1"/>
    </xf>
    <xf numFmtId="0" fontId="30" fillId="27" borderId="1" xfId="0" applyFont="1" applyFill="1" applyBorder="1" applyAlignment="1">
      <alignment horizontal="left" vertical="top"/>
    </xf>
    <xf numFmtId="0" fontId="30" fillId="27" borderId="1" xfId="0" applyFont="1" applyFill="1" applyBorder="1" applyAlignment="1">
      <alignment horizontal="center" vertical="center" wrapText="1"/>
    </xf>
    <xf numFmtId="0" fontId="30" fillId="27" borderId="1" xfId="102" applyFont="1" applyFill="1" applyBorder="1" applyAlignment="1">
      <alignment horizontal="justify" vertical="top" wrapText="1"/>
    </xf>
    <xf numFmtId="0" fontId="30" fillId="27" borderId="1" xfId="102" applyFont="1" applyFill="1" applyBorder="1" applyAlignment="1">
      <alignment horizontal="left" vertical="top" wrapText="1"/>
    </xf>
    <xf numFmtId="0" fontId="30" fillId="27" borderId="1" xfId="0" applyFont="1" applyFill="1" applyBorder="1" applyAlignment="1">
      <alignment horizontal="justify" vertical="top"/>
    </xf>
    <xf numFmtId="0" fontId="30" fillId="27" borderId="1" xfId="52" quotePrefix="1" applyFont="1" applyFill="1" applyBorder="1" applyAlignment="1">
      <alignment horizontal="left" vertical="top" wrapText="1"/>
    </xf>
    <xf numFmtId="0" fontId="30" fillId="27" borderId="1" xfId="52" quotePrefix="1" applyFont="1" applyFill="1" applyBorder="1" applyAlignment="1">
      <alignment horizontal="justify" vertical="top" wrapText="1"/>
    </xf>
    <xf numFmtId="0" fontId="30" fillId="27" borderId="1" xfId="55" applyFont="1" applyFill="1" applyBorder="1" applyAlignment="1">
      <alignment horizontal="justify" vertical="top" wrapText="1"/>
    </xf>
    <xf numFmtId="1" fontId="30" fillId="27" borderId="1" xfId="0" applyNumberFormat="1" applyFont="1" applyFill="1" applyBorder="1" applyAlignment="1">
      <alignment horizontal="center" vertical="center" wrapText="1"/>
    </xf>
    <xf numFmtId="0" fontId="30" fillId="27" borderId="1" xfId="1" applyFont="1" applyFill="1" applyBorder="1" applyAlignment="1" applyProtection="1">
      <alignment horizontal="left" vertical="top" wrapText="1"/>
    </xf>
    <xf numFmtId="10" fontId="30" fillId="27" borderId="1" xfId="72" applyNumberFormat="1" applyFont="1" applyFill="1" applyBorder="1" applyAlignment="1" applyProtection="1">
      <alignment horizontal="center" vertical="center"/>
    </xf>
    <xf numFmtId="0" fontId="31" fillId="27" borderId="1" xfId="0" applyFont="1" applyFill="1" applyBorder="1" applyAlignment="1">
      <alignment horizontal="left" vertical="top" wrapText="1"/>
    </xf>
    <xf numFmtId="0" fontId="30" fillId="27" borderId="1" xfId="82" applyFont="1" applyFill="1" applyBorder="1" applyAlignment="1">
      <alignment horizontal="left" vertical="top" wrapText="1"/>
    </xf>
    <xf numFmtId="14" fontId="30" fillId="27" borderId="1" xfId="0" applyNumberFormat="1" applyFont="1" applyFill="1" applyBorder="1" applyAlignment="1">
      <alignment horizontal="center" vertical="center"/>
    </xf>
    <xf numFmtId="49" fontId="30" fillId="27" borderId="1" xfId="0" applyNumberFormat="1" applyFont="1" applyFill="1" applyBorder="1" applyAlignment="1">
      <alignment horizontal="justify" vertical="top" wrapText="1"/>
    </xf>
    <xf numFmtId="10" fontId="30" fillId="27" borderId="1" xfId="0" applyNumberFormat="1" applyFont="1" applyFill="1" applyBorder="1" applyAlignment="1">
      <alignment horizontal="center" vertical="center" wrapText="1"/>
    </xf>
    <xf numFmtId="1" fontId="30" fillId="27" borderId="1" xfId="1" applyNumberFormat="1" applyFont="1" applyFill="1" applyBorder="1" applyAlignment="1" applyProtection="1">
      <alignment horizontal="center" vertical="center" wrapText="1"/>
    </xf>
    <xf numFmtId="167" fontId="30" fillId="27" borderId="1" xfId="0" applyNumberFormat="1" applyFont="1" applyFill="1" applyBorder="1" applyAlignment="1">
      <alignment horizontal="justify" vertical="top"/>
    </xf>
    <xf numFmtId="0" fontId="30" fillId="28" borderId="1" xfId="0" applyFont="1" applyFill="1" applyBorder="1" applyAlignment="1">
      <alignment horizontal="justify" vertical="top" wrapText="1"/>
    </xf>
    <xf numFmtId="0" fontId="28" fillId="0" borderId="0" xfId="0" applyFont="1" applyAlignment="1">
      <alignment horizontal="justify" vertical="top"/>
    </xf>
    <xf numFmtId="0" fontId="28" fillId="0" borderId="0" xfId="0" applyFont="1" applyAlignment="1">
      <alignment horizontal="left" vertical="top"/>
    </xf>
    <xf numFmtId="0" fontId="30" fillId="27" borderId="1" xfId="52" applyFont="1" applyFill="1" applyBorder="1" applyAlignment="1">
      <alignment horizontal="center" vertical="center" wrapText="1"/>
    </xf>
    <xf numFmtId="0" fontId="31" fillId="27" borderId="1" xfId="52" applyFont="1" applyFill="1" applyBorder="1" applyAlignment="1">
      <alignment horizontal="justify" vertical="top" wrapText="1"/>
    </xf>
    <xf numFmtId="14" fontId="30" fillId="27" borderId="1" xfId="52" applyNumberFormat="1" applyFont="1" applyFill="1" applyBorder="1" applyAlignment="1">
      <alignment horizontal="center" vertical="top" wrapText="1"/>
    </xf>
    <xf numFmtId="2" fontId="30" fillId="27" borderId="1" xfId="0" applyNumberFormat="1" applyFont="1" applyFill="1" applyBorder="1" applyAlignment="1">
      <alignment horizontal="left" vertical="top" wrapText="1"/>
    </xf>
    <xf numFmtId="0" fontId="29" fillId="27" borderId="1" xfId="52" applyFont="1" applyFill="1" applyBorder="1" applyAlignment="1">
      <alignment horizontal="justify" vertical="top"/>
    </xf>
    <xf numFmtId="0" fontId="29" fillId="27" borderId="1" xfId="0" applyFont="1" applyFill="1" applyBorder="1" applyAlignment="1">
      <alignment horizontal="left" vertical="top"/>
    </xf>
    <xf numFmtId="1" fontId="30" fillId="27" borderId="1" xfId="0" applyNumberFormat="1" applyFont="1" applyFill="1" applyBorder="1" applyAlignment="1">
      <alignment horizontal="left" vertical="top" wrapText="1"/>
    </xf>
    <xf numFmtId="9" fontId="30" fillId="27" borderId="1" xfId="0" applyNumberFormat="1" applyFont="1" applyFill="1" applyBorder="1" applyAlignment="1">
      <alignment horizontal="left" vertical="top" wrapText="1"/>
    </xf>
    <xf numFmtId="0" fontId="30" fillId="27" borderId="1" xfId="55" applyFont="1" applyFill="1" applyBorder="1" applyAlignment="1">
      <alignment horizontal="left" vertical="top" wrapText="1"/>
    </xf>
    <xf numFmtId="0" fontId="29" fillId="0" borderId="0" xfId="0" applyFont="1" applyAlignment="1">
      <alignment horizontal="center"/>
    </xf>
    <xf numFmtId="0" fontId="29" fillId="27" borderId="1" xfId="0" applyFont="1" applyFill="1" applyBorder="1" applyAlignment="1">
      <alignment horizontal="left" vertical="top" wrapText="1"/>
    </xf>
    <xf numFmtId="167" fontId="29" fillId="2" borderId="1" xfId="0" applyNumberFormat="1" applyFont="1" applyFill="1" applyBorder="1" applyAlignment="1">
      <alignment horizontal="center" vertical="center"/>
    </xf>
    <xf numFmtId="0" fontId="29" fillId="2" borderId="18" xfId="0" applyFont="1" applyFill="1" applyBorder="1" applyAlignment="1">
      <alignment horizontal="left" vertical="top"/>
    </xf>
    <xf numFmtId="0" fontId="32" fillId="2" borderId="0" xfId="82" applyFont="1" applyFill="1" applyAlignment="1">
      <alignment horizontal="left" vertical="top"/>
    </xf>
    <xf numFmtId="167" fontId="29" fillId="27" borderId="1" xfId="0" applyNumberFormat="1" applyFont="1" applyFill="1" applyBorder="1" applyAlignment="1">
      <alignment horizontal="right" vertical="center"/>
    </xf>
    <xf numFmtId="167" fontId="29" fillId="2" borderId="1" xfId="0" applyNumberFormat="1" applyFont="1" applyFill="1" applyBorder="1" applyAlignment="1">
      <alignment horizontal="right" vertical="center"/>
    </xf>
    <xf numFmtId="167" fontId="29" fillId="25" borderId="1" xfId="0" applyNumberFormat="1" applyFont="1" applyFill="1" applyBorder="1" applyAlignment="1">
      <alignment horizontal="right" vertical="center"/>
    </xf>
    <xf numFmtId="0" fontId="32" fillId="2" borderId="15" xfId="82" applyFont="1" applyFill="1" applyBorder="1" applyAlignment="1">
      <alignment horizontal="left" vertical="top"/>
    </xf>
    <xf numFmtId="0" fontId="29" fillId="2" borderId="15" xfId="0" applyFont="1" applyFill="1" applyBorder="1" applyAlignment="1">
      <alignment horizontal="center" vertical="center"/>
    </xf>
    <xf numFmtId="0" fontId="29" fillId="2" borderId="16" xfId="0" applyFont="1" applyFill="1" applyBorder="1" applyAlignment="1">
      <alignment horizontal="left" vertical="top"/>
    </xf>
    <xf numFmtId="0" fontId="29" fillId="0" borderId="0" xfId="0" applyFont="1" applyAlignment="1">
      <alignment horizontal="left"/>
    </xf>
    <xf numFmtId="0" fontId="29" fillId="27" borderId="1" xfId="52" applyFont="1" applyFill="1" applyBorder="1" applyAlignment="1">
      <alignment horizontal="left" vertical="top" wrapText="1"/>
    </xf>
    <xf numFmtId="0" fontId="41" fillId="27" borderId="1" xfId="0" applyFont="1" applyFill="1" applyBorder="1" applyAlignment="1">
      <alignment horizontal="justify" vertical="top" wrapText="1"/>
    </xf>
    <xf numFmtId="0" fontId="30" fillId="28" borderId="1" xfId="0" applyFont="1" applyFill="1" applyBorder="1" applyAlignment="1">
      <alignment horizontal="left" vertical="top" wrapText="1"/>
    </xf>
    <xf numFmtId="14" fontId="30" fillId="28" borderId="1" xfId="0" applyNumberFormat="1" applyFont="1" applyFill="1" applyBorder="1" applyAlignment="1">
      <alignment horizontal="center" vertical="center" wrapText="1"/>
    </xf>
    <xf numFmtId="10" fontId="30" fillId="28" borderId="1" xfId="0" applyNumberFormat="1" applyFont="1" applyFill="1" applyBorder="1" applyAlignment="1">
      <alignment horizontal="center" vertical="center"/>
    </xf>
    <xf numFmtId="0" fontId="31" fillId="28" borderId="1" xfId="0" applyFont="1" applyFill="1" applyBorder="1" applyAlignment="1">
      <alignment horizontal="left" vertical="top" wrapText="1"/>
    </xf>
    <xf numFmtId="0" fontId="35" fillId="27" borderId="1" xfId="0" applyFont="1" applyFill="1" applyBorder="1" applyAlignment="1">
      <alignment horizontal="justify" vertical="top"/>
    </xf>
    <xf numFmtId="0" fontId="70" fillId="0" borderId="39" xfId="0" applyFont="1" applyBorder="1" applyAlignment="1">
      <alignment vertical="center"/>
    </xf>
    <xf numFmtId="0" fontId="70" fillId="0" borderId="25" xfId="0" applyFont="1" applyBorder="1" applyAlignment="1">
      <alignment horizontal="center" vertical="center"/>
    </xf>
    <xf numFmtId="0" fontId="106" fillId="0" borderId="43" xfId="0" applyFont="1" applyBorder="1" applyAlignment="1">
      <alignment horizontal="center" vertical="center"/>
    </xf>
    <xf numFmtId="0" fontId="106" fillId="0" borderId="34" xfId="0" applyFont="1" applyBorder="1" applyAlignment="1">
      <alignment horizontal="center" vertical="center" wrapText="1"/>
    </xf>
    <xf numFmtId="0" fontId="106" fillId="0" borderId="34" xfId="0" applyFont="1" applyBorder="1" applyAlignment="1">
      <alignment horizontal="center" vertical="center"/>
    </xf>
    <xf numFmtId="0" fontId="107" fillId="0" borderId="90" xfId="0" applyFont="1" applyBorder="1" applyAlignment="1">
      <alignment vertical="center" wrapText="1"/>
    </xf>
    <xf numFmtId="0" fontId="107" fillId="0" borderId="97" xfId="0" applyFont="1" applyBorder="1" applyAlignment="1">
      <alignment vertical="center" wrapText="1"/>
    </xf>
    <xf numFmtId="0" fontId="30" fillId="38" borderId="1" xfId="55" applyFont="1" applyFill="1" applyBorder="1" applyAlignment="1">
      <alignment horizontal="justify" vertical="top" wrapText="1"/>
    </xf>
    <xf numFmtId="0" fontId="29" fillId="0" borderId="1" xfId="0" applyFont="1" applyBorder="1" applyAlignment="1">
      <alignment horizontal="left" vertical="top" wrapText="1"/>
    </xf>
    <xf numFmtId="2" fontId="29" fillId="0" borderId="1" xfId="0" applyNumberFormat="1" applyFont="1" applyBorder="1" applyAlignment="1">
      <alignment horizontal="center" vertical="center"/>
    </xf>
    <xf numFmtId="1" fontId="29" fillId="0" borderId="1" xfId="0" applyNumberFormat="1" applyFont="1" applyBorder="1" applyAlignment="1">
      <alignment horizontal="center" vertical="center"/>
    </xf>
    <xf numFmtId="0" fontId="29" fillId="0" borderId="1" xfId="0" applyFont="1" applyBorder="1" applyAlignment="1">
      <alignment horizontal="center" vertical="center"/>
    </xf>
    <xf numFmtId="0" fontId="29" fillId="0" borderId="1" xfId="0" applyFont="1" applyBorder="1" applyAlignment="1">
      <alignment horizontal="center" vertical="center" wrapText="1"/>
    </xf>
    <xf numFmtId="2" fontId="29" fillId="0" borderId="1" xfId="0" applyNumberFormat="1" applyFont="1" applyBorder="1" applyAlignment="1">
      <alignment horizontal="center" vertical="center" wrapText="1"/>
    </xf>
    <xf numFmtId="0" fontId="28" fillId="0" borderId="1" xfId="1" applyFont="1" applyFill="1" applyBorder="1" applyAlignment="1" applyProtection="1">
      <alignment horizontal="justify" vertical="top" wrapText="1"/>
    </xf>
    <xf numFmtId="0" fontId="28" fillId="0" borderId="1" xfId="0" applyFont="1" applyBorder="1" applyAlignment="1">
      <alignment horizontal="left" vertical="top" wrapText="1"/>
    </xf>
    <xf numFmtId="2" fontId="28" fillId="0" borderId="1" xfId="0" applyNumberFormat="1" applyFont="1" applyBorder="1" applyAlignment="1">
      <alignment horizontal="center" vertical="center" wrapText="1"/>
    </xf>
    <xf numFmtId="1" fontId="28" fillId="0" borderId="1" xfId="1" applyNumberFormat="1" applyFont="1" applyFill="1" applyBorder="1" applyAlignment="1" applyProtection="1">
      <alignment horizontal="center" vertical="center" wrapText="1"/>
    </xf>
    <xf numFmtId="0" fontId="28" fillId="0" borderId="1" xfId="0" applyFont="1" applyBorder="1" applyAlignment="1">
      <alignment horizontal="left" vertical="top" wrapText="1" indent="1"/>
    </xf>
    <xf numFmtId="1" fontId="28" fillId="0" borderId="1" xfId="0" applyNumberFormat="1" applyFont="1" applyBorder="1" applyAlignment="1">
      <alignment horizontal="center" vertical="center"/>
    </xf>
    <xf numFmtId="2" fontId="68" fillId="0" borderId="1" xfId="0" applyNumberFormat="1" applyFont="1" applyBorder="1" applyAlignment="1">
      <alignment horizontal="center" vertical="center"/>
    </xf>
    <xf numFmtId="0" fontId="28" fillId="0" borderId="1" xfId="0" applyFont="1" applyBorder="1" applyAlignment="1">
      <alignment horizontal="justify" vertical="top" wrapText="1"/>
    </xf>
    <xf numFmtId="10" fontId="28" fillId="0" borderId="1" xfId="0" applyNumberFormat="1" applyFont="1" applyBorder="1" applyAlignment="1">
      <alignment horizontal="center" vertical="center" wrapText="1"/>
    </xf>
    <xf numFmtId="10" fontId="68" fillId="0" borderId="1" xfId="0" applyNumberFormat="1" applyFont="1" applyBorder="1" applyAlignment="1">
      <alignment horizontal="center" vertical="center"/>
    </xf>
    <xf numFmtId="0" fontId="28" fillId="0" borderId="1" xfId="52" applyFont="1" applyBorder="1" applyAlignment="1">
      <alignment horizontal="justify" vertical="top" wrapText="1"/>
    </xf>
    <xf numFmtId="0" fontId="28" fillId="0" borderId="1" xfId="82" applyFont="1" applyBorder="1" applyAlignment="1">
      <alignment horizontal="left" vertical="top" wrapText="1"/>
    </xf>
    <xf numFmtId="2" fontId="28" fillId="0" borderId="1" xfId="0" applyNumberFormat="1" applyFont="1" applyBorder="1" applyAlignment="1">
      <alignment horizontal="center" vertical="center"/>
    </xf>
    <xf numFmtId="2" fontId="28" fillId="0" borderId="1" xfId="52" applyNumberFormat="1" applyFont="1" applyBorder="1" applyAlignment="1">
      <alignment horizontal="left" vertical="top" wrapText="1"/>
    </xf>
    <xf numFmtId="0" fontId="28" fillId="0" borderId="1" xfId="52" applyFont="1" applyBorder="1" applyAlignment="1">
      <alignment horizontal="left" vertical="top" wrapText="1"/>
    </xf>
    <xf numFmtId="10" fontId="28" fillId="0" borderId="1" xfId="0" applyNumberFormat="1" applyFont="1" applyBorder="1" applyAlignment="1">
      <alignment horizontal="center" vertical="center"/>
    </xf>
    <xf numFmtId="1" fontId="68" fillId="0" borderId="1" xfId="0" applyNumberFormat="1" applyFont="1" applyBorder="1" applyAlignment="1">
      <alignment horizontal="center" vertical="center"/>
    </xf>
    <xf numFmtId="2" fontId="28" fillId="0" borderId="1" xfId="0" applyNumberFormat="1" applyFont="1" applyBorder="1" applyAlignment="1">
      <alignment horizontal="left" vertical="top" wrapText="1"/>
    </xf>
    <xf numFmtId="0" fontId="28" fillId="0" borderId="1" xfId="55" applyFont="1" applyBorder="1" applyAlignment="1">
      <alignment horizontal="justify" vertical="top" wrapText="1"/>
    </xf>
    <xf numFmtId="0" fontId="29" fillId="0" borderId="1" xfId="0" applyFont="1" applyBorder="1" applyAlignment="1">
      <alignment horizontal="left" vertical="center" wrapText="1"/>
    </xf>
    <xf numFmtId="0" fontId="29" fillId="0" borderId="1" xfId="54" applyFont="1" applyBorder="1" applyAlignment="1">
      <alignment horizontal="center" vertical="center" wrapText="1"/>
    </xf>
    <xf numFmtId="10" fontId="29" fillId="0" borderId="1" xfId="0" applyNumberFormat="1" applyFont="1" applyBorder="1" applyAlignment="1">
      <alignment horizontal="center" vertical="center"/>
    </xf>
    <xf numFmtId="0" fontId="29" fillId="0" borderId="1" xfId="111" applyFont="1" applyBorder="1" applyAlignment="1">
      <alignment horizontal="left" vertical="top" wrapText="1"/>
    </xf>
    <xf numFmtId="1" fontId="29" fillId="0" borderId="1" xfId="0" applyNumberFormat="1" applyFont="1" applyBorder="1" applyAlignment="1">
      <alignment horizontal="left" vertical="center" wrapText="1"/>
    </xf>
    <xf numFmtId="0" fontId="29" fillId="0" borderId="1" xfId="2" applyFont="1" applyFill="1" applyBorder="1" applyAlignment="1" applyProtection="1">
      <alignment horizontal="justify" vertical="top" wrapText="1"/>
    </xf>
    <xf numFmtId="0" fontId="29" fillId="0" borderId="1" xfId="2" applyFont="1" applyFill="1" applyBorder="1" applyAlignment="1" applyProtection="1">
      <alignment horizontal="left" vertical="top" wrapText="1"/>
    </xf>
    <xf numFmtId="0" fontId="29" fillId="0" borderId="1" xfId="82" applyFont="1" applyBorder="1" applyAlignment="1">
      <alignment horizontal="justify" vertical="top" wrapText="1"/>
    </xf>
    <xf numFmtId="0" fontId="29" fillId="0" borderId="1" xfId="82" applyFont="1" applyBorder="1" applyAlignment="1">
      <alignment horizontal="left" vertical="top" wrapText="1"/>
    </xf>
    <xf numFmtId="1" fontId="29" fillId="0" borderId="1" xfId="0" applyNumberFormat="1" applyFont="1" applyBorder="1" applyAlignment="1">
      <alignment horizontal="left" vertical="center"/>
    </xf>
    <xf numFmtId="0" fontId="29" fillId="0" borderId="1" xfId="1" applyFont="1" applyFill="1" applyBorder="1" applyAlignment="1" applyProtection="1">
      <alignment horizontal="justify" vertical="top" wrapText="1"/>
    </xf>
    <xf numFmtId="0" fontId="29" fillId="0" borderId="1" xfId="1" applyFont="1" applyFill="1" applyBorder="1" applyAlignment="1" applyProtection="1">
      <alignment horizontal="left" vertical="center" wrapText="1"/>
    </xf>
    <xf numFmtId="49" fontId="29" fillId="0" borderId="1" xfId="87" applyNumberFormat="1" applyFont="1" applyBorder="1" applyAlignment="1">
      <alignment horizontal="center" vertical="center" wrapText="1"/>
    </xf>
    <xf numFmtId="49" fontId="29" fillId="0" borderId="1" xfId="87" applyNumberFormat="1" applyFont="1" applyBorder="1" applyAlignment="1">
      <alignment horizontal="justify" vertical="top" wrapText="1"/>
    </xf>
    <xf numFmtId="0" fontId="29" fillId="0" borderId="1" xfId="87" applyFont="1" applyBorder="1" applyAlignment="1">
      <alignment horizontal="justify" vertical="top" wrapText="1"/>
    </xf>
    <xf numFmtId="0" fontId="29" fillId="0" borderId="1" xfId="87" applyFont="1" applyBorder="1" applyAlignment="1">
      <alignment horizontal="left" vertical="top" wrapText="1"/>
    </xf>
    <xf numFmtId="0" fontId="29" fillId="0" borderId="1" xfId="102" applyFont="1" applyBorder="1" applyAlignment="1">
      <alignment horizontal="left" vertical="top" wrapText="1"/>
    </xf>
    <xf numFmtId="0" fontId="29" fillId="0" borderId="1" xfId="89" applyFont="1" applyFill="1" applyBorder="1" applyAlignment="1" applyProtection="1">
      <alignment horizontal="left" vertical="top" wrapText="1"/>
    </xf>
    <xf numFmtId="44" fontId="29" fillId="0" borderId="1" xfId="0" applyNumberFormat="1" applyFont="1" applyBorder="1" applyAlignment="1">
      <alignment horizontal="center" vertical="center"/>
    </xf>
    <xf numFmtId="0" fontId="29" fillId="0" borderId="1" xfId="79" applyFont="1" applyBorder="1" applyAlignment="1">
      <alignment horizontal="left" vertical="top" wrapText="1"/>
    </xf>
    <xf numFmtId="1" fontId="29" fillId="0" borderId="1" xfId="0" applyNumberFormat="1" applyFont="1" applyBorder="1" applyAlignment="1">
      <alignment horizontal="center" vertical="center" wrapText="1"/>
    </xf>
    <xf numFmtId="0" fontId="29" fillId="0" borderId="1" xfId="55" applyFont="1" applyBorder="1" applyAlignment="1">
      <alignment horizontal="justify" vertical="top" wrapText="1"/>
    </xf>
    <xf numFmtId="14" fontId="29" fillId="0" borderId="1" xfId="0" applyNumberFormat="1" applyFont="1" applyBorder="1" applyAlignment="1">
      <alignment horizontal="center" vertical="center" wrapText="1"/>
    </xf>
    <xf numFmtId="10" fontId="29" fillId="0" borderId="1" xfId="0" applyNumberFormat="1" applyFont="1" applyBorder="1" applyAlignment="1">
      <alignment horizontal="center" vertical="center" wrapText="1"/>
    </xf>
    <xf numFmtId="0" fontId="32" fillId="0" borderId="1" xfId="0" applyFont="1" applyBorder="1" applyAlignment="1">
      <alignment horizontal="left" vertical="top" wrapText="1"/>
    </xf>
    <xf numFmtId="0" fontId="32" fillId="0" borderId="1" xfId="0" applyFont="1" applyBorder="1" applyAlignment="1">
      <alignment horizontal="left" vertical="center" wrapText="1"/>
    </xf>
    <xf numFmtId="0" fontId="29" fillId="0" borderId="1" xfId="102" applyFont="1" applyBorder="1" applyAlignment="1">
      <alignment horizontal="justify" vertical="top" wrapText="1"/>
    </xf>
    <xf numFmtId="14" fontId="29" fillId="0" borderId="1" xfId="0" applyNumberFormat="1" applyFont="1" applyBorder="1" applyAlignment="1">
      <alignment horizontal="center" vertical="center"/>
    </xf>
    <xf numFmtId="0" fontId="29" fillId="0" borderId="1" xfId="76" applyFont="1" applyFill="1" applyBorder="1" applyAlignment="1" applyProtection="1">
      <alignment horizontal="justify" vertical="top" wrapText="1"/>
    </xf>
    <xf numFmtId="0" fontId="34" fillId="2" borderId="1" xfId="0" applyFont="1" applyFill="1" applyBorder="1" applyAlignment="1">
      <alignment horizontal="center" vertical="center"/>
    </xf>
    <xf numFmtId="0" fontId="34" fillId="2" borderId="100" xfId="0" applyFont="1" applyFill="1" applyBorder="1" applyAlignment="1">
      <alignment horizontal="center" vertical="center"/>
    </xf>
    <xf numFmtId="0" fontId="34" fillId="2" borderId="1" xfId="0" applyFont="1" applyFill="1" applyBorder="1" applyAlignment="1">
      <alignment horizontal="left" vertical="top" wrapText="1"/>
    </xf>
    <xf numFmtId="0" fontId="34" fillId="2" borderId="100" xfId="0" applyFont="1" applyFill="1" applyBorder="1" applyAlignment="1">
      <alignment horizontal="left" vertical="top" wrapText="1"/>
    </xf>
    <xf numFmtId="167" fontId="29" fillId="0" borderId="1" xfId="0" applyNumberFormat="1" applyFont="1" applyBorder="1" applyAlignment="1">
      <alignment horizontal="right" vertical="center"/>
    </xf>
    <xf numFmtId="14" fontId="29" fillId="26" borderId="1" xfId="0" applyNumberFormat="1" applyFont="1" applyFill="1" applyBorder="1" applyAlignment="1">
      <alignment horizontal="right" vertical="center" wrapText="1"/>
    </xf>
    <xf numFmtId="167" fontId="32" fillId="0" borderId="15" xfId="82" applyNumberFormat="1" applyFont="1" applyBorder="1" applyAlignment="1">
      <alignment horizontal="center" vertical="center"/>
    </xf>
    <xf numFmtId="167" fontId="29" fillId="0" borderId="15" xfId="0" applyNumberFormat="1" applyFont="1" applyBorder="1" applyAlignment="1">
      <alignment horizontal="center" vertical="center"/>
    </xf>
    <xf numFmtId="1" fontId="29" fillId="0" borderId="15" xfId="0" applyNumberFormat="1" applyFont="1" applyBorder="1" applyAlignment="1">
      <alignment horizontal="center" vertical="center"/>
    </xf>
    <xf numFmtId="167" fontId="29" fillId="0" borderId="0" xfId="0" applyNumberFormat="1" applyFont="1" applyAlignment="1">
      <alignment horizontal="center" vertical="center"/>
    </xf>
    <xf numFmtId="1" fontId="29" fillId="0" borderId="0" xfId="0" applyNumberFormat="1" applyFont="1" applyAlignment="1">
      <alignment horizontal="center" vertical="center"/>
    </xf>
    <xf numFmtId="14" fontId="29" fillId="27" borderId="1" xfId="52" applyNumberFormat="1" applyFont="1" applyFill="1" applyBorder="1" applyAlignment="1">
      <alignment horizontal="center" vertical="center" wrapText="1"/>
    </xf>
    <xf numFmtId="14" fontId="103" fillId="27" borderId="1" xfId="52" applyNumberFormat="1" applyFont="1" applyFill="1" applyBorder="1" applyAlignment="1">
      <alignment horizontal="center" vertical="center" wrapText="1"/>
    </xf>
    <xf numFmtId="10" fontId="102" fillId="27" borderId="1" xfId="52" applyNumberFormat="1" applyFont="1" applyFill="1" applyBorder="1" applyAlignment="1">
      <alignment horizontal="center" vertical="center" wrapText="1"/>
    </xf>
    <xf numFmtId="0" fontId="103" fillId="27" borderId="1" xfId="52" applyFont="1" applyFill="1" applyBorder="1" applyAlignment="1">
      <alignment horizontal="left" vertical="top" wrapText="1"/>
    </xf>
    <xf numFmtId="2" fontId="30" fillId="27" borderId="1" xfId="0" applyNumberFormat="1" applyFont="1" applyFill="1" applyBorder="1" applyAlignment="1" applyProtection="1">
      <alignment horizontal="center" vertical="center"/>
      <protection locked="0"/>
    </xf>
    <xf numFmtId="2" fontId="29" fillId="27" borderId="1" xfId="0" applyNumberFormat="1" applyFont="1" applyFill="1" applyBorder="1" applyAlignment="1" applyProtection="1">
      <alignment horizontal="center" vertical="center"/>
      <protection locked="0"/>
    </xf>
    <xf numFmtId="10" fontId="30" fillId="27" borderId="1" xfId="0" applyNumberFormat="1" applyFont="1" applyFill="1" applyBorder="1" applyAlignment="1" applyProtection="1">
      <alignment horizontal="center" vertical="center"/>
      <protection locked="0"/>
    </xf>
    <xf numFmtId="10" fontId="30" fillId="27" borderId="1" xfId="0" applyNumberFormat="1" applyFont="1" applyFill="1" applyBorder="1" applyAlignment="1" applyProtection="1">
      <alignment horizontal="center" vertical="center" wrapText="1"/>
      <protection locked="0"/>
    </xf>
    <xf numFmtId="2" fontId="30" fillId="27" borderId="1" xfId="1" applyNumberFormat="1" applyFont="1" applyFill="1" applyBorder="1" applyAlignment="1" applyProtection="1">
      <alignment horizontal="center" vertical="center" wrapText="1"/>
      <protection locked="0"/>
    </xf>
    <xf numFmtId="2" fontId="30" fillId="27" borderId="1" xfId="0" applyNumberFormat="1" applyFont="1" applyFill="1" applyBorder="1" applyAlignment="1" applyProtection="1">
      <alignment horizontal="center" vertical="center" wrapText="1"/>
      <protection locked="0"/>
    </xf>
    <xf numFmtId="2" fontId="30" fillId="28" borderId="1" xfId="0" applyNumberFormat="1" applyFont="1" applyFill="1" applyBorder="1" applyAlignment="1" applyProtection="1">
      <alignment horizontal="center" vertical="center"/>
      <protection locked="0"/>
    </xf>
    <xf numFmtId="0" fontId="47" fillId="27" borderId="1" xfId="52" applyFont="1" applyFill="1" applyBorder="1" applyAlignment="1">
      <alignment horizontal="justify" vertical="top" wrapText="1"/>
    </xf>
    <xf numFmtId="14" fontId="47" fillId="27" borderId="1" xfId="52" applyNumberFormat="1" applyFont="1" applyFill="1" applyBorder="1" applyAlignment="1">
      <alignment horizontal="left" vertical="top" wrapText="1"/>
    </xf>
    <xf numFmtId="0" fontId="41" fillId="0" borderId="46" xfId="0" applyFont="1" applyBorder="1" applyAlignment="1">
      <alignment horizontal="center" vertical="center"/>
    </xf>
    <xf numFmtId="0" fontId="41" fillId="0" borderId="56" xfId="0" applyFont="1" applyBorder="1" applyAlignment="1">
      <alignment horizontal="center" vertical="center"/>
    </xf>
    <xf numFmtId="0" fontId="41" fillId="0" borderId="47" xfId="0" applyFont="1" applyBorder="1" applyAlignment="1">
      <alignment horizontal="center" vertical="center"/>
    </xf>
    <xf numFmtId="0" fontId="35" fillId="0" borderId="27" xfId="0" applyFont="1" applyBorder="1"/>
    <xf numFmtId="0" fontId="35" fillId="0" borderId="42" xfId="0" applyFont="1" applyBorder="1"/>
    <xf numFmtId="0" fontId="35" fillId="0" borderId="42" xfId="0" applyFont="1" applyBorder="1" applyAlignment="1">
      <alignment horizontal="center" vertical="center"/>
    </xf>
    <xf numFmtId="0" fontId="35" fillId="0" borderId="28" xfId="0" applyFont="1" applyBorder="1"/>
    <xf numFmtId="0" fontId="35" fillId="0" borderId="40" xfId="0" applyFont="1" applyBorder="1"/>
    <xf numFmtId="0" fontId="35" fillId="0" borderId="41" xfId="0" applyFont="1" applyBorder="1"/>
    <xf numFmtId="0" fontId="35" fillId="0" borderId="66" xfId="0" applyFont="1" applyBorder="1"/>
    <xf numFmtId="0" fontId="35" fillId="0" borderId="55" xfId="0" applyFont="1" applyBorder="1"/>
    <xf numFmtId="0" fontId="35" fillId="0" borderId="55" xfId="0" applyFont="1" applyBorder="1" applyAlignment="1">
      <alignment horizontal="center" vertical="center"/>
    </xf>
    <xf numFmtId="0" fontId="35" fillId="0" borderId="67" xfId="0" applyFont="1" applyBorder="1"/>
    <xf numFmtId="14" fontId="29" fillId="27" borderId="1" xfId="0" applyNumberFormat="1" applyFont="1" applyFill="1" applyBorder="1" applyAlignment="1">
      <alignment horizontal="center" vertical="center"/>
    </xf>
    <xf numFmtId="14" fontId="30" fillId="27" borderId="1" xfId="0" applyNumberFormat="1" applyFont="1" applyFill="1" applyBorder="1" applyAlignment="1">
      <alignment vertical="center"/>
    </xf>
    <xf numFmtId="14" fontId="29" fillId="27" borderId="1" xfId="0" applyNumberFormat="1" applyFont="1" applyFill="1" applyBorder="1" applyAlignment="1">
      <alignment horizontal="center" vertical="center" wrapText="1"/>
    </xf>
    <xf numFmtId="14" fontId="30" fillId="27" borderId="1" xfId="1" applyNumberFormat="1" applyFont="1" applyFill="1" applyBorder="1" applyAlignment="1" applyProtection="1">
      <alignment horizontal="center" vertical="center" wrapText="1"/>
    </xf>
    <xf numFmtId="164" fontId="29" fillId="0" borderId="1" xfId="0" applyNumberFormat="1" applyFont="1" applyBorder="1" applyAlignment="1">
      <alignment horizontal="center" vertical="center"/>
    </xf>
    <xf numFmtId="2"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64" fontId="29" fillId="0" borderId="1" xfId="0" applyNumberFormat="1" applyFont="1" applyBorder="1" applyAlignment="1">
      <alignment horizontal="center" vertical="center" wrapText="1"/>
    </xf>
    <xf numFmtId="2" fontId="29" fillId="0" borderId="1" xfId="0" applyNumberFormat="1" applyFont="1" applyBorder="1" applyAlignment="1" applyProtection="1">
      <alignment horizontal="center" vertical="center" wrapText="1"/>
      <protection locked="0"/>
    </xf>
    <xf numFmtId="164" fontId="29" fillId="0" borderId="1" xfId="0" applyNumberFormat="1" applyFont="1" applyBorder="1" applyAlignment="1">
      <alignment horizontal="left" vertical="center" wrapText="1"/>
    </xf>
    <xf numFmtId="164" fontId="29" fillId="0" borderId="1" xfId="1" applyNumberFormat="1" applyFont="1" applyFill="1" applyBorder="1" applyAlignment="1" applyProtection="1">
      <alignment horizontal="center" vertical="center" wrapText="1"/>
    </xf>
    <xf numFmtId="0" fontId="29" fillId="0" borderId="1" xfId="0" applyFont="1" applyBorder="1" applyAlignment="1">
      <alignment horizontal="justify" vertical="center" wrapText="1"/>
    </xf>
    <xf numFmtId="0" fontId="29" fillId="0" borderId="1" xfId="77" applyFont="1" applyFill="1" applyBorder="1" applyAlignment="1" applyProtection="1">
      <alignment horizontal="justify" vertical="center" wrapText="1"/>
    </xf>
    <xf numFmtId="9" fontId="29" fillId="0" borderId="1" xfId="0" applyNumberFormat="1" applyFont="1" applyBorder="1" applyAlignment="1">
      <alignment horizontal="left" vertical="center" wrapText="1"/>
    </xf>
    <xf numFmtId="15" fontId="29" fillId="0" borderId="1" xfId="0" applyNumberFormat="1" applyFont="1" applyBorder="1" applyAlignment="1">
      <alignment horizontal="left" vertical="center" wrapText="1"/>
    </xf>
    <xf numFmtId="0" fontId="29" fillId="0" borderId="1" xfId="89" applyFont="1" applyFill="1" applyBorder="1" applyAlignment="1" applyProtection="1">
      <alignment horizontal="justify" vertical="center" wrapText="1"/>
    </xf>
    <xf numFmtId="0" fontId="29" fillId="0" borderId="1" xfId="89" applyFont="1" applyFill="1" applyBorder="1" applyAlignment="1" applyProtection="1">
      <alignment horizontal="left" vertical="center" wrapText="1"/>
    </xf>
    <xf numFmtId="0" fontId="29" fillId="0" borderId="1" xfId="0" applyFont="1" applyBorder="1" applyAlignment="1">
      <alignment horizontal="left" vertical="center"/>
    </xf>
    <xf numFmtId="0" fontId="29" fillId="0" borderId="1" xfId="1" applyFont="1" applyFill="1" applyBorder="1" applyAlignment="1" applyProtection="1">
      <alignment horizontal="justify" vertical="center" wrapText="1"/>
    </xf>
    <xf numFmtId="0" fontId="29" fillId="0" borderId="1" xfId="55" applyFont="1" applyBorder="1" applyAlignment="1">
      <alignment horizontal="justify" vertical="center" wrapText="1"/>
    </xf>
    <xf numFmtId="0" fontId="29" fillId="0" borderId="1" xfId="55" applyFont="1" applyBorder="1" applyAlignment="1">
      <alignment horizontal="left" vertical="center" wrapText="1"/>
    </xf>
    <xf numFmtId="10" fontId="29" fillId="0" borderId="1" xfId="0" applyNumberFormat="1" applyFont="1" applyBorder="1" applyAlignment="1" applyProtection="1">
      <alignment horizontal="center" vertical="center" wrapText="1"/>
      <protection locked="0"/>
    </xf>
    <xf numFmtId="2" fontId="29" fillId="0" borderId="1" xfId="0" applyNumberFormat="1" applyFont="1" applyBorder="1" applyAlignment="1">
      <alignment horizontal="left" vertical="center"/>
    </xf>
    <xf numFmtId="2" fontId="29" fillId="0" borderId="1" xfId="102" applyNumberFormat="1" applyFont="1" applyBorder="1" applyAlignment="1" applyProtection="1">
      <alignment horizontal="center" vertical="center" wrapText="1"/>
      <protection locked="0"/>
    </xf>
    <xf numFmtId="167" fontId="28" fillId="0" borderId="1" xfId="0" applyNumberFormat="1" applyFont="1" applyBorder="1" applyAlignment="1">
      <alignment horizontal="center" vertical="center"/>
    </xf>
    <xf numFmtId="164" fontId="28" fillId="0" borderId="1" xfId="1" applyNumberFormat="1" applyFont="1" applyFill="1" applyBorder="1" applyAlignment="1" applyProtection="1">
      <alignment horizontal="center" vertical="center" wrapText="1"/>
    </xf>
    <xf numFmtId="0" fontId="29" fillId="54" borderId="1" xfId="54" applyFont="1" applyFill="1" applyBorder="1" applyAlignment="1">
      <alignment horizontal="center" vertical="center" wrapText="1"/>
    </xf>
    <xf numFmtId="0" fontId="29" fillId="54" borderId="1" xfId="0" applyFont="1" applyFill="1" applyBorder="1" applyAlignment="1">
      <alignment horizontal="justify" vertical="top" wrapText="1"/>
    </xf>
    <xf numFmtId="0" fontId="29" fillId="54" borderId="1" xfId="0" applyFont="1" applyFill="1" applyBorder="1" applyAlignment="1">
      <alignment horizontal="left" vertical="top" wrapText="1"/>
    </xf>
    <xf numFmtId="2" fontId="29" fillId="54" borderId="1" xfId="0" applyNumberFormat="1" applyFont="1" applyFill="1" applyBorder="1" applyAlignment="1">
      <alignment horizontal="center" vertical="center"/>
    </xf>
    <xf numFmtId="14" fontId="29" fillId="54" borderId="1" xfId="0" applyNumberFormat="1" applyFont="1" applyFill="1" applyBorder="1" applyAlignment="1">
      <alignment horizontal="center" vertical="center"/>
    </xf>
    <xf numFmtId="1" fontId="29" fillId="54" borderId="1" xfId="0" applyNumberFormat="1" applyFont="1" applyFill="1" applyBorder="1" applyAlignment="1">
      <alignment horizontal="center" vertical="center"/>
    </xf>
    <xf numFmtId="10" fontId="29" fillId="54" borderId="1" xfId="0" applyNumberFormat="1" applyFont="1" applyFill="1" applyBorder="1" applyAlignment="1">
      <alignment horizontal="center" vertical="center"/>
    </xf>
    <xf numFmtId="0" fontId="29" fillId="54" borderId="1" xfId="0" applyFont="1" applyFill="1" applyBorder="1" applyAlignment="1">
      <alignment horizontal="center" vertical="center"/>
    </xf>
    <xf numFmtId="14" fontId="29" fillId="54" borderId="1" xfId="0" applyNumberFormat="1" applyFont="1" applyFill="1" applyBorder="1" applyAlignment="1">
      <alignment horizontal="center" vertical="center" wrapText="1"/>
    </xf>
    <xf numFmtId="14" fontId="29" fillId="54" borderId="1" xfId="0" applyNumberFormat="1" applyFont="1" applyFill="1" applyBorder="1" applyAlignment="1">
      <alignment horizontal="left" vertical="top" wrapText="1"/>
    </xf>
    <xf numFmtId="8" fontId="29" fillId="54" borderId="1" xfId="0" applyNumberFormat="1" applyFont="1" applyFill="1" applyBorder="1" applyAlignment="1">
      <alignment horizontal="center" vertical="center"/>
    </xf>
    <xf numFmtId="0" fontId="32" fillId="54" borderId="1" xfId="0" applyFont="1" applyFill="1" applyBorder="1" applyAlignment="1">
      <alignment horizontal="left" vertical="top" wrapText="1"/>
    </xf>
    <xf numFmtId="0" fontId="29" fillId="54" borderId="1" xfId="1" applyFont="1" applyFill="1" applyBorder="1" applyAlignment="1" applyProtection="1">
      <alignment horizontal="center" vertical="center" wrapText="1"/>
    </xf>
    <xf numFmtId="2" fontId="29" fillId="54" borderId="1" xfId="0" applyNumberFormat="1" applyFont="1" applyFill="1" applyBorder="1" applyAlignment="1">
      <alignment horizontal="center" vertical="center" wrapText="1"/>
    </xf>
    <xf numFmtId="0" fontId="29" fillId="54" borderId="1" xfId="0" applyFont="1" applyFill="1" applyBorder="1" applyAlignment="1">
      <alignment horizontal="justify" vertical="top"/>
    </xf>
    <xf numFmtId="49" fontId="29" fillId="54" borderId="1" xfId="79" applyNumberFormat="1" applyFont="1" applyFill="1" applyBorder="1" applyAlignment="1">
      <alignment horizontal="left" vertical="top" wrapText="1"/>
    </xf>
    <xf numFmtId="14" fontId="32" fillId="54" borderId="1" xfId="0" applyNumberFormat="1" applyFont="1" applyFill="1" applyBorder="1" applyAlignment="1">
      <alignment horizontal="center" vertical="center"/>
    </xf>
    <xf numFmtId="0" fontId="29" fillId="54" borderId="1" xfId="0" applyFont="1" applyFill="1" applyBorder="1" applyAlignment="1">
      <alignment horizontal="left" vertical="top"/>
    </xf>
    <xf numFmtId="0" fontId="29" fillId="54" borderId="1" xfId="0" applyFont="1" applyFill="1" applyBorder="1" applyAlignment="1">
      <alignment horizontal="center" vertical="center" wrapText="1"/>
    </xf>
    <xf numFmtId="1" fontId="29" fillId="0" borderId="1" xfId="1" applyNumberFormat="1" applyFont="1" applyFill="1" applyBorder="1" applyAlignment="1" applyProtection="1">
      <alignment horizontal="center" vertical="center" wrapText="1"/>
    </xf>
    <xf numFmtId="0" fontId="29" fillId="0" borderId="1" xfId="0" applyFont="1" applyBorder="1" applyAlignment="1">
      <alignment horizontal="left" vertical="top" wrapText="1" indent="1"/>
    </xf>
    <xf numFmtId="0" fontId="29" fillId="0" borderId="1" xfId="52" applyFont="1" applyBorder="1" applyAlignment="1">
      <alignment horizontal="justify" vertical="top" wrapText="1"/>
    </xf>
    <xf numFmtId="2" fontId="29" fillId="0" borderId="1" xfId="52" applyNumberFormat="1" applyFont="1" applyBorder="1" applyAlignment="1">
      <alignment horizontal="left" vertical="top" wrapText="1"/>
    </xf>
    <xf numFmtId="0" fontId="29" fillId="0" borderId="1" xfId="52" applyFont="1" applyBorder="1" applyAlignment="1">
      <alignment horizontal="left" vertical="top" wrapText="1"/>
    </xf>
    <xf numFmtId="2" fontId="29" fillId="0" borderId="1" xfId="0" applyNumberFormat="1" applyFont="1" applyBorder="1" applyAlignment="1">
      <alignment horizontal="left" vertical="top" wrapText="1"/>
    </xf>
    <xf numFmtId="14" fontId="29" fillId="54" borderId="1" xfId="0" applyNumberFormat="1" applyFont="1" applyFill="1" applyBorder="1" applyAlignment="1">
      <alignment horizontal="center" vertical="center" shrinkToFit="1"/>
    </xf>
    <xf numFmtId="2" fontId="29" fillId="54" borderId="1" xfId="0" applyNumberFormat="1" applyFont="1" applyFill="1" applyBorder="1" applyAlignment="1">
      <alignment horizontal="center" vertical="center" shrinkToFit="1"/>
    </xf>
    <xf numFmtId="14" fontId="29" fillId="54" borderId="1" xfId="0" applyNumberFormat="1" applyFont="1" applyFill="1" applyBorder="1" applyAlignment="1" applyProtection="1">
      <alignment horizontal="center" vertical="center"/>
      <protection locked="0"/>
    </xf>
    <xf numFmtId="10" fontId="29" fillId="54" borderId="1" xfId="0" applyNumberFormat="1" applyFont="1" applyFill="1" applyBorder="1" applyAlignment="1" applyProtection="1">
      <alignment horizontal="center" vertical="center" wrapText="1"/>
      <protection locked="0"/>
    </xf>
    <xf numFmtId="0" fontId="29" fillId="54" borderId="1" xfId="0" applyFont="1" applyFill="1" applyBorder="1" applyAlignment="1" applyProtection="1">
      <alignment horizontal="left" vertical="top" wrapText="1"/>
      <protection locked="0"/>
    </xf>
    <xf numFmtId="0" fontId="29" fillId="54" borderId="1" xfId="0" applyFont="1" applyFill="1" applyBorder="1" applyAlignment="1" applyProtection="1">
      <alignment horizontal="left" vertical="top"/>
      <protection locked="0"/>
    </xf>
    <xf numFmtId="0" fontId="29" fillId="54" borderId="1" xfId="0" applyFont="1" applyFill="1" applyBorder="1" applyAlignment="1" applyProtection="1">
      <alignment horizontal="justify" vertical="top" wrapText="1"/>
      <protection locked="0"/>
    </xf>
    <xf numFmtId="0" fontId="32" fillId="0" borderId="13" xfId="82" applyFont="1" applyBorder="1" applyAlignment="1">
      <alignment horizontal="center" vertical="center"/>
    </xf>
    <xf numFmtId="0" fontId="32" fillId="0" borderId="14" xfId="82" applyFont="1" applyBorder="1" applyAlignment="1">
      <alignment horizontal="center" vertical="center"/>
    </xf>
    <xf numFmtId="0" fontId="29" fillId="0" borderId="18" xfId="0" applyFont="1" applyBorder="1" applyAlignment="1">
      <alignment horizontal="center" vertical="center"/>
    </xf>
    <xf numFmtId="10" fontId="29" fillId="0" borderId="15" xfId="0" applyNumberFormat="1" applyFont="1" applyBorder="1" applyAlignment="1">
      <alignment horizontal="left" vertical="top"/>
    </xf>
    <xf numFmtId="10" fontId="29" fillId="0" borderId="0" xfId="0" applyNumberFormat="1" applyFont="1" applyAlignment="1">
      <alignment horizontal="left" vertical="top"/>
    </xf>
    <xf numFmtId="0" fontId="29" fillId="0" borderId="16" xfId="0" applyFont="1" applyBorder="1" applyAlignment="1">
      <alignment horizontal="center" vertical="center"/>
    </xf>
    <xf numFmtId="0" fontId="109" fillId="0" borderId="94" xfId="0" applyFont="1" applyBorder="1" applyAlignment="1">
      <alignment horizontal="left" vertical="center"/>
    </xf>
    <xf numFmtId="3" fontId="109" fillId="0" borderId="94" xfId="0" applyNumberFormat="1" applyFont="1" applyBorder="1" applyAlignment="1">
      <alignment vertical="center"/>
    </xf>
    <xf numFmtId="0" fontId="109" fillId="2" borderId="45" xfId="0" applyFont="1" applyFill="1" applyBorder="1" applyAlignment="1">
      <alignment horizontal="left" indent="1"/>
    </xf>
    <xf numFmtId="0" fontId="68" fillId="0" borderId="20" xfId="0" applyFont="1" applyBorder="1" applyAlignment="1">
      <alignment horizontal="left"/>
    </xf>
    <xf numFmtId="3" fontId="68" fillId="0" borderId="89" xfId="0" applyNumberFormat="1" applyFont="1" applyBorder="1" applyAlignment="1">
      <alignment vertical="center"/>
    </xf>
    <xf numFmtId="0" fontId="68" fillId="0" borderId="43" xfId="0" applyFont="1" applyBorder="1" applyAlignment="1">
      <alignment horizontal="left" vertical="center"/>
    </xf>
    <xf numFmtId="3" fontId="68" fillId="0" borderId="43" xfId="0" applyNumberFormat="1" applyFont="1" applyBorder="1" applyAlignment="1">
      <alignment vertical="center"/>
    </xf>
    <xf numFmtId="3" fontId="68" fillId="0" borderId="90" xfId="0" applyNumberFormat="1" applyFont="1" applyBorder="1" applyAlignment="1">
      <alignment vertical="center"/>
    </xf>
    <xf numFmtId="0" fontId="110" fillId="0" borderId="94" xfId="0" applyFont="1" applyBorder="1" applyAlignment="1">
      <alignment horizontal="left" vertical="center"/>
    </xf>
    <xf numFmtId="0" fontId="110" fillId="0" borderId="101" xfId="0" applyFont="1" applyBorder="1" applyAlignment="1">
      <alignment horizontal="left" vertical="center"/>
    </xf>
    <xf numFmtId="3" fontId="110" fillId="0" borderId="101" xfId="0" applyNumberFormat="1" applyFont="1" applyBorder="1" applyAlignment="1">
      <alignment vertical="center"/>
    </xf>
    <xf numFmtId="0" fontId="110" fillId="0" borderId="45" xfId="0" applyFont="1" applyBorder="1" applyAlignment="1">
      <alignment horizontal="left" vertical="center"/>
    </xf>
    <xf numFmtId="3" fontId="110" fillId="0" borderId="39" xfId="0" applyNumberFormat="1" applyFont="1" applyBorder="1" applyAlignment="1">
      <alignment vertical="center"/>
    </xf>
    <xf numFmtId="0" fontId="110" fillId="2" borderId="45" xfId="0" applyFont="1" applyFill="1" applyBorder="1" applyAlignment="1">
      <alignment horizontal="left" indent="1"/>
    </xf>
    <xf numFmtId="0" fontId="110" fillId="2" borderId="44" xfId="0" applyFont="1" applyFill="1" applyBorder="1" applyAlignment="1">
      <alignment horizontal="left" indent="1"/>
    </xf>
    <xf numFmtId="0" fontId="110" fillId="0" borderId="20" xfId="0" applyFont="1" applyBorder="1" applyAlignment="1">
      <alignment horizontal="left"/>
    </xf>
    <xf numFmtId="0" fontId="110" fillId="2" borderId="20" xfId="0" applyFont="1" applyFill="1" applyBorder="1" applyAlignment="1">
      <alignment vertical="center"/>
    </xf>
    <xf numFmtId="0" fontId="110" fillId="2" borderId="0" xfId="0" applyFont="1" applyFill="1"/>
    <xf numFmtId="0" fontId="110" fillId="0" borderId="0" xfId="0" applyFont="1"/>
    <xf numFmtId="0" fontId="110" fillId="0" borderId="0" xfId="0" applyFont="1" applyAlignment="1">
      <alignment vertical="center"/>
    </xf>
    <xf numFmtId="41" fontId="110" fillId="2" borderId="23" xfId="0" applyNumberFormat="1" applyFont="1" applyFill="1" applyBorder="1"/>
    <xf numFmtId="0" fontId="110" fillId="2" borderId="0" xfId="0" applyFont="1" applyFill="1" applyAlignment="1">
      <alignment vertical="center"/>
    </xf>
    <xf numFmtId="167" fontId="32" fillId="55" borderId="1" xfId="0" applyNumberFormat="1" applyFont="1" applyFill="1" applyBorder="1" applyAlignment="1">
      <alignment horizontal="right" vertical="center"/>
    </xf>
    <xf numFmtId="0" fontId="32" fillId="2" borderId="3" xfId="0" applyFont="1" applyFill="1" applyBorder="1" applyAlignment="1">
      <alignment horizontal="center" vertical="center"/>
    </xf>
    <xf numFmtId="0" fontId="32" fillId="2" borderId="3" xfId="0" applyFont="1" applyFill="1" applyBorder="1" applyAlignment="1">
      <alignment horizontal="justify" vertical="top"/>
    </xf>
    <xf numFmtId="0" fontId="32" fillId="2" borderId="0" xfId="0" applyFont="1" applyFill="1" applyAlignment="1">
      <alignment horizontal="center" vertical="center"/>
    </xf>
    <xf numFmtId="0" fontId="32" fillId="2" borderId="0" xfId="0" applyFont="1" applyFill="1" applyAlignment="1">
      <alignment horizontal="justify" vertical="top"/>
    </xf>
    <xf numFmtId="0" fontId="29" fillId="2" borderId="0" xfId="0" applyFont="1" applyFill="1" applyAlignment="1">
      <alignment horizontal="justify" vertical="top"/>
    </xf>
    <xf numFmtId="0" fontId="29" fillId="54" borderId="1" xfId="0" applyFont="1" applyFill="1" applyBorder="1" applyAlignment="1">
      <alignment vertical="top" wrapText="1"/>
    </xf>
    <xf numFmtId="0" fontId="29" fillId="2" borderId="2" xfId="0" applyFont="1" applyFill="1" applyBorder="1" applyAlignment="1">
      <alignment horizontal="left" vertical="center"/>
    </xf>
    <xf numFmtId="0" fontId="29" fillId="2" borderId="17" xfId="0" applyFont="1" applyFill="1" applyBorder="1" applyAlignment="1">
      <alignment horizontal="center" vertical="center"/>
    </xf>
    <xf numFmtId="0" fontId="29" fillId="0" borderId="3" xfId="0" applyFont="1" applyBorder="1" applyAlignment="1">
      <alignment horizontal="center" vertical="center" wrapText="1"/>
    </xf>
    <xf numFmtId="0" fontId="29" fillId="0" borderId="3" xfId="0" applyFont="1" applyBorder="1" applyAlignment="1">
      <alignment horizontal="justify" vertical="top"/>
    </xf>
    <xf numFmtId="0" fontId="32" fillId="2" borderId="3" xfId="0" applyFont="1" applyFill="1" applyBorder="1" applyAlignment="1">
      <alignment horizontal="left" vertical="top"/>
    </xf>
    <xf numFmtId="0" fontId="32" fillId="2" borderId="17" xfId="0" applyFont="1" applyFill="1" applyBorder="1" applyAlignment="1">
      <alignment horizontal="left" vertical="top"/>
    </xf>
    <xf numFmtId="0" fontId="29" fillId="2" borderId="13" xfId="0" applyFont="1" applyFill="1" applyBorder="1" applyAlignment="1">
      <alignment horizontal="left" vertical="center"/>
    </xf>
    <xf numFmtId="0" fontId="29" fillId="2" borderId="18" xfId="0" applyFont="1" applyFill="1" applyBorder="1" applyAlignment="1">
      <alignment horizontal="center" vertical="center"/>
    </xf>
    <xf numFmtId="0" fontId="32" fillId="2" borderId="0" xfId="0" applyFont="1" applyFill="1" applyAlignment="1">
      <alignment horizontal="center" vertical="center" wrapText="1"/>
    </xf>
    <xf numFmtId="0" fontId="32" fillId="2" borderId="18" xfId="0" applyFont="1" applyFill="1" applyBorder="1" applyAlignment="1">
      <alignment horizontal="left" vertical="top"/>
    </xf>
    <xf numFmtId="0" fontId="29" fillId="2" borderId="0" xfId="0" applyFont="1" applyFill="1" applyAlignment="1">
      <alignment horizontal="center" vertical="center" wrapText="1"/>
    </xf>
    <xf numFmtId="0" fontId="29" fillId="2" borderId="0" xfId="0" applyFont="1" applyFill="1" applyAlignment="1">
      <alignment horizontal="center" vertical="center"/>
    </xf>
    <xf numFmtId="0" fontId="29" fillId="2" borderId="0" xfId="0" applyFont="1" applyFill="1" applyAlignment="1">
      <alignment horizontal="left" vertical="top"/>
    </xf>
    <xf numFmtId="167" fontId="32" fillId="2" borderId="1" xfId="0" applyNumberFormat="1" applyFont="1" applyFill="1" applyBorder="1" applyAlignment="1">
      <alignment horizontal="right" vertical="center"/>
    </xf>
    <xf numFmtId="167" fontId="32" fillId="54" borderId="1" xfId="0" applyNumberFormat="1" applyFont="1" applyFill="1" applyBorder="1" applyAlignment="1">
      <alignment horizontal="right" vertical="center"/>
    </xf>
    <xf numFmtId="167" fontId="32" fillId="27" borderId="1" xfId="0" applyNumberFormat="1" applyFont="1" applyFill="1" applyBorder="1" applyAlignment="1">
      <alignment horizontal="right" vertical="center"/>
    </xf>
    <xf numFmtId="0" fontId="32" fillId="2" borderId="15" xfId="82" applyFont="1" applyFill="1" applyBorder="1" applyAlignment="1">
      <alignment horizontal="center" vertical="center" wrapText="1"/>
    </xf>
    <xf numFmtId="14" fontId="29" fillId="2" borderId="15" xfId="0" applyNumberFormat="1" applyFont="1" applyFill="1" applyBorder="1" applyAlignment="1">
      <alignment horizontal="center" vertical="center"/>
    </xf>
    <xf numFmtId="0" fontId="32" fillId="2" borderId="29" xfId="1" applyFont="1" applyFill="1" applyBorder="1" applyAlignment="1" applyProtection="1">
      <alignment horizontal="center" vertical="center" wrapText="1"/>
    </xf>
    <xf numFmtId="0" fontId="32" fillId="2" borderId="29" xfId="52" applyFont="1" applyFill="1" applyBorder="1" applyAlignment="1">
      <alignment horizontal="center" vertical="center" wrapText="1"/>
    </xf>
    <xf numFmtId="0" fontId="32" fillId="2" borderId="29" xfId="0" applyFont="1" applyFill="1" applyBorder="1" applyAlignment="1">
      <alignment horizontal="center" vertical="center" wrapText="1"/>
    </xf>
    <xf numFmtId="167" fontId="32" fillId="2" borderId="29" xfId="1" applyNumberFormat="1" applyFont="1" applyFill="1" applyBorder="1" applyAlignment="1" applyProtection="1">
      <alignment horizontal="center" vertical="center" wrapText="1"/>
    </xf>
    <xf numFmtId="1" fontId="32" fillId="0" borderId="29" xfId="1" applyNumberFormat="1" applyFont="1" applyFill="1" applyBorder="1" applyAlignment="1" applyProtection="1">
      <alignment horizontal="center" vertical="center" wrapText="1"/>
    </xf>
    <xf numFmtId="1" fontId="32" fillId="2" borderId="29" xfId="1" applyNumberFormat="1" applyFont="1" applyFill="1" applyBorder="1" applyAlignment="1" applyProtection="1">
      <alignment horizontal="center" vertical="center" wrapText="1"/>
    </xf>
    <xf numFmtId="10" fontId="32" fillId="2" borderId="29" xfId="1" applyNumberFormat="1" applyFont="1" applyFill="1" applyBorder="1" applyAlignment="1" applyProtection="1">
      <alignment horizontal="center" vertical="center" wrapText="1"/>
    </xf>
    <xf numFmtId="0" fontId="29" fillId="27" borderId="1" xfId="1" applyFont="1" applyFill="1" applyBorder="1" applyAlignment="1" applyProtection="1">
      <alignment horizontal="left" vertical="center" wrapText="1"/>
    </xf>
    <xf numFmtId="0" fontId="29" fillId="27" borderId="1" xfId="54" applyFont="1" applyFill="1" applyBorder="1" applyAlignment="1">
      <alignment horizontal="center" vertical="center" wrapText="1"/>
    </xf>
    <xf numFmtId="10" fontId="29" fillId="27" borderId="1" xfId="0" applyNumberFormat="1" applyFont="1" applyFill="1" applyBorder="1" applyAlignment="1">
      <alignment horizontal="center" vertical="center"/>
    </xf>
    <xf numFmtId="0" fontId="32" fillId="27" borderId="1" xfId="52" applyFont="1" applyFill="1" applyBorder="1" applyAlignment="1">
      <alignment horizontal="justify" vertical="top" wrapText="1"/>
    </xf>
    <xf numFmtId="0" fontId="29" fillId="27" borderId="1" xfId="0" applyFont="1" applyFill="1" applyBorder="1" applyAlignment="1">
      <alignment horizontal="left" vertical="center" wrapText="1"/>
    </xf>
    <xf numFmtId="0" fontId="29" fillId="27" borderId="1" xfId="1" applyFont="1" applyFill="1" applyBorder="1" applyAlignment="1" applyProtection="1">
      <alignment horizontal="justify" vertical="top" wrapText="1"/>
    </xf>
    <xf numFmtId="9" fontId="29" fillId="27" borderId="1" xfId="0" applyNumberFormat="1" applyFont="1" applyFill="1" applyBorder="1" applyAlignment="1">
      <alignment horizontal="left" vertical="top" wrapText="1"/>
    </xf>
    <xf numFmtId="0" fontId="29" fillId="27" borderId="1" xfId="55" applyFont="1" applyFill="1" applyBorder="1" applyAlignment="1">
      <alignment horizontal="justify" vertical="top" wrapText="1"/>
    </xf>
    <xf numFmtId="1" fontId="29" fillId="27" borderId="1" xfId="0" applyNumberFormat="1" applyFont="1" applyFill="1" applyBorder="1" applyAlignment="1">
      <alignment horizontal="left" vertical="top" wrapText="1"/>
    </xf>
    <xf numFmtId="0" fontId="29" fillId="27" borderId="1" xfId="55" applyFont="1" applyFill="1" applyBorder="1" applyAlignment="1">
      <alignment horizontal="left" vertical="top" wrapText="1"/>
    </xf>
    <xf numFmtId="2" fontId="29" fillId="27" borderId="1" xfId="0" applyNumberFormat="1" applyFont="1" applyFill="1" applyBorder="1" applyAlignment="1">
      <alignment horizontal="center" vertical="center" wrapText="1"/>
    </xf>
    <xf numFmtId="10" fontId="29" fillId="27" borderId="1" xfId="0" applyNumberFormat="1" applyFont="1" applyFill="1" applyBorder="1" applyAlignment="1" applyProtection="1">
      <alignment horizontal="center" vertical="center"/>
      <protection locked="0"/>
    </xf>
    <xf numFmtId="0" fontId="29" fillId="27" borderId="1" xfId="52" applyFont="1" applyFill="1" applyBorder="1" applyAlignment="1">
      <alignment horizontal="center" vertical="center" wrapText="1"/>
    </xf>
    <xf numFmtId="0" fontId="29" fillId="28" borderId="1" xfId="0" applyFont="1" applyFill="1" applyBorder="1" applyAlignment="1">
      <alignment horizontal="justify" vertical="top" wrapText="1"/>
    </xf>
    <xf numFmtId="0" fontId="32" fillId="27" borderId="1" xfId="0" applyFont="1" applyFill="1" applyBorder="1" applyAlignment="1">
      <alignment horizontal="left" vertical="top" wrapText="1"/>
    </xf>
    <xf numFmtId="10" fontId="29" fillId="27" borderId="1" xfId="72" applyNumberFormat="1" applyFont="1" applyFill="1" applyBorder="1" applyAlignment="1" applyProtection="1">
      <alignment horizontal="center" vertical="center"/>
    </xf>
    <xf numFmtId="0" fontId="29" fillId="27" borderId="1" xfId="102" applyFont="1" applyFill="1" applyBorder="1" applyAlignment="1">
      <alignment horizontal="justify" vertical="top" wrapText="1"/>
    </xf>
    <xf numFmtId="0" fontId="29" fillId="27" borderId="1" xfId="102" applyFont="1" applyFill="1" applyBorder="1" applyAlignment="1">
      <alignment horizontal="left" vertical="top" wrapText="1"/>
    </xf>
    <xf numFmtId="0" fontId="29" fillId="27" borderId="1" xfId="82" applyFont="1" applyFill="1" applyBorder="1" applyAlignment="1">
      <alignment horizontal="left" vertical="top" wrapText="1"/>
    </xf>
    <xf numFmtId="0" fontId="29" fillId="27" borderId="1" xfId="1" applyFont="1" applyFill="1" applyBorder="1" applyAlignment="1" applyProtection="1">
      <alignment horizontal="left" vertical="top" wrapText="1"/>
    </xf>
    <xf numFmtId="14" fontId="29" fillId="27" borderId="1" xfId="0" applyNumberFormat="1" applyFont="1" applyFill="1" applyBorder="1" applyAlignment="1">
      <alignment vertical="center"/>
    </xf>
    <xf numFmtId="2" fontId="29" fillId="27" borderId="1" xfId="0" applyNumberFormat="1" applyFont="1" applyFill="1" applyBorder="1" applyAlignment="1">
      <alignment horizontal="left" vertical="top" wrapText="1"/>
    </xf>
    <xf numFmtId="14" fontId="29" fillId="27" borderId="1" xfId="1" applyNumberFormat="1" applyFont="1" applyFill="1" applyBorder="1" applyAlignment="1" applyProtection="1">
      <alignment horizontal="center" vertical="center" wrapText="1"/>
    </xf>
    <xf numFmtId="49" fontId="29" fillId="27" borderId="1" xfId="0" applyNumberFormat="1" applyFont="1" applyFill="1" applyBorder="1" applyAlignment="1">
      <alignment horizontal="justify" vertical="top" wrapText="1"/>
    </xf>
    <xf numFmtId="10" fontId="29" fillId="27" borderId="1" xfId="0" applyNumberFormat="1" applyFont="1" applyFill="1" applyBorder="1" applyAlignment="1">
      <alignment horizontal="center" vertical="center" wrapText="1"/>
    </xf>
    <xf numFmtId="10" fontId="29" fillId="27" borderId="1" xfId="0" applyNumberFormat="1" applyFont="1" applyFill="1" applyBorder="1" applyAlignment="1" applyProtection="1">
      <alignment horizontal="center" vertical="center" wrapText="1"/>
      <protection locked="0"/>
    </xf>
    <xf numFmtId="1" fontId="29" fillId="27" borderId="1" xfId="1" applyNumberFormat="1" applyFont="1" applyFill="1" applyBorder="1" applyAlignment="1" applyProtection="1">
      <alignment horizontal="center" vertical="center" wrapText="1"/>
    </xf>
    <xf numFmtId="2" fontId="29" fillId="27" borderId="1" xfId="1" applyNumberFormat="1" applyFont="1" applyFill="1" applyBorder="1" applyAlignment="1" applyProtection="1">
      <alignment horizontal="center" vertical="center" wrapText="1"/>
      <protection locked="0"/>
    </xf>
    <xf numFmtId="1" fontId="29" fillId="27" borderId="1" xfId="0" applyNumberFormat="1" applyFont="1" applyFill="1" applyBorder="1" applyAlignment="1">
      <alignment horizontal="center" vertical="center" wrapText="1"/>
    </xf>
    <xf numFmtId="2" fontId="29" fillId="27" borderId="1" xfId="0" applyNumberFormat="1" applyFont="1" applyFill="1" applyBorder="1" applyAlignment="1" applyProtection="1">
      <alignment horizontal="center" vertical="center" wrapText="1"/>
      <protection locked="0"/>
    </xf>
    <xf numFmtId="0" fontId="29" fillId="27" borderId="1" xfId="0" applyFont="1" applyFill="1" applyBorder="1" applyAlignment="1">
      <alignment horizontal="justify" vertical="top"/>
    </xf>
    <xf numFmtId="0" fontId="29" fillId="28" borderId="1" xfId="0" applyFont="1" applyFill="1" applyBorder="1" applyAlignment="1">
      <alignment horizontal="left" vertical="top" wrapText="1"/>
    </xf>
    <xf numFmtId="14" fontId="29" fillId="28" borderId="1" xfId="0" applyNumberFormat="1" applyFont="1" applyFill="1" applyBorder="1" applyAlignment="1">
      <alignment horizontal="center" vertical="center" wrapText="1"/>
    </xf>
    <xf numFmtId="2" fontId="29" fillId="28" borderId="1" xfId="0" applyNumberFormat="1" applyFont="1" applyFill="1" applyBorder="1" applyAlignment="1" applyProtection="1">
      <alignment horizontal="center" vertical="center"/>
      <protection locked="0"/>
    </xf>
    <xf numFmtId="0" fontId="32" fillId="28" borderId="1" xfId="0" applyFont="1" applyFill="1" applyBorder="1" applyAlignment="1">
      <alignment horizontal="left" vertical="top" wrapText="1"/>
    </xf>
    <xf numFmtId="10" fontId="29" fillId="28" borderId="1" xfId="0" applyNumberFormat="1" applyFont="1" applyFill="1" applyBorder="1" applyAlignment="1">
      <alignment horizontal="center" vertical="center"/>
    </xf>
    <xf numFmtId="167" fontId="29" fillId="27" borderId="1" xfId="0" applyNumberFormat="1" applyFont="1" applyFill="1" applyBorder="1" applyAlignment="1">
      <alignment horizontal="justify" vertical="top"/>
    </xf>
    <xf numFmtId="14" fontId="29" fillId="27" borderId="1" xfId="52" applyNumberFormat="1" applyFont="1" applyFill="1" applyBorder="1" applyAlignment="1">
      <alignment horizontal="center" vertical="top" wrapText="1"/>
    </xf>
    <xf numFmtId="0" fontId="32" fillId="27" borderId="1" xfId="0" applyFont="1" applyFill="1" applyBorder="1" applyAlignment="1">
      <alignment horizontal="justify" vertical="top" wrapText="1"/>
    </xf>
    <xf numFmtId="10" fontId="29" fillId="27" borderId="1" xfId="52" applyNumberFormat="1" applyFont="1" applyFill="1" applyBorder="1" applyAlignment="1">
      <alignment horizontal="center" vertical="center" wrapText="1"/>
    </xf>
    <xf numFmtId="14" fontId="29" fillId="27" borderId="1" xfId="52" applyNumberFormat="1" applyFont="1" applyFill="1" applyBorder="1" applyAlignment="1">
      <alignment horizontal="left" vertical="top" wrapText="1"/>
    </xf>
    <xf numFmtId="14" fontId="29" fillId="54" borderId="1" xfId="0" applyNumberFormat="1" applyFont="1" applyFill="1" applyBorder="1" applyAlignment="1" applyProtection="1">
      <alignment horizontal="center" vertical="center" wrapText="1"/>
      <protection locked="0"/>
    </xf>
    <xf numFmtId="0" fontId="29" fillId="0" borderId="0" xfId="0" applyFont="1" applyAlignment="1">
      <alignment horizontal="left" vertical="center"/>
    </xf>
    <xf numFmtId="0" fontId="29" fillId="0" borderId="0" xfId="0" applyFont="1" applyAlignment="1">
      <alignment horizontal="center" vertical="center" wrapText="1"/>
    </xf>
    <xf numFmtId="10" fontId="29" fillId="54" borderId="1" xfId="0" applyNumberFormat="1" applyFont="1" applyFill="1" applyBorder="1" applyAlignment="1">
      <alignment horizontal="left" vertical="top" wrapText="1"/>
    </xf>
    <xf numFmtId="10" fontId="32" fillId="54" borderId="1" xfId="0" applyNumberFormat="1" applyFont="1" applyFill="1" applyBorder="1" applyAlignment="1">
      <alignment horizontal="left" vertical="top" wrapText="1"/>
    </xf>
    <xf numFmtId="14" fontId="29" fillId="54" borderId="30" xfId="0" applyNumberFormat="1" applyFont="1" applyFill="1" applyBorder="1" applyAlignment="1">
      <alignment horizontal="center" vertical="center"/>
    </xf>
    <xf numFmtId="0" fontId="29" fillId="54" borderId="31" xfId="0" applyFont="1" applyFill="1" applyBorder="1" applyAlignment="1">
      <alignment horizontal="justify" vertical="top" wrapText="1"/>
    </xf>
    <xf numFmtId="0" fontId="29" fillId="54" borderId="31" xfId="0" applyFont="1" applyFill="1" applyBorder="1" applyAlignment="1">
      <alignment horizontal="left" vertical="top" wrapText="1"/>
    </xf>
    <xf numFmtId="0" fontId="29" fillId="54" borderId="1" xfId="0" applyFont="1" applyFill="1" applyBorder="1" applyAlignment="1" applyProtection="1">
      <alignment vertical="top" wrapText="1"/>
      <protection locked="0"/>
    </xf>
    <xf numFmtId="0" fontId="29" fillId="54" borderId="29" xfId="0" applyFont="1" applyFill="1" applyBorder="1" applyAlignment="1" applyProtection="1">
      <alignment horizontal="left" vertical="top" wrapText="1"/>
      <protection locked="0"/>
    </xf>
    <xf numFmtId="0" fontId="29" fillId="54" borderId="1" xfId="0" applyFont="1" applyFill="1" applyBorder="1" applyAlignment="1" applyProtection="1">
      <alignment horizontal="center" vertical="center" wrapText="1"/>
      <protection locked="0"/>
    </xf>
    <xf numFmtId="2" fontId="29" fillId="54" borderId="31" xfId="0" applyNumberFormat="1" applyFont="1" applyFill="1" applyBorder="1" applyAlignment="1">
      <alignment horizontal="center" vertical="center" wrapText="1"/>
    </xf>
    <xf numFmtId="14" fontId="29" fillId="54" borderId="31" xfId="0" applyNumberFormat="1" applyFont="1" applyFill="1" applyBorder="1" applyAlignment="1">
      <alignment horizontal="center" vertical="center"/>
    </xf>
    <xf numFmtId="1" fontId="29" fillId="54" borderId="31" xfId="0" applyNumberFormat="1" applyFont="1" applyFill="1" applyBorder="1" applyAlignment="1">
      <alignment horizontal="center" vertical="center"/>
    </xf>
    <xf numFmtId="10" fontId="29" fillId="54" borderId="31" xfId="0" applyNumberFormat="1" applyFont="1" applyFill="1" applyBorder="1" applyAlignment="1">
      <alignment horizontal="center" vertical="center"/>
    </xf>
    <xf numFmtId="10" fontId="29" fillId="54" borderId="29" xfId="0" applyNumberFormat="1" applyFont="1" applyFill="1" applyBorder="1" applyAlignment="1">
      <alignment horizontal="center" vertical="center"/>
    </xf>
    <xf numFmtId="2" fontId="29" fillId="54" borderId="1" xfId="0" applyNumberFormat="1" applyFont="1" applyFill="1" applyBorder="1" applyAlignment="1">
      <alignment horizontal="center" vertical="top" wrapText="1"/>
    </xf>
    <xf numFmtId="14" fontId="29" fillId="54" borderId="1" xfId="0" applyNumberFormat="1" applyFont="1" applyFill="1" applyBorder="1" applyAlignment="1" applyProtection="1">
      <alignment horizontal="left" vertical="top"/>
      <protection locked="0"/>
    </xf>
    <xf numFmtId="14" fontId="29" fillId="54" borderId="1" xfId="0" applyNumberFormat="1" applyFont="1" applyFill="1" applyBorder="1" applyAlignment="1" applyProtection="1">
      <alignment horizontal="left" vertical="top" wrapText="1"/>
      <protection locked="0"/>
    </xf>
    <xf numFmtId="14" fontId="29" fillId="54" borderId="16" xfId="0" applyNumberFormat="1" applyFont="1" applyFill="1" applyBorder="1" applyAlignment="1">
      <alignment horizontal="center" vertical="center" wrapText="1"/>
    </xf>
    <xf numFmtId="0" fontId="29" fillId="54" borderId="29" xfId="0" applyFont="1" applyFill="1" applyBorder="1" applyAlignment="1" applyProtection="1">
      <alignment vertical="top" wrapText="1"/>
      <protection locked="0"/>
    </xf>
    <xf numFmtId="0" fontId="29" fillId="54" borderId="1" xfId="0" applyFont="1" applyFill="1" applyBorder="1" applyAlignment="1" applyProtection="1">
      <alignment horizontal="left" vertical="center" wrapText="1"/>
      <protection locked="0"/>
    </xf>
    <xf numFmtId="0" fontId="29" fillId="54" borderId="1" xfId="52" applyFont="1" applyFill="1" applyBorder="1" applyAlignment="1" applyProtection="1">
      <alignment horizontal="justify" vertical="top" wrapText="1"/>
      <protection locked="0"/>
    </xf>
    <xf numFmtId="14" fontId="44" fillId="0" borderId="1" xfId="0" applyNumberFormat="1" applyFont="1" applyBorder="1" applyAlignment="1">
      <alignment horizontal="right" vertical="center"/>
    </xf>
    <xf numFmtId="168" fontId="29" fillId="0" borderId="1" xfId="0" applyNumberFormat="1" applyFont="1" applyBorder="1" applyAlignment="1" applyProtection="1">
      <alignment horizontal="center" vertical="center" wrapText="1"/>
      <protection locked="0"/>
    </xf>
    <xf numFmtId="0" fontId="109" fillId="0" borderId="39" xfId="0" applyFont="1" applyBorder="1" applyAlignment="1">
      <alignment horizontal="left" vertical="center"/>
    </xf>
    <xf numFmtId="3" fontId="109" fillId="0" borderId="39" xfId="0" applyNumberFormat="1" applyFont="1" applyBorder="1" applyAlignment="1">
      <alignment vertical="center"/>
    </xf>
    <xf numFmtId="0" fontId="29" fillId="53" borderId="13" xfId="0" applyFont="1" applyFill="1" applyBorder="1" applyAlignment="1">
      <alignment vertical="top"/>
    </xf>
    <xf numFmtId="0" fontId="29" fillId="56" borderId="1" xfId="0" applyFont="1" applyFill="1" applyBorder="1" applyAlignment="1">
      <alignment horizontal="center" vertical="center"/>
    </xf>
    <xf numFmtId="0" fontId="29" fillId="51" borderId="1" xfId="0" applyFont="1" applyFill="1" applyBorder="1" applyAlignment="1">
      <alignment horizontal="center" vertical="center"/>
    </xf>
    <xf numFmtId="0" fontId="29" fillId="51" borderId="1" xfId="0" applyFont="1" applyFill="1" applyBorder="1" applyAlignment="1">
      <alignment horizontal="center" vertical="top" wrapText="1"/>
    </xf>
    <xf numFmtId="0" fontId="29" fillId="51" borderId="1" xfId="0" applyFont="1" applyFill="1" applyBorder="1" applyAlignment="1">
      <alignment horizontal="center" vertical="center" wrapText="1"/>
    </xf>
    <xf numFmtId="0" fontId="29" fillId="51" borderId="0" xfId="0" applyFont="1" applyFill="1" applyAlignment="1">
      <alignment horizontal="center" vertical="center"/>
    </xf>
    <xf numFmtId="0" fontId="0" fillId="30" borderId="43" xfId="0" applyFill="1" applyBorder="1" applyAlignment="1">
      <alignment horizontal="left"/>
    </xf>
    <xf numFmtId="0" fontId="68" fillId="0" borderId="55" xfId="0" applyFont="1" applyBorder="1" applyAlignment="1">
      <alignment horizontal="left"/>
    </xf>
    <xf numFmtId="0" fontId="68" fillId="0" borderId="61" xfId="0" applyFont="1" applyBorder="1" applyAlignment="1">
      <alignment horizontal="left"/>
    </xf>
    <xf numFmtId="0" fontId="110" fillId="0" borderId="61" xfId="0" applyFont="1" applyBorder="1" applyAlignment="1">
      <alignment horizontal="left"/>
    </xf>
    <xf numFmtId="0" fontId="109" fillId="0" borderId="61" xfId="0" applyFont="1" applyBorder="1" applyAlignment="1">
      <alignment horizontal="left"/>
    </xf>
    <xf numFmtId="0" fontId="109" fillId="0" borderId="2" xfId="0" applyFont="1" applyBorder="1" applyAlignment="1">
      <alignment horizontal="left"/>
    </xf>
    <xf numFmtId="0" fontId="29" fillId="50" borderId="1" xfId="0" applyFont="1" applyFill="1" applyBorder="1" applyAlignment="1">
      <alignment horizontal="justify" vertical="top" wrapText="1"/>
    </xf>
    <xf numFmtId="0" fontId="66" fillId="49" borderId="1" xfId="0" applyFont="1" applyFill="1" applyBorder="1" applyAlignment="1">
      <alignment horizontal="center" vertical="top" wrapText="1"/>
    </xf>
    <xf numFmtId="0" fontId="70" fillId="30" borderId="1" xfId="0" applyFont="1" applyFill="1" applyBorder="1" applyAlignment="1">
      <alignment horizontal="center" readingOrder="1"/>
    </xf>
    <xf numFmtId="0" fontId="37" fillId="30" borderId="33" xfId="0" applyFont="1" applyFill="1" applyBorder="1" applyAlignment="1" applyProtection="1">
      <alignment horizontal="center" vertical="center"/>
      <protection locked="0"/>
    </xf>
    <xf numFmtId="0" fontId="37" fillId="30" borderId="63" xfId="0" applyFont="1" applyFill="1" applyBorder="1" applyAlignment="1" applyProtection="1">
      <alignment horizontal="center" vertical="center"/>
      <protection locked="0"/>
    </xf>
    <xf numFmtId="0" fontId="37" fillId="30" borderId="34" xfId="0" applyFont="1" applyFill="1" applyBorder="1" applyAlignment="1" applyProtection="1">
      <alignment horizontal="center" vertical="center"/>
      <protection locked="0"/>
    </xf>
    <xf numFmtId="0" fontId="22" fillId="0" borderId="46" xfId="0" applyFont="1" applyBorder="1" applyAlignment="1">
      <alignment horizontal="center" vertical="center"/>
    </xf>
    <xf numFmtId="0" fontId="22" fillId="0" borderId="47" xfId="0" applyFont="1" applyBorder="1" applyAlignment="1">
      <alignment horizontal="center" vertical="center"/>
    </xf>
    <xf numFmtId="0" fontId="22" fillId="0" borderId="56" xfId="0" applyFont="1" applyBorder="1" applyAlignment="1">
      <alignment horizontal="center" vertical="center"/>
    </xf>
    <xf numFmtId="0" fontId="0" fillId="0" borderId="0" xfId="0"/>
    <xf numFmtId="0" fontId="29" fillId="27" borderId="1" xfId="0" applyFont="1" applyFill="1" applyBorder="1" applyAlignment="1">
      <alignment horizontal="center" vertical="center" wrapText="1"/>
    </xf>
    <xf numFmtId="0" fontId="29" fillId="0" borderId="1" xfId="0" applyFont="1" applyBorder="1" applyAlignment="1">
      <alignment horizontal="justify" vertical="top" wrapText="1"/>
    </xf>
    <xf numFmtId="0" fontId="29" fillId="0" borderId="1" xfId="0" applyFont="1" applyBorder="1" applyAlignment="1">
      <alignment horizontal="center" vertical="center" wrapText="1"/>
    </xf>
    <xf numFmtId="0" fontId="29" fillId="0" borderId="1" xfId="0" applyFont="1" applyBorder="1" applyAlignment="1">
      <alignment horizontal="center" vertical="center"/>
    </xf>
    <xf numFmtId="0" fontId="29" fillId="0" borderId="1" xfId="1" applyFont="1" applyFill="1" applyBorder="1" applyAlignment="1" applyProtection="1">
      <alignment horizontal="center" vertical="center" wrapText="1"/>
    </xf>
    <xf numFmtId="0" fontId="29" fillId="27" borderId="1" xfId="52" applyFont="1" applyFill="1" applyBorder="1" applyAlignment="1">
      <alignment horizontal="justify" vertical="top" wrapText="1"/>
    </xf>
    <xf numFmtId="0" fontId="29" fillId="0" borderId="1" xfId="83" applyFont="1" applyFill="1" applyBorder="1" applyAlignment="1" applyProtection="1">
      <alignment horizontal="center" vertical="center" wrapText="1"/>
    </xf>
    <xf numFmtId="0" fontId="32" fillId="0" borderId="1" xfId="0" applyFont="1" applyBorder="1" applyAlignment="1">
      <alignment horizontal="justify" vertical="top" wrapText="1"/>
    </xf>
    <xf numFmtId="0" fontId="29" fillId="0" borderId="1" xfId="0" applyFont="1" applyBorder="1" applyAlignment="1">
      <alignment horizontal="justify" vertical="top"/>
    </xf>
    <xf numFmtId="0" fontId="29" fillId="0" borderId="1" xfId="1" applyFont="1" applyFill="1" applyBorder="1" applyAlignment="1" applyProtection="1">
      <alignment horizontal="justify" vertical="center" wrapText="1"/>
    </xf>
    <xf numFmtId="0" fontId="29" fillId="0" borderId="1" xfId="0" applyFont="1" applyBorder="1" applyAlignment="1">
      <alignment horizontal="justify" vertical="center" wrapText="1"/>
    </xf>
    <xf numFmtId="0" fontId="29" fillId="0" borderId="1" xfId="1" applyFont="1" applyFill="1" applyBorder="1" applyAlignment="1" applyProtection="1">
      <alignment horizontal="justify" vertical="top" wrapText="1"/>
    </xf>
    <xf numFmtId="0" fontId="29" fillId="0" borderId="1" xfId="55" applyFont="1" applyBorder="1" applyAlignment="1">
      <alignment horizontal="justify" vertical="center" wrapText="1"/>
    </xf>
    <xf numFmtId="0" fontId="29" fillId="0" borderId="1" xfId="82" applyFont="1" applyBorder="1" applyAlignment="1">
      <alignment horizontal="justify" vertical="top" wrapText="1"/>
    </xf>
    <xf numFmtId="0" fontId="29" fillId="0" borderId="1" xfId="102" applyFont="1" applyBorder="1" applyAlignment="1">
      <alignment horizontal="justify" vertical="top" wrapText="1"/>
    </xf>
    <xf numFmtId="49" fontId="29" fillId="0" borderId="1" xfId="0" applyNumberFormat="1" applyFont="1" applyBorder="1" applyAlignment="1">
      <alignment horizontal="center" vertical="center" wrapText="1"/>
    </xf>
    <xf numFmtId="49" fontId="29" fillId="0" borderId="1" xfId="0" applyNumberFormat="1" applyFont="1" applyBorder="1" applyAlignment="1">
      <alignment horizontal="justify" vertical="top" wrapText="1"/>
    </xf>
    <xf numFmtId="0" fontId="29" fillId="0" borderId="1" xfId="83" applyFont="1" applyFill="1" applyBorder="1" applyAlignment="1" applyProtection="1">
      <alignment horizontal="justify" vertical="top" wrapText="1"/>
    </xf>
    <xf numFmtId="2" fontId="29" fillId="0" borderId="1" xfId="0" applyNumberFormat="1" applyFont="1" applyBorder="1" applyAlignment="1">
      <alignment horizontal="justify" vertical="top" wrapText="1"/>
    </xf>
    <xf numFmtId="0" fontId="29" fillId="0" borderId="1" xfId="76" applyFont="1" applyFill="1" applyBorder="1" applyAlignment="1" applyProtection="1">
      <alignment horizontal="justify" vertical="top" wrapText="1"/>
    </xf>
    <xf numFmtId="0" fontId="39" fillId="0" borderId="1" xfId="0" applyFont="1" applyBorder="1" applyAlignment="1">
      <alignment horizontal="justify" vertical="top" wrapText="1"/>
    </xf>
    <xf numFmtId="0" fontId="32" fillId="2" borderId="0" xfId="0" applyFont="1" applyFill="1" applyAlignment="1">
      <alignment horizontal="center" vertical="top" wrapText="1"/>
    </xf>
    <xf numFmtId="0" fontId="32" fillId="2" borderId="61" xfId="82" applyFont="1" applyFill="1" applyBorder="1" applyAlignment="1">
      <alignment horizontal="left" vertical="center"/>
    </xf>
    <xf numFmtId="0" fontId="32" fillId="2" borderId="62" xfId="82" applyFont="1" applyFill="1" applyBorder="1" applyAlignment="1">
      <alignment horizontal="left" vertical="center"/>
    </xf>
    <xf numFmtId="0" fontId="32" fillId="2" borderId="32" xfId="82" applyFont="1" applyFill="1" applyBorder="1" applyAlignment="1">
      <alignment horizontal="left" vertical="center"/>
    </xf>
    <xf numFmtId="0" fontId="29" fillId="27" borderId="1" xfId="0" applyFont="1" applyFill="1" applyBorder="1" applyAlignment="1">
      <alignment horizontal="justify" vertical="top" wrapText="1"/>
    </xf>
    <xf numFmtId="0" fontId="32" fillId="27" borderId="1" xfId="52" applyFont="1" applyFill="1" applyBorder="1" applyAlignment="1">
      <alignment horizontal="justify" vertical="top" wrapText="1"/>
    </xf>
    <xf numFmtId="0" fontId="29" fillId="27" borderId="1" xfId="0" applyFont="1" applyFill="1" applyBorder="1" applyAlignment="1">
      <alignment horizontal="center" wrapText="1"/>
    </xf>
    <xf numFmtId="0" fontId="29" fillId="27" borderId="1" xfId="1" applyFont="1" applyFill="1" applyBorder="1" applyAlignment="1" applyProtection="1">
      <alignment horizontal="justify" vertical="top" wrapText="1"/>
    </xf>
    <xf numFmtId="0" fontId="29" fillId="27" borderId="1" xfId="52" applyFont="1" applyFill="1" applyBorder="1" applyAlignment="1">
      <alignment horizontal="center" vertical="center" wrapText="1"/>
    </xf>
    <xf numFmtId="0" fontId="39" fillId="27" borderId="1" xfId="52" applyFont="1" applyFill="1" applyBorder="1" applyAlignment="1">
      <alignment horizontal="justify" vertical="top" wrapText="1"/>
    </xf>
    <xf numFmtId="0" fontId="29" fillId="28" borderId="1" xfId="0" applyFont="1" applyFill="1" applyBorder="1" applyAlignment="1">
      <alignment horizontal="justify" vertical="top" wrapText="1"/>
    </xf>
    <xf numFmtId="0" fontId="29" fillId="27" borderId="1" xfId="102" applyFont="1" applyFill="1" applyBorder="1" applyAlignment="1">
      <alignment horizontal="justify" vertical="top" wrapText="1"/>
    </xf>
    <xf numFmtId="0" fontId="29" fillId="27" borderId="1" xfId="55" applyFont="1" applyFill="1" applyBorder="1" applyAlignment="1">
      <alignment horizontal="justify" vertical="top" wrapText="1"/>
    </xf>
    <xf numFmtId="0" fontId="32" fillId="27" borderId="1" xfId="0" applyFont="1" applyFill="1" applyBorder="1" applyAlignment="1">
      <alignment horizontal="justify" vertical="top" wrapText="1"/>
    </xf>
    <xf numFmtId="164" fontId="32" fillId="55" borderId="61" xfId="0" applyNumberFormat="1" applyFont="1" applyFill="1" applyBorder="1" applyAlignment="1">
      <alignment horizontal="left" vertical="center"/>
    </xf>
    <xf numFmtId="164" fontId="32" fillId="55" borderId="32" xfId="0" applyNumberFormat="1" applyFont="1" applyFill="1" applyBorder="1" applyAlignment="1">
      <alignment horizontal="left" vertical="center"/>
    </xf>
    <xf numFmtId="164" fontId="32" fillId="27" borderId="61" xfId="0" applyNumberFormat="1" applyFont="1" applyFill="1" applyBorder="1" applyAlignment="1">
      <alignment horizontal="left" vertical="center"/>
    </xf>
    <xf numFmtId="164" fontId="32" fillId="27" borderId="32" xfId="0" applyNumberFormat="1" applyFont="1" applyFill="1" applyBorder="1" applyAlignment="1">
      <alignment horizontal="left" vertical="center"/>
    </xf>
    <xf numFmtId="164" fontId="32" fillId="2" borderId="61" xfId="0" applyNumberFormat="1" applyFont="1" applyFill="1" applyBorder="1" applyAlignment="1">
      <alignment horizontal="left" vertical="center"/>
    </xf>
    <xf numFmtId="164" fontId="32" fillId="2" borderId="32" xfId="0" applyNumberFormat="1" applyFont="1" applyFill="1" applyBorder="1" applyAlignment="1">
      <alignment horizontal="left" vertical="center"/>
    </xf>
    <xf numFmtId="164" fontId="32" fillId="54" borderId="61" xfId="0" applyNumberFormat="1" applyFont="1" applyFill="1" applyBorder="1" applyAlignment="1">
      <alignment horizontal="left" vertical="center"/>
    </xf>
    <xf numFmtId="164" fontId="32" fillId="54" borderId="32" xfId="0" applyNumberFormat="1" applyFont="1" applyFill="1" applyBorder="1" applyAlignment="1">
      <alignment horizontal="left" vertical="center"/>
    </xf>
    <xf numFmtId="0" fontId="29" fillId="54" borderId="1" xfId="0" applyFont="1" applyFill="1" applyBorder="1" applyAlignment="1">
      <alignment horizontal="center" vertical="center" wrapText="1"/>
    </xf>
    <xf numFmtId="0" fontId="29" fillId="54" borderId="1" xfId="0" applyFont="1" applyFill="1" applyBorder="1" applyAlignment="1">
      <alignment horizontal="justify" vertical="top" wrapText="1"/>
    </xf>
    <xf numFmtId="2" fontId="29" fillId="54" borderId="1" xfId="0" applyNumberFormat="1" applyFont="1" applyFill="1" applyBorder="1" applyAlignment="1">
      <alignment horizontal="justify" vertical="top" wrapText="1"/>
    </xf>
    <xf numFmtId="0" fontId="29" fillId="54" borderId="1" xfId="0" applyFont="1" applyFill="1" applyBorder="1" applyAlignment="1">
      <alignment horizontal="center" vertical="center"/>
    </xf>
    <xf numFmtId="0" fontId="29" fillId="54" borderId="1" xfId="0" applyFont="1" applyFill="1" applyBorder="1" applyAlignment="1">
      <alignment horizontal="justify" vertical="top"/>
    </xf>
    <xf numFmtId="0" fontId="29" fillId="54" borderId="1" xfId="0" applyFont="1" applyFill="1" applyBorder="1" applyAlignment="1">
      <alignment horizontal="left" vertical="top" wrapText="1"/>
    </xf>
    <xf numFmtId="0" fontId="29" fillId="54" borderId="30" xfId="0" applyFont="1" applyFill="1" applyBorder="1" applyAlignment="1">
      <alignment horizontal="center" vertical="center" wrapText="1"/>
    </xf>
    <xf numFmtId="0" fontId="29" fillId="54" borderId="31" xfId="0" applyFont="1" applyFill="1" applyBorder="1" applyAlignment="1">
      <alignment horizontal="center" vertical="center" wrapText="1"/>
    </xf>
    <xf numFmtId="0" fontId="29" fillId="54" borderId="29" xfId="0" applyFont="1" applyFill="1" applyBorder="1" applyAlignment="1">
      <alignment horizontal="center" vertical="center" wrapText="1"/>
    </xf>
    <xf numFmtId="0" fontId="29" fillId="54" borderId="30" xfId="0" applyFont="1" applyFill="1" applyBorder="1" applyAlignment="1">
      <alignment horizontal="justify" vertical="top" wrapText="1"/>
    </xf>
    <xf numFmtId="0" fontId="29" fillId="54" borderId="31" xfId="0" applyFont="1" applyFill="1" applyBorder="1" applyAlignment="1">
      <alignment horizontal="justify" vertical="top" wrapText="1"/>
    </xf>
    <xf numFmtId="0" fontId="29" fillId="54" borderId="29" xfId="0" applyFont="1" applyFill="1" applyBorder="1" applyAlignment="1">
      <alignment horizontal="justify" vertical="top" wrapText="1"/>
    </xf>
    <xf numFmtId="0" fontId="29" fillId="54" borderId="1" xfId="0" applyFont="1" applyFill="1" applyBorder="1" applyAlignment="1" applyProtection="1">
      <alignment horizontal="justify" vertical="top" wrapText="1"/>
      <protection locked="0"/>
    </xf>
    <xf numFmtId="0" fontId="29" fillId="54" borderId="1" xfId="0" applyFont="1" applyFill="1" applyBorder="1" applyAlignment="1">
      <alignment horizontal="center" vertical="top" wrapText="1"/>
    </xf>
    <xf numFmtId="0" fontId="28" fillId="0" borderId="1" xfId="1" applyFont="1" applyFill="1" applyBorder="1" applyAlignment="1" applyProtection="1">
      <alignment horizontal="justify" vertical="top" wrapText="1"/>
    </xf>
    <xf numFmtId="0" fontId="29" fillId="0" borderId="2" xfId="0" applyFont="1" applyBorder="1" applyAlignment="1">
      <alignment horizontal="center"/>
    </xf>
    <xf numFmtId="0" fontId="29" fillId="0" borderId="3" xfId="0" applyFont="1" applyBorder="1" applyAlignment="1">
      <alignment horizontal="center"/>
    </xf>
    <xf numFmtId="0" fontId="29" fillId="0" borderId="13" xfId="0" applyFont="1" applyBorder="1" applyAlignment="1">
      <alignment horizontal="center"/>
    </xf>
    <xf numFmtId="0" fontId="29" fillId="0" borderId="0" xfId="0" applyFont="1" applyAlignment="1">
      <alignment horizontal="center"/>
    </xf>
    <xf numFmtId="0" fontId="37" fillId="0" borderId="3" xfId="0" applyFont="1" applyBorder="1" applyAlignment="1">
      <alignment horizontal="center" vertical="center"/>
    </xf>
    <xf numFmtId="0" fontId="37" fillId="0" borderId="17" xfId="0" applyFont="1" applyBorder="1" applyAlignment="1">
      <alignment horizontal="center" vertical="center"/>
    </xf>
    <xf numFmtId="0" fontId="37" fillId="0" borderId="0" xfId="0" applyFont="1" applyAlignment="1">
      <alignment horizontal="center" vertical="center"/>
    </xf>
    <xf numFmtId="0" fontId="37" fillId="0" borderId="18" xfId="0" applyFont="1" applyBorder="1" applyAlignment="1">
      <alignment horizontal="center" vertical="center"/>
    </xf>
    <xf numFmtId="0" fontId="29" fillId="0" borderId="18" xfId="0" applyFont="1" applyBorder="1" applyAlignment="1">
      <alignment horizontal="center"/>
    </xf>
    <xf numFmtId="0" fontId="32" fillId="0" borderId="13" xfId="82" applyFont="1" applyBorder="1" applyAlignment="1">
      <alignment horizontal="left" vertical="center"/>
    </xf>
    <xf numFmtId="0" fontId="32" fillId="0" borderId="0" xfId="82" applyFont="1" applyAlignment="1">
      <alignment horizontal="left" vertical="center"/>
    </xf>
    <xf numFmtId="164" fontId="32" fillId="0" borderId="1" xfId="0" applyNumberFormat="1" applyFont="1" applyBorder="1" applyAlignment="1">
      <alignment horizontal="left" vertical="center"/>
    </xf>
    <xf numFmtId="0" fontId="67" fillId="0" borderId="1" xfId="0" applyFont="1" applyBorder="1" applyAlignment="1">
      <alignment horizontal="center" vertical="center" wrapText="1"/>
    </xf>
    <xf numFmtId="0" fontId="31" fillId="0" borderId="84" xfId="0" applyFont="1" applyBorder="1" applyAlignment="1">
      <alignment horizontal="left"/>
    </xf>
    <xf numFmtId="0" fontId="31" fillId="0" borderId="79" xfId="0" applyFont="1" applyBorder="1" applyAlignment="1">
      <alignment horizontal="left"/>
    </xf>
    <xf numFmtId="0" fontId="81" fillId="50" borderId="1" xfId="0" applyFont="1" applyFill="1" applyBorder="1" applyAlignment="1">
      <alignment horizontal="left" vertical="top"/>
    </xf>
    <xf numFmtId="0" fontId="85" fillId="0" borderId="33" xfId="0" applyFont="1" applyBorder="1" applyAlignment="1">
      <alignment horizontal="center" vertical="center" wrapText="1"/>
    </xf>
    <xf numFmtId="0" fontId="85" fillId="0" borderId="34" xfId="0" applyFont="1" applyBorder="1" applyAlignment="1">
      <alignment horizontal="center" vertical="center" wrapText="1"/>
    </xf>
    <xf numFmtId="0" fontId="85" fillId="0" borderId="46" xfId="0" applyFont="1" applyBorder="1" applyAlignment="1">
      <alignment horizontal="center" vertical="center" wrapText="1"/>
    </xf>
    <xf numFmtId="0" fontId="85" fillId="0" borderId="56" xfId="0" applyFont="1" applyBorder="1" applyAlignment="1">
      <alignment horizontal="center" vertical="center" wrapText="1"/>
    </xf>
    <xf numFmtId="0" fontId="85" fillId="0" borderId="47" xfId="0" applyFont="1" applyBorder="1" applyAlignment="1">
      <alignment horizontal="center" vertical="center" wrapText="1"/>
    </xf>
    <xf numFmtId="0" fontId="30" fillId="50" borderId="61" xfId="0" applyFont="1" applyFill="1" applyBorder="1" applyAlignment="1">
      <alignment horizontal="justify" vertical="top"/>
    </xf>
    <xf numFmtId="0" fontId="30" fillId="50" borderId="62" xfId="0" applyFont="1" applyFill="1" applyBorder="1" applyAlignment="1">
      <alignment horizontal="justify" vertical="top"/>
    </xf>
    <xf numFmtId="0" fontId="30" fillId="50" borderId="32" xfId="0" applyFont="1" applyFill="1" applyBorder="1" applyAlignment="1">
      <alignment horizontal="justify" vertical="top"/>
    </xf>
    <xf numFmtId="0" fontId="31" fillId="43" borderId="61" xfId="0" applyFont="1" applyFill="1" applyBorder="1" applyAlignment="1">
      <alignment horizontal="center" vertical="center" wrapText="1"/>
    </xf>
    <xf numFmtId="0" fontId="31" fillId="43" borderId="62" xfId="0" applyFont="1" applyFill="1" applyBorder="1" applyAlignment="1">
      <alignment horizontal="center" vertical="center" wrapText="1"/>
    </xf>
    <xf numFmtId="0" fontId="31" fillId="43" borderId="32" xfId="0" applyFont="1" applyFill="1" applyBorder="1" applyAlignment="1">
      <alignment horizontal="center" vertical="center" wrapText="1"/>
    </xf>
    <xf numFmtId="0" fontId="30" fillId="50" borderId="61" xfId="0" applyFont="1" applyFill="1" applyBorder="1" applyAlignment="1">
      <alignment horizontal="justify" vertical="top" wrapText="1"/>
    </xf>
    <xf numFmtId="0" fontId="31" fillId="0" borderId="80" xfId="0" applyFont="1" applyBorder="1" applyAlignment="1">
      <alignment horizontal="left"/>
    </xf>
    <xf numFmtId="0" fontId="31" fillId="0" borderId="81" xfId="0" applyFont="1" applyBorder="1" applyAlignment="1">
      <alignment horizontal="left"/>
    </xf>
    <xf numFmtId="0" fontId="31" fillId="0" borderId="1" xfId="0" applyFont="1" applyBorder="1" applyAlignment="1">
      <alignment horizontal="left" vertical="center" wrapText="1"/>
    </xf>
    <xf numFmtId="0" fontId="31" fillId="0" borderId="1" xfId="0" applyFont="1" applyBorder="1" applyAlignment="1">
      <alignment horizontal="center" vertical="center" wrapText="1"/>
    </xf>
    <xf numFmtId="0" fontId="85" fillId="0" borderId="63" xfId="0" applyFont="1" applyBorder="1" applyAlignment="1">
      <alignment horizontal="center" vertical="center" wrapText="1"/>
    </xf>
    <xf numFmtId="0" fontId="43" fillId="33" borderId="1" xfId="0" applyFont="1" applyFill="1" applyBorder="1" applyAlignment="1">
      <alignment horizontal="center" vertical="top"/>
    </xf>
    <xf numFmtId="0" fontId="42" fillId="33" borderId="30" xfId="0" applyFont="1" applyFill="1" applyBorder="1" applyAlignment="1">
      <alignment horizontal="center"/>
    </xf>
    <xf numFmtId="0" fontId="42" fillId="33" borderId="29" xfId="0" applyFont="1" applyFill="1" applyBorder="1" applyAlignment="1">
      <alignment horizontal="center"/>
    </xf>
    <xf numFmtId="0" fontId="43" fillId="33" borderId="61" xfId="0" applyFont="1" applyFill="1" applyBorder="1" applyAlignment="1">
      <alignment horizontal="left"/>
    </xf>
    <xf numFmtId="0" fontId="41" fillId="33" borderId="62" xfId="0" applyFont="1" applyFill="1" applyBorder="1" applyAlignment="1">
      <alignment horizontal="left"/>
    </xf>
    <xf numFmtId="0" fontId="41" fillId="33" borderId="32" xfId="0" applyFont="1" applyFill="1" applyBorder="1" applyAlignment="1">
      <alignment horizontal="left"/>
    </xf>
    <xf numFmtId="0" fontId="43" fillId="0" borderId="61" xfId="0" applyFont="1" applyBorder="1" applyAlignment="1">
      <alignment horizontal="left"/>
    </xf>
    <xf numFmtId="0" fontId="41" fillId="0" borderId="62" xfId="0" applyFont="1" applyBorder="1" applyAlignment="1">
      <alignment horizontal="left"/>
    </xf>
    <xf numFmtId="0" fontId="41" fillId="0" borderId="32" xfId="0" applyFont="1" applyBorder="1" applyAlignment="1">
      <alignment horizontal="left"/>
    </xf>
    <xf numFmtId="0" fontId="1" fillId="33" borderId="1" xfId="0" applyFont="1" applyFill="1" applyBorder="1" applyAlignment="1">
      <alignment horizontal="center" vertical="center" wrapText="1"/>
    </xf>
    <xf numFmtId="0" fontId="1" fillId="33" borderId="1" xfId="0" applyFont="1" applyFill="1" applyBorder="1" applyAlignment="1">
      <alignment horizontal="justify" vertical="top" wrapText="1"/>
    </xf>
    <xf numFmtId="0" fontId="1" fillId="33" borderId="1" xfId="54" applyFill="1" applyBorder="1" applyAlignment="1">
      <alignment horizontal="center" vertical="center" wrapText="1"/>
    </xf>
    <xf numFmtId="0" fontId="42" fillId="0" borderId="1" xfId="0" applyFont="1" applyBorder="1" applyAlignment="1">
      <alignment horizontal="center" vertical="center"/>
    </xf>
    <xf numFmtId="0" fontId="1" fillId="0" borderId="59" xfId="0" applyFont="1" applyBorder="1" applyAlignment="1">
      <alignment horizontal="justify" vertical="top" wrapText="1"/>
    </xf>
    <xf numFmtId="0" fontId="1" fillId="0" borderId="29" xfId="0" applyFont="1" applyBorder="1" applyAlignment="1">
      <alignment horizontal="justify" vertical="top" wrapText="1"/>
    </xf>
    <xf numFmtId="0" fontId="1" fillId="0" borderId="59"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0" xfId="0" applyFont="1" applyBorder="1" applyAlignment="1">
      <alignment horizontal="justify" vertical="top" wrapText="1"/>
    </xf>
    <xf numFmtId="0" fontId="1" fillId="0" borderId="31" xfId="0" applyFont="1" applyBorder="1" applyAlignment="1">
      <alignment horizontal="justify" vertical="top" wrapText="1"/>
    </xf>
    <xf numFmtId="0" fontId="1" fillId="0" borderId="30" xfId="0" applyFont="1" applyBorder="1" applyAlignment="1">
      <alignment horizontal="center" vertical="center" wrapText="1"/>
    </xf>
    <xf numFmtId="0" fontId="1" fillId="0" borderId="31" xfId="0" applyFont="1" applyBorder="1" applyAlignment="1">
      <alignment horizontal="center" vertical="center" wrapText="1"/>
    </xf>
    <xf numFmtId="0" fontId="42" fillId="0" borderId="51" xfId="0" applyFont="1" applyBorder="1" applyAlignment="1">
      <alignment horizontal="justify" vertical="top" wrapText="1"/>
    </xf>
    <xf numFmtId="0" fontId="42" fillId="0" borderId="54" xfId="0" applyFont="1" applyBorder="1" applyAlignment="1">
      <alignment horizontal="justify" vertical="top" wrapText="1"/>
    </xf>
    <xf numFmtId="0" fontId="42" fillId="0" borderId="53" xfId="0" applyFont="1" applyBorder="1" applyAlignment="1">
      <alignment horizontal="justify" vertical="top" wrapText="1"/>
    </xf>
    <xf numFmtId="0" fontId="42" fillId="0" borderId="52" xfId="0" applyFont="1" applyBorder="1" applyAlignment="1">
      <alignment horizontal="justify" vertical="top" wrapText="1"/>
    </xf>
    <xf numFmtId="0" fontId="31" fillId="43" borderId="1" xfId="0" applyFont="1" applyFill="1" applyBorder="1" applyAlignment="1">
      <alignment horizontal="center" vertical="center" wrapText="1"/>
    </xf>
    <xf numFmtId="0" fontId="63" fillId="43" borderId="15" xfId="0" applyFont="1" applyFill="1" applyBorder="1" applyAlignment="1">
      <alignment horizontal="center" vertical="center"/>
    </xf>
    <xf numFmtId="0" fontId="81" fillId="48" borderId="1" xfId="0" applyFont="1" applyFill="1" applyBorder="1" applyAlignment="1">
      <alignment horizontal="left" vertical="top"/>
    </xf>
    <xf numFmtId="0" fontId="0" fillId="38" borderId="30" xfId="0" applyFill="1" applyBorder="1" applyAlignment="1">
      <alignment horizontal="left" vertical="top" wrapText="1"/>
    </xf>
    <xf numFmtId="0" fontId="0" fillId="38" borderId="29" xfId="0" applyFill="1" applyBorder="1" applyAlignment="1">
      <alignment horizontal="left" vertical="top" wrapText="1"/>
    </xf>
    <xf numFmtId="0" fontId="0" fillId="38" borderId="31" xfId="0" applyFill="1" applyBorder="1" applyAlignment="1">
      <alignment horizontal="left" vertical="top" wrapText="1"/>
    </xf>
    <xf numFmtId="0" fontId="0" fillId="38" borderId="30" xfId="0" applyFill="1" applyBorder="1" applyAlignment="1">
      <alignment vertical="top" wrapText="1"/>
    </xf>
    <xf numFmtId="0" fontId="0" fillId="38" borderId="31" xfId="0" applyFill="1" applyBorder="1" applyAlignment="1">
      <alignment vertical="top" wrapText="1"/>
    </xf>
    <xf numFmtId="0" fontId="0" fillId="38" borderId="29" xfId="0" applyFill="1" applyBorder="1" applyAlignment="1">
      <alignment vertical="top" wrapText="1"/>
    </xf>
    <xf numFmtId="0" fontId="30" fillId="50" borderId="1" xfId="0" applyFont="1" applyFill="1" applyBorder="1" applyAlignment="1">
      <alignment horizontal="justify" vertical="top" wrapText="1"/>
    </xf>
    <xf numFmtId="0" fontId="30" fillId="50" borderId="1" xfId="0" applyFont="1" applyFill="1" applyBorder="1" applyAlignment="1">
      <alignment horizontal="justify" vertical="top"/>
    </xf>
    <xf numFmtId="0" fontId="30" fillId="50" borderId="62" xfId="0" applyFont="1" applyFill="1" applyBorder="1" applyAlignment="1">
      <alignment horizontal="justify" vertical="top" wrapText="1"/>
    </xf>
    <xf numFmtId="0" fontId="30" fillId="50" borderId="32" xfId="0" applyFont="1" applyFill="1" applyBorder="1" applyAlignment="1">
      <alignment horizontal="justify" vertical="top" wrapText="1"/>
    </xf>
    <xf numFmtId="0" fontId="35" fillId="27" borderId="1" xfId="0" applyFont="1" applyFill="1" applyBorder="1" applyAlignment="1">
      <alignment horizontal="justify" vertical="top" wrapText="1"/>
    </xf>
    <xf numFmtId="0" fontId="41" fillId="27" borderId="1" xfId="0" applyFont="1" applyFill="1" applyBorder="1" applyAlignment="1">
      <alignment horizontal="justify" vertical="top" wrapText="1"/>
    </xf>
    <xf numFmtId="0" fontId="30" fillId="27" borderId="1" xfId="0" applyFont="1" applyFill="1" applyBorder="1" applyAlignment="1">
      <alignment horizontal="center" wrapText="1"/>
    </xf>
    <xf numFmtId="0" fontId="30" fillId="27" borderId="1" xfId="0" applyFont="1" applyFill="1" applyBorder="1" applyAlignment="1">
      <alignment horizontal="center" vertical="center" wrapText="1"/>
    </xf>
    <xf numFmtId="0" fontId="30" fillId="27" borderId="1" xfId="52" applyFont="1" applyFill="1" applyBorder="1" applyAlignment="1">
      <alignment horizontal="justify" vertical="top" wrapText="1"/>
    </xf>
    <xf numFmtId="0" fontId="30" fillId="27" borderId="1" xfId="0" applyFont="1" applyFill="1" applyBorder="1" applyAlignment="1">
      <alignment horizontal="justify" vertical="top" wrapText="1"/>
    </xf>
    <xf numFmtId="0" fontId="30" fillId="27" borderId="1" xfId="52" applyFont="1" applyFill="1" applyBorder="1" applyAlignment="1">
      <alignment horizontal="center" vertical="center" wrapText="1"/>
    </xf>
    <xf numFmtId="0" fontId="30" fillId="27" borderId="1" xfId="1" applyFont="1" applyFill="1" applyBorder="1" applyAlignment="1" applyProtection="1">
      <alignment horizontal="justify" vertical="top" wrapText="1"/>
    </xf>
    <xf numFmtId="0" fontId="31" fillId="27" borderId="1" xfId="52" applyFont="1" applyFill="1" applyBorder="1" applyAlignment="1">
      <alignment horizontal="justify" vertical="top" wrapText="1"/>
    </xf>
    <xf numFmtId="0" fontId="96" fillId="27" borderId="1" xfId="52" applyFont="1" applyFill="1" applyBorder="1" applyAlignment="1">
      <alignment horizontal="justify" vertical="top" wrapText="1"/>
    </xf>
    <xf numFmtId="0" fontId="29" fillId="2" borderId="2" xfId="0" applyFont="1" applyFill="1" applyBorder="1"/>
    <xf numFmtId="0" fontId="29" fillId="2" borderId="3" xfId="0" applyFont="1" applyFill="1" applyBorder="1"/>
    <xf numFmtId="0" fontId="29" fillId="2" borderId="13" xfId="0" applyFont="1" applyFill="1" applyBorder="1"/>
    <xf numFmtId="0" fontId="29" fillId="2" borderId="0" xfId="0" applyFont="1" applyFill="1"/>
    <xf numFmtId="0" fontId="32" fillId="2" borderId="3" xfId="0" applyFont="1" applyFill="1" applyBorder="1" applyAlignment="1">
      <alignment horizontal="center" vertical="center"/>
    </xf>
    <xf numFmtId="0" fontId="32" fillId="2" borderId="3" xfId="0" applyFont="1" applyFill="1" applyBorder="1" applyAlignment="1">
      <alignment horizontal="justify" vertical="top"/>
    </xf>
    <xf numFmtId="0" fontId="32" fillId="2" borderId="17" xfId="0" applyFont="1" applyFill="1" applyBorder="1" applyAlignment="1">
      <alignment horizontal="center" vertical="center"/>
    </xf>
    <xf numFmtId="0" fontId="32" fillId="2" borderId="0" xfId="0" applyFont="1" applyFill="1" applyAlignment="1">
      <alignment horizontal="center" vertical="center"/>
    </xf>
    <xf numFmtId="0" fontId="32" fillId="2" borderId="0" xfId="0" applyFont="1" applyFill="1" applyAlignment="1">
      <alignment horizontal="justify" vertical="top"/>
    </xf>
    <xf numFmtId="0" fontId="32" fillId="2" borderId="18" xfId="0" applyFont="1" applyFill="1" applyBorder="1" applyAlignment="1">
      <alignment horizontal="center" vertical="center"/>
    </xf>
    <xf numFmtId="0" fontId="29" fillId="2" borderId="0" xfId="0" applyFont="1" applyFill="1" applyAlignment="1">
      <alignment horizontal="center"/>
    </xf>
    <xf numFmtId="0" fontId="29" fillId="2" borderId="0" xfId="0" applyFont="1" applyFill="1" applyAlignment="1">
      <alignment horizontal="justify" vertical="top"/>
    </xf>
    <xf numFmtId="0" fontId="29" fillId="2" borderId="18" xfId="0" applyFont="1" applyFill="1" applyBorder="1" applyAlignment="1">
      <alignment horizontal="center"/>
    </xf>
    <xf numFmtId="0" fontId="32" fillId="2" borderId="13" xfId="82" applyFont="1" applyFill="1" applyBorder="1" applyAlignment="1">
      <alignment horizontal="left" vertical="center"/>
    </xf>
    <xf numFmtId="0" fontId="32" fillId="2" borderId="0" xfId="82" applyFont="1" applyFill="1" applyAlignment="1">
      <alignment horizontal="left" vertical="center"/>
    </xf>
    <xf numFmtId="0" fontId="32" fillId="2" borderId="0" xfId="82" applyFont="1" applyFill="1" applyAlignment="1">
      <alignment horizontal="justify" vertical="top"/>
    </xf>
    <xf numFmtId="164" fontId="32" fillId="2" borderId="1" xfId="0" applyNumberFormat="1" applyFont="1" applyFill="1" applyBorder="1" applyAlignment="1">
      <alignment horizontal="center" vertical="center"/>
    </xf>
    <xf numFmtId="164" fontId="32" fillId="27" borderId="1" xfId="0" applyNumberFormat="1" applyFont="1" applyFill="1" applyBorder="1" applyAlignment="1">
      <alignment horizontal="left" vertical="center"/>
    </xf>
    <xf numFmtId="164" fontId="32" fillId="2" borderId="1" xfId="0" applyNumberFormat="1" applyFont="1" applyFill="1" applyBorder="1" applyAlignment="1">
      <alignment horizontal="left" vertical="center"/>
    </xf>
    <xf numFmtId="164" fontId="32" fillId="25" borderId="1" xfId="0" applyNumberFormat="1" applyFont="1" applyFill="1" applyBorder="1" applyAlignment="1">
      <alignment horizontal="left" vertical="center"/>
    </xf>
    <xf numFmtId="0" fontId="30" fillId="28" borderId="1" xfId="0" applyFont="1" applyFill="1" applyBorder="1" applyAlignment="1">
      <alignment horizontal="justify" vertical="top" wrapText="1"/>
    </xf>
    <xf numFmtId="0" fontId="30" fillId="27" borderId="1" xfId="102" applyFont="1" applyFill="1" applyBorder="1" applyAlignment="1">
      <alignment horizontal="justify" vertical="top" wrapText="1"/>
    </xf>
    <xf numFmtId="0" fontId="30" fillId="27" borderId="1" xfId="55" applyFont="1" applyFill="1" applyBorder="1" applyAlignment="1">
      <alignment horizontal="justify" vertical="top" wrapText="1"/>
    </xf>
    <xf numFmtId="0" fontId="30" fillId="27" borderId="30" xfId="52" applyFont="1" applyFill="1" applyBorder="1" applyAlignment="1">
      <alignment horizontal="center" vertical="center" wrapText="1"/>
    </xf>
    <xf numFmtId="0" fontId="30" fillId="27" borderId="31" xfId="52" applyFont="1" applyFill="1" applyBorder="1" applyAlignment="1">
      <alignment horizontal="center" vertical="center" wrapText="1"/>
    </xf>
    <xf numFmtId="0" fontId="30" fillId="27" borderId="29" xfId="52" applyFont="1" applyFill="1" applyBorder="1" applyAlignment="1">
      <alignment horizontal="center" vertical="center" wrapText="1"/>
    </xf>
    <xf numFmtId="0" fontId="30" fillId="27" borderId="30" xfId="52" applyFont="1" applyFill="1" applyBorder="1" applyAlignment="1">
      <alignment horizontal="center" vertical="top" wrapText="1"/>
    </xf>
    <xf numFmtId="0" fontId="30" fillId="27" borderId="31" xfId="52" applyFont="1" applyFill="1" applyBorder="1" applyAlignment="1">
      <alignment horizontal="center" vertical="top" wrapText="1"/>
    </xf>
    <xf numFmtId="0" fontId="30" fillId="27" borderId="29" xfId="52" applyFont="1" applyFill="1" applyBorder="1" applyAlignment="1">
      <alignment horizontal="center" vertical="top" wrapText="1"/>
    </xf>
    <xf numFmtId="0" fontId="81" fillId="50" borderId="1" xfId="0" applyFont="1" applyFill="1" applyBorder="1" applyAlignment="1">
      <alignment horizontal="center" vertical="top"/>
    </xf>
    <xf numFmtId="0" fontId="107" fillId="0" borderId="89" xfId="0" applyFont="1" applyBorder="1" applyAlignment="1">
      <alignment horizontal="center" vertical="center" wrapText="1"/>
    </xf>
    <xf numFmtId="0" fontId="107" fillId="0" borderId="90" xfId="0" applyFont="1" applyBorder="1" applyAlignment="1">
      <alignment horizontal="center" vertical="center" wrapText="1"/>
    </xf>
    <xf numFmtId="0" fontId="107" fillId="0" borderId="97" xfId="0" applyFont="1" applyBorder="1" applyAlignment="1">
      <alignment horizontal="center" vertical="center" wrapText="1"/>
    </xf>
    <xf numFmtId="0" fontId="107" fillId="0" borderId="89" xfId="0" applyFont="1" applyBorder="1" applyAlignment="1">
      <alignment vertical="center" wrapText="1"/>
    </xf>
    <xf numFmtId="0" fontId="107" fillId="0" borderId="90" xfId="0" applyFont="1" applyBorder="1" applyAlignment="1">
      <alignment vertical="center" wrapText="1"/>
    </xf>
    <xf numFmtId="0" fontId="107" fillId="0" borderId="39" xfId="0" applyFont="1" applyBorder="1" applyAlignment="1">
      <alignment vertical="center" wrapText="1"/>
    </xf>
    <xf numFmtId="0" fontId="107" fillId="0" borderId="39" xfId="0" applyFont="1" applyBorder="1" applyAlignment="1">
      <alignment horizontal="center" vertical="center" wrapText="1"/>
    </xf>
    <xf numFmtId="0" fontId="35" fillId="33" borderId="1" xfId="1" applyFont="1" applyFill="1" applyBorder="1" applyAlignment="1" applyProtection="1">
      <alignment horizontal="justify" vertical="top" wrapText="1"/>
    </xf>
    <xf numFmtId="0" fontId="41" fillId="27" borderId="1" xfId="0" applyFont="1" applyFill="1" applyBorder="1" applyAlignment="1">
      <alignment horizontal="left" vertical="center"/>
    </xf>
    <xf numFmtId="0" fontId="35" fillId="33" borderId="1" xfId="1" applyFont="1" applyFill="1" applyBorder="1" applyAlignment="1" applyProtection="1">
      <alignment horizontal="center" vertical="center" wrapText="1"/>
    </xf>
    <xf numFmtId="0" fontId="35" fillId="33" borderId="1" xfId="0" applyFont="1" applyFill="1" applyBorder="1" applyAlignment="1">
      <alignment horizontal="center" vertical="center"/>
    </xf>
    <xf numFmtId="0" fontId="59" fillId="27" borderId="1" xfId="0" applyFont="1" applyFill="1" applyBorder="1" applyAlignment="1">
      <alignment horizontal="justify" vertical="top" wrapText="1"/>
    </xf>
    <xf numFmtId="0" fontId="59" fillId="27" borderId="1" xfId="0" applyFont="1" applyFill="1" applyBorder="1" applyAlignment="1">
      <alignment horizontal="justify" vertical="top"/>
    </xf>
    <xf numFmtId="0" fontId="64" fillId="27" borderId="1" xfId="0" applyFont="1" applyFill="1" applyBorder="1" applyAlignment="1">
      <alignment horizontal="left" vertical="top" wrapText="1"/>
    </xf>
    <xf numFmtId="0" fontId="65" fillId="27" borderId="1" xfId="0" applyFont="1" applyFill="1" applyBorder="1" applyAlignment="1">
      <alignment horizontal="justify" vertical="top" wrapText="1"/>
    </xf>
    <xf numFmtId="0" fontId="1" fillId="27" borderId="1" xfId="0" applyFont="1" applyFill="1" applyBorder="1" applyAlignment="1">
      <alignment horizontal="center" vertical="center" wrapText="1"/>
    </xf>
    <xf numFmtId="0" fontId="1" fillId="27" borderId="1" xfId="52" applyFont="1" applyFill="1" applyBorder="1" applyAlignment="1">
      <alignment horizontal="justify" vertical="top" wrapText="1"/>
    </xf>
    <xf numFmtId="0" fontId="1" fillId="27" borderId="1" xfId="52" applyFont="1" applyFill="1" applyBorder="1" applyAlignment="1">
      <alignment horizontal="center" vertical="center" wrapText="1"/>
    </xf>
    <xf numFmtId="0" fontId="1" fillId="27" borderId="1" xfId="0" applyFont="1" applyFill="1" applyBorder="1" applyAlignment="1">
      <alignment horizontal="justify" vertical="top" wrapText="1"/>
    </xf>
    <xf numFmtId="0" fontId="65" fillId="27" borderId="1" xfId="0" applyFont="1" applyFill="1" applyBorder="1" applyAlignment="1">
      <alignment horizontal="left" vertical="top" wrapText="1"/>
    </xf>
    <xf numFmtId="0" fontId="35" fillId="27" borderId="1" xfId="0" applyFont="1" applyFill="1" applyBorder="1" applyAlignment="1">
      <alignment horizontal="center" vertical="center"/>
    </xf>
    <xf numFmtId="0" fontId="1" fillId="33" borderId="1" xfId="52" applyFont="1" applyFill="1" applyBorder="1" applyAlignment="1">
      <alignment horizontal="center" vertical="center" wrapText="1"/>
    </xf>
    <xf numFmtId="0" fontId="1" fillId="27" borderId="1" xfId="1" applyFill="1" applyBorder="1" applyAlignment="1">
      <alignment horizontal="center" vertical="center" wrapText="1"/>
    </xf>
    <xf numFmtId="0" fontId="41" fillId="33" borderId="1" xfId="0" applyFont="1" applyFill="1" applyBorder="1" applyAlignment="1">
      <alignment horizontal="left" vertical="center"/>
    </xf>
    <xf numFmtId="0" fontId="35" fillId="33" borderId="1" xfId="52" applyFont="1" applyFill="1" applyBorder="1" applyAlignment="1">
      <alignment horizontal="justify" vertical="top" wrapText="1"/>
    </xf>
    <xf numFmtId="0" fontId="33" fillId="0" borderId="0" xfId="0" applyFont="1" applyAlignment="1">
      <alignment horizontal="left" vertical="center"/>
    </xf>
    <xf numFmtId="0" fontId="81" fillId="50" borderId="13" xfId="0" applyFont="1" applyFill="1" applyBorder="1" applyAlignment="1">
      <alignment horizontal="left" vertical="top"/>
    </xf>
    <xf numFmtId="0" fontId="81" fillId="50" borderId="0" xfId="0" applyFont="1" applyFill="1" applyAlignment="1">
      <alignment horizontal="left" vertical="top"/>
    </xf>
    <xf numFmtId="0" fontId="1" fillId="33" borderId="1" xfId="52" applyFont="1" applyFill="1" applyBorder="1" applyAlignment="1">
      <alignment horizontal="justify" vertical="top" wrapText="1"/>
    </xf>
    <xf numFmtId="0" fontId="35" fillId="27" borderId="61" xfId="0" applyFont="1" applyFill="1" applyBorder="1" applyAlignment="1">
      <alignment horizontal="center"/>
    </xf>
    <xf numFmtId="0" fontId="35" fillId="27" borderId="32" xfId="0" applyFont="1" applyFill="1" applyBorder="1" applyAlignment="1">
      <alignment horizontal="center"/>
    </xf>
    <xf numFmtId="0" fontId="29" fillId="27" borderId="30" xfId="0" applyFont="1" applyFill="1" applyBorder="1" applyAlignment="1">
      <alignment horizontal="center" vertical="center" wrapText="1"/>
    </xf>
    <xf numFmtId="0" fontId="29" fillId="27" borderId="31" xfId="0" applyFont="1" applyFill="1" applyBorder="1" applyAlignment="1">
      <alignment horizontal="center" vertical="center" wrapText="1"/>
    </xf>
    <xf numFmtId="0" fontId="29" fillId="27" borderId="29" xfId="0" applyFont="1" applyFill="1" applyBorder="1" applyAlignment="1">
      <alignment horizontal="center" vertical="center" wrapText="1"/>
    </xf>
    <xf numFmtId="0" fontId="29" fillId="27" borderId="30" xfId="0" applyFont="1" applyFill="1" applyBorder="1" applyAlignment="1">
      <alignment horizontal="center" vertical="center"/>
    </xf>
    <xf numFmtId="0" fontId="29" fillId="27" borderId="31" xfId="0" applyFont="1" applyFill="1" applyBorder="1" applyAlignment="1">
      <alignment horizontal="center" vertical="center"/>
    </xf>
    <xf numFmtId="0" fontId="29" fillId="27" borderId="29" xfId="0" applyFont="1" applyFill="1" applyBorder="1" applyAlignment="1">
      <alignment horizontal="center" vertical="center"/>
    </xf>
    <xf numFmtId="0" fontId="29" fillId="27" borderId="30" xfId="0" applyFont="1" applyFill="1" applyBorder="1" applyAlignment="1">
      <alignment horizontal="justify" vertical="top" wrapText="1"/>
    </xf>
    <xf numFmtId="0" fontId="29" fillId="27" borderId="31" xfId="0" applyFont="1" applyFill="1" applyBorder="1" applyAlignment="1">
      <alignment horizontal="justify" vertical="top" wrapText="1"/>
    </xf>
    <xf numFmtId="0" fontId="29" fillId="27" borderId="29" xfId="0" applyFont="1" applyFill="1" applyBorder="1" applyAlignment="1">
      <alignment horizontal="justify" vertical="top" wrapText="1"/>
    </xf>
    <xf numFmtId="0" fontId="66" fillId="0" borderId="62" xfId="0" applyFont="1" applyBorder="1" applyAlignment="1">
      <alignment horizontal="left" vertical="center"/>
    </xf>
    <xf numFmtId="0" fontId="67" fillId="0" borderId="62" xfId="0" applyFont="1" applyBorder="1" applyAlignment="1">
      <alignment horizontal="left" vertical="center"/>
    </xf>
    <xf numFmtId="0" fontId="31" fillId="43" borderId="1" xfId="0" applyFont="1" applyFill="1" applyBorder="1" applyAlignment="1">
      <alignment horizontal="center" vertical="center"/>
    </xf>
    <xf numFmtId="0" fontId="81" fillId="50" borderId="61" xfId="0" applyFont="1" applyFill="1" applyBorder="1" applyAlignment="1">
      <alignment horizontal="left" vertical="top"/>
    </xf>
    <xf numFmtId="0" fontId="81" fillId="50" borderId="62" xfId="0" applyFont="1" applyFill="1" applyBorder="1" applyAlignment="1">
      <alignment horizontal="left" vertical="top"/>
    </xf>
    <xf numFmtId="0" fontId="81" fillId="50" borderId="32" xfId="0" applyFont="1" applyFill="1" applyBorder="1" applyAlignment="1">
      <alignment horizontal="left" vertical="top"/>
    </xf>
    <xf numFmtId="0" fontId="29" fillId="50" borderId="1" xfId="0" applyFont="1" applyFill="1" applyBorder="1" applyAlignment="1">
      <alignment horizontal="justify" vertical="top" wrapText="1"/>
    </xf>
    <xf numFmtId="0" fontId="29" fillId="50" borderId="1" xfId="0" applyFont="1" applyFill="1" applyBorder="1" applyAlignment="1">
      <alignment horizontal="justify" vertical="top"/>
    </xf>
    <xf numFmtId="0" fontId="33" fillId="43" borderId="1" xfId="0" applyFont="1" applyFill="1" applyBorder="1" applyAlignment="1">
      <alignment horizontal="left" vertical="center"/>
    </xf>
    <xf numFmtId="0" fontId="81" fillId="50" borderId="61" xfId="0" applyFont="1" applyFill="1" applyBorder="1" applyAlignment="1">
      <alignment horizontal="left" vertical="top" wrapText="1"/>
    </xf>
    <xf numFmtId="0" fontId="81" fillId="50" borderId="62" xfId="0" applyFont="1" applyFill="1" applyBorder="1" applyAlignment="1">
      <alignment horizontal="left" vertical="top" wrapText="1"/>
    </xf>
    <xf numFmtId="0" fontId="81" fillId="50" borderId="32" xfId="0" applyFont="1" applyFill="1" applyBorder="1" applyAlignment="1">
      <alignment horizontal="left" vertical="top" wrapText="1"/>
    </xf>
    <xf numFmtId="0" fontId="24" fillId="0" borderId="1" xfId="0" applyFont="1" applyBorder="1" applyAlignment="1">
      <alignment horizontal="center" vertical="center"/>
    </xf>
    <xf numFmtId="0" fontId="35" fillId="0" borderId="1" xfId="0" applyFont="1" applyBorder="1" applyAlignment="1">
      <alignment horizontal="justify" vertical="top" wrapText="1"/>
    </xf>
    <xf numFmtId="0" fontId="41" fillId="0" borderId="1" xfId="0" applyFont="1" applyBorder="1" applyAlignment="1">
      <alignment horizontal="center"/>
    </xf>
    <xf numFmtId="0" fontId="44" fillId="0" borderId="61" xfId="0" applyFont="1" applyBorder="1" applyAlignment="1">
      <alignment horizontal="center" vertical="center"/>
    </xf>
    <xf numFmtId="0" fontId="44" fillId="0" borderId="62" xfId="0" applyFont="1" applyBorder="1" applyAlignment="1">
      <alignment horizontal="center" vertical="center"/>
    </xf>
    <xf numFmtId="0" fontId="44" fillId="0" borderId="32" xfId="0" applyFont="1" applyBorder="1" applyAlignment="1">
      <alignment horizontal="center" vertical="center"/>
    </xf>
    <xf numFmtId="0" fontId="41" fillId="0" borderId="1" xfId="0" applyFont="1" applyBorder="1" applyAlignment="1">
      <alignment horizontal="center" vertical="top"/>
    </xf>
    <xf numFmtId="0" fontId="81" fillId="50" borderId="30" xfId="0" applyFont="1" applyFill="1" applyBorder="1" applyAlignment="1">
      <alignment horizontal="center" vertical="top"/>
    </xf>
    <xf numFmtId="0" fontId="1" fillId="0" borderId="30" xfId="1" applyFill="1" applyBorder="1" applyAlignment="1" applyProtection="1">
      <alignment horizontal="center" vertical="center" wrapText="1"/>
    </xf>
    <xf numFmtId="0" fontId="1" fillId="0" borderId="31" xfId="1" applyFill="1" applyBorder="1" applyAlignment="1" applyProtection="1">
      <alignment horizontal="center" vertical="center" wrapText="1"/>
    </xf>
    <xf numFmtId="0" fontId="1" fillId="0" borderId="29" xfId="1" applyFill="1" applyBorder="1" applyAlignment="1" applyProtection="1">
      <alignment horizontal="center" vertical="center" wrapText="1"/>
    </xf>
    <xf numFmtId="0" fontId="1" fillId="0" borderId="1" xfId="1" applyFill="1" applyBorder="1" applyAlignment="1" applyProtection="1">
      <alignment horizontal="center" vertical="center" wrapText="1"/>
    </xf>
    <xf numFmtId="0" fontId="29" fillId="29" borderId="1" xfId="1" applyFont="1" applyFill="1" applyBorder="1" applyAlignment="1" applyProtection="1">
      <alignment horizontal="center" vertical="center" wrapText="1"/>
    </xf>
    <xf numFmtId="0" fontId="29" fillId="29" borderId="1" xfId="0" applyFont="1" applyFill="1" applyBorder="1" applyAlignment="1">
      <alignment horizontal="justify" vertical="top" wrapText="1"/>
    </xf>
    <xf numFmtId="164" fontId="32" fillId="29" borderId="1" xfId="0" applyNumberFormat="1" applyFont="1" applyFill="1" applyBorder="1" applyAlignment="1">
      <alignment horizontal="left" vertical="center"/>
    </xf>
    <xf numFmtId="0" fontId="30" fillId="2" borderId="2" xfId="0" applyFont="1" applyFill="1" applyBorder="1" applyAlignment="1">
      <alignment horizontal="center"/>
    </xf>
    <xf numFmtId="0" fontId="30" fillId="2" borderId="3" xfId="0" applyFont="1" applyFill="1" applyBorder="1" applyAlignment="1">
      <alignment horizontal="center"/>
    </xf>
    <xf numFmtId="0" fontId="30" fillId="2" borderId="13" xfId="0" applyFont="1" applyFill="1" applyBorder="1" applyAlignment="1">
      <alignment horizontal="center"/>
    </xf>
    <xf numFmtId="0" fontId="30" fillId="2" borderId="0" xfId="0" applyFont="1" applyFill="1" applyAlignment="1">
      <alignment horizontal="center"/>
    </xf>
    <xf numFmtId="0" fontId="33" fillId="2" borderId="3" xfId="0" applyFont="1" applyFill="1" applyBorder="1" applyAlignment="1">
      <alignment horizontal="center" vertical="center"/>
    </xf>
    <xf numFmtId="0" fontId="33" fillId="2" borderId="17" xfId="0" applyFont="1" applyFill="1" applyBorder="1" applyAlignment="1">
      <alignment horizontal="center" vertical="center"/>
    </xf>
    <xf numFmtId="0" fontId="33" fillId="2" borderId="0" xfId="0" applyFont="1" applyFill="1" applyAlignment="1">
      <alignment horizontal="center" vertical="center"/>
    </xf>
    <xf numFmtId="0" fontId="33" fillId="2" borderId="18" xfId="0" applyFont="1" applyFill="1" applyBorder="1" applyAlignment="1">
      <alignment horizontal="center" vertical="center"/>
    </xf>
    <xf numFmtId="0" fontId="30" fillId="2" borderId="18" xfId="0" applyFont="1" applyFill="1" applyBorder="1" applyAlignment="1">
      <alignment horizontal="center"/>
    </xf>
    <xf numFmtId="0" fontId="29" fillId="29" borderId="1" xfId="52" applyFont="1" applyFill="1" applyBorder="1" applyAlignment="1">
      <alignment horizontal="justify" vertical="top" wrapText="1"/>
    </xf>
    <xf numFmtId="0" fontId="75" fillId="0" borderId="0" xfId="0" applyFont="1" applyAlignment="1">
      <alignment horizontal="left" vertical="top"/>
    </xf>
    <xf numFmtId="0" fontId="67" fillId="0" borderId="0" xfId="0" applyFont="1" applyAlignment="1">
      <alignment horizontal="left" vertical="top" wrapText="1"/>
    </xf>
    <xf numFmtId="0" fontId="67" fillId="0" borderId="0" xfId="0" applyFont="1" applyAlignment="1">
      <alignment horizontal="left" vertical="top"/>
    </xf>
    <xf numFmtId="0" fontId="52" fillId="0" borderId="1" xfId="0" applyFont="1" applyBorder="1" applyAlignment="1">
      <alignment horizontal="left" vertical="top"/>
    </xf>
    <xf numFmtId="0" fontId="43" fillId="38" borderId="30" xfId="0" applyFont="1" applyFill="1" applyBorder="1" applyAlignment="1">
      <alignment horizontal="center" vertical="top" textRotation="90" wrapText="1"/>
    </xf>
    <xf numFmtId="0" fontId="43" fillId="38" borderId="31" xfId="0" applyFont="1" applyFill="1" applyBorder="1" applyAlignment="1">
      <alignment horizontal="center" vertical="top" textRotation="90" wrapText="1"/>
    </xf>
    <xf numFmtId="0" fontId="43" fillId="38" borderId="29" xfId="0" applyFont="1" applyFill="1" applyBorder="1" applyAlignment="1">
      <alignment horizontal="center" vertical="top" textRotation="90" wrapText="1"/>
    </xf>
    <xf numFmtId="0" fontId="42" fillId="0" borderId="1" xfId="0" applyFont="1" applyBorder="1" applyAlignment="1">
      <alignment horizontal="justify" vertical="top" wrapText="1"/>
    </xf>
    <xf numFmtId="0" fontId="42" fillId="38" borderId="30" xfId="0" applyFont="1" applyFill="1" applyBorder="1" applyAlignment="1">
      <alignment horizontal="center" vertical="top" wrapText="1"/>
    </xf>
    <xf numFmtId="0" fontId="42" fillId="38" borderId="29" xfId="0" applyFont="1" applyFill="1" applyBorder="1" applyAlignment="1">
      <alignment horizontal="center" vertical="top" wrapText="1"/>
    </xf>
    <xf numFmtId="0" fontId="42" fillId="0" borderId="30" xfId="0" applyFont="1" applyBorder="1" applyAlignment="1">
      <alignment horizontal="center" vertical="top" wrapText="1"/>
    </xf>
    <xf numFmtId="0" fontId="42" fillId="0" borderId="29" xfId="0" applyFont="1" applyBorder="1" applyAlignment="1">
      <alignment horizontal="center" vertical="top" wrapText="1"/>
    </xf>
    <xf numFmtId="15" fontId="42" fillId="0" borderId="30" xfId="0" applyNumberFormat="1" applyFont="1" applyBorder="1" applyAlignment="1">
      <alignment horizontal="center" vertical="top" wrapText="1"/>
    </xf>
    <xf numFmtId="15" fontId="42" fillId="0" borderId="29" xfId="0" applyNumberFormat="1" applyFont="1" applyBorder="1" applyAlignment="1">
      <alignment horizontal="center" vertical="top" wrapText="1"/>
    </xf>
    <xf numFmtId="15" fontId="42" fillId="2" borderId="30" xfId="0" applyNumberFormat="1" applyFont="1" applyFill="1" applyBorder="1" applyAlignment="1">
      <alignment horizontal="center" vertical="top" wrapText="1"/>
    </xf>
    <xf numFmtId="15" fontId="42" fillId="2" borderId="29" xfId="0" applyNumberFormat="1" applyFont="1" applyFill="1" applyBorder="1" applyAlignment="1">
      <alignment horizontal="center" vertical="top" wrapText="1"/>
    </xf>
    <xf numFmtId="0" fontId="42" fillId="0" borderId="30" xfId="0" applyFont="1" applyBorder="1" applyAlignment="1">
      <alignment horizontal="justify" vertical="top" wrapText="1"/>
    </xf>
    <xf numFmtId="0" fontId="42" fillId="0" borderId="29" xfId="0" applyFont="1" applyBorder="1" applyAlignment="1">
      <alignment horizontal="justify" vertical="top" wrapText="1"/>
    </xf>
    <xf numFmtId="15" fontId="42" fillId="2" borderId="30" xfId="0" applyNumberFormat="1" applyFont="1" applyFill="1" applyBorder="1" applyAlignment="1">
      <alignment horizontal="center" vertical="top"/>
    </xf>
    <xf numFmtId="15" fontId="42" fillId="2" borderId="29" xfId="0" applyNumberFormat="1" applyFont="1" applyFill="1" applyBorder="1" applyAlignment="1">
      <alignment horizontal="center" vertical="top"/>
    </xf>
    <xf numFmtId="0" fontId="50" fillId="2" borderId="61" xfId="0" applyFont="1" applyFill="1" applyBorder="1" applyAlignment="1">
      <alignment horizontal="left"/>
    </xf>
    <xf numFmtId="0" fontId="50" fillId="2" borderId="32" xfId="0" applyFont="1" applyFill="1" applyBorder="1" applyAlignment="1">
      <alignment horizontal="left"/>
    </xf>
    <xf numFmtId="0" fontId="50" fillId="2" borderId="61" xfId="0" applyFont="1" applyFill="1" applyBorder="1" applyAlignment="1">
      <alignment horizontal="left" vertical="center"/>
    </xf>
    <xf numFmtId="0" fontId="50" fillId="2" borderId="62" xfId="0" applyFont="1" applyFill="1" applyBorder="1" applyAlignment="1">
      <alignment horizontal="left" vertical="center"/>
    </xf>
    <xf numFmtId="0" fontId="50" fillId="2" borderId="32" xfId="0" applyFont="1" applyFill="1" applyBorder="1" applyAlignment="1">
      <alignment horizontal="left" vertical="center"/>
    </xf>
    <xf numFmtId="0" fontId="52" fillId="2" borderId="1" xfId="0" applyFont="1" applyFill="1" applyBorder="1" applyAlignment="1">
      <alignment horizontal="left" vertical="top" wrapText="1"/>
    </xf>
    <xf numFmtId="0" fontId="50" fillId="2" borderId="2" xfId="0" applyFont="1" applyFill="1" applyBorder="1" applyAlignment="1">
      <alignment horizontal="left" vertical="center"/>
    </xf>
    <xf numFmtId="0" fontId="50" fillId="2" borderId="3" xfId="0" applyFont="1" applyFill="1" applyBorder="1" applyAlignment="1">
      <alignment horizontal="left" vertical="center"/>
    </xf>
    <xf numFmtId="0" fontId="50" fillId="2" borderId="17" xfId="0" applyFont="1" applyFill="1" applyBorder="1" applyAlignment="1">
      <alignment horizontal="left" vertical="center"/>
    </xf>
    <xf numFmtId="0" fontId="31" fillId="2" borderId="70"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1" fillId="2" borderId="71" xfId="0" applyFont="1" applyFill="1" applyBorder="1" applyAlignment="1">
      <alignment horizontal="center" vertical="center" wrapText="1"/>
    </xf>
    <xf numFmtId="0" fontId="31" fillId="2" borderId="72" xfId="0" applyFont="1" applyFill="1" applyBorder="1" applyAlignment="1">
      <alignment horizontal="center" vertical="center" wrapText="1"/>
    </xf>
    <xf numFmtId="0" fontId="50" fillId="0" borderId="61" xfId="0" applyFont="1" applyBorder="1" applyAlignment="1">
      <alignment horizontal="left" vertical="top"/>
    </xf>
    <xf numFmtId="0" fontId="50" fillId="0" borderId="62" xfId="0" applyFont="1" applyBorder="1" applyAlignment="1">
      <alignment horizontal="left" vertical="top"/>
    </xf>
    <xf numFmtId="0" fontId="50" fillId="0" borderId="32" xfId="0" applyFont="1" applyBorder="1" applyAlignment="1">
      <alignment horizontal="left" vertical="top"/>
    </xf>
    <xf numFmtId="15" fontId="22" fillId="0" borderId="61" xfId="0" applyNumberFormat="1" applyFont="1" applyBorder="1" applyAlignment="1">
      <alignment horizontal="left" vertical="top" wrapText="1"/>
    </xf>
    <xf numFmtId="15" fontId="22" fillId="0" borderId="62" xfId="0" applyNumberFormat="1" applyFont="1" applyBorder="1" applyAlignment="1">
      <alignment horizontal="left" vertical="top" wrapText="1"/>
    </xf>
    <xf numFmtId="15" fontId="22" fillId="0" borderId="32" xfId="0" applyNumberFormat="1" applyFont="1" applyBorder="1" applyAlignment="1">
      <alignment horizontal="left" vertical="top" wrapText="1"/>
    </xf>
    <xf numFmtId="0" fontId="50" fillId="0" borderId="2" xfId="0" applyFont="1" applyBorder="1" applyAlignment="1">
      <alignment horizontal="left" vertical="top"/>
    </xf>
    <xf numFmtId="0" fontId="50" fillId="0" borderId="3" xfId="0" applyFont="1" applyBorder="1" applyAlignment="1">
      <alignment horizontal="left" vertical="top"/>
    </xf>
    <xf numFmtId="0" fontId="50" fillId="0" borderId="17" xfId="0" applyFont="1" applyBorder="1" applyAlignment="1">
      <alignment horizontal="left" vertical="top"/>
    </xf>
    <xf numFmtId="0" fontId="31" fillId="43" borderId="73" xfId="0" applyFont="1" applyFill="1" applyBorder="1" applyAlignment="1">
      <alignment horizontal="center" vertical="top" wrapText="1"/>
    </xf>
    <xf numFmtId="0" fontId="31" fillId="43" borderId="72" xfId="0" applyFont="1" applyFill="1" applyBorder="1" applyAlignment="1">
      <alignment horizontal="center" vertical="top" wrapText="1"/>
    </xf>
    <xf numFmtId="0" fontId="31" fillId="46" borderId="27" xfId="0" applyFont="1" applyFill="1" applyBorder="1" applyAlignment="1">
      <alignment horizontal="center" vertical="top" wrapText="1"/>
    </xf>
    <xf numFmtId="0" fontId="31" fillId="46" borderId="42" xfId="0" applyFont="1" applyFill="1" applyBorder="1" applyAlignment="1">
      <alignment horizontal="center" vertical="top" wrapText="1"/>
    </xf>
    <xf numFmtId="0" fontId="31" fillId="46" borderId="28" xfId="0" applyFont="1" applyFill="1" applyBorder="1" applyAlignment="1">
      <alignment horizontal="center" vertical="top" wrapText="1"/>
    </xf>
    <xf numFmtId="0" fontId="52" fillId="38" borderId="1" xfId="0" applyFont="1" applyFill="1" applyBorder="1" applyAlignment="1">
      <alignment horizontal="center" vertical="top" wrapText="1"/>
    </xf>
    <xf numFmtId="15" fontId="53" fillId="38" borderId="1" xfId="0" applyNumberFormat="1" applyFont="1" applyFill="1" applyBorder="1" applyAlignment="1">
      <alignment horizontal="center" vertical="top" wrapText="1"/>
    </xf>
    <xf numFmtId="0" fontId="22" fillId="46" borderId="51" xfId="0" applyFont="1" applyFill="1" applyBorder="1" applyAlignment="1">
      <alignment horizontal="center" vertical="top"/>
    </xf>
    <xf numFmtId="0" fontId="22" fillId="46" borderId="75" xfId="0" applyFont="1" applyFill="1" applyBorder="1" applyAlignment="1">
      <alignment horizontal="center" vertical="top"/>
    </xf>
    <xf numFmtId="0" fontId="54" fillId="38" borderId="1" xfId="0" applyFont="1" applyFill="1" applyBorder="1" applyAlignment="1">
      <alignment horizontal="center" vertical="top" wrapText="1"/>
    </xf>
    <xf numFmtId="0" fontId="54" fillId="46" borderId="1" xfId="0" applyFont="1" applyFill="1" applyBorder="1" applyAlignment="1">
      <alignment horizontal="center" vertical="top" wrapText="1"/>
    </xf>
    <xf numFmtId="0" fontId="54" fillId="46" borderId="55" xfId="0" applyFont="1" applyFill="1" applyBorder="1" applyAlignment="1">
      <alignment horizontal="center" vertical="top" wrapText="1"/>
    </xf>
    <xf numFmtId="0" fontId="52" fillId="38" borderId="41" xfId="0" applyFont="1" applyFill="1" applyBorder="1" applyAlignment="1">
      <alignment horizontal="center" vertical="top" wrapText="1"/>
    </xf>
    <xf numFmtId="0" fontId="52" fillId="38" borderId="67" xfId="0" applyFont="1" applyFill="1" applyBorder="1" applyAlignment="1">
      <alignment horizontal="center" vertical="top" wrapText="1"/>
    </xf>
    <xf numFmtId="0" fontId="52" fillId="43" borderId="44" xfId="0" applyFont="1" applyFill="1" applyBorder="1" applyAlignment="1">
      <alignment horizontal="center" vertical="top" wrapText="1"/>
    </xf>
    <xf numFmtId="0" fontId="52" fillId="43" borderId="45" xfId="0" applyFont="1" applyFill="1" applyBorder="1" applyAlignment="1">
      <alignment horizontal="center" vertical="top" wrapText="1"/>
    </xf>
    <xf numFmtId="0" fontId="54" fillId="43" borderId="74" xfId="0" applyFont="1" applyFill="1" applyBorder="1" applyAlignment="1">
      <alignment horizontal="center" vertical="top" wrapText="1"/>
    </xf>
    <xf numFmtId="0" fontId="54" fillId="43" borderId="39" xfId="0" applyFont="1" applyFill="1" applyBorder="1" applyAlignment="1">
      <alignment horizontal="center" vertical="top" wrapText="1"/>
    </xf>
    <xf numFmtId="0" fontId="54" fillId="46" borderId="40" xfId="0" applyFont="1" applyFill="1" applyBorder="1" applyAlignment="1">
      <alignment horizontal="center" vertical="top" wrapText="1"/>
    </xf>
    <xf numFmtId="0" fontId="54" fillId="46" borderId="66" xfId="0" applyFont="1" applyFill="1" applyBorder="1" applyAlignment="1">
      <alignment horizontal="center" vertical="top" wrapText="1"/>
    </xf>
    <xf numFmtId="0" fontId="52" fillId="38" borderId="55" xfId="0" applyFont="1" applyFill="1" applyBorder="1" applyAlignment="1">
      <alignment horizontal="center" vertical="top" wrapText="1"/>
    </xf>
    <xf numFmtId="0" fontId="53" fillId="38" borderId="1" xfId="0" applyFont="1" applyFill="1" applyBorder="1" applyAlignment="1">
      <alignment horizontal="center" vertical="top" wrapText="1"/>
    </xf>
    <xf numFmtId="0" fontId="54" fillId="38" borderId="55" xfId="0" applyFont="1" applyFill="1" applyBorder="1" applyAlignment="1">
      <alignment horizontal="center" vertical="top" wrapText="1"/>
    </xf>
    <xf numFmtId="1" fontId="42" fillId="2" borderId="30" xfId="0" applyNumberFormat="1" applyFont="1" applyFill="1" applyBorder="1" applyAlignment="1">
      <alignment horizontal="center" vertical="top" wrapText="1"/>
    </xf>
    <xf numFmtId="1" fontId="42" fillId="2" borderId="29" xfId="0" applyNumberFormat="1" applyFont="1" applyFill="1" applyBorder="1" applyAlignment="1">
      <alignment horizontal="center" vertical="top" wrapText="1"/>
    </xf>
    <xf numFmtId="10" fontId="56" fillId="38" borderId="30" xfId="0" applyNumberFormat="1" applyFont="1" applyFill="1" applyBorder="1" applyAlignment="1">
      <alignment horizontal="center" vertical="top" wrapText="1"/>
    </xf>
    <xf numFmtId="10" fontId="56" fillId="38" borderId="29" xfId="0" applyNumberFormat="1" applyFont="1" applyFill="1" applyBorder="1" applyAlignment="1">
      <alignment horizontal="center" vertical="top" wrapText="1"/>
    </xf>
    <xf numFmtId="9" fontId="42" fillId="2" borderId="30" xfId="0" applyNumberFormat="1" applyFont="1" applyFill="1" applyBorder="1" applyAlignment="1">
      <alignment horizontal="center" vertical="top" wrapText="1"/>
    </xf>
    <xf numFmtId="9" fontId="42" fillId="2" borderId="29" xfId="0" applyNumberFormat="1" applyFont="1" applyFill="1" applyBorder="1" applyAlignment="1">
      <alignment horizontal="center" vertical="top" wrapText="1"/>
    </xf>
    <xf numFmtId="10" fontId="43" fillId="0" borderId="30" xfId="0" applyNumberFormat="1" applyFont="1" applyBorder="1" applyAlignment="1">
      <alignment horizontal="center" vertical="top" wrapText="1"/>
    </xf>
    <xf numFmtId="10" fontId="43" fillId="0" borderId="31" xfId="0" applyNumberFormat="1" applyFont="1" applyBorder="1" applyAlignment="1">
      <alignment horizontal="center" vertical="top" wrapText="1"/>
    </xf>
    <xf numFmtId="10" fontId="43" fillId="0" borderId="29" xfId="0" applyNumberFormat="1" applyFont="1" applyBorder="1" applyAlignment="1">
      <alignment horizontal="center" vertical="top" wrapText="1"/>
    </xf>
    <xf numFmtId="1" fontId="42" fillId="0" borderId="30" xfId="0" applyNumberFormat="1" applyFont="1" applyBorder="1" applyAlignment="1">
      <alignment horizontal="center" vertical="top" wrapText="1"/>
    </xf>
    <xf numFmtId="1" fontId="42" fillId="0" borderId="29" xfId="0" applyNumberFormat="1" applyFont="1" applyBorder="1" applyAlignment="1">
      <alignment horizontal="center" vertical="top" wrapText="1"/>
    </xf>
    <xf numFmtId="9" fontId="42" fillId="0" borderId="30" xfId="0" applyNumberFormat="1" applyFont="1" applyBorder="1" applyAlignment="1">
      <alignment horizontal="center" vertical="top" wrapText="1"/>
    </xf>
    <xf numFmtId="9" fontId="42" fillId="0" borderId="29" xfId="0" applyNumberFormat="1" applyFont="1" applyBorder="1" applyAlignment="1">
      <alignment horizontal="center" vertical="top" wrapText="1"/>
    </xf>
    <xf numFmtId="10" fontId="43" fillId="2" borderId="30" xfId="0" applyNumberFormat="1" applyFont="1" applyFill="1" applyBorder="1" applyAlignment="1">
      <alignment horizontal="center" vertical="top" wrapText="1"/>
    </xf>
    <xf numFmtId="10" fontId="43" fillId="2" borderId="31" xfId="0" applyNumberFormat="1" applyFont="1" applyFill="1" applyBorder="1" applyAlignment="1">
      <alignment horizontal="center" vertical="top" wrapText="1"/>
    </xf>
    <xf numFmtId="10" fontId="43" fillId="2" borderId="29" xfId="0" applyNumberFormat="1" applyFont="1" applyFill="1" applyBorder="1" applyAlignment="1">
      <alignment horizontal="center" vertical="top" wrapText="1"/>
    </xf>
    <xf numFmtId="0" fontId="52" fillId="2" borderId="1" xfId="0" applyFont="1" applyFill="1" applyBorder="1" applyAlignment="1">
      <alignment horizontal="left"/>
    </xf>
    <xf numFmtId="15" fontId="22" fillId="2" borderId="61" xfId="0" applyNumberFormat="1" applyFont="1" applyFill="1" applyBorder="1" applyAlignment="1">
      <alignment horizontal="left" vertical="center" wrapText="1"/>
    </xf>
    <xf numFmtId="15" fontId="22" fillId="2" borderId="62" xfId="0" applyNumberFormat="1" applyFont="1" applyFill="1" applyBorder="1" applyAlignment="1">
      <alignment horizontal="left" vertical="center" wrapText="1"/>
    </xf>
    <xf numFmtId="15" fontId="22" fillId="2" borderId="32" xfId="0" applyNumberFormat="1" applyFont="1" applyFill="1" applyBorder="1" applyAlignment="1">
      <alignment horizontal="left" vertical="center" wrapText="1"/>
    </xf>
    <xf numFmtId="0" fontId="63" fillId="43" borderId="61" xfId="0" applyFont="1" applyFill="1" applyBorder="1" applyAlignment="1">
      <alignment horizontal="center" vertical="top"/>
    </xf>
    <xf numFmtId="0" fontId="63" fillId="43" borderId="62" xfId="0" applyFont="1" applyFill="1" applyBorder="1" applyAlignment="1">
      <alignment horizontal="center" vertical="top"/>
    </xf>
    <xf numFmtId="0" fontId="63" fillId="43" borderId="32" xfId="0" applyFont="1" applyFill="1" applyBorder="1" applyAlignment="1">
      <alignment horizontal="center" vertical="top"/>
    </xf>
    <xf numFmtId="0" fontId="42" fillId="0" borderId="31" xfId="0" applyFont="1" applyBorder="1" applyAlignment="1">
      <alignment horizontal="center" vertical="top" wrapText="1"/>
    </xf>
    <xf numFmtId="0" fontId="42" fillId="0" borderId="31" xfId="0" applyFont="1" applyBorder="1" applyAlignment="1">
      <alignment horizontal="justify" vertical="top" wrapText="1"/>
    </xf>
    <xf numFmtId="0" fontId="43" fillId="38" borderId="30" xfId="0" applyFont="1" applyFill="1" applyBorder="1" applyAlignment="1">
      <alignment horizontal="center" vertical="top" textRotation="89" wrapText="1"/>
    </xf>
    <xf numFmtId="0" fontId="43" fillId="38" borderId="31" xfId="0" applyFont="1" applyFill="1" applyBorder="1" applyAlignment="1">
      <alignment horizontal="center" vertical="top" textRotation="89" wrapText="1"/>
    </xf>
    <xf numFmtId="0" fontId="43" fillId="38" borderId="29" xfId="0" applyFont="1" applyFill="1" applyBorder="1" applyAlignment="1">
      <alignment horizontal="center" vertical="top" textRotation="89" wrapText="1"/>
    </xf>
    <xf numFmtId="0" fontId="42" fillId="0" borderId="1" xfId="0" applyFont="1" applyBorder="1" applyAlignment="1">
      <alignment horizontal="center" vertical="top" wrapText="1"/>
    </xf>
    <xf numFmtId="0" fontId="31" fillId="38" borderId="70" xfId="0" applyFont="1" applyFill="1" applyBorder="1" applyAlignment="1">
      <alignment horizontal="center" vertical="top" wrapText="1"/>
    </xf>
    <xf numFmtId="0" fontId="31" fillId="38" borderId="15" xfId="0" applyFont="1" applyFill="1" applyBorder="1" applyAlignment="1">
      <alignment horizontal="center" vertical="top" wrapText="1"/>
    </xf>
    <xf numFmtId="0" fontId="31" fillId="38" borderId="71" xfId="0" applyFont="1" applyFill="1" applyBorder="1" applyAlignment="1">
      <alignment horizontal="center" vertical="top" wrapText="1"/>
    </xf>
    <xf numFmtId="0" fontId="31" fillId="38" borderId="72" xfId="0" applyFont="1" applyFill="1" applyBorder="1" applyAlignment="1">
      <alignment horizontal="center" vertical="top" wrapText="1"/>
    </xf>
    <xf numFmtId="0" fontId="52" fillId="0" borderId="1" xfId="0" applyFont="1" applyBorder="1" applyAlignment="1">
      <alignment horizontal="left" vertical="top" wrapText="1"/>
    </xf>
    <xf numFmtId="0" fontId="31" fillId="2" borderId="73" xfId="0" applyFont="1" applyFill="1" applyBorder="1" applyAlignment="1">
      <alignment horizontal="center" vertical="center" wrapText="1"/>
    </xf>
    <xf numFmtId="0" fontId="31" fillId="2" borderId="27" xfId="0" applyFont="1" applyFill="1" applyBorder="1" applyAlignment="1">
      <alignment horizontal="center" vertical="center" wrapText="1"/>
    </xf>
    <xf numFmtId="0" fontId="31" fillId="2" borderId="42" xfId="0" applyFont="1" applyFill="1" applyBorder="1" applyAlignment="1">
      <alignment horizontal="center" vertical="center" wrapText="1"/>
    </xf>
    <xf numFmtId="0" fontId="31" fillId="2" borderId="28" xfId="0" applyFont="1" applyFill="1" applyBorder="1" applyAlignment="1">
      <alignment horizontal="center" vertical="center" wrapText="1"/>
    </xf>
    <xf numFmtId="0" fontId="54" fillId="2" borderId="74" xfId="0" applyFont="1" applyFill="1" applyBorder="1" applyAlignment="1" applyProtection="1">
      <alignment horizontal="center" vertical="center" wrapText="1"/>
      <protection locked="0"/>
    </xf>
    <xf numFmtId="0" fontId="54" fillId="2" borderId="39" xfId="0" applyFont="1" applyFill="1" applyBorder="1" applyAlignment="1" applyProtection="1">
      <alignment horizontal="center" vertical="center" wrapText="1"/>
      <protection locked="0"/>
    </xf>
    <xf numFmtId="0" fontId="54" fillId="2" borderId="40" xfId="0" applyFont="1" applyFill="1" applyBorder="1" applyAlignment="1">
      <alignment horizontal="center" vertical="center" wrapText="1"/>
    </xf>
    <xf numFmtId="0" fontId="54" fillId="2" borderId="66" xfId="0" applyFont="1" applyFill="1" applyBorder="1" applyAlignment="1">
      <alignment horizontal="center" vertical="center" wrapText="1"/>
    </xf>
    <xf numFmtId="0" fontId="54" fillId="2" borderId="1" xfId="0" applyFont="1" applyFill="1" applyBorder="1" applyAlignment="1">
      <alignment horizontal="center" vertical="center" wrapText="1"/>
    </xf>
    <xf numFmtId="0" fontId="54" fillId="2" borderId="55" xfId="0" applyFont="1" applyFill="1" applyBorder="1" applyAlignment="1">
      <alignment horizontal="center" vertical="center" wrapText="1"/>
    </xf>
    <xf numFmtId="0" fontId="22" fillId="2" borderId="51" xfId="0" applyFont="1" applyFill="1" applyBorder="1" applyAlignment="1">
      <alignment horizontal="center" vertical="center"/>
    </xf>
    <xf numFmtId="0" fontId="22" fillId="2" borderId="75" xfId="0" applyFont="1" applyFill="1" applyBorder="1" applyAlignment="1">
      <alignment horizontal="center" vertical="center"/>
    </xf>
    <xf numFmtId="0" fontId="52" fillId="2" borderId="44" xfId="0" applyFont="1" applyFill="1" applyBorder="1" applyAlignment="1" applyProtection="1">
      <alignment horizontal="center" vertical="center" wrapText="1"/>
      <protection locked="0"/>
    </xf>
    <xf numFmtId="0" fontId="52" fillId="2" borderId="45" xfId="0" applyFont="1" applyFill="1" applyBorder="1" applyAlignment="1" applyProtection="1">
      <alignment horizontal="center" vertical="center" wrapText="1"/>
      <protection locked="0"/>
    </xf>
    <xf numFmtId="0" fontId="42" fillId="2" borderId="1" xfId="0" applyFont="1" applyFill="1" applyBorder="1" applyAlignment="1">
      <alignment horizontal="center" vertical="center" wrapText="1"/>
    </xf>
    <xf numFmtId="0" fontId="42" fillId="2" borderId="1" xfId="0" applyFont="1" applyFill="1" applyBorder="1" applyAlignment="1">
      <alignment horizontal="justify" vertical="center" wrapText="1"/>
    </xf>
    <xf numFmtId="10" fontId="42" fillId="2" borderId="30" xfId="0" applyNumberFormat="1" applyFont="1" applyFill="1" applyBorder="1" applyAlignment="1">
      <alignment horizontal="center" vertical="center" wrapText="1"/>
    </xf>
    <xf numFmtId="10" fontId="42" fillId="2" borderId="31" xfId="0" applyNumberFormat="1" applyFont="1" applyFill="1" applyBorder="1" applyAlignment="1">
      <alignment horizontal="center" vertical="center" wrapText="1"/>
    </xf>
    <xf numFmtId="10" fontId="42" fillId="2" borderId="29" xfId="0" applyNumberFormat="1" applyFont="1" applyFill="1" applyBorder="1" applyAlignment="1">
      <alignment horizontal="center" vertical="center" wrapText="1"/>
    </xf>
    <xf numFmtId="0" fontId="43" fillId="2" borderId="30" xfId="0" applyFont="1" applyFill="1" applyBorder="1" applyAlignment="1">
      <alignment horizontal="center" vertical="center" textRotation="90" wrapText="1"/>
    </xf>
    <xf numFmtId="0" fontId="43" fillId="2" borderId="29" xfId="0" applyFont="1" applyFill="1" applyBorder="1" applyAlignment="1">
      <alignment horizontal="center" vertical="center" textRotation="90" wrapText="1"/>
    </xf>
    <xf numFmtId="0" fontId="54" fillId="2" borderId="1" xfId="0" applyFont="1" applyFill="1" applyBorder="1" applyAlignment="1" applyProtection="1">
      <alignment horizontal="center" vertical="center" wrapText="1"/>
      <protection locked="0"/>
    </xf>
    <xf numFmtId="0" fontId="54" fillId="2" borderId="55"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wrapText="1"/>
      <protection locked="0"/>
    </xf>
    <xf numFmtId="0" fontId="52" fillId="2" borderId="55" xfId="0" applyFont="1" applyFill="1" applyBorder="1" applyAlignment="1" applyProtection="1">
      <alignment horizontal="center" vertical="center" wrapText="1"/>
      <protection locked="0"/>
    </xf>
    <xf numFmtId="0" fontId="52" fillId="2" borderId="41" xfId="0" applyFont="1" applyFill="1" applyBorder="1" applyAlignment="1">
      <alignment horizontal="center" vertical="center" wrapText="1"/>
    </xf>
    <xf numFmtId="0" fontId="52" fillId="2" borderId="67" xfId="0" applyFont="1" applyFill="1" applyBorder="1" applyAlignment="1">
      <alignment horizontal="center" vertical="center" wrapText="1"/>
    </xf>
    <xf numFmtId="15" fontId="53" fillId="2" borderId="1"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wrapText="1"/>
      <protection locked="0"/>
    </xf>
    <xf numFmtId="0" fontId="43" fillId="2" borderId="30" xfId="0" applyFont="1" applyFill="1" applyBorder="1" applyAlignment="1">
      <alignment horizontal="center" vertical="center" textRotation="89" wrapText="1"/>
    </xf>
    <xf numFmtId="0" fontId="43" fillId="2" borderId="29" xfId="0" applyFont="1" applyFill="1" applyBorder="1" applyAlignment="1">
      <alignment horizontal="center" vertical="center" textRotation="89" wrapText="1"/>
    </xf>
    <xf numFmtId="10" fontId="42" fillId="2" borderId="1" xfId="0" applyNumberFormat="1" applyFont="1" applyFill="1" applyBorder="1" applyAlignment="1">
      <alignment horizontal="center" vertical="center" wrapText="1"/>
    </xf>
    <xf numFmtId="0" fontId="43" fillId="2" borderId="31" xfId="0" applyFont="1" applyFill="1" applyBorder="1" applyAlignment="1">
      <alignment horizontal="center" vertical="center" textRotation="90" wrapText="1"/>
    </xf>
    <xf numFmtId="0" fontId="35" fillId="2" borderId="50" xfId="0" applyFont="1" applyFill="1" applyBorder="1" applyAlignment="1">
      <alignment horizontal="center" vertical="center" wrapText="1"/>
    </xf>
    <xf numFmtId="0" fontId="35" fillId="2" borderId="85" xfId="0" applyFont="1" applyFill="1" applyBorder="1" applyAlignment="1">
      <alignment horizontal="center" vertical="center" wrapText="1"/>
    </xf>
    <xf numFmtId="0" fontId="35" fillId="2" borderId="49" xfId="0" applyFont="1" applyFill="1" applyBorder="1" applyAlignment="1">
      <alignment horizontal="center" vertical="center" wrapText="1"/>
    </xf>
    <xf numFmtId="0" fontId="35" fillId="2" borderId="30" xfId="0" applyFont="1" applyFill="1" applyBorder="1" applyAlignment="1">
      <alignment horizontal="justify" vertical="top" wrapText="1"/>
    </xf>
    <xf numFmtId="0" fontId="35" fillId="2" borderId="31" xfId="0" applyFont="1" applyFill="1" applyBorder="1" applyAlignment="1">
      <alignment horizontal="justify" vertical="top" wrapText="1"/>
    </xf>
    <xf numFmtId="0" fontId="35" fillId="2" borderId="29" xfId="0" applyFont="1" applyFill="1" applyBorder="1" applyAlignment="1">
      <alignment horizontal="justify" vertical="top" wrapText="1"/>
    </xf>
    <xf numFmtId="0" fontId="41" fillId="2" borderId="30" xfId="0" applyFont="1" applyFill="1" applyBorder="1" applyAlignment="1">
      <alignment horizontal="center" vertical="center" textRotation="89" wrapText="1"/>
    </xf>
    <xf numFmtId="0" fontId="41" fillId="2" borderId="31" xfId="0" applyFont="1" applyFill="1" applyBorder="1" applyAlignment="1">
      <alignment horizontal="center" vertical="center" textRotation="89" wrapText="1"/>
    </xf>
    <xf numFmtId="0" fontId="41" fillId="2" borderId="29" xfId="0" applyFont="1" applyFill="1" applyBorder="1" applyAlignment="1">
      <alignment horizontal="center" vertical="center" textRotation="89" wrapText="1"/>
    </xf>
    <xf numFmtId="10" fontId="35" fillId="2" borderId="30" xfId="0" applyNumberFormat="1" applyFont="1" applyFill="1" applyBorder="1" applyAlignment="1">
      <alignment horizontal="center" vertical="center" wrapText="1"/>
    </xf>
    <xf numFmtId="10" fontId="35" fillId="2" borderId="31" xfId="0" applyNumberFormat="1" applyFont="1" applyFill="1" applyBorder="1" applyAlignment="1">
      <alignment horizontal="center" vertical="center" wrapText="1"/>
    </xf>
    <xf numFmtId="10" fontId="35" fillId="2" borderId="29" xfId="0" applyNumberFormat="1" applyFont="1" applyFill="1" applyBorder="1" applyAlignment="1">
      <alignment horizontal="center" vertical="center" wrapText="1"/>
    </xf>
    <xf numFmtId="0" fontId="35" fillId="2" borderId="30" xfId="0" applyFont="1" applyFill="1" applyBorder="1" applyAlignment="1">
      <alignment horizontal="center" vertical="center" wrapText="1"/>
    </xf>
    <xf numFmtId="0" fontId="35" fillId="2" borderId="31" xfId="0" applyFont="1" applyFill="1" applyBorder="1" applyAlignment="1">
      <alignment horizontal="center" vertical="center" wrapText="1"/>
    </xf>
    <xf numFmtId="0" fontId="35" fillId="2" borderId="29" xfId="0" applyFont="1" applyFill="1" applyBorder="1" applyAlignment="1">
      <alignment horizontal="center" vertical="center" wrapText="1"/>
    </xf>
    <xf numFmtId="0" fontId="35" fillId="2" borderId="40" xfId="0" applyFont="1" applyFill="1" applyBorder="1" applyAlignment="1">
      <alignment horizontal="center" vertical="center" wrapText="1"/>
    </xf>
    <xf numFmtId="0" fontId="35" fillId="2" borderId="1" xfId="0" applyFont="1" applyFill="1" applyBorder="1" applyAlignment="1">
      <alignment horizontal="justify" vertical="top" wrapText="1"/>
    </xf>
    <xf numFmtId="0" fontId="41" fillId="2" borderId="1" xfId="0" applyFont="1" applyFill="1" applyBorder="1" applyAlignment="1">
      <alignment horizontal="center" vertical="center" textRotation="89" wrapText="1"/>
    </xf>
    <xf numFmtId="0" fontId="41" fillId="2" borderId="0" xfId="0" applyFont="1" applyFill="1" applyAlignment="1">
      <alignment horizontal="right" vertical="center" wrapText="1"/>
    </xf>
    <xf numFmtId="10" fontId="35" fillId="2" borderId="1" xfId="0" applyNumberFormat="1" applyFont="1" applyFill="1" applyBorder="1" applyAlignment="1">
      <alignment horizontal="center" vertical="center" wrapText="1"/>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29" fillId="0" borderId="13" xfId="0" applyFont="1" applyBorder="1" applyAlignment="1">
      <alignment horizontal="center" vertical="center"/>
    </xf>
    <xf numFmtId="0" fontId="29" fillId="0" borderId="0" xfId="0" applyFont="1" applyAlignment="1">
      <alignment horizontal="center" vertical="center"/>
    </xf>
    <xf numFmtId="0" fontId="32" fillId="0" borderId="3" xfId="0" applyFont="1" applyBorder="1" applyAlignment="1">
      <alignment horizontal="center" vertical="center"/>
    </xf>
    <xf numFmtId="0" fontId="32" fillId="0" borderId="17" xfId="0" applyFont="1" applyBorder="1" applyAlignment="1">
      <alignment horizontal="center" vertical="center"/>
    </xf>
    <xf numFmtId="0" fontId="32" fillId="0" borderId="0" xfId="0" applyFont="1" applyAlignment="1">
      <alignment horizontal="center" vertical="center"/>
    </xf>
    <xf numFmtId="0" fontId="32" fillId="0" borderId="18" xfId="0" applyFont="1" applyBorder="1" applyAlignment="1">
      <alignment horizontal="center" vertical="center"/>
    </xf>
    <xf numFmtId="0" fontId="29" fillId="0" borderId="18" xfId="0" applyFont="1" applyBorder="1" applyAlignment="1">
      <alignment horizontal="center" vertical="center"/>
    </xf>
    <xf numFmtId="164" fontId="32" fillId="0" borderId="1" xfId="0" applyNumberFormat="1" applyFont="1" applyBorder="1" applyAlignment="1">
      <alignment horizontal="center" vertical="center"/>
    </xf>
    <xf numFmtId="164" fontId="32" fillId="26" borderId="1" xfId="0" applyNumberFormat="1" applyFont="1" applyFill="1" applyBorder="1" applyAlignment="1">
      <alignment horizontal="left" vertical="center"/>
    </xf>
    <xf numFmtId="0" fontId="24" fillId="0" borderId="61" xfId="0" applyFont="1" applyBorder="1" applyAlignment="1">
      <alignment horizontal="left" vertical="center"/>
    </xf>
    <xf numFmtId="0" fontId="24" fillId="0" borderId="32" xfId="0" applyFont="1" applyBorder="1" applyAlignment="1">
      <alignment horizontal="left" vertical="center"/>
    </xf>
    <xf numFmtId="0" fontId="24" fillId="0" borderId="61" xfId="0" applyFont="1" applyBorder="1" applyAlignment="1">
      <alignment horizontal="justify" vertical="top" wrapText="1"/>
    </xf>
    <xf numFmtId="0" fontId="24" fillId="0" borderId="32" xfId="0" applyFont="1" applyBorder="1" applyAlignment="1">
      <alignment horizontal="justify" vertical="top" wrapText="1"/>
    </xf>
    <xf numFmtId="0" fontId="44" fillId="0" borderId="1" xfId="0" applyFont="1" applyBorder="1" applyAlignment="1">
      <alignment horizontal="left"/>
    </xf>
    <xf numFmtId="0" fontId="24" fillId="0" borderId="1" xfId="0" applyFont="1" applyBorder="1" applyAlignment="1">
      <alignment horizontal="center" vertical="top" wrapText="1"/>
    </xf>
    <xf numFmtId="0" fontId="92" fillId="0" borderId="89" xfId="0" applyFont="1" applyBorder="1" applyAlignment="1">
      <alignment horizontal="center" vertical="center" wrapText="1"/>
    </xf>
    <xf numFmtId="0" fontId="92" fillId="0" borderId="97" xfId="0" applyFont="1" applyBorder="1" applyAlignment="1">
      <alignment horizontal="center" vertical="center" wrapText="1"/>
    </xf>
    <xf numFmtId="0" fontId="92" fillId="0" borderId="33" xfId="0" applyFont="1" applyBorder="1" applyAlignment="1">
      <alignment horizontal="center" vertical="center" wrapText="1"/>
    </xf>
    <xf numFmtId="0" fontId="92" fillId="0" borderId="99" xfId="0" applyFont="1" applyBorder="1" applyAlignment="1">
      <alignment horizontal="center" vertical="center" wrapText="1"/>
    </xf>
    <xf numFmtId="0" fontId="92" fillId="0" borderId="22" xfId="0" applyFont="1" applyBorder="1" applyAlignment="1">
      <alignment horizontal="center" vertical="center" wrapText="1"/>
    </xf>
    <xf numFmtId="0" fontId="92" fillId="0" borderId="98" xfId="0" applyFont="1" applyBorder="1" applyAlignment="1">
      <alignment horizontal="center" vertical="center" wrapText="1"/>
    </xf>
    <xf numFmtId="14" fontId="93" fillId="0" borderId="89" xfId="0" applyNumberFormat="1" applyFont="1" applyBorder="1" applyAlignment="1">
      <alignment horizontal="center" vertical="center"/>
    </xf>
    <xf numFmtId="14" fontId="93" fillId="0" borderId="90" xfId="0" applyNumberFormat="1" applyFont="1" applyBorder="1" applyAlignment="1">
      <alignment horizontal="center" vertical="center"/>
    </xf>
    <xf numFmtId="14" fontId="93" fillId="0" borderId="39" xfId="0" applyNumberFormat="1" applyFont="1" applyBorder="1" applyAlignment="1">
      <alignment horizontal="center" vertical="center"/>
    </xf>
    <xf numFmtId="0" fontId="24" fillId="0" borderId="1" xfId="0" applyFont="1" applyBorder="1" applyAlignment="1">
      <alignment horizontal="left" vertical="top" wrapText="1"/>
    </xf>
    <xf numFmtId="14" fontId="83" fillId="49" borderId="1" xfId="0" applyNumberFormat="1" applyFont="1" applyFill="1" applyBorder="1" applyAlignment="1">
      <alignment horizontal="center" vertical="center" wrapText="1"/>
    </xf>
    <xf numFmtId="0" fontId="24" fillId="0" borderId="61" xfId="0" applyFont="1" applyBorder="1" applyAlignment="1">
      <alignment horizontal="left" vertical="top"/>
    </xf>
    <xf numFmtId="0" fontId="24" fillId="0" borderId="32" xfId="0" applyFont="1" applyBorder="1" applyAlignment="1">
      <alignment horizontal="left" vertical="top"/>
    </xf>
    <xf numFmtId="0" fontId="24" fillId="0" borderId="1" xfId="0" applyFont="1" applyBorder="1" applyAlignment="1">
      <alignment horizontal="justify" vertical="top" wrapText="1"/>
    </xf>
    <xf numFmtId="0" fontId="90" fillId="0" borderId="61" xfId="0" applyFont="1" applyBorder="1" applyAlignment="1" applyProtection="1">
      <alignment horizontal="left" vertical="center"/>
      <protection locked="0"/>
    </xf>
    <xf numFmtId="0" fontId="90" fillId="0" borderId="32" xfId="0" applyFont="1" applyBorder="1" applyAlignment="1" applyProtection="1">
      <alignment horizontal="left" vertical="center"/>
      <protection locked="0"/>
    </xf>
    <xf numFmtId="0" fontId="41" fillId="0" borderId="95" xfId="0" applyFont="1" applyBorder="1" applyAlignment="1" applyProtection="1">
      <alignment horizontal="left" vertical="top"/>
      <protection locked="0"/>
    </xf>
    <xf numFmtId="0" fontId="41" fillId="0" borderId="96" xfId="0" applyFont="1" applyBorder="1" applyAlignment="1" applyProtection="1">
      <alignment horizontal="left" vertical="top"/>
      <protection locked="0"/>
    </xf>
    <xf numFmtId="0" fontId="41" fillId="0" borderId="95" xfId="0" applyFont="1" applyBorder="1" applyAlignment="1" applyProtection="1">
      <alignment horizontal="left" vertical="top" wrapText="1"/>
      <protection locked="0"/>
    </xf>
    <xf numFmtId="0" fontId="48" fillId="31" borderId="1" xfId="0" applyFont="1" applyFill="1" applyBorder="1" applyAlignment="1">
      <alignment horizontal="center" vertical="center" wrapText="1"/>
    </xf>
    <xf numFmtId="0" fontId="45" fillId="31" borderId="1" xfId="0" applyFont="1" applyFill="1" applyBorder="1" applyAlignment="1">
      <alignment horizontal="center" vertical="center" wrapText="1"/>
    </xf>
    <xf numFmtId="0" fontId="74" fillId="33" borderId="92" xfId="0" applyFont="1" applyFill="1" applyBorder="1" applyAlignment="1">
      <alignment horizontal="left" vertical="center" wrapText="1"/>
    </xf>
    <xf numFmtId="0" fontId="74" fillId="33" borderId="77" xfId="0" applyFont="1" applyFill="1" applyBorder="1" applyAlignment="1">
      <alignment horizontal="left" vertical="center" wrapText="1"/>
    </xf>
    <xf numFmtId="0" fontId="74" fillId="33" borderId="46" xfId="0" applyFont="1" applyFill="1" applyBorder="1" applyAlignment="1">
      <alignment horizontal="left" vertical="center" wrapText="1"/>
    </xf>
    <xf numFmtId="0" fontId="74" fillId="33" borderId="56" xfId="0" applyFont="1" applyFill="1" applyBorder="1" applyAlignment="1">
      <alignment horizontal="left" vertical="center" wrapText="1"/>
    </xf>
    <xf numFmtId="14" fontId="78" fillId="49" borderId="46" xfId="0" applyNumberFormat="1" applyFont="1" applyFill="1" applyBorder="1" applyAlignment="1">
      <alignment horizontal="left" vertical="center" wrapText="1"/>
    </xf>
    <xf numFmtId="14" fontId="78" fillId="49" borderId="56" xfId="0" applyNumberFormat="1" applyFont="1" applyFill="1" applyBorder="1" applyAlignment="1">
      <alignment horizontal="left" vertical="center" wrapText="1"/>
    </xf>
    <xf numFmtId="0" fontId="25" fillId="49" borderId="27" xfId="0" applyFont="1" applyFill="1" applyBorder="1" applyAlignment="1">
      <alignment horizontal="center" vertical="center" wrapText="1"/>
    </xf>
    <xf numFmtId="0" fontId="25" fillId="49" borderId="50" xfId="0" applyFont="1" applyFill="1" applyBorder="1" applyAlignment="1">
      <alignment horizontal="center" vertical="center" wrapText="1"/>
    </xf>
    <xf numFmtId="0" fontId="25" fillId="49" borderId="42" xfId="0" applyFont="1" applyFill="1" applyBorder="1" applyAlignment="1">
      <alignment horizontal="center" vertical="center" wrapText="1"/>
    </xf>
    <xf numFmtId="0" fontId="25" fillId="49" borderId="30" xfId="0" applyFont="1" applyFill="1" applyBorder="1" applyAlignment="1">
      <alignment horizontal="center" vertical="center" wrapText="1"/>
    </xf>
    <xf numFmtId="0" fontId="25" fillId="49" borderId="28" xfId="0" applyFont="1" applyFill="1" applyBorder="1" applyAlignment="1">
      <alignment horizontal="center" vertical="center" wrapText="1"/>
    </xf>
    <xf numFmtId="0" fontId="74" fillId="31" borderId="33" xfId="0" applyFont="1" applyFill="1" applyBorder="1" applyAlignment="1">
      <alignment horizontal="left" vertical="center" wrapText="1"/>
    </xf>
    <xf numFmtId="0" fontId="74" fillId="31" borderId="88" xfId="0" applyFont="1" applyFill="1" applyBorder="1" applyAlignment="1">
      <alignment horizontal="left" vertical="center" wrapText="1"/>
    </xf>
    <xf numFmtId="0" fontId="25" fillId="49" borderId="65" xfId="0" applyFont="1" applyFill="1" applyBorder="1" applyAlignment="1">
      <alignment horizontal="center" vertical="center" wrapText="1"/>
    </xf>
    <xf numFmtId="0" fontId="25" fillId="49" borderId="27" xfId="0" applyFont="1" applyFill="1" applyBorder="1" applyAlignment="1">
      <alignment horizontal="center" vertical="center"/>
    </xf>
    <xf numFmtId="0" fontId="25" fillId="49" borderId="42" xfId="0" applyFont="1" applyFill="1" applyBorder="1" applyAlignment="1">
      <alignment horizontal="center" vertical="center"/>
    </xf>
    <xf numFmtId="0" fontId="25" fillId="49" borderId="28" xfId="0" applyFont="1" applyFill="1" applyBorder="1" applyAlignment="1">
      <alignment horizontal="center" vertical="center"/>
    </xf>
    <xf numFmtId="0" fontId="48" fillId="31" borderId="61" xfId="0" applyFont="1" applyFill="1" applyBorder="1" applyAlignment="1">
      <alignment horizontal="center" vertical="center" wrapText="1"/>
    </xf>
    <xf numFmtId="0" fontId="48" fillId="31" borderId="62" xfId="0" applyFont="1" applyFill="1" applyBorder="1" applyAlignment="1">
      <alignment horizontal="center" vertical="center" wrapText="1"/>
    </xf>
    <xf numFmtId="0" fontId="48" fillId="31" borderId="32" xfId="0" applyFont="1" applyFill="1" applyBorder="1" applyAlignment="1">
      <alignment horizontal="center" vertical="center" wrapText="1"/>
    </xf>
    <xf numFmtId="0" fontId="45" fillId="31" borderId="61" xfId="0" applyFont="1" applyFill="1" applyBorder="1" applyAlignment="1">
      <alignment horizontal="center" vertical="center" wrapText="1"/>
    </xf>
    <xf numFmtId="0" fontId="45" fillId="31" borderId="62" xfId="0" applyFont="1" applyFill="1" applyBorder="1" applyAlignment="1">
      <alignment horizontal="center" vertical="center" wrapText="1"/>
    </xf>
    <xf numFmtId="0" fontId="45" fillId="31" borderId="32" xfId="0" applyFont="1" applyFill="1" applyBorder="1" applyAlignment="1">
      <alignment horizontal="center" vertical="center" wrapText="1"/>
    </xf>
    <xf numFmtId="0" fontId="25" fillId="49" borderId="64" xfId="0" applyFont="1" applyFill="1" applyBorder="1" applyAlignment="1">
      <alignment horizontal="center" vertical="center" wrapText="1"/>
    </xf>
    <xf numFmtId="0" fontId="74" fillId="31" borderId="46" xfId="0" applyFont="1" applyFill="1" applyBorder="1" applyAlignment="1">
      <alignment horizontal="left" vertical="center" wrapText="1"/>
    </xf>
    <xf numFmtId="0" fontId="74" fillId="31" borderId="56" xfId="0" applyFont="1" applyFill="1" applyBorder="1" applyAlignment="1">
      <alignment horizontal="left" vertical="center" wrapText="1"/>
    </xf>
    <xf numFmtId="0" fontId="77" fillId="0" borderId="33" xfId="0" applyFont="1" applyBorder="1" applyAlignment="1">
      <alignment horizontal="left" vertical="center" wrapText="1"/>
    </xf>
    <xf numFmtId="0" fontId="77" fillId="0" borderId="63" xfId="0" applyFont="1" applyBorder="1" applyAlignment="1">
      <alignment horizontal="left" vertical="center" wrapText="1"/>
    </xf>
    <xf numFmtId="0" fontId="77" fillId="0" borderId="34" xfId="0" applyFont="1" applyBorder="1" applyAlignment="1">
      <alignment horizontal="left" vertical="center" wrapText="1"/>
    </xf>
    <xf numFmtId="0" fontId="45" fillId="40" borderId="1" xfId="0" applyFont="1" applyFill="1" applyBorder="1" applyAlignment="1">
      <alignment horizontal="center" vertical="center" wrapText="1"/>
    </xf>
    <xf numFmtId="0" fontId="74" fillId="0" borderId="58" xfId="0" applyFont="1" applyBorder="1" applyAlignment="1">
      <alignment horizontal="left" vertical="center" wrapText="1"/>
    </xf>
    <xf numFmtId="0" fontId="74" fillId="0" borderId="59" xfId="0" applyFont="1" applyBorder="1" applyAlignment="1">
      <alignment horizontal="left" vertical="center" wrapText="1"/>
    </xf>
    <xf numFmtId="0" fontId="66" fillId="0" borderId="13" xfId="0" applyFont="1" applyBorder="1" applyAlignment="1">
      <alignment horizontal="left" vertical="center"/>
    </xf>
    <xf numFmtId="0" fontId="66" fillId="0" borderId="0" xfId="0" applyFont="1" applyAlignment="1">
      <alignment horizontal="left" vertical="center"/>
    </xf>
    <xf numFmtId="0" fontId="45" fillId="38" borderId="1" xfId="0" applyFont="1" applyFill="1" applyBorder="1" applyAlignment="1">
      <alignment horizontal="center" vertical="center" wrapText="1"/>
    </xf>
    <xf numFmtId="0" fontId="45" fillId="38" borderId="61" xfId="0" applyFont="1" applyFill="1" applyBorder="1" applyAlignment="1">
      <alignment horizontal="center" vertical="center" wrapText="1"/>
    </xf>
    <xf numFmtId="0" fontId="45" fillId="38" borderId="62" xfId="0" applyFont="1" applyFill="1" applyBorder="1" applyAlignment="1">
      <alignment horizontal="center" vertical="center" wrapText="1"/>
    </xf>
    <xf numFmtId="0" fontId="45" fillId="38" borderId="32" xfId="0" applyFont="1" applyFill="1" applyBorder="1" applyAlignment="1">
      <alignment horizontal="center" vertical="center" wrapText="1"/>
    </xf>
    <xf numFmtId="0" fontId="45" fillId="36" borderId="29" xfId="0" applyFont="1" applyFill="1" applyBorder="1" applyAlignment="1">
      <alignment horizontal="center" vertical="center" wrapText="1"/>
    </xf>
    <xf numFmtId="0" fontId="45" fillId="36" borderId="1" xfId="0" applyFont="1" applyFill="1" applyBorder="1" applyAlignment="1">
      <alignment horizontal="center" vertical="center" wrapText="1"/>
    </xf>
    <xf numFmtId="0" fontId="45" fillId="36" borderId="48" xfId="0" applyFont="1" applyFill="1" applyBorder="1" applyAlignment="1">
      <alignment horizontal="center" vertical="center" wrapText="1"/>
    </xf>
    <xf numFmtId="0" fontId="45" fillId="36" borderId="16" xfId="0" applyFont="1" applyFill="1" applyBorder="1" applyAlignment="1">
      <alignment horizontal="center" vertical="center" wrapText="1"/>
    </xf>
    <xf numFmtId="0" fontId="45" fillId="36" borderId="14" xfId="0" applyFont="1" applyFill="1" applyBorder="1" applyAlignment="1">
      <alignment horizontal="center" vertical="center" wrapText="1"/>
    </xf>
    <xf numFmtId="0" fontId="45" fillId="36" borderId="49" xfId="0" applyFont="1" applyFill="1" applyBorder="1" applyAlignment="1">
      <alignment horizontal="center" vertical="center" wrapText="1"/>
    </xf>
    <xf numFmtId="0" fontId="44" fillId="33" borderId="49" xfId="0" applyFont="1" applyFill="1" applyBorder="1" applyAlignment="1">
      <alignment horizontal="center" vertical="center"/>
    </xf>
    <xf numFmtId="0" fontId="44" fillId="33" borderId="29" xfId="0" applyFont="1" applyFill="1" applyBorder="1" applyAlignment="1">
      <alignment horizontal="center" vertical="center"/>
    </xf>
    <xf numFmtId="0" fontId="44" fillId="33" borderId="48" xfId="0" applyFont="1" applyFill="1" applyBorder="1" applyAlignment="1">
      <alignment horizontal="center" vertical="center"/>
    </xf>
    <xf numFmtId="0" fontId="45" fillId="36" borderId="64" xfId="0" applyFont="1" applyFill="1" applyBorder="1" applyAlignment="1">
      <alignment horizontal="center" vertical="center" wrapText="1"/>
    </xf>
    <xf numFmtId="0" fontId="45" fillId="36" borderId="42" xfId="0" applyFont="1" applyFill="1" applyBorder="1" applyAlignment="1">
      <alignment horizontal="center" vertical="center" wrapText="1"/>
    </xf>
    <xf numFmtId="0" fontId="45" fillId="36" borderId="65" xfId="0" applyFont="1" applyFill="1" applyBorder="1" applyAlignment="1">
      <alignment horizontal="center" vertical="center" wrapText="1"/>
    </xf>
    <xf numFmtId="0" fontId="45" fillId="36" borderId="27" xfId="0" applyFont="1" applyFill="1" applyBorder="1" applyAlignment="1">
      <alignment horizontal="center" vertical="center" wrapText="1"/>
    </xf>
    <xf numFmtId="0" fontId="44" fillId="33" borderId="27" xfId="0" applyFont="1" applyFill="1" applyBorder="1" applyAlignment="1">
      <alignment horizontal="center" vertical="center"/>
    </xf>
    <xf numFmtId="0" fontId="44" fillId="33" borderId="42" xfId="0" applyFont="1" applyFill="1" applyBorder="1" applyAlignment="1">
      <alignment horizontal="center" vertical="center"/>
    </xf>
    <xf numFmtId="0" fontId="44" fillId="33" borderId="28" xfId="0" applyFont="1" applyFill="1" applyBorder="1" applyAlignment="1">
      <alignment horizontal="center" vertical="center"/>
    </xf>
    <xf numFmtId="0" fontId="74" fillId="0" borderId="46" xfId="0" applyFont="1" applyBorder="1" applyAlignment="1">
      <alignment horizontal="left" vertical="center" wrapText="1"/>
    </xf>
    <xf numFmtId="0" fontId="74" fillId="0" borderId="56" xfId="0" applyFont="1" applyBorder="1" applyAlignment="1">
      <alignment horizontal="left" vertical="center" wrapText="1"/>
    </xf>
    <xf numFmtId="164" fontId="44" fillId="26" borderId="46" xfId="0" applyNumberFormat="1" applyFont="1" applyFill="1" applyBorder="1" applyAlignment="1">
      <alignment horizontal="left" vertical="center"/>
    </xf>
    <xf numFmtId="164" fontId="44" fillId="26" borderId="56" xfId="0" applyNumberFormat="1" applyFont="1" applyFill="1" applyBorder="1" applyAlignment="1">
      <alignment horizontal="left" vertical="center"/>
    </xf>
    <xf numFmtId="167" fontId="44" fillId="26" borderId="56" xfId="0" applyNumberFormat="1" applyFont="1" applyFill="1" applyBorder="1" applyAlignment="1">
      <alignment horizontal="center" vertical="center"/>
    </xf>
    <xf numFmtId="167" fontId="44" fillId="26" borderId="47" xfId="0" applyNumberFormat="1" applyFont="1" applyFill="1" applyBorder="1" applyAlignment="1">
      <alignment horizontal="center" vertical="center"/>
    </xf>
    <xf numFmtId="164" fontId="44" fillId="26" borderId="1" xfId="0" applyNumberFormat="1" applyFont="1" applyFill="1" applyBorder="1" applyAlignment="1">
      <alignment horizontal="left" vertical="center"/>
    </xf>
    <xf numFmtId="167" fontId="44" fillId="26" borderId="68" xfId="0" applyNumberFormat="1" applyFont="1" applyFill="1" applyBorder="1" applyAlignment="1">
      <alignment horizontal="center" vertical="center"/>
    </xf>
    <xf numFmtId="167" fontId="44" fillId="26" borderId="19" xfId="0" applyNumberFormat="1" applyFont="1" applyFill="1" applyBorder="1" applyAlignment="1">
      <alignment horizontal="center" vertical="center"/>
    </xf>
    <xf numFmtId="167" fontId="44" fillId="26" borderId="25" xfId="0" applyNumberFormat="1" applyFont="1" applyFill="1" applyBorder="1" applyAlignment="1">
      <alignment horizontal="center" vertical="center"/>
    </xf>
    <xf numFmtId="0" fontId="45" fillId="36" borderId="40" xfId="0" applyFont="1" applyFill="1" applyBorder="1" applyAlignment="1">
      <alignment horizontal="center" vertical="center" wrapText="1"/>
    </xf>
    <xf numFmtId="0" fontId="45" fillId="36" borderId="28" xfId="0" applyFont="1" applyFill="1" applyBorder="1" applyAlignment="1">
      <alignment horizontal="center" vertical="center" wrapText="1"/>
    </xf>
    <xf numFmtId="0" fontId="24" fillId="42" borderId="1" xfId="0" applyFont="1" applyFill="1" applyBorder="1" applyAlignment="1">
      <alignment horizontal="center" vertical="center" wrapText="1"/>
    </xf>
    <xf numFmtId="0" fontId="45" fillId="42" borderId="1" xfId="0" applyFont="1" applyFill="1" applyBorder="1" applyAlignment="1">
      <alignment horizontal="center" vertical="center" wrapText="1"/>
    </xf>
    <xf numFmtId="0" fontId="66" fillId="0" borderId="1" xfId="0" applyFont="1" applyBorder="1" applyAlignment="1">
      <alignment horizontal="left" vertical="center"/>
    </xf>
    <xf numFmtId="14" fontId="76" fillId="35" borderId="63" xfId="0" applyNumberFormat="1" applyFont="1" applyFill="1" applyBorder="1" applyAlignment="1">
      <alignment horizontal="center" vertical="center" wrapText="1"/>
    </xf>
    <xf numFmtId="0" fontId="76" fillId="35" borderId="63" xfId="0" applyFont="1" applyFill="1" applyBorder="1" applyAlignment="1">
      <alignment horizontal="center" vertical="center" wrapText="1"/>
    </xf>
    <xf numFmtId="0" fontId="76" fillId="35" borderId="34" xfId="0" applyFont="1" applyFill="1" applyBorder="1" applyAlignment="1">
      <alignment horizontal="center" vertical="center" wrapText="1"/>
    </xf>
    <xf numFmtId="0" fontId="45" fillId="40" borderId="61" xfId="0" applyFont="1" applyFill="1" applyBorder="1" applyAlignment="1">
      <alignment horizontal="center" vertical="center" wrapText="1"/>
    </xf>
    <xf numFmtId="0" fontId="45" fillId="40" borderId="62" xfId="0" applyFont="1" applyFill="1" applyBorder="1" applyAlignment="1">
      <alignment horizontal="center" vertical="center" wrapText="1"/>
    </xf>
    <xf numFmtId="0" fontId="45" fillId="40" borderId="32" xfId="0" applyFont="1" applyFill="1" applyBorder="1" applyAlignment="1">
      <alignment horizontal="center" vertical="center" wrapText="1"/>
    </xf>
    <xf numFmtId="14" fontId="76" fillId="35" borderId="46" xfId="0" applyNumberFormat="1" applyFont="1" applyFill="1" applyBorder="1" applyAlignment="1">
      <alignment horizontal="left" vertical="center" wrapText="1"/>
    </xf>
    <xf numFmtId="14" fontId="76" fillId="35" borderId="56" xfId="0" applyNumberFormat="1" applyFont="1" applyFill="1" applyBorder="1" applyAlignment="1">
      <alignment horizontal="left" vertical="center" wrapText="1"/>
    </xf>
    <xf numFmtId="0" fontId="48" fillId="31" borderId="42" xfId="0" applyFont="1" applyFill="1" applyBorder="1" applyAlignment="1">
      <alignment horizontal="center" vertical="center" wrapText="1"/>
    </xf>
    <xf numFmtId="0" fontId="77" fillId="0" borderId="24" xfId="0" applyFont="1" applyBorder="1" applyAlignment="1">
      <alignment horizontal="left" vertical="center"/>
    </xf>
    <xf numFmtId="0" fontId="77" fillId="0" borderId="19" xfId="0" applyFont="1" applyBorder="1" applyAlignment="1">
      <alignment horizontal="left" vertical="center"/>
    </xf>
    <xf numFmtId="0" fontId="77" fillId="0" borderId="25" xfId="0" applyFont="1" applyBorder="1" applyAlignment="1">
      <alignment horizontal="left" vertical="center"/>
    </xf>
    <xf numFmtId="0" fontId="25" fillId="49" borderId="66" xfId="0" applyFont="1" applyFill="1" applyBorder="1" applyAlignment="1">
      <alignment horizontal="center" vertical="center" wrapText="1"/>
    </xf>
    <xf numFmtId="0" fontId="25" fillId="49" borderId="55" xfId="0" applyFont="1" applyFill="1" applyBorder="1" applyAlignment="1">
      <alignment horizontal="center" vertical="center" wrapText="1"/>
    </xf>
    <xf numFmtId="0" fontId="24" fillId="0" borderId="1" xfId="0" applyFont="1" applyBorder="1" applyAlignment="1">
      <alignment horizontal="left" vertical="center"/>
    </xf>
    <xf numFmtId="0" fontId="93" fillId="0" borderId="89" xfId="0" applyFont="1" applyBorder="1" applyAlignment="1">
      <alignment horizontal="center" vertical="center" wrapText="1"/>
    </xf>
    <xf numFmtId="0" fontId="93" fillId="0" borderId="90" xfId="0" applyFont="1" applyBorder="1" applyAlignment="1">
      <alignment horizontal="center" vertical="center" wrapText="1"/>
    </xf>
    <xf numFmtId="0" fontId="93" fillId="0" borderId="39" xfId="0" applyFont="1" applyBorder="1" applyAlignment="1">
      <alignment horizontal="center" vertical="center" wrapText="1"/>
    </xf>
    <xf numFmtId="0" fontId="92" fillId="0" borderId="39" xfId="0" applyFont="1" applyBorder="1" applyAlignment="1">
      <alignment horizontal="center" vertical="center" wrapText="1"/>
    </xf>
    <xf numFmtId="0" fontId="92" fillId="0" borderId="34" xfId="0" applyFont="1" applyBorder="1" applyAlignment="1">
      <alignment horizontal="center" vertical="center" wrapText="1"/>
    </xf>
    <xf numFmtId="0" fontId="92" fillId="0" borderId="25" xfId="0" applyFont="1" applyBorder="1" applyAlignment="1">
      <alignment horizontal="center" vertical="center" wrapText="1"/>
    </xf>
    <xf numFmtId="0" fontId="93" fillId="0" borderId="89" xfId="0" applyFont="1" applyBorder="1" applyAlignment="1">
      <alignment horizontal="center" vertical="center"/>
    </xf>
    <xf numFmtId="0" fontId="93" fillId="0" borderId="90" xfId="0" applyFont="1" applyBorder="1" applyAlignment="1">
      <alignment horizontal="center" vertical="center"/>
    </xf>
    <xf numFmtId="0" fontId="93" fillId="0" borderId="39" xfId="0" applyFont="1" applyBorder="1" applyAlignment="1">
      <alignment horizontal="center" vertical="center"/>
    </xf>
    <xf numFmtId="0" fontId="93" fillId="0" borderId="89" xfId="0" applyFont="1" applyBorder="1" applyAlignment="1">
      <alignment vertical="center" wrapText="1"/>
    </xf>
    <xf numFmtId="0" fontId="93" fillId="0" borderId="90" xfId="0" applyFont="1" applyBorder="1" applyAlignment="1">
      <alignment vertical="center" wrapText="1"/>
    </xf>
    <xf numFmtId="0" fontId="93" fillId="0" borderId="39" xfId="0" applyFont="1" applyBorder="1" applyAlignment="1">
      <alignment vertical="center" wrapText="1"/>
    </xf>
    <xf numFmtId="0" fontId="93" fillId="0" borderId="22" xfId="0" applyFont="1" applyBorder="1" applyAlignment="1">
      <alignment horizontal="center" vertical="center" wrapText="1"/>
    </xf>
    <xf numFmtId="0" fontId="93" fillId="0" borderId="23" xfId="0" applyFont="1" applyBorder="1" applyAlignment="1">
      <alignment horizontal="center" vertical="center" wrapText="1"/>
    </xf>
    <xf numFmtId="0" fontId="93" fillId="0" borderId="25" xfId="0" applyFont="1" applyBorder="1" applyAlignment="1">
      <alignment horizontal="center" vertical="center" wrapText="1"/>
    </xf>
    <xf numFmtId="0" fontId="29" fillId="51" borderId="1" xfId="1" applyFont="1" applyFill="1" applyBorder="1" applyAlignment="1" applyProtection="1">
      <alignment horizontal="center" vertical="center" wrapText="1"/>
    </xf>
    <xf numFmtId="0" fontId="29" fillId="51" borderId="1" xfId="54" applyFont="1" applyFill="1" applyBorder="1" applyAlignment="1">
      <alignment horizontal="center" vertical="center" wrapText="1"/>
    </xf>
    <xf numFmtId="0" fontId="29" fillId="51" borderId="1" xfId="0" applyFont="1" applyFill="1" applyBorder="1" applyAlignment="1">
      <alignment horizontal="center" vertical="center" wrapText="1"/>
    </xf>
    <xf numFmtId="0" fontId="29" fillId="51" borderId="1" xfId="0" applyFont="1" applyFill="1" applyBorder="1" applyAlignment="1">
      <alignment horizontal="justify" vertical="top" wrapText="1"/>
    </xf>
    <xf numFmtId="0" fontId="29" fillId="51" borderId="1" xfId="0" applyFont="1" applyFill="1" applyBorder="1" applyAlignment="1">
      <alignment horizontal="justify" vertical="top" wrapText="1"/>
    </xf>
    <xf numFmtId="0" fontId="29" fillId="51" borderId="1" xfId="0" applyFont="1" applyFill="1" applyBorder="1" applyAlignment="1">
      <alignment horizontal="left" vertical="top" wrapText="1"/>
    </xf>
    <xf numFmtId="2" fontId="29" fillId="51" borderId="1" xfId="0" applyNumberFormat="1" applyFont="1" applyFill="1" applyBorder="1" applyAlignment="1">
      <alignment horizontal="center" vertical="center"/>
    </xf>
    <xf numFmtId="14" fontId="29" fillId="51" borderId="1" xfId="0" applyNumberFormat="1" applyFont="1" applyFill="1" applyBorder="1" applyAlignment="1">
      <alignment horizontal="center" vertical="center"/>
    </xf>
    <xf numFmtId="1" fontId="29" fillId="51" borderId="1" xfId="0" applyNumberFormat="1" applyFont="1" applyFill="1" applyBorder="1" applyAlignment="1">
      <alignment horizontal="center" vertical="center"/>
    </xf>
    <xf numFmtId="10" fontId="29" fillId="51" borderId="1" xfId="0" applyNumberFormat="1" applyFont="1" applyFill="1" applyBorder="1" applyAlignment="1">
      <alignment horizontal="center" vertical="center"/>
    </xf>
    <xf numFmtId="14" fontId="29" fillId="51" borderId="1" xfId="0" applyNumberFormat="1" applyFont="1" applyFill="1" applyBorder="1" applyAlignment="1">
      <alignment horizontal="center" vertical="center" wrapText="1"/>
    </xf>
    <xf numFmtId="0" fontId="32" fillId="51" borderId="1" xfId="0" applyFont="1" applyFill="1" applyBorder="1" applyAlignment="1">
      <alignment horizontal="left" vertical="top" wrapText="1"/>
    </xf>
    <xf numFmtId="0" fontId="29" fillId="57" borderId="1" xfId="0" applyFont="1" applyFill="1" applyBorder="1" applyAlignment="1">
      <alignment horizontal="justify" vertical="top" wrapText="1"/>
    </xf>
    <xf numFmtId="0" fontId="29" fillId="57" borderId="1" xfId="0" applyFont="1" applyFill="1" applyBorder="1" applyAlignment="1">
      <alignment horizontal="left" vertical="top" wrapText="1"/>
    </xf>
    <xf numFmtId="2" fontId="29" fillId="57" borderId="1" xfId="0" applyNumberFormat="1" applyFont="1" applyFill="1" applyBorder="1" applyAlignment="1">
      <alignment horizontal="center" vertical="center"/>
    </xf>
    <xf numFmtId="14" fontId="29" fillId="57" borderId="1" xfId="0" applyNumberFormat="1" applyFont="1" applyFill="1" applyBorder="1" applyAlignment="1">
      <alignment horizontal="center" vertical="center"/>
    </xf>
    <xf numFmtId="1" fontId="29" fillId="57" borderId="1" xfId="0" applyNumberFormat="1" applyFont="1" applyFill="1" applyBorder="1" applyAlignment="1">
      <alignment horizontal="center" vertical="center"/>
    </xf>
    <xf numFmtId="10" fontId="29" fillId="57" borderId="1" xfId="0" applyNumberFormat="1" applyFont="1" applyFill="1" applyBorder="1" applyAlignment="1">
      <alignment horizontal="center" vertical="center"/>
    </xf>
    <xf numFmtId="0" fontId="29" fillId="57" borderId="1" xfId="0" applyFont="1" applyFill="1" applyBorder="1" applyAlignment="1">
      <alignment horizontal="center" vertical="center"/>
    </xf>
    <xf numFmtId="14" fontId="29" fillId="57" borderId="1" xfId="0" applyNumberFormat="1" applyFont="1" applyFill="1" applyBorder="1" applyAlignment="1">
      <alignment horizontal="center" vertical="center" wrapText="1"/>
    </xf>
    <xf numFmtId="0" fontId="32" fillId="57" borderId="1" xfId="0" applyFont="1" applyFill="1" applyBorder="1" applyAlignment="1">
      <alignment horizontal="left" vertical="top" wrapText="1"/>
    </xf>
    <xf numFmtId="10" fontId="49" fillId="57" borderId="1" xfId="0" applyNumberFormat="1" applyFont="1" applyFill="1" applyBorder="1" applyAlignment="1">
      <alignment horizontal="center" vertical="center"/>
    </xf>
    <xf numFmtId="10" fontId="49" fillId="50" borderId="1" xfId="0" applyNumberFormat="1" applyFont="1" applyFill="1" applyBorder="1" applyAlignment="1">
      <alignment horizontal="center" vertical="center"/>
    </xf>
    <xf numFmtId="0" fontId="29" fillId="58" borderId="1" xfId="52" applyFont="1" applyFill="1" applyBorder="1" applyAlignment="1">
      <alignment horizontal="center" vertical="center" wrapText="1"/>
    </xf>
    <xf numFmtId="0" fontId="29" fillId="58" borderId="30" xfId="52" applyFont="1" applyFill="1" applyBorder="1" applyAlignment="1">
      <alignment horizontal="justify" vertical="top" wrapText="1"/>
    </xf>
    <xf numFmtId="0" fontId="29" fillId="58" borderId="1" xfId="0" applyFont="1" applyFill="1" applyBorder="1" applyAlignment="1">
      <alignment horizontal="justify" vertical="top" wrapText="1"/>
    </xf>
    <xf numFmtId="0" fontId="29" fillId="58" borderId="1" xfId="0" applyFont="1" applyFill="1" applyBorder="1" applyAlignment="1">
      <alignment horizontal="justify" vertical="top" wrapText="1"/>
    </xf>
    <xf numFmtId="0" fontId="29" fillId="58" borderId="1" xfId="0" applyFont="1" applyFill="1" applyBorder="1" applyAlignment="1">
      <alignment horizontal="left" vertical="top" wrapText="1"/>
    </xf>
    <xf numFmtId="2" fontId="29" fillId="58" borderId="1" xfId="0" applyNumberFormat="1" applyFont="1" applyFill="1" applyBorder="1" applyAlignment="1">
      <alignment horizontal="center" vertical="center"/>
    </xf>
    <xf numFmtId="14" fontId="29" fillId="58" borderId="1" xfId="0" applyNumberFormat="1" applyFont="1" applyFill="1" applyBorder="1" applyAlignment="1">
      <alignment horizontal="center" vertical="center"/>
    </xf>
    <xf numFmtId="1" fontId="29" fillId="58" borderId="1" xfId="0" applyNumberFormat="1" applyFont="1" applyFill="1" applyBorder="1" applyAlignment="1">
      <alignment horizontal="center" vertical="center"/>
    </xf>
    <xf numFmtId="10" fontId="29" fillId="58" borderId="1" xfId="0" applyNumberFormat="1" applyFont="1" applyFill="1" applyBorder="1" applyAlignment="1">
      <alignment horizontal="center" vertical="center"/>
    </xf>
    <xf numFmtId="0" fontId="29" fillId="58" borderId="1" xfId="0" applyFont="1" applyFill="1" applyBorder="1" applyAlignment="1">
      <alignment horizontal="center" vertical="center"/>
    </xf>
    <xf numFmtId="0" fontId="29" fillId="58" borderId="31" xfId="52" applyFont="1" applyFill="1" applyBorder="1" applyAlignment="1">
      <alignment horizontal="justify" vertical="top" wrapText="1"/>
    </xf>
    <xf numFmtId="0" fontId="29" fillId="58" borderId="29" xfId="52" applyFont="1" applyFill="1" applyBorder="1" applyAlignment="1">
      <alignment horizontal="justify" vertical="top" wrapText="1"/>
    </xf>
    <xf numFmtId="0" fontId="29" fillId="58" borderId="1" xfId="0" applyFont="1" applyFill="1" applyBorder="1" applyAlignment="1">
      <alignment horizontal="center" vertical="center" wrapText="1"/>
    </xf>
    <xf numFmtId="0" fontId="29" fillId="58" borderId="1" xfId="1" applyFont="1" applyFill="1" applyBorder="1" applyAlignment="1" applyProtection="1">
      <alignment horizontal="center" vertical="center" wrapText="1"/>
    </xf>
    <xf numFmtId="0" fontId="29" fillId="51" borderId="1" xfId="0" applyFont="1" applyFill="1" applyBorder="1" applyAlignment="1">
      <alignment horizontal="justify" vertical="top"/>
    </xf>
    <xf numFmtId="14" fontId="29" fillId="51" borderId="1" xfId="0" applyNumberFormat="1" applyFont="1" applyFill="1" applyBorder="1" applyAlignment="1" applyProtection="1">
      <alignment horizontal="center" vertical="center" wrapText="1"/>
      <protection locked="0"/>
    </xf>
    <xf numFmtId="0" fontId="29" fillId="56" borderId="1" xfId="0" applyFont="1" applyFill="1" applyBorder="1" applyAlignment="1">
      <alignment horizontal="justify" vertical="top" wrapText="1"/>
    </xf>
    <xf numFmtId="0" fontId="29" fillId="56" borderId="1" xfId="0" applyFont="1" applyFill="1" applyBorder="1" applyAlignment="1">
      <alignment horizontal="left" vertical="top" wrapText="1"/>
    </xf>
    <xf numFmtId="14" fontId="29" fillId="56" borderId="1" xfId="0" applyNumberFormat="1" applyFont="1" applyFill="1" applyBorder="1" applyAlignment="1">
      <alignment horizontal="center" vertical="center"/>
    </xf>
    <xf numFmtId="1" fontId="29" fillId="56" borderId="1" xfId="0" applyNumberFormat="1" applyFont="1" applyFill="1" applyBorder="1" applyAlignment="1">
      <alignment horizontal="center" vertical="center"/>
    </xf>
    <xf numFmtId="10" fontId="29" fillId="56" borderId="1" xfId="0" applyNumberFormat="1" applyFont="1" applyFill="1" applyBorder="1" applyAlignment="1">
      <alignment horizontal="center" vertical="center"/>
    </xf>
    <xf numFmtId="0" fontId="29" fillId="59" borderId="1" xfId="0" applyFont="1" applyFill="1" applyBorder="1" applyAlignment="1">
      <alignment horizontal="center" vertical="center" wrapText="1"/>
    </xf>
    <xf numFmtId="0" fontId="29" fillId="59" borderId="1" xfId="0" applyFont="1" applyFill="1" applyBorder="1" applyAlignment="1">
      <alignment horizontal="justify" vertical="top" wrapText="1"/>
    </xf>
    <xf numFmtId="0" fontId="29" fillId="59" borderId="1" xfId="0" applyFont="1" applyFill="1" applyBorder="1" applyAlignment="1">
      <alignment horizontal="justify" vertical="top"/>
    </xf>
    <xf numFmtId="0" fontId="29" fillId="59" borderId="1" xfId="0" applyFont="1" applyFill="1" applyBorder="1" applyAlignment="1">
      <alignment horizontal="justify" vertical="top" wrapText="1"/>
    </xf>
    <xf numFmtId="0" fontId="29" fillId="59" borderId="1" xfId="0" applyFont="1" applyFill="1" applyBorder="1" applyAlignment="1">
      <alignment horizontal="left" vertical="top" wrapText="1"/>
    </xf>
    <xf numFmtId="2" fontId="29" fillId="59" borderId="1" xfId="0" applyNumberFormat="1" applyFont="1" applyFill="1" applyBorder="1" applyAlignment="1">
      <alignment horizontal="center" vertical="center"/>
    </xf>
    <xf numFmtId="14" fontId="29" fillId="59" borderId="1" xfId="0" applyNumberFormat="1" applyFont="1" applyFill="1" applyBorder="1" applyAlignment="1">
      <alignment horizontal="center" vertical="center"/>
    </xf>
    <xf numFmtId="1" fontId="29" fillId="59" borderId="1" xfId="0" applyNumberFormat="1" applyFont="1" applyFill="1" applyBorder="1" applyAlignment="1">
      <alignment horizontal="center" vertical="center"/>
    </xf>
    <xf numFmtId="10" fontId="29" fillId="59" borderId="1" xfId="0" applyNumberFormat="1" applyFont="1" applyFill="1" applyBorder="1" applyAlignment="1">
      <alignment horizontal="center" vertical="center"/>
    </xf>
    <xf numFmtId="0" fontId="29" fillId="59" borderId="1" xfId="0" applyFont="1" applyFill="1" applyBorder="1" applyAlignment="1">
      <alignment horizontal="center" vertical="center"/>
    </xf>
    <xf numFmtId="14" fontId="29" fillId="59" borderId="1" xfId="0" applyNumberFormat="1" applyFont="1" applyFill="1" applyBorder="1" applyAlignment="1" applyProtection="1">
      <alignment horizontal="center" vertical="center" wrapText="1"/>
      <protection locked="0"/>
    </xf>
    <xf numFmtId="14" fontId="29" fillId="59" borderId="1" xfId="0" applyNumberFormat="1" applyFont="1" applyFill="1" applyBorder="1" applyAlignment="1">
      <alignment horizontal="left" vertical="top" wrapText="1"/>
    </xf>
    <xf numFmtId="0" fontId="29" fillId="59" borderId="1" xfId="0" applyFont="1" applyFill="1" applyBorder="1" applyAlignment="1">
      <alignment horizontal="left" vertical="top" wrapText="1"/>
    </xf>
    <xf numFmtId="0" fontId="29" fillId="59" borderId="1" xfId="0" applyFont="1" applyFill="1" applyBorder="1" applyAlignment="1">
      <alignment horizontal="left" vertical="top"/>
    </xf>
    <xf numFmtId="2" fontId="29" fillId="51" borderId="1" xfId="0" applyNumberFormat="1" applyFont="1" applyFill="1" applyBorder="1" applyAlignment="1">
      <alignment horizontal="center" vertical="center" wrapText="1"/>
    </xf>
    <xf numFmtId="0" fontId="29" fillId="38" borderId="1" xfId="0" applyFont="1" applyFill="1" applyBorder="1" applyAlignment="1">
      <alignment horizontal="center" vertical="center" wrapText="1"/>
    </xf>
    <xf numFmtId="0" fontId="29" fillId="38" borderId="1" xfId="1" applyFont="1" applyFill="1" applyBorder="1" applyAlignment="1" applyProtection="1">
      <alignment horizontal="center" vertical="center" wrapText="1"/>
    </xf>
    <xf numFmtId="0" fontId="29" fillId="38" borderId="30" xfId="0" applyFont="1" applyFill="1" applyBorder="1" applyAlignment="1">
      <alignment horizontal="center" vertical="center" wrapText="1"/>
    </xf>
    <xf numFmtId="0" fontId="29" fillId="38" borderId="1" xfId="0" applyFont="1" applyFill="1" applyBorder="1" applyAlignment="1">
      <alignment horizontal="justify" vertical="top" wrapText="1"/>
    </xf>
    <xf numFmtId="0" fontId="29" fillId="38" borderId="1" xfId="0" applyFont="1" applyFill="1" applyBorder="1" applyAlignment="1">
      <alignment horizontal="justify" vertical="top" wrapText="1"/>
    </xf>
    <xf numFmtId="0" fontId="29" fillId="38" borderId="1" xfId="0" applyFont="1" applyFill="1" applyBorder="1" applyAlignment="1">
      <alignment horizontal="left" vertical="top" wrapText="1"/>
    </xf>
    <xf numFmtId="2" fontId="29" fillId="38" borderId="1" xfId="0" applyNumberFormat="1" applyFont="1" applyFill="1" applyBorder="1" applyAlignment="1">
      <alignment horizontal="center" vertical="center" wrapText="1"/>
    </xf>
    <xf numFmtId="14" fontId="29" fillId="38" borderId="1" xfId="0" applyNumberFormat="1" applyFont="1" applyFill="1" applyBorder="1" applyAlignment="1">
      <alignment horizontal="center" vertical="center"/>
    </xf>
    <xf numFmtId="1" fontId="29" fillId="38" borderId="1" xfId="0" applyNumberFormat="1" applyFont="1" applyFill="1" applyBorder="1" applyAlignment="1">
      <alignment horizontal="center" vertical="center"/>
    </xf>
    <xf numFmtId="10" fontId="29" fillId="38" borderId="1" xfId="0" applyNumberFormat="1" applyFont="1" applyFill="1" applyBorder="1" applyAlignment="1">
      <alignment horizontal="center" vertical="center"/>
    </xf>
    <xf numFmtId="0" fontId="29" fillId="38" borderId="1" xfId="0" applyFont="1" applyFill="1" applyBorder="1" applyAlignment="1">
      <alignment horizontal="center" vertical="center"/>
    </xf>
    <xf numFmtId="0" fontId="29" fillId="38" borderId="31" xfId="0" applyFont="1" applyFill="1" applyBorder="1" applyAlignment="1">
      <alignment horizontal="center" vertical="center" wrapText="1"/>
    </xf>
    <xf numFmtId="0" fontId="29" fillId="38" borderId="1" xfId="0" applyFont="1" applyFill="1" applyBorder="1" applyAlignment="1">
      <alignment vertical="center" wrapText="1"/>
    </xf>
    <xf numFmtId="164" fontId="29" fillId="38" borderId="1" xfId="0" applyNumberFormat="1" applyFont="1" applyFill="1" applyBorder="1" applyAlignment="1">
      <alignment horizontal="center" vertical="center" wrapText="1"/>
    </xf>
    <xf numFmtId="10" fontId="32" fillId="38" borderId="1" xfId="0" applyNumberFormat="1" applyFont="1" applyFill="1" applyBorder="1" applyAlignment="1">
      <alignment horizontal="center" vertical="center"/>
    </xf>
    <xf numFmtId="0" fontId="29" fillId="38" borderId="30" xfId="0" applyFont="1" applyFill="1" applyBorder="1" applyAlignment="1">
      <alignment horizontal="justify" vertical="top" wrapText="1"/>
    </xf>
    <xf numFmtId="0" fontId="29" fillId="38" borderId="31" xfId="0" applyFont="1" applyFill="1" applyBorder="1" applyAlignment="1">
      <alignment horizontal="justify" vertical="top" wrapText="1"/>
    </xf>
    <xf numFmtId="0" fontId="29" fillId="38" borderId="29" xfId="0" applyFont="1" applyFill="1" applyBorder="1" applyAlignment="1">
      <alignment horizontal="justify" vertical="top" wrapText="1"/>
    </xf>
    <xf numFmtId="0" fontId="29" fillId="38" borderId="1" xfId="0" applyFont="1" applyFill="1" applyBorder="1" applyAlignment="1">
      <alignment vertical="top" wrapText="1"/>
    </xf>
    <xf numFmtId="0" fontId="29" fillId="38" borderId="29" xfId="0" applyFont="1" applyFill="1" applyBorder="1" applyAlignment="1" applyProtection="1">
      <alignment vertical="top" wrapText="1"/>
      <protection locked="0"/>
    </xf>
    <xf numFmtId="0" fontId="29" fillId="38" borderId="29" xfId="0" applyFont="1" applyFill="1" applyBorder="1" applyAlignment="1" applyProtection="1">
      <alignment horizontal="center" vertical="center" wrapText="1"/>
      <protection locked="0"/>
    </xf>
    <xf numFmtId="14" fontId="29" fillId="38" borderId="1" xfId="0" applyNumberFormat="1" applyFont="1" applyFill="1" applyBorder="1" applyAlignment="1" applyProtection="1">
      <alignment horizontal="center" vertical="center" wrapText="1"/>
      <protection locked="0"/>
    </xf>
    <xf numFmtId="0" fontId="29" fillId="38" borderId="29" xfId="0" applyFont="1" applyFill="1" applyBorder="1" applyAlignment="1">
      <alignment horizontal="center" vertical="center" wrapText="1"/>
    </xf>
    <xf numFmtId="2" fontId="29" fillId="33" borderId="1" xfId="0" applyNumberFormat="1" applyFont="1" applyFill="1" applyBorder="1" applyAlignment="1">
      <alignment horizontal="center" vertical="center" wrapText="1"/>
    </xf>
    <xf numFmtId="164" fontId="29" fillId="33" borderId="1" xfId="0" applyNumberFormat="1" applyFont="1" applyFill="1" applyBorder="1" applyAlignment="1">
      <alignment horizontal="center" vertical="center" wrapText="1"/>
    </xf>
    <xf numFmtId="10" fontId="32" fillId="33" borderId="1" xfId="0" applyNumberFormat="1" applyFont="1" applyFill="1" applyBorder="1" applyAlignment="1">
      <alignment horizontal="center" vertical="center"/>
    </xf>
    <xf numFmtId="0" fontId="29" fillId="33" borderId="1" xfId="0" applyFont="1" applyFill="1" applyBorder="1" applyAlignment="1">
      <alignment horizontal="left" vertical="top" wrapText="1"/>
    </xf>
    <xf numFmtId="10" fontId="29" fillId="33" borderId="1" xfId="0" applyNumberFormat="1" applyFont="1" applyFill="1" applyBorder="1" applyAlignment="1">
      <alignment horizontal="center" vertical="center"/>
    </xf>
    <xf numFmtId="0" fontId="29" fillId="33" borderId="1" xfId="0" applyFont="1" applyFill="1" applyBorder="1" applyAlignment="1">
      <alignment horizontal="center" vertical="center"/>
    </xf>
    <xf numFmtId="0" fontId="29" fillId="33" borderId="29" xfId="0" applyFont="1" applyFill="1" applyBorder="1" applyAlignment="1" applyProtection="1">
      <alignment vertical="top" wrapText="1"/>
      <protection locked="0"/>
    </xf>
    <xf numFmtId="0" fontId="29" fillId="33" borderId="1" xfId="0" applyFont="1" applyFill="1" applyBorder="1" applyAlignment="1" applyProtection="1">
      <alignment horizontal="center" vertical="center" wrapText="1"/>
      <protection locked="0"/>
    </xf>
    <xf numFmtId="14" fontId="29" fillId="33" borderId="1" xfId="0" applyNumberFormat="1" applyFont="1" applyFill="1" applyBorder="1" applyAlignment="1" applyProtection="1">
      <alignment horizontal="center" vertical="center" wrapText="1"/>
      <protection locked="0"/>
    </xf>
    <xf numFmtId="0" fontId="29" fillId="51" borderId="1" xfId="52" applyFont="1" applyFill="1" applyBorder="1" applyAlignment="1">
      <alignment horizontal="left" vertical="top" wrapText="1"/>
    </xf>
    <xf numFmtId="14" fontId="29" fillId="33" borderId="1" xfId="0" applyNumberFormat="1" applyFont="1" applyFill="1" applyBorder="1" applyAlignment="1">
      <alignment horizontal="center" vertical="center" wrapText="1"/>
    </xf>
    <xf numFmtId="0" fontId="32" fillId="33" borderId="1" xfId="0" applyFont="1" applyFill="1" applyBorder="1" applyAlignment="1">
      <alignment horizontal="left" vertical="top" wrapText="1"/>
    </xf>
    <xf numFmtId="10" fontId="49" fillId="33" borderId="1" xfId="0" applyNumberFormat="1" applyFont="1" applyFill="1" applyBorder="1" applyAlignment="1">
      <alignment horizontal="center" vertical="center"/>
    </xf>
    <xf numFmtId="0" fontId="49" fillId="33" borderId="1" xfId="0" applyFont="1" applyFill="1" applyBorder="1" applyAlignment="1">
      <alignment horizontal="center" vertical="center"/>
    </xf>
    <xf numFmtId="0" fontId="29" fillId="33" borderId="1" xfId="1" applyFont="1" applyFill="1" applyBorder="1" applyAlignment="1" applyProtection="1">
      <alignment horizontal="center" vertical="center" wrapText="1"/>
    </xf>
    <xf numFmtId="14" fontId="29" fillId="33" borderId="1" xfId="0" applyNumberFormat="1" applyFont="1" applyFill="1" applyBorder="1" applyAlignment="1">
      <alignment horizontal="center" vertical="center"/>
    </xf>
    <xf numFmtId="0" fontId="29" fillId="33" borderId="1" xfId="0" applyFont="1" applyFill="1" applyBorder="1" applyAlignment="1">
      <alignment horizontal="justify" vertical="top" wrapText="1"/>
    </xf>
    <xf numFmtId="10" fontId="29" fillId="51" borderId="1" xfId="72" applyNumberFormat="1" applyFont="1" applyFill="1" applyBorder="1" applyAlignment="1" applyProtection="1">
      <alignment horizontal="center" vertical="center" wrapText="1"/>
      <protection locked="0"/>
    </xf>
    <xf numFmtId="0" fontId="29" fillId="51" borderId="1" xfId="0" applyFont="1" applyFill="1" applyBorder="1" applyAlignment="1">
      <alignment horizontal="justify" vertical="top"/>
    </xf>
    <xf numFmtId="0" fontId="29" fillId="51" borderId="1" xfId="0" applyFont="1" applyFill="1" applyBorder="1" applyAlignment="1" applyProtection="1">
      <alignment horizontal="justify" vertical="top" wrapText="1"/>
      <protection locked="0"/>
    </xf>
    <xf numFmtId="0" fontId="29" fillId="51" borderId="1" xfId="0" applyFont="1" applyFill="1" applyBorder="1" applyAlignment="1" applyProtection="1">
      <alignment horizontal="justify" vertical="top" wrapText="1"/>
      <protection locked="0"/>
    </xf>
    <xf numFmtId="0" fontId="29" fillId="51" borderId="1" xfId="0" applyFont="1" applyFill="1" applyBorder="1" applyAlignment="1" applyProtection="1">
      <alignment horizontal="left" vertical="top" wrapText="1"/>
      <protection locked="0"/>
    </xf>
    <xf numFmtId="2" fontId="29" fillId="51" borderId="1" xfId="0" applyNumberFormat="1" applyFont="1" applyFill="1" applyBorder="1" applyAlignment="1">
      <alignment horizontal="center" vertical="center" shrinkToFit="1"/>
    </xf>
    <xf numFmtId="14" fontId="29" fillId="51" borderId="1" xfId="0" applyNumberFormat="1" applyFont="1" applyFill="1" applyBorder="1" applyAlignment="1" applyProtection="1">
      <alignment horizontal="center" vertical="center"/>
      <protection locked="0"/>
    </xf>
    <xf numFmtId="164" fontId="29" fillId="51" borderId="1" xfId="0" applyNumberFormat="1" applyFont="1" applyFill="1" applyBorder="1" applyAlignment="1">
      <alignment horizontal="center" vertical="center" wrapText="1"/>
    </xf>
    <xf numFmtId="0" fontId="32" fillId="51" borderId="1" xfId="0" applyFont="1" applyFill="1" applyBorder="1" applyAlignment="1" applyProtection="1">
      <alignment horizontal="left" vertical="top" wrapText="1"/>
      <protection locked="0"/>
    </xf>
    <xf numFmtId="0" fontId="29" fillId="51" borderId="30" xfId="0" applyFont="1" applyFill="1" applyBorder="1" applyAlignment="1">
      <alignment horizontal="center" vertical="center" wrapText="1"/>
    </xf>
    <xf numFmtId="0" fontId="29" fillId="51" borderId="30" xfId="1" applyFont="1" applyFill="1" applyBorder="1" applyAlignment="1" applyProtection="1">
      <alignment horizontal="center" vertical="center" wrapText="1"/>
    </xf>
    <xf numFmtId="0" fontId="29" fillId="51" borderId="30" xfId="0" applyFont="1" applyFill="1" applyBorder="1" applyAlignment="1">
      <alignment horizontal="center" vertical="center" wrapText="1"/>
    </xf>
    <xf numFmtId="0" fontId="29" fillId="51" borderId="30" xfId="0" applyFont="1" applyFill="1" applyBorder="1" applyAlignment="1" applyProtection="1">
      <alignment horizontal="justify" vertical="top" wrapText="1"/>
      <protection locked="0"/>
    </xf>
    <xf numFmtId="0" fontId="29" fillId="51" borderId="30" xfId="0" applyFont="1" applyFill="1" applyBorder="1" applyAlignment="1">
      <alignment horizontal="justify" vertical="top" wrapText="1"/>
    </xf>
    <xf numFmtId="0" fontId="29" fillId="51" borderId="30" xfId="0" applyFont="1" applyFill="1" applyBorder="1" applyAlignment="1" applyProtection="1">
      <alignment horizontal="left" vertical="top" wrapText="1"/>
      <protection locked="0"/>
    </xf>
    <xf numFmtId="2" fontId="29" fillId="51" borderId="30" xfId="0" applyNumberFormat="1" applyFont="1" applyFill="1" applyBorder="1" applyAlignment="1">
      <alignment horizontal="center" vertical="center" shrinkToFit="1"/>
    </xf>
    <xf numFmtId="14" fontId="29" fillId="51" borderId="30" xfId="0" applyNumberFormat="1" applyFont="1" applyFill="1" applyBorder="1" applyAlignment="1" applyProtection="1">
      <alignment horizontal="center" vertical="center"/>
      <protection locked="0"/>
    </xf>
    <xf numFmtId="1" fontId="29" fillId="51" borderId="30" xfId="0" applyNumberFormat="1" applyFont="1" applyFill="1" applyBorder="1" applyAlignment="1">
      <alignment horizontal="center" vertical="center"/>
    </xf>
    <xf numFmtId="10" fontId="29" fillId="51" borderId="30" xfId="0" applyNumberFormat="1" applyFont="1" applyFill="1" applyBorder="1" applyAlignment="1">
      <alignment horizontal="center" vertical="center"/>
    </xf>
    <xf numFmtId="0" fontId="29" fillId="51" borderId="30" xfId="0" applyFont="1" applyFill="1" applyBorder="1" applyAlignment="1">
      <alignment horizontal="center" vertical="center"/>
    </xf>
    <xf numFmtId="2" fontId="29" fillId="57" borderId="1" xfId="0" applyNumberFormat="1" applyFont="1" applyFill="1" applyBorder="1" applyAlignment="1">
      <alignment horizontal="center" vertical="center" wrapText="1"/>
    </xf>
    <xf numFmtId="0" fontId="29" fillId="57" borderId="1" xfId="0" applyFont="1" applyFill="1" applyBorder="1" applyAlignment="1">
      <alignment horizontal="justify" vertical="top" wrapText="1"/>
    </xf>
    <xf numFmtId="10" fontId="29" fillId="57" borderId="1" xfId="72" applyNumberFormat="1" applyFont="1" applyFill="1" applyBorder="1" applyAlignment="1" applyProtection="1">
      <alignment horizontal="center" vertical="center" wrapText="1"/>
      <protection locked="0"/>
    </xf>
    <xf numFmtId="14" fontId="49" fillId="57" borderId="1" xfId="0" applyNumberFormat="1" applyFont="1" applyFill="1" applyBorder="1" applyAlignment="1">
      <alignment horizontal="center" vertical="center" wrapText="1"/>
    </xf>
    <xf numFmtId="0" fontId="29" fillId="57" borderId="1" xfId="0" applyFont="1" applyFill="1" applyBorder="1" applyAlignment="1">
      <alignment horizontal="justify" vertical="top"/>
    </xf>
    <xf numFmtId="0" fontId="29" fillId="51" borderId="30" xfId="0" applyFont="1" applyFill="1" applyBorder="1" applyAlignment="1">
      <alignment horizontal="justify" vertical="top" wrapText="1"/>
    </xf>
    <xf numFmtId="0" fontId="29" fillId="33" borderId="1" xfId="0" applyFont="1" applyFill="1" applyBorder="1" applyAlignment="1" applyProtection="1">
      <alignment horizontal="justify" vertical="top" wrapText="1"/>
      <protection locked="0"/>
    </xf>
    <xf numFmtId="0" fontId="29" fillId="33" borderId="1" xfId="0" applyFont="1" applyFill="1" applyBorder="1" applyAlignment="1" applyProtection="1">
      <alignment horizontal="left" vertical="top" wrapText="1"/>
      <protection locked="0"/>
    </xf>
    <xf numFmtId="2" fontId="29" fillId="33" borderId="1" xfId="0" applyNumberFormat="1" applyFont="1" applyFill="1" applyBorder="1" applyAlignment="1">
      <alignment horizontal="center" vertical="center" shrinkToFit="1"/>
    </xf>
    <xf numFmtId="0" fontId="29" fillId="38" borderId="1" xfId="0" applyFont="1" applyFill="1" applyBorder="1" applyAlignment="1">
      <alignment horizontal="center" vertical="center" wrapText="1"/>
    </xf>
    <xf numFmtId="2" fontId="29" fillId="38" borderId="1" xfId="0" applyNumberFormat="1" applyFont="1" applyFill="1" applyBorder="1" applyAlignment="1">
      <alignment horizontal="center" vertical="center"/>
    </xf>
    <xf numFmtId="0" fontId="49" fillId="57" borderId="1" xfId="0" applyFont="1" applyFill="1" applyBorder="1" applyAlignment="1">
      <alignment horizontal="center" vertical="center"/>
    </xf>
    <xf numFmtId="0" fontId="29" fillId="57" borderId="30" xfId="0" applyFont="1" applyFill="1" applyBorder="1" applyAlignment="1">
      <alignment horizontal="left" vertical="top" wrapText="1"/>
    </xf>
    <xf numFmtId="0" fontId="29" fillId="57" borderId="29" xfId="0" applyFont="1" applyFill="1" applyBorder="1" applyAlignment="1">
      <alignment horizontal="left" vertical="top" wrapText="1"/>
    </xf>
    <xf numFmtId="0" fontId="29" fillId="38" borderId="30" xfId="0" applyFont="1" applyFill="1" applyBorder="1" applyAlignment="1">
      <alignment horizontal="justify" vertical="top" wrapText="1"/>
    </xf>
    <xf numFmtId="0" fontId="29" fillId="50" borderId="1" xfId="0" applyFont="1" applyFill="1" applyBorder="1" applyAlignment="1">
      <alignment horizontal="left" vertical="top" wrapText="1"/>
    </xf>
    <xf numFmtId="2" fontId="29" fillId="50" borderId="1" xfId="0" applyNumberFormat="1" applyFont="1" applyFill="1" applyBorder="1" applyAlignment="1">
      <alignment horizontal="center" vertical="center" wrapText="1"/>
    </xf>
    <xf numFmtId="14" fontId="29" fillId="50" borderId="1" xfId="0" applyNumberFormat="1" applyFont="1" applyFill="1" applyBorder="1" applyAlignment="1">
      <alignment horizontal="center" vertical="center"/>
    </xf>
    <xf numFmtId="1" fontId="29" fillId="50" borderId="1" xfId="0" applyNumberFormat="1" applyFont="1" applyFill="1" applyBorder="1" applyAlignment="1">
      <alignment horizontal="center" vertical="center"/>
    </xf>
    <xf numFmtId="10" fontId="29" fillId="50" borderId="1" xfId="0" applyNumberFormat="1" applyFont="1" applyFill="1" applyBorder="1" applyAlignment="1">
      <alignment horizontal="center" vertical="center"/>
    </xf>
    <xf numFmtId="0" fontId="29" fillId="50" borderId="1" xfId="0" applyFont="1" applyFill="1" applyBorder="1" applyAlignment="1">
      <alignment horizontal="center" vertical="center"/>
    </xf>
    <xf numFmtId="0" fontId="29" fillId="50" borderId="1" xfId="0" applyFont="1" applyFill="1" applyBorder="1" applyAlignment="1">
      <alignment horizontal="center" vertical="center" wrapText="1"/>
    </xf>
    <xf numFmtId="0" fontId="32" fillId="50" borderId="1" xfId="0" applyFont="1" applyFill="1" applyBorder="1" applyAlignment="1">
      <alignment horizontal="left" vertical="top" wrapText="1"/>
    </xf>
    <xf numFmtId="10" fontId="29" fillId="38" borderId="1" xfId="0" applyNumberFormat="1" applyFont="1" applyFill="1" applyBorder="1" applyAlignment="1">
      <alignment horizontal="center" vertical="center" wrapText="1"/>
    </xf>
    <xf numFmtId="14" fontId="29" fillId="38" borderId="1" xfId="0" applyNumberFormat="1" applyFont="1" applyFill="1" applyBorder="1" applyAlignment="1">
      <alignment horizontal="center" vertical="center" wrapText="1"/>
    </xf>
    <xf numFmtId="0" fontId="29" fillId="38" borderId="1" xfId="0" applyFont="1" applyFill="1" applyBorder="1" applyAlignment="1">
      <alignment horizontal="justify" vertical="top"/>
    </xf>
    <xf numFmtId="0" fontId="29" fillId="38" borderId="29" xfId="0" applyFont="1" applyFill="1" applyBorder="1" applyAlignment="1">
      <alignment horizontal="justify" vertical="top" wrapText="1"/>
    </xf>
    <xf numFmtId="0" fontId="29" fillId="38" borderId="29" xfId="0" applyFont="1" applyFill="1" applyBorder="1" applyAlignment="1">
      <alignment horizontal="left" vertical="top" wrapText="1"/>
    </xf>
    <xf numFmtId="2" fontId="29" fillId="38" borderId="29" xfId="0" applyNumberFormat="1" applyFont="1" applyFill="1" applyBorder="1" applyAlignment="1">
      <alignment horizontal="center" vertical="center" wrapText="1"/>
    </xf>
    <xf numFmtId="14" fontId="29" fillId="38" borderId="29" xfId="0" applyNumberFormat="1" applyFont="1" applyFill="1" applyBorder="1" applyAlignment="1">
      <alignment horizontal="center" vertical="center"/>
    </xf>
    <xf numFmtId="1" fontId="29" fillId="38" borderId="29" xfId="0" applyNumberFormat="1" applyFont="1" applyFill="1" applyBorder="1" applyAlignment="1">
      <alignment horizontal="center" vertical="center"/>
    </xf>
    <xf numFmtId="10" fontId="29" fillId="38" borderId="29" xfId="0" applyNumberFormat="1" applyFont="1" applyFill="1" applyBorder="1" applyAlignment="1">
      <alignment horizontal="center" vertical="center"/>
    </xf>
    <xf numFmtId="0" fontId="29" fillId="38" borderId="1" xfId="0" applyFont="1" applyFill="1" applyBorder="1" applyAlignment="1">
      <alignment horizontal="left" vertical="top"/>
    </xf>
    <xf numFmtId="0" fontId="29" fillId="38" borderId="1" xfId="0" applyFont="1" applyFill="1" applyBorder="1" applyAlignment="1">
      <alignment horizontal="justify" vertical="top"/>
    </xf>
    <xf numFmtId="0" fontId="29" fillId="50" borderId="1" xfId="0" applyFont="1" applyFill="1" applyBorder="1" applyAlignment="1">
      <alignment vertical="center" wrapText="1"/>
    </xf>
    <xf numFmtId="0" fontId="29" fillId="33" borderId="1" xfId="0" applyFont="1" applyFill="1" applyBorder="1" applyAlignment="1">
      <alignment horizontal="center" vertical="center" wrapText="1"/>
    </xf>
    <xf numFmtId="0" fontId="29" fillId="33" borderId="30" xfId="0" applyFont="1" applyFill="1" applyBorder="1" applyAlignment="1">
      <alignment horizontal="center" vertical="top" wrapText="1"/>
    </xf>
    <xf numFmtId="0" fontId="29" fillId="33" borderId="29" xfId="0" applyFont="1" applyFill="1" applyBorder="1" applyAlignment="1">
      <alignment horizontal="center" vertical="top" wrapText="1"/>
    </xf>
    <xf numFmtId="0" fontId="29" fillId="60" borderId="1" xfId="0" applyFont="1" applyFill="1" applyBorder="1" applyAlignment="1">
      <alignment horizontal="justify" vertical="top" wrapText="1"/>
    </xf>
    <xf numFmtId="0" fontId="29" fillId="60" borderId="1" xfId="0" applyFont="1" applyFill="1" applyBorder="1" applyAlignment="1">
      <alignment horizontal="left" vertical="top" wrapText="1"/>
    </xf>
    <xf numFmtId="2" fontId="29" fillId="60" borderId="1" xfId="0" applyNumberFormat="1" applyFont="1" applyFill="1" applyBorder="1" applyAlignment="1">
      <alignment horizontal="center" vertical="center" wrapText="1"/>
    </xf>
    <xf numFmtId="14" fontId="29" fillId="60" borderId="1" xfId="0" applyNumberFormat="1" applyFont="1" applyFill="1" applyBorder="1" applyAlignment="1">
      <alignment horizontal="center" vertical="center" wrapText="1"/>
    </xf>
    <xf numFmtId="1" fontId="29" fillId="60" borderId="1" xfId="0" applyNumberFormat="1" applyFont="1" applyFill="1" applyBorder="1" applyAlignment="1">
      <alignment horizontal="center" vertical="center"/>
    </xf>
    <xf numFmtId="10" fontId="29" fillId="60" borderId="1" xfId="0" applyNumberFormat="1" applyFont="1" applyFill="1" applyBorder="1" applyAlignment="1">
      <alignment horizontal="center" vertical="center"/>
    </xf>
    <xf numFmtId="0" fontId="29" fillId="60" borderId="1" xfId="0" applyFont="1" applyFill="1" applyBorder="1" applyAlignment="1">
      <alignment horizontal="center" vertical="center"/>
    </xf>
    <xf numFmtId="2" fontId="29" fillId="56" borderId="1" xfId="0" applyNumberFormat="1" applyFont="1" applyFill="1" applyBorder="1" applyAlignment="1">
      <alignment horizontal="center" vertical="center" wrapText="1"/>
    </xf>
    <xf numFmtId="0" fontId="29" fillId="56" borderId="30" xfId="0" applyFont="1" applyFill="1" applyBorder="1" applyAlignment="1">
      <alignment horizontal="justify" vertical="top" wrapText="1"/>
    </xf>
    <xf numFmtId="0" fontId="29" fillId="56" borderId="31" xfId="0" applyFont="1" applyFill="1" applyBorder="1" applyAlignment="1">
      <alignment horizontal="justify" vertical="top" wrapText="1"/>
    </xf>
    <xf numFmtId="0" fontId="29" fillId="56" borderId="29" xfId="0" applyFont="1" applyFill="1" applyBorder="1" applyAlignment="1">
      <alignment horizontal="justify" vertical="top" wrapText="1"/>
    </xf>
    <xf numFmtId="0" fontId="29" fillId="57" borderId="1" xfId="0" applyFont="1" applyFill="1" applyBorder="1" applyAlignment="1">
      <alignment horizontal="center" vertical="center" wrapText="1"/>
    </xf>
    <xf numFmtId="0" fontId="29" fillId="57" borderId="1" xfId="1" applyFont="1" applyFill="1" applyBorder="1" applyAlignment="1" applyProtection="1">
      <alignment horizontal="center" vertical="center" wrapText="1"/>
    </xf>
    <xf numFmtId="0" fontId="29" fillId="57" borderId="30" xfId="0" applyFont="1" applyFill="1" applyBorder="1" applyAlignment="1">
      <alignment horizontal="center" vertical="center" wrapText="1"/>
    </xf>
    <xf numFmtId="0" fontId="29" fillId="57" borderId="30" xfId="0" applyFont="1" applyFill="1" applyBorder="1" applyAlignment="1">
      <alignment horizontal="justify" vertical="top" wrapText="1"/>
    </xf>
    <xf numFmtId="0" fontId="29" fillId="57" borderId="31" xfId="0" applyFont="1" applyFill="1" applyBorder="1" applyAlignment="1">
      <alignment horizontal="center" vertical="center" wrapText="1"/>
    </xf>
    <xf numFmtId="0" fontId="29" fillId="57" borderId="31" xfId="0" applyFont="1" applyFill="1" applyBorder="1" applyAlignment="1">
      <alignment horizontal="justify" vertical="top" wrapText="1"/>
    </xf>
    <xf numFmtId="10" fontId="32" fillId="57" borderId="1" xfId="0" applyNumberFormat="1" applyFont="1" applyFill="1" applyBorder="1" applyAlignment="1">
      <alignment horizontal="center" vertical="center"/>
    </xf>
    <xf numFmtId="0" fontId="29" fillId="57" borderId="29" xfId="0" applyFont="1" applyFill="1" applyBorder="1" applyAlignment="1">
      <alignment horizontal="justify" vertical="top" wrapText="1"/>
    </xf>
    <xf numFmtId="0" fontId="29" fillId="57" borderId="29" xfId="0" applyFont="1" applyFill="1" applyBorder="1" applyAlignment="1">
      <alignment horizontal="center" vertical="center" wrapText="1"/>
    </xf>
    <xf numFmtId="0" fontId="29" fillId="32" borderId="1" xfId="1" applyFont="1" applyFill="1" applyBorder="1" applyAlignment="1" applyProtection="1">
      <alignment horizontal="center" vertical="center" wrapText="1"/>
    </xf>
    <xf numFmtId="0" fontId="29" fillId="32" borderId="1" xfId="54" applyFont="1" applyFill="1" applyBorder="1" applyAlignment="1">
      <alignment horizontal="center" vertical="center" wrapText="1"/>
    </xf>
    <xf numFmtId="0" fontId="29" fillId="32" borderId="1" xfId="0" applyFont="1" applyFill="1" applyBorder="1" applyAlignment="1">
      <alignment horizontal="center" vertical="center" wrapText="1"/>
    </xf>
    <xf numFmtId="0" fontId="29" fillId="32" borderId="1" xfId="0" applyFont="1" applyFill="1" applyBorder="1" applyAlignment="1">
      <alignment horizontal="justify" vertical="top" wrapText="1"/>
    </xf>
    <xf numFmtId="0" fontId="29" fillId="32" borderId="1" xfId="0" applyFont="1" applyFill="1" applyBorder="1" applyAlignment="1">
      <alignment horizontal="justify" vertical="top" wrapText="1"/>
    </xf>
    <xf numFmtId="0" fontId="29" fillId="32" borderId="1" xfId="0" applyFont="1" applyFill="1" applyBorder="1" applyAlignment="1">
      <alignment horizontal="left" vertical="top" wrapText="1"/>
    </xf>
    <xf numFmtId="2" fontId="29" fillId="32" borderId="1" xfId="0" applyNumberFormat="1" applyFont="1" applyFill="1" applyBorder="1" applyAlignment="1">
      <alignment horizontal="center" vertical="center"/>
    </xf>
    <xf numFmtId="14" fontId="29" fillId="32" borderId="1" xfId="0" applyNumberFormat="1" applyFont="1" applyFill="1" applyBorder="1" applyAlignment="1">
      <alignment horizontal="center" vertical="center"/>
    </xf>
    <xf numFmtId="1" fontId="29" fillId="32" borderId="1" xfId="0" applyNumberFormat="1" applyFont="1" applyFill="1" applyBorder="1" applyAlignment="1">
      <alignment horizontal="center" vertical="center"/>
    </xf>
    <xf numFmtId="10" fontId="29" fillId="32" borderId="1" xfId="0" applyNumberFormat="1" applyFont="1" applyFill="1" applyBorder="1" applyAlignment="1">
      <alignment horizontal="center" vertical="center"/>
    </xf>
    <xf numFmtId="0" fontId="29" fillId="32" borderId="1" xfId="0" applyFont="1" applyFill="1" applyBorder="1" applyAlignment="1">
      <alignment horizontal="center" vertical="center"/>
    </xf>
    <xf numFmtId="2" fontId="29" fillId="32" borderId="1" xfId="0" applyNumberFormat="1" applyFont="1" applyFill="1" applyBorder="1" applyAlignment="1">
      <alignment horizontal="justify" vertical="top" wrapText="1"/>
    </xf>
    <xf numFmtId="14" fontId="29" fillId="32" borderId="1" xfId="0" applyNumberFormat="1" applyFont="1" applyFill="1" applyBorder="1" applyAlignment="1">
      <alignment horizontal="center" vertical="center" wrapText="1"/>
    </xf>
    <xf numFmtId="14" fontId="29" fillId="32" borderId="1" xfId="0" applyNumberFormat="1" applyFont="1" applyFill="1" applyBorder="1" applyAlignment="1">
      <alignment horizontal="left" vertical="top" wrapText="1"/>
    </xf>
    <xf numFmtId="8" fontId="29" fillId="32" borderId="1" xfId="0" applyNumberFormat="1" applyFont="1" applyFill="1" applyBorder="1" applyAlignment="1">
      <alignment horizontal="center" vertical="center"/>
    </xf>
    <xf numFmtId="0" fontId="32" fillId="32" borderId="1" xfId="0" applyFont="1" applyFill="1" applyBorder="1" applyAlignment="1">
      <alignment horizontal="left" vertical="top" wrapText="1"/>
    </xf>
    <xf numFmtId="0" fontId="29" fillId="32" borderId="1" xfId="0" applyFont="1" applyFill="1" applyBorder="1" applyAlignment="1">
      <alignment horizontal="center" vertical="center" wrapText="1"/>
    </xf>
    <xf numFmtId="0" fontId="29" fillId="32" borderId="1" xfId="52" applyFont="1" applyFill="1" applyBorder="1" applyAlignment="1">
      <alignment horizontal="center" vertical="center" wrapText="1"/>
    </xf>
    <xf numFmtId="0" fontId="29" fillId="32" borderId="30" xfId="52" applyFont="1" applyFill="1" applyBorder="1" applyAlignment="1">
      <alignment horizontal="justify" vertical="top" wrapText="1"/>
    </xf>
    <xf numFmtId="0" fontId="29" fillId="32" borderId="31" xfId="52" applyFont="1" applyFill="1" applyBorder="1" applyAlignment="1">
      <alignment horizontal="justify" vertical="top" wrapText="1"/>
    </xf>
    <xf numFmtId="0" fontId="29" fillId="32" borderId="29" xfId="52" applyFont="1" applyFill="1" applyBorder="1" applyAlignment="1">
      <alignment horizontal="justify" vertical="top" wrapText="1"/>
    </xf>
    <xf numFmtId="2" fontId="29" fillId="32" borderId="1" xfId="0" applyNumberFormat="1" applyFont="1" applyFill="1" applyBorder="1" applyAlignment="1">
      <alignment horizontal="center" vertical="center" wrapText="1"/>
    </xf>
    <xf numFmtId="0" fontId="29" fillId="32" borderId="1" xfId="0" applyFont="1" applyFill="1" applyBorder="1" applyAlignment="1">
      <alignment horizontal="justify" vertical="top"/>
    </xf>
    <xf numFmtId="0" fontId="29" fillId="32" borderId="1" xfId="0" applyFont="1" applyFill="1" applyBorder="1" applyAlignment="1">
      <alignment horizontal="center" vertical="center"/>
    </xf>
    <xf numFmtId="0" fontId="29" fillId="32" borderId="1" xfId="0" applyFont="1" applyFill="1" applyBorder="1" applyAlignment="1">
      <alignment horizontal="justify" vertical="top"/>
    </xf>
    <xf numFmtId="0" fontId="29" fillId="32" borderId="1" xfId="0" applyFont="1" applyFill="1" applyBorder="1" applyAlignment="1">
      <alignment horizontal="left" vertical="top"/>
    </xf>
    <xf numFmtId="14" fontId="29" fillId="32" borderId="1" xfId="0" applyNumberFormat="1" applyFont="1" applyFill="1" applyBorder="1" applyAlignment="1" applyProtection="1">
      <alignment horizontal="center" vertical="center" wrapText="1"/>
      <protection locked="0"/>
    </xf>
    <xf numFmtId="0" fontId="29" fillId="32" borderId="1" xfId="0" applyFont="1" applyFill="1" applyBorder="1" applyAlignment="1">
      <alignment horizontal="left" vertical="top" wrapText="1"/>
    </xf>
    <xf numFmtId="49" fontId="29" fillId="32" borderId="1" xfId="79" applyNumberFormat="1" applyFont="1" applyFill="1" applyBorder="1" applyAlignment="1">
      <alignment horizontal="left" vertical="top" wrapText="1"/>
    </xf>
    <xf numFmtId="0" fontId="29" fillId="32" borderId="30" xfId="0" applyFont="1" applyFill="1" applyBorder="1" applyAlignment="1">
      <alignment horizontal="center" vertical="center" wrapText="1"/>
    </xf>
    <xf numFmtId="0" fontId="29" fillId="32" borderId="31" xfId="0" applyFont="1" applyFill="1" applyBorder="1" applyAlignment="1">
      <alignment horizontal="center" vertical="center" wrapText="1"/>
    </xf>
    <xf numFmtId="0" fontId="29" fillId="32" borderId="1" xfId="0" applyFont="1" applyFill="1" applyBorder="1" applyAlignment="1">
      <alignment vertical="center" wrapText="1"/>
    </xf>
    <xf numFmtId="164" fontId="29" fillId="32" borderId="1" xfId="0" applyNumberFormat="1" applyFont="1" applyFill="1" applyBorder="1" applyAlignment="1">
      <alignment horizontal="center" vertical="center" wrapText="1"/>
    </xf>
    <xf numFmtId="10" fontId="32" fillId="32" borderId="1" xfId="0" applyNumberFormat="1" applyFont="1" applyFill="1" applyBorder="1" applyAlignment="1">
      <alignment horizontal="center" vertical="center"/>
    </xf>
    <xf numFmtId="0" fontId="29" fillId="32" borderId="30" xfId="0" applyFont="1" applyFill="1" applyBorder="1" applyAlignment="1">
      <alignment horizontal="justify" vertical="top" wrapText="1"/>
    </xf>
    <xf numFmtId="0" fontId="29" fillId="32" borderId="31" xfId="0" applyFont="1" applyFill="1" applyBorder="1" applyAlignment="1">
      <alignment horizontal="justify" vertical="top" wrapText="1"/>
    </xf>
    <xf numFmtId="0" fontId="29" fillId="32" borderId="29" xfId="0" applyFont="1" applyFill="1" applyBorder="1" applyAlignment="1">
      <alignment horizontal="justify" vertical="top" wrapText="1"/>
    </xf>
    <xf numFmtId="0" fontId="29" fillId="32" borderId="1" xfId="0" applyFont="1" applyFill="1" applyBorder="1" applyAlignment="1">
      <alignment vertical="top" wrapText="1"/>
    </xf>
    <xf numFmtId="0" fontId="29" fillId="32" borderId="29" xfId="0" applyFont="1" applyFill="1" applyBorder="1" applyAlignment="1" applyProtection="1">
      <alignment vertical="top" wrapText="1"/>
      <protection locked="0"/>
    </xf>
    <xf numFmtId="0" fontId="29" fillId="32" borderId="29" xfId="0" applyFont="1" applyFill="1" applyBorder="1" applyAlignment="1" applyProtection="1">
      <alignment horizontal="center" vertical="center" wrapText="1"/>
      <protection locked="0"/>
    </xf>
    <xf numFmtId="0" fontId="29" fillId="32" borderId="29" xfId="0" applyFont="1" applyFill="1" applyBorder="1" applyAlignment="1">
      <alignment horizontal="center" vertical="center" wrapText="1"/>
    </xf>
    <xf numFmtId="0" fontId="29" fillId="32" borderId="1" xfId="0" applyFont="1" applyFill="1" applyBorder="1" applyAlignment="1" applyProtection="1">
      <alignment horizontal="center" vertical="center" wrapText="1"/>
      <protection locked="0"/>
    </xf>
    <xf numFmtId="0" fontId="29" fillId="32" borderId="1" xfId="52" applyFont="1" applyFill="1" applyBorder="1" applyAlignment="1">
      <alignment horizontal="left" vertical="top" wrapText="1"/>
    </xf>
    <xf numFmtId="0" fontId="29" fillId="32" borderId="30" xfId="0" applyFont="1" applyFill="1" applyBorder="1" applyAlignment="1">
      <alignment horizontal="center" vertical="top" wrapText="1"/>
    </xf>
    <xf numFmtId="0" fontId="29" fillId="32" borderId="29" xfId="0" applyFont="1" applyFill="1" applyBorder="1" applyAlignment="1">
      <alignment horizontal="center" vertical="top" wrapText="1"/>
    </xf>
    <xf numFmtId="10" fontId="29" fillId="32" borderId="1" xfId="72" applyNumberFormat="1" applyFont="1" applyFill="1" applyBorder="1" applyAlignment="1" applyProtection="1">
      <alignment horizontal="center" vertical="center" wrapText="1"/>
      <protection locked="0"/>
    </xf>
    <xf numFmtId="0" fontId="29" fillId="32" borderId="30" xfId="0" applyFont="1" applyFill="1" applyBorder="1" applyAlignment="1">
      <alignment horizontal="justify" vertical="top" wrapText="1"/>
    </xf>
    <xf numFmtId="14" fontId="32" fillId="32" borderId="1" xfId="0" applyNumberFormat="1" applyFont="1" applyFill="1" applyBorder="1" applyAlignment="1">
      <alignment horizontal="center" vertical="center"/>
    </xf>
    <xf numFmtId="14" fontId="29" fillId="32" borderId="1" xfId="0" applyNumberFormat="1" applyFont="1" applyFill="1" applyBorder="1" applyAlignment="1">
      <alignment horizontal="center" vertical="center" shrinkToFit="1"/>
    </xf>
    <xf numFmtId="2" fontId="29" fillId="32" borderId="1" xfId="0" applyNumberFormat="1" applyFont="1" applyFill="1" applyBorder="1" applyAlignment="1">
      <alignment horizontal="center" vertical="center" shrinkToFit="1"/>
    </xf>
    <xf numFmtId="14" fontId="29" fillId="32" borderId="1" xfId="0" applyNumberFormat="1" applyFont="1" applyFill="1" applyBorder="1" applyAlignment="1" applyProtection="1">
      <alignment horizontal="center" vertical="center"/>
      <protection locked="0"/>
    </xf>
    <xf numFmtId="0" fontId="29" fillId="32" borderId="1" xfId="0" applyFont="1" applyFill="1" applyBorder="1" applyAlignment="1" applyProtection="1">
      <alignment horizontal="left" vertical="top" wrapText="1"/>
      <protection locked="0"/>
    </xf>
    <xf numFmtId="0" fontId="29" fillId="32" borderId="1" xfId="0" applyFont="1" applyFill="1" applyBorder="1" applyAlignment="1" applyProtection="1">
      <alignment horizontal="justify" vertical="top" wrapText="1"/>
      <protection locked="0"/>
    </xf>
    <xf numFmtId="0" fontId="29" fillId="32" borderId="1" xfId="0" applyFont="1" applyFill="1" applyBorder="1" applyAlignment="1" applyProtection="1">
      <alignment horizontal="justify" vertical="top" wrapText="1"/>
      <protection locked="0"/>
    </xf>
    <xf numFmtId="10" fontId="29" fillId="32" borderId="1" xfId="0" applyNumberFormat="1" applyFont="1" applyFill="1" applyBorder="1" applyAlignment="1" applyProtection="1">
      <alignment horizontal="center" vertical="center" wrapText="1"/>
      <protection locked="0"/>
    </xf>
    <xf numFmtId="0" fontId="29" fillId="32" borderId="1" xfId="0" applyFont="1" applyFill="1" applyBorder="1" applyAlignment="1" applyProtection="1">
      <alignment horizontal="left" vertical="top"/>
      <protection locked="0"/>
    </xf>
    <xf numFmtId="0" fontId="32" fillId="32" borderId="1" xfId="0" applyFont="1" applyFill="1" applyBorder="1" applyAlignment="1" applyProtection="1">
      <alignment horizontal="left" vertical="top" wrapText="1"/>
      <protection locked="0"/>
    </xf>
    <xf numFmtId="0" fontId="29" fillId="32" borderId="30" xfId="0" applyFont="1" applyFill="1" applyBorder="1" applyAlignment="1">
      <alignment horizontal="center" vertical="center" wrapText="1"/>
    </xf>
    <xf numFmtId="0" fontId="29" fillId="32" borderId="30" xfId="1" applyFont="1" applyFill="1" applyBorder="1" applyAlignment="1" applyProtection="1">
      <alignment horizontal="center" vertical="center" wrapText="1"/>
    </xf>
    <xf numFmtId="0" fontId="29" fillId="32" borderId="30" xfId="0" applyFont="1" applyFill="1" applyBorder="1" applyAlignment="1" applyProtection="1">
      <alignment horizontal="justify" vertical="top" wrapText="1"/>
      <protection locked="0"/>
    </xf>
    <xf numFmtId="0" fontId="29" fillId="32" borderId="30" xfId="0" applyFont="1" applyFill="1" applyBorder="1" applyAlignment="1" applyProtection="1">
      <alignment horizontal="left" vertical="top" wrapText="1"/>
      <protection locked="0"/>
    </xf>
    <xf numFmtId="2" fontId="29" fillId="32" borderId="30" xfId="0" applyNumberFormat="1" applyFont="1" applyFill="1" applyBorder="1" applyAlignment="1">
      <alignment horizontal="center" vertical="center" shrinkToFit="1"/>
    </xf>
    <xf numFmtId="14" fontId="29" fillId="32" borderId="30" xfId="0" applyNumberFormat="1" applyFont="1" applyFill="1" applyBorder="1" applyAlignment="1" applyProtection="1">
      <alignment horizontal="center" vertical="center"/>
      <protection locked="0"/>
    </xf>
    <xf numFmtId="1" fontId="29" fillId="32" borderId="30" xfId="0" applyNumberFormat="1" applyFont="1" applyFill="1" applyBorder="1" applyAlignment="1">
      <alignment horizontal="center" vertical="center"/>
    </xf>
    <xf numFmtId="10" fontId="29" fillId="32" borderId="30" xfId="0" applyNumberFormat="1" applyFont="1" applyFill="1" applyBorder="1" applyAlignment="1">
      <alignment horizontal="center" vertical="center"/>
    </xf>
    <xf numFmtId="0" fontId="29" fillId="32" borderId="30" xfId="0" applyFont="1" applyFill="1" applyBorder="1" applyAlignment="1">
      <alignment horizontal="center" vertical="center"/>
    </xf>
    <xf numFmtId="0" fontId="29" fillId="32" borderId="30" xfId="0" applyFont="1" applyFill="1" applyBorder="1" applyAlignment="1">
      <alignment horizontal="left" vertical="top" wrapText="1"/>
    </xf>
    <xf numFmtId="0" fontId="29" fillId="32" borderId="29" xfId="0" applyFont="1" applyFill="1" applyBorder="1" applyAlignment="1">
      <alignment horizontal="left" vertical="top" wrapText="1"/>
    </xf>
    <xf numFmtId="10" fontId="29" fillId="32" borderId="1" xfId="0" applyNumberFormat="1" applyFont="1" applyFill="1" applyBorder="1" applyAlignment="1">
      <alignment horizontal="center" vertical="center" wrapText="1"/>
    </xf>
    <xf numFmtId="14" fontId="29" fillId="32" borderId="1" xfId="0" applyNumberFormat="1" applyFont="1" applyFill="1" applyBorder="1" applyAlignment="1" applyProtection="1">
      <alignment horizontal="left" vertical="top"/>
      <protection locked="0"/>
    </xf>
    <xf numFmtId="14" fontId="29" fillId="32" borderId="1" xfId="0" applyNumberFormat="1" applyFont="1" applyFill="1" applyBorder="1" applyAlignment="1" applyProtection="1">
      <alignment horizontal="left" vertical="top" wrapText="1"/>
      <protection locked="0"/>
    </xf>
    <xf numFmtId="0" fontId="29" fillId="32" borderId="1" xfId="0" applyFont="1" applyFill="1" applyBorder="1" applyAlignment="1" applyProtection="1">
      <alignment vertical="top" wrapText="1"/>
      <protection locked="0"/>
    </xf>
    <xf numFmtId="0" fontId="29" fillId="32" borderId="29" xfId="0" applyFont="1" applyFill="1" applyBorder="1" applyAlignment="1" applyProtection="1">
      <alignment horizontal="left" vertical="top" wrapText="1"/>
      <protection locked="0"/>
    </xf>
    <xf numFmtId="2" fontId="29" fillId="32" borderId="1" xfId="0" applyNumberFormat="1" applyFont="1" applyFill="1" applyBorder="1" applyAlignment="1">
      <alignment horizontal="center" vertical="top" wrapText="1"/>
    </xf>
    <xf numFmtId="0" fontId="29" fillId="32" borderId="31" xfId="0" applyFont="1" applyFill="1" applyBorder="1" applyAlignment="1">
      <alignment horizontal="justify" vertical="top" wrapText="1"/>
    </xf>
    <xf numFmtId="0" fontId="29" fillId="32" borderId="31" xfId="0" applyFont="1" applyFill="1" applyBorder="1" applyAlignment="1">
      <alignment horizontal="left" vertical="top" wrapText="1"/>
    </xf>
    <xf numFmtId="2" fontId="29" fillId="32" borderId="31" xfId="0" applyNumberFormat="1" applyFont="1" applyFill="1" applyBorder="1" applyAlignment="1">
      <alignment horizontal="center" vertical="center" wrapText="1"/>
    </xf>
    <xf numFmtId="14" fontId="29" fillId="32" borderId="31" xfId="0" applyNumberFormat="1" applyFont="1" applyFill="1" applyBorder="1" applyAlignment="1">
      <alignment horizontal="center" vertical="center"/>
    </xf>
    <xf numFmtId="1" fontId="29" fillId="32" borderId="31" xfId="0" applyNumberFormat="1" applyFont="1" applyFill="1" applyBorder="1" applyAlignment="1">
      <alignment horizontal="center" vertical="center"/>
    </xf>
    <xf numFmtId="10" fontId="29" fillId="32" borderId="31" xfId="0" applyNumberFormat="1" applyFont="1" applyFill="1" applyBorder="1" applyAlignment="1">
      <alignment horizontal="center" vertical="center"/>
    </xf>
    <xf numFmtId="0" fontId="29" fillId="32" borderId="29" xfId="0" applyFont="1" applyFill="1" applyBorder="1" applyAlignment="1">
      <alignment horizontal="justify" vertical="top" wrapText="1"/>
    </xf>
    <xf numFmtId="0" fontId="29" fillId="32" borderId="29" xfId="0" applyFont="1" applyFill="1" applyBorder="1" applyAlignment="1">
      <alignment horizontal="left" vertical="top" wrapText="1"/>
    </xf>
    <xf numFmtId="2" fontId="29" fillId="32" borderId="29" xfId="0" applyNumberFormat="1" applyFont="1" applyFill="1" applyBorder="1" applyAlignment="1">
      <alignment horizontal="center" vertical="center" wrapText="1"/>
    </xf>
    <xf numFmtId="14" fontId="29" fillId="32" borderId="29" xfId="0" applyNumberFormat="1" applyFont="1" applyFill="1" applyBorder="1" applyAlignment="1">
      <alignment horizontal="center" vertical="center"/>
    </xf>
    <xf numFmtId="1" fontId="29" fillId="32" borderId="29" xfId="0" applyNumberFormat="1" applyFont="1" applyFill="1" applyBorder="1" applyAlignment="1">
      <alignment horizontal="center" vertical="center"/>
    </xf>
    <xf numFmtId="10" fontId="29" fillId="32" borderId="29" xfId="0" applyNumberFormat="1" applyFont="1" applyFill="1" applyBorder="1" applyAlignment="1">
      <alignment horizontal="center" vertical="center"/>
    </xf>
    <xf numFmtId="14" fontId="29" fillId="32" borderId="16" xfId="0" applyNumberFormat="1" applyFont="1" applyFill="1" applyBorder="1" applyAlignment="1">
      <alignment horizontal="center" vertical="center" wrapText="1"/>
    </xf>
    <xf numFmtId="14" fontId="29" fillId="32" borderId="30" xfId="0" applyNumberFormat="1" applyFont="1" applyFill="1" applyBorder="1" applyAlignment="1">
      <alignment horizontal="center" vertical="center"/>
    </xf>
    <xf numFmtId="0" fontId="29" fillId="32" borderId="1" xfId="0" applyFont="1" applyFill="1" applyBorder="1" applyAlignment="1">
      <alignment horizontal="center" vertical="top" wrapText="1"/>
    </xf>
    <xf numFmtId="10" fontId="29" fillId="32" borderId="1" xfId="0" applyNumberFormat="1" applyFont="1" applyFill="1" applyBorder="1" applyAlignment="1">
      <alignment horizontal="left" vertical="top" wrapText="1"/>
    </xf>
    <xf numFmtId="10" fontId="32" fillId="32" borderId="1" xfId="0" applyNumberFormat="1" applyFont="1" applyFill="1" applyBorder="1" applyAlignment="1">
      <alignment horizontal="left" vertical="top" wrapText="1"/>
    </xf>
    <xf numFmtId="0" fontId="29" fillId="32" borderId="1" xfId="0" applyFont="1" applyFill="1" applyBorder="1" applyAlignment="1" applyProtection="1">
      <alignment horizontal="left" vertical="center" wrapText="1"/>
      <protection locked="0"/>
    </xf>
    <xf numFmtId="0" fontId="29" fillId="32" borderId="1" xfId="52" applyFont="1" applyFill="1" applyBorder="1" applyAlignment="1" applyProtection="1">
      <alignment horizontal="justify" vertical="top" wrapText="1"/>
      <protection locked="0"/>
    </xf>
    <xf numFmtId="0" fontId="0" fillId="0" borderId="1" xfId="0" applyNumberFormat="1" applyBorder="1" applyAlignment="1">
      <alignment vertical="center"/>
    </xf>
    <xf numFmtId="0" fontId="0" fillId="0" borderId="91" xfId="0" applyNumberFormat="1" applyFill="1" applyBorder="1" applyAlignment="1">
      <alignment vertical="center"/>
    </xf>
    <xf numFmtId="0" fontId="0" fillId="0" borderId="44" xfId="0" applyNumberFormat="1" applyFill="1" applyBorder="1" applyAlignment="1">
      <alignment vertical="center"/>
    </xf>
    <xf numFmtId="0" fontId="0" fillId="0" borderId="43" xfId="0" applyNumberFormat="1" applyBorder="1" applyAlignment="1">
      <alignment vertical="center"/>
    </xf>
    <xf numFmtId="0" fontId="0" fillId="0" borderId="91" xfId="0" applyNumberFormat="1" applyBorder="1" applyAlignment="1">
      <alignment vertical="center"/>
    </xf>
    <xf numFmtId="0" fontId="0" fillId="0" borderId="44" xfId="0" applyNumberFormat="1" applyBorder="1" applyAlignment="1">
      <alignment vertical="center"/>
    </xf>
    <xf numFmtId="0" fontId="0" fillId="0" borderId="0" xfId="0" applyBorder="1" applyAlignment="1">
      <alignment vertical="center"/>
    </xf>
    <xf numFmtId="0" fontId="68" fillId="0" borderId="0" xfId="0" applyFont="1" applyBorder="1" applyAlignment="1">
      <alignment horizontal="left" vertical="center"/>
    </xf>
    <xf numFmtId="3" fontId="110" fillId="0" borderId="94" xfId="0" applyNumberFormat="1" applyFont="1" applyBorder="1" applyAlignment="1">
      <alignment vertical="center"/>
    </xf>
    <xf numFmtId="0" fontId="0" fillId="2" borderId="44" xfId="0" applyNumberFormat="1" applyFill="1" applyBorder="1"/>
    <xf numFmtId="0" fontId="0" fillId="2" borderId="89" xfId="0" applyNumberFormat="1" applyFill="1" applyBorder="1"/>
    <xf numFmtId="0" fontId="0" fillId="2" borderId="45" xfId="0" applyNumberFormat="1" applyFill="1" applyBorder="1"/>
    <xf numFmtId="0" fontId="0" fillId="2" borderId="43" xfId="0" applyNumberFormat="1" applyFill="1" applyBorder="1"/>
    <xf numFmtId="0" fontId="109" fillId="2" borderId="45" xfId="0" applyNumberFormat="1" applyFont="1" applyFill="1" applyBorder="1"/>
    <xf numFmtId="0" fontId="110" fillId="2" borderId="45" xfId="0" applyNumberFormat="1" applyFont="1" applyFill="1" applyBorder="1"/>
    <xf numFmtId="0" fontId="110" fillId="2" borderId="44" xfId="0" applyNumberFormat="1" applyFont="1" applyFill="1" applyBorder="1"/>
    <xf numFmtId="0" fontId="0" fillId="0" borderId="43" xfId="0" pivotButton="1" applyBorder="1" applyAlignment="1"/>
    <xf numFmtId="0" fontId="0" fillId="0" borderId="33" xfId="0" applyBorder="1" applyAlignment="1"/>
    <xf numFmtId="0" fontId="0" fillId="0" borderId="63" xfId="0" applyBorder="1" applyAlignment="1"/>
    <xf numFmtId="0" fontId="0" fillId="0" borderId="34" xfId="0" applyBorder="1" applyAlignment="1"/>
    <xf numFmtId="41" fontId="68" fillId="0" borderId="1" xfId="0" applyNumberFormat="1" applyFont="1" applyBorder="1" applyAlignment="1"/>
    <xf numFmtId="41" fontId="68" fillId="0" borderId="46" xfId="0" applyNumberFormat="1" applyFont="1" applyBorder="1" applyAlignment="1"/>
    <xf numFmtId="41" fontId="68" fillId="0" borderId="56" xfId="0" applyNumberFormat="1" applyFont="1" applyBorder="1" applyAlignment="1"/>
    <xf numFmtId="41" fontId="68" fillId="0" borderId="47" xfId="0" applyNumberFormat="1" applyFont="1" applyBorder="1" applyAlignment="1"/>
    <xf numFmtId="41" fontId="0" fillId="0" borderId="46" xfId="0" applyNumberFormat="1" applyBorder="1" applyAlignment="1"/>
    <xf numFmtId="41" fontId="0" fillId="0" borderId="56" xfId="0" applyNumberFormat="1" applyBorder="1" applyAlignment="1"/>
    <xf numFmtId="41" fontId="0" fillId="0" borderId="47" xfId="0" applyNumberFormat="1" applyBorder="1" applyAlignment="1"/>
    <xf numFmtId="41" fontId="0" fillId="30" borderId="46" xfId="0" applyNumberFormat="1" applyFill="1" applyBorder="1" applyAlignment="1"/>
    <xf numFmtId="41" fontId="0" fillId="30" borderId="56" xfId="0" applyNumberFormat="1" applyFill="1" applyBorder="1" applyAlignment="1"/>
    <xf numFmtId="41" fontId="0" fillId="30" borderId="47" xfId="0" applyNumberFormat="1" applyFill="1" applyBorder="1" applyAlignment="1"/>
    <xf numFmtId="0" fontId="0" fillId="0" borderId="55" xfId="0" pivotButton="1" applyBorder="1" applyAlignment="1"/>
    <xf numFmtId="0" fontId="0" fillId="0" borderId="55" xfId="0" applyBorder="1" applyAlignment="1"/>
    <xf numFmtId="41" fontId="109" fillId="0" borderId="1" xfId="0" applyNumberFormat="1" applyFont="1" applyBorder="1" applyAlignment="1"/>
    <xf numFmtId="41" fontId="110" fillId="0" borderId="1" xfId="0" applyNumberFormat="1" applyFont="1" applyBorder="1" applyAlignment="1"/>
  </cellXfs>
  <cellStyles count="141">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A335E62D-AA11-4538-AC06-BF40BF6FE244}"/>
    <cellStyle name="Currency [0] 2 2 2" xfId="113" xr:uid="{4FEB90C0-5AA7-4DD7-BC55-5A9BE324C3BD}"/>
    <cellStyle name="Currency [0] 2 2 3" xfId="127" xr:uid="{2BCA3349-163D-493C-A6AC-0CA31128D7B1}"/>
    <cellStyle name="Currency [0] 2 3" xfId="112" xr:uid="{FDB27370-B1D0-4682-8633-595F6748CA92}"/>
    <cellStyle name="Currency [0] 2 4" xfId="126" xr:uid="{A38230D6-FEE8-4D56-82E3-BC75EF83391B}"/>
    <cellStyle name="Encabezado 4 2" xfId="37" xr:uid="{00000000-0005-0000-0000-000023000000}"/>
    <cellStyle name="Énfasis1 2" xfId="38" xr:uid="{00000000-0005-0000-0000-000024000000}"/>
    <cellStyle name="Énfasis2 2" xfId="39" xr:uid="{00000000-0005-0000-0000-000025000000}"/>
    <cellStyle name="Énfasis3 2" xfId="40" xr:uid="{00000000-0005-0000-0000-000026000000}"/>
    <cellStyle name="Énfasis4 2" xfId="41" xr:uid="{00000000-0005-0000-0000-000027000000}"/>
    <cellStyle name="Énfasis5 2" xfId="42" xr:uid="{00000000-0005-0000-0000-000028000000}"/>
    <cellStyle name="Énfasis6 2" xfId="43" xr:uid="{00000000-0005-0000-0000-000029000000}"/>
    <cellStyle name="Entrada 2" xfId="44" xr:uid="{00000000-0005-0000-0000-00002A000000}"/>
    <cellStyle name="Hipervínculo" xfId="110" builtinId="8"/>
    <cellStyle name="Incorrecto 2" xfId="45" xr:uid="{00000000-0005-0000-0000-00002B000000}"/>
    <cellStyle name="Millares [0] 2" xfId="94" xr:uid="{00000000-0005-0000-0000-00002E000000}"/>
    <cellStyle name="Millares [0] 2 2" xfId="104" xr:uid="{647DC34A-830D-478B-BF39-8D1962828B43}"/>
    <cellStyle name="Millares [0] 2 2 2" xfId="115" xr:uid="{EC7EBB73-F743-4A13-A3EF-B5C9070747DD}"/>
    <cellStyle name="Millares [0] 2 2 3" xfId="129" xr:uid="{35736A63-6091-4C0F-AFF6-9D92A40CE2AC}"/>
    <cellStyle name="Millares [0] 2 3" xfId="114" xr:uid="{B7729811-91B9-42B9-999C-990B6E9810D5}"/>
    <cellStyle name="Millares [0] 2 4" xfId="128" xr:uid="{E2147159-C189-48AD-8268-72D888B2FEBC}"/>
    <cellStyle name="Millares [0] 3" xfId="101" xr:uid="{00000000-0005-0000-0000-00002F000000}"/>
    <cellStyle name="Millares [0] 3 2" xfId="109" xr:uid="{0FBF4D15-C2F1-4EE9-BC6F-E58F339E6C40}"/>
    <cellStyle name="Millares [0] 3 2 2" xfId="117" xr:uid="{B4C94B87-12ED-487D-81BF-FEE6F08E3C35}"/>
    <cellStyle name="Millares [0] 3 2 3" xfId="131" xr:uid="{76D96C25-198B-4184-9465-4BBC5FBEC07A}"/>
    <cellStyle name="Millares [0] 3 3" xfId="116" xr:uid="{09F16AAB-EE7E-4033-A356-41525F9796C8}"/>
    <cellStyle name="Millares [0] 3 4" xfId="130" xr:uid="{F56EE721-F547-4F04-9349-3C147D55D455}"/>
    <cellStyle name="Millares 2" xfId="46" xr:uid="{00000000-0005-0000-0000-000030000000}"/>
    <cellStyle name="Millares 2 2" xfId="84" xr:uid="{00000000-0005-0000-0000-000031000000}"/>
    <cellStyle name="Millares 3" xfId="93" xr:uid="{00000000-0005-0000-0000-000032000000}"/>
    <cellStyle name="Millares 3 2" xfId="103" xr:uid="{1277896E-B4DB-4DA4-B682-8DD16250AC34}"/>
    <cellStyle name="Millares 3 2 2" xfId="119" xr:uid="{9801D789-ED42-4349-88C1-ABBD6E92FC70}"/>
    <cellStyle name="Millares 3 2 3" xfId="133" xr:uid="{9F6AF6DB-F491-4EA3-B70A-ED901B286944}"/>
    <cellStyle name="Millares 3 3" xfId="118" xr:uid="{3A846186-9EDE-4DBB-BD24-B94C993713D9}"/>
    <cellStyle name="Millares 3 4" xfId="132" xr:uid="{34EA7D52-D327-4282-938F-A388A4573A09}"/>
    <cellStyle name="Millares 4" xfId="96" xr:uid="{00000000-0005-0000-0000-000033000000}"/>
    <cellStyle name="Millares 4 2" xfId="106" xr:uid="{C4179548-5D21-4858-9385-C1A0C5A1DAE9}"/>
    <cellStyle name="Millares 4 2 2" xfId="121" xr:uid="{EF5D8690-83D3-43C4-B97A-35ECE6034BA5}"/>
    <cellStyle name="Millares 4 2 3" xfId="135" xr:uid="{FA5DFC73-B86F-4AC8-85C5-666E936D1D69}"/>
    <cellStyle name="Millares 4 3" xfId="120" xr:uid="{DC7352F6-2FA4-4A54-96D4-EDF6C160303A}"/>
    <cellStyle name="Millares 4 4" xfId="134" xr:uid="{AD2172D7-07EE-4041-9771-2694B906B8C9}"/>
    <cellStyle name="Millares 5" xfId="97" xr:uid="{00000000-0005-0000-0000-000034000000}"/>
    <cellStyle name="Millares 5 2" xfId="107" xr:uid="{81353777-2F75-410C-814B-BC4D4DF2CDFE}"/>
    <cellStyle name="Millares 5 2 2" xfId="123" xr:uid="{14A78C46-041F-4A97-8E80-726DE6EC7F65}"/>
    <cellStyle name="Millares 5 2 3" xfId="137" xr:uid="{B77ED830-D68F-4C57-A9A8-EB4DA6E24629}"/>
    <cellStyle name="Millares 5 3" xfId="122" xr:uid="{C73C05A0-3E47-41BC-92DE-9B095B911DC6}"/>
    <cellStyle name="Millares 5 4" xfId="136" xr:uid="{8E139C44-B433-4673-BD61-1B731FA68AC8}"/>
    <cellStyle name="Moneda 2" xfId="90" xr:uid="{00000000-0005-0000-0000-000035000000}"/>
    <cellStyle name="Moneda 3" xfId="95" xr:uid="{00000000-0005-0000-0000-000036000000}"/>
    <cellStyle name="Moneda 3 2" xfId="105" xr:uid="{86E89163-5C5A-435F-B976-543ECE7FCA0E}"/>
    <cellStyle name="Moneda 3 2 2" xfId="125" xr:uid="{FDEF6E82-30B9-4837-B929-2D2ED8CC2590}"/>
    <cellStyle name="Moneda 3 2 3" xfId="139" xr:uid="{048A9053-7E55-49AE-9081-725E5CD5F62E}"/>
    <cellStyle name="Moneda 3 3" xfId="124" xr:uid="{73147484-2735-428A-AF79-E1F94591FEA2}"/>
    <cellStyle name="Moneda 3 4" xfId="138" xr:uid="{18C3A37C-0584-4BFC-8289-C561EA520E18}"/>
    <cellStyle name="Neutral 2" xfId="47" xr:uid="{00000000-0005-0000-0000-000037000000}"/>
    <cellStyle name="Normal" xfId="0" builtinId="0"/>
    <cellStyle name="Normal 10" xfId="80" xr:uid="{00000000-0005-0000-0000-000039000000}"/>
    <cellStyle name="Normal 11" xfId="111" xr:uid="{14A35B3A-2A91-421B-BEDE-3AF37B400311}"/>
    <cellStyle name="Normal 14" xfId="78" xr:uid="{00000000-0005-0000-0000-00003A000000}"/>
    <cellStyle name="Normal 2" xfId="48" xr:uid="{00000000-0005-0000-0000-00003B000000}"/>
    <cellStyle name="Normal 2 2" xfId="49" xr:uid="{00000000-0005-0000-0000-00003C000000}"/>
    <cellStyle name="Normal 2 2 2" xfId="82" xr:uid="{00000000-0005-0000-0000-00003D000000}"/>
    <cellStyle name="Normal 2 2 2 2 2" xfId="2" xr:uid="{00000000-0005-0000-0000-00003E000000}"/>
    <cellStyle name="Normal 2 3" xfId="50" xr:uid="{00000000-0005-0000-0000-00003F000000}"/>
    <cellStyle name="Normal 2 4" xfId="71" xr:uid="{00000000-0005-0000-0000-000040000000}"/>
    <cellStyle name="Normal 3" xfId="51" xr:uid="{00000000-0005-0000-0000-000041000000}"/>
    <cellStyle name="Normal 3 2" xfId="87" xr:uid="{00000000-0005-0000-0000-000042000000}"/>
    <cellStyle name="Normal 3 2 2" xfId="88" xr:uid="{00000000-0005-0000-0000-000043000000}"/>
    <cellStyle name="Normal 3 3" xfId="81" xr:uid="{00000000-0005-0000-0000-000044000000}"/>
    <cellStyle name="Normal 3 4" xfId="76" xr:uid="{00000000-0005-0000-0000-000045000000}"/>
    <cellStyle name="Normal 3 4 2" xfId="92" xr:uid="{00000000-0005-0000-0000-000046000000}"/>
    <cellStyle name="Normal 3 5" xfId="89" xr:uid="{00000000-0005-0000-0000-000047000000}"/>
    <cellStyle name="Normal 4" xfId="52" xr:uid="{00000000-0005-0000-0000-000048000000}"/>
    <cellStyle name="Normal 4 2" xfId="79" xr:uid="{00000000-0005-0000-0000-000049000000}"/>
    <cellStyle name="Normal 4 2 2" xfId="98" xr:uid="{00000000-0005-0000-0000-00004A000000}"/>
    <cellStyle name="Normal 4 3" xfId="83" xr:uid="{00000000-0005-0000-0000-00004B000000}"/>
    <cellStyle name="Normal 4 3 2" xfId="102" xr:uid="{00000000-0005-0000-0000-00004C000000}"/>
    <cellStyle name="Normal 5" xfId="53" xr:uid="{00000000-0005-0000-0000-00004D000000}"/>
    <cellStyle name="Normal 5 2" xfId="85" xr:uid="{00000000-0005-0000-0000-00004E000000}"/>
    <cellStyle name="Normal 6" xfId="54" xr:uid="{00000000-0005-0000-0000-00004F000000}"/>
    <cellStyle name="Normal 6 2" xfId="75" xr:uid="{00000000-0005-0000-0000-000050000000}"/>
    <cellStyle name="Normal 6 2 2" xfId="91" xr:uid="{00000000-0005-0000-0000-000051000000}"/>
    <cellStyle name="Normal 7" xfId="55" xr:uid="{00000000-0005-0000-0000-000052000000}"/>
    <cellStyle name="Normal 7 2" xfId="140" xr:uid="{2D88C744-3EB0-400D-AEFC-0B7F46E15E06}"/>
    <cellStyle name="Normal 8" xfId="56" xr:uid="{00000000-0005-0000-0000-000053000000}"/>
    <cellStyle name="Normal 9" xfId="57" xr:uid="{00000000-0005-0000-0000-000054000000}"/>
    <cellStyle name="Normal_Hoja1" xfId="77" xr:uid="{00000000-0005-0000-0000-000055000000}"/>
    <cellStyle name="Normal_SegCúcuta Impuestos 2" xfId="1" xr:uid="{00000000-0005-0000-0000-000056000000}"/>
    <cellStyle name="Notas 2" xfId="58" xr:uid="{00000000-0005-0000-0000-000057000000}"/>
    <cellStyle name="Notas 2 2" xfId="59" xr:uid="{00000000-0005-0000-0000-000058000000}"/>
    <cellStyle name="Porcentaje" xfId="72" builtinId="5"/>
    <cellStyle name="Porcentaje 2" xfId="60" xr:uid="{00000000-0005-0000-0000-00005A000000}"/>
    <cellStyle name="Porcentaje 2 2" xfId="86" xr:uid="{00000000-0005-0000-0000-00005B000000}"/>
    <cellStyle name="Porcentaje 3" xfId="61" xr:uid="{00000000-0005-0000-0000-00005C000000}"/>
    <cellStyle name="Porcentual 2" xfId="62" xr:uid="{00000000-0005-0000-0000-00005D000000}"/>
    <cellStyle name="Salida 2" xfId="63" xr:uid="{00000000-0005-0000-0000-00005E000000}"/>
    <cellStyle name="Text" xfId="73" xr:uid="{00000000-0005-0000-0000-00005F000000}"/>
    <cellStyle name="Text 2" xfId="74" xr:uid="{00000000-0005-0000-0000-000060000000}"/>
    <cellStyle name="Text 2 2" xfId="99" xr:uid="{00000000-0005-0000-0000-000061000000}"/>
    <cellStyle name="Texto de advertencia 2" xfId="64" xr:uid="{00000000-0005-0000-0000-000062000000}"/>
    <cellStyle name="Texto explicativo 2" xfId="65" xr:uid="{00000000-0005-0000-0000-000063000000}"/>
    <cellStyle name="Título 1 2" xfId="66" xr:uid="{00000000-0005-0000-0000-000064000000}"/>
    <cellStyle name="Título 2 2" xfId="67" xr:uid="{00000000-0005-0000-0000-000065000000}"/>
    <cellStyle name="Título 3 2" xfId="68" xr:uid="{00000000-0005-0000-0000-000066000000}"/>
    <cellStyle name="Título 4" xfId="69" xr:uid="{00000000-0005-0000-0000-000067000000}"/>
    <cellStyle name="Total 2" xfId="70" xr:uid="{00000000-0005-0000-0000-000068000000}"/>
  </cellStyles>
  <dxfs count="696">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font>
        <b/>
        <i val="0"/>
      </font>
    </dxf>
    <dxf>
      <font>
        <b/>
        <i val="0"/>
        <color theme="4" tint="-0.24994659260841701"/>
      </font>
    </dxf>
    <dxf>
      <font>
        <b/>
        <i val="0"/>
        <color rgb="FFFF0000"/>
      </font>
    </dxf>
    <dxf>
      <font>
        <b/>
        <i val="0"/>
        <color rgb="FF7030A0"/>
      </font>
    </dxf>
    <dxf>
      <font>
        <b/>
        <i val="0"/>
        <color rgb="FF7030A0"/>
      </font>
    </dxf>
    <dxf>
      <font>
        <b/>
        <i val="0"/>
        <color rgb="FF660066"/>
      </font>
    </dxf>
    <dxf>
      <font>
        <b/>
        <i val="0"/>
        <color rgb="FF660066"/>
      </font>
    </dxf>
    <dxf>
      <font>
        <b/>
        <i val="0"/>
        <color theme="1"/>
      </font>
    </dxf>
    <dxf>
      <font>
        <b/>
        <i val="0"/>
        <color theme="4" tint="-0.24994659260841701"/>
      </font>
    </dxf>
    <dxf>
      <font>
        <b/>
        <i val="0"/>
        <color rgb="FFFF0000"/>
      </font>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rgb="FFFF0000"/>
      </font>
    </dxf>
    <dxf>
      <font>
        <color rgb="FFFF0000"/>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rgb="FFFF0000"/>
      </font>
    </dxf>
    <dxf>
      <border>
        <bottom style="medium">
          <color indexed="64"/>
        </bottom>
      </border>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rgb="FFFF0000"/>
      </font>
    </dxf>
    <dxf>
      <font>
        <color rgb="FFFF0000"/>
      </font>
    </dxf>
    <dxf>
      <font>
        <color rgb="FFFF0000"/>
      </font>
    </dxf>
    <dxf>
      <font>
        <color rgb="FFFF0000"/>
      </font>
    </dxf>
    <dxf>
      <font>
        <color rgb="FFFF0000"/>
      </font>
    </dxf>
    <dxf>
      <font>
        <color rgb="FFFF0000"/>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rgb="FFFF0000"/>
      </font>
    </dxf>
    <dxf>
      <font>
        <color rgb="FFFF0000"/>
      </font>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s>
  <tableStyles count="0" defaultTableStyle="TableStyleMedium2" defaultPivotStyle="PivotStyleLight16"/>
  <colors>
    <mruColors>
      <color rgb="FFCCFFFF"/>
      <color rgb="FF99FF99"/>
      <color rgb="FFE1FFFF"/>
      <color rgb="FF66FFFF"/>
      <color rgb="FF66FF66"/>
      <color rgb="FFFFCC66"/>
      <color rgb="FFFF9900"/>
      <color rgb="FFCCECFF"/>
      <color rgb="FFC5FFC5"/>
      <color rgb="FFE7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[Plan-de-Mejoramiento-Institucional-26052025.xlsx]RESUMEN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611-4B9D-AD1F-417BCA1AA3D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11-4B9D-AD1F-417BCA1AA3D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611-4B9D-AD1F-417BCA1AA3D9}"/>
              </c:ext>
            </c:extLst>
          </c:dPt>
          <c:cat>
            <c:strRef>
              <c:f>'RESUMEN TOTAL PMI'!$C$6:$C$9</c:f>
              <c:strCache>
                <c:ptCount val="3"/>
                <c:pt idx="0">
                  <c:v>CGR</c:v>
                </c:pt>
                <c:pt idx="1">
                  <c:v>ITRC</c:v>
                </c:pt>
                <c:pt idx="2">
                  <c:v>OCI</c:v>
                </c:pt>
              </c:strCache>
            </c:strRef>
          </c:cat>
          <c:val>
            <c:numRef>
              <c:f>'RESUMEN TOTAL PMI'!$D$6:$D$9</c:f>
              <c:numCache>
                <c:formatCode>General</c:formatCode>
                <c:ptCount val="3"/>
                <c:pt idx="0">
                  <c:v>125</c:v>
                </c:pt>
                <c:pt idx="1">
                  <c:v>236</c:v>
                </c:pt>
                <c:pt idx="2">
                  <c:v>87</c:v>
                </c:pt>
              </c:numCache>
            </c:numRef>
          </c:val>
          <c:extLst>
            <c:ext xmlns:c16="http://schemas.microsoft.com/office/drawing/2014/chart" uri="{C3380CC4-5D6E-409C-BE32-E72D297353CC}">
              <c16:uniqueId val="{00000006-72E2-421D-B071-1804151329CE}"/>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0.11596329395478838"/>
          <c:h val="0.2039049335306676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[Plan-de-Mejoramiento-Institucional-26052025.xlsx]RESUMEN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PMI'!$F$8:$F$16</c:f>
              <c:strCache>
                <c:ptCount val="8"/>
                <c:pt idx="0">
                  <c:v>ADUANAS</c:v>
                </c:pt>
                <c:pt idx="1">
                  <c:v>CORPORATIVA</c:v>
                </c:pt>
                <c:pt idx="2">
                  <c:v>FISCALIZACIÓN</c:v>
                </c:pt>
                <c:pt idx="3">
                  <c:v>IMPUESTOS</c:v>
                </c:pt>
                <c:pt idx="4">
                  <c:v>INNOVACIÓN Y TECNOLOGÍA</c:v>
                </c:pt>
                <c:pt idx="5">
                  <c:v>JURÍDICA</c:v>
                </c:pt>
                <c:pt idx="6">
                  <c:v>ESTRATÉGICA Y  DE ANALÍTICA</c:v>
                </c:pt>
                <c:pt idx="7">
                  <c:v>POLFA</c:v>
                </c:pt>
              </c:strCache>
            </c:strRef>
          </c:cat>
          <c:val>
            <c:numRef>
              <c:f>'RESUMEN TOTAL PMI'!$G$8:$G$16</c:f>
              <c:numCache>
                <c:formatCode>General</c:formatCode>
                <c:ptCount val="8"/>
                <c:pt idx="0">
                  <c:v>104</c:v>
                </c:pt>
                <c:pt idx="1">
                  <c:v>67</c:v>
                </c:pt>
                <c:pt idx="2">
                  <c:v>59</c:v>
                </c:pt>
                <c:pt idx="3">
                  <c:v>190</c:v>
                </c:pt>
                <c:pt idx="4">
                  <c:v>11</c:v>
                </c:pt>
                <c:pt idx="5">
                  <c:v>5</c:v>
                </c:pt>
                <c:pt idx="6">
                  <c:v>4</c:v>
                </c:pt>
                <c:pt idx="7">
                  <c:v>8</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133253088"/>
        <c:axId val="459505840"/>
        <c:axId val="0"/>
      </c:bar3DChart>
      <c:catAx>
        <c:axId val="13325308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59505840"/>
        <c:crosses val="autoZero"/>
        <c:auto val="1"/>
        <c:lblAlgn val="ctr"/>
        <c:lblOffset val="100"/>
        <c:noMultiLvlLbl val="0"/>
      </c:catAx>
      <c:valAx>
        <c:axId val="459505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13325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[Plan-de-Mejoramiento-Institucional-26052025.xlsx]RESUMEN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1125</c:v>
                </c:pt>
                <c:pt idx="1">
                  <c:v>529</c:v>
                </c:pt>
                <c:pt idx="2">
                  <c:v>1087</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[Plan-de-Mejoramiento-Institucional-26052025.xlsx]RESUMEN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PMI'!$C$46:$C$56</c:f>
              <c:multiLvlStrCache>
                <c:ptCount val="7"/>
                <c:lvl>
                  <c:pt idx="0">
                    <c:v>CUMPLIDA</c:v>
                  </c:pt>
                  <c:pt idx="1">
                    <c:v>PROCESO</c:v>
                  </c:pt>
                  <c:pt idx="2">
                    <c:v>CUMPLIDA</c:v>
                  </c:pt>
                  <c:pt idx="3">
                    <c:v>PROCESO</c:v>
                  </c:pt>
                  <c:pt idx="4">
                    <c:v>INCUMPLIDA</c:v>
                  </c:pt>
                  <c:pt idx="5">
                    <c:v>CUMPLIDA</c:v>
                  </c:pt>
                  <c:pt idx="6">
                    <c:v>PROCESO</c:v>
                  </c:pt>
                </c:lvl>
                <c:lvl>
                  <c:pt idx="0">
                    <c:v>CGR</c:v>
                  </c:pt>
                  <c:pt idx="2">
                    <c:v>ITRC</c:v>
                  </c:pt>
                  <c:pt idx="5">
                    <c:v>OCI</c:v>
                  </c:pt>
                </c:lvl>
              </c:multiLvlStrCache>
            </c:multiLvlStrRef>
          </c:cat>
          <c:val>
            <c:numRef>
              <c:f>'RESUMEN TOTAL PMI'!$D$46:$D$56</c:f>
              <c:numCache>
                <c:formatCode>General</c:formatCode>
                <c:ptCount val="7"/>
                <c:pt idx="0">
                  <c:v>408</c:v>
                </c:pt>
                <c:pt idx="1">
                  <c:v>717</c:v>
                </c:pt>
                <c:pt idx="2">
                  <c:v>620</c:v>
                </c:pt>
                <c:pt idx="3">
                  <c:v>405</c:v>
                </c:pt>
                <c:pt idx="4">
                  <c:v>62</c:v>
                </c:pt>
                <c:pt idx="5">
                  <c:v>256</c:v>
                </c:pt>
                <c:pt idx="6">
                  <c:v>273</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1606327663"/>
        <c:axId val="1769622479"/>
      </c:barChart>
      <c:catAx>
        <c:axId val="1606327663"/>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769622479"/>
        <c:crosses val="autoZero"/>
        <c:auto val="1"/>
        <c:lblAlgn val="ctr"/>
        <c:lblOffset val="100"/>
        <c:noMultiLvlLbl val="0"/>
      </c:catAx>
      <c:valAx>
        <c:axId val="1769622479"/>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606327663"/>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[Plan-de-Mejoramiento-Institucional-26052025.xlsx]RESUMEN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3.082871965843834E-2"/>
                  <c:h val="4.2330713401864666E-2"/>
                </c:manualLayout>
              </c15:layout>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4867256962870151E-2"/>
                  <c:h val="3.8750191508469603E-2"/>
                </c:manualLayout>
              </c15:layout>
            </c:ext>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686679776"/>
        <c:axId val="1191924048"/>
      </c:barChart>
      <c:catAx>
        <c:axId val="686679776"/>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1191924048"/>
        <c:crosses val="autoZero"/>
        <c:auto val="1"/>
        <c:lblAlgn val="ctr"/>
        <c:lblOffset val="100"/>
        <c:noMultiLvlLbl val="0"/>
      </c:catAx>
      <c:valAx>
        <c:axId val="11919240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686679776"/>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145010</xdr:colOff>
      <xdr:row>0</xdr:row>
      <xdr:rowOff>120052</xdr:rowOff>
    </xdr:from>
    <xdr:to>
      <xdr:col>1</xdr:col>
      <xdr:colOff>869739</xdr:colOff>
      <xdr:row>2</xdr:row>
      <xdr:rowOff>26140</xdr:rowOff>
    </xdr:to>
    <xdr:pic>
      <xdr:nvPicPr>
        <xdr:cNvPr id="2" name="x_Imagen 7">
          <a:extLst>
            <a:ext uri="{FF2B5EF4-FFF2-40B4-BE49-F238E27FC236}">
              <a16:creationId xmlns:a16="http://schemas.microsoft.com/office/drawing/2014/main" id="{04C4596B-D4A6-1946-4869-2CF3F0E3E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010" y="120052"/>
          <a:ext cx="3235865" cy="512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18512</xdr:colOff>
      <xdr:row>2</xdr:row>
      <xdr:rowOff>133465</xdr:rowOff>
    </xdr:to>
    <xdr:pic>
      <xdr:nvPicPr>
        <xdr:cNvPr id="4" name="Imagen 3">
          <a:extLst>
            <a:ext uri="{FF2B5EF4-FFF2-40B4-BE49-F238E27FC236}">
              <a16:creationId xmlns:a16="http://schemas.microsoft.com/office/drawing/2014/main" id="{80791AC8-D615-4391-8292-F258BA8B1CC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25400"/>
          <a:ext cx="2709255" cy="48906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62</xdr:row>
      <xdr:rowOff>55417</xdr:rowOff>
    </xdr:from>
    <xdr:to>
      <xdr:col>10</xdr:col>
      <xdr:colOff>848607</xdr:colOff>
      <xdr:row>100</xdr:row>
      <xdr:rowOff>110835</xdr:rowOff>
    </xdr:to>
    <xdr:pic>
      <xdr:nvPicPr>
        <xdr:cNvPr id="2" name="Imagen 1">
          <a:extLst>
            <a:ext uri="{FF2B5EF4-FFF2-40B4-BE49-F238E27FC236}">
              <a16:creationId xmlns:a16="http://schemas.microsoft.com/office/drawing/2014/main" id="{853057AC-24F4-40E7-A5AD-D6084B545C3E}"/>
            </a:ext>
          </a:extLst>
        </xdr:cNvPr>
        <xdr:cNvPicPr>
          <a:picLocks noChangeAspect="1"/>
        </xdr:cNvPicPr>
      </xdr:nvPicPr>
      <xdr:blipFill>
        <a:blip xmlns:r="http://schemas.openxmlformats.org/officeDocument/2006/relationships" r:embed="rId1"/>
        <a:stretch>
          <a:fillRect/>
        </a:stretch>
      </xdr:blipFill>
      <xdr:spPr>
        <a:xfrm>
          <a:off x="0" y="72570108"/>
          <a:ext cx="21666546" cy="6373091"/>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530543</xdr:colOff>
      <xdr:row>0</xdr:row>
      <xdr:rowOff>186565</xdr:rowOff>
    </xdr:from>
    <xdr:to>
      <xdr:col>1</xdr:col>
      <xdr:colOff>1100672</xdr:colOff>
      <xdr:row>2</xdr:row>
      <xdr:rowOff>148381</xdr:rowOff>
    </xdr:to>
    <xdr:pic>
      <xdr:nvPicPr>
        <xdr:cNvPr id="2" name="Imagen 1" descr="Icono&#10;&#10;Descripción generada automáticamente">
          <a:extLst>
            <a:ext uri="{FF2B5EF4-FFF2-40B4-BE49-F238E27FC236}">
              <a16:creationId xmlns:a16="http://schemas.microsoft.com/office/drawing/2014/main" id="{81B379B3-C9EC-43E6-9E9B-0268C9440A6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543" y="186565"/>
          <a:ext cx="2423694" cy="52188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520</xdr:row>
      <xdr:rowOff>217714</xdr:rowOff>
    </xdr:from>
    <xdr:to>
      <xdr:col>26</xdr:col>
      <xdr:colOff>407346</xdr:colOff>
      <xdr:row>534</xdr:row>
      <xdr:rowOff>137928</xdr:rowOff>
    </xdr:to>
    <xdr:pic>
      <xdr:nvPicPr>
        <xdr:cNvPr id="2" name="Imagen 1">
          <a:extLst>
            <a:ext uri="{FF2B5EF4-FFF2-40B4-BE49-F238E27FC236}">
              <a16:creationId xmlns:a16="http://schemas.microsoft.com/office/drawing/2014/main" id="{423F7919-B5BC-BB27-3470-B38EFCBA58A3}"/>
            </a:ext>
          </a:extLst>
        </xdr:cNvPr>
        <xdr:cNvPicPr>
          <a:picLocks noChangeAspect="1"/>
        </xdr:cNvPicPr>
      </xdr:nvPicPr>
      <xdr:blipFill>
        <a:blip xmlns:r="http://schemas.openxmlformats.org/officeDocument/2006/relationships" r:embed="rId1"/>
        <a:stretch>
          <a:fillRect/>
        </a:stretch>
      </xdr:blipFill>
      <xdr:spPr>
        <a:xfrm>
          <a:off x="0" y="219537643"/>
          <a:ext cx="9918739" cy="3158714"/>
        </a:xfrm>
        <a:prstGeom prst="rect">
          <a:avLst/>
        </a:prstGeom>
        <a:ln>
          <a:solidFill>
            <a:schemeClr val="accent1"/>
          </a:solidFill>
        </a:ln>
      </xdr:spPr>
    </xdr:pic>
    <xdr:clientData/>
  </xdr:twoCellAnchor>
</xdr:wsDr>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3FA5ADF4-7807-419A-A13B-6AB61019676F}">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803.687120486109" createdVersion="8" refreshedVersion="8" minRefreshableVersion="3" recordCount="2741" xr:uid="{461F85E5-BF06-4741-B74F-236D1FB86907}">
  <cacheSource type="worksheet">
    <worksheetSource ref="A9:Q2750" sheet="PMI"/>
  </cacheSource>
  <cacheFields count="17">
    <cacheField name="DIRECCIÓN/_x000a_OFICINA" numFmtId="0">
      <sharedItems count="8">
        <s v="ADUANAS"/>
        <s v="CORPORATIVA"/>
        <s v="INNOVACIÓN Y TECNOLOGÍA"/>
        <s v="IMPUESTOS"/>
        <s v="FISCALIZACIÓN"/>
        <s v="ESTRATÉGICA Y  DE ANALÍTICA"/>
        <s v="JURÍDICA"/>
        <s v="POLFA"/>
      </sharedItems>
    </cacheField>
    <cacheField name="ENTE DE CONTROL" numFmtId="0">
      <sharedItems count="3">
        <s v="CGR"/>
        <s v="OCI"/>
        <s v="ITRC"/>
      </sharedItems>
    </cacheField>
    <cacheField name="AUDITORIA/_x000a_INSPECCIÓN" numFmtId="0">
      <sharedItems containsBlank="1" longText="1"/>
    </cacheField>
    <cacheField name="CÓDIGO DELHALLAZGO/_x000a_OBSERVACIÓN/INDICIO" numFmtId="0">
      <sharedItems containsBlank="1"/>
    </cacheField>
    <cacheField name="DESCRIPCIÓN DEL HALLAZGO/OBSERVACIÓN/INDICIO" numFmtId="0">
      <sharedItems containsBlank="1" longText="1"/>
    </cacheField>
    <cacheField name="CAUSA  DEL HALLAZGO/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05" maxValue="11623780528.950001"/>
    </cacheField>
    <cacheField name="FECHA INICIO ACTIVIDADES" numFmtId="0">
      <sharedItems containsSemiMixedTypes="0" containsNonDate="0" containsDate="1" containsString="0" minDate="2015-03-01T00:00:00" maxDate="2029-04-02T00:00:00"/>
    </cacheField>
    <cacheField name="FECHA TERMINACIÓN ACTIVIDADES" numFmtId="0">
      <sharedItems containsSemiMixedTypes="0" containsNonDate="0" containsDate="1" containsString="0" minDate="2015-09-30T00:00:00" maxDate="2030-01-01T00:00:00"/>
    </cacheField>
    <cacheField name="PLAZO EN SEMANAS ACTIVIDADES" numFmtId="1">
      <sharedItems containsSemiMixedTypes="0" containsString="0" containsNumber="1" minValue="-0.14285714285714285" maxValue="391"/>
    </cacheField>
    <cacheField name="AVANCE FÍSICO EJECUCIÓN ACTIVIDADES" numFmtId="0">
      <sharedItems containsSemiMixedTypes="0" containsString="0" containsNumber="1" minValue="0" maxValue="8902914"/>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3">
        <s v="CUMPLIDA"/>
        <s v="PROCESO"/>
        <s v="IN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1">
  <r>
    <x v="0"/>
    <x v="0"/>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0"/>
  </r>
  <r>
    <x v="0"/>
    <x v="0"/>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0"/>
  </r>
  <r>
    <x v="0"/>
    <x v="0"/>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0"/>
  </r>
  <r>
    <x v="0"/>
    <x v="0"/>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0"/>
  </r>
  <r>
    <x v="0"/>
    <x v="0"/>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0"/>
  </r>
  <r>
    <x v="0"/>
    <x v="0"/>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0"/>
  </r>
  <r>
    <x v="0"/>
    <x v="0"/>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1"/>
  </r>
  <r>
    <x v="0"/>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1"/>
  </r>
  <r>
    <x v="0"/>
    <x v="0"/>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desarrollo de la solución tecnológica."/>
    <s v="Desarrollo de la solución"/>
    <s v="Informes de seguimiento"/>
    <n v="2"/>
    <d v="2025-04-01T00:00:00"/>
    <d v="2025-09-30T00:00:00"/>
    <n v="26"/>
    <n v="0"/>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
    <x v="1"/>
  </r>
  <r>
    <x v="0"/>
    <x v="0"/>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1"/>
  </r>
  <r>
    <x v="0"/>
    <x v="0"/>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0"/>
  </r>
  <r>
    <x v="0"/>
    <x v="0"/>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0"/>
  </r>
  <r>
    <x v="0"/>
    <x v="0"/>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1"/>
  </r>
  <r>
    <x v="0"/>
    <x v="0"/>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0"/>
  </r>
  <r>
    <x v="0"/>
    <x v="0"/>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1"/>
  </r>
  <r>
    <x v="0"/>
    <x v="0"/>
    <m/>
    <m/>
    <m/>
    <m/>
    <s v="Definir un plan de trabajo de desarrollo de la solución tecnológica "/>
    <s v="Definir un plan de trabajo de desarrollo de la solución tecnológica "/>
    <s v="Plan de trabajo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1"/>
  </r>
  <r>
    <x v="0"/>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0.77"/>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0.77"/>
    <x v="1"/>
  </r>
  <r>
    <x v="0"/>
    <x v="0"/>
    <m/>
    <m/>
    <m/>
    <m/>
    <s v="Iniciar el desarrollo de la solución tecnológica."/>
    <s v="Desarrollo de la solución"/>
    <s v="Informes de seguimiento"/>
    <n v="2"/>
    <d v="2025-04-01T00:00:00"/>
    <d v="2025-09-30T00:00:00"/>
    <n v="26"/>
    <n v="0"/>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
    <x v="1"/>
  </r>
  <r>
    <x v="0"/>
    <x v="0"/>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1"/>
  </r>
  <r>
    <x v="0"/>
    <x v="0"/>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0"/>
  </r>
  <r>
    <x v="0"/>
    <x v="0"/>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0"/>
    <x v="0"/>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0"/>
  </r>
  <r>
    <x v="0"/>
    <x v="0"/>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0"/>
  </r>
  <r>
    <x v="0"/>
    <x v="0"/>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0"/>
    <x v="0"/>
    <s v="13 Aud Funcion Pagadora y Recaudadora Vig  2015"/>
    <s v="12 01 003"/>
    <s v="Hallazgo No. 13  Control de operaciones aduaneras_x000a_&quot; (...) Pese a estar documentados los procedimientos, para el control de operaciones aduaneras de alto impacto fiscal como: Autorización y Finalización de Tránsitos Aduaneros; el Registro Control de Abandono Legal a favor de la Nación y el Pago Consolidado de las Declaraciones de los UAP que se realicen en cada seccional, las pruebas de auditoria evidencian que los registros informáticos del MUISCA, SYGA o SIFARO, no cuentan con medios de registro y consulta de cada una de estas operaciones aduaneras, que permitan a la DIAN realizar controles periódicos consolidados, como se evidenció en la Dirección Seccional Bucaramanga, sobre las operaciones aduaneras de esta índole que se realizan en su Jurisdicción; así como tampoco están debidamente formalizados y estandarizados cuadros o matrices de control para hacer el monitoreo de estas operaciones, acorde con lo  que indican los respectivos procedimientos (...)&quot;.  _x000a_"/>
    <s v="Lo anterior, se ocasiona por deficiencias en la gestión para la creación, modificación, ajuste, mantenimiento, operación, permisos de acceso e implantación de los sistemas de información corporativos en cada uno de estos procesos aduaneros y la correspondiente supervisión de la DIAN, para velar por la efectiva aplicación de los procedimientos y estándares institucionales vigentes, lo que conlleva a riesgo de operaciones de alto impacto fiscal sin la observancia de las disposiciones aduaneras. "/>
    <s v="1. Ejecutar el cronograma de definición funcional de los sistema de información para la operación aduanera que se deban ajustar o desarrollar en el marco del Decreto 390 de 2016, específicamente para el Transito Aduanero- Operaciones de Transporte."/>
    <s v="1. 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C – Subproceso Operación Aduanera_x000a_Dirección de Gestión de Aduanas_x000a_Subdirección de Operación Aduanera_x000a__x000a_REFORMULADO_x000a_30092016_x000a_ACTUALIZADO_x000a_30112021"/>
    <n v="1"/>
    <x v="0"/>
  </r>
  <r>
    <x v="0"/>
    <x v="0"/>
    <m/>
    <m/>
    <m/>
    <m/>
    <s v="2. Implementar dentro del Núcleo Básico - Fase I del Servicio Informático Electrónico de TRANSITO Y OPERACIONES DE TRANSPORTE , las  funcionalidades que mitiguen los siguientes riegos:_x000a__x000a_- Operaciones realizadas manualmente_x000a_- Interacción con sistemas antiguos_x000a_- Ausencia de registros y consultas que permitan realizar controle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0"/>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0"/>
  </r>
  <r>
    <x v="0"/>
    <x v="0"/>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_x000a_"/>
    <n v="1"/>
    <x v="0"/>
  </r>
  <r>
    <x v="0"/>
    <x v="0"/>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_x000a_Subdirección de Operación Aduanera_x000a__x000a_REFORMULADO_x000a_30092017_x000a_30092018_x000a_30092019_x000a_ACTUALIZADO_x000a_30112021"/>
    <n v="1"/>
    <x v="0"/>
  </r>
  <r>
    <x v="0"/>
    <x v="0"/>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0"/>
  </r>
  <r>
    <x v="0"/>
    <x v="0"/>
    <m/>
    <m/>
    <m/>
    <m/>
    <s v="Definir Estrategia de Digitalización del Proyecto de Desaduanamiento._x000a_"/>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9_x000a_ACTUALIZADO_x000a_30112021"/>
    <n v="1"/>
    <x v="0"/>
  </r>
  <r>
    <x v="0"/>
    <x v="0"/>
    <m/>
    <m/>
    <m/>
    <m/>
    <s v="Priorizar y detallar requermimientos Funcionales tecnologicos necesario para la solucion tecnologica  del Proyecto de Desaduanamiento._x000a_"/>
    <s v="Requerimientos Funcionales"/>
    <s v="Documento de requerimientos funcionales"/>
    <n v="1"/>
    <d v="2024-02-01T00:00:00"/>
    <d v="2024-10-31T00:00:00"/>
    <n v="39"/>
    <n v="1"/>
    <s v="DGA_x000a_NC – Subproceso Operación Aduanera_x000a_Dirección de Gestión de Aduanas_x000a_Subdirección de Operación Aduanera_x000a__x000a_REFORMULADO_x000a_30092019_x000a_ACTUALIZADO_x000a_30112021"/>
    <n v="1"/>
    <x v="0"/>
  </r>
  <r>
    <x v="0"/>
    <x v="0"/>
    <m/>
    <m/>
    <m/>
    <m/>
    <s v="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s v="Implantar la solucion tecnologica del Proyecto de Desaduanamiento._x000a_"/>
    <s v="1. Iniciar el desarrollo de la solución Tecnológica"/>
    <s v="Seguimiento trimestral a la implementación de la solución Tecnológica"/>
    <n v="21"/>
    <d v="2024-08-01T00:00:00"/>
    <d v="2029-12-31T00:00:00"/>
    <n v="282.57142857142856"/>
    <n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4.7619047619047616E-2"/>
    <x v="1"/>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1"/>
    <x v="0"/>
  </r>
  <r>
    <x v="0"/>
    <x v="0"/>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0"/>
  </r>
  <r>
    <x v="0"/>
    <x v="0"/>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0"/>
  </r>
  <r>
    <x v="0"/>
    <x v="0"/>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0"/>
  </r>
  <r>
    <x v="0"/>
    <x v="0"/>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0"/>
  </r>
  <r>
    <x v="0"/>
    <x v="0"/>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0"/>
    <x v="0"/>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0"/>
    <x v="0"/>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0"/>
  </r>
  <r>
    <x v="0"/>
    <x v="0"/>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5-31T00:00:00"/>
    <n v="5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0"/>
    <x v="1"/>
  </r>
  <r>
    <x v="0"/>
    <x v="0"/>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6-01T00:00:00"/>
    <d v="2025-12-31T00:00:00"/>
    <n v="30.428571428571427"/>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1"/>
  </r>
  <r>
    <x v="0"/>
    <x v="0"/>
    <s v="2  Aud Operación Aduanera -Importaciones Dirección de Aduanas y Direcciones Seccionales de Aduanas de Bogotá, Cali, Buenaventura, Bucaramanga, Cartagena, Barranquilla y Santa Marta Vigencia 2018 y primer semestre de 2019"/>
    <s v="19 02 003"/>
    <s v="Hallazgo 2.  Información Declaraciones de Importación Seccional Bogotá – Nivel Central y Seccional Bucaramanga.  _x000a__x000a_Efectuada la verificación y cruce de datos del listado en Excel (universo de declaraciones descargadas del portal Web) y el listado extraído de la bitácora, se encontró que existen 633 registros de declaraciones de la bitácora, que no aparecen en el universo de declaraciones._x000a__x000a_En la Seccional Bogotá, un total de (676) registros del universo de las declaraciones no se encuentran en el listado extraído de la bitácora._x000a__x000a_(…) se encuentran diferencias entre los números de autoadhesivos, en el código de administración y, se encuentra que el campo Tipo de Declaración está diligenciado en blanco o vacío. _x000a__x000a_(…) analizadas las Declaraciones de Importación, se observa que se presentan 1.175.287 formularios repetidos._x000a__x000a_(…) comparando el archivo de Excel con la relación del aplicativo LUCIA, se evidencia que un total de 1.058.714 registros de la relación de Excel no están en el aplicativo LUCIA._x000a__x000a_En la Seccional Bucaramanga, se constató que existen (81) registros de declaraciones de importación en la base de datos Trámites Manuales que no se encuentran en la base de datos suministrada por Nivel Central._x000a_"/>
    <s v="Deficiencias en el control del registro de la información de las declaraciones de importación."/>
    <s v="1. Impartir instrucción a las direcciones seccionales."/>
    <s v="Expedir lineamientos a las Direcciones Seccionales de Aduanas frente al control de las operaciones relacionados con los trámites manuales. "/>
    <s v="Documento de lineamientos."/>
    <n v="1"/>
    <d v="2020-02-01T00:00:00"/>
    <d v="2020-03-30T00:00:00"/>
    <n v="8.2857142857142865"/>
    <n v="1"/>
    <s v="DGA_x000a_NC – Subproceso Operación Aduanera_x000a_Dirección de Gestión de Aduanas_x000a_Subdirección de Operación Aduanera_x000a__x000a_ACTUALIZADO_x000a_30112021"/>
    <n v="1"/>
    <x v="0"/>
  </r>
  <r>
    <x v="0"/>
    <x v="0"/>
    <m/>
    <m/>
    <m/>
    <m/>
    <s v="2. Definir Estrategia de Digitalización del Proyecto._x000a_"/>
    <s v="Estrategia de Digitalización"/>
    <s v="Documento de Estrategia"/>
    <n v="1"/>
    <d v="2023-11-01T00:00:00"/>
    <d v="2024-07-31T00:00:00"/>
    <n v="39"/>
    <n v="1"/>
    <s v="DGA_x000a_NC – Subproceso Operación Aduanera_x000a_Dirección de Gestión de Aduanas_x000a_Subdirección de Operación Aduanera_x000a__x000a_ACTUALIZADO_x000a_30112021"/>
    <n v="1"/>
    <x v="0"/>
  </r>
  <r>
    <x v="0"/>
    <x v="0"/>
    <m/>
    <m/>
    <m/>
    <m/>
    <s v="3. Desarrollar o adquirir la solucion tecnologica del Proyecto de Desaduanamiento._x000a_"/>
    <s v="1. Informe de avance del proceso de contratación."/>
    <s v="Informe de avance del proceso"/>
    <n v="1"/>
    <d v="2023-11-01T00:00:00"/>
    <d v="2024-07-31T00:00:00"/>
    <n v="39"/>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m/>
    <s v="2. Plan de trabajo del desarrollo de la solución tecnológica."/>
    <s v="Plan de trabajo"/>
    <n v="1"/>
    <d v="2023-11-01T00:00:00"/>
    <d v="2024-10-31T00:00:00"/>
    <n v="52.142857142857146"/>
    <n v="1"/>
    <s v="DGA_x000a_NC - Subproceso Innovación y Tecnología_x000a_Dirección de Gestión de Innovación y Tecnología_x000a_Subdirección de Innovación y Proyectos _x000a_Subdirección de Soluciones y Desarrollo_x000a__x000a_NC – Subproceso Operación Aduanera_x000a_Dirección de Gestión de Aduanas_x000a_Subdirección de Operación Aduanera_x000a__x000a_REFORMULADO_x000a_30092019_x000a_30112021_x000a_20052022"/>
    <n v="1"/>
    <x v="0"/>
  </r>
  <r>
    <x v="0"/>
    <x v="0"/>
    <m/>
    <m/>
    <m/>
    <m/>
    <s v="4. Implantar la solucion tecnologica del Proyecto_x000a_"/>
    <s v="1. Iniciar el desarrollo de la solución Tecnológica"/>
    <s v="Seguimiento trimestral a la implementación de la solución Tecnológica"/>
    <n v="21"/>
    <d v="2024-08-01T00:00:00"/>
    <d v="2029-12-31T00:00:00"/>
    <n v="282.57142857142856"/>
    <n v="1"/>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4.7619047619047616E-2"/>
    <x v="1"/>
  </r>
  <r>
    <x v="0"/>
    <x v="0"/>
    <m/>
    <m/>
    <m/>
    <m/>
    <m/>
    <s v="2. Puesta en producción de la solución tecnológica"/>
    <s v="a. 01) Un Formato  Información de Versión 30001 - FT-IIT-2180_x000a__x000a_b. (01) Un Formato de Aceptación de Pruebas Funcionales y Salida a Producción  - FT-IIT-1851_x000a__x000a_c. (01) Un  Acta de Comité de Gestión de  Cambios de Tecnología del correspondiente Software instalado y en Producción."/>
    <n v="3"/>
    <d v="2024-08-01T00:00:00"/>
    <d v="2029-12-31T00:00:00"/>
    <n v="282.57142857142856"/>
    <n v="3"/>
    <s v="DGA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20052022"/>
    <n v="1"/>
    <x v="0"/>
  </r>
  <r>
    <x v="0"/>
    <x v="0"/>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0"/>
  </r>
  <r>
    <x v="0"/>
    <x v="0"/>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Iniciar el proyecto con la definición de  los requerimientos funcionales _x000a_"/>
    <s v="Definir los requerimientos funcionales "/>
    <s v="Documento de requerimientos funcionales V1"/>
    <n v="1"/>
    <d v="2024-06-01T00:00:00"/>
    <d v="2025-03-31T00:00:00"/>
    <n v="43.285714285714285"/>
    <n v="0"/>
    <s v="DGA_x000a_NC – Subproceso Operación Aduanera,_x000a_Dirección de Gestión de Aduanas_x000a_Subdirección de Operación Aduanera_x000a__x000a_"/>
    <n v="0"/>
    <x v="1"/>
  </r>
  <r>
    <x v="0"/>
    <x v="0"/>
    <m/>
    <m/>
    <m/>
    <m/>
    <s v="Definir los requerimientos no funcionales "/>
    <s v="Definir los requerimientos no funcionales "/>
    <s v="Documento de requerimientos no funcionales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1"/>
  </r>
  <r>
    <x v="0"/>
    <x v="0"/>
    <m/>
    <m/>
    <m/>
    <m/>
    <s v="Definir la priorización funcional de la implementación"/>
    <s v="Definir la priorización funcional de la implementación"/>
    <s v="Mapa de historias con la priorización funcional de la implementación V1"/>
    <n v="1"/>
    <d v="2024-06-01T00:00:00"/>
    <d v="2025-03-31T00:00:00"/>
    <n v="43.285714285714285"/>
    <n v="0"/>
    <s v="DGA_x000a_NC – Subproceso Operación Aduanera,_x000a_Dirección de Gestión de Aduanas_x000a_Subdirección de Operación Aduanera_x000a__x000a_"/>
    <n v="0"/>
    <x v="1"/>
  </r>
  <r>
    <x v="0"/>
    <x v="0"/>
    <m/>
    <m/>
    <m/>
    <m/>
    <s v="Definir un plan de trabajo de desarrollo de la solución tecnológica "/>
    <s v="Definir un plan de trabajo de desarrollo de la solución tecnológica "/>
    <s v="Plan de trabajo V1"/>
    <n v="1"/>
    <d v="2024-06-01T00:00:00"/>
    <d v="2025-03-31T00:00:00"/>
    <n v="43.285714285714285"/>
    <n v="0.77"/>
    <s v="DGA_x000a_NC - Subproceso Innovacion y Tecnologia_x000a_Direccion de Gestion de Innovacion y Tecnologia_x000a_Subdireccion de Innovacion y Proyectos_x000a_Subdireccion de Soluciones y desarrollo"/>
    <n v="0.77"/>
    <x v="1"/>
  </r>
  <r>
    <x v="0"/>
    <x v="0"/>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0.77"/>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0.77"/>
    <x v="1"/>
  </r>
  <r>
    <x v="0"/>
    <x v="0"/>
    <m/>
    <m/>
    <m/>
    <m/>
    <s v="Iniciar el desarrollo de la solución tecnológica."/>
    <s v="Desarrollo de la solución"/>
    <s v="Informes de seguimiento"/>
    <n v="2"/>
    <d v="2025-04-01T00:00:00"/>
    <d v="2025-09-30T00:00:00"/>
    <n v="26"/>
    <n v="0"/>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1"/>
  </r>
  <r>
    <x v="0"/>
    <x v="0"/>
    <m/>
    <m/>
    <m/>
    <m/>
    <s v="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1"/>
  </r>
  <r>
    <x v="0"/>
    <x v="0"/>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0"/>
  </r>
  <r>
    <x v="0"/>
    <x v="0"/>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0"/>
  </r>
  <r>
    <x v="0"/>
    <x v="0"/>
    <m/>
    <m/>
    <m/>
    <m/>
    <s v="Iniciar el proyecto con la definición de  los requerimientos funcionales _x000a_"/>
    <s v="Definir los requerimientos funcionales "/>
    <s v="Documento de requerimientos funcionales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0"/>
    <x v="0"/>
    <m/>
    <m/>
    <m/>
    <m/>
    <s v="Definir los requerimientos no funcionales "/>
    <s v="Definir los requerimientos no funcionales "/>
    <s v="Documento de requerimientos no funcionales V1"/>
    <n v="1"/>
    <d v="2024-02-01T00:00:00"/>
    <d v="2025-03-31T00:00:00"/>
    <n v="60.571428571428569"/>
    <n v="0"/>
    <s v="DGA_x000a_NC - Subproceso Innovacion y Tecnologia_x000a_Direccion de Gestion de Innovacion y Tecnologia_x000a_Subdireccion de Innovacion y Proyectos_x000a_Subdireccion de Soluciones y desarrollo"/>
    <n v="0"/>
    <x v="1"/>
  </r>
  <r>
    <x v="0"/>
    <x v="0"/>
    <m/>
    <m/>
    <m/>
    <m/>
    <s v="Iniciar el proceso de contratación "/>
    <s v="Validar o aceptar el proceso de contratación"/>
    <s v="Documento de validación o aceptación del proceso de contratación"/>
    <n v="1"/>
    <d v="2023-11-01T00:00:00"/>
    <d v="2025-03-31T00:00:00"/>
    <n v="73.714285714285708"/>
    <n v="0"/>
    <s v="DGA_x000a_NC - Subproceso Innovacion y Tecnologia_x000a_Direccion de Gestion de Innovacion y Tecnologia_x000a_Subdireccion de Innovacion y Proyectos_x000a_Subdireccion de Soluciones y desarrollo"/>
    <n v="0"/>
    <x v="1"/>
  </r>
  <r>
    <x v="0"/>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0"/>
    <x v="0"/>
    <m/>
    <m/>
    <m/>
    <m/>
    <s v="Definir un plan de trabajo de desarrollo de la solución tecnológica "/>
    <s v="Definir un plan de trabajo de desarrollo de la solución tecnológica "/>
    <s v="Plan de trabajo V1"/>
    <n v="1"/>
    <d v="2023-11-01T00:00:00"/>
    <d v="2025-03-31T00:00:00"/>
    <n v="73.714285714285708"/>
    <n v="0"/>
    <s v="DGA_x000a_NC - Subproceso Innovacion y Tecnologia_x000a_Direccion de Gestion de Innovacion y Tecnologia_x000a_Subdireccion de Innovacion y Proyectos_x000a_Subdireccion de Soluciones y desarrollo"/>
    <n v="0"/>
    <x v="1"/>
  </r>
  <r>
    <x v="0"/>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0"/>
    <x v="1"/>
  </r>
  <r>
    <x v="0"/>
    <x v="0"/>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1"/>
  </r>
  <r>
    <x v="0"/>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1"/>
  </r>
  <r>
    <x v="0"/>
    <x v="0"/>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0"/>
  </r>
  <r>
    <x v="0"/>
    <x v="0"/>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0"/>
  </r>
  <r>
    <x v="0"/>
    <x v="0"/>
    <m/>
    <m/>
    <m/>
    <m/>
    <s v="Iniciar el proyecto con la definición de  los requerimientos funcionales _x000a_"/>
    <s v="Definir los requerimientos funcionales "/>
    <s v="Documento de requerimientos funcionales V1"/>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0"/>
    <x v="0"/>
    <m/>
    <m/>
    <m/>
    <m/>
    <s v="Definir los requerimientos no funcionales "/>
    <s v="Definir los requerimientos no funcionales "/>
    <s v="Documento de requerimientos no funcionales V1"/>
    <n v="1"/>
    <d v="2024-02-01T00:00:00"/>
    <d v="2025-03-31T00:00:00"/>
    <n v="60.571428571428569"/>
    <n v="0"/>
    <s v="DGA_x000a_NC - Subproceso Innovacion y Tecnologia_x000a_Direccion de Gestion de Innovacion y Tecnologia_x000a_Subdireccion de Innovacion y Proyectos_x000a_Subdireccion de Soluciones y desarrollo"/>
    <n v="0"/>
    <x v="1"/>
  </r>
  <r>
    <x v="0"/>
    <x v="0"/>
    <m/>
    <m/>
    <m/>
    <m/>
    <s v="Iniciar el proceso de contratación "/>
    <s v="Validar o aceptar el proceso de contratación"/>
    <s v="Documento de validación o aceptación del proceso de contratación "/>
    <n v="1"/>
    <d v="2023-11-01T00:00:00"/>
    <d v="2025-03-31T00:00:00"/>
    <n v="73.714285714285708"/>
    <n v="0"/>
    <s v="DGA_x000a_NC - Subproceso Innovacion y Tecnologia_x000a_Direccion de Gestion de Innovacion y Tecnologia_x000a_Subdireccion de Innovacion y Proyectos_x000a_Subdireccion de Soluciones y desarrollo"/>
    <n v="0"/>
    <x v="1"/>
  </r>
  <r>
    <x v="0"/>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1"/>
  </r>
  <r>
    <x v="0"/>
    <x v="0"/>
    <m/>
    <m/>
    <m/>
    <m/>
    <s v="Definir un plan de trabajo de desarrollo de la solución tecnológica "/>
    <s v="Definir un plan de trabajo de desarrollo de la solución tecnológica "/>
    <s v="Plan de trabajo V1"/>
    <n v="1"/>
    <d v="2023-11-01T00:00:00"/>
    <d v="2025-03-31T00:00:00"/>
    <n v="73.714285714285708"/>
    <n v="0"/>
    <s v="DGA_x000a_NC - Subproceso Innovacion y Tecnologia_x000a_Direccion de Gestion de Innovacion y Tecnologia_x000a_Subdireccion de Innovacion y Proyectos_x000a_Subdireccion de Soluciones y desarrollo"/>
    <n v="0"/>
    <x v="1"/>
  </r>
  <r>
    <x v="0"/>
    <x v="0"/>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0"/>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0"/>
    <x v="1"/>
  </r>
  <r>
    <x v="0"/>
    <x v="0"/>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1"/>
  </r>
  <r>
    <x v="0"/>
    <x v="0"/>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1"/>
  </r>
  <r>
    <x v="0"/>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1"/>
  </r>
  <r>
    <x v="0"/>
    <x v="0"/>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0"/>
  </r>
  <r>
    <x v="0"/>
    <x v="0"/>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0"/>
  </r>
  <r>
    <x v="0"/>
    <x v="0"/>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4"/>
    <s v="DGA_x000a_DS - Subproceso Operación Aduanera_x000a_Dirección de Aduanas de Barranquilla _x000a_Division Operacion Aduanerra GIT Importaciones"/>
    <n v="0.66666666666666663"/>
    <x v="1"/>
  </r>
  <r>
    <x v="0"/>
    <x v="0"/>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0"/>
    <s v="DGA_x000a_DS - Subproceso Operación Aduanera_x000a_Dirección de Aduanas de Barranquilla _x000a_Division Operacion Aduanerra GIT Importaciones"/>
    <n v="0"/>
    <x v="1"/>
  </r>
  <r>
    <x v="0"/>
    <x v="0"/>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0"/>
  </r>
  <r>
    <x v="1"/>
    <x v="0"/>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0"/>
  </r>
  <r>
    <x v="1"/>
    <x v="0"/>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5-06-30T00:00:00"/>
    <n v="138.85714285714286"/>
    <n v="0.5923000000000000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59230000000000005"/>
    <x v="1"/>
  </r>
  <r>
    <x v="1"/>
    <x v="0"/>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5-06-30T00:00:00"/>
    <n v="130"/>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1"/>
  </r>
  <r>
    <x v="1"/>
    <x v="0"/>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5-06-30T00:00:00"/>
    <n v="130"/>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1"/>
  </r>
  <r>
    <x v="1"/>
    <x v="0"/>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5-07-31T00:00:00"/>
    <n v="134.42857142857142"/>
    <n v="0.6482"/>
    <s v="DGC_x000a_DS - Subproceso Operación Logística_x000a_GIT de Operación Logística _x000a_Dirección Seccional de Aduanas de Cali_x000a__x000a_REFORMULADO _x000a_29052020_x000a_30102020_x000a_30112021_x000a_09122022"/>
    <n v="0.6482"/>
    <x v="1"/>
  </r>
  <r>
    <x v="1"/>
    <x v="0"/>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5-07-31T00:00:00"/>
    <n v="134.42857142857142"/>
    <n v="0.99"/>
    <s v="DGC_x000a_DS - Subproceso Operación Logística_x000a_GIT de Operación Logística _x000a_Dirección Seccional de Aduanas de Cartagena_x000a_Área que apoya Subdirección Logística_x000a__x000a_REFORMULADO_x000a_29052020_x000a_31102020_x000a_30112021_x000a_09122022"/>
    <n v="0.99"/>
    <x v="1"/>
  </r>
  <r>
    <x v="1"/>
    <x v="0"/>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Subproceso Operación Logística_x000a_División  Administrativa y financiera_x000a_GIT de Operación Logística de la Dirección Seccional de Cucúta _x000a__x000a_ACTUALIZADO_x000a_30112021"/>
    <n v="1"/>
    <x v="0"/>
  </r>
  <r>
    <x v="1"/>
    <x v="0"/>
    <m/>
    <m/>
    <m/>
    <m/>
    <m/>
    <s v="Consolidar y verificar los informes de gestión presentados, y tramitar lo correspondiente de acuerdo con el resultado obtenido."/>
    <s v="Informes de resultados y observaciones"/>
    <n v="1"/>
    <d v="2015-03-01T00:00:00"/>
    <d v="2015-10-31T00:00:00"/>
    <n v="34.857142857142854"/>
    <n v="1"/>
    <s v="DGC_x000a_NC - Subproceso Operación Logística_x000a_Dirección de Gestión Corportiva_x000a_Subdirección Logística_x000a_Coordinación de Optimización de la Operación Logística_x000a__x000a_ACTUALIZADO_x000a_30112021_x000a_"/>
    <n v="1"/>
    <x v="0"/>
  </r>
  <r>
    <x v="1"/>
    <x v="0"/>
    <m/>
    <m/>
    <m/>
    <m/>
    <s v="Gestionar la disposición de           $ 8.902.914 de mercancías que a diciembre 31 de 2014, esta pendiente por disponer."/>
    <s v="Realizar egresos de la mercancía dispuesta, objeto del hallazgo en el aplicativo ADA."/>
    <s v="Valor de la mercancía egresada"/>
    <n v="8902914"/>
    <d v="2023-01-02T00:00:00"/>
    <d v="2024-12-31T00:00:00"/>
    <n v="104.14285714285714"/>
    <n v="8902914"/>
    <s v="DGC_x000a_DS - Subproceso Operación Logística_x000a_División Administrativa y Financiera_x000a_GIT de Operación Logística  de la Dirección Seccional de Cucúta_x000a__x000a_NC - Subproceso Operación Logística_x000a_Dirección de Gestión Corpor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1"/>
    <x v="0"/>
  </r>
  <r>
    <x v="1"/>
    <x v="0"/>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Subproceso Operación Logística_x000a_Dirección de Gestión Corportiva_x000a_Subdirección Logística_x000a_Dirección de Gestión Estrategica y Analítica_x000a_Subdirección de Procesos_x000a__x000a_REFORMULADO_x000a_30042020_x000a_ACTUALIZADO_x000a_30112021"/>
    <n v="1"/>
    <x v="0"/>
  </r>
  <r>
    <x v="1"/>
    <x v="0"/>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0"/>
  </r>
  <r>
    <x v="1"/>
    <x v="0"/>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0"/>
  </r>
  <r>
    <x v="1"/>
    <x v="0"/>
    <m/>
    <m/>
    <m/>
    <m/>
    <m/>
    <s v="Disponer de las mercancías remitidas en los proyectos de disposisión   a la Subdirección de Gestión Comercial."/>
    <s v="Egresos de mercancías"/>
    <n v="1"/>
    <d v="2023-01-02T00:00:00"/>
    <d v="2025-12-31T00:00:00"/>
    <n v="156.28571428571428"/>
    <n v="0.96850000000000003"/>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6850000000000003"/>
    <x v="1"/>
  </r>
  <r>
    <x v="1"/>
    <x v="0"/>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0"/>
  </r>
  <r>
    <x v="1"/>
    <x v="0"/>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0"/>
  </r>
  <r>
    <x v="1"/>
    <x v="0"/>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5-06-30T00:00:00"/>
    <n v="130"/>
    <n v="1.29E-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1.29E-2"/>
    <x v="1"/>
  </r>
  <r>
    <x v="1"/>
    <x v="0"/>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5-06-30T00:00:00"/>
    <n v="130"/>
    <n v="0.1573"/>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1573"/>
    <x v="1"/>
  </r>
  <r>
    <x v="1"/>
    <x v="0"/>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0"/>
  </r>
  <r>
    <x v="1"/>
    <x v="0"/>
    <s v="“Auditoría Financiera a la UAE Dirección de Impuestos y Aduanas Nacionales - DIAN vigencia 2022”"/>
    <s v="14  05 00"/>
    <s v="Hallazgo No. 4. Informes de Supervisión Contratos. De la revisión realizada a los contratos suscritos por la DIAN en la vigencia 2022, se evidenciaron deficiencias relacionadas con las obligaciones derivadas de la supervisión de los mismos; en el entendido que, verificado el aplicativo SECOPII, no se encontró información cargada y/o registrada, como fue el caso de informes producidos por"/>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Realizar el documento ABC de la Supervisión."/>
    <s v="Elaborar y divulgar el documento ABC de la supervisión, mediante el cual se recordará a los supervisores los lineamientos basicos a aplicar en el seguimiento a la ejecución de los contratos que suscriba la DIAN. La divulgación de este documento se realizará mediante los canales de comunicación interna de la Entidad."/>
    <s v="Documento ABC de la Supervisión"/>
    <n v="1"/>
    <d v="2023-07-01T00:00:00"/>
    <d v="2023-09-01T00:00:00"/>
    <n v="8.8571428571428577"/>
    <n v="1"/>
    <s v="DGC_x000a_NC - Subproceso Compras y Contratos_x000a_Subdirección de Compras y Contratos _x000a_Oficina de Comunicaciones  _x000a__x000a_ELABORACIÓN 19062023"/>
    <n v="1"/>
    <x v="0"/>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Llevar a cabo jornadas de actualización para supervisores ubicados en las distintas unidades ejecutoras de la Entidad"/>
    <s v="Jornadas para actualizar a los supervisores en cambios normativos, problemas frecuentes, recomendaciones, entre otros."/>
    <s v="Registro de asistencia a las jornadas de actualización-"/>
    <n v="12"/>
    <d v="2023-08-16T00:00:00"/>
    <d v="2025-07-31T00:00:00"/>
    <n v="102.14285714285714"/>
    <n v="8"/>
    <s v="DGC_x000a_NC - Subproceso Compras y Contratos_x000a_Subdirección de Compras y Contratos _x000a_Oficina de Comunicaciones  _x000a__x000a_ELABORACIÓN 19062023"/>
    <n v="0.66666666666666663"/>
    <x v="1"/>
  </r>
  <r>
    <x v="1"/>
    <x v="0"/>
    <m/>
    <m/>
    <m/>
    <s v="“(…) deficiencias en la labor de supervisión; toda vez que, se omitió la aplicación de la normatividad vigente anotada en precedencia, al igual que se inaplicó parcialmente lo establecido en el manual de contratación y la cartilla de supervisión y/o interventoría de la DIAN;(…)   Aunado a estas situaciones, se observó la falta de suscripción de las actas de recibo finales de obra, que ga"/>
    <s v="Elaborar y divulgar tips relacionados con el rol de supervisor en la UAE DIAN"/>
    <s v="Publicación trimestral de Tips en los canales de difusión de comunicación interna de la Entidad, con fin recordar a los supervisores el cumplimiento de sus deberes y demás aspectos que deben  tener en cuenta en el desarrollo de la supervisión."/>
    <s v="Tips publicados trimestralmente"/>
    <n v="4"/>
    <d v="2023-07-01T00:00:00"/>
    <d v="2024-06-30T00:00:00"/>
    <n v="52.142857142857146"/>
    <n v="4"/>
    <s v="DGC_x000a_NC - Subproceso Compras y Contratos_x000a_Subdirección de Compras y Contratos _x000a_Oficina de Comunicaciones  _x000a__x000a_ELABORACIÓN 19062023"/>
    <n v="1"/>
    <x v="0"/>
  </r>
  <r>
    <x v="1"/>
    <x v="0"/>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5-06-30T00:00:00"/>
    <n v="106.57142857142857"/>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1"/>
  </r>
  <r>
    <x v="1"/>
    <x v="0"/>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0.4"/>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4"/>
    <x v="1"/>
  </r>
  <r>
    <x v="1"/>
    <x v="0"/>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0"/>
  </r>
  <r>
    <x v="1"/>
    <x v="0"/>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5-06-30T00:00:00"/>
    <n v="99.857142857142861"/>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1"/>
  </r>
  <r>
    <x v="1"/>
    <x v="0"/>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0"/>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ones físicas semestrales"/>
    <s v="Actas de Inspección"/>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1"/>
    <x v="0"/>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 Informe semestral resultado de la inspección física"/>
    <s v="Informe"/>
    <n v="2"/>
    <d v="2024-10-01T00:00:00"/>
    <d v="2025-09-30T00:00:00"/>
    <n v="52"/>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1"/>
  </r>
  <r>
    <x v="1"/>
    <x v="0"/>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m/>
    <m/>
    <m/>
    <m/>
    <m/>
    <s v="2.Socialización e implementación de las TRD según Decreto 1742 de 2020."/>
    <s v="Sesiones de Socialización"/>
    <n v="1"/>
    <d v="2023-12-18T00:00:00"/>
    <d v="2025-06-30T00:00:00"/>
    <n v="80"/>
    <n v="0"/>
    <s v="DGC_x000a_NC - Subproceso Recursos Administrativos_x000a_Dirección de Gestión Corporativa_x000a_Subdirección Administrativa_x000a_Coordinación de Documentación_x000a__x000a_DS - Subproceso Recursos Administrativos_x000a_Dirección Seccional de Aduanas Cartagena "/>
    <n v="0"/>
    <x v="1"/>
  </r>
  <r>
    <x v="1"/>
    <x v="0"/>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0"/>
  </r>
  <r>
    <x v="1"/>
    <x v="0"/>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Disponer bajo las modalidades que correspondan según lo previsto en el artículo 736 del decreto 1165 de 2019, de las mercancías aprehendidas, decomisadas o abandonadas a favor de la Nación, así como de los bienes adjudicados a la Nación en procesos de cobro coactivo o procesos concursales, que registran un término de bodegaje superior a 2 años._x000a__x000a_ "/>
    <s v="Elaborar un plan de acción para disponer y egresar las mercancías que tengan un bodegaje superior a 730 días desde la definición de su situación jurídica en firme, en el cual se indicaran responsables y términos máximos de respuesta, que garantice la gestión de la disposición de las mercancías bajo las modalidades señaladas por  la Seccional, según lo previsto en el artículo 736 del Decreto 1165 de 2019, para las mercancías aprehendidas, decomisadas o abandonadas a favor de la Nación, así como de los bienes adjudicados a la Nación en procesos de cobro coactivo o procesos concursales, para acreditar su cumplimiento se deberá remitir un informe de avance bimestral a la Subdirección Logística."/>
    <s v="Plan de acción"/>
    <n v="1"/>
    <d v="2024-01-09T00:00:00"/>
    <d v="2025-01-09T00:00:00"/>
    <n v="52.285714285714285"/>
    <n v="1"/>
    <s v="DGC_x000a_NC - Subproceso Operación Logística_x000a_Dirección de Gestión Corporativa_x000a_Subdirección Logistica_x000a__x000a_DS -  Subproceso Operación Logística_x000a_Dirección Seccional de Impuestos y Aduanas de Buenaventura_x000a_  _x000a_"/>
    <n v="1"/>
    <x v="0"/>
  </r>
  <r>
    <x v="1"/>
    <x v="0"/>
    <m/>
    <m/>
    <m/>
    <m/>
    <m/>
    <m/>
    <s v="Informes bimestrales que evidencien los avances de la gestión del plan de acción trabajo de la Seccional. _x000a_"/>
    <n v="6"/>
    <d v="2024-01-09T00:00:00"/>
    <d v="2025-01-09T00:00:00"/>
    <n v="52.285714285714285"/>
    <n v="6"/>
    <s v="DGC_x000a_NC - Subproceso Operación Logística_x000a_Dirección de Gestión Corporativa_x000a_Subdirección Logistica_x000a__x000a_DS -  Subproceso Operación Logística_x000a_Dirección Seccional de Impuestos y Aduanas de Buenaventura_x000a_  _x000a_"/>
    <n v="1"/>
    <x v="0"/>
  </r>
  <r>
    <x v="1"/>
    <x v="0"/>
    <s v="AUDITORÍA DE CUMPLIMIENTO - Proceso Operación Aduanera, vigencia 2022"/>
    <s v="14  04 001  "/>
    <s v="HALLAZGO No. 5. Contrato de almacenamiento No. 00-223-2019, con la UT Alianza Logística Avanzada- Dirección Seccional de Impuestos y Aduanas de Buenaventura (A)_x000a__x000a_“Contrato No.00-223-2019 de fecha 20/11/2019, con el objeto de Prestar a la Unidad Administrativa Especial Dirección de Impuestos y Aduanas Nacionales – DIAN, el servicio de Operación Logística Integral, consistente en la administración, depósito, gestión y manejo de: (i) las mercancías denominadas ADA, producto de medidas cautelares de inspección, inmovilización, aprehensión, decomiso y/o abandono en favor de la Nación; (ii) de los bienes muebles adjudicados a la nación en procesos de cobro coactivo y concursales; y (iii) de bienes que por disposición legal o reglamentaria sean de competencia de la Entidad por valor $133.686.972.180, fecha de terminación 15/11/2022._x000a__x000a_(…)_x000a__x000a_Que posterior al citado, no se encuentran informes en la plataforma SECOP II que señalen o evidencien el retiro total y definitivo de las mercancías (etapa de transición), de acuerdo a que el mismo, terminó el 31 de diciembre de 2022. (…)_x000a__x000a_No obstante, el contrato No.00-223-2019, suscrito el 20/11/2019 referido al almacenamiento, trasporte, complementarios y de zonas de inspección, tenía como fecha de finalización el 31 de diciembre de 2022, se evidenció que las mercancías allí almacenadas no pudieron ser trasladadas a las nuevas bodegas contratadas, debido a que estás fueron entregadas a la Dirección Seccional de Impuestos y Aduanas de Buenaventura, de acuerdo al cronograma, a partir del 10 abril de 2023, obligando a que los efectos del citado contrato, debieran ampliarse hasta esa fecha, pese haberse finalizado la vigencia del mismo, el 31 de diciembre de 2022. _x000a_Adicional a lo anterior, se evidenció que el Contrato No. 00-159-2022, con la UT Nueva Logística, fechado 16-11-2022, tiene un acta de inicio del 25 de noviembre de 2022 y que las bodegas ofrecidas a la DIAN Seccional Buenaventura solo fueron entregadas el abril 10 de 2023 a partir de cuya fecha, se dio inicio del traslado de las mercancías ADA.”"/>
    <s v="Debilidades en el seguimiento y control en las actividades de supervisión, al no verificar el cumplimiento de las condiciones pactadas en el tiempo establecido para la ejecución del contrato y permitir que las actividades de guarda de administración quedaran en manos de un contratista sin ningún vínculo contractual, según lo evidenciado en la plataforma Secop II._x000a__x000a_Con ello se pusieron en riesgo eventual por pérdida, deterioro o daño, las mercancías ADA, Seccional Buenaventura, en manos de terceros."/>
    <s v="Fortalecer la labor de seguimiento y control en las actividades de supervisión del contrato."/>
    <s v="1. Realizar por la Dirección Seccional de Buenaventura una verificación mensual a la ubicación y condiciones  de almacenamiento de las mercancías ingresadas a los recintos de almacenamiento incluyendo aquellas que fueron trasladadas desde la UTALA. _x000a__x000a_"/>
    <s v="Actas de visitas de verificación mensuales _x000a__x000a__x000a_"/>
    <n v="12"/>
    <d v="2024-01-09T00:00:00"/>
    <d v="2025-01-09T00:00:00"/>
    <n v="52.285714285714285"/>
    <n v="12"/>
    <s v="DGC_x000a_NC - Subproceso Operación Logística_x000a_Dirección de Gestión Corporativa_x000a_Subdirección Logistica_x000a__x000a_DS -  Subproceso Operación Logística_x000a_Dirección Seccional de Impuestos y Aduanas de Buenaventura_x000a__x000a_"/>
    <n v="1"/>
    <x v="0"/>
  </r>
  <r>
    <x v="1"/>
    <x v="0"/>
    <m/>
    <m/>
    <m/>
    <m/>
    <m/>
    <s v="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 "/>
    <s v="Reportes mensuales a través del FORMS del informe de supervisión"/>
    <n v="12"/>
    <d v="2024-01-09T00:00:00"/>
    <d v="2025-01-09T00:00:00"/>
    <n v="52.285714285714285"/>
    <n v="12"/>
    <s v="DGC_x000a_NC - Subproceso Operación Logística_x000a_Dirección de Gestión Corporativa_x000a_Subdirección Logistica_x000a__x000a_DS -  Subproceso Operación Logística_x000a_Dirección Seccional de Impuestos y Aduanas de Buenaventura_x000a__x000a_"/>
    <n v="1"/>
    <x v="0"/>
  </r>
  <r>
    <x v="1"/>
    <x v="0"/>
    <s v="AUDITORÍA DE CUMPLIMIENTO - Proceso Operación Aduanera, vigencia 2022"/>
    <s v="14  04 001  "/>
    <s v="HALLAZGO No. 6. Cumplimiento de obligaciones Contrato de almacenamiento No. Contrato No. 00-159-2022, con la UT Nueva Logística -Dirección Seccional de Impuestos y Aduanas de Buenaventura.(A)_x000a__x000a_“Contrato de almacenamiento No. Contrato No. 00-159-2022, con la UT Nueva Logística_x000a__x000a_El 16/11/2022 se suscribió el contrato para el servicio de operación logística integral, dando inicio al mismo, el 25/11/2022, en visita realizada por la CGR a las instalaciones_x000a_de las bodegas la Unión Temporal Nueva Logística el 25 de octubre de 2023, se verificó el cumplimiento del Anexo técnico No.1. VIII. OPERACIÓN Logística Contrato 00-159-2022, a través de inspección ocular, fueron encontradas las siguientes situaciones:_x000a__x000a_Almacenamiento: _x000a_1._x0009_Mercancías trasladadas de la anterior bodega (Almaviva y Alpopular), se encuentran en zona de verificación sin ubicación (…) _x000a__x000a_1._x0009_Mercancías que no tenían identificación y se encontraban en la zona de verificación. _x000a_2._x0009_Mercancías obstaculizando el paso peatonal _x000a_3._x0009_Mercancías mal almacenadas con riesgo de caída. _x000a_4._x0009_Todas las bodegas sin ventilación adecuada. _x000a_5._x0009_Vías de ingreso al peatón de difícil acceso en todas las bodegas _x000a_6._x0009_Bodega No. 5 fuera de la reja de seguridad _x000a_7._x0009_Bodega No. 5 sin cámara de seguridad en el interior ni exterior _x000a_8._x0009_Mercancías en Aprehensión sin hablador, bodega 5 _x000a_9._x0009_Bodega No. 7 no tiene un espacio de oficina, casilleros y cocina, se encuentran en un solo ambiente con las mercancías almacenadas. _x000a_10._x0009_Existe zona de baños sin funcionamiento y se inició la construcción del pozo séptico, son portátiles en el exterior de las bodegas a la intemperie _x000a_Personal _x000a_El personal de bodega no cuenta con la dotación completa de los elementos de protección necesarios para la manipulación de las mercancías”"/>
    <s v="Debilidades en el seguimiento y control en las actividades de supervisión al Anexo Técnico No.1, Requerimientos Técnicos de obligatorio Cumplimiento Contrato No. 00-159-2022, al no verificar el cumplimiento de las condiciones pactadas y tomar medidas al claro y reiterado incumplimiento de las obligaciones del contratista en la ejecución de este."/>
    <s v="Fortalecer la labor de seguimiento y control en las actividades de supervisión del contrato."/>
    <s v="1. Verificar por la Dirección Seccional de Buenaventura mensualmente la ubicación y condiciones  de almacenamiento de las mercancías  en el recinto dispuesto por el contratista y requerir  su  cumplimiento al contratista. _x000a__x000a__x000a__x000a_"/>
    <s v="Actas de visitas de verificación mensuales "/>
    <n v="12"/>
    <d v="2024-01-09T00:00:00"/>
    <d v="2025-01-09T00:00:00"/>
    <n v="52.285714285714285"/>
    <n v="12"/>
    <s v="DGC_x000a__x000a_NC - Subproceso Operación Logística_x000a_Dirección de Gestión Corporativa_x000a_Subdirección Logistica_x000a__x000a_DS -  Subproceso Operación Logística_x000a_Dirección Seccional de Impuestos y Aduanas de Buenaventura_x000a__x000a__x000a_"/>
    <n v="1"/>
    <x v="0"/>
  </r>
  <r>
    <x v="1"/>
    <x v="0"/>
    <m/>
    <m/>
    <m/>
    <m/>
    <m/>
    <s v="2. Remitir por la Dirección Seccional de Buenaventura a través del FORMS dispuesto para tal fin por la Subdirección Logística, el informe de supervisión mensual con las novedades detectadas en las verificaciones periódicas realizadas a las mercancías ubicadas en el recinto de almacenamiento dispuesto por el contratista y los requerimientos para su cumplimiento."/>
    <s v="Reportes mensuales a través del FORMS del informe de supervisión"/>
    <n v="12"/>
    <d v="2024-01-09T00:00:00"/>
    <d v="2025-01-09T00:00:00"/>
    <n v="52.285714285714285"/>
    <n v="12"/>
    <s v="DGC_x000a_NC - Subproceso Operación Logística_x000a_Dirección de Gestión Corporativa_x000a_Subdirección Logistica_x000a__x000a_DS -  Subproceso Operación Logística_x000a_Dirección Seccional de Impuestos y Aduanas de Buenaventura_x000a_"/>
    <n v="1"/>
    <x v="0"/>
  </r>
  <r>
    <x v="1"/>
    <x v="0"/>
    <m/>
    <m/>
    <m/>
    <m/>
    <m/>
    <s v="3. Reiterar las herramientas de supervisión y control a las seccionales, a través de reuniones de seguimiento semestral para monitorear el control a inventarios y adecuación de bodegas por la Coordinación de Optimización de la Subdirección Logística"/>
    <s v="Informes de las reuniones de seguimiento semetral realizadas a la Seccional de Buenaventura"/>
    <n v="2"/>
    <d v="2024-01-09T00:00:00"/>
    <d v="2025-01-09T00:00:00"/>
    <n v="52.285714285714285"/>
    <n v="2"/>
    <s v="DGC_x000a_NC - Subproceso Operación Logística_x000a_Dirección de Gestión Corporativa_x000a_Subdirección Logistica_x000a__x000a_DS -  Subproceso Operación Logística_x000a_Dirección Seccional de Impuestos y Aduanas de Buenaventura_x000a_"/>
    <n v="1"/>
    <x v="0"/>
  </r>
  <r>
    <x v="1"/>
    <x v="0"/>
    <s v="AUDITORÍA DE CUMPLIMIENTO - Proceso Operación Aduanera, vigencia 2022"/>
    <s v="16  01 001   "/>
    <s v="HALLAZGO No. 7. Seguimiento y control a la conservación y cuidado de las mercancías ADA-Dirección Seccional de Aduanas de Bogotá (A)_x000a__x000a_De acuerdo con respuesta a requerimiento de Información AG8-1-03616 - 2023EE0150332, se estableció que la DIAN mediante resolución de destrucción 1895 de 28 de abril de 2022, dispuso 115,560 kilogramos de producto denominado “Lácteos - Leche en Polvo”, mercancía valorada en $1.252 millones, identificada como se presenta a continuación: (…)_x000a__x000a_Verificada la información suministrada, se identificaron las siguientes situaciones: _x000a_•_x0009_Por tratarse de mercancía perecedera, la DIAN solicitó a INVIMA concepto sanitario sobre las mercancías aprehendidas, para continuar con el trámite legalmente establecido y ordenar la disposición de la mercancía. _x000a__x000a_•_x0009_Mediante auto comisorio No. 004281 del 16 de noviembre de 2021, se autorizó funcionario de la DIAN, para realizar acompañamiento en la emisión de concepto técnico por parte de INVIMA, de las mercancías aprehendidas a la empresa COALCO 2 SOCIEDAD AGROPECUARIA y las cuales se encontraban ubicadas en el depósito Alianza Logística Avanzada Sede Fontibón calle 19ª No. 120-09. _x000a_•_x0009_Mediante oficio comisorio N° 7303-3327-21 el Instituto Nacional de Vigilancia de Medicamentos y Alimentos INVIMA, comisiona a dos profesionales para realizar visita al establecimiento Bodega UT Alianza Logística ubicada en la calle 19ª N° 120-09, barrio San Pablo Fontibón Bogotá, del 16 al 19 de noviembre de 2021. _x000a_•_x0009_En acta de visita de fecha 17 de noviembre de 2021, se valida que se hizo presente en las instalaciones de la Bodega de la UT ALIANZA LOGISTICA los profesionales de la dirección de operaciones sanitarias INVIMA, con el fin de realizar inspección sanitaria en atención a la solicitud realizada por la DIAN para verificar el cumplimiento de la reglamentación sanitaria vigente según resolución 2674 de 2013. _x000a_•_x0009_Dentro de las observaciones realizada por INVIMA se encuentra lo siguiente” (…)_x000a__x000a_•_x0009_Como resultado de la visita, se consigna el acta de hechos N° 038 del 17 de noviembre de 2021; en la cual no se denota ninguna observación por parte de la DIAN frente a los hallazgos encontrados por INVIMA, en la bodega UT ALIANZA LOGISTICA. _x000a__x000a_•_x0009_Posteriormente, con el fin de determinar la modalidad de disposición de la mercancía, la DIAN realiza la inspección física N° 3360, la cual inició el 26 y finalizó el 29 de abril de 2021; en la cual se puntualiza que la mercancía será destruida debido a que se encuentra vencida según concepto de INVIMA y no es apta para el consumo humano. _x000a__x000a_•_x0009_No se observan requerimientos realizados al contratista, de conformidad con las obligaciones asignadas al supervisor Dentro del contrato No. 00-223-2019 suscrito por la DIAN y Unión Temporal Alianza Logística Avanzada, ni seguimiento a las condiciones de la bodega para el almacenamiento de mercancías con características especiales. Entre estas obligaciones están: (…)_x000a__x000a__x000a__x000a__x000a_"/>
    <s v="“Debilidades en la supervisión contractual, toda vez que de acuerdo con las observaciones realizada por el INVIMA, se evidencian deficiencias sanitarias en el recinto de bodegaje con lo cual este no era óptimo para el almacenamiento y conservación de mercancías perecederas; que si bien, para el caso en mención no afectó la modalidad de disposición, por existir otras causales, evidencia debilidades en la supervisión del contrato, frente al cumplimiento de las normas sanitarias del recinto de almacenamiento UT ALIANZA LOGISTICA AVANZADA, lo cual imposibilitaba la correcta guarda y custodia de este tipo de mercancía, poniendo en riesgo su conservación. La ausencia de un sistema solido de supervisión puede dar lugar a una serie de riesgos por deterioro de las mercancías que a futuro pueden ser objeto de disposición pero que por las circunstancias relatadas”."/>
    <s v="Fortalecer la labor de seguimiento y control en las actividades de supervisión del contrato."/>
    <s v="Verificar bimestralmente por la Dirección Seccional de Aduanas de Bogotá a los recintos de almacenamiento dispuestos por el contratista para supervisar que los intervinientes en el proceso logístico cumplan la normativa vigente en el manejo de las mercancias con caracteristicas perecederas o mercancías con fecha de vencimiento, registrando su situación sanitaria y definiendo su disposición de conformidad con lo establecido en el Decreto 1165 de 2019 o las normas que lo modifiquen de lo cual deberá rendir un informe bimestral a la Subdirección Logística._x000a__x000a_"/>
    <s v="1. Actas de visita bimestrales_x000a_"/>
    <n v="6"/>
    <d v="2024-01-09T00:00:00"/>
    <d v="2025-01-09T00:00:00"/>
    <n v="52.285714285714285"/>
    <n v="6"/>
    <s v="DGC_x000a_NC - Subproceso Operación Logística_x000a_Dirección de Gestión Corporativa_x000a_Subdirección Logistica_x000a__x000a_DS -  Subproceso Operación Logística_x000a_Dirección Seccional de Aduanas de Bogotá_x000a__x000a_"/>
    <n v="1"/>
    <x v="0"/>
  </r>
  <r>
    <x v="1"/>
    <x v="0"/>
    <m/>
    <m/>
    <m/>
    <m/>
    <m/>
    <m/>
    <s v="2. Informes bimestrales de las visitas realizadas."/>
    <n v="6"/>
    <d v="2024-01-09T00:00:00"/>
    <d v="2025-01-09T00:00:00"/>
    <n v="52.285714285714285"/>
    <n v="6"/>
    <s v="DGC_x000a_NC - Subproceso Operación Logística_x000a_Dirección de Gestión Corporativa_x000a_Subdirección Logistica_x000a__x000a_DS -  Subproceso Operación Logística_x000a_Dirección Seccional de Aduanas de Bogotá_x000a__x000a_"/>
    <n v="1"/>
    <x v="0"/>
  </r>
  <r>
    <x v="1"/>
    <x v="0"/>
    <s v="AUDITORÍA DE CUMPLIMIENTO - Proceso Operación Aduanera, vigencia 2022"/>
    <s v="16  01 001   "/>
    <s v="HALLAZGO No. 8. Sobrantes de mercancías aprehendidas (D) -Dirección Seccional de Aduanas de Bogotá.(D)_x000a__x000a_“De acuerdo con información remitida por la DIAN, se estableció que mediante Acta de Aprensión No. 0714 de 23 de marzo de 2021 se realizó decomiso ordinario de la mercancía que se describe a continuación:(…)_x000a__x000a_Los hechos descritos conllevaron a la pérdida de 135 discos duros marcas Kingston/ Crucial/ Seagate/ Hitachi/ Hgst por $55.703.565, los cuales se encontraban dentro de la mercancía aprehendida y estaban bajo la administración y custodia de la DIAN, y para los cuales no se evidencia que fue actualizado su registro en el inventario e ingreso al recinto de almacenamiento, al igual que no se evidencia su modalidad de disposición si a ello hubiere lugar, de acuerdo con información suministrada por la DIAN._x000a__x000a_El presente hallazgo se comunica con una presunta incidencia disciplinaria en virtud del artículo 38 y 65 de la Ley 1952 del 28 de enero de 2019.”_x000a_"/>
    <s v="Debilidades en el seguimiento y control por parte de la supervisión del contrato, debido a que no se evidencia seguimiento de estos inventarios físicos para la mercancía aprehendida, de acuerdo a lo dispuesto en los procedimientos e instructivos de la DIAN."/>
    <s v="Fortalecer la labor de seguimiento y control en las actividades de supervisión del contrato."/>
    <s v="1. Verificar el 100% de las actas de hechos sobre mercancías con cadena de custodia, elaboradas por los funcionarios de manera trimestral, con el fin de determinar que se cumpla la normativa vigente del manejo de los  inventarios físicos para la mercancía aprehendida, de acuerdo a lo dispuesto en los procedimientos e instructivos de la DIAN, remitir informe trimestral al nivel central._x000a__x000a__x000a__x000a_"/>
    <s v="Informes trimestrales"/>
    <n v="4"/>
    <d v="2024-01-09T00:00:00"/>
    <d v="2025-01-09T00:00:00"/>
    <n v="52.285714285714285"/>
    <n v="4"/>
    <s v="DGC_x000a_NC - Subproceso Operación Logística_x000a_Dirección de Gestión Corporativa_x000a_Subdirección Logistica_x000a__x000a_DS -  Subproceso Operación Logística_x000a_Dirección Seccional de Aduanas de Bogotá"/>
    <n v="1"/>
    <x v="0"/>
  </r>
  <r>
    <x v="1"/>
    <x v="0"/>
    <m/>
    <m/>
    <m/>
    <m/>
    <m/>
    <s v="2. Realizar 1 (una) jornada de capacitación y sensibilización a los funcionarios del GIT de Operación Logística encargados de realizar la inspección física de la mercancía, actualización de inventario, a de fin fortalecer las gestiones a adelantar ante estos eventos de identificación de sobrantes, atendiendo a lo expuesto en el el informe de la CGR y aplicando el procedimiento e instructivo establecido por la Entidad."/>
    <s v="Listado de Asistencia a Capacitación."/>
    <n v="1"/>
    <d v="2024-01-09T00:00:00"/>
    <d v="2025-01-09T00:00:00"/>
    <n v="52.285714285714285"/>
    <n v="1"/>
    <s v="DGC_x000a_NC - Subproceso Operación Logística_x000a_Dirección de Gestión Corporativa_x000a_Subdirección Logistica_x000a__x000a_DS -  Subproceso Operación Logística_x000a_Dirección Seccional de Aduanas de Bogotá"/>
    <n v="1"/>
    <x v="0"/>
  </r>
  <r>
    <x v="1"/>
    <x v="0"/>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yectar y radicar los eventos de disposición bajo las modalidades que correspondan según lo previsto en el artículo 736 del decreto 1165 de 2019, de las mercancías consistentes en divisas, aprehendidas y decomisadas a favor de la Nación, que registren un término de bodegaje superior a 2 años._x000a_"/>
    <s v="Realizar por la Dirección Seccional de Aduanas de Bogotá un plan de acción para elaborar proyectos para la disposición bajo las modalidades que correspondan de las divisas aprehendidas y decomisadas a favor de la Nación; e informar semestralmente el avance al nivel central._x000a__x000a_"/>
    <s v="Plan de Acción "/>
    <n v="1"/>
    <d v="2024-01-09T00:00:00"/>
    <d v="2025-01-09T00:00:00"/>
    <n v="52.285714285714285"/>
    <n v="1"/>
    <s v="DGC_x000a_NC - Subproceso Operación Logística_x000a_Dirección de Gestión Corporativa_x000a_Subdirección Logistica_x000a__x000a_DS -  Subproceso Operación Logística_x000a_Dirección Seccional de Aduanas de Bogotá"/>
    <n v="1"/>
    <x v="0"/>
  </r>
  <r>
    <x v="1"/>
    <x v="0"/>
    <m/>
    <m/>
    <m/>
    <m/>
    <m/>
    <m/>
    <s v="Informes semestrales del avance de la disposición._x000a_"/>
    <n v="2"/>
    <d v="2024-01-09T00:00:00"/>
    <d v="2025-01-09T00:00:00"/>
    <n v="52.285714285714285"/>
    <n v="2"/>
    <s v="DGC_x000a_NC - Subproceso Operación Logística_x000a_Dirección de Gestión Corporativa_x000a_Subdirección Logistica_x000a__x000a_DS -  Subproceso Operación Logística_x000a_Dirección Seccional de Aduanas de Bogotá"/>
    <n v="1"/>
    <x v="0"/>
  </r>
  <r>
    <x v="1"/>
    <x v="0"/>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Proyectar y radicar los eventos  de disposición bajo las modalidades que correspondan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semestralmente del avance en la disposición."/>
    <s v="Elaborar por la Dirección Seccional de Aduanas de Bogotá un plan de acción que permita la disposición mensual por las modalidades correspondientes según lo previsto en el artículo 736 del Decreto 1165 de 2019, de las mercancías consistentes en: a) joyería para los DIM valorados en $5.108,7 millones, con duración en inventario promedio de 3.053 días, según lo identificado por la CGR en la visita de auditoría; y b) Vehículos y Otros, valorados en $3.734,3 millones, con duración en inventario promedio de 1.264 días, según lo identificado por la CGR en la visita de auditoría; e informar trimestralmente el avance en la disposición y egreso._x000a__x000a_"/>
    <s v="Plan de Acción"/>
    <n v="1"/>
    <d v="2024-01-09T00:00:00"/>
    <d v="2025-01-09T00:00:00"/>
    <n v="52.285714285714285"/>
    <n v="1"/>
    <s v="DGC_x000a_NC - Subproceso Operación Logística_x000a_Dirección de Gestión Corporativa_x000a_Subdirección Logistica_x000a__x000a_DS -  Subproceso Operación Logística_x000a_Dirección Seccional de Aduanas de Bogotá"/>
    <n v="1"/>
    <x v="0"/>
  </r>
  <r>
    <x v="1"/>
    <x v="0"/>
    <m/>
    <m/>
    <m/>
    <m/>
    <m/>
    <m/>
    <s v="Informe trimestral_x000a__x000a_"/>
    <n v="4"/>
    <d v="2024-01-09T00:00:00"/>
    <d v="2025-01-09T00:00:00"/>
    <n v="52.285714285714285"/>
    <n v="4"/>
    <s v="DGC_x000a_NC - Subproceso Operación Logística_x000a_Dirección de Gestión Corporativa_x000a_Subdirección Logistica_x000a__x000a_DS -  Subproceso Operación Logística_x000a_Dirección Seccional de Aduanas de Bogotá"/>
    <n v="1"/>
    <x v="0"/>
  </r>
  <r>
    <x v="1"/>
    <x v="0"/>
    <s v="Auditoría Financiera DIAN Vigencia 2023 - PNVCF Sem I 2024"/>
    <s v="18  03 004   "/>
    <s v="Hallazgo No. 1. Cálculo Depreciación Propiedad, Planta y Equipo.(A)_x000a__x000a_(…) En la muestra seleccionada de propiedad, planta y equipo se verificaron los valores registrados como depreciación acumulada a 31 de diciembre de 2023, evidenciando que, seis (6) placas presentan diferencia en el valor registrado, así (…)_x000a__x000a_Los saldos presentados por la DIAN, en sus Estados Financieros como Propiedad, Planta y Equipo a 31 de diciembre de 2023, no reflejan la realidad. Toda vez que se evidencia mayor valor registrado como depreciación acumulada, afectando el saldo neto de las propiedades a 31 de diciembre de 2023. Esta situación genera una subestimación en el valor registrado, revelado y reconocido en las Propiedades, Planta y Equipo de $176.355.661 a 31 de diciembre de 2023, como resultado de mayor valor en la depreciación de los bienes. (…) "/>
    <s v="Esta situación se presenta, debido al incumplimiento en la normatividad aplicable para el reconocimiento, registro, medición posterior, revelación de las propiedades, planta y equipo."/>
    <s v="Desarrollar un reporte en el sistema SICOB que evidencie el histórico de los movimientos por placa, donde se identifiquen los cambios de vida útil y modificaciones del costo histórico,  con el fin de identificar las variables utiizadas para el cálculo de la depreciación."/>
    <s v="Determinar las necesidades de información para tramitar la solicitud de desarrollo de los reportes requeridos en el aplicativo SICOB, que permitan la visualización de los cambios en las estimaciones y costo histórico, que afectan el cálculo de la depreciación detallado por placa."/>
    <s v="Solicitud"/>
    <n v="1"/>
    <d v="2024-06-17T00:00:00"/>
    <d v="2024-07-31T00:00:00"/>
    <n v="6.2857142857142856"/>
    <n v="1"/>
    <s v="DGC _x000a_NC - Subproceso Recursos Administrativos_x000a_Dirección de Gestión Corporativa_x000a_Subdirección Administrativa_x000a_Coordinación de Servicios Generales_x000a__x000a_NC - Subproceso Función Pagadora _x000a_Dirección de Gestión Corporativa_x000a_Subdirección Financiera_x000a_Coordinación de Análisis y Gestión Contable_x000a_"/>
    <n v="1"/>
    <x v="0"/>
  </r>
  <r>
    <x v="1"/>
    <x v="0"/>
    <m/>
    <m/>
    <m/>
    <m/>
    <m/>
    <s v="Realizar los desarrollos necesarios en el aplicativo SICOB que permitan la generación de reportes,  donde se visualicen los cambios en las estimaciones y costo histórico, que afectan el cálculo de la depreciación detallado por placa."/>
    <s v="Reporte "/>
    <n v="1"/>
    <d v="2024-08-01T00:00:00"/>
    <d v="2024-11-29T00:00:00"/>
    <n v="17.142857142857142"/>
    <n v="1"/>
    <s v="DGC _x000a_NC - Subproceso Recursos Administrativos_x000a_Dirección de Gestión Corporativa_x000a_Subdirección Administrativa_x000a_Coordinación de Servicios Generales  _x000a__x000a_NC - Subproceso Información, Innovación y Tecnología_x000a_Dirección de Gestión de innovación  y Tecnología_x000a_Subdirección de Soluciones y Desarrollo_x000a__x000a_NC - Subproceso Función Pagadora _x000a_Dirección de Gestión Corporativa_x000a_Subdirección Financiera_x000a_Coordinación de Análisis y Gestión Contable"/>
    <n v="1"/>
    <x v="0"/>
  </r>
  <r>
    <x v="1"/>
    <x v="0"/>
    <m/>
    <m/>
    <m/>
    <m/>
    <m/>
    <s v="Verificar la funcionalidad del desarrollo efectuado en SICOB."/>
    <s v="Reporte "/>
    <n v="1"/>
    <d v="2024-12-02T00:00:00"/>
    <d v="2024-12-31T00:00:00"/>
    <n v="4.1428571428571432"/>
    <n v="1"/>
    <s v="DGC_x000a_NC - Subproceso Función Pagadora _x000a_Dirección de Gestión Corporativa_x000a_Subdirección Financiera_x000a_Coordinación de Análisis y Gestión Contable"/>
    <n v="1"/>
    <x v="0"/>
  </r>
  <r>
    <x v="1"/>
    <x v="0"/>
    <s v="Auditoría Financiera DIAN Vigencia 2023 - PNVCF Sem I 2024"/>
    <s v="16  04 001   "/>
    <s v="Hallazgo No. 2 Saldos Propiedad, Planta y Equipo – Equipo de transporte (A)_x000a__x000a_(…) En análisis por parte de la CGR de las placas que conforman la cuenta contable 1675 - Equipos de transporte, tracción y elevación, se evidencia que la placa de inventario No. 379910 correspondiente a un Furgón de placa OET470, así: (…)_x000a__x000a_El cual fue registrado en el inventario de la entidad el 25 de noviembre de 2013 por $2.041.093.064 como se evidencia a continuación: (…)_x000a__x000a_Como soporte, se allega por parte de la DIAN la Resolución 5665 del 24 de julio de 2012, por medio de la cual se asigna un vehículo a la Unidad Administrativa Especial Dirección de Impuestos y Aduanas Nacionales – Dirección Seccional de Aduanas de Cúcuta, sin anexar ningún otro documento que soporte el valor del bien, establecido en la mencionada Resolución: (…)_x000a__x000a_Adicionalmente, al contrastar la información registrada en el inventario vs la descrita en la Resolución, se evidencia que no se registran en el inventario elementos adicionales al furgón de placa OET470, como lo son: equipo rayos X, sistema de enfriamiento, transformador y caja de control sistema eléctrico. No se aprecian los elementos, tales como: equipo rayos X, sistema de enfriamiento, transformador y caja de control sistema eléctrico descritos en la Resolución de asignación del vehículo en las evidencias físicas del elemento, así: (…)_x000a__x000a__x000a_Con la tarjeta de propiedad allegada por la DIAN correspondiente al vehículo OET470, así(…)_x000a__x000a_El equipo auditor de la CGR, procedió a hacer las consultas en el Registro Único Nacional de Tránsito - RUNT, encontrando que la última vigencia de expedición de SOAT fue el año 2018 (…)_x000a__x000a_Además, no se ha realizado revisión tecnicomecánica en ninguna vigencia._x000a__x000a_Considerando lo evidenciado en el Registro Único Nacional de Tránsito - RUNT, sobre la no expedición de SOAT y tecnicomecánica del vehículo OET470 es contradictorio lo reportado por la entidad respecto de la “Ubicación del elemento”(…) se presenta incertidumbre de tipo cuantitativo respecto de las cifras reveladas y reportadas por la DIAN en los Estados Financieros como propiedad, planta y equipo con corte del 31 de diciembre de 2023 en $2.041.093.064._x000a__x000a__x000a__x000a__x000a__x000a__x000a__x000a_"/>
    <s v="Deficiente información, que imposibilita establecer de manera razonable en qué se basó la entidad para establecer el costo inicial de la placa 379910, así como la falta de un avalúo técnico del bien revisado y al no poder verificar la completitud de los elementos correspondientes a la misma."/>
    <s v="Analizar los criterios técnicos del avalúo con el cual se estableció el costo histórico de la placa 379910  y realizar los ajustes pertinenetes.  "/>
    <s v="Realizar oficio solicitud de información a la Dirección Seccional de Cali con los crirterios técnicos de avalúo con los cuales se estableció el costo histórico del vehículo de la placa 379910 "/>
    <s v="(1) Oficio"/>
    <n v="1"/>
    <d v="2024-06-24T00:00:00"/>
    <d v="2024-10-31T00:00:00"/>
    <n v="18.428571428571427"/>
    <n v="1"/>
    <s v="DGC_x000a_Dirección de Gestión Corporativa_x000a_Subdirección Administrativa_x000a__x000a__x000a_"/>
    <n v="1"/>
    <x v="0"/>
  </r>
  <r>
    <x v="1"/>
    <x v="0"/>
    <m/>
    <m/>
    <m/>
    <m/>
    <m/>
    <s v="Realizar los ajustes pertienetes a la  placa 379910 del vehículo, acorde con la respuesta obtenida por parte de la Dirección Seccional de Cali"/>
    <s v="(1) ajustes"/>
    <n v="1"/>
    <d v="2024-11-01T00:00:00"/>
    <d v="2025-01-31T00:00:00"/>
    <n v="13"/>
    <n v="1"/>
    <s v="DGC_x000a_NC - Subproceso Función Pagadora_x000a_Dirección de Gestión Corporativa_x000a_Subdirección Financiera_x000a_Subdirección Administrativa_x000a__x000a__x000a_"/>
    <n v="1"/>
    <x v="0"/>
  </r>
  <r>
    <x v="1"/>
    <x v="0"/>
    <s v="Auditoría Financiera DIAN Vigencia 2023 - PNVCF Sem I 2024"/>
    <s v="16  03 002   "/>
    <s v="Hallazgo No. 3 Uso parcial de inmueble arrendado (A)_x000a__x000a_(…) Verificados los soportes del contrato en cita se pudo establecer que la DIAN, pagó al contratista la suma de $40.222.000 millones de pesos, y el plazo de ejecución se encuentra expirado de acuerdo con lo reportado en el aplicativo SECOP, es decir, la DIAN pagó parte del canon de arrendamiento sin que se hiciera uso de este inmueble, lo anterior dado que la necesidad que se pretendía satisfacer no se materializó, pues no se ha realizado el nombramiento de funcionarios por parte de la DIAN. Es así como la DIAN, solicitó adecuaciones logísticas y demás al contratista para el uso del respectivo inmueble, que como se enunció con anterioridad no se utilizaron dado que la necesidad a suplir no se ha materializado, ahora bien, el contrato al momento de la solicitud de información no ha sido liquidado pues la entidad se encuentra en terminó para adelantar la respectiva liquidación bilateral. En razón de los hechos descritos considera esta Comisión, que la DIAN no fue diligente al momento de suscribir el contrato en cita, puesto que pagó por un servicio que no usó o presente algún beneficio para la entidad, dado que estaba sujeto a eventualidades que eran previsibles (como la demora en los nombramientos de funcionarios para las sedes, así como el número final de servidores para los cuales se requerirá el puesto de trabajo). Que con la celebración y pago realizado por el contrato arrendamiento 88-019-2023 la Dirección Seccional de Cali._x000a__x000a__x000a_"/>
    <s v="Desconoció los principios de eficacia y eficiencia sobre los cuales se deben ceñir las actuaciones de los gestores fiscales."/>
    <s v="1. Actualización del formato de solicitud de adquisiciones en la cual el área solicitante realice una análisis de lo siguiente: (i) justificación de la oportunidad en la que debe iniciar la ejecución del contrato, para garantizar eficacia y eficiencia en la ejecución de recursos y (ii) cronograma de ejecución si aplica                                                                  "/>
    <s v="1. Actualización del FT-ADF-2617 &quot;solicitud de adquisiciones&quot;"/>
    <s v="FORMATO ACTUALIZADO "/>
    <n v="1"/>
    <d v="2024-06-17T00:00:00"/>
    <d v="2024-12-30T00:00:00"/>
    <n v="28"/>
    <n v="1"/>
    <s v="DGC_x000a_NC - Subproceso Función Pagadora_x000a_Dirección de Gestión Corporativa_x000a_Subdirección de Contratos_x000a__x000a_DS - Subproceso Función Pagadora_x000a_Dirección  Seccional de Impuestos de Cali_x000a__x000a__x000a_"/>
    <n v="1"/>
    <x v="0"/>
  </r>
  <r>
    <x v="1"/>
    <x v="0"/>
    <s v="Auditoría Financiera DIAN Vigencia 2023 - PNVCF Sem I 2024"/>
    <s v="16  01 003   "/>
    <s v="Hallazgo No. 4. Custodia y Control de inventarios Maquina Extrusora (F)_x000a__x000a_(…) En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_x000a__x000a_Producto del análisis, y validación de la información remitida por la OCI de la DIAN, se evidenció un detrimento patrimonial por valor de $822.898.116, por concepto del siguiente bien: “Maquina extrusora - máquina de tratamiento de residuos hospitalarios”, que se encontraba en custodia e incorporado en el patrimonio de la DIAN y que con ocasión(…) , lo que ocasionó la imposibilidad de recuperar las sumas por los bienes. En cuanto al traslado en materia disciplinaria no se considera pertinente dado que la OCI ya adelantó el mismo.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_x000a_DS - Subproceso Función Pagadora_x000a_Dirección Seccional de Aduanas de Cali_x000a__x000a__x000a_"/>
    <n v="0.5"/>
    <x v="1"/>
  </r>
  <r>
    <x v="1"/>
    <x v="0"/>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0"/>
  </r>
  <r>
    <x v="1"/>
    <x v="0"/>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_x000a_DS - Subproceso Función Pagadora_x000a_Dirección Seccional de Aduanas de Cali_x000a__x000a__x000a_"/>
    <n v="1"/>
    <x v="0"/>
  </r>
  <r>
    <x v="1"/>
    <x v="0"/>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5"/>
    <x v="1"/>
  </r>
  <r>
    <x v="1"/>
    <x v="0"/>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0"/>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
    <x v="1"/>
  </r>
  <r>
    <x v="1"/>
    <x v="0"/>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0"/>
    <s v="DGC_x000a_NC - Subproceso Función Pagadora_x000a_Dirección de Gestión Corporativa_x000a_Subdirección de Logística_x000a_Subdirección Administrativa_x000a__x000a_DS - Subproceso Función Pagadora_x000a_Dirección Seccional de Impuestos y Aduanas de Leticia_x000a__x000a_"/>
    <n v="0"/>
    <x v="1"/>
  </r>
  <r>
    <x v="1"/>
    <x v="0"/>
    <s v="Auditoría Financiera DIAN Vigencia 2023 - PNVCF Sem I 2024"/>
    <s v="16  01 003  "/>
    <s v="Hallazgo No. 6. Custodia y Control de inventarios Pantalonetas (F)_x000a__x000a_(…) En anexo de dicho informe la OCI – DIAN remite el siguiente caso en el ramo de todo riesgo daños materiales TRDM, referido a pérdida de mercancía aprehendidas, decomisadas o abandonadas ADA: (…)_x000a_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con un posible detrimento patrimonial por valor de $1.460.664, por concepto de los siguientes bienes: “-Tibú Pantaloneta deportiva - Chevrolet Silverado” que se encontraban en custodia e incorporados en el patrimonio de la DIAN y que con ocasión (…), lo que ocasionó la imposibilidad de recuperar las sumas por los bienes._x000a__x000a_En cuanto al traslado en materia disciplinaria no se considera pertinente dado que la OCI ya adelantó el mismo_x000a__x000a__x000a_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1. Revisar trimestralmente  y mantener actualizado la totalidad del inventario de mercancías aprehendidas, decomisadas o abandonadas ADA ubicadas en los depósitos sin contrato  "/>
    <s v="Elaborar un  informe Trimestral,  del inventario de mercancias revisadas."/>
    <s v="Informe"/>
    <n v="4"/>
    <d v="2024-07-02T00:00:00"/>
    <d v="2025-06-27T00:00:00"/>
    <n v="51.428571428571431"/>
    <n v="2"/>
    <s v="DGC_x000a_NC - Subproceso Función Pagadora_x000a_Dirección de Gestión Corporativa_x000a_Subdirección de Logística_x000a_Subdirección Administrativa_x000a__x000a_DS - Subproceso Función Pagadora_x000a_Dirección Seccional de Aduanas de Cúcuta_x000a__x000a__x000a_"/>
    <n v="0.5"/>
    <x v="1"/>
  </r>
  <r>
    <x v="1"/>
    <x v="0"/>
    <m/>
    <m/>
    <m/>
    <m/>
    <s v=" 2, Realizar 1 (una) jornada de capacitación y sensibilización a los funcionarios del GIT de Operación Logística encargados de realizar la inspección física de la mercancía, actualización de inventario, a fin fortalecer las gestiones a adelantar ante eventos de identificación de faltantes, atendiendo a lo expuesto en el informe de la CGR y aplicando el procedimiento e instructivo establecido por la entidad."/>
    <s v="Remitir el listado de asistencia a la capacitación  y de los temas expuestos para la socialización de los  procedimientos,  a la Subdirección Logísico .  "/>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1"/>
    <x v="0"/>
    <m/>
    <m/>
    <m/>
    <m/>
    <s v="3, Realizar 1 (una) jornada de capacitación y sensibilización a los funcionarios del GIT de Operación Logística en el tema de seguros, atendiendo a lo expuesto en el informe de la CGR y aplicando el procedimiento e instructivo establecido por la Entidad."/>
    <s v="Remitir el  listado de asistencia y socialización en temas de seguros"/>
    <s v="Lista Asistencia"/>
    <n v="1"/>
    <d v="2024-07-02T00:00:00"/>
    <d v="2025-06-27T00:00:00"/>
    <n v="51.428571428571431"/>
    <n v="1"/>
    <s v="DGC_x000a_NC - Subproceso Función Pagadora_x000a_Dirección de Gestión Corporativa_x000a_Subdirección de Logística_x000a_Subdirección Administrativa_x000a__x000a_DS - Subproceso Función Pagadora_x000a_Dirección Seccional de Aduanas de Cúcuta_x000a__x000a__x000a_"/>
    <n v="1"/>
    <x v="0"/>
  </r>
  <r>
    <x v="2"/>
    <x v="0"/>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0"/>
  </r>
  <r>
    <x v="2"/>
    <x v="0"/>
    <m/>
    <m/>
    <m/>
    <m/>
    <s v="Iniciar el proyecto con la definición de  los requerimientos funcionales _x000a_"/>
    <s v="Definir los requerimientos funcionales "/>
    <s v="Documento de requerimientos funcionales V1"/>
    <n v="1"/>
    <d v="2024-03-01T00:00:00"/>
    <d v="2025-03-31T00:00:00"/>
    <n v="56.428571428571431"/>
    <n v="0"/>
    <s v="DGIT_x000a_NC - Proceso Cumplimiento de Obligaciones Aduaneras y Cambiarias_x000a_Dirección de Gestión de Aduanas_x000a_Subdirección de Operación Aduanera_x000a_"/>
    <n v="0"/>
    <x v="1"/>
  </r>
  <r>
    <x v="2"/>
    <x v="0"/>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1"/>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Proceso Cumplimiento de Obligaciones Aduaneras y Cambiarias_x000a_Dirección de Gestión de Aduanas_x000a_Subdirección de Operación Aduanera_x000a_"/>
    <n v="0"/>
    <x v="1"/>
  </r>
  <r>
    <x v="2"/>
    <x v="0"/>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
    <n v="0.77"/>
    <x v="1"/>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0.77"/>
    <x v="1"/>
  </r>
  <r>
    <x v="2"/>
    <x v="0"/>
    <m/>
    <m/>
    <m/>
    <m/>
    <s v="Iniciar el desarrollo de la solución tecnológica."/>
    <s v="Desarrollo de la solución"/>
    <s v="Informes de seguimiento"/>
    <n v="2"/>
    <d v="2025-04-01T00:00:00"/>
    <d v="2025-09-30T00:00:00"/>
    <n v="26"/>
    <n v="0"/>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1"/>
  </r>
  <r>
    <x v="2"/>
    <x v="0"/>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0"/>
  </r>
  <r>
    <x v="2"/>
    <x v="0"/>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0"/>
  </r>
  <r>
    <x v="2"/>
    <x v="0"/>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0"/>
  </r>
  <r>
    <x v="2"/>
    <x v="0"/>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0"/>
  </r>
  <r>
    <x v="2"/>
    <x v="0"/>
    <m/>
    <m/>
    <m/>
    <m/>
    <s v="Desarrollar o adquirir la solución tecnológica  para el proceso de Comercialización."/>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s v="Inicio de la_x000a_implementación de la_x000a_solución tecnológica del_x000a_Proyecto."/>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s v="Implantación de la_x000a_solución tecnológica"/>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2"/>
    <x v="0"/>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0"/>
  </r>
  <r>
    <x v="2"/>
    <x v="0"/>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0"/>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0"/>
  </r>
  <r>
    <x v="2"/>
    <x v="0"/>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0"/>
  </r>
  <r>
    <x v="2"/>
    <x v="0"/>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0"/>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2"/>
    <x v="0"/>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0"/>
  </r>
  <r>
    <x v="2"/>
    <x v="0"/>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0"/>
  </r>
  <r>
    <x v="2"/>
    <x v="0"/>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0"/>
  </r>
  <r>
    <x v="2"/>
    <x v="0"/>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0"/>
  </r>
  <r>
    <x v="2"/>
    <x v="0"/>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0"/>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2"/>
    <x v="0"/>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0"/>
  </r>
  <r>
    <x v="2"/>
    <x v="0"/>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0"/>
  </r>
  <r>
    <x v="2"/>
    <x v="0"/>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2"/>
    <x v="0"/>
    <m/>
    <m/>
    <m/>
    <m/>
    <m/>
    <s v="Definir un Plan de trabajo de desarrollo de la solución tecnológica "/>
    <s v="Plan de trabajo V1 "/>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0"/>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0"/>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1"/>
  </r>
  <r>
    <x v="2"/>
    <x v="0"/>
    <m/>
    <m/>
    <m/>
    <m/>
    <m/>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0"/>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0"/>
  </r>
  <r>
    <x v="2"/>
    <x v="0"/>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2"/>
    <x v="0"/>
    <m/>
    <m/>
    <m/>
    <m/>
    <s v="Iniciar el proyecto con la definición de  los requerimientos funcionales de Anotaciones Fiscales _x000a_"/>
    <s v="Definir los requerimientos funcionales "/>
    <s v="Documento de requerimientos funcionales V1"/>
    <n v="1"/>
    <d v="2024-02-01T00:00:00"/>
    <d v="2025-03-31T00:00:00"/>
    <n v="60.571428571428569"/>
    <n v="0"/>
    <s v="DGIT_x000a_NC - Subproceso Fiscalización y Liquidación_x000a_Dirección de Gestión de Fiscalización_x000a_Subdirección de Fiscalización Tributaria_x000a__x000a_"/>
    <n v="0"/>
    <x v="1"/>
  </r>
  <r>
    <x v="2"/>
    <x v="0"/>
    <m/>
    <m/>
    <m/>
    <m/>
    <s v="Definir los requerimientos no funcionales "/>
    <s v="Definir los requerimientos no funcionales "/>
    <s v="Documento de requerimientos no funcionales V1"/>
    <n v="1"/>
    <d v="2024-02-01T00:00:00"/>
    <d v="2025-03-31T00:00:00"/>
    <n v="60.571428571428569"/>
    <n v="0"/>
    <s v="DGIT_x000a_NC - Subproceso Innovación y Tecnología_x000a_Dirección de Gestión de Innovación y Tecnología_x000a_Subdirección de Soluciones y Desarrollo_x000a__x000a_"/>
    <n v="0"/>
    <x v="1"/>
  </r>
  <r>
    <x v="2"/>
    <x v="0"/>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Soluciones y Desarrollo_x000a__x000a_"/>
    <n v="0"/>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Fiscalización y Liquidación_x000a_Dirección de Gestión de Fiscalización_x000a_Subdirección de Fiscalización Tributaria_x000a__x000a_"/>
    <n v="0"/>
    <x v="1"/>
  </r>
  <r>
    <x v="2"/>
    <x v="0"/>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Soluciones y Desarrollo_x000a__x000a_"/>
    <n v="0"/>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0"/>
    <x v="1"/>
  </r>
  <r>
    <x v="2"/>
    <x v="0"/>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1"/>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1"/>
  </r>
  <r>
    <x v="2"/>
    <x v="0"/>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0"/>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0"/>
  </r>
  <r>
    <x v="2"/>
    <x v="0"/>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2"/>
    <x v="0"/>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0"/>
  </r>
  <r>
    <x v="2"/>
    <x v="0"/>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0"/>
  </r>
  <r>
    <x v="2"/>
    <x v="0"/>
    <m/>
    <m/>
    <m/>
    <m/>
    <m/>
    <s v="Adelantar el proceso de contratación de la solución tecnológica."/>
    <s v="Contrato Firmado "/>
    <n v="1"/>
    <d v="2025-10-01T00:00:00"/>
    <d v="2025-11-30T00:00:00"/>
    <n v="8.5714285714285712"/>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
    <x v="1"/>
  </r>
  <r>
    <x v="2"/>
    <x v="0"/>
    <m/>
    <m/>
    <m/>
    <m/>
    <m/>
    <s v="Definir un Plan de trabajo de desarrollo de la solución tecnológica "/>
    <s v="Plan de trabajo"/>
    <n v="1"/>
    <d v="2025-12-01T00:00:00"/>
    <d v="2026-02-28T00:00:00"/>
    <n v="12.71428571428571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Iniciar el desarrollo de la solución tecnológica."/>
    <s v="Informes de seguimiento"/>
    <n v="5"/>
    <d v="2026-04-01T00:00:00"/>
    <d v="2027-06-30T00:00:00"/>
    <n v="6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Poner en producción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1"/>
  </r>
  <r>
    <x v="2"/>
    <x v="0"/>
    <m/>
    <m/>
    <m/>
    <m/>
    <m/>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0"/>
  </r>
  <r>
    <x v="2"/>
    <x v="0"/>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0"/>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0"/>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0"/>
  </r>
  <r>
    <x v="2"/>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0"/>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0"/>
    <m/>
    <m/>
    <m/>
    <m/>
    <s v="Iniciar el proyecto con la definición de  los requerimientos funcionales _x000a_"/>
    <s v="Definir los requerimientos funcionales "/>
    <s v="Documento de requerimientos funcionales V1"/>
    <n v="1"/>
    <d v="2024-03-01T00:00:00"/>
    <d v="2025-03-31T00:00:00"/>
    <n v="56.428571428571431"/>
    <n v="0"/>
    <s v="DGIT_x000a_NC - Proceso Cumplimiento de Obligaciones Aduaneras y Cambiarias_x000a_Dirección de Gestión de Aduanas_x000a_Subdirección de Operación Aduanera_x000a_"/>
    <n v="0"/>
    <x v="1"/>
  </r>
  <r>
    <x v="2"/>
    <x v="0"/>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
    <n v="0.77"/>
    <x v="1"/>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Proceso Cumplimiento de Obligaciones Aduaneras y Cambiarias_x000a_Dirección de Gestión de Aduanas_x000a_Subdirección de Operación Aduanera_x000a_"/>
    <n v="0"/>
    <x v="1"/>
  </r>
  <r>
    <x v="2"/>
    <x v="0"/>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
    <n v="0.77"/>
    <x v="1"/>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0.77"/>
    <x v="1"/>
  </r>
  <r>
    <x v="2"/>
    <x v="0"/>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Proceso Cumplimiento de Obligaciones Aduaneras y Cambiarias_x000a_Dirección de Gestión de Aduanas_x000a_Subdirección de Operación Aduanera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0"/>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0"/>
  </r>
  <r>
    <x v="2"/>
    <x v="0"/>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0"/>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
    <n v="0"/>
    <x v="1"/>
  </r>
  <r>
    <x v="2"/>
    <x v="0"/>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_x000a_"/>
    <n v="0.77"/>
    <x v="1"/>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
    <n v="0"/>
    <x v="1"/>
  </r>
  <r>
    <x v="2"/>
    <x v="0"/>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_x000a__x000a_"/>
    <n v="0.77"/>
    <x v="1"/>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0.77"/>
    <x v="1"/>
  </r>
  <r>
    <x v="2"/>
    <x v="0"/>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0"/>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0"/>
  </r>
  <r>
    <x v="2"/>
    <x v="0"/>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0"/>
  </r>
  <r>
    <x v="2"/>
    <x v="0"/>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0"/>
  </r>
  <r>
    <x v="2"/>
    <x v="0"/>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
    <n v="0"/>
    <x v="1"/>
  </r>
  <r>
    <x v="2"/>
    <x v="0"/>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1"/>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
    <n v="0"/>
    <x v="1"/>
  </r>
  <r>
    <x v="2"/>
    <x v="0"/>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
    <n v="0.77"/>
    <x v="1"/>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0.77"/>
    <x v="1"/>
  </r>
  <r>
    <x v="2"/>
    <x v="0"/>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
    <n v="0"/>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1"/>
  </r>
  <r>
    <x v="2"/>
    <x v="0"/>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0"/>
  </r>
  <r>
    <x v="2"/>
    <x v="0"/>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0"/>
  </r>
  <r>
    <x v="2"/>
    <x v="0"/>
    <m/>
    <m/>
    <m/>
    <m/>
    <s v="Iniciar el proyecto con la definición de  los requerimientos funcionales _x000a_"/>
    <s v="Definir los requerimientos funcionales "/>
    <s v="Documento de requerimientos funcionales V1"/>
    <n v="1"/>
    <d v="2024-03-01T00:00:00"/>
    <d v="2025-03-31T00:00:00"/>
    <n v="56.428571428571431"/>
    <n v="0"/>
    <s v="DGIT_x000a_NC – Subproceso Operación Aduanera_x000a_Dirección de Gestión de Aduanas_x000a_Subdirección de Operación Aduanera_x000a__x000a_"/>
    <n v="0"/>
    <x v="1"/>
  </r>
  <r>
    <x v="2"/>
    <x v="0"/>
    <m/>
    <m/>
    <m/>
    <m/>
    <s v="Definir los requerimientos no funcionales "/>
    <s v="Definir los requerimientos no funcionales "/>
    <s v="Documento de requerimientos no funcionales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
    <n v="0.77"/>
    <x v="1"/>
  </r>
  <r>
    <x v="2"/>
    <x v="0"/>
    <m/>
    <m/>
    <m/>
    <m/>
    <s v="Definir la priorización funcional de la implementación"/>
    <s v="Definir la priorización funcional de la implementación"/>
    <s v="Mapa de historias con la priorización funcional de la implementación V1"/>
    <n v="1"/>
    <d v="2024-03-01T00:00:00"/>
    <d v="2025-03-31T00:00:00"/>
    <n v="56.428571428571431"/>
    <n v="0"/>
    <s v="DGIT_x000a_NC – Subproceso Operación Aduanera_x000a_Dirección de Gestión de Aduanas_x000a_Subdirección de Operación Aduanera_x000a__x000a_"/>
    <n v="0"/>
    <x v="1"/>
  </r>
  <r>
    <x v="2"/>
    <x v="0"/>
    <m/>
    <m/>
    <m/>
    <m/>
    <s v="Definir un Plan de trabajo de desarrollo de la solución tecnológica "/>
    <s v="Definir un Plan de trabajo de desarrollo de la solución tecnológica "/>
    <s v="Plan de trabajo V1"/>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
    <n v="0.77"/>
    <x v="1"/>
  </r>
  <r>
    <x v="2"/>
    <x v="0"/>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0.77"/>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0.77"/>
    <x v="1"/>
  </r>
  <r>
    <x v="2"/>
    <x v="0"/>
    <m/>
    <m/>
    <m/>
    <m/>
    <s v="Iniciar el desarrollo de la solución tecnológica."/>
    <s v="Desarrollo de la solución"/>
    <s v="Informes de seguimiento"/>
    <n v="3"/>
    <d v="2025-04-01T00:00:00"/>
    <d v="2025-09-30T00:00:00"/>
    <n v="26"/>
    <n v="0"/>
    <s v="DGIT_x000a_NC - Subproceso Innovación y Tecnología_x000a_Dirección de Gestión de Innovación y Tecnología_x000a_Subdirección de Innovación y Proyectos_x000a_Subdirección de Soluciones y Desarrollo_x000a__x000a_30112021_x000a_20052022_x000a__x000a_"/>
    <n v="0"/>
    <x v="1"/>
  </r>
  <r>
    <x v="2"/>
    <x v="0"/>
    <m/>
    <m/>
    <m/>
    <m/>
    <s v="Iniciar la implementación de la solución tecnológica"/>
    <s v="Pruebas y evaluación funcional"/>
    <s v=" (01) Un  formato de Aceptación de Pruebas funcionales y salida a producción - FT-IIT-1851."/>
    <n v="1"/>
    <d v="2025-04-01T00:00:00"/>
    <d v="2025-09-30T00:00:00"/>
    <n v="26"/>
    <n v="0"/>
    <s v="DGIT_x000a_NC – Subproceso Operación Aduanera_x000a_Dirección de Gestión de Aduanas_x000a_Subdirección de Operación Aduanera_x000a_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1"/>
  </r>
  <r>
    <x v="2"/>
    <x v="0"/>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0"/>
  </r>
  <r>
    <x v="2"/>
    <x v="0"/>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0"/>
  </r>
  <r>
    <x v="2"/>
    <x v="0"/>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0"/>
  </r>
  <r>
    <x v="2"/>
    <x v="0"/>
    <m/>
    <m/>
    <m/>
    <m/>
    <s v="Iniciar el proyecto con la definición de  los requerimientos funcionales _x000a_"/>
    <s v="Definir los requerimientos funcionales "/>
    <s v="Documento de requerimientos funcionales V1"/>
    <n v="1"/>
    <d v="2024-02-01T00:00:00"/>
    <d v="2025-03-31T00:00:00"/>
    <n v="60.571428571428569"/>
    <n v="0"/>
    <s v="DGIT_x000a_NC - Subproceso Operación Aduanera_x000a_Dirección de Gestión de Aduanas_x000a_Subdirección de Operación Aduanera_x000a__x000a_"/>
    <n v="0"/>
    <x v="1"/>
  </r>
  <r>
    <x v="2"/>
    <x v="0"/>
    <m/>
    <m/>
    <m/>
    <m/>
    <s v="Definir los requerimientos no funcionales "/>
    <s v="Definir los requerimientos no funcionales "/>
    <s v="Documento de requerimientos no funcionales V1"/>
    <n v="1"/>
    <d v="2024-02-01T00:00:00"/>
    <d v="2025-03-31T00:00:00"/>
    <n v="60.571428571428569"/>
    <n v="0"/>
    <s v="DGIT_x000a_NC - Subproceso Innovación y Tecnologia _x000a_Dirección de Gestión de Innovación y Tecnología_x000a_Subdirección de Innovación y Proyectos_x000a_Subdirección de Soluciones y Desarrollo"/>
    <n v="0"/>
    <x v="1"/>
  </r>
  <r>
    <x v="2"/>
    <x v="0"/>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ia _x000a_Dirección de Gestión de Innovación y Tecnología_x000a_Subdirección de Innovación y Proyectos_x000a_Subdirección de Soluciones y Desarrollo"/>
    <n v="0"/>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Operación Aduanera_x000a__x000a_"/>
    <n v="0"/>
    <x v="1"/>
  </r>
  <r>
    <x v="2"/>
    <x v="0"/>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ia _x000a_Dirección de Gestión de Innovación y Tecnología_x000a_Subdirección de Innovación y Proyectos_x000a_Subdirección de Soluciones y Desarrollo"/>
    <n v="0"/>
    <x v="1"/>
  </r>
  <r>
    <x v="2"/>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1"/>
  </r>
  <r>
    <x v="2"/>
    <x v="0"/>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1"/>
  </r>
  <r>
    <x v="2"/>
    <x v="0"/>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1"/>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1"/>
  </r>
  <r>
    <x v="3"/>
    <x v="0"/>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0"/>
    <x v="1"/>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0"/>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0"/>
    <x v="1"/>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1"/>
  </r>
  <r>
    <x v="3"/>
    <x v="0"/>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
    <n v="0"/>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1"/>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0"/>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
    <n v="0"/>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0"/>
    <x v="1"/>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3"/>
    <x v="0"/>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0"/>
  </r>
  <r>
    <x v="3"/>
    <x v="0"/>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0"/>
  </r>
  <r>
    <x v="3"/>
    <x v="0"/>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0"/>
  </r>
  <r>
    <x v="3"/>
    <x v="0"/>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1"/>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3"/>
    <x v="0"/>
    <m/>
    <m/>
    <m/>
    <m/>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3"/>
    <x v="0"/>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3"/>
    <x v="0"/>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0"/>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5-12-31T00:00:00"/>
    <n v="126.14285714285714"/>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1"/>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0"/>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0"/>
  </r>
  <r>
    <x v="3"/>
    <x v="0"/>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0"/>
  </r>
  <r>
    <x v="3"/>
    <x v="0"/>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0"/>
    <x v="1"/>
  </r>
  <r>
    <x v="3"/>
    <x v="0"/>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3"/>
    <x v="0"/>
    <m/>
    <s v="19  03 00"/>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0"/>
    <x v="1"/>
  </r>
  <r>
    <x v="3"/>
    <x v="0"/>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1"/>
  </r>
  <r>
    <x v="3"/>
    <x v="0"/>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ia_x000a_Dirección de Gestión de Innovación y Tecnología_x000a_Subdirección de Innovación y Proyectos_x000a_Subdirecció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1"/>
  </r>
  <r>
    <x v="3"/>
    <x v="0"/>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_x000a_"/>
    <n v="0"/>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1"/>
  </r>
  <r>
    <x v="3"/>
    <x v="0"/>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1"/>
  </r>
  <r>
    <x v="3"/>
    <x v="0"/>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1"/>
  </r>
  <r>
    <x v="3"/>
    <x v="0"/>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de Cumplimiento, U.A.E DIAN Devoluciones y Compensaciones gestionadas a 31 de diciembre de 2020"/>
    <s v="19  03 00"/>
    <s v="Hallazgo No. 10 Incidencias Obligaciones Financieras  “(…)  incumplimiento del procedimiento de gestión de la mesa de servicio para la solución de incidentes reportados por las DSI a nivel nacional, que se relacionan con inconsistencias en los saldos o en su actualización en el aplicativo Obligación Financiera, lo que afecta las devoluciones y cobranzas"/>
    <s v="“(…) causado por incumplimiento en los procedimientos de gestión de la mesa de servicio, en el cual se establecen acuerdos de nivel de servicio, se definen los tiempos de recuperación de la incidencia, (…)”"/>
    <s v="1. Revisar el procedimiento y los instructivos asociados a la gestión de la mesa de servicio y ajustar de ser necesario."/>
    <s v="1. Verificar y actualizar el procedimiento con el fin de incluir los controles necesarios que eviten que se queden incidentes sin atender dentro de los tiempos establecidos."/>
    <s v="Procedimiento ajustado"/>
    <n v="1"/>
    <d v="2023-01-02T00:00:00"/>
    <d v="2024-06-30T00:00:00"/>
    <n v="77.857142857142861"/>
    <n v="1"/>
    <s v="DGI_x000a_NC - Subproceso Innovación y Tecnología_x000a_Dirección de Gestión de Innovación y Tecnología_x000a_Subdirección de Innovación y Proyectos_x000a_Subdirección de Soluciones y desarrollo_x000a__x000a_REFORMULADO _x000a_09122022"/>
    <n v="1"/>
    <x v="0"/>
  </r>
  <r>
    <x v="3"/>
    <x v="0"/>
    <m/>
    <s v="19  03 00"/>
    <m/>
    <m/>
    <s v="2. Revisar y diagnosticar las 16 incidencias que están sin cerrar para resolverlas."/>
    <s v="1. Revisar y diagnosticar las 16 incidencias que están sin atender y evaluar el impacto que generan para determinar  como resolverlas."/>
    <s v="Documento de Diagnóstico."/>
    <n v="1"/>
    <d v="2022-01-01T00:00:00"/>
    <d v="2022-06-30T00:00:00"/>
    <n v="25.714285714285715"/>
    <n v="1"/>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n v="1"/>
    <x v="0"/>
  </r>
  <r>
    <x v="3"/>
    <x v="0"/>
    <m/>
    <s v="19  03 00"/>
    <m/>
    <m/>
    <m/>
    <s v="2. Elaborar proyecto de desarrollo tecnológico."/>
    <s v="Cronograma de trabajo"/>
    <n v="1"/>
    <d v="2022-10-01T00:00:00"/>
    <d v="2022-12-31T00:00:00"/>
    <n v="13"/>
    <n v="1"/>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n v="1"/>
    <x v="0"/>
  </r>
  <r>
    <x v="3"/>
    <x v="0"/>
    <m/>
    <s v="19  03 00"/>
    <m/>
    <m/>
    <m/>
    <m/>
    <s v="Puesta en producción del proyecto"/>
    <n v="1"/>
    <d v="2024-01-01T00:00:00"/>
    <d v="2024-12-31T00:00:00"/>
    <n v="52.142857142857146"/>
    <n v="1"/>
    <s v="DGI_x000a_NC - Subproceso Administración de Cartera_x000a_NC - Subproceso  Recaudo - Devoluciones _x000a_Dirección de Gestión de Impuestos_x000a_Subdirección de Recaudo_x000a_Subdirección de Devoluciones - 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Soluciones y desarrollo"/>
    <n v="1"/>
    <x v="0"/>
  </r>
  <r>
    <x v="3"/>
    <x v="0"/>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1"/>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5-02-28T00:00:00"/>
    <n v="91.142857142857139"/>
    <n v="0.7"/>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0.7"/>
    <x v="1"/>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octubre de 2024"/>
    <n v="1"/>
    <d v="2025-03-01T00:00:00"/>
    <d v="2025-07-31T00:00:00"/>
    <n v="21.714285714285715"/>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0.25"/>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0.25"/>
    <x v="1"/>
  </r>
  <r>
    <x v="3"/>
    <x v="0"/>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los requerimientos no funcionales "/>
    <s v="Definir los requerimientos no funcionales "/>
    <s v="Documento de requerimientos no funcionales V1"/>
    <n v="1"/>
    <d v="2024-02-01T00:00:00"/>
    <d v="2025-03-31T00:00:00"/>
    <n v="60.571428571428569"/>
    <n v="0"/>
    <s v="DGI_x000a_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Formato FT 1674 o control de asistencia a reuniones TEAM, con el registro del diagnóstico de cada caso de si es posible tecnicamente su corrección o no."/>
    <n v="1"/>
    <d v="2023-06-01T00:00:00"/>
    <d v="2025-02-28T00:00:00"/>
    <n v="91.142857142857139"/>
    <n v="0.7"/>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0.7"/>
    <x v="1"/>
  </r>
  <r>
    <x v="3"/>
    <x v="0"/>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mes contable de octubre de 2024"/>
    <n v="1"/>
    <d v="2025-03-01T00:00:00"/>
    <d v="2025-07-31T00:00:00"/>
    <n v="21.714285714285715"/>
    <n v="0"/>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
    <x v="1"/>
  </r>
  <r>
    <x v="3"/>
    <x v="0"/>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0.25"/>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0.25"/>
    <x v="1"/>
  </r>
  <r>
    <x v="3"/>
    <x v="0"/>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e Innovación y Tecnología_x000a_Subdirección de Innovación y Proyectos_x000a_Subdirecció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e Innovación y Tecnología_x000a_Subdirección de Innovación y Proyectos_x000a_Subdirecció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3"/>
    <x v="0"/>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0"/>
  </r>
  <r>
    <x v="3"/>
    <x v="0"/>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0"/>
  </r>
  <r>
    <x v="3"/>
    <x v="0"/>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0"/>
  </r>
  <r>
    <x v="3"/>
    <x v="0"/>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0"/>
  </r>
  <r>
    <x v="3"/>
    <x v="0"/>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5-10-31T00:00:00"/>
    <n v="52"/>
    <n v="0"/>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
    <x v="1"/>
  </r>
  <r>
    <x v="3"/>
    <x v="0"/>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0"/>
  </r>
  <r>
    <x v="3"/>
    <x v="0"/>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los requerimientos no funcionales "/>
    <s v="Definir los requerimientos no funcionales "/>
    <s v="Documento de requerimientos no funcionales V1"/>
    <n v="1"/>
    <d v="2024-02-01T00:00:00"/>
    <d v="2025-03-31T00:00:00"/>
    <n v="60.571428571428569"/>
    <n v="0"/>
    <s v="DGI_x000a__x000a_NC - Subproceso Innovacion y Tecnologia_x000a_Direccion de Gestion de Innovacion y Tecnologia_x000a_Subdireccion de Innovacion y Proyectos_x000a_Subdireccio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ia_x000a_Dirección de Gestión de Innovación y Tecnología_x000a_Subdirección de Innovación y Proyectos_x000a_Subdirecció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0"/>
  </r>
  <r>
    <x v="3"/>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0"/>
  </r>
  <r>
    <x v="3"/>
    <x v="0"/>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0"/>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1"/>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1"/>
  </r>
  <r>
    <x v="3"/>
    <x v="0"/>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0"/>
  </r>
  <r>
    <x v="3"/>
    <x v="0"/>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5-12-31T00:00:00"/>
    <n v="104.28571428571429"/>
    <n v="0"/>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
    <x v="1"/>
  </r>
  <r>
    <x v="3"/>
    <x v="0"/>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0"/>
    <x v="1"/>
  </r>
  <r>
    <x v="3"/>
    <x v="0"/>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1"/>
  </r>
  <r>
    <x v="3"/>
    <x v="0"/>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0"/>
  </r>
  <r>
    <x v="3"/>
    <x v="0"/>
    <m/>
    <m/>
    <m/>
    <m/>
    <m/>
    <s v="Realizar los mejoras establecidas mediante el diagnóstico, en la documentación pertinente."/>
    <s v="Documentación del proceso contable FR, actualizada y publicada"/>
    <n v="1"/>
    <d v="2023-06-01T00:00:00"/>
    <d v="2025-07-31T00:00:00"/>
    <n v="113"/>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6"/>
    <x v="1"/>
  </r>
  <r>
    <x v="3"/>
    <x v="0"/>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0"/>
    <s v="Auditoría Financiera Independiente a la UAE Dirección de Impuestos y Aduanas Nacionales – DIAN, Vigencia 2021"/>
    <s v="17 01 007"/>
    <s v="Hallazgo No. 4. CLASIFICACION DE LA CARTERA_x000a__x000a_“(…) Insuficiencia del Manual de Políticas Contables y Operativas de la_x000a_Contabilidad de DIAN Función Recaudadora, en los aspectos que regulan la depuración de la cartera, que permita hacer la evaluación y el seguimiento al detalle, del análisis y el resultado de las actividades que fueron desarrolladas por cada una de las obligaciones que fueron reclasificadas por determinado concepto. (…)”"/>
    <s v="“(…) debilidades en el control interno contable de la entidad relacionado con la insuficiencia del Manual de Política Contable y Operativa, en los_x000a_aspectos que regula la depuración de la cartera y su clasificación (…)&quot;"/>
    <s v="Elaborar y adoptar el documento idóneo que conforme con la Resolución 006004 de 2018 o la que la modifique y que permitirá documentar la ejecución de la clasificación de cartera adoptada por el MN-RE- 0044"/>
    <s v="Documentar y relacionar las actividades administrativas y técnicas que se requieren para aplicar la clasificación de la cartera adoptada por el Manual de Políticas Contables y Operativas  de la Función Recaudadora MN-RE 0044"/>
    <s v="Documento publicado "/>
    <n v="1"/>
    <d v="2023-06-01T00:00:00"/>
    <d v="2025-02-28T00:00:00"/>
    <n v="91.142857142857139"/>
    <n v="0.5"/>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 _x000a__x000a_ELABORACIÓN_x000a_15062022_x000a__x000a_REFORMULADO_x000a_09122022"/>
    <n v="0.5"/>
    <x v="1"/>
  </r>
  <r>
    <x v="3"/>
    <x v="0"/>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3"/>
    <x v="0"/>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0"/>
  </r>
  <r>
    <x v="3"/>
    <x v="0"/>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0"/>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Hallazgo Nro. 6. Notificación mandamientos de pago (D)_x000a__x000a_“(…) Para la Dirección Seccional de Impuestos de Barranquilla se realizó análisis de las obligaciones que se relacionan en el siguiente cuadro(…) _x000a__x000a_(…)Para estas obligaciones se expidieron los correspondientes mandamientos de pago dentro de los términos establecidos en la normatividad vigente, como se observa en el cuadro en precedencia, no obstante, y pese a que la DIAN indicó en mesas de trabajo llevadas a cabo los días 21 y 27 de septiembre del año en curso, que los mismos habían sido notificados, se solicitó la información al respecto, sin que se allegara la documentación que soportara dicha notificación. _x000a__x000a_Es de anotar, que en el aplicativo SIPAC se evidenció la fecha del registro de la notificación para estos expedientes, los días 21 de octubre de 2015 y 8 de abril de 2016 respectivamente. _x000a__x000a_En términos generales la prueba de la notificación no se encontró en los documentos entregados ni fue allegada. (…)”_x000a__x000a_(…)el hallazgo se comunica con presunta incidencia disciplinaria de conformidad con los artículos 34 y 35 de Ley 734 de 2002(…)”_x000a__x000a__x000a_"/>
    <s v="(…) inobservancia con lo establecido en el artículo 826 del Estatuto Tributario y lo dispuesto en el Procedimiento PR-COT-270 -Mandamiento de Pago (…)."/>
    <s v="Control a la generación y notificación de mandamientos de pago"/>
    <s v="Verificación aleatoria de un 30% de los mandamientos proferidos dentro del bimestre, precisando que se encuentre notificados y que las pruebas documentantes del cumplimiento del requisito de publicidad se encuentren integradas al expediente"/>
    <s v="Lista de chequeo e informe de seguimiento y control"/>
    <n v="6"/>
    <d v="2023-01-01T00:00:00"/>
    <d v="2024-07-31T00:00:00"/>
    <n v="82.428571428571431"/>
    <n v="6"/>
    <s v="DGI_x000a_DS - Subproceso de Administración de Cartera_x000a_Dirección Seccional de Impuestos  de Barranquilla _x000a_División Recaudo y Cobranzas_x000a_GIT de Cobro Coactivo y Ejecución de Bienes_x000a__x000a_ELABORACIÓN_x000a_30122022"/>
    <n v="1"/>
    <x v="0"/>
  </r>
  <r>
    <x v="3"/>
    <x v="0"/>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0"/>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0"/>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3"/>
    <x v="0"/>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1"/>
    <s v="DGI_x000a_DS - Subproceso de Administración de Cartera_x000a_Dirección Seccional de Impuestos de Barranquilla _x000a_División Recaudo y Cobranzas                                              _x000a__x000a_ELABORACIÓN_x000a_30122022"/>
    <n v="0.33333333333333331"/>
    <x v="1"/>
  </r>
  <r>
    <x v="3"/>
    <x v="0"/>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0"/>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0"/>
  </r>
  <r>
    <x v="3"/>
    <x v="0"/>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0"/>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0"/>
  </r>
  <r>
    <x v="3"/>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1"/>
  </r>
  <r>
    <x v="3"/>
    <x v="0"/>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0"/>
  </r>
  <r>
    <x v="3"/>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0"/>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0"/>
  </r>
  <r>
    <x v="3"/>
    <x v="0"/>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0"/>
  </r>
  <r>
    <x v="3"/>
    <x v="0"/>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0"/>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1"/>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0"/>
  </r>
  <r>
    <x v="3"/>
    <x v="0"/>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0"/>
  </r>
  <r>
    <x v="3"/>
    <x v="0"/>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0"/>
  </r>
  <r>
    <x v="3"/>
    <x v="0"/>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3"/>
    <x v="0"/>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0"/>
  </r>
  <r>
    <x v="3"/>
    <x v="0"/>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3"/>
    <x v="0"/>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1"/>
  </r>
  <r>
    <x v="3"/>
    <x v="0"/>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1"/>
  </r>
  <r>
    <x v="3"/>
    <x v="0"/>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0"/>
    <s v="DGI _x000a_DS - Subproceso de Administracion de Cartera Dirección _x000a_Seccional de Impuestos de Barranquilla  _x000a_Jefe de División de Recaudo y Cobranzas _x000a__x000a_ELABORACIÓN 19062023"/>
    <n v="0"/>
    <x v="1"/>
  </r>
  <r>
    <x v="3"/>
    <x v="0"/>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0"/>
  </r>
  <r>
    <x v="3"/>
    <x v="0"/>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
    <n v="0"/>
    <x v="1"/>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1"/>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1"/>
  </r>
  <r>
    <x v="3"/>
    <x v="0"/>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1"/>
  </r>
  <r>
    <x v="3"/>
    <x v="0"/>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0"/>
  </r>
  <r>
    <x v="3"/>
    <x v="0"/>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1"/>
  </r>
  <r>
    <x v="3"/>
    <x v="0"/>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1"/>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1"/>
  </r>
  <r>
    <x v="3"/>
    <x v="0"/>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0"/>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0"/>
  </r>
  <r>
    <x v="3"/>
    <x v="0"/>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3"/>
    <x v="0"/>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0"/>
  </r>
  <r>
    <x v="3"/>
    <x v="0"/>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0"/>
  </r>
  <r>
    <x v="3"/>
    <x v="0"/>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0"/>
    <x v="1"/>
  </r>
  <r>
    <x v="3"/>
    <x v="0"/>
    <m/>
    <m/>
    <m/>
    <m/>
    <s v="Definir los requerimientos no funcionales "/>
    <s v="Definir los requerimientos no funcionales "/>
    <s v="Documento de requerimientos no funcionales V1"/>
    <n v="1"/>
    <d v="2024-02-01T00:00:00"/>
    <d v="2025-03-31T00:00:00"/>
    <n v="60.571428571428569"/>
    <n v="0"/>
    <s v="DGI_x000a_NC - Subproceso Innovacion y Tecnologia_x000a_Direccion de Gestion de Innovacion y Tecnologia_x000a_Subdireccion de Innovacion y Proyectos_x000a_Subdireccion de Soluciones y Desarrollo_x000a_"/>
    <n v="0"/>
    <x v="1"/>
  </r>
  <r>
    <x v="3"/>
    <x v="0"/>
    <m/>
    <m/>
    <m/>
    <m/>
    <s v="Iniciar el proceso de contratación "/>
    <s v="Validar o aceptar el proceso de contratación"/>
    <s v="Documento de validación o aceptación del proceso de contratación"/>
    <n v="1"/>
    <d v="2023-11-01T00:00:00"/>
    <d v="2025-03-31T00:00:00"/>
    <n v="73.714285714285708"/>
    <n v="0"/>
    <s v="DGI_x000a_NC - Subproceso Innovacion y Tecnologia_x000a_Direccion de Gestion de Innovacion y Tecnologia_x000a_Subdireccion de Innovacion y Proyectos_x000a_Subdireccion de Soluciones y Desarrollo_x000a_"/>
    <n v="0"/>
    <x v="1"/>
  </r>
  <r>
    <x v="3"/>
    <x v="0"/>
    <m/>
    <m/>
    <m/>
    <m/>
    <s v="Definir la priorización funcional de la implementación"/>
    <s v="Definir la priorización funcional de la implementación"/>
    <s v="Mapa de historias con la priorización funcional de la implementación V1 "/>
    <n v="1"/>
    <d v="2024-02-01T00:00:00"/>
    <d v="2025-03-31T00:00:00"/>
    <n v="60.571428571428569"/>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0"/>
    <x v="1"/>
  </r>
  <r>
    <x v="3"/>
    <x v="0"/>
    <m/>
    <m/>
    <m/>
    <m/>
    <s v="Definir un Plan de trabajo V1 de desarrollo de la solución tecnológica "/>
    <s v="Definir un Plan de trabajo V1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
    <n v="0"/>
    <x v="1"/>
  </r>
  <r>
    <x v="3"/>
    <x v="0"/>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1"/>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1"/>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1"/>
  </r>
  <r>
    <x v="3"/>
    <x v="0"/>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0"/>
  </r>
  <r>
    <x v="3"/>
    <x v="0"/>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0"/>
  </r>
  <r>
    <x v="3"/>
    <x v="0"/>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0"/>
    <s v="DGI_x000a_NC - Subproceso de Administración de Cartera_x000a_Subdirección de Cobranzas y Control Extensivo_x000a_Coordinación de Cobranzas_x000a__x000a__x000a_"/>
    <n v="0"/>
    <x v="1"/>
  </r>
  <r>
    <x v="3"/>
    <x v="0"/>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5"/>
    <s v="DGI_x000a_DS - Subproceso de Administración de Cartera._x000a_Dirección Seccional de Impuestos de Bogotá._x000a_División de Cobranzas "/>
    <n v="0.41666666666666669"/>
    <x v="1"/>
  </r>
  <r>
    <x v="3"/>
    <x v="0"/>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2"/>
    <s v="DGI_x000a_DS - Subproceso de Administración de Cartera._x000a_Dirección Seccional de Impuestos de Bogotá._x000a_División de Cobranzas "/>
    <n v="0.33333333333333331"/>
    <x v="1"/>
  </r>
  <r>
    <x v="3"/>
    <x v="0"/>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2"/>
    <s v="DGI_x000a_DS - Subproceso de Administración de Cartera._x000a_Dirección Seccional de Impuestos de Bogotá._x000a_División de Cobranzas "/>
    <n v="0.33333333333333331"/>
    <x v="1"/>
  </r>
  <r>
    <x v="3"/>
    <x v="0"/>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0"/>
    <s v="DGI_x000a_Dirección de gestión de impuestos_x000a_Subdirección de recaudo_x000a_Coordinación de administración de aplicativos de impuestos_x000a__x000a_"/>
    <n v="0"/>
    <x v="1"/>
  </r>
  <r>
    <x v="3"/>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0"/>
    <s v="DGI_x000a_Dirección de gestión de impuestos_x000a_Subdirección de recaudo_x000a_Coordinación de administración de aplicativos de impuestos_x000a__x000a_"/>
    <n v="0"/>
    <x v="1"/>
  </r>
  <r>
    <x v="3"/>
    <x v="0"/>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Dirección de gestión estratégica y analítica_x000a_Subdirección de procesos _x000a_Coordinación de procesos y riesgos operacionales _x000a__x000a_"/>
    <n v="0"/>
    <x v="1"/>
  </r>
  <r>
    <x v="3"/>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0"/>
    <s v="DGI_x000a_Dirección de gestión de impuestos_x000a_Subdirección de cobranzas y control extensivo_x000a_Subdirección de recaudo_x000a_Coordinación de cobranzas_x000a_Coordinación de administración de aplicativos de impuestos_x000a_"/>
    <n v="0"/>
    <x v="1"/>
  </r>
  <r>
    <x v="3"/>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1"/>
  </r>
  <r>
    <x v="3"/>
    <x v="0"/>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1"/>
  </r>
  <r>
    <x v="3"/>
    <x v="0"/>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1"/>
  </r>
  <r>
    <x v="3"/>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
    <x v="1"/>
  </r>
  <r>
    <x v="3"/>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1"/>
  </r>
  <r>
    <x v="3"/>
    <x v="0"/>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5-07-31T00:00:00"/>
    <n v="25.428571428571427"/>
    <n v="0"/>
    <s v="DGI_x000a_Coordinación de contabilidad de la función recaudadora_x000a__x000a_Dirección de gestión estratégica y analítica_x000a_Subdirección de procesos _x000a_Coordinación de procesos y riesgos operacionales _x000a__x000a_"/>
    <n v="0"/>
    <x v="1"/>
  </r>
  <r>
    <x v="3"/>
    <x v="0"/>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0"/>
    <s v="DGI_x000a_Coordinación de contabilidad de la función recaudadora_x000a__x000a__x000a_"/>
    <n v="0"/>
    <x v="1"/>
  </r>
  <r>
    <x v="3"/>
    <x v="0"/>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1"/>
  </r>
  <r>
    <x v="3"/>
    <x v="0"/>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0"/>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1"/>
  </r>
  <r>
    <x v="3"/>
    <x v="0"/>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1"/>
  </r>
  <r>
    <x v="3"/>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0"/>
    <s v="DGI_x000a_Dirección de gestión de impuestos_x000a_Subdirección de recaudo_x000a_Coordinación de administración de aplicativos de impuestos_x000a__x000a_Dirección de gestión de innovación y tecnología_x000a_Subdirección de innovación y proyectos_x000a_Subdirección de soluciones y desarrollo_x000a__x000a__x000a__x000a_"/>
    <n v="0"/>
    <x v="1"/>
  </r>
  <r>
    <x v="3"/>
    <x v="0"/>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
    <s v="DGI_x000a_Dirección de gestión de impuestos_x000a_Subdirección de recaudo_x000a_Coordinación de contabilidad de la función recaudadora_x000a_                                                                                    _x000a_"/>
    <n v="0"/>
    <x v="1"/>
  </r>
  <r>
    <x v="3"/>
    <x v="0"/>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5-07-31T00:00:00"/>
    <n v="25.428571428571427"/>
    <n v="0"/>
    <s v="DGI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_x000a__x000a_"/>
    <n v="0"/>
    <x v="1"/>
  </r>
  <r>
    <x v="0"/>
    <x v="1"/>
    <s v="Auditoría al Procedimiento de inscripción, autorización, habilitación y mantenimiento de condiciones y requisitos.  (Depósitos - Agencia de Aduanas) - APA 2023-004_x000a__x000a_H1"/>
    <s v="APA 2023-004"/>
    <s v="Hallazgo No. 1. Deficiente validación de requisitos de habilitación o autorización en la Subdirección de Registro y Control Aduanero - SRCA (D)_x000a__x000a_Sobre un universo de 13 registros de habilitación y autorización de agencias de aduanas y depósitos públicos y privados, verificados en la Subdirección de Registro y Control Aduanero, para el período del 1° de enero de 2022 al 28 de febrero de 2023, se evidenció incumplimiento en el requisito del patrimonio líquido mínimo exigido para obtener la autorización en la agencia de aduanas con NIT 901XXX700, al tomar por error en el cálculo 19.689 en lugar de 19.869 UVT. Autorizada desde el 12 de julio de 2022, a través de la resolución No. 5656.  _x000a__x000a__x000a__x000a_"/>
    <s v="Deficiencias en el autocontrol de los sustanciadores responsables, así como frente a la revisión  por la primera línea de defensa"/>
    <s v="Realizar visita de mantenimiento a la AA relacionada en el hallazgo con NIT 901XXX700 para entre, otros, establecer el cumplimiento del patrimonio líquido mínimo requerido, con base en estados finacieros año 2022."/>
    <s v="Realizar visita de mantenimiento a la AA relacionada en el hallazgo con NIT 901XXX700 para entre, otros, establecer el cumplimiento del patrimonio líquido mínimo requerido, con base en estados finacieros año 2022."/>
    <s v="Informe de visita"/>
    <n v="1"/>
    <d v="2023-08-01T00:00:00"/>
    <d v="2023-11-30T00:00:00"/>
    <n v="17.285714285714285"/>
    <n v="1"/>
    <s v="DGA_x000a_NC – Subproceso Operación Aduanera_x000a_Dirección  de  Gestión Aduanas_x000a_Subdirección de Registro y Control Aduanero  _x000a_Coordinación de Sustanciación"/>
    <n v="1"/>
    <x v="0"/>
  </r>
  <r>
    <x v="0"/>
    <x v="1"/>
    <m/>
    <m/>
    <m/>
    <m/>
    <s v="Realizar la verificación del 2% de los informes realizados en el trimestre, de manera cruzada entre los funcionarios que  los elaboran, para su correcta expedición."/>
    <s v="Realizar la verificación del 2% de los informes realizados en el trimestre, de manera cruzada entre los funcionarios que  los elaboran, para su correcta expedición."/>
    <s v="Informe de seguimiento trimestral"/>
    <n v="4"/>
    <d v="2023-09-01T00:00:00"/>
    <d v="2024-08-31T00:00:00"/>
    <n v="52.142857142857146"/>
    <n v="4"/>
    <s v="DGA_x000a_NC – Subproceso Operación Aduanera_x000a_Dirección  de  Gestión Aduanas_x000a_Subdirección de Registro y Control Aduanero  _x000a_Coordinación de Sustanciación"/>
    <n v="1"/>
    <x v="0"/>
  </r>
  <r>
    <x v="0"/>
    <x v="1"/>
    <m/>
    <m/>
    <m/>
    <m/>
    <s v="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
    <s v="Realizar reunión sobre la correcta aplicación del procedimiento PR-COA-005, autocontrol de la elaboración de los informes soportes del acto administrativo y retroalimentación de la revisión de informes contables, con los funcionarios responsables de informes contables, y funcionarios que revisan y aprueban el acto administrativo final."/>
    <s v="Listado asistencia"/>
    <n v="2"/>
    <d v="2023-09-01T00:00:00"/>
    <d v="2024-03-31T00:00:00"/>
    <n v="30.285714285714285"/>
    <n v="2"/>
    <s v="DGA_x000a_NC – Subproceso Operación Aduanera_x000a_Dirección  de  Gestión Aduanas_x000a_Subdirección de Registro y Control Aduanero  _x000a_Coordinación de Sustanciación"/>
    <n v="1"/>
    <x v="0"/>
  </r>
  <r>
    <x v="0"/>
    <x v="1"/>
    <s v="Auditoría al Procedimiento de inscripción, autorización, habilitación y mantenimiento de condiciones y requisitos.  (Depósitos - Agencia de Aduanas) - APA 2023-004_x000a__x000a_H2"/>
    <s v="APA 2023-004"/>
    <s v="Hallazgo No. 2. Incumplimiento de términos para resolver las solicitudes de autorización y de habilitación en la Subdirección de Registro y Control Aduanero SRCA  _x000a__x000a_Revisado el cumplimiento de términos para la sustanciación del 100% de las solicitudes de habilitación o autorización aprobadas, se verificaron los tiempos de asignación de la solicitud, elaboración del requerimiento único de información (RUI) y expedición de la resolución de habilitación o autorización como usuarios aduaneros, evidenciando que: _x000a__x000a_a.) Las solicitudes de habilitación o autorización exceden los 2 días hábiles siguientes a la fecha de radicación, para ser asignadas al funcionario sustanciador, situaciones evidenciadas en las agencias de aduanas con NIT 901XXX519, 901XXX266 y 901XXX700; el depósito público con NIT 890XXX295 y el depósito privado con NIT 811XXX765, afectando el tiempo para la revisión de la completitud y pertinencia de los documentos soporte, con miras a la elaboración del requerimiento único de información (RUI)._x000a__x000a_b.) La elaboración del requerimiento único de información (RUI) con ocasión de las solicitudes de habilitación o autorización, excede los 15 días hábiles siguientes a la radicación para ser proferido, para las agencias de aduanas con NIT 901XXX266, 901XXX700 y 901XXX519, depósito público con NIT 890XXX295 y los depósitos privados con NIT  811XXX765 y 900XXX243._x000a__x000a_c.) La resolución de habilitación o autorización como usuarios aduaneros, tardó en ser proferida entre uno y seis meses más a lo establecido en la norma, para las agencias de aduanas con NIT 900XXX336, 901XXX266, 901XXX700, 901XXX519 el depósito público NIT 890XXX295 y para los depósitos privados NIT 811XXX765, 900XXX243. _x000a__x000a_d.) En la gestión para el trámite de sustanciación de solicitudes de habilitación de los depósitos con NIT 890XXX295 y 811XXX765, se evidenció que posterior a la respuesta del requerimiento único de información (RUI), se pidió información adicional, contraviniendo lo establecido en la norma según la cual se debe requerir por una sola vez al solicitante, indicándole claramente los documentos o informaciones que hagan falta. _x000a__x000a_"/>
    <s v="Insuficiencia de controles establecidos para la primera línea de defensa, frente a los términos que se deben cumplir para la asignación, elaboración y gestión de los actos administrativos de los expedientes de registro"/>
    <s v="Revisar y ajustar el procedimiento PR-COA-0005 "/>
    <s v="Revisar y ajustar el procedimiento PR-COA-0005 "/>
    <s v="Solicitud de modificación_x000a_"/>
    <n v="1"/>
    <d v="2023-09-01T00:00:00"/>
    <d v="2023-09-30T00:00:00"/>
    <n v="4.1428571428571432"/>
    <n v="1"/>
    <s v="DGA_x000a_NC – Subproceso Operación Aduanera_x000a_Dirección  de  Gestión Aduanas_x000a_Subdirección de Registro y Control Aduanero  "/>
    <n v="1"/>
    <x v="0"/>
  </r>
  <r>
    <x v="0"/>
    <x v="1"/>
    <m/>
    <m/>
    <m/>
    <m/>
    <s v="Elaborar proyecto documento de modificación con el experto del área y el experto metodológico"/>
    <s v="Elaborar proyecto documento de modificación con el experto del área y el experto metodológico"/>
    <s v="Documento propuesta"/>
    <n v="1"/>
    <d v="2023-10-01T00:00:00"/>
    <d v="2024-08-30T00:00:00"/>
    <n v="47.714285714285715"/>
    <n v="1"/>
    <s v="DGA_x000a_NC – Subproceso Administración del sistema de gestión_x000a_Dirección de Gestión Estratégica y de _x000a_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n v="1"/>
    <x v="0"/>
  </r>
  <r>
    <x v="0"/>
    <x v="1"/>
    <m/>
    <m/>
    <m/>
    <m/>
    <s v="Revisar documento propuesta en cuanto a contenido y viabilidad, con el experto del área y el experto metodológico"/>
    <s v="Revisar documento propuesta en cuanto a contenido y viabilidad, con el experto del área y el experto metodológico"/>
    <s v="Documento revisado"/>
    <n v="1"/>
    <d v="2024-09-01T00:00:00"/>
    <d v="2024-09-30T00:00:00"/>
    <n v="4.1428571428571432"/>
    <n v="1"/>
    <s v="DGA_x000a_NC – Subproceso Operación Aduanera_x000a_Dirección  de  Gestión Aduanas_x000a_Subdirección de Registro y Control Aduanero  _x000a__x000a_NC – Subproceso Administración del sistema de gestión_x000a_Dirección de Gestión Estratégica y de _x000a_Analítica_x000a_Subdirección de procesos_x000a_Coordinación de procesos y riesgos operacionales "/>
    <n v="1"/>
    <x v="0"/>
  </r>
  <r>
    <x v="0"/>
    <x v="1"/>
    <m/>
    <m/>
    <m/>
    <m/>
    <s v="Aprobar documento"/>
    <s v="Aprobar documento"/>
    <s v="Documento aprobado"/>
    <n v="1"/>
    <d v="2024-10-01T00:00:00"/>
    <d v="2024-10-30T00:00:00"/>
    <n v="4.1428571428571432"/>
    <n v="1"/>
    <s v="DGA_x000a_NC – Subproceso Operación Aduanera_x000a_Dirección  de  Gestión Aduanas"/>
    <n v="1"/>
    <x v="0"/>
  </r>
  <r>
    <x v="0"/>
    <x v="1"/>
    <m/>
    <m/>
    <m/>
    <m/>
    <s v="Publicar  documento "/>
    <s v="Publicar  documento "/>
    <s v="Procedimiento PR-COA-0005 publicado."/>
    <n v="1"/>
    <d v="2024-11-01T00:00:00"/>
    <d v="2024-11-30T00:00:00"/>
    <n v="4.1428571428571432"/>
    <n v="1"/>
    <s v="DGA_x000a_NC – Subproceso Administración del Sistema de Gestión_x000a_Dirección de Gestión Estratégica y de _x000a_Analítica_x000a_Subdirección de procesos_x000a_Coordinación de procesos y riesgos operacionales"/>
    <n v="1"/>
    <x v="0"/>
  </r>
  <r>
    <x v="0"/>
    <x v="1"/>
    <m/>
    <m/>
    <m/>
    <m/>
    <s v="Elaborar documento con los lineamientos concertados entre las coordinaciones de la SRYCA para dar cumplimiento a la actividad #7 del PR-COA-005"/>
    <s v="Elaborar documento con los lineamientos concertados entre las coordinaciones de la SRYCA para dar cumplimiento a la actividad #7 del PR-COA-005"/>
    <s v="Documento con los lineamientos"/>
    <n v="1"/>
    <d v="2023-09-01T00:00:00"/>
    <d v="2023-10-31T00:00:00"/>
    <n v="8.5714285714285712"/>
    <n v="1"/>
    <s v="DGA_x000a_NC – Subproceso Operación Aduanera_x000a_Dirección  de  Gestión Aduanas_x000a_Subdirección de Registro y Control Aduanero  _x000a_Coordinación de Sustanciación_x000a_Coordinación de Secretaria y Servicio al Usuario Aduanero_x000a_"/>
    <n v="1"/>
    <x v="0"/>
  </r>
  <r>
    <x v="0"/>
    <x v="1"/>
    <m/>
    <m/>
    <m/>
    <m/>
    <s v="Elaborar informe de seguimiento para ejercer el control del término de asignación de las solicitudes de registro aduanero"/>
    <s v="Elaborar informe de seguimiento para ejercer el control del término de asignación de las solicitudes de registro aduanero"/>
    <s v="Informe mensual"/>
    <n v="5"/>
    <d v="2023-09-01T00:00:00"/>
    <d v="2024-01-31T00:00:00"/>
    <n v="21.714285714285715"/>
    <n v="5"/>
    <s v="DGA_x000a_NC – Subproceso Operación Aduanera_x000a_Dirección  de  Gestión Aduanas_x000a_Subdirección de Registro y Control Aduanero  _x000a_Coordinación de Secretaria y Servicio al Usuario Aduanero"/>
    <n v="1"/>
    <x v="0"/>
  </r>
  <r>
    <x v="0"/>
    <x v="1"/>
    <m/>
    <m/>
    <m/>
    <m/>
    <s v="Elaborar un informe para ejercer el control de cumplimiento de términos para proferir los Requerimientos Unicos de Información (RUI) y las resoluciones que deciden de fondo según los requerimientos de la norma."/>
    <s v="Elaborar un informe para ejercer el control de cumplimiento de términos para proferir los Requerimientos Unicos de Información (RUI) y las resoluciones que deciden de fondo según los requerimientos de la norma."/>
    <s v="Informe mensual"/>
    <n v="5"/>
    <d v="2023-09-01T00:00:00"/>
    <d v="2024-01-31T00:00:00"/>
    <n v="21.714285714285715"/>
    <n v="5"/>
    <s v="DGA_x000a_NC – Subproceso Operación Aduanera_x000a_Dirección  de  Gestión Aduanas_x000a_Subdirección de Registro y Control Aduanero  _x000a_Coordinación de Secretaria y Servicio al Usuario Aduanero"/>
    <n v="1"/>
    <x v="0"/>
  </r>
  <r>
    <x v="0"/>
    <x v="1"/>
    <m/>
    <m/>
    <m/>
    <m/>
    <s v="Capacitar en la actualización del procedimiento de habilitación, autorización e inscripción y sistema de gestión de riesgos de la Subdirección_x000a_"/>
    <s v="Capacitar en la actualización del procedimiento de habilitación, autorización e inscripción y sistema de gestión de riesgos de la Subdirección_x000a_"/>
    <s v="Listado de asistencia"/>
    <n v="1"/>
    <d v="2023-08-01T00:00:00"/>
    <d v="2023-12-31T00:00:00"/>
    <n v="21.714285714285715"/>
    <n v="1"/>
    <s v="DGA_x000a_NC – Subproceso Operación Aduanera_x000a_Dirección  de  Gestión Aduanas_x000a_Subdirección de Registro y Control Aduanero  _x000a_Coordinación de Sustanciación"/>
    <n v="1"/>
    <x v="0"/>
  </r>
  <r>
    <x v="0"/>
    <x v="1"/>
    <m/>
    <m/>
    <m/>
    <m/>
    <s v="Realizar mesas de retroalimentación mensual para revisar los casos relevantes presentados en el periodo, que permitan identificar mejoras y las acciones a tener en cuenta"/>
    <s v="Realizar mesas de retroalimentación mensual para revisar los casos relevantes presentados en el periodo, que permitan identificar mejoras y las acciones a tener en cuenta"/>
    <s v="Lista de asistencia_x000a_con presentación de casos"/>
    <n v="5"/>
    <d v="2023-09-01T00:00:00"/>
    <d v="2024-01-31T00:00:00"/>
    <n v="21.714285714285715"/>
    <n v="5"/>
    <s v="DGA_x000a_NC – Subproceso Operación Aduanera_x000a_Dirección  de  Gestión Aduanas_x000a_Subdirección de Registro y Control Aduanero  _x000a_Coordinación de Sustanciación"/>
    <n v="1"/>
    <x v="0"/>
  </r>
  <r>
    <x v="0"/>
    <x v="1"/>
    <s v="Auditoría al Procedimiento de inscripción, autorización, habilitación y mantenimiento de condiciones y requisitos.  (Depósitos - Agencia de Aduanas) - APA 2023-004_x000a__x000a_H7"/>
    <s v="APA 2023-004"/>
    <s v="Hallazgo 7. Gestión documental y diligenciamiento de los formatos previstos en los procedimientos. Subdirección de Registro y Control Aduanero y direcciones seccionales auditadas._x000a__x000a_Verificadas 48 unidades documentales de la SRCA y de las direcciones seccionales de Aduanas Bogotá - Aeropuerto El Dorado, Cali y Cartagena relacionadas con autorizaciones, habilitaciones y mantenimiento de requisitos, se evidenció que:  _x000a__x000a_a.) En 4 de las unidades documentales de los usuarios con NIT 901XXX519, 800XXX503, 811XXX765 y 901XXX266 incumple con lo establecido en el  Procedimiento PR-COA-005 “Gestión de solicitudes de registro aduanero”, ya que se evidenció que no está diligenciado el formato FT-COA-2373 &quot;Relación de respuestas a requerimientos y/o alcances&quot; adicionalmente, en la unidad documental del usuario identificado con NIT 811XXX765 tampoco se diligenció el formato  FT-COA-2372 &quot;Consulta de Deudas Exigibles&quot;; así mismo, obra diligenciamiento parcial o incompleto del formato FT-COA-1915 “Lista de chequeo agencias de aduanas”, situación evidenciada en los usuarios con NIT 901XXX519 y 901XXX266 de la SRCA. _x000a__x000a_b.) Sobre un  universo de unidades documentales de 13 autorizaciones y habilitaciones de usuarios aduaneros y 35 mantenimientos de requisitos correspondientes a:  4 de la SRCA , 13 de la DSA Bogotá - Aeropuerto El Dorado, 9 de la DSA Cartagena y 9 de la DSA Cali, se observó  falta de completitud respecto de la inclusión de la resolución de habilitación, certificado de notificación, oficio de renuncia a términos, informe de la visita, formatos 1526 “Hoja de vida”, entre otros, situaciones evidenciadas respecto de los usuarios con NIT 890XXX295, 900XXX243, 900XXX611, 800XXX503, 860XXX785 y 860XXX153. _x000a_ _x000a_c.) Las hojas de control de unidades documentales FT-ADF-2558 no registran el detalle de cada una de las series de documentos incorporados a las mismas, observando que se incluyen de manera global y las listas de chequeo se presentan diligenciadas con falta de completitud omitiendo el nombre del responsable de quienes efectuaron el control, respecto de los usuarios aduaneros con NIT 811XXX765, 901XXX266 y 901XXX519. SRCA_x000a__x000a_"/>
    <s v="1. Deficiencias en el seguimiento, monitoreo y control por parte de los responsables de la gestión en el área (primera línea de defensa), en la conformación de sus activos de información._x000a__x000a_2. Deficiencias en el seguimiento, monitoreo y control por parte de los responsables de la gestión en el área (primera línea de defensa),  en la aplicación de la normatividad"/>
    <s v="Revisar y ajustar el procedimiento PR-COA-0005 para verificaciòn de la pertinencia de los formatos"/>
    <s v="Revisar y ajustar el procedimiento PR-COA-0005 para verificaciòn de la pertinencia de los formatos"/>
    <s v="Solicitud de modificación_x000a_"/>
    <n v="1"/>
    <d v="2023-09-01T00:00:00"/>
    <d v="2023-09-30T00:00:00"/>
    <n v="4.1428571428571432"/>
    <n v="1"/>
    <s v="DGA_x000a_NC – Subproceso Operación Aduanera_x000a_Dirección  de  Gestión Aduanas_x000a_Subdirección de Registro y Control Aduanero  "/>
    <n v="1"/>
    <x v="0"/>
  </r>
  <r>
    <x v="0"/>
    <x v="1"/>
    <m/>
    <m/>
    <m/>
    <m/>
    <s v="Elaborar proyecto documento de modificación con el experto del área y el experto metodológico"/>
    <s v="Elaborar proyecto documento de modificación con el experto del área y el experto metodológico"/>
    <s v="Documento propuesta"/>
    <n v="1"/>
    <d v="2023-10-01T00:00:00"/>
    <d v="2024-08-30T00:00:00"/>
    <n v="47.714285714285715"/>
    <n v="1"/>
    <s v="DGA_x000a_NC – Subproceso Operación Aduanera_x000a_Dirección  de  Gestión Aduanas_x000a_Subdirección de Registro y Control Aduanero  _x000a_Coordinación de Sustanciación_x000a_Coordinación de Secretaria y atención al ciudadano_x000a__x000a_NC – Subproceso Administración del sistema de gestión_x000a_Dirección de Gestión Estratégica y de Analítica_x000a_Subdirección de procesos_x000a_Coordinación de procesos y riesgos operacionales "/>
    <n v="1"/>
    <x v="0"/>
  </r>
  <r>
    <x v="0"/>
    <x v="1"/>
    <m/>
    <m/>
    <m/>
    <m/>
    <s v="Revisar documento propuesta en cuanto a contenido y viabilidad, con el experto del área y el experto metodológico"/>
    <s v="Revisar documento propuesta en cuanto a contenido y viabilidad, con el experto del área y el experto metodológico"/>
    <s v="Documento revisado"/>
    <n v="1"/>
    <d v="2024-09-01T00:00:00"/>
    <d v="2024-09-30T00:00:00"/>
    <n v="4.1428571428571432"/>
    <n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
    <n v="1"/>
    <x v="0"/>
  </r>
  <r>
    <x v="0"/>
    <x v="1"/>
    <m/>
    <m/>
    <m/>
    <m/>
    <s v="Aprobar documento"/>
    <s v="Aprobar documento"/>
    <s v="Documento aprobado"/>
    <n v="1"/>
    <d v="2024-10-01T00:00:00"/>
    <d v="2024-10-30T00:00:00"/>
    <n v="4.1428571428571432"/>
    <n v="1"/>
    <s v="DGA_x000a_NC – Subproceso Operación Aduanera_x000a_Dirección  de  Gestión Aduanas"/>
    <n v="1"/>
    <x v="0"/>
  </r>
  <r>
    <x v="0"/>
    <x v="1"/>
    <m/>
    <m/>
    <m/>
    <m/>
    <s v="Publicar  documento "/>
    <s v="Publicar  documento "/>
    <s v="Procedimiento PR-COA-0005 publicado."/>
    <n v="1"/>
    <d v="2024-11-01T00:00:00"/>
    <d v="2024-11-30T00:00:00"/>
    <n v="4.1428571428571432"/>
    <n v="1"/>
    <s v="DGA_x000a_NC – Subproceso Administración del sistema de gestión_x000a_Dirección de Gestión Estratégica y de Analítica_x000a_Subdirección de procesos_x000a_Coordinación de procesos y riesgos operacionales "/>
    <n v="1"/>
    <x v="0"/>
  </r>
  <r>
    <x v="0"/>
    <x v="1"/>
    <m/>
    <m/>
    <m/>
    <m/>
    <s v="Revisar y ajustar el procedimiento PR-COA-0414"/>
    <s v="Revisar y ajustar el procedimiento PR-COA-0414"/>
    <s v="Solicitud de modificación_x000a_"/>
    <n v="1"/>
    <d v="2023-09-01T00:00:00"/>
    <d v="2023-09-30T00:00:00"/>
    <n v="4.1428571428571432"/>
    <n v="1"/>
    <s v="DGA_x000a_NC – Subproceso Operación Aduanera_x000a_Dirección  de  Gestión Aduanas_x000a_Subdirección de Registro y Control Aduanero  "/>
    <n v="1"/>
    <x v="0"/>
  </r>
  <r>
    <x v="0"/>
    <x v="1"/>
    <m/>
    <m/>
    <m/>
    <m/>
    <s v="Elaborar proyecto documento de modificación con el experto del área y el experto metodológico"/>
    <s v="Elaborar proyecto documento de modificación con el experto del área y el experto metodológico"/>
    <s v="Documento propuesta"/>
    <n v="1"/>
    <d v="2023-10-01T00:00:00"/>
    <d v="2024-08-30T00:00:00"/>
    <n v="47.714285714285715"/>
    <n v="1"/>
    <s v="DGA_x000a_NC – Subproceso Administración del sistema de gestión_x000a_Dirección de Gestión Estratégica y de _x000a_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n v="1"/>
    <x v="0"/>
  </r>
  <r>
    <x v="0"/>
    <x v="1"/>
    <m/>
    <m/>
    <m/>
    <m/>
    <s v="Revisar documento propuesta en cuanto a contenido y viabilidad, con el experto del área y el experto metodológico"/>
    <s v="Revisar documento propuesta en cuanto a contenido y viabilidad, con el experto del área y el experto metodológico"/>
    <s v="Documento revisado"/>
    <n v="1"/>
    <d v="2024-09-01T00:00:00"/>
    <d v="2024-09-30T00:00:00"/>
    <n v="4.1428571428571432"/>
    <n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_x000a_"/>
    <n v="1"/>
    <x v="0"/>
  </r>
  <r>
    <x v="0"/>
    <x v="1"/>
    <m/>
    <m/>
    <m/>
    <m/>
    <s v="Aprobar documento"/>
    <s v="Aprobar documento"/>
    <s v="Documento aprobado"/>
    <n v="1"/>
    <d v="2024-10-01T00:00:00"/>
    <d v="2024-10-30T00:00:00"/>
    <n v="4.1428571428571432"/>
    <n v="1"/>
    <s v="DGA_x000a_NC – Subproceso Operación Aduanera_x000a_Dirección  de  Gestión Aduanas"/>
    <n v="1"/>
    <x v="0"/>
  </r>
  <r>
    <x v="0"/>
    <x v="1"/>
    <m/>
    <m/>
    <m/>
    <m/>
    <s v="Publicar  documento "/>
    <s v="Publicar  documento "/>
    <s v="Procedimiento PR-COA-0414 publicado."/>
    <n v="1"/>
    <d v="2024-11-01T00:00:00"/>
    <d v="2024-11-30T00:00:00"/>
    <n v="4.1428571428571432"/>
    <n v="1"/>
    <s v="DGA_x000a_NC – Subproceso Administración del sistema de gestión_x000a_Dirección de Gestión Estratégica y de Analítica_x000a_Subdirección de procesos_x000a_Coordinación de procesos y riesgos operacionales "/>
    <n v="1"/>
    <x v="0"/>
  </r>
  <r>
    <x v="0"/>
    <x v="1"/>
    <m/>
    <m/>
    <m/>
    <m/>
    <s v="Socializar trimestralmente  la capacitación sobre la adecuada organización y conservación de las unidades documentales realizada por Coordinación de Documentación-Subdirección Administrativa "/>
    <s v="Socializar trimestralmente  la capacitación sobre la adecuada organización y conservación de las unidades documentales realizada por Coordinación de Documentación-Subdirección Administrativa "/>
    <s v="Listado asistencia"/>
    <n v="2"/>
    <d v="2023-09-01T00:00:00"/>
    <d v="2024-03-01T00:00:00"/>
    <n v="26"/>
    <n v="2"/>
    <s v="DGA_x000a_NC – Subproceso Operación Aduanera_x000a_Dirección  de  Gestión Aduanas_x000a_Subdirección de Registro y Control Aduanero  _x000a_Coordinación de Secretaria y servicio al usuario aduanero"/>
    <n v="1"/>
    <x v="0"/>
  </r>
  <r>
    <x v="0"/>
    <x v="1"/>
    <m/>
    <m/>
    <m/>
    <m/>
    <s v="Solicitar al área competente la pertinenecia de la actualización de la Tabla de Retención Documental respecto de los documentos relacionados con las visitas de mantenimiento y control de requisitos y cumplimiento de obligaciones"/>
    <s v="Solicitar al área competente la pertinenecia de la actualización de la Tabla de Retención Documental respecto de los documentos relacionados con las visitas de mantenimiento y control de requisitos y cumplimiento de obligaciones"/>
    <s v="Oficio de solicitud"/>
    <n v="1"/>
    <d v="2023-08-01T00:00:00"/>
    <d v="2023-09-30T00:00:00"/>
    <n v="8.5714285714285712"/>
    <n v="1"/>
    <s v="DGA_x000a_NC – Subproceso Operación Aduanera_x000a_Dirección  de  Gestión Aduanas_x000a_Subdirección de Registro y Control Aduanero  "/>
    <n v="1"/>
    <x v="0"/>
  </r>
  <r>
    <x v="0"/>
    <x v="1"/>
    <m/>
    <m/>
    <m/>
    <m/>
    <s v="Realizar verificaciones trimestrales al 10% de  los expedientes de los registros que se encuentran en proceso de sustanciación para la verificación  del cumpliendo de la gestión documental."/>
    <s v="Realizar verificaciones trimestrales al 10% de  los expedientes de los registros que se encuentran en proceso de sustanciación para la verificación  del cumpliendo de la gestión documental."/>
    <s v="Informe trimestral"/>
    <n v="4"/>
    <d v="2023-09-01T00:00:00"/>
    <d v="2024-09-30T00:00:00"/>
    <n v="56.428571428571431"/>
    <n v="4"/>
    <s v="DGA_x000a_NC – Subproceso Operación Aduanera_x000a_Dirección  de  Gestión Aduanas_x000a_Subdirección de Registro y Control Aduanero  _x000a_Coordinación de Sustanciación"/>
    <n v="1"/>
    <x v="0"/>
  </r>
  <r>
    <x v="0"/>
    <x v="1"/>
    <s v="Auditoría al Proceso de Tráfico Postal y Envíos Urgentes _x000a_ATP 2023-007_x000a_H1"/>
    <s v="ATP 2023-007"/>
    <s v="Hallazgo 1. Incumplimiento de términos para resolver las solicitudes de inscripción y habilitación de Intermediarios de Tráfico Postal y Envíos Urgentes - Subdirección de Registro y Control Aduanero (SRCA)._x000a__x000a_Sobre un total de 12 unidades documentales verificadas en la Subdirección de Registro y Control Aduanero correspondientes a 3 registros de inscripción y habilitación otorgados, 4 negaciones y 5 desistimientos relacionados con solicitudes para ejercer como intermediario de tráfico postal y envíos urgentes, que equivalen al 100% de lo sustanciado en el periodo auditado para este tipo de usuarios, se observó lo siguiente:_x000a__x000a_a)_x0009_Los Requerimientos Únicos de Información (RUI) excedieron entre 6 y 110 días hábiles el término legal de los 15 días siguientes a la radicación de las solicitudes, para ser expedidos, en los siguientes 9 casos:_x000a__x000a_(ver:  Tabla N° 1 Extemporaneidad en expedición RUI - PÁGINA N° 9 -  INFORME AUDITORÍA AL PROCESO DE TRÁFICO POSTAL Y ENVÍOS URGENTES_x000a_ATP 2023-007)_x000a_    _x000a__x000a_b)_x0009_En la gestión para el trámite de sustanciación de las solicitudes de inscripción y habilitación como intermediarios de la modalidad de tráfico postal y envíos urgentes se observó que: para la sociedad con Nit 86050XXXX, en la Resolución de inscripción y habilitación No. 011660 del 22/12/2021 a folio 301 reverso, se citó una solicitud de información con fecha 07/12/2021 posterior al Requerimiento Único de Información - RUI, y para la sociedad con Nit 83002XXXX, se evidenció que posterior a la respuesta del RUI, se solicitó información adicional el 16/02/2023; contraviniendo lo establecido en la norma, según la cual se debe requerir por una sola vez al interesado, indicando claramente los documentos o información que hagan falta._x000a__x000a_c)_x0009_Las resoluciones Nos. 5457 del 12/07/2023, 3082 del 21/04/2022 y 011660 del 22/12/2021, que otorgaron el registro como intermediarios de tráfico postal y envíos urgentes a las sociedades con Nit 83013XXXX, 83002XXXX y 86050XXXX, demoraron entre 1 y 8 meses adicionales a lo establecido en los artículos 125, 126 y 128 de Decreto 1165 de 2019. Así mismo, la Resolución de negación de registro No. 8478 de 13/09/2022 a la sociedad con Nit 90145XXXX demoró en expedirse 53 días hábiles al término de un mes contado a partir de la respuesta al RUI._x000a__x000a_d)_x0009_En el oficio No. 100210166-284 del 16/05/2022, que declaró el desistimiento a la solicitud de registro presentada por la sociedad con Nit 90088XXXX para ser inscrita como intermediario de tráfico postal y envíos urgentes, se indujo en error al interesado, al informarle que el término para dar respuesta al RUI No. 0218 notificado electrónicamente el 09/03/2022, había vencido el 11/04/2022, cuando en realidad ocurrió el 20/04/2022, incluidos los 5 días de notificación señalados en el artículo 759 del Decreto 1165 de 2019."/>
    <s v="1. Debido a la insuficiencia de controles establecidos para la primera línea de defensa, frente a los términos que se deben cumplir para la elaboración y gestión de las solicitudes de registro"/>
    <s v="Implementar y desarrollar  el ajuste del procedimiento PR-COA-0005"/>
    <s v="Solicitud de modificación - seguimiento _x000a_"/>
    <s v="Procedimiento"/>
    <n v="1"/>
    <d v="2024-01-01T00:00:00"/>
    <d v="2024-02-29T00:00:00"/>
    <n v="8.4285714285714288"/>
    <n v="1"/>
    <s v="DGA_x000a_NC – Subproceso Operación Aduanera_x000a_Dirección  de  Gestión Aduanas_x000a_Subdirección de Registro y Control Aduanero  _x000a_"/>
    <n v="1"/>
    <x v="0"/>
  </r>
  <r>
    <x v="0"/>
    <x v="1"/>
    <m/>
    <m/>
    <m/>
    <m/>
    <s v="Elaborar proyecto documento de modificación con el experto del área y el experto metodológico - seguimiento "/>
    <s v="Documento propuesta"/>
    <s v="Documento"/>
    <n v="1"/>
    <d v="2023-10-01T00:00:00"/>
    <d v="2024-08-30T00:00:00"/>
    <n v="47.714285714285715"/>
    <n v="1"/>
    <s v="DGA_x000a_NC – Subproceso Administración del sistema de gestión_x000a_Dirección de Gestión Estratégica y de Analítica_x000a_Subdirección de procesos_x000a_Coordinación de procesos y riesgos operacionales _x000a__x000a_NC – Subproceso Operación Aduanera_x000a_Dirección  de  Gestión Aduanas_x000a_Subdirección de Registro y Control Aduanero  _x000a_Coordinación de Sustanciación_x000a_Coordinación de Secretaria y servicio al usuario aduanero"/>
    <n v="1"/>
    <x v="0"/>
  </r>
  <r>
    <x v="0"/>
    <x v="1"/>
    <m/>
    <m/>
    <m/>
    <m/>
    <s v="Revisar documento propuesta en cuanto a contenido y viabilidad, con el experto del área y el experto metodológico "/>
    <s v="Documento revisado_x000a_"/>
    <s v="Documento"/>
    <n v="1"/>
    <d v="2024-09-01T00:00:00"/>
    <d v="2024-09-30T00:00:00"/>
    <n v="4.1428571428571432"/>
    <n v="1"/>
    <s v="DGA_x000a_NC – Subproceso Operación Aduanera_x000a_Dirección  de  Gestión Aduanas_x000a_Subdirección de Registro y Control Aduanero  _x000a__x000a_NC – Subproceso Administración del sistema de gestión_x000a_Dirección de Gestión Estratégica y de _x000a_Analítica_x000a_Subdirección de procesos_x000a_Coordinación de procesos y riesgos operacionales "/>
    <n v="1"/>
    <x v="0"/>
  </r>
  <r>
    <x v="0"/>
    <x v="1"/>
    <m/>
    <m/>
    <m/>
    <m/>
    <s v="Aprobar documento"/>
    <s v="Documento aprobado"/>
    <s v="Documento"/>
    <n v="1"/>
    <d v="2024-10-01T00:00:00"/>
    <d v="2024-10-30T00:00:00"/>
    <n v="4.1428571428571432"/>
    <n v="1"/>
    <s v="DGA_x000a_NC – Subproceso Operación Aduanera_x000a_Dirección  de  Gestión Aduanas"/>
    <n v="1"/>
    <x v="0"/>
  </r>
  <r>
    <x v="0"/>
    <x v="1"/>
    <m/>
    <m/>
    <m/>
    <m/>
    <s v="Publicar  documento "/>
    <s v="Procedimiento PR-COA-0005 publicado."/>
    <s v="Procedimiento"/>
    <n v="1"/>
    <d v="2024-11-01T00:00:00"/>
    <d v="2024-11-30T00:00:00"/>
    <n v="4.1428571428571432"/>
    <n v="1"/>
    <s v="DGA_x000a_NC – Subproceso Administración del sistema de gestión_x000a_Dirección de Gestión Estratégica y de _x000a_Analítica_x000a_Subdirección de procesos_x000a_Coordinación de procesos y riesgos operacionales"/>
    <n v="1"/>
    <x v="0"/>
  </r>
  <r>
    <x v="0"/>
    <x v="1"/>
    <m/>
    <m/>
    <m/>
    <m/>
    <s v="Elaborar documento con los lineamientos concertados entre las coordinaciones de la SRYCA para dar cumplimiento a la actividad #7 del PR-COA-005"/>
    <s v="Documento con los lineamientos"/>
    <s v="Documento"/>
    <n v="1"/>
    <d v="2023-09-01T00:00:00"/>
    <d v="2023-10-31T00:00:00"/>
    <n v="8.5714285714285712"/>
    <n v="1"/>
    <s v="DGA_x000a_NC – Subproceso Operación Aduanera_x000a_Dirección  de  Gestión Aduanas_x000a_Subdirección de Registro y Control Aduanero "/>
    <n v="1"/>
    <x v="0"/>
  </r>
  <r>
    <x v="0"/>
    <x v="1"/>
    <m/>
    <m/>
    <m/>
    <m/>
    <s v="Elaborar informe de seguimiento para ejercer el control del término de asignación de las solicitudes de registro aduanero"/>
    <s v="Informe mensual"/>
    <s v="Informe"/>
    <n v="4"/>
    <d v="2024-02-01T00:00:00"/>
    <d v="2024-05-30T00:00:00"/>
    <n v="17"/>
    <n v="4"/>
    <s v="DGA_x000a_NC – Subproceso Operación Aduanera_x000a_Dirección  de  Gestión Aduanas_x000a_Subdirección de Registro y Control Aduanero  _x000a_Coordinación de Secretaria y servicio al usuario aduanero"/>
    <n v="1"/>
    <x v="0"/>
  </r>
  <r>
    <x v="0"/>
    <x v="1"/>
    <m/>
    <m/>
    <m/>
    <m/>
    <s v="Elaborar un informe para ejercer el control de cumplimiento de términos para proferir los Requerimientos Unicos de Información (RUI) y las resoluciones que deciden de fondo según los requerimientos de la norma."/>
    <s v="Informe mensual"/>
    <s v="Informe"/>
    <n v="4"/>
    <d v="2024-02-01T00:00:00"/>
    <d v="2024-05-30T00:00:00"/>
    <n v="17"/>
    <n v="4"/>
    <s v="DGA_x000a_NC – Subproceso Operación Aduanera_x000a_Dirección  de  Gestión Aduanas_x000a_Subdirección de Registro y Control Aduanero  _x000a_Coordinación de Sustanciación"/>
    <n v="1"/>
    <x v="0"/>
  </r>
  <r>
    <x v="0"/>
    <x v="1"/>
    <m/>
    <m/>
    <m/>
    <m/>
    <s v="Capacitar en la actualización del procedimiento de habilitación, autorización e inscripción y sistema de gestión de riesgos de la Subdirección"/>
    <s v="Lista de asistencia mensual"/>
    <s v="Lista"/>
    <n v="1"/>
    <d v="2024-02-01T00:00:00"/>
    <d v="2024-02-28T00:00:00"/>
    <n v="3.8571428571428572"/>
    <n v="1"/>
    <s v="DGA_x000a_NC – Subproceso Operación Aduanera_x000a_Dirección  de  Gestión Aduanas_x000a_Subdirección de Registro y Control Aduanero  _x000a_Coordinación de Secretaria y servicio al usuario aduanero"/>
    <n v="1"/>
    <x v="0"/>
  </r>
  <r>
    <x v="0"/>
    <x v="1"/>
    <m/>
    <m/>
    <m/>
    <m/>
    <s v="Realizar mesas de retroalimentación mensual para revisar los casos relevantes presentados en el periodo, que permitan identificar mejoras y las acciones a tener en cuenta"/>
    <s v="Lista de asistencia"/>
    <s v="Lista"/>
    <n v="4"/>
    <d v="2024-02-01T00:00:00"/>
    <d v="2024-05-30T00:00:00"/>
    <n v="17"/>
    <n v="4"/>
    <s v="DGA_x000a_NC – Subproceso Operación Aduanera_x000a_Dirección  de  Gestión Aduanas_x000a_Subdirección de Registro y Control Aduanero"/>
    <n v="1"/>
    <x v="0"/>
  </r>
  <r>
    <x v="0"/>
    <x v="1"/>
    <s v="Auditoría al Proceso de Tráfico Postal y Envíos Urgentes _x000a_ATP 2023-007_x000a_H2"/>
    <s v="ATP 2023-007"/>
    <s v="Hallazgo 2. Deficiente validación de requisitos de inscripción y habilitación de intermediarios de tráfico postal y envíos urgentes - Subdirección de Registro y Control Aduanero (SRCA)._x000a__x000a_Verificada una muestra de 3 unidades documentales (100%), de solicitudes de inscripción y habilitación de intermediarios de la modalidad de tráfico postal y envíos urgentes y de depósitos de envíos urgentes, se observó inadecuada validación de requisitos y falta de rigurosidad en la sustanciación de las solicitudes, así:_x000a__x000a_a)_x0009_La relación de los vehículos presentada por el intermediario y la prueba de la tenencia de estos, en cuanto hace relación de los vehículos que se utilizarán en la operación de tráfico postal y envíos urgentes, en calidad de arrendados, se acreditó con copia de los contratos de prestación de servicios y certificación de vigencia, suscrita por la apoderada general de la sociedad solicitante, sin incluir la firma de los contratistas y/o arrendadores, para la sociedad con Nit 83013XXXX – Requisito del numeral 1.2 del artículo 96 del Decreto 1165 de 2019._x000a__x000a_b)_x0009_Informe contable suscrito por el funcionario de la Subdirección de Registro y Control Aduanero, que certifica el cumplimiento del requisito del capital social mínimo requerido del interesado, el cual adolece de un análisis de los estados financieros y demás documentos soporte aportados con la solicitud. Sociedad con Nit 83013XXXX.  Requisito del numeral 4 artículo 119 Decreto 1165 de 2019 y numeral 1.4 del artículo 96 del Decreto 1165 de 2019._x000a__x000a_c)_x0009_No se evidenció la manifestación suscrita por el representante legal de no tener deudas en mora en materia aduanera, tributaria o cambiaria, a favor de la DIAN; en las sociedades con Nit 83002XXXX y 83013XXXX. Numeral 8 del artículo 119 del Decreto 1165 de 2019."/>
    <s v="1. Deficiencias en el autocontrol de los sustanciadores responsables_x000a__x000a__x000a__x000a_2. Deficiencias en  la revisión por la primera línea de defensa, respecto del cumplimiento de los requisitos para la inscripción y habilitación como intermediario de la modalidad de tráfico postal y envíos urgentes "/>
    <s v="a) Realizar visita de mantenimiento a la inscripcion y habilitación en lo  relacionado en el hallazgo con NIT 83013XXXX- para entre, otros, establecer el cumplimiento  de la tenencia de los vehiculos  que se utilizan en la operación de trafico postal y envios urgentes , en calidad de arrendados y se verifique la firma de los contratistas Y/ o Arrendadores "/>
    <s v="Informe de visita"/>
    <s v="Informe"/>
    <n v="1"/>
    <d v="2024-03-01T00:00:00"/>
    <d v="2024-03-31T00:00:00"/>
    <n v="4.2857142857142856"/>
    <n v="1"/>
    <s v="DGA_x000a_NC – Subproceso Operación Aduanera_x000a_Dirección  de  Gestión Aduanas_x000a_Subdirección de Registro y Control Aduanero _x000a_Coordinación de Sustanciación"/>
    <n v="1"/>
    <x v="0"/>
  </r>
  <r>
    <x v="0"/>
    <x v="1"/>
    <m/>
    <m/>
    <m/>
    <m/>
    <s v="b) Realizar la verificación del 2% de los informes contables realizados para la autorización y habilitación de intermediarios de tráfico postal y envios urgentes, realizados en el trimestre, de manera cruzada entre los funcionarios que  los elaboran, para su correcta expedición."/>
    <s v="Informe de seguimiento trimestral"/>
    <s v="Informe"/>
    <n v="4"/>
    <d v="2024-01-01T00:00:00"/>
    <d v="2024-12-31T00:00:00"/>
    <n v="52.142857142857146"/>
    <n v="4"/>
    <s v="DGA_x000a_NC – Subproceso Operación Aduanera_x000a_Dirección  de  Gestión Aduanas_x000a_Subdirección de Registro y Control Aduanero _x000a_Coordinación de Sustanciación"/>
    <n v="1"/>
    <x v="0"/>
  </r>
  <r>
    <x v="0"/>
    <x v="1"/>
    <s v="Auditoría al Proceso de Tráfico Postal y Envíos Urgentes _x000a_ATP 2023-007_x000a_H3"/>
    <s v="ATP 2023-007"/>
    <s v="Hallazgo 3. Insuficiencia en la validación de mantenimiento de requisitos como intermediarios de Tráfico Postal y Envíos Urgentes en las direcciones seccionales auditadas. DSA Bogotá Aeropuerto El Dorado y DSA Cali._x000a__x000a_En la revisión de 11 unidades documentales de visitas de control y verificación de mantenimiento de requisitos de inscripción y habilitación de los intermediarios de Tráfico Postal y Envíos Urgentes visitados entre el 01 de enero de 2022 a 31 de julio de 2023 por la DSA de Bogotá (8), DSA de Cali (1) y DSA de Medellín (2), se observó lo siguiente: _x000a__x000a_a)_x0009_Las visitas de mantenimiento de requisitos como depósito de envíos urgentes fueron atendidas por el Coordinador de Logística Internacional y el Gerente General de la sociedad, respectivamente; sin la existencia de un poder otorgado por el representante Legal, para las sociedades con Nit 89010XXXX y la 89090XXXX._x000a__x000a_b)_x0009_Deficiencia en los informes técnico y de visita de verificación de mantenimiento de requisitos y cumplimiento de obligaciones aduaneras, donde se citó en el primero como normatividad incumplida el numeral 6 del artículo 145 de la Resolución 46 de 2019, siendo lo correcto el 2.6 del artículo 110 de la Resolución 46 de 2019, esta última como normatividad específica para la modalidad de Tráfico Postal y Envíos Urgentes; y en el segundo, se citó como norma incumplida el numeral 2.6 del artículo 96 del Decreto 1165 de 2019, el cual no existe, puesto que este articulo tiene numerales hasta el 2.5, situación presentada para la sociedad con Nit 89090XXXX._x000a__x000a_c)_x0009_Deficiencia en los soportes que sustentan los requisitos de mantenimiento, así: _x000a__x000a_•_x0009_No se evidenció en la unidad documental, el certificado de tradición y libertad de los inmuebles JAA10000, JAA10090 y JAT20210, ubicados en la Terminal de Carga TC1 - Aeropuerto Internacional El Dorado donde funciona el Depósito de Envíos Urgentes de la sociedad con Nit 89010XXXX. Caso semejante, se observó para la sociedad con Nit 90003XXXX. Numeral 2.5 Art. 110 Res 46 de 2019._x000a__x000a_•_x0009_Se aportó fotocopia del contrato de arrendamiento de bodega comercial suscrito y una certificación de vigencia del contrato de arrendamiento, firmado por un abogado, sin que obre documento y/o poder que le certifique tal calidad, para la sociedad con Nit 90003XXXX. Numeral 2.5 Art. 110 Res 46 de 2019._x000a__x000a_•_x0009_Frente al requisito de la licencia expedida por la Superintendencia de Vigilancia y Seguridad Privada, se evidenció que no obra en el expediente prueba de la validación de la licencia expedida a la empresa SECURITAS Colombia SA, que presta el servicio de vigilancia y seguridad al intermediario con Nit 89010XXXX. Numeral 2.6 art 110 Res 46 de 2019._x000a__x000a_•_x0009_Falta acreditar la relación que existe entre los contratantes de prestación del servicio de administración, suministro y mantenimiento del sistema de circuito cerrado de televisión, entre las sociedades con Nit 90114XXXX y 90052XXXX con el intermediario, en lo correspondiente al requisito de especificaciones técnicas y de seguridad del intermediario con Nit 89010XXXX. Numeral 2.2 Art 96 Decreto 1165 de 2019 y numeral 2.2 Art 110 Res 46 de 2019._x000a__x000a_•_x0009_No obra en las unidades documentales, prueba de la verificación del requisito que la sociedad y sus representantes o socios, no han sido sancionados con cancelación de la autorización para el desarrollo de la actividad de que se trate y en general por violación dolosa a las normas penales, durante los cinco (5) años anteriores a la presentación de la solicitud. Para los intermediarios con Nit 89010XXXX, 90003XXXX y 80501XXXX. DSA Cali - Numeral 6 artículo 119 Decreto 1165 de 2019."/>
    <s v="1. Insuficiencia en el autocontrol de los funcionarios_x000a__x000a__x000a__x000a__x000a__x000a__x000a__x000a__x000a__x000a__x000a__x000a__x000a__x000a__x000a__x000a__x000a__x000a_2. Deficiencia en los controles de revisión ejercidos por la primera línea de defensa, que valide la completitud e integralidad de las actividades y documentos que soportan las visitas de verificación y cumplimiento de requisitos de los intermediarios de la modalidad Tráfico Postal y Envíos Urgentes."/>
    <s v="Realizar jornadas de capacitación mensual de la normativa, Instructivos, Manuales y procedimientos asociados al Registro Aduanero, así como, las matrices de riesgo del Subproceso"/>
    <s v="Lista de asistencia"/>
    <s v="Lista"/>
    <n v="6"/>
    <d v="2024-01-01T00:00:00"/>
    <d v="2024-06-30T00:00:00"/>
    <n v="25.857142857142858"/>
    <n v="6"/>
    <s v="DGA_x000a_NC – Subproceso Operación Aduanera_x000a_Dirección  de  Gestión Aduanas_x000a_Dirección Seccional de Aduanas de Cali"/>
    <n v="1"/>
    <x v="0"/>
  </r>
  <r>
    <x v="0"/>
    <x v="1"/>
    <m/>
    <m/>
    <m/>
    <m/>
    <s v="Realizar verificación previa por parte de los funcionarios del GIT de RCUA del total de requisitos y responsabilidades de los obligados aduaneros objeto de las visitas, además de los lineamientos de los Memorandos de las Subdirecciones de RCUA y Subdirección de Operación Aduanera, cuyas validaciones quedaran como soporte en la unidad documental; iii) Autocontrol de la Jefe del GIT de Registro y Control Usuarios Aduaneros al 100% de las actas de visita realizadas a los usuarios de la jurisdicción de la Seccional de Aduanas de Cali que, operan en la modalidad de tráfico postal y envios urgentes "/>
    <s v="Informe mensual"/>
    <s v="Informe"/>
    <n v="6"/>
    <d v="2024-01-01T00:00:00"/>
    <d v="2024-06-30T00:00:00"/>
    <n v="25.857142857142858"/>
    <n v="6"/>
    <s v="DGA_x000a_NC – Subproceso Operación Aduanera_x000a_Dirección  de  Gestión Aduanas_x000a_Dirección Seccional de Aduanas de Cali"/>
    <n v="1"/>
    <x v="0"/>
  </r>
  <r>
    <x v="0"/>
    <x v="1"/>
    <m/>
    <m/>
    <m/>
    <m/>
    <s v="Realizar autocontrol de la Jefe del GIT de Registro y Control Usuarios Aduaneros al 100% de las actas de visita realizadas a los usuarios de la jurisdicción de la Seccional de Aduanas de Cali que, operan en la modalidad de tráfico postal y envios urgentes "/>
    <s v="Informe mensual"/>
    <s v="Informe"/>
    <n v="6"/>
    <d v="2024-01-01T00:00:00"/>
    <d v="2024-06-30T00:00:00"/>
    <n v="25.857142857142858"/>
    <n v="6"/>
    <s v="DGA_x000a_NC – Subproceso Operación Aduanera_x000a_Dirección  de  Gestión Aduanas_x000a_Dirección Seccional de Aduanas de Cali"/>
    <n v="1"/>
    <x v="0"/>
  </r>
  <r>
    <x v="0"/>
    <x v="1"/>
    <m/>
    <m/>
    <m/>
    <m/>
    <s v="Realizar capacitación semestral con todos los funcionarios del GIT para tratar temas generales y especificos a tener en cuenta en las visitas de verificacion de mantenimiento de requisitos, enfatizando en los hallazgos de Control Interno, la correcta elaboración y presentación de los informes técnicos y de visita de mantenimiento de requisitos, asi como la verificación y aplicación de la correcta normatividad incumplida para cada tipo de usuario._x000a_Se debe realizar autocontrol de las visitas realizadas posterior a la capacitación con el fin de verificar los conocimientos adquiridos por los funcionarios "/>
    <s v="Formato de capacitación"/>
    <s v="Formato"/>
    <n v="2"/>
    <d v="2024-01-01T00:00:00"/>
    <d v="2024-12-31T00:00:00"/>
    <n v="52.142857142857146"/>
    <n v="2"/>
    <s v="DGA_x000a_NC – Subproceso Operación Aduanera_x000a_Dirección  de  Gestión Aduanas_x000a_Dirección Seccional de Aduanas de Bogotá Aeropuerto El Dorado_x000a_ GIT Registro y Control Usuarios"/>
    <n v="1"/>
    <x v="0"/>
  </r>
  <r>
    <x v="0"/>
    <x v="1"/>
    <m/>
    <m/>
    <m/>
    <m/>
    <s v="Participar de manera activa a las capacitaciones propuestas por la Subdirección de Registro y Control aduanero (Llevando casos que se nos presentaron, reforzando esta participación con preguntas)_x000a_"/>
    <s v="Formato de capacitación"/>
    <s v="Formato"/>
    <n v="4"/>
    <d v="2024-01-01T00:00:00"/>
    <d v="2024-12-31T00:00:00"/>
    <n v="52.142857142857146"/>
    <n v="4"/>
    <s v="DGA_x000a_NC – Subproceso Operación Aduanera_x000a_Dirección  de  Gestión Aduanas_x000a_Dirección Seccional de Aduanas de Bogotá Aeropuerto El Dorado_x000a_ GIT Registro y Control Usuarios"/>
    <n v="1"/>
    <x v="0"/>
  </r>
  <r>
    <x v="0"/>
    <x v="1"/>
    <m/>
    <m/>
    <m/>
    <m/>
    <s v="Realizar visita de verificacion de mantenimiento de requisitos al depósito, Nit  89010XXXX , porque el domicilio del intermediario es en Barranquilla."/>
    <s v="Informe de visita"/>
    <s v="Informe"/>
    <n v="1"/>
    <d v="2024-01-15T00:00:00"/>
    <d v="2024-02-15T00:00:00"/>
    <n v="4.4285714285714288"/>
    <n v="1"/>
    <s v="DGA_x000a_NC – Subproceso Operación Aduanera_x000a_Dirección  de  Gestión Aduanas_x000a_Dirección Seccional de Aduanas de Bogotá Aeropuerto El Dorado_x000a_ GIT Registro y Control Usuarios"/>
    <n v="1"/>
    <x v="0"/>
  </r>
  <r>
    <x v="0"/>
    <x v="1"/>
    <s v="Auditoría al Proceso de Tráfico Postal y Envíos Urgentes _x000a_ATP 2023-007_x000a_H6"/>
    <s v="ATP 2023-007"/>
    <s v="Hallazgo 6. Deficiencia en el control de pagos de cambios de modalidad y la remisión de insumos.  - DSA de Bogotá Aeropuerto el Dorado._x000a__x000a_Para los cambios de modalidad generados en tráfico postal y envíos urgentes, que fueron enviados por el GIT de Tráfico Postal y Envíos Urgentes al GIT de Registro y Control Usuarios Aduaneros de la DSA de Bogotá Aeropuerto El Dorado, para su respectivo control de pagos, se seleccionaron 4 meses del periodo auditado correspondientes a: marzo, julio y octubre de 2022 y marzo de 2023._x000a__x000a_De conformidad con lo anterior, se extrajo una muestra de 178 guías de mensajería, correspondientes a los intermediarios de tráfico postal y envíos urgentes con Nit 86050XXXX y 83009XXXX, tal como se observa en la siguiente tabla:_x000a__x000a_(ver:  Tabla No. 2 Guias de tráfico postal y envíos urgentes sin envío a Fiscalización - PÁGINA N° 15 -  INFORME AUDITORÍA AL PROCESO DE TRÁFICO POSTAL Y ENVÍOS URGENTES_x000a_ATP 2023-007)_x000a__x000a_Del análisis de la muestra anterior, se encontró que para 45 insumos (Guías de Mensajería) sometidos a cambio de modalidad, su Valor_FOB_USD en el respectivo formulario de Declaración de Importación (500), es inferior al declarado en la modalidad de tráfico postal y envíos urgentes, sin que se hubiese surtido la respectiva remisión de estos insumos al Subproceso de Fiscalización y Liquidación, ante la existencia de una posible infracción aduanera consagrada en la normatividad vigente, tal como se establece en el  instructivo IN-COA- 0187 “Control a los cambios de modalidad”, el cual define que las guías que obtuvieron declaraciones de importación con un valor FOB inferior al declarado en la modalidad de tráfico postal y envíos urgentes, deben ser remitidas al procedimiento PR-COA-0226 “Determinación de liquidaciones oficiales aduaneras”, ante la existencia de una posible infracción aduanera consagrada en la normatividad vigente._x000a__x000a_"/>
    <s v="1. Deficiencias en la aplicación de los controles de revisión para validar la información de los pagos consolidados realizados por los intermediarios de tráfico postal y envíos urgentes,  en las novedades de cambios de modalidad,  generadas en la verificación en zona primaria; y en la aplicación de las condiciones de  validación de requisitos exigidos para determinar si se pagó el valor correcto en el desaduanamiento_x000a__x000a__x000a__x000a_2.,Fallas de aplicación de los controles definidos en la matriz de riesgos, generando  una  exposición  al  riesgo R1  “Documentos revisados que incumplen las condiciones y requisitos legales en el control aduanero”, de la matriz de riesgos de “Ingreso de mercancías”, del Proceso “Cumplimiento de obligaciones aduaneras y cambiarias” _x000a__x000a__x000a_3. Fallas en  la aplicación de los instructivos del Subproceso, que garanticen la correcta definición  y remisión de insumos ante posibles infracciones aduaneras. _x000a__x000a__x000a_"/>
    <s v="Remitir a la División de Fiscalización los insumos evidenciados en la auditoria para los meses de marzo, julio y octubre de 2022; así mismo, para el mes de marzo de 2023, incluidos los demás meses restantes del la vigencia 2022 y 2023 respectivamente._x000a__x000a_"/>
    <s v="Oficios de Insumos remitidos_x000a_"/>
    <s v="Oficios"/>
    <n v="11"/>
    <d v="2024-02-01T00:00:00"/>
    <d v="2024-12-31T00:00:00"/>
    <n v="47.714285714285715"/>
    <n v="11"/>
    <s v="DGA_x000a_NC – Subproceso Operación Aduanera_x000a_Dirección  de  Gestión Aduanas_x000a_Dirección Seccional de Aduanas de Bogotá Aeropuerto El Dorado_x000a_ GIT Registro y Control Usuarios"/>
    <n v="1"/>
    <x v="0"/>
  </r>
  <r>
    <x v="0"/>
    <x v="1"/>
    <m/>
    <m/>
    <m/>
    <m/>
    <s v="Realizar el control de los cambios de modalidad en un 100% tal como lo indica el instructivo IN-COA-0187, lo cual se está realizando a partir del mes de enero del año 2023."/>
    <s v="_x000a_Informe mesual de los cambios de modalidad. "/>
    <s v="Informe"/>
    <n v="11"/>
    <d v="2024-02-01T00:00:00"/>
    <d v="2024-12-31T00:00:00"/>
    <n v="47.714285714285715"/>
    <n v="11"/>
    <s v="DGA_x000a_NC – Subproceso Operación Aduanera_x000a_Dirección  de  Gestión Aduanas_x000a_Dirección Seccional de Aduanas de Bogotá Aeropuerto El Dorado_x000a_ GIT Registro y Control Usuarios"/>
    <n v="1"/>
    <x v="0"/>
  </r>
  <r>
    <x v="0"/>
    <x v="1"/>
    <m/>
    <m/>
    <m/>
    <m/>
    <s v="Remitir los insumos una vez finalizada la revisión de cada periodo de las guías que tengan una diferencia menor cero de acuerdo con lo señalado en el instructivo IN-COA-0187."/>
    <s v="Oficios de Insumos remitidos"/>
    <s v="Oficios"/>
    <n v="11"/>
    <d v="2024-02-01T00:00:00"/>
    <d v="2024-12-31T00:00:00"/>
    <n v="47.714285714285715"/>
    <n v="11"/>
    <s v="DGA_x000a_NC – Subproceso Operación Aduanera_x000a_Dirección  de  Gestión Aduanas_x000a_Dirección Seccional de Aduanas de Bogotá Aeropuerto El Dorado_x000a_ GIT Registro y Control Usuarios"/>
    <n v="1"/>
    <x v="0"/>
  </r>
  <r>
    <x v="0"/>
    <x v="1"/>
    <s v="Auditoría al Proceso de Tráfico Postal y Envíos Urgentes _x000a_ATP 2023-007_x000a_H7"/>
    <s v="ATP 2023-007"/>
    <s v="Hallazgo 7. Inoportunidad en el registro de Actas de Diligencia 1154 en el Sistema Muisca - Carga Importaciones y en el control de pagos consolidado de los intermediarios de tráfico postal y envíos urgentes. - DSA Bogotá Aeropuerto El Dorado.    _x000a_        _x000a_a)_x0009_En cuanto a inoportunidad en el registro de Actas de Diligencia 1154 en el Sistema Muisca, se observó:_x000a__x000a_En la revisión del control de las operaciones de tráfico postal y envíos urgentes, respecto de la oportunidad en el registro de “Actas de hechos de verificación de mercancías en la modalidad de tráfico postal y envíos urgentes FT-COA-2302”, en el GIT de Tráfico Postal y Envíos Urgentes, se evidenció un retraso significativo en la incorporación de las novedades resultantes del control de verificación en la inspección de cargas de los intermediarios de tráfico postal, como se observa en la siguiente tabla:_x000a__x000a_(ver:  Tabla No. 3 Acta de diligencia 1154 sin incoporar al SI Muisca - Carga Importaciones - PÁGINA N° 17 -  INFORME AUDITORÍA AL PROCESO DE TRÁFICO POSTAL Y ENVÍOS URGENTES_x000a_ATP 2023-007)_x000a__x000a_En la tabla anterior, se observa el seguimiento del GIT de Tráfico Postal y Envíos Urgentes a septiembre de 2023, en la cual se indica la cantidad de actas de novedades de inspección de carga, propuestas de valor y cambios de modalidad, que están pendientes de incorporar al Sistema Muisca Carga Importaciones, para un total de 23.843 Actas de Diligencia en el Formato 1154. _x000a__x000a_b)_x0009_En cuanto a la inoportunidad en el control de pagos consolidado de los intermediarios de tráfico postal y envíos urgentes, se observó:_x000a__x000a_En la verificación del seguimiento efectuado por el GIT de Registro y Control Usuarios Aduaneros, a los pagos consolidados de los intermediarios de tráfico postal, se observaron retrasos en promedio de 15 meses en el control de estos. (Ver Anexo No. 2)._x000a__x000a_Igualmente se observó, que para los casos de intermediarios de tráfico postal y envíos urgentes que perdieron vigencia del registro aduanero al quedar sin efecto por vencimiento de la póliza de garantía, terminación voluntaria y por resolución de cancelación en firme, presentan atraso en el control de pagos consolidados, lo que podría dar lugar a caducidad en las acciones de fiscalización y por ende a la imposibilidad de hacer efectivo el cobro de los tributos aduaneros, sanciones e intereses a que hubiere lugar, como se referencia a continuación:_x000a__x000a__x000a_(ver:  Tabla No. 4 Seguimiento control de pago consolidado tráfico postal y envíos urgentes que no tiene vigente el registro - PÁGINA N° 17 -  INFORME AUDITORÍA AL PROCESO DE TRÁFICO POSTAL Y ENVÍOS URGENTES ATP 2023-007)_x000a__x000a__x000a__x000a__x000a__x000a__x000a__x000a__x000a__x000a__x000a__x000a__x000a__x000a__x000a__x000a__x000a__x000a__x000a_"/>
    <s v="1. Deficiencias en el seguimiento, monitoreo y control frente a la incorporación de las Acta de Diligencia 1154 en Muisca - Carga Importaciones y de las novedades de propuestas de valor_x000a__x000a__x000a__x000a__x000a__x000a__x000a__x000a__x000a__x000a__x000a__x000a__x000a__x000a_2. Deficiencias en la aplicación de los controles de revisión para validar la información de los pagos consolidados y respecto del ejercicio de autoevaluación por la primera línea de defensa"/>
    <s v="Realizar 5 brigadas en el GIT de Tráfico Postal para fortalecer la incorporación de actas que permitan dismunir actas pendientes"/>
    <s v="Registro de asistencia a las brigadas del GIT de Tráfico Postal e informe de actas evacuadas."/>
    <s v="Registro asistencia"/>
    <n v="5"/>
    <d v="2024-02-01T00:00:00"/>
    <d v="2024-12-31T00:00:00"/>
    <n v="47.714285714285715"/>
    <n v="5"/>
    <s v="DGA_x000a_NC – Subproceso Operación Aduanera_x000a_Dirección  de  Gestión Aduanas_x000a_Dirección Seccional de Aduanas de Bogotá Aeropuerto El Dorado_x000a_GIT Trafico Postal y Envíos Urgentes"/>
    <n v="1"/>
    <x v="0"/>
  </r>
  <r>
    <x v="0"/>
    <x v="1"/>
    <m/>
    <m/>
    <m/>
    <m/>
    <s v="Realizar informe de incorporación y pendiente actas de manera mensual."/>
    <s v="Informe mensual remitido al despacho de la Seccional"/>
    <s v="Informe"/>
    <n v="11"/>
    <d v="2024-02-01T00:00:00"/>
    <d v="2024-12-31T00:00:00"/>
    <n v="47.714285714285715"/>
    <n v="11"/>
    <s v="DGA_x000a_NC – Subproceso Operación Aduanera_x000a_Dirección  de  Gestión Aduanas_x000a_Dirección Seccional de Aduanas de Bogotá Aeropuerto El Dorado_x000a_GIT Registro y Control Usuarios"/>
    <n v="1"/>
    <x v="0"/>
  </r>
  <r>
    <x v="0"/>
    <x v="1"/>
    <m/>
    <m/>
    <m/>
    <m/>
    <s v="Gestionar con la Subdirección de Operación Aduanera y la Subdirección de Tecnología, el envío de la base consolidada de control de pagos con los lineamientos establecidos por este despacho. _x000a_"/>
    <s v="Solicitud ante las mencionadas Subdirecciones, de un archivo o base de datos de información para el control de pagos"/>
    <s v="Solicitud _x000a_"/>
    <n v="1"/>
    <d v="2024-02-01T00:00:00"/>
    <d v="2024-12-31T00:00:00"/>
    <n v="47.714285714285715"/>
    <n v="1"/>
    <s v="DGA_x000a_NC – Subproceso Operación Aduanera_x000a_Dirección  de  Gestión Aduanas_x000a_Dirección Seccional de Aduanas de Bogotá Aeropuerto El Dorado_x000a_ GIT Registro y Control Usuarios"/>
    <n v="1"/>
    <x v="0"/>
  </r>
  <r>
    <x v="0"/>
    <x v="1"/>
    <m/>
    <m/>
    <m/>
    <m/>
    <s v="Revisar  los archivos planos del pago consolidado frenta a las actas hechos  que generaron propuestas de valor compartidas en Sharepoint , el cual fue establecido como acción de mejora por  la Agencia ITRC._x000a__x000a_"/>
    <s v="Informes finales  emitidos por el GIT Registro y Control Usuarios  de manera trimestral de los  cruces de información de los archivos planos frente a las actas de hechos  mediante las cuales se generaron las propuestas de valor por parte del GIT de Tráfico Postal y Envíos Urgentes._x000a_"/>
    <s v="Informes"/>
    <n v="4"/>
    <d v="2024-02-01T00:00:00"/>
    <d v="2024-12-31T00:00:00"/>
    <n v="47.714285714285715"/>
    <n v="4"/>
    <s v="DGA_x000a_NC – Subproceso Operación Aduanera_x000a_Dirección  de  Gestión Aduanas_x000a_Dirección Seccional de Aduanas de Bogotá Aeropuerto El Dorado_x000a_GIT Registro y Control Usuarios"/>
    <n v="1"/>
    <x v="0"/>
  </r>
  <r>
    <x v="0"/>
    <x v="1"/>
    <m/>
    <m/>
    <m/>
    <m/>
    <s v="Realizar un plan de contingencia que permita la validación de los Intermediarios de Tráfico Postal que estan sin efecto. "/>
    <s v="Informe final gestión control de pagos usuarios sin efecto"/>
    <s v="Informe"/>
    <n v="1"/>
    <d v="2024-02-15T00:00:00"/>
    <d v="2024-06-30T00:00:00"/>
    <n v="19.428571428571427"/>
    <n v="1"/>
    <s v="DGA_x000a_NC – Subproceso Operación Aduanera_x000a_Dirección  de  Gestión Aduanas_x000a_Dirección Seccional de Aduanas de Bogotá Aeropuerto El Dorado_x000a_ GIT Registro y Control Usuarios"/>
    <n v="1"/>
    <x v="0"/>
  </r>
  <r>
    <x v="0"/>
    <x v="1"/>
    <s v="Auditoría al Proceso de Tráfico Postal y Envíos Urgentes _x000a_ATP 2023-007_x000a_H8"/>
    <s v="ATP 2023-007"/>
    <s v="Hallazgo 8. Inoportunidad en el control del seguimiento de la medida cautelar de inmovilización de mercancías y entrega de Actas de Aprehensión de Tráfico Postal y Envíos Urgentes. DSA de Bogotá Aeropuerto el Dorado._x000a_ _x000a_•_x0009_En la revisión de una muestra de 20 actas de inmovilización de mercancías, 13 del año 2022 y 7 del año 2023, de un total de 601 actas, se observó, que se incumple el término  para adoptar la decisión de movilización de la mercancía y  continuar el trámite o de decidir con la medida cautelar aprehensión,  trascurriendo en promedio un total de 162 días frente al término de 5 días que establece el Art 597 del Decreto 1165 de 2019, en concordancia con el art 7 de Decreto Ley 920 de 2023 y del parágrafo del art 191 de la Resolución 46 de 2019._x000a__x000a_•_x0009_En la revisión de una muestra de 34 actas de aprehensión, de un total de 164 actas del periodo enero - julio de 2023, se observó que estas fueron entregadas al subproceso de Fiscalización y Liquidación en promedio 70 días después de su notificación, incumpliendo el artículo 618 de la Resolución 46 de 2019, que establece su traslado al día siguiente de finalizada la diligencia de aprehensión y notificada la medida cautelar._x000a_"/>
    <s v=" _x000a__x000a_1. Inoportunidad en el seguimiento, monitoreo y control a las medidas cautelares, para la toma de decisiones y en la entrega de actas de aprehensión e insumos de incumplimientos de las obligaciones aduaneras de la modalidad de tráfico postal y envíos urgentes._x000a__x000a_"/>
    <s v="Solicitar al GIT de Innovación y Tecnologia base de datos que genera una alerta al cumplir el día 06 de inmovilizada sin actuación alguna"/>
    <s v="Oficio de Solicitud del GIT de Trafico Postal y Envío Urgentes"/>
    <s v="Oficio"/>
    <n v="1"/>
    <d v="2024-01-05T00:00:00"/>
    <d v="2024-01-30T00:00:00"/>
    <n v="3.5714285714285716"/>
    <n v="1"/>
    <s v="DGA_x000a_}NC – Subproceso Operación Aduanera_x000a_Dirección  de  Gestión Aduanas_x000a_Dirección Seccional de Aduanas de Bogotá Aeropuerto El Dorado_x000a_GIT Trafico Postal y Envíos Urgentes"/>
    <n v="1"/>
    <x v="0"/>
  </r>
  <r>
    <x v="0"/>
    <x v="1"/>
    <m/>
    <m/>
    <m/>
    <m/>
    <s v="Realizar un encuentro aduana empresa con Apoyo de la División de Servicio Al Ciudadano con el fin de aclarar los trámites y procedimientos relacionados con la operación de Trafico Postal"/>
    <s v="Acta de reunion y/o formato de asistencia de reunión "/>
    <s v="Acta"/>
    <n v="1"/>
    <d v="2024-01-01T00:00:00"/>
    <d v="2024-04-30T00:00:00"/>
    <n v="17.142857142857142"/>
    <n v="1"/>
    <s v="DGA_x000a_}NC – Subproceso Operación Aduanera_x000a_Dirección  de  Gestión Aduanas_x000a_Dirección Seccional de Aduanas de Bogotá Aeropuerto El Dorado_x000a_GIT Trafico Postal y Envíos Urgentes"/>
    <n v="1"/>
    <x v="0"/>
  </r>
  <r>
    <x v="0"/>
    <x v="1"/>
    <m/>
    <m/>
    <m/>
    <m/>
    <s v="Realizar capacitación semestral del tema de aprehensiones "/>
    <s v="Formato de capacitación"/>
    <s v="Formato"/>
    <n v="2"/>
    <d v="2024-01-01T00:00:00"/>
    <d v="2024-12-31T00:00:00"/>
    <n v="52.142857142857146"/>
    <n v="2"/>
    <s v="DGA_x000a_}NC – Subproceso Operación Aduanera_x000a_Dirección  de  Gestión Aduanas_x000a_Dirección Seccional de Aduanas de Bogotá Aeropuerto El Dorado_x000a_GIT Trafico Postal y Envíos Urgentes"/>
    <n v="1"/>
    <x v="0"/>
  </r>
  <r>
    <x v="0"/>
    <x v="1"/>
    <m/>
    <m/>
    <m/>
    <m/>
    <s v="Realizar seguimiento semestral al 5% de las actas de aprehension realizadas por el GIT Tráfico Postal y Envíos Urgentes"/>
    <s v="Informe actas de aprehensión "/>
    <s v="Informe"/>
    <n v="2"/>
    <d v="2024-01-01T00:00:00"/>
    <d v="2024-12-31T00:00:00"/>
    <n v="52.142857142857146"/>
    <n v="2"/>
    <s v="DGA_x000a_}NC – Subproceso Operación Aduanera_x000a_Dirección  de  Gestión Aduanas_x000a_Dirección Seccional de Aduanas de Bogotá Aeropuerto El Dorado_x000a_GIT Trafico Postal y Envíos Urgentes"/>
    <n v="1"/>
    <x v="0"/>
  </r>
  <r>
    <x v="0"/>
    <x v="1"/>
    <m/>
    <m/>
    <m/>
    <m/>
    <s v="Coordinar con la División Administrativa y Financiera para afianzar las acciones de la entrega de los acuses y la conformación del expediente"/>
    <s v="Planillas entregadas con los acuses de notificacion, por demanda_x000a_"/>
    <s v="Planilla"/>
    <n v="1"/>
    <d v="2024-01-01T00:00:00"/>
    <d v="2024-12-31T00:00:00"/>
    <n v="52.142857142857146"/>
    <n v="1"/>
    <s v="DGA_x000a_}NC – Subproceso Operación Aduanera_x000a_Dirección  de  Gestión Aduanas_x000a_Dirección Seccional de Aduanas de Bogotá Aeropuerto El Dorado_x000a_GIT Trafico Postal y Envíos Urgentes"/>
    <n v="1"/>
    <x v="0"/>
  </r>
  <r>
    <x v="0"/>
    <x v="1"/>
    <m/>
    <m/>
    <m/>
    <m/>
    <m/>
    <s v="Oficios remisiorios de expediente, por demanda"/>
    <s v="Oficio"/>
    <n v="1"/>
    <d v="2024-01-01T00:00:00"/>
    <d v="2024-12-31T00:00:00"/>
    <n v="52.142857142857146"/>
    <n v="1"/>
    <s v="DGA_x000a_}NC – Subproceso Operación Aduanera_x000a_Dirección  de  Gestión Aduanas_x000a_Dirección Seccional de Aduanas de Bogotá Aeropuerto El Dorado_x000a_GIT Trafico Postal y Envíos Urgentes"/>
    <n v="1"/>
    <x v="0"/>
  </r>
  <r>
    <x v="0"/>
    <x v="1"/>
    <s v="Auditoría al Proceso de Tráfico Postal y Envíos Urgentes _x000a_ATP 2023-007_x000a_H9"/>
    <s v="ATP 2023-007"/>
    <s v="Hallazgo 9. Discrecionalidad en las propuestas de valor de la mercancía que ingresa por la modalidad de Tráfico Postal y Envíos Urgentes - División de Control Carga - DSA Cali _x000a__x000a_Revisada la operatividad de los controles a las operaciones de Tráfico Postal y Envíos Urgentes  y  las actas de hechos de verificación de mercancías  FT-COA-2302 de los meses de febrero, mayo y octubre de 2022 y febrero y abril de 2023, se evidenció para la totalidad de la muestra seleccionada, falta de diligenciamiento de la fuente de información del valor propuesto (SAR o WEB) y en la casilla de observaciones para la descripción de la mercancía inspeccionada se transcribió lo manifestado en el documento de transporte, sin señalar el resultado de la inspección de la mercancía; conforme a la norma aduanera._x000a_"/>
    <s v="1. Deficiencias en el control frente a las propuestas de ajustes de valor originadas en las diligencias de reconocimiento de mercancías que ingresan al territorio aduanero nacional por la modalidad de tráfico postal y envíos urgentes, desatendiendo criterios objetivos y cuantificables para la estimación del valor propuesto._x000a__x000a__x000a__x000a__x000a__x000a_2. Deficienciasla consulta de fuentes de información disponibles señaladas en el procedimiento, dando lugar al diligenciamiento parcial o incompleto de los formatos FT-COA-2302 “Actas de  hechos de verificación de mercancías” y 1154 “Acta de Diligencia” y que las propuestas de valor no estén sustentadas conforme a la norma aduanera._x000a_"/>
    <s v="Realizar reunión con los funcionarios de la División de Control Carga  con el proposito de realizar la socialización del resultado de la auditoria, capacitación sobre el procedimiento PR -COA-176 Trafico Postal y Envíos urgentes, normatividad respecto de la metodoligia de valoración para este procedimiento."/>
    <s v="Actas de Capacitación y Reunión"/>
    <s v="Acta"/>
    <n v="2"/>
    <d v="2024-01-01T00:00:00"/>
    <d v="2024-01-31T00:00:00"/>
    <n v="4.2857142857142856"/>
    <n v="2"/>
    <s v="DGA_x000a_NC – Subproceso Operación Aduanera_x000a_Dirección  de  Gestión Aduanas_x000a_Dirección Seccional de Aduanas de Cali_x000a_División de Control de Carga"/>
    <n v="1"/>
    <x v="0"/>
  </r>
  <r>
    <x v="0"/>
    <x v="1"/>
    <m/>
    <m/>
    <m/>
    <m/>
    <s v="Instalar equipo de computo en el área de inspección (primer piso de la bodega 3)  con el fin de configurar el acceso a la carpeta donde se encuentra ubicada la base de datos (SAR) que facilite la valoración de las mercancias objeto de perfilamiento."/>
    <s v="Registro fotografico del puesto de trabajo instalado en el area de inspección"/>
    <s v="Registro fotográfico"/>
    <n v="1"/>
    <d v="2024-01-01T00:00:00"/>
    <d v="2024-12-12T00:00:00"/>
    <n v="49.428571428571431"/>
    <n v="1"/>
    <s v="DGA_x000a_NC – Subproceso Operación Aduanera_x000a_Dirección  de  Gestión Aduanas_x000a_Dirección Seccional de Aduanas de Cali_x000a_División de Control de Carga"/>
    <n v="1"/>
    <x v="0"/>
  </r>
  <r>
    <x v="0"/>
    <x v="1"/>
    <m/>
    <m/>
    <m/>
    <m/>
    <s v="Realizar solicitud por medio de PST para la habilitacion del acceso a las páginas de las empresas especializadas en comercio electrónico (Amazon, Ebay, Google buscador por fotos)  para realizar las consultas de los precios de las mercancias según sea el caso."/>
    <s v="Registro del Caso PST, por demanda"/>
    <s v="Registro PST"/>
    <n v="1"/>
    <d v="2024-01-01T00:00:00"/>
    <d v="2024-12-12T00:00:00"/>
    <n v="49.428571428571431"/>
    <n v="1"/>
    <s v="DGA_x000a_NC – Subproceso Operación Aduanera_x000a_Dirección  de  Gestión Aduanas_x000a_Dirección Seccional de Aduanas de Cali_x000a_División de Control de Carga"/>
    <n v="1"/>
    <x v="0"/>
  </r>
  <r>
    <x v="0"/>
    <x v="1"/>
    <m/>
    <m/>
    <m/>
    <m/>
    <s v="Realizar solicitud de instalacion de un lector de código de barras en el equipo de computo dispuesto en el área de inspección con el fin de agilizar la busqueda de las mercancias y su respectivo valor. "/>
    <s v="Solicitud de instalacion de un lector de código de barras"/>
    <s v="Solicitu"/>
    <n v="1"/>
    <d v="2024-02-01T00:00:00"/>
    <d v="2024-07-30T00:00:00"/>
    <n v="25.714285714285715"/>
    <n v="1"/>
    <s v="DGA_x000a_NC – Subproceso Operación Aduanera_x000a_Dirección  de  Gestión Aduanas_x000a_Dirección Seccional de Aduanas de Cali_x000a_División de Control de Carga"/>
    <n v="1"/>
    <x v="0"/>
  </r>
  <r>
    <x v="0"/>
    <x v="1"/>
    <m/>
    <m/>
    <m/>
    <m/>
    <m/>
    <s v="Registro fotografico del puesto de trabajo instalado en el area de inspección"/>
    <s v="Registro fotográfico"/>
    <n v="1"/>
    <d v="2024-08-01T00:00:00"/>
    <d v="2024-12-31T00:00:00"/>
    <n v="21.714285714285715"/>
    <n v="1"/>
    <s v="DGA_x000a_NC – Subproceso Operación Aduanera_x000a_Dirección  de  Gestión Aduanas_x000a_Dirección Seccional de Aduanas de Cali_x000a_División de Control de Carga"/>
    <n v="1"/>
    <x v="0"/>
  </r>
  <r>
    <x v="0"/>
    <x v="1"/>
    <m/>
    <m/>
    <m/>
    <m/>
    <s v="Solicitar comisión para funcionarios adscritos a la División de Control de Carga para llevar a cabo visita al GIT de Tráfico Postal y Envios Urgentes de la Dirección Seccional de Aduanas Aeropuerto el Dorado, con el fin de intercambiar conocimientos y unificar criterios sobre forma de aplicación del procedimiento  a fin mejorar las practiicas de las actividades de la operatividad.  "/>
    <s v="Correo electronico de solicitud"/>
    <s v="correo"/>
    <n v="1"/>
    <d v="2024-02-01T00:00:00"/>
    <d v="2024-03-31T00:00:00"/>
    <n v="8.4285714285714288"/>
    <n v="1"/>
    <s v="DGA_x000a_NC – Subproceso Operación Aduanera_x000a_Dirección  de  Gestión Aduanas_x000a_Dirección Seccional de Aduanas de Cali_x000a_División de Control de Carga"/>
    <n v="1"/>
    <x v="0"/>
  </r>
  <r>
    <x v="0"/>
    <x v="1"/>
    <m/>
    <m/>
    <m/>
    <m/>
    <m/>
    <s v="Acta de Visita "/>
    <s v="Acta"/>
    <n v="1"/>
    <d v="2024-02-01T00:00:00"/>
    <d v="2024-05-30T00:00:00"/>
    <n v="17"/>
    <n v="1"/>
    <s v="DGA_x000a_NC – Subproceso Operación Aduanera_x000a_Dirección  de  Gestión Aduanas_x000a_Dirección Seccional de Aduanas de Cali_x000a_División de Control de Carga"/>
    <n v="1"/>
    <x v="0"/>
  </r>
  <r>
    <x v="0"/>
    <x v="1"/>
    <m/>
    <m/>
    <m/>
    <m/>
    <s v="Aplicar los correctivos que permitan el correcto diligenciamiento de las  “Actas de  hechos de verificación de mercancías FT-COA-2302” y “Actas de Diligencia 1154 ”."/>
    <s v="Informe del Autocontroles al 2% al diligenciamiento de los citados formatos "/>
    <s v="Informe"/>
    <n v="6"/>
    <d v="2024-02-01T00:00:00"/>
    <d v="2024-12-12T00:00:00"/>
    <n v="45"/>
    <n v="6"/>
    <s v="DGA_x000a_NC – Subproceso Operación Aduanera_x000a_Dirección  de  Gestión Aduanas_x000a_Dirección Seccional de Aduanas de Cali_x000a_División de Control de Carga"/>
    <n v="1"/>
    <x v="0"/>
  </r>
  <r>
    <x v="0"/>
    <x v="1"/>
    <s v="Auditoría al Proceso de Tráfico Postal y Envíos Urgentes _x000a_ATP 2023-007_x000a_H10"/>
    <s v="ATP 2023-007"/>
    <s v="Hallazgo 10. Deficiencia en el seguimiento y control a los pagos que se realizan por las operaciones de tráfico postal y envíos urgentes - GIT Registro y Control Usuarios Aduaneros de la División de Operación Aduanera - DSA Cali._x000a__x000a__x000a_En una muestra de verificación de los informes quincenales de control de pagos realizado a las operaciones de paquetes postales y envíos urgentes, para los meses de febrero, mayo y octubre de 2022 y febrero y abril de 2023, se evidenció que no se está validando lo correspondiente a la subpartida arancelaria, ni a las guías que no presentan novedad en el reconocimiento. Adicionalmente, falta trazabilidad de la gestión realizada frente a las respuestas de los intermediarios a los oficios remitidos, cuando no se evidencia el pago a las propuestas de valor en el formulario 540 Declaración Consolidada de Pagos para los intermediarios de tráfico postal y envíos urgentes del sistema MUISCA.  "/>
    <s v="1.inobservancia del procedimiento e instructivo aplicable al control de pagos y a la insuficiencia de controles de la primera línea de defensa.  _x000a__x000a__x000a__x000a_"/>
    <s v="Realizar actividades de seguimiento y control a los pagos que se realizan en las operaciones de tráfico postal "/>
    <s v="Jornadas de capacitación semestral de la normativa, Instructivos, Manuales y procedimientos asociados a la Modalidad, así como, las matrices de riesgo del Subproceso."/>
    <s v="Capacitaciones"/>
    <n v="2"/>
    <d v="2024-01-01T00:00:00"/>
    <d v="2024-12-31T00:00:00"/>
    <n v="52.142857142857146"/>
    <n v="2"/>
    <s v="DGA_x000a_NC – Subproceso Operación Aduanera_x000a_Dirección  de  Gestión Aduanas_x000a_Dirección Seccional de Aduanas de Cali_x000a_División de la Operación Aduanera _x000a_GIT Registro y Control Usuarios"/>
    <n v="1"/>
    <x v="0"/>
  </r>
  <r>
    <x v="0"/>
    <x v="1"/>
    <m/>
    <m/>
    <m/>
    <m/>
    <m/>
    <s v="Informes de verificaciòn bimestral al 2% del total de las guías presentadas, la utilización de la subpartida específica o genérica según sea el caso versus la descripción en la guía."/>
    <s v="Informe"/>
    <n v="5"/>
    <d v="2024-02-01T00:00:00"/>
    <d v="2024-12-31T00:00:00"/>
    <n v="47.714285714285715"/>
    <n v="5"/>
    <s v="DGA_x000a_NC – Subproceso Operación Aduanera_x000a_Dirección  de  Gestión Aduanas_x000a_Dirección Seccional de Aduanas de Cali_x000a_División de la Operación Aduanera _x000a_GIT Registro y Control Usuarios"/>
    <n v="1"/>
    <x v="0"/>
  </r>
  <r>
    <x v="0"/>
    <x v="1"/>
    <m/>
    <m/>
    <m/>
    <m/>
    <m/>
    <s v="Informes de verificaciòn del  100%  en forma bimestral de las guías que no presentan novedad en el reconocimiento de la División de Control de Carga, en los casos de mercancías que se encuentren ubicadas en el depósito habilitado, al momento de efectuar las visitas a los usuarios, corroborando subpartida arancelaria, peso y dimensiones del paquete."/>
    <s v="Informe"/>
    <n v="5"/>
    <d v="2024-02-01T00:00:00"/>
    <d v="2024-12-31T00:00:00"/>
    <n v="47.714285714285715"/>
    <n v="5"/>
    <s v="DGA_x000a_NC – Subproceso Operación Aduanera_x000a_Dirección  de  Gestión Aduanas_x000a_Dirección Seccional de Aduanas de Cali_x000a_División de la Operación Aduanera _x000a_GIT Registro y Control Usuarios"/>
    <n v="1"/>
    <x v="0"/>
  </r>
  <r>
    <x v="0"/>
    <x v="1"/>
    <s v="Auditoría al Proceso de Tráfico Postal y Envíos Urgentes _x000a_ATP 2023-007_x000a_H11"/>
    <s v="ATP 2023-007"/>
    <s v="Hallazgo 11. Deficiencias en la gestión documental y la expedición de actos, formatos previstos en los procedimientos – Subdirección de Registro y Control Aduanero SRCA, DSA de Bogotá Aeropuerto El Dorado y DSA de Medellín._x000a__x000a_Verificadas 23 unidades documentales de la Subdirección de Registro y Control Aduanero SRCA y de la DSA de Bogotá - Aeropuerto El Dorado, DSA de Medellín y DSA de Cali relacionadas con inscripciones, habilitaciones y visitas de mantenimiento de requisitos como intermediarios de tráfico postal y envíos urgentes, se evidenció que:_x000a__x000a_Subdirección de Registro y Control Aduanero_x000a_• Falta firma del responsable y cierre en la “Hoja de Control Documental FT ADF 3255”, hoja con tachones y espacios en blanco, en los intermediarios con Nit 90088XXXX, 83002XXXX y 86050XXXX._x000a_• Las unidades documentales sin lista de chequeo de intermediarios modalidad tráfico postal y envíos urgentes FT-COA-1927, en las sociedades Nit. 83004XXXX (la referida a la negación de la solicitud de habilitación), 83002XXXX y 86050XXXX._x000a_• Deficiencia en la revisión y control en la expedición de los actos administrativos que se evidencia en la descripción errada de la normatividad relacionada con las obligaciones de los intermediarios de tráfico postal y envíos urgentes en el resuelve de la Resolución de inscripción, por cuanto se incluyeron los artículos 434 y 435 del Decreto 1165 de 2019, que corresponden a tránsito aduanero, en vez de los artículos 110, 264 y 388 aplicables a este usuario, identificado con Nit 83002XXXX._x000a_• En la resolución que autorizó la inscripción y habilitación del solicitante, se observaron errores en la citación de los folios y la descripción de los documentos contractuales que soportan el cumplimiento del requisito relacionado con la propiedad o tenencia del inmueble, respecto a la sociedad con Nit. 86050XXXX. _x000a_• La Resolución No. 003087 del 17/04/2023 que negó la solicitud de habilitación del depósito privado para envíos urgentes, no fue suscrita por el funcionario revisor Arquitecto de la Coordinación de Sustanciación, en la misma sólo se registró su nombre, para la sociedad con Nit. 83004XXXX._x000a__x000a_Para la DSA de Bogotá Aeropuerto el Dorado:_x000a_• Documentos que no corresponden con el expediente, caso del intermediario con Nit. 89090XXXX y deficiencia en la foliación del expediente – Caso de la sociedad Nit 86050XXXX._x000a__x000a_Para las Direcciones Seccionales de Aduanas de Bogotá - Aeropuerto El Dorado y DSA de Medellín:_x000a_• En la revisión de las muestras de las novedades de cambios de modalidad, propuestas de valor, inmovilizaciones y aprehensiones resultantes de la Inspección de carga, que se registran en el “Acta de hechos de verificación de mercancías en la modalidad de tráfico postal y envío urgentes FT-COA-2302”, en la casilla “Observaciones” se evidencian fallas en la descripción de la mercancía que la identifique y singularice de otra (cantidades, marca, modelo etc.), en la mayoría de los casos es muy genérica o se toma de la misma guía en idioma extranjero, sin traducción al idioma castellano; y en los registros sin novedad S/N no se diligenció la casilla._x000a__x000a_Para la Subdirección de Registro y Control Aduanero, DSA de Bogotá Aeropuerto El Dorado y DSA Medellín._x000a_En cumplimiento de los procedimientos PR-COA-0414 “Control al mantenimiento de requisitos a usuarios aduaneros”” y PR-COA– 0176 “Verificación de Tráfico Postal y Envíos Urgentes” para el GIT Registro y Control de Usuarios Aduaneros, no se dispone de unidades documentales en la Tabla de Retención para conservar y definir el tiempo de permanencia en el archivo, de los documentos resultantes de las visitas de control de mantenimiento de requisitos de los usuarios aduaneros, ni de control de la importación de mercancías por la modalidad de tráfico postal y envíos urgentes; de otro lado, en las carpetas que se conforman, no se registran ni detallan en las hojas de control documental “FT-ADF-3255”, los documentos o soportes documentales virtuales, que deberían incluirse a través de las referencias cruzadas de los archivos electrónicos que hacen parte del control de los documentos que están guardando en carpetas SharePoint."/>
    <s v="1. Deficiencias en el seguimiento, monitoreo y control por parte de los responsables de la gestión en el área (primera línea de defensa), en la conformación de sus unidades documentales. _x000a__x000a__x000a_2. Deficiencias en la conformación de sus unidades documentales_x000a__x000a__x000a_3. Deficiencias  en expedición de actos administrativos del Subproceso Operación Aduanera - Registro y Control Aduanero_x000a__x000a_"/>
    <s v="Impartir y realizar seguimientos con respecto al diligenciamiento de las actas de inspección con o sin hallazgos, en el sentido de registrar la descripción de la mercancía en idioma español,identificar naturaleza y caracteristicas que permitan singularizarla. "/>
    <s v="Informes sobre el correcto diligenciamiento de las actas 1154 trafico postal"/>
    <s v="Informe"/>
    <n v="2"/>
    <d v="2024-02-01T00:00:00"/>
    <d v="2024-05-31T00:00:00"/>
    <n v="17.142857142857142"/>
    <n v="2"/>
    <s v="DGA_x000a_NC-Subproceso Subdirecciòn Operaciòn Aduanera _x000a_Direcciòn de Gestiòn de Aduanas_x000a_Dirección Seccional de Aduanas de Medellín _x000a_-Division Control Carga"/>
    <n v="1"/>
    <x v="0"/>
  </r>
  <r>
    <x v="0"/>
    <x v="1"/>
    <m/>
    <m/>
    <m/>
    <m/>
    <s v="Realizar verificación aleatoria del 10% de los expedientes recibidos para archivo en el trimestre, para controlar el debido diligenciamiento de las unidades documentales. "/>
    <s v="Informe de los expedientes revisados"/>
    <s v="Informe"/>
    <n v="3"/>
    <d v="2024-03-01T00:00:00"/>
    <d v="2024-11-30T00:00:00"/>
    <n v="39.142857142857146"/>
    <n v="3"/>
    <s v="DGA_x000a_NC – Subproceso Operación Aduanera_x000a_Dirección  de  Gestión Aduanas_x000a_Subdirección de Registro y Control Aduanero_x000a_Coordinación de Secretaria"/>
    <n v="1"/>
    <x v="0"/>
  </r>
  <r>
    <x v="0"/>
    <x v="1"/>
    <m/>
    <m/>
    <m/>
    <m/>
    <s v="Solicitar la actualización de la Tabla de Retención Documental respecto de los documentos relacionados con las visitas de mantenimiento y control de requisitos y cumplimiento de obligaciones."/>
    <s v="Acta Reunión"/>
    <s v="Acta"/>
    <n v="1"/>
    <d v="2024-02-01T00:00:00"/>
    <d v="2024-08-01T00:00:00"/>
    <n v="26"/>
    <n v="1"/>
    <s v="DGA_x000a_NC – Subproceso Operación Aduanera_x000a_Dirección  de  Gestión Aduanas_x000a_Subdirección de Registro y Control Aduanero  "/>
    <n v="1"/>
    <x v="0"/>
  </r>
  <r>
    <x v="0"/>
    <x v="1"/>
    <m/>
    <m/>
    <m/>
    <m/>
    <s v="Elaborar e implementar acta de entrega y/o lista de chequeo de carpetas y archivos relacionados con la gestión del GIT, en la cual se incluirá el visto bueno de la persona encargada del archivo del GIT, quien verificará la correcta conformación, foliación y entrega de cada una de las carpetas entregadas por los funcionarios responsables de la misma"/>
    <s v="Modelo acta de entrega y/o lista de chequeo carpetas y archivo gestion del GIT"/>
    <s v="Acta"/>
    <n v="1"/>
    <d v="2024-02-01T00:00:00"/>
    <d v="2024-02-29T00:00:00"/>
    <n v="4"/>
    <n v="1"/>
    <s v="DGA_x000a_NC – Subproceso Operación Aduanera_x000a_Dirección  de  Gestión Aduanas_x000a_Dirección Seccional de Aduanas de Bogotá Aeropuerto El Dorado_x000a_División de la Operación Aduanera _x000a_GIT Registro y Control Usuarios"/>
    <n v="1"/>
    <x v="0"/>
  </r>
  <r>
    <x v="4"/>
    <x v="1"/>
    <s v="AUDITORIA A LA EFECTIVIDAD DE PROGRAMAS Y ACCIONES DE CONTROL – AEP 2022-003_x000a__x000a_Periodo: 1/01/2018 - 31/12/2021_x000a__x000a_H3"/>
    <s v="AEP 2022-003"/>
    <s v="3. Inconsistencias en la información reportada sobre programas y acciones de control_x000a__x000a_Revisados los reportes suministrados por la Dirección de Gestión de Fiscalización (Subdirecciones de Fiscalización Tributaria y de Fiscalización Aduanera) y la Dirección de Gestión Estratégica y de Analítica (Subdirección de Análisis de Riesgo y Programas), relacionados con programas y acciones de control generados y ejecutados entre el 1 de enero de 2018 y el 31 de diciembre de 2021, se evidenció inconsistencia en las cifras y falta de completitud de la información, así:_x000a__x000a_1._x0009_Frente a la Matriz de Seguimiento del Comité Técnico de Programas y Campañas de Control-CTPCC, suministrada por la Dirección de Gestión Estratégica y de Analítica, con corte a 31 de diciembre de 2021 y la entregada por la Dirección de Gestión de Fiscalización en relación con el control aduanero, se observaron diferencias en el número de programas y seleccionados para la vigencia 2019. Con relación a la entregada sobre el control tributario, se observaron diferencias en el número de seleccionados de las vigencias 2018, 2020 y 2021, y el valor de la gestión en todas las vigencias. Anexo 1_x000a__x000a_2._x0009_La Matriz de Seguimiento del CTPCC, con corte a 31 de diciembre de 2021, presenta falta de completitud en los registros tanto en la matriz consolidada como en la detallada por subdirección y frente a lo consignado se observan diferencias entre la información consolidada y la desagregada de la Subdirección de Fiscalización Aduanera, en el número de seleccionados en todas las vigencias, en igual sentido, entre la  consolidada y la desagregada de la Subdirección de Fiscalización Tributaria, en el número  de seleccionados para las vigencias 2018 y 2020 y el valor de la gestión para la vigencia 2018. Anexo 2_x000a__x000a_3. En la respuesta a la solicitud de información No. 4, mediante oficio virtual No. 100211169-0243 de fecha 04/04/2022, la Subdirección de Fiscalización Tributaria remite dos archivos, en el primero, que contiene el consolidado de programas 2018, indicaron un total de 8.714 seleccionados, en tanto que en el segundo reportan a nivel desagregado un total de 8.791 seleccionados, presentando una diferencia de 77._x000a__x000a_4. En la respuesta a la solicitud de información No. 1, mediante oficio virtual 100202211 – 0174 del 23/03/2022, por la Subdirección de Fiscalización Aduanera se presenta diferencia en el número de seleccionados en la vigencia 2019, reportando 244 en el consolidado de programas y acciones y 444 en el desagregado que entregan por direcciones seccionales._x000a__x000a_5. En la respuesta a la solicitud de información No. 1, mediante oficio virtual sin número del 28/03/2022, por la Subdirección de Fiscalización Tributaria, se presenta diferencia total de 20.538 seleccionados por las vigencias 2019, 2020 y 2021, entre el reporte consolidado de programas y el desagregado que entregan por direcciones seccionales. Anexo 3_x000a__x000a_6. El reporte de actuaciones entregado por la Dirección de Gestión de Fiscalización - Subdirección de Fiscalización Tributaria y el generado por la Dirección Seccional de Impuestos y Aduanas de Bucaramanga, relacionado con la Acción de Control a Contribuyentes Beneficio de Auditoria Renta Año 2019, Memorando 153 del 27/08/2020, presentan diferencias en cuanto a los resultados de la gestión. Anexo 4_x000a__x000a_7. Para la vigencia 2021, en la Matriz de Seguimiento del CTPCC, con corte 31/12/2021, se presenta error en la clasificación de la obligación del programa &quot;2021-38 - Programas de Control de Servicios Intercompañía AG2019&quot;, identificándolo como Aduanero cuando lo correcto es Internacional._x000a__x000a_8. El “Informe Consolidado de Seguimiento y Evaluación de Programas y Campañas de Control” con corte a 31 de diciembre de 2021, entregado por la Dirección de Gestión Estratégica y de Analítica con oficio sin número del 15/06/2022 y la Matriz de Seguimiento del CTPCC allegada por la misma Dirección, no reflejan la totalidad del valor de la gestión obtenida para la vigencia 2021, en relación con los programas tributarios ejecutados. La explicación consignada en el informe es:_x000a__x000a_“La mayoría de los programas remitidos durante el año 2021, se trabajan en una primera etapa mediante una acción persuasiva, razón por la cual la mayoría de los casos enviados se encuentran en etapa preliminar._x000a__x000a_En el mismo informe, dentro del inventario de seleccionados de los programas aduaneros, no se presenta información del Programa Control al pago de derechos antidumping 2018-2019 - memorando 185 de 2019, que a diciembre de 2020 tenía 123 seleccionados en curso, 30 de los cuales seguían en tal situación a diciembre de 2021, según reporte de la Subdirección correspondiente."/>
    <s v="Deficiencias en los controles que aseguren la coherencia de los datos y la divulgación de los resultados "/>
    <s v="Modificar el Formato FT-COT-2447 &quot;Matriz de seguimiento del Comité Técnico de Programas y Campañas de Control - CTPCC&quot;, definiendo su alcance como formato de formulación de los programas y campañas de control, pero no como repositorio de  datos de gestión de fiscalización. Se propone que el contenido de la matriz FT-COT-2447 se armonice de acuerdo con las competencias que tiene cada área."/>
    <s v="Formato FT-COT-2447 actualizado"/>
    <s v="Formato"/>
    <n v="1"/>
    <d v="2023-01-01T00:00:00"/>
    <d v="2023-03-31T00:00:00"/>
    <n v="12.714285714285714"/>
    <n v="1"/>
    <s v="DGF_x000a_NC - Subprocesos: Fiscalización y Liquidación_x000a_NC - Subproceso Gestión del Riesgo y Programas_x000a_Subdirección de Análisis de Riesgo y Programas_x000a__x000a_REFORMULADO_x000a_09122022"/>
    <n v="1"/>
    <x v="0"/>
  </r>
  <r>
    <x v="4"/>
    <x v="1"/>
    <m/>
    <m/>
    <m/>
    <m/>
    <s v="Adoptar, ajustar o actualizar en cada subdirección de fiscalización un &quot;Formato de seguimiento a la ejecución de los programas de control&quot;, en el que se reflejen los datos de la gestión obtenida en fiscalización como resultado de la ejecución de los programas.&quot;"/>
    <s v="Formato"/>
    <s v="Formato"/>
    <n v="4"/>
    <d v="2023-01-01T00:00:00"/>
    <d v="2023-07-31T00:00:00"/>
    <n v="21.428571428571427"/>
    <n v="4"/>
    <s v="DGF_x000a_NC - Subprocesos: Fiscalización y Liquidación_x000a_NC - Subproceso Gestión del Riesgo y Programas_x000a_Subdirección  de Fiscalización Tributaria_x000a_Subdirección  de Fiscalización Aduanera_x000a_Subdirección  de Fiscalización  Cambiaria e Internacional_x000a__x000a_REFORMULADO_x000a_09122022"/>
    <n v="1"/>
    <x v="0"/>
  </r>
  <r>
    <x v="4"/>
    <x v="1"/>
    <m/>
    <m/>
    <m/>
    <m/>
    <s v="Revisar y actualizar la Cartilla CT-COT-0082 &quot;Elaboración de los informes de seguimiento y evaluación de los programas y campañas de control&quot;, de tal manera que estos sean la fuente de datos oficiales sobre los agregados de los resultados de ejecución de programas y campañas de control."/>
    <s v="Cartilla CT-COT-0082 actualizada"/>
    <s v="Cartilla"/>
    <n v="1"/>
    <d v="2023-01-01T00:00:00"/>
    <d v="2023-03-31T00:00:00"/>
    <n v="12.714285714285714"/>
    <n v="1"/>
    <s v="DGF_x000a_NC - Subprocesos: Fiscalización y Liquidación_x000a_NC - Subproceso Gestión del Riesgo y Programas_x000a_Subdirección de Análisis de Riesgo y Programas_x000a_Subdirección  de Fiscalización Tributaria_x000a_Subdirección  de Fiscalización Aduanera_x000a_Subdirección  de Fiscalización  Cambiaria e Internacional_x000a_Subdirección de Cobranzas y Control Extensivo_x000a__x000a_REFORMULADO_x000a_09122022"/>
    <n v="1"/>
    <x v="0"/>
  </r>
  <r>
    <x v="4"/>
    <x v="1"/>
    <m/>
    <m/>
    <m/>
    <m/>
    <s v="Incluir en el procedimiento PR-COT-0246 la siguiente actividad: &quot;Realizar reuniones de trabajo entre la Subdirección de Análisis de Riesgo y Programas / Coordinación de Programas y Campañas de Control, la Subdirección de Cobranzas y Control Extensivo y las subdirecciones de fiscalización, para conciliar las cifras y/o conclusiones presentadas en los informes semestrales de seguimiento y evaluación de programas y campañas de control&quot;"/>
    <s v="Procedimiento PR-COT-0246 actualizado"/>
    <s v="Procedimiento"/>
    <n v="1"/>
    <d v="2023-01-01T00:00:00"/>
    <d v="2023-03-31T00:00:00"/>
    <n v="12.714285714285714"/>
    <n v="1"/>
    <s v="DGF_x000a_NC - Subprocesos: Fiscalización y Liquidación_x000a_NC - Subproceso Gestión del Riesgo y Programas_x000a_Subdirección de Análisis de Riesgo y Programas_x000a__x000a_REFORMULADO_x000a_09122022"/>
    <n v="1"/>
    <x v="0"/>
  </r>
  <r>
    <x v="4"/>
    <x v="1"/>
    <m/>
    <m/>
    <m/>
    <m/>
    <s v="Actualizar el Memorando 52 del 3 de marzo de 2022, con el objeto de asegurar que los informes de ejecución de los programas y acciones de control presentados por las direcciones seccionales contenga la información requerida para asegurar la coherencia de los datos y la divulgación de los resultados de los programas y acciones de control."/>
    <s v="Memorando mediante el cual se modifica el Memorando 52 del 3 de marzo de 2022._x000a__x000a__x000a__x000a_"/>
    <s v="Memorando"/>
    <n v="1"/>
    <d v="2022-09-01T00:00:00"/>
    <d v="2022-12-31T00:00:00"/>
    <n v="17.285714285714285"/>
    <n v="1"/>
    <s v="DGF_x000a_NC - Subprocesos: Fiscalización y Liquidación_x000a_NC - Subproceso Gestión del Riesgo y Programas_x000a_Subdirección de Fiscalización Aduanera._x000a_"/>
    <n v="1"/>
    <x v="0"/>
  </r>
  <r>
    <x v="4"/>
    <x v="1"/>
    <m/>
    <m/>
    <m/>
    <m/>
    <s v="Definir el responsable y las actividades a desarrollar para el registro de la información en el control establecido."/>
    <s v="Oficio Interno Subdirección de Fiscalización Aduanera definiendo responsable."/>
    <s v="Oficio"/>
    <n v="1"/>
    <d v="2022-09-01T00:00:00"/>
    <d v="2022-12-31T00:00:00"/>
    <n v="17.285714285714285"/>
    <n v="1"/>
    <s v="DGF_x000a_NC - Subprocesos: Fiscalización y Liquidación_x000a_NC - Subproceso Gestión del Riesgo y Programas_x000a_Subdirección de Fiscalización Aduanera._x000a__x000a_"/>
    <n v="1"/>
    <x v="0"/>
  </r>
  <r>
    <x v="4"/>
    <x v="1"/>
    <m/>
    <m/>
    <m/>
    <m/>
    <s v="Actualizar la Matriz de Seguimiento del CTPCC con corte a 30 de junio de 2022."/>
    <s v="Hoja4_Gestión_SGFA del documento FT-IC-2447-Matriz_de_Seguimiento_CTPCC_Corte_30_Junio_2022 actualizada"/>
    <s v="Hoja4_Gestión"/>
    <n v="1"/>
    <d v="2022-09-01T00:00:00"/>
    <d v="2022-12-31T00:00:00"/>
    <n v="17.285714285714285"/>
    <n v="1"/>
    <s v="DGF_x000a_NC - Subprocesos: Fiscalización y Liquidación_x000a_NC - Subproceso Gestión del Riesgo y Programas_x000a_Subdirección de Fiscalización Aduanera._x000a__x000a_"/>
    <n v="1"/>
    <x v="0"/>
  </r>
  <r>
    <x v="4"/>
    <x v="1"/>
    <m/>
    <m/>
    <m/>
    <m/>
    <s v="Implementar en el SI Integra los desarrollos solicitados mediante Formato 2206 presentado y socializado con el área de tecnología en el mes de diciembre de 2020, en relación con: _x000a_* Módulo fiscalización extensiva_x000a_* Módulo insumos"/>
    <s v="Desarrollos implementados en producción"/>
    <s v="Desarrollos implementados en producción"/>
    <n v="1"/>
    <d v="2022-09-01T00:00:00"/>
    <d v="2024-11-30T00:00:00"/>
    <n v="117.28571428571429"/>
    <n v="1"/>
    <s v="DGF_x000a_NC - Subprocesos: Fiscalización y Liquidación_x000a_NC - Subproceso Gestión del Riesgo y Programas_x000a_Subdirección de Fiscalización Tributaria_x000a_Subdirección de Soluciones y Desarrollo "/>
    <n v="1"/>
    <x v="0"/>
  </r>
  <r>
    <x v="4"/>
    <x v="1"/>
    <m/>
    <m/>
    <m/>
    <m/>
    <s v="Revisar y actualizar el Memorando No. 0233 del 28-07-17 por el cual se adopta, al interior de la Subdirección de Fiscalización Tributaria, la Matriz de Seguimiento a los Programas y Acciones de Control, definiendo los casos que se controlarán con ella, las fuentes de información, los responsables de su actualización y la periodicidad con que se realizará."/>
    <s v="Memorando de Matriz de Seguimiento firmado"/>
    <s v="Memorando"/>
    <n v="1"/>
    <d v="2023-01-01T00:00:00"/>
    <d v="2023-07-31T00:00:00"/>
    <n v="30.142857142857142"/>
    <n v="1"/>
    <s v="DGF_x000a_NC - Subprocesos: Fiscalización y Liquidación_x000a_NC - Subproceso Gestión del Riesgo y Programas_x000a_Coordinación de Supervisión Control y Seguimiento de Fiscalización Tributaria_x000a__x000a_REFORMULADO_x000a_09122022_x000a_12052023"/>
    <n v="1"/>
    <x v="0"/>
  </r>
  <r>
    <x v="4"/>
    <x v="1"/>
    <s v="Auditoría al Trámite de Expedientes Aduaneros AEA 2023-005_x000a__x000a_Periodo: 3/01/2022 - 28/02/2023_x000a__x000a_H1_x000a_"/>
    <s v="AEA 2023-005"/>
    <s v="Hallazgo No. 1 Monitoreo de Riesgos - Nivel Central y Nivel Seccional_x000a__x000a_Revisados 147 actos administrativos reportados en los Informes de monitoreo de riesgos del año 2022, por la Dirección de Gestión de Fiscalización, con respecto a la materialización del Riesgo 5 “Actos Administrativos proferidos, notificados o comunicados fuera del término legal”, en el Procedimiento de Liquidaciones Oficiales Aduaneras en las Direcciones Seccionales de Aduanas (DSA) de Bogotá y Cartagena, de acuerdo con lo establecido en el procedimiento PR-PEC-0243 “Implementación, monitoreo y mejoramiento de la gestión de  riesgos”,  se observó:  _x000a__x000a_1.1 140 actos administrativos que corresponden a 14 expedientes y 126 preliminares, en la DSA de Bogotá (Ver Anexo 1); _x000a__x000a_1.2 y 7 actos administrativos correspondientes a los expedientes Nro. RV201820211479, RV2018202200110, RV2018202200080, RV2018202200096, CU151703038, CU111101003 y CU121500790 en la DSA de Cartagena, evidenciando inoportunidad en la recepción y  análisis de los insumos para la apertura de la investigación,   deficiencias  en el seguimiento y control respecto de la elaboración, términos, calidad, contenido de las actuaciones procedimentales y  en la gestión de investigaciones de los actos administrativos proferidos. _x000a__x000a_1.3 Adicionalmente, en la DSA de Bogotá se observaron falencias en el monitoreo de las investigaciones pendientes por gestionar que fueron recibidas en el GIT de Investigaciones Aduaneras I. _x000a__x000a_Verificada la gestión del control, supervisión y seguimiento en el marco del ejercicio de autoevaluación a cargo de los líderes del subproceso, se evidenciaron falencias en el monitoreo y seguimiento por parte del Nivel Central y en la aplicación de controles, así como frente a los ejercicios de autoevaluación, ocasionando la materialización del Riesgo 5 en las direcciones Seccionales de Aduanas (DSA) de Bogotá y Cartagena. _x000a__x000a_Con lo anterior, se desatienden los numerales 2 y 3 del artículo 30 del Decreto 1742 de 2020, el procedimiento PR-PEC-0339 “Autoevaluación del Control y Gestión”, el numeral 3 “Condiciones Generales” del procedimiento PR-COA-0226 “Liquidaciones Oficiales Aduaneras”, los Memorandos 877 de 2005 y 210 de 2006, relacionados con la conformación de expedientes y entrega de puestos de trabajo, así como al Modelo Integrado de Planeación y Gestión - MIPG, en relación con las Dimensiones 3. “Gestión con valor para resultados”, 5. “Información y Comunicación” y 7. “Control Interno” en los Componentes 3. “Actividades de Control” y 5. “Actividades de Monitoreo”."/>
    <s v="Debido a falencias en el seguimiento, monitoreo y control por parte de los líderes responsables del proceso y subproceso y a deficiencias en la aplicación del control “C14” definido en la Matriz de Riesgos FT-PEC-2101 del Subproceso de Fiscalización y Liquidación, para mitigar la exposición al riesgo R5 “Actos Administrativos proferidos, notificados o comunicados fuera del término legal”. "/>
    <s v="1.1 La Dirección Seccional de Aduanas de Bogotá, ejecutará revisiones trimestrales para verificar que el insumo se aperture minimo con un año de antelación a la firmeza de la declaración de importación"/>
    <s v="1.1 La Dirección Seccional de Aduanas de Bogotá, ejecutará revisiones trimestrales para verificar que el insumo se aperture minimo con un año de antelación a la firmeza de la declaración de importación"/>
    <s v="Informes trimestrales con la evidencia de la verificación, seguimiento y cumplimiento"/>
    <n v="4"/>
    <d v="2023-08-01T00:00:00"/>
    <d v="2024-07-31T00:00:00"/>
    <n v="52.142857142857146"/>
    <n v="4"/>
    <s v="DGF_x000a_DS – Subproceso Fiscalización y Liquidación_x000a_Dirección Seccional de Aduanas (DSA) de Bogotá_x000a_División de Fiscalización y Liquidación Determinación Tributos y Gravámenes Aduaneros _x000a__x000a_ELABORACIÓN_x000a_31072023"/>
    <n v="1"/>
    <x v="0"/>
  </r>
  <r>
    <x v="4"/>
    <x v="1"/>
    <m/>
    <m/>
    <m/>
    <m/>
    <s v="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_x000a__x000a_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
    <s v="1.2 (a) La Dirección Seccional de Aduanas de Cartagena, elaborará instructivo interno para la recepción y control de insumos formalizando asi el proceso actual que se viene ejecutando y que esta ligado con los procediemientos  PR-COA-0226 LIQUIDACIONES OFICIALES y PR-COA-0263 DETERMINACIONES DE SANCIONES ADUANERAS. El control se realizará mediante listas de chequeos.  _x000a__x000a_1.3 (b) La DS Aduanas de Cartagena continuará  con las reuniones mensuales de seguimiento con los funcionarios revisando términos de vencimiento, compromisos de evacuación, y enviar  a los funcionarios  recordatorios vía email de su carga de trabajo, con el listado de expedientes y fechas de vencimiento."/>
    <s v="1. (a) Instructivo interno (1)_x000a__x000a_2. (b) Relación de acta de compromisos mensuales con funcionarios. (6)_x000a__x000a_3. (b) Relación mensual de Correos electronicos enviados (6)"/>
    <n v="13"/>
    <d v="2023-08-01T00:00:00"/>
    <d v="2024-01-31T00:00:00"/>
    <n v="26.142857142857142"/>
    <n v="13"/>
    <s v="DGF_x000a_DS - Subproceso Fiscalización y Liquidación _x000a_Dirección Seccional de Aduanas (DSA) de Cartagena_x000a_División de Fiscalizacion y Liquidacion Aduanera_x000a__x000a_ELABORACIÓN_x000a_31072023"/>
    <n v="1"/>
    <x v="0"/>
  </r>
  <r>
    <x v="4"/>
    <x v="1"/>
    <m/>
    <m/>
    <m/>
    <m/>
    <s v="1.4 La Dirección Seccional de Aduanas de Bogotá realizará reuniones semestrales respecto a la debida fundamentación de los actos administrativos de las Divisiones de Fiscalizaciòn y Liquidación."/>
    <s v="1.4 La Dirección Seccional de Aduanas de Bogotá realizará reuniones semestrales respecto a la debida fundamentación de los actos administrativos de las Divisiones de Fiscalizaciòn y Liquidación."/>
    <s v="Informes semestrales consolidados de las memorias donde se incluya el tema de debida fundamentación jurídica."/>
    <n v="2"/>
    <d v="2023-08-01T00:00:00"/>
    <d v="2024-07-31T00:00:00"/>
    <n v="52.142857142857146"/>
    <n v="2"/>
    <s v="DGF_x000a_DS – Subproceso Fiscalización y Liquidación _x000a_Dirección Seccional de Aduanas (DSA) de Bogotá_x000a_División de Fiscalización y Liquidación Determinación de Tributos y Gravámenes Aduaneros_x000a_División de Fiscalización y Liquidación Aduanera de Sanciones y Definición de Situación Jurídica_x000a__x000a_ELABORACIÓN_x000a_31072023"/>
    <n v="1"/>
    <x v="0"/>
  </r>
  <r>
    <x v="4"/>
    <x v="1"/>
    <s v="Auditoría al Trámite de Expedientes Aduaneros AEA 2023-005_x000a__x000a_Periodo: 3/01/2022 - 28/02/2023_x000a__x000a_H2"/>
    <s v="AEA 2023-005"/>
    <s v="Hallazgo No.2  Elaboración y revisión de actos administrativos en la gestión de investigaciones relacionadas con liquidaciones oficiales y sanciones aduaneras. Nivel Central y Nivel Seccional_x000a_Verificado el cumplimiento normativo y procedimental, se revisaron una muestra de 214 actos administrativos incluidos 22 expedientes en la DSA de Bogotá y 25 actos de la DSA de Cartagena de los cuales 21 eran expedientes, se observó deficiencia en la elaboración y verificación de estos, así: _x000a_DSA de Bogotá _x000a_a. En el Requerimiento Especial Aduanero (REA) se evidenciaron las siguientes inconsistencias:  _x000a_En el artículo 1° de la parte resolutiva del REA se colocó erradamente la infracción (numeral 3.2 del artículo 615 del decreto 1165 de 2019) y en la resolución sanción se reconoce que debía señalarse el numeral 3.3 del referido artículo. Expediente IS 202020202739. _x000a_El REA fue generado el 28/03/2022 con error en la citación de la norma, base para la liquidación oficial, el cual fue corregido hasta el 08/06/2022 después de haber sido notificado electrónicamente el acto administrativo. Expediente RV2019202200044 _x000a_b. Deficiencias en el análisis y valoración del acervo probatorio: _x000a_Se realizaron dos investigaciones por los mismos hechos. Expedientes ID 201920215818 y ID 201920202858._x000a_No se había incurrido en la sanción propuesta: Expedientes ID 20192021226, ID202120223566 y ID 202120225123._x000a_No se verificó previamente la corrección voluntaria con pago informada a la DIAN por el investigado el 4/11/2022, antes de la expedición del REA con fecha 12/12/2022. Expediente RV202020220393 _x000a_c.  Se incumple con la firma de las planillas de reparto preliminares y expedientes, generadas por el aplicativo ELMAR y/o las actas de asignación que permitan establecer la responsabilidad de quienes intervienen en la gestión: Expedientes RV 2018202101145, RA 201520180169, IS 2020202105775, ID 2021202207842 y Preliminares 525/2021 y 30/2019._x000a_DSA de Cartagena _x000a_a. Se profiere Auto de Apertura de investigación para Liquidación Oficial de Revisión, no obstante, se genera auto de archivo aplicando un concepto diferente relacionado con caducidad referido a expedientes sancionatorios: Expedientes RV 2018202101479, RV 2018202200096, RV20182022000110 y RV 20182022000080. _x000a_b. Se observa que se presentan errores de transcripción en los actos administrativos, dando lugar a que se generen actos aclaratorios posteriores, tal es el caso de la Resolución Sancionatoria Nro. 949 artículos 2 y 3 donde en la parte resolutiva se relaciona a un sujeto procesal diferente al investigado: Expediente CU 2021202200563. _x000a_c.  No se firman por todos los intervinientes o falta el nombre del funcionario que suscribe la actuación así: actas de asignación Expedientes: CU 202120220296, RV 2019202100465, CU 2019202201371, RV 2020202200319; actas de reparto RV 2018202101480 y auto de apertura RV2019202100465. _x000a_d. No reposa acta de asignación de expedientes que permitan establecer un control frente a la responsabilidad de quienes intervienen en la gestión. Expedientes: RV 2018202200080, RV 2018202200110, RV 2018202200096, RV 2020202200327 (acta de asignación inicial) y CU2021202200183._x000a__x000a_Con lo anterior, se incumple lo establecido en el Procedimiento PR-COA-0226 v3 “Liquidaciones Oficiales Aduaneras” actividades  31 y 32 revisión de actos administrativos, 54 y 55 actos decisorios,  61 y 62 autos de trámite;  Procedimiento PR-COA-0263 v3 “Determinación de Sanciones Aduaneras” actividades  12 y 13 revisión y aprobación del requerimiento de información (RI), 27 y 28 acto administrativo, 46 y 47 auto que decreta pruebas y 56 y 57 acto decisorio; así como la aplicación del Modelo Integrado de Planeación y Gestión MIPG, en relación con las dimensiones 3 “Gestión con Valores para Resultados” y 7. “Control Interno”, en los Componentes 3. “Actividades de Control” y 5. “Actividades de Monitoreo” "/>
    <s v="Debido a deficiencias en el monitoreo y control, a cargo de la primera y segunda línea de defensa del Sistema de Control Interno respecto de las direcciones seccionales auditadas, en desarrollo del procedimiento de autoevaluación, respecto de los actos administrativos proferidos, que permita contar con información veraz, actualizada y confiable.   _x000a_"/>
    <s v="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_x000a__x000a_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_x000a__x000a_2.3 (b)  La Dirección Seccional de Aduanas de Bogotá, realizará retroalimentación trimestral a las areas de Operación Aduanera a fin de que internamente se realicen controles previos que permitan mejorar la calidad de los insumos"/>
    <s v="2.1 .(a)  La Dirección Seccional de Aduanas de Bogotá, implementara una lista de chequeo que será diligenciada por los revisores en cada GIT,  en la cual se incluyan items correspondientes a la validacion y congruencia de la norma tanto en la parte considerativa como en la parte resolutiva de la norma aplicada en todos los actos administrativos, asi como el cumplimiento de formalidades de firma de formatos incluidos dentro del expediente, para lo cual el Jefe de cada GIT, realizará un control cuatrimestral del 1% de los actos administrativos generados y que sobre los mismos se haya elaborado la correspondiente lista de chequeo. _x000a__x000a_2.2 (b)  La Dirección Seccional de Aduanas de Bogotá, generará consulta de aplicativo infomático local ELMAR y SIE IRIS con la información contenida en los mismos, si sobre los hechos objeto de análisis cursa otra  investigación.  para lo cual el Coordinador del GNF Insumos , realizará un control cuatrimestral del 1% de los insumos analizados verificando que sobre los mismos se haya hecho la consulta. _x000a__x000a_2.3 (b)  La Dirección Seccional de Aduanas de Bogotá, realizará retroalimentación trimestral a las areas de Operación Aduanera a fin de que internamente se realicen controles previos que permitan mejorar la calidad de los insumos"/>
    <s v="1. (a) Formato control cuatrimestral (3)_x000a__x000a__x000a__x000a__x000a_2. (b) Formato control cuatrimestral (3)_x000a__x000a__x000a__x000a_3. (b) Formato de asistencia a reuniones (4) "/>
    <n v="10"/>
    <d v="2023-08-01T00:00:00"/>
    <d v="2024-07-31T00:00:00"/>
    <n v="52.142857142857146"/>
    <n v="10"/>
    <s v="DGF_x000a_DS – Subproceso Fiscalización y Liquidación_x000a_Dirección Seccional de Aduanas (DSA) de Bogotá _x000a_Jefe División de Fiscalización y Liquidación de Sanciones y Definición de Situación Jurídica _x000a_Jefe de GIT Sanciones _x000a_Jefe de GIT Decisión de Fondo _x000a_Coordinador Grupo No Formal Insumos - Revisores y Funcionarios"/>
    <n v="1"/>
    <x v="0"/>
  </r>
  <r>
    <x v="4"/>
    <x v="1"/>
    <m/>
    <m/>
    <m/>
    <m/>
    <s v="2.4  La Dirección Seccional de Aduanas de Bogotá, incluirá en el control de recibo y ubicación de las unidades documentales (preliminares y expedientes) casilla de verificación de firma de planillas de asignación de reparto._x000a__x000a_2.5 La Dirección Seccional de Aduanas de Bogotá, realizara cuatrimestralmente una capacitaciónen fundamentación jurídica y en la atención, autocontrol y desarrollo de los procesos._x000a__x000a_2.6 La Dirección Seccional de Aduanas de Bogotá, ejecutará retroalimentaciones semestrales respecto el correcto uso de los sistemas informáticos electrónicos de la entidad."/>
    <s v="2.4  La Dirección Seccional de Aduanas de Bogotá, incluirá en el control de recibo y ubicación de las unidades documentales (preliminares y expedientes) casilla de verificación de firma de planillas de asignación de reparto._x000a__x000a_2.5 La Dirección Seccional de Aduanas de Bogotá, realizara cuatrimestralmente una capacitaciónen fundamentación jurídica y en la atención, autocontrol y desarrollo de los procesos._x000a__x000a_2.6 La Dirección Seccional de Aduanas de Bogotá, ejecutará retroalimentaciones semestrales respecto el correcto uso de los sistemas informáticos electrónicos de la entidad."/>
    <s v="Informes trimestrales con la evidencia de la verificación, seguimiento y cumplimiento (4)_x000a__x000a_Informe con las memorias de la capacitación y sus respectivas listas de asistencia. (3)_x000a__x000a_Informes semestrales consolidados de las memorias de las reuniones (2)_x000a__x000a_"/>
    <n v="9"/>
    <d v="2023-08-01T00:00:00"/>
    <d v="2024-07-31T00:00:00"/>
    <n v="52.142857142857146"/>
    <n v="9"/>
    <s v="DGF_x000a_DS – Subproceso Fiscalización y Liquidación _x000a_Dirección Seccional de Aduanas (DSA) de Bogotá_x000a_División de Fiscalización y Liquidación Determinación Tributos y Gravámenes Aduaneros"/>
    <n v="1"/>
    <x v="0"/>
  </r>
  <r>
    <x v="4"/>
    <x v="1"/>
    <m/>
    <m/>
    <m/>
    <m/>
    <s v="2.7  (a) La Dirección Seccional de Aduanas de Cartagena,  realizará  la revisión total  de los actos administrativos mediante la utilizacion de listas de chequeo. _x000a__x000a_2.8 (b) Realizar por parte de la DS Aduanas De Cartagena una reinduccion de los procedimientos vigentes."/>
    <s v="2.7  (a) La Dirección Seccional de Aduanas de Cartagena,  realizará  la revisión total  de los actos administrativos mediante la utilizacion de listas de chequeo. _x000a__x000a_2.8 (b) Realizar por parte de la DS Aduanas De Cartagena una reinduccion de los procedimientos vigentes."/>
    <s v="1. (a ) relación mensual de listas de chequeo  con actos revisados. (6)_x000a__x000a__x000a_ _x000a_2. (b) Correo electrónico con instrucciones y  link de acceso a la carpeta SharePoint de reinducción (1)"/>
    <n v="7"/>
    <d v="2023-08-01T00:00:00"/>
    <d v="2024-07-31T00:00:00"/>
    <n v="52.142857142857146"/>
    <n v="7"/>
    <s v="DGF_x000a_Subproceso Fiscalización y Liquidación _x000a_Dirección Seccional de Aduanas (DSA) de Cartagena_x000a_División de Fiscalizacion y Liquidacion Aduanera"/>
    <n v="1"/>
    <x v="0"/>
  </r>
  <r>
    <x v="4"/>
    <x v="1"/>
    <s v="Auditoría al Trámite de Expedientes Aduaneros AEA 2023-005_x000a__x000a_Periodo: 3/01/2022 - 28/02/2023_x000a__x000a_H3"/>
    <s v="AEA 2023-005"/>
    <s v="Hallazgo No. 3 Supervisión, seguimiento y control - Nivel Central y Nivel Seccional_x000a__x000a_Verificados los informes de monitoreo de riesgos, los ejercicios de autoevaluación y el seguimiento realizado por parte de la Subdirección de Fiscalización Aduanera a las direcciones seccionales auditadas, así como los casos revisados en las mismas, se encontraron deficiencias en los lineamientos expedidos por el líder del subproceso en relación con:_x000a__x000a_La definición de la terminación de las investigaciones y la codificación de los actos expedidos para situaciones que tiene un mismo presupuesto fáctico; la apertura de expedientes para investigaciones relacionadas con liquidaciones oficiales y sanciones aduaneras codificadas de diferente manera en las direcciones seccionales visitadas; en la determinación del procedimiento a seguir frente a liquidaciones oficiales relacionadas con subpartidas arancelarias de revisión de valor o de corrección;  en valoración y análisis del acervo probatorio, que demandan unidad de criterio respecto a la investigación que se debía seguir, evidenciado así:_x000a__x000a_3.1 Actos administrativos expedidos por firmeza de la declaración de importación, reportados como riesgos materializados, en la DSA de Bogotá, en 129 casos, se observó que el acto definitivo es “Auto de Archivo Aduanero por firmeza de la declaración de importación” con el código para notificar “135-242” sin conceder recurso de reconsideración y en la DSA de Cartagena, para 7 casos se profirió “Auto de Archivo por caducidad de la acción” con el código “1437” concediendo recurso de reconsideración. _x000a__x000a_3.2 Apertura de expedientes para investigaciones relacionadas con liquidaciones oficiales y sanciones aduaneras se codifican diferente en las direcciones seccionales visitadas: En la DSA de Cartagena se utiliza, en caso de sanciones código único “CU” y para Liquidaciones Oficiales “RV”, mientras que en la DSA de Bogotá se identifica las liquidaciones oficiales de valor con “RV” y de corrección “RA”; y para las sanciones se emplean diferentes códigos dependiendo de la infracción: “IS infracciones Sociedades de Intermediación Aduanera”, “ID infracciones a Depósitos”, “IT infracciones Empresas Transportadoras”, “IK Infracciones Courrier”, “IU Infracciones a Usuarios Aduaneros Permanentes”. _x000a__x000a_3.3 Dos Autos de Archivo por improcedencia de la Investigación, en la DSA de Bogotá, evidencian falta de unidad de criterio entre los GIT de Determinación y de Fondo de Sanciones de la misma dirección seccional, en cuanto a la tipificación en el REA versus la Resolución Sanción respecto a la infracción cometida. Expedientes ID 20212022 5123 y ID 201920200665. Así como, sustentar seis autos de archivo por pago con la connotación “obligación natural” dado que ya se configuró la firmeza y/o caducidad para las obligaciones pagadas. Expedientes: ID20172021 6140, ID 201720216138, ID 201720216116, ID 201720216139, ID 201720216146, ID 201920193495. _x000a__x000a_Con lo anterior, se desatiende lo establecido en el artículo 30 numerales 2 y 3 del Decreto 1742 de 2020, actividad 19 del Procedimiento PR-PEC-001 “Documentación de Sistema de Gestión”, la Resolución 6004 de 2018 “Por la cual se establecen los documentos del Modelo Integrado de Planeación y Gestión en la UAE Dirección de Impuestos y Aduanas Nacionales (DIAN)”; Memorando 000095 del 10/04/2021 “Fortalecimiento en la Aplicación de los Procedimientos Aduaneros” de la Subdirección de Fiscalización Aduanera y el  Modelo Integrado de Planeación y Gestión - MIPG, en relación con las Dimensiones 3. “Gestión con Valores para Resultados”, 5. “Información y Comunicación” y 7. “Control Interno” en los Componentes 3 “Actividades de Control” y 5. “Actividades de Monitoreo”. "/>
    <s v="Debido a deficiencias en el seguimiento, monitoreo y análisis de la información reportada por las direcciones seccionales al nivel central, así como en los ejercicios de autoevaluación en nivel seccional, la valoración y evaluación de la suficiencia y efectividad de los controles definidos para el tratamiento en la matriz de riesgos del proceso."/>
    <s v="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quot;Identificación de la Unidad Documental FT-ADF-2338&quot; (carátula de expedientes)."/>
    <s v="3.1 La Subdirección de Fiscalización Aduanera, proferirá lineamiento que defina la unificación de los códigos alfabéticos para la identificación de los expedientes en los diferentes procedimientos aduaneros y aplicativos informáticos propios del área, con el fin de evitar la dispersión de los códigos que actualmente existen y que se logren identificar de manera clara y precisa en la &quot;Identificación de la Unidad Documental FT-ADF-2338&quot; (carátula de expedientes)."/>
    <s v="Memorando de Lineamiento"/>
    <n v="1"/>
    <d v="2023-08-01T00:00:00"/>
    <d v="2024-03-30T00:00:00"/>
    <n v="34.571428571428569"/>
    <n v="1"/>
    <s v="DGF_x000a_NC – Subproceso Fiscalización y Liquidación _x000a_Dirección de Gestión de Fiscalización_x000a_Subdirección de Fiscalización Aduanera_x000a__x000a_ELABORACIÓN_x000a_31072023"/>
    <n v="1"/>
    <x v="0"/>
  </r>
  <r>
    <x v="4"/>
    <x v="1"/>
    <m/>
    <m/>
    <m/>
    <m/>
    <s v="3.2  Realizar diagnóstico para validar que actos administrativos se están utilizando en cada Dirección Seccional, a fin de evidenciar todas las desviaciones._x000a__x000a_3.3 Expedir lineamiento para las Direcciones Seccionales con la unificación de los códigos de los actos administrativos a nivel nacional, de los procedimientos aduaneros._x000a__x000a_3.4 Realizar oficio para el área de Correspondencia y Notificaciones para que sean incluidos y actualizados en el aplicativo Notificar, todos los códigos de actos administrativos de los procedimientos aduaneros."/>
    <s v="3.2  Realizar diagnóstico para validar que actos administrativos se están utilizando en cada Dirección Seccional, a fin de evidenciar todas las desviaciones._x000a__x000a_3.3 Expedir lineamiento para las Direcciones Seccionales con la unificación de los códigos de los actos administrativos a nivel nacional, de los procedimientos aduaneros._x000a__x000a_3.4 Realizar oficio para el área de Correspondencia y Notificaciones para que sean incluidos y actualizados en el aplicativo Notificar, todos los códigos de actos administrativos de los procedimientos aduaneros."/>
    <s v="Informe de Diagnóstico (1)_x000a__x000a__x000a__x000a_Memorando de Lineamiento (1)_x000a__x000a__x000a_Oficio a correspondencia y notificaciones (1)"/>
    <n v="3"/>
    <d v="2023-08-01T00:00:00"/>
    <d v="2024-07-31T00:00:00"/>
    <n v="52.142857142857146"/>
    <n v="3"/>
    <s v="DGF_x000a_NC – Subproceso Fiscalización y Liquidación _x000a_Dirección de Gestión de Fiscalización_x000a_Subdirección de Fiscalización Aduanera_x000a__x000a_ELABORACIÓN_x000a_31072023"/>
    <n v="1"/>
    <x v="0"/>
  </r>
  <r>
    <x v="4"/>
    <x v="1"/>
    <m/>
    <m/>
    <m/>
    <m/>
    <s v="3.5 La Dirección Seccional de Aduanas de Bogotá, realizará capacitación semestral de la normatividad aduanera, procedimientos y jurisprudencia vigente._x000a__x000a_3.6 La DS Aduanas de Bogotá realizará comités de retroalimentación trimestrales  de casos que generen diferencia de criterios por cambios normativos o procedimentales que puedan producir diferentes interpretaciones "/>
    <s v="3.5 La Dirección Seccional de Aduanas de Bogotá, realizará capacitación semestral de la normatividad aduanera, procedimientos y jurisprudencia vigente._x000a__x000a_3.6 La DS Aduanas de Bogotá realizará comités de retroalimentación trimestrales  de casos que generen diferencia de criterios por cambios normativos o procedimentales que puedan producir diferentes interpretaciones "/>
    <s v="1. Formato de asistencia a capacitación interna (2)_x000a__x000a__x000a_2. Formato de asistencia a reunión (4)"/>
    <n v="6"/>
    <d v="2023-08-01T00:00:00"/>
    <d v="2024-07-31T00:00:00"/>
    <n v="52.142857142857146"/>
    <n v="6"/>
    <s v="DGF_x000a_DS – Subproceso Fiscalización y Liquidación _x000a_Dirección Seccional de Aduanas (DSA) de Bogotá_x000a_División de Fiscalización y Liquidación Aduanera de Sanciones y Definición de Situación Jurídica_x000a__x000a_ELABORACIÓN_x000a_31072023"/>
    <n v="1"/>
    <x v="0"/>
  </r>
  <r>
    <x v="4"/>
    <x v="1"/>
    <m/>
    <m/>
    <m/>
    <m/>
    <s v="3.7 (a) La Dirección Seccional de Aduanas de Cartagena, realizará capacitación  sobre la normatividad aduanera Decreto 920 de 2023, en especial del Capitulo 5 del Título 4: PROCEDIMIENTO SANCIONATORIO Y DE FORMULACION DE LIQUIDACIONES OFICIALES."/>
    <s v="3.7 (a) La Dirección Seccional de Aduanas de Cartagena, realizará capacitación  sobre la normatividad aduanera Decreto 920 de 2023, en especial del Capitulo 5 del Título 4: PROCEDIMIENTO SANCIONATORIO Y DE FORMULACION DE LIQUIDACIONES OFICIALES."/>
    <s v="1.  Formato de asistencia a capacitación _x000a__x000a_"/>
    <n v="1"/>
    <d v="2023-08-01T00:00:00"/>
    <d v="2024-01-30T00:00:00"/>
    <n v="26"/>
    <n v="1"/>
    <s v="DGF_x000a_Subproceso Fiscalización y Liquidación _x000a_Dirección Seccional de Aduanas (DSA) de Cartagena_x000a_División de Fiscalizacion y Liquidacion Aduanera _x000a__x000a_ELABORACIÓN_x000a_31072023"/>
    <n v="1"/>
    <x v="0"/>
  </r>
  <r>
    <x v="4"/>
    <x v="1"/>
    <s v="Auditoría al Trámite de Expedientes Aduaneros AEA 2023-005_x000a__x000a_Periodo: 3/01/2022 - 28/02/2023_x000a__x000a_H4"/>
    <s v="AEA 2023-005"/>
    <s v="Hallazgo No. 4 Términos en el trámite de insumos, recepción, entrega y expedición de actos administrativos- DSA Bogotá  _x000a_En la revisión del cumplimiento normativo y procedimental en una muestra correspondiente a 103 actos administrativos (32 liquidaciones oficiales y 71 sanciones), se observaron inoportunidades en el trámite de los requerimientos especiales aduaneros, liquidaciones oficiales, resoluciones sanciones y autos de archivo, así:  _x000a_a._x0009_Inoportunidad en la remisión del insumo. _x000a_El 22/07/2019 el GIT no formal de insumos remitió al GIT de Investigaciones Aduaneras I de la referida dirección seccional la repuesta al REA generada por el interesado desde el 16/05/2017 en la cual se allanaba y aportaba recibo oficial de pago. Teniendo en cuenta que el término para expedir el acto de fondo era de 45 días contados a partir de la recepción de la respuesta al REA o al vencimiento del plazo para responder a éste, se generó Resolución de declaratoria de silencio administrativo positivo: Expediente RA 201420177878 _x000a_El 23/02/2022 el jefe del GIT de Determinación de Liquidaciones Oficiales Aduaneras remitió el insumo para dar apertura a la investigación, al jefe del GIT de Decisión de Fondo de Sanciones por no responder el requerimiento de información de fecha 22/05/2019. Expediente IZ 201920222867 _x000a_b._x0009_Inoportunidad en la apertura de la investigación frente a la recepción del insumo, así:_x000a_#_x0009_Expediente _x0009_ Recepción de Insumo _x0009_               Apertura_x0009_             Tiempo                                                           _x000a_                                                                                                         de Investigación               Aproximado                                                                                                _x000a_ 1           ID 2019201903062         27/02/2019                          4/12/2020                 1 año y 9 meses _x000a_2_x0009_ID2021202202571_x0009_30/09/2021_x0009_                  7/04/2022_x0009_            6 meses _x000a_3_x0009_ID201920200858_x0009_10/12/2019_x0009_                  22/10/2020_x0009_            10 meses _x000a_4_x0009_ID202020215872_x0009_10/12/2020_x0009_                  20/11/2021                 12 meses _x000a_5_x0009_ID201920200728_x0009_8/08/2019_x0009_                  1/06/2020_x0009_             9 meses _x000a_6_x0009_IK2020202105189_x0009_20/11/2020_x0009_                  27/10/2021_x0009_             11 meses _x000a_7_x0009_IZ2020202102492             25/02/2019_x0009_                  8/10/2019_x0009_               7 meses _x000a_8_x0009_IK2020202104061_x0009_23/12/2020_x0009_                  10/08/2021_x0009_              7 meses _x000a_9_x0009_IZ2020202105946_x0009_28/10/2020_x0009_                  20/11/2021_x0009_              1 año _x000a_10_x0009_IK2021202105945_x0009_23/03/2021_x0009_                  20/11/2021_x0009_               7 meses _x000a_11_x0009_IS2020202002739_x0009_24/02/2020_x0009_                  22/10/2020_x0009_               7 meses _x000a_12_x0009_IK2020202105189_x0009_20/11/2020_x0009_                  27/10/2021_x0009_               11 meses _x000a_13_x0009_PV2018201902513_x0009_28/12/2018_x0009_                   9/10/2019_x0009_                9 meses _x000a_14_x0009_ID2019202000665_x0009_1/10/2019_x0009_                   1/06/2020_x0009_                8 meses _x000a_15_x0009_IS2018201900499_x0009_28/08/2018_x0009_                   30/06/2021_x0009_                2 años y 10 meses _x000a_16_x0009_ID2017201901428_x0009_19/12/2018_x0009_                   18/06/2019_x0009_                6 meses _x000a_17_x0009_ID2020202203564_x0009_27/10/2020_x0009_                   24/05/2022_x0009_                 1 año y 7 meses _x000a_18_x0009_IZ2021202202417_x0009_6/05/2021_x0009_                    7/04/2022_x0009_                 11 meses _x000a_19_x0009_IZ2019202105924_x0009_20/11/2019_x0009_                    20/11/2021_x0009_                 2 años _x000a_20_x0009_IZ2018201903163_x0009_2/05/2019_x0009_                    4/12/2019_x0009_                 7 meses _x000a_21_x0009_ID2019201902601_x0009_27/02/2019_x0009_                   11/10/2019_x0009_                  7 meses _x000a_c._x0009_Inoportunidad entre el escrito de allanamiento con pago y la expedición del Auto de Archivo:_x000a_#  Expediente_x0009_            Radicación del           Aceptación                  Tiempo Aproximado      _x000a_                                         Allanamiento              del Pago _x000a_                                           con Pago_x0009_ _x000a_                        _x000a_1 ID202020220893_x0009_22 y 29/10/2020              6/05/2022_x0009_                  1 año y seis meses _x000a_2 ID2019202101497_x0009_9/11/2020_x0009_           6/06/2022_x0009_                  1 año y seis meses _x000a_3 ID201820220895_x0009_15/03/2021_x0009_          6/05/2022                      1 año y 1 mes _x000a_4 ID201920192601_x0009_27/02/2019_x0009_          21/01/2022_x0009_                  2 años y 11 meses _x000a_5 ID202020220894_x0009_16/10/2020_x0009_          6/05/2022_x0009_                  1 año y 6 meses_x000a__x000a_Adicionalmente, se observó que transcurrió tiempo de 4 años, entre la expedición de autos de archivo aceptando el allanamiento y la realización de los pagos por sanción reducida. Expedientes ID 2017202106140, ID 201720216138, ID 201720216116, ID 201720216139, ID 201720216146, ID 201920193495._x000a__x000a_Con lo anterior, se desatienden los artículos 131, 478, 512 y 519 del Decreto 2685 de 1999; 188, 611, 686 y 707 del Decreto 1165 de 2019; los principios de eficacia, eficiencia y celeridad contenidos en los artículos 209 de la Constitución Política de Colombia y 3º de la Ley 489 de 1998; el procedimiento PR-PEC-0339 “Autoevaluación del Control y Gestión” y numeral 3 “Condiciones Generales” del procedimiento PR-COA-0226 “Liquidaciones Oficiales Aduaneras” y al Modelo Integrado de Planeación y Gestión - MIPG, en relación con las Dimensiones 3, “Gestión con Valores para Resultados”, 5 “Información y Comunicación” y 7 “Control Interno”  en los Componentes  3 “Actividades de Control” y 5 “Actividades de Monitoreo”. "/>
    <s v="Debido a falta de control, monitoreo y seguimiento por parte de los líderes del proceso, exponiendo a la entidad al riesgo R5 “Actos Administrativos proferidos, notificados o comunicados fuera del término legal”,"/>
    <s v="4. La Dirección Seccional de Aduanas de Bogotá:_x000a__x000a_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_x000a__x000a_4.2  (b y c) Continuar con la priorización de allanamientos en el Grupo No Formal de Insumos realizando dos brigadas de evacuación de allanamientos de manera periódica."/>
    <s v="4. La Dirección Seccional de Aduanas de Bogotá:_x000a__x000a_4.1  (a) Generará consulta de aplicativo infomático local ELMAR y SIE IRIS con la información contenida en los mismos, si sobre los hechos objeto de análisis cursa otra  investigación. Para lo cual el Jefe de cada GIT, realizará un control cuatrimestral del 1% de los actos administrativos generados y que sobre los mismos se haya elaborado la correspondiente lista de chequeo. _x000a__x000a_4.2  (b y c) Continuar con la priorización de allanamientos en el Grupo No Formal de Insumos realizando dos brigadas de evacuación de allanamientos de manera periódica."/>
    <s v="_x000a__x000a_ Formato de control cuatrimestral. (3)_x000a__x000a_ _x000a__x000a__x000a_Informes de planeación, ejecución y resultado de brigadas. (2)"/>
    <n v="5"/>
    <d v="2023-08-01T00:00:00"/>
    <d v="2024-07-31T00:00:00"/>
    <n v="52.142857142857146"/>
    <n v="5"/>
    <s v="DGF_x000a_DS – Subproceso Fiscalización y Liquidación _x000a_Dirección Seccional de Aduanas (DSA) de Bogotá_x000a_División de Fiscalización y Liquidación Aduanera de Sanciones y Definición de Situación Jurídica_x000a__x000a__x000a_ELABORACIÓN_x000a_31072023"/>
    <n v="1"/>
    <x v="0"/>
  </r>
  <r>
    <x v="4"/>
    <x v="1"/>
    <m/>
    <m/>
    <m/>
    <m/>
    <s v="4.3  Ejecutará controles mensuales de manera virtual para la verificación y seguimiento de las fechas de vencimiento de los procesos"/>
    <s v="4.3  Ejecutará controles mensuales de manera virtual para la verificación y seguimiento de las fechas de vencimiento de los procesos"/>
    <s v="Informes mensuales de los controles ejecutados"/>
    <n v="12"/>
    <d v="2023-08-01T00:00:00"/>
    <d v="2024-07-31T00:00:00"/>
    <n v="52.142857142857146"/>
    <n v="12"/>
    <s v="DGF_x000a_DS – Subproceso Fiscalización y Liquidación _x000a_Dirección Seccional de Aduanas (DSA) de Bogotá_x000a_División de Fiscalización y Liquidación Determinación Tributos y Gravámenes Aduaneros _x000a__x000a__x000a_ELABORACIÓN_x000a_31072023_x000a_"/>
    <n v="1"/>
    <x v="0"/>
  </r>
  <r>
    <x v="4"/>
    <x v="1"/>
    <s v="Auditoría al Trámite de Insumos de Fiscalización remitidos a las Direcciones Seccionales ATI 2024-003_x000a_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0"/>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0"/>
    <x v="1"/>
  </r>
  <r>
    <x v="4"/>
    <x v="1"/>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0"/>
    <s v="DGF_x000a_NC – Subproceso de Fiscalización y Liquidación_x000a_Dirección de Gestión de Fiscalización_x000a_Subdirección de Fiscalización  Tributaria "/>
    <n v="0"/>
    <x v="1"/>
  </r>
  <r>
    <x v="4"/>
    <x v="1"/>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0"/>
    <s v="DGF_x000a_NC – Subproceso de Fiscalización y Liquidación_x000a_Dirección de Gestión de Fiscalización_x000a_Subdirección de Fiscalización  Tributaria "/>
    <n v="0"/>
    <x v="1"/>
  </r>
  <r>
    <x v="4"/>
    <x v="1"/>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0"/>
    <s v="DGF_x000a_NC – Subproceso de Fiscalización y Liquidación_x000a_Dirección de Gestión de Fiscalización_x000a_Subdirección de Fiscalización  Tributaria _x000a_Coordinación de Supervisión y Seguimiento"/>
    <n v="0"/>
    <x v="1"/>
  </r>
  <r>
    <x v="4"/>
    <x v="1"/>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4"/>
    <x v="1"/>
    <m/>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03-30T00:00:00"/>
    <n v="33.857142857142854"/>
    <n v="0"/>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0"/>
    <x v="1"/>
  </r>
  <r>
    <x v="4"/>
    <x v="1"/>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5-03-31T00:00:00"/>
    <n v="30.142857142857142"/>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1"/>
  </r>
  <r>
    <x v="4"/>
    <x v="1"/>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1"/>
  </r>
  <r>
    <x v="4"/>
    <x v="1"/>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1"/>
  </r>
  <r>
    <x v="4"/>
    <x v="1"/>
    <m/>
    <m/>
    <m/>
    <m/>
    <m/>
    <s v="3..3. Efectuar los desarrollos y plan de pruebas del requerimiento, con participación de las Direcciones Seccionales. _x000a__x000a_"/>
    <s v="Formato de paso a producción y aceptación de pruebas."/>
    <n v="1"/>
    <d v="2024-09-01T00:00:00"/>
    <d v="2025-07-31T00:00:00"/>
    <n v="47.571428571428569"/>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0"/>
    <x v="1"/>
  </r>
  <r>
    <x v="4"/>
    <x v="1"/>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5-07-31T00:00:00"/>
    <n v="47.571428571428569"/>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1"/>
  </r>
  <r>
    <x v="4"/>
    <x v="1"/>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0"/>
    <s v="DGF_x000a_NC – Subproceso de Fiscalización y Liquidación_x000a_Dirección de Gestión de Fiscalización_x000a_Subdirección de Fiscalización  Aduanera"/>
    <n v="0"/>
    <x v="1"/>
  </r>
  <r>
    <x v="4"/>
    <x v="1"/>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5-04-30T00:00:00"/>
    <n v="34.42857142857143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1"/>
  </r>
  <r>
    <x v="4"/>
    <x v="1"/>
    <m/>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0"/>
    <s v="DGF_x000a_NC – Subproceso de Fiscalización y Liquidación_x000a_Dirección de Gestión de Fiscalización_x000a_Subdirección de Fiscalización  Aduanera"/>
    <n v="0"/>
    <x v="1"/>
  </r>
  <r>
    <x v="4"/>
    <x v="1"/>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5-03-30T00:00:00"/>
    <n v="33.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1"/>
  </r>
  <r>
    <x v="4"/>
    <x v="1"/>
    <m/>
    <m/>
    <m/>
    <m/>
    <m/>
    <s v="Socializar los ajustes realizados._x000a__x000a__x000a__x000a__x000a_"/>
    <s v="Correo"/>
    <n v="1"/>
    <d v="2025-03-30T00:00:00"/>
    <d v="2025-04-30T00:00:00"/>
    <n v="4.4285714285714288"/>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1"/>
  </r>
  <r>
    <x v="4"/>
    <x v="1"/>
    <m/>
    <s v="ATI 2024-003_x000a__x000a_H4"/>
    <s v="Hallazgo No. 4 - Inoportunidad en el trámite de insumos para la apertura de la investigación, respecto al trámite de aceptación de allanamiento - DSA Bogotá (D)_x000a_En la verificación efectuada al insumo recibido por la División de Fiscalización y Liquidación de Determinación de Tributos y Gravámenes Aduaneros de la DSA de Bogotá mediante oficio 1-91-201-267-0527 del 18/08/2022, se indicó al equipo de auditoría que dicho insumo contiene 100 solicitudes de allanamiento y pago sanción reducida radicados por usuarios años 2018 y anteriores, en los que se observaron las siguientes situaciones:_x000a_• 61 insumos que corresponden a allanamientos de los años: 2015 - 1, 2016 - 1, 2017 - 7, 2018 - 51 y 2019 - 1, se encontraron sin apertura de expediente para aceptación o no del pago sanción reducida de declaraciones de importación de corrección, las cuales adquirieron firmeza. (Anexo 26 FA)_x000a_• 13 insumos no fueron entregados al equipo de auditoría, por tanto, no fue posible determinar el estado actual de las solicitudes presentadas por los usuarios con pago de sanción reducida. (Anexo 27 FA) "/>
    <s v="1.- Falta de control, monitoreo y seguimiento por parte de los líderes del proceso"/>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0"/>
    <s v="DGF_x000a_NC – Subproceso de Fiscalización y Liquidación_x000a_Dirección de Gestión de Fiscalización_x000a_Subdirección de Fiscalización  Aduanera"/>
    <n v="0"/>
    <x v="1"/>
  </r>
  <r>
    <x v="4"/>
    <x v="1"/>
    <m/>
    <m/>
    <m/>
    <m/>
    <s v="2. Elaborar un Plan de Trabajo por parte de la DSA de Bogotá para la evacuación de los casos detectados en la Auditoria respecto al tramite de aceptación de allanamiento._x000a__x000a_"/>
    <s v="2.1 La DSA de Bogotá elaborará un plan de trabajo para la evacuación de los casos detectados en la Auditoria respecto al tramite de aceptación de allanamiento, que involucre la ubicación de los insumos pendientes de trámite de aceptación de allanamiento y la posible fecha de evacuación . _x000a__x000a_"/>
    <s v="Plan de Trabajo_x000a__x000a_"/>
    <n v="1"/>
    <d v="2024-09-01T00:00:00"/>
    <d v="2024-12-31T00:00:00"/>
    <n v="17.285714285714285"/>
    <n v="1"/>
    <s v="DGF_x000a_DS-Subproceso de Fiscalización y Liquidación_x000a_Dirección Seccional de Aduanas de Bogotá_x000a_División de Fiscalización y Liquidación de Determinación de Tributos y Gravámenes Aduaneros"/>
    <n v="1"/>
    <x v="0"/>
  </r>
  <r>
    <x v="4"/>
    <x v="1"/>
    <m/>
    <s v="ATI 2024-003_x000a__x000a_H5"/>
    <s v="Hallazgo No. 5 - Deficiencias en la gestión de roles de acceso y el incumplimiento de las normas, políticas y procedimientos de seguridad de la información _x000a_Realizado el cruce entre los archivos de “Planta activa 30_04_2024.xlsx” generado por la Coordinación de Administración de Planta de Personal, el archivo de roles del 9/05/2024 “Roles_Muisca_Corte_9_Mayo_2024.xlsx” publicado por la Coordinación de Soporte Técnico al usuario en diannet y el último archivo del 10/09/2021 Anexo &quot;Roles de las soluciones tecnológicas según procedimientos y procesos_V3_R054” publicado en el Listado Maestro de Documentos, de los roles activos en los sistemas de información INTEGRA  e IRIS , se encontraron las siguientes situaciones:_x000a_• Existen roles relacionados en el archivo de “Anexo de Roles de las soluciones tecnológicas…” que deben ser asignados al nivel central dado que permiten la consulta nacional y que en el archivo Roles_Muisca_Corte_9_Mayo_2024.xlsx” están asignados al nivel seccional así:_x000a_El Rol 2640 “…Generación de Reportes SI INTEGRA Nivel Central&quot;, asignado a 10    funcionarios del nivel seccional._x000a_El Rol 1420 “…consulta del Estado de los Expedientes de Fiscalización, de las Planillas Múltiples de Remisión, de los actos enviados a Notificar y de la Información Paramétrica …&quot;, asignado a 91 funcionarios de nivel seccional. (Anexo 28 SD)_x000a_• Desactualización de los campos (dirección_seccional y nombre_cargo) en el archivo Roles_Muisca_Corte_9_Mayo_2024.xlsx publicado por la Coordinación de Soporte Técnico al usuario en DIANNET, referente a:_x000a_Inconsistencias presentadas respecto al campo dirección_seccional: 10 funcionarios con 33 roles. (Anexo 29 SD) _x000a_Inconsistencias presentadas respecto al campo nombre_cargo: 17 funcionarios con 49 roles, de los cuales siete corresponden a roles del SI IRIS y 42 del SI INTEGRA. (Anexo 30 SD) _x000a_• Existen ocho funcionarios con 21 roles del SI INTEGRA no pertenecientes al proceso de Fiscalización y Liquidación. (Anexo 31 SD)_x000a_ "/>
    <s v="1.- Falta de cumplimiento a los controles establecidos por parte de la primera y segunda línea de defensa en relación con la gestión y seguimiento de roles de acceso a los sistemas de información"/>
    <s v="1. Colocar un PST por parte de las Direcciones Seccionales de Aduanas de Bogotá y Medellín, trimestralmente para obtener el listado actualizado de roles del SI IRIS de los funcionarios pertenecientes al área y con base en el listado solicitar la depuración teniendo en cuenta si el servidor público permanece en el área, fue trasladado o se encuentra en situación administrativa, etc para contar con el listado actualizado._x000a__x000a_"/>
    <s v="1.1. Colocar un PST para obtener el listado para verificar trimestralmente los roles a cargo de los servidores publicos del area"/>
    <s v="PST generado por trimestre"/>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0"/>
    <x v="1"/>
  </r>
  <r>
    <x v="4"/>
    <x v="1"/>
    <m/>
    <m/>
    <m/>
    <m/>
    <m/>
    <s v="1.2. Solicitar la Depuración del listado aplicando el procedimiento una vez se haya Verificardo el listado teniendo en cuenta la situacion y/o ubicacion del servidor público."/>
    <s v="Solicitud de depuracion o actualización al area de tecnología"/>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
    <n v="0"/>
    <x v="1"/>
  </r>
  <r>
    <x v="4"/>
    <x v="1"/>
    <m/>
    <m/>
    <m/>
    <m/>
    <m/>
    <s v="1.3. Verificar trimestralmente la actualización de los roles de los servidores públicos del area antes requeridos al area de tecnología"/>
    <s v="Listado de roles actualizado de manera trimestral generado por Tecnología"/>
    <n v="2"/>
    <d v="2024-08-01T00:00:00"/>
    <d v="2025-01-31T00:00:00"/>
    <n v="26.142857142857142"/>
    <n v="0"/>
    <s v="DGF_x000a_DS – Subproceso de Fiscalización y Liquidación_x000a_Dirección Seccional de Aduanas de Bogotá_x000a_División de Fiscalización y Liquidación Aduanera_x000a_Dirección Seccional de Aduanas de Medellín _x000a_División de Fiscalización y Liquidación Aduanera_x000a__x000a_NC Proceso de Información,  Innovación y Tecnología_x000a_Dirección de Gestión de Innovación y Tecnología _x000a_Subdirección de Innovación y Proyectos"/>
    <n v="0"/>
    <x v="1"/>
  </r>
  <r>
    <x v="4"/>
    <x v="1"/>
    <m/>
    <m/>
    <m/>
    <m/>
    <s v="2. Realizar mensualmente seguimiento al cumplimiento del procedimiento PR-IT-0445 e instructivo IN-IT-0202 de los roles informaticos a las Direcciones Seccionales con competencia cambiaria._x000a_"/>
    <s v="2.1. Solicitar información mensual a las direcciones seccionales con copmpetencia cambiaria sobre los roles vigentes en cabeza de auditores y su depuración para advertir a los jefes de división la existencia de roles que no aplican al proceso y aún se encuentran en cabeza de los funcionarios ."/>
    <s v="Informe mensual "/>
    <n v="7"/>
    <d v="2024-08-30T00:00:00"/>
    <d v="2025-03-30T00:00:00"/>
    <n v="30.285714285714285"/>
    <n v="0"/>
    <s v="DGF_x000a_NC – Subproceso de Fiscalización y Liquidación_x000a_Dirección de Gestión de Fiscalización_x000a_Subdirección de Fiscalización Cambiaria_x000a__x000a_DS – Subproceso de Fiscalización y Liquidación_x000a_Direcciones seccionales con competencia cambiaria "/>
    <n v="0"/>
    <x v="1"/>
  </r>
  <r>
    <x v="4"/>
    <x v="1"/>
    <m/>
    <m/>
    <m/>
    <m/>
    <s v="3. Registrar un PST por parte de las Direcciones seccionales, trimestralmente para obtener el listado actualizado de roles del SI INTEGRA de los funcionarios pertenecientes al área y con base en el listado   solicitar la depuración  teniendo en cuenta si el servidor público permanece en el área, fue trasladado o se encuentra en situación administrativa, etc para contar con el listado actualizado._x000a__x000a__x000a__x000a_"/>
    <s v="3.1. Colocar un PST para obtener el listado para verificar trimestralmente los roles a cargo de los servidores publicos del area_x000a__x000a_"/>
    <s v="PST generado por trimestre"/>
    <n v="3"/>
    <d v="2024-09-01T00:00:00"/>
    <d v="2025-05-30T00:00:00"/>
    <n v="38.714285714285715"/>
    <n v="0"/>
    <s v="DGF_x000a_NC-  Subproceso de Fiscalización y liquidación_x000a_Subdirección de Fiscalización Tributaria_x000a__x000a_NC - Proceso de Información,  Innovación y Tecnología_x000a_Dirección de Gestión de Innovación y Tecnología _x000a_Subdirección de Innovación y Proyectos _x000a__x000a_DS- Subproceso de Fiscalización y liquidación _x000a_Dirección Seccional de Impuestos y Aduanas de Armenia _x000a_DSI de Medellín"/>
    <n v="0"/>
    <x v="1"/>
  </r>
  <r>
    <x v="4"/>
    <x v="1"/>
    <m/>
    <m/>
    <m/>
    <m/>
    <m/>
    <s v="3.2. Solicitar la Depuración del listado aplicando el procedimiento una vez se haya Verificardo el listado teniendo en cuenta la situacion y/o ubicacion del servidor público."/>
    <s v="Solicitud de depuración o actualización trimestral"/>
    <n v="3"/>
    <d v="2024-09-01T00:00:00"/>
    <d v="2025-05-30T00:00:00"/>
    <n v="38.714285714285715"/>
    <n v="0"/>
    <s v="DGF_x000a_NC  Subproceso de Fiscalización y liquidación_x000a_Subdirección de Fiscalización Tributaria_x000a__x000a_NC Proceso de Información,  Innovación y Tecnología_x000a_Dirección de Gestión de Innovación y Tecnología _x000a_Subdirección de Innovación y Proyectos _x000a__x000a_DS - Subproceso de Fiscalización y liquidación_x000a_Dirección Seccional de Impuestos y Aduanas de Armenia _x000a_DSI de Medellín"/>
    <n v="0"/>
    <x v="1"/>
  </r>
  <r>
    <x v="4"/>
    <x v="1"/>
    <m/>
    <m/>
    <m/>
    <m/>
    <m/>
    <s v="3.3. Verificar trimestralmente la actualización de los roles de los servidores públicos del area _x000a_"/>
    <s v="Listado de roles actualizado de manera trimestral de las DSIA de Armenia y DSI de Medellín"/>
    <n v="3"/>
    <d v="2024-09-01T00:00:00"/>
    <d v="2025-05-30T00:00:00"/>
    <n v="38.714285714285715"/>
    <n v="0"/>
    <s v="DGF_x000a_NC  Subproceso de Fiscalización y liquidación_x000a_Subdirección de Fiscalización Tributaria_x000a__x000a_DS- Dirección Seccional de Impuestos y Aduanas de Armenia _x000a_DSI de Medellín"/>
    <n v="0"/>
    <x v="1"/>
  </r>
  <r>
    <x v="4"/>
    <x v="1"/>
    <m/>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0"/>
    <x v="1"/>
  </r>
  <r>
    <x v="4"/>
    <x v="1"/>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1"/>
  </r>
  <r>
    <x v="4"/>
    <x v="1"/>
    <m/>
    <m/>
    <m/>
    <m/>
    <m/>
    <s v="_x000a_2.2. Ejecutar los Sprint o fases de desarrollo al interior de la célula de Fiscalización."/>
    <s v="_x000a_2.2.-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1"/>
  </r>
  <r>
    <x v="4"/>
    <x v="1"/>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1"/>
  </r>
  <r>
    <x v="4"/>
    <x v="1"/>
    <m/>
    <m/>
    <m/>
    <m/>
    <m/>
    <s v="_x000a_2.4. Divulgar los resultados de cada uno de los Sprint a nivel nacional_x000a__x000a__x000a__x000a__x000a__x000a__x000a__x000a__x000a__x000a__x000a_"/>
    <s v="2.4 Soporte de paso a producción"/>
    <n v="12"/>
    <d v="2024-09-01T00:00:00"/>
    <d v="2025-08-31T00:00:00"/>
    <n v="52"/>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
    <x v="1"/>
  </r>
  <r>
    <x v="4"/>
    <x v="1"/>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0"/>
  </r>
  <r>
    <x v="4"/>
    <x v="1"/>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4"/>
    <x v="1"/>
    <m/>
    <m/>
    <m/>
    <m/>
    <m/>
    <s v="_x000a_4.2. Ejecutar los Sprint o fases de desarrollo al interior de la célula de Fiscalización."/>
    <s v="_x000a_4.2.-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0.33333333333333331"/>
    <x v="1"/>
  </r>
  <r>
    <x v="4"/>
    <x v="1"/>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0.33333333333333331"/>
    <x v="1"/>
  </r>
  <r>
    <x v="4"/>
    <x v="1"/>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0"/>
    <x v="1"/>
  </r>
  <r>
    <x v="4"/>
    <x v="1"/>
    <m/>
    <s v="ATI2024-003_x000a__x000a_H7"/>
    <s v="Hallazgo No. 7 - Controles de seguridad y privacidad de la información_x000a__x000a_Revisada la herramienta GRC de NOVASEC, se evidenció la identificación, valoración y tratamiento de activos de información de los SI IRIS e INTEGRA que apoyan el subproceso de Fiscalización y Liquidación, sin embargo, al revisar el registro de activos de información, actualizado a fecha 08/05/2024 publicado por la OSI en la opción de &quot;Transparencia&quot; del portal institucional, no se evidencia la publicación del SI IRIS. "/>
    <s v="1.- Incumplimiento en la actualización del inventario de activos de información "/>
    <s v="Realizar la revisión de los activos de la dependencia y  generar los ajustes correspondientes y Publicar el listado de activos de información y el índice de información Calsificada y reservada en el botón de transparencia de la  DIAN y en el portal de datos abiertos_x000a_"/>
    <s v="° Reuniones de revisión y ajuste de los activos de información de la depedencia._x000a_° Realizar la publicación de los Activos de información en la página de transparencia y datos abiertos."/>
    <s v="Listado de activos de información actualizado y  Publicación del registro de activos de información en el botón de transparencia de la entidad y en el portal de datos abiertos. "/>
    <n v="2"/>
    <d v="2024-08-15T00:00:00"/>
    <d v="2024-09-30T00:00:00"/>
    <n v="6.5714285714285712"/>
    <n v="2"/>
    <s v="DGF_x000a_NC – Subproceso de Fiscalización y Liquidación_x000a_Dirección de Gestión de Fiscalización_x000a_Subdirección de Fiscalización  Aduanera_x000a__x000a_NC – Proceso de Información,  Innovación y Tecnología  _x000a_Oficina de Seguridad de la Información"/>
    <n v="1"/>
    <x v="0"/>
  </r>
  <r>
    <x v="4"/>
    <x v="1"/>
    <m/>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FT-1561.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_x000a_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0"/>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
    <x v="1"/>
  </r>
  <r>
    <x v="4"/>
    <x v="1"/>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0.33"/>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0.33"/>
    <x v="1"/>
  </r>
  <r>
    <x v="4"/>
    <x v="1"/>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0"/>
    <x v="1"/>
  </r>
  <r>
    <x v="4"/>
    <x v="1"/>
    <m/>
    <m/>
    <m/>
    <m/>
    <s v="_x000a__x000a_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4"/>
    <x v="1"/>
    <m/>
    <m/>
    <m/>
    <m/>
    <m/>
    <s v="2.2. Ejecutar los Sprint o fases de desarrollo al interior de la célula de Fiscalización."/>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0.33333333333333331"/>
    <x v="1"/>
  </r>
  <r>
    <x v="4"/>
    <x v="1"/>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4"/>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0.33333333333333331"/>
    <x v="1"/>
  </r>
  <r>
    <x v="4"/>
    <x v="1"/>
    <m/>
    <m/>
    <m/>
    <m/>
    <m/>
    <s v="_x000a_2.4. Divulgar los resultados de cada uno de los Sprint a nivel nacional_x000a__x000a__x000a__x000a__x000a__x000a__x000a__x000a__x000a__x000a__x000a_"/>
    <s v="_x000a_Soporte de paso a producción_x000a_"/>
    <n v="12"/>
    <d v="2024-09-01T00:00:00"/>
    <d v="2025-08-31T00:00:00"/>
    <n v="52"/>
    <n v="0"/>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0"/>
    <x v="1"/>
  </r>
  <r>
    <x v="4"/>
    <x v="1"/>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1"/>
  </r>
  <r>
    <x v="4"/>
    <x v="1"/>
    <m/>
    <m/>
    <m/>
    <m/>
    <m/>
    <s v="_x000a_3.2. Ejecutar los Sprint o fases de desarrollo al interior de la célula de Fiscalización."/>
    <s v="_x000a_3.2.-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0.33333333333333331"/>
    <x v="1"/>
  </r>
  <r>
    <x v="4"/>
    <x v="1"/>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4"/>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0.33333333333333331"/>
    <x v="1"/>
  </r>
  <r>
    <x v="4"/>
    <x v="1"/>
    <m/>
    <m/>
    <m/>
    <m/>
    <m/>
    <s v="_x000a_3.4. Divulgar los resultados de cada uno de los Sprint a nivel nacional_x000a__x000a__x000a__x000a__x000a__x000a__x000a__x000a__x000a__x000a__x000a_"/>
    <s v="_x000a_Soporte de paso a producción"/>
    <n v="12"/>
    <d v="2024-09-01T00:00:00"/>
    <d v="2025-08-31T00:00:00"/>
    <n v="52"/>
    <n v="0"/>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0"/>
    <x v="1"/>
  </r>
  <r>
    <x v="4"/>
    <x v="1"/>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0"/>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0"/>
    <x v="1"/>
  </r>
  <r>
    <x v="4"/>
    <x v="1"/>
    <m/>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0"/>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0"/>
    <x v="1"/>
  </r>
  <r>
    <x v="4"/>
    <x v="1"/>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0"/>
    <s v="DGF_x000a_NC – Subproceso de Fiscalización y Liquidación_x000a_Dirección de Gestión de Fiscalización_x000a_Subdirección de Fiscalización  Tributaria "/>
    <n v="0"/>
    <x v="1"/>
  </r>
  <r>
    <x v="4"/>
    <x v="1"/>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0"/>
  </r>
  <r>
    <x v="4"/>
    <x v="1"/>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0"/>
  </r>
  <r>
    <x v="3"/>
    <x v="1"/>
    <s v="Auditoría de Seguimiento a Planes Integrados de Mejoramiento del Proceso de Administración de Cartera - ASA 2017005_x000a__x000a_Período_x000a__x000a_01/01/2016 a 30/01/02017_x000a_"/>
    <s v="ASA 2017005"/>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_x000a_"/>
    <n v="0"/>
    <x v="1"/>
  </r>
  <r>
    <x v="3"/>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_x000a_"/>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_x000a_"/>
    <n v="0"/>
    <x v="1"/>
  </r>
  <r>
    <x v="3"/>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1"/>
  </r>
  <r>
    <x v="3"/>
    <x v="1"/>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1"/>
    <s v="Auditoría de Seguimiento a Planes Integrados de Mejoramiento del Proceso de Administración de Cartera - ASA 2017005_x000a_Período_x000a_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1"/>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1"/>
  </r>
  <r>
    <x v="3"/>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3"/>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1"/>
  </r>
  <r>
    <x v="3"/>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1"/>
  </r>
  <r>
    <x v="3"/>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1"/>
    <s v="Auditoría de Seguimiento a Planes Integrados de Mejoramiento del Proceso de Administración de Cartera - ASA 2017005_x000a__x000a_01/01/2016 a 30/01/02017_x000a_B"/>
    <s v="ASA 2017005"/>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1"/>
  </r>
  <r>
    <x v="3"/>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1"/>
  </r>
  <r>
    <x v="3"/>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0"/>
    <x v="1"/>
  </r>
  <r>
    <x v="3"/>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1"/>
    <s v="Auditoría de Seguimiento a Planes Integrados de Mejoramiento del Proceso de Administración de Cartera - ASA 2017005_x000a_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0"/>
  </r>
  <r>
    <x v="3"/>
    <x v="1"/>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0"/>
  </r>
  <r>
    <x v="3"/>
    <x v="1"/>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0"/>
  </r>
  <r>
    <x v="3"/>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ón y Proyectos_x000a_Subdirección de Soluciones y Desarrollo_x000a_"/>
    <n v="0"/>
    <x v="1"/>
  </r>
  <r>
    <x v="3"/>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ón y Proyectos_x000a_Subdirección de Soluciones y Desarrollo_x000a_"/>
    <n v="0"/>
    <x v="1"/>
  </r>
  <r>
    <x v="3"/>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0"/>
    <x v="1"/>
  </r>
  <r>
    <x v="3"/>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1"/>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1"/>
  </r>
  <r>
    <x v="3"/>
    <x v="1"/>
    <s v="Evaluación a la Administración de  Riesgos asociados a los procedimientos de Devoluciones y/o Compensaciones y Tráfico Postal y envios urgentes_x000a__x000a_H7_x000a__x000a_Periodo 01/01/2016 al 30/09/2016"/>
    <s v=" ARC 2016008"/>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0"/>
  </r>
  <r>
    <x v="3"/>
    <x v="1"/>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0"/>
  </r>
  <r>
    <x v="3"/>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3"/>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1"/>
  </r>
  <r>
    <x v="3"/>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3"/>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1"/>
  </r>
  <r>
    <x v="3"/>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1"/>
  </r>
  <r>
    <x v="3"/>
    <x v="1"/>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0"/>
  </r>
  <r>
    <x v="3"/>
    <x v="1"/>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0"/>
  </r>
  <r>
    <x v="3"/>
    <x v="1"/>
    <s v=" AUDITORÍA CONTROL INTERNO CONTABLE FUNCIÓN RECAUDADORA. - ACC2018-02_x000a__x000a__x000a_Periodo 01/01/2017 al 31/12/2018_x000a__x000a_H3"/>
    <s v="ACC 2018002"/>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1"/>
  </r>
  <r>
    <x v="3"/>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1"/>
    <s v="Auditoría al flujo de la información contable que impacta la Función Recaudadora AFR 2023-003_x000a__x000a_Periodo: 01/01/2022 al 30/03/2023_x000a__x000a_H1_x000a_"/>
    <s v="AFR 2023-003"/>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0.4"/>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0.4"/>
    <x v="1"/>
  </r>
  <r>
    <x v="3"/>
    <x v="1"/>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3"/>
    <x v="1"/>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0"/>
  </r>
  <r>
    <x v="3"/>
    <x v="1"/>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0"/>
  </r>
  <r>
    <x v="3"/>
    <x v="1"/>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0"/>
  </r>
  <r>
    <x v="3"/>
    <x v="1"/>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0"/>
  </r>
  <r>
    <x v="3"/>
    <x v="1"/>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3"/>
    <x v="1"/>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1"/>
  </r>
  <r>
    <x v="3"/>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1"/>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1"/>
    <s v="Auditoría al flujo de la información contable que impacta la Función Recaudadora AFR 2023-003_x000a__x000a_Periodo: 01/01/2022 al 30/03/2023_x000a__x000a_H2_x000a_"/>
    <s v="AFR 2023-003"/>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5-07-31T00:00:00"/>
    <n v="104.28571428571429"/>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1"/>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0"/>
  </r>
  <r>
    <x v="3"/>
    <x v="1"/>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1"/>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1"/>
    <s v="Auditoría al flujo de la información contable que impacta la Función Recaudadora AFR 2023-003_x000a__x000a_Periodo: 01/01/2022 al 30/03/2023_x000a__x000a_H3"/>
    <s v="AFR 2023-00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5-07-31T00:00:00"/>
    <n v="104.28571428571429"/>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1"/>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3"/>
    <x v="1"/>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0"/>
  </r>
  <r>
    <x v="3"/>
    <x v="1"/>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0"/>
    <x v="1"/>
  </r>
  <r>
    <x v="3"/>
    <x v="1"/>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1"/>
  </r>
  <r>
    <x v="3"/>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1"/>
    <s v="Auditoría al flujo de la información contable que impacta la Función Recaudadora AFR 2023-003_x000a__x000a_Periodo: 01/01/2022 al 30/03/2023_x000a__x000a_H4"/>
    <s v="AFR 2023-003"/>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5-07-31T00:00:00"/>
    <n v="104.28571428571429"/>
    <n v="0.4"/>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4"/>
    <x v="1"/>
  </r>
  <r>
    <x v="3"/>
    <x v="1"/>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0"/>
  </r>
  <r>
    <x v="3"/>
    <x v="1"/>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4-01-11T00:00:00"/>
    <d v="2025-07-31T00:00:00"/>
    <n v="81"/>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
    <x v="1"/>
  </r>
  <r>
    <x v="3"/>
    <x v="1"/>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5-07-31T00:00:00"/>
    <n v="104.28571428571429"/>
    <n v="0.6"/>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6"/>
    <x v="1"/>
  </r>
  <r>
    <x v="3"/>
    <x v="1"/>
    <s v="Auditoría al flujo de la información contable que impacta la Función Recaudadora AFR 2023-003_x000a__x000a_Periodo: 01/01/2022 al 30/03/2023_x000a__x000a_H7"/>
    <s v="AFR 2023-003"/>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0"/>
  </r>
  <r>
    <x v="3"/>
    <x v="1"/>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0"/>
  </r>
  <r>
    <x v="3"/>
    <x v="1"/>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0"/>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0"/>
    <x v="1"/>
  </r>
  <r>
    <x v="3"/>
    <x v="1"/>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0"/>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0"/>
  </r>
  <r>
    <x v="3"/>
    <x v="1"/>
    <m/>
    <m/>
    <m/>
    <m/>
    <s v="Iniciar el proyecto con la definición de  los requerimientos funcionales _x000a_"/>
    <s v="Definir los requerimientos funcionales "/>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Definir los requerimientos no funcionales "/>
    <s v="Definir los requerimientos no funcionales "/>
    <s v="Documento de requerimientos no funcionales V1"/>
    <n v="1"/>
    <d v="2024-02-01T00:00:00"/>
    <d v="2025-03-31T00:00:00"/>
    <n v="60.571428571428569"/>
    <n v="0"/>
    <s v="DGI_x000a_NC - Subproceso Innovación y Tecnología_x000a_Dirección de Gestión de Innovación y Tecnología_x000a_Subdirección de Innovacioón y Proyectos_x000a_Subdirección de Soluciones y Desarrollo"/>
    <n v="0"/>
    <x v="1"/>
  </r>
  <r>
    <x v="3"/>
    <x v="1"/>
    <m/>
    <m/>
    <m/>
    <m/>
    <s v="Iniciar el proceso de contratación "/>
    <s v="Validar o aceptar el proceso de contratación"/>
    <s v="Documento de validación o aceptación del proceso de contratación"/>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1"/>
  </r>
  <r>
    <x v="3"/>
    <x v="1"/>
    <m/>
    <m/>
    <m/>
    <m/>
    <s v="Definir un plan de trabajo de desarrollo de la solución tecnológica "/>
    <s v="Definir un plan de trabajo de desarrollo de la solución tecnológica "/>
    <s v="Plan de trabajo V1"/>
    <n v="1"/>
    <d v="2023-11-01T00:00:00"/>
    <d v="2025-03-31T00:00:00"/>
    <n v="73.714285714285708"/>
    <n v="0"/>
    <s v="DGI_x000a_NC - Subproceso Innovación y Tecnología_x000a_Dirección de Gestión de Innovación y Tecnología_x000a_Subdirección de Innovacioón y Proyectos_x000a_Subdirección de Soluciones y Desarrollo"/>
    <n v="0"/>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1"/>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1"/>
  </r>
  <r>
    <x v="3"/>
    <x v="1"/>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5-07-31T00:00:00"/>
    <n v="104.28571428571429"/>
    <n v="0.4"/>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4"/>
    <x v="1"/>
  </r>
  <r>
    <x v="3"/>
    <x v="1"/>
    <s v="Auditoría al flujo de la información contable que impacta la Función Recaudadora AFR 2023-003_x000a__x000a_Periodo: 01/01/2022 al 30/03/2023_x000a__x000a_H5"/>
    <s v="AFR 2023-003"/>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0"/>
  </r>
  <r>
    <x v="3"/>
    <x v="1"/>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0"/>
    <s v="DGI_x000a_DS- Subproceso Administración de Cartera    _x000a_Direccion Seccional de Impuestos de Cali_x000a_División de Recaudo y Cobranzas_x000a_GIT Secretaria de Cobranzas_x000a__x000a_ELABORACIÓN (dd/mm/aaaa)_x000a_10/08/2023"/>
    <n v="0"/>
    <x v="1"/>
  </r>
  <r>
    <x v="3"/>
    <x v="1"/>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0"/>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0"/>
    <x v="1"/>
  </r>
  <r>
    <x v="3"/>
    <x v="1"/>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0"/>
    <s v="DGI_x000a_DS- Subproceso Administración de Cartera_x000a_Direccion Seccional de Impuestos de Cali            _x000a_División de Recaudo y Cobranzas  _x000a_GIT Secretaria de Cobranzas_x000a__x000a_ELABORACIÓN (dd/mm/aaaa)_x000a_10/08/2023"/>
    <n v="0"/>
    <x v="1"/>
  </r>
  <r>
    <x v="3"/>
    <x v="1"/>
    <s v="Auditoría a los Mecanismos de Atención al Ciudadano - AMA2024-002 Periodo 01/07/2023 al 29/02/2024"/>
    <s v="AMA2024-002 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1"/>
    <m/>
    <m/>
    <m/>
    <m/>
    <s v=" Gestionar la actualización del procedimiento PR-CAC-0265 V8, Atención en Canales"/>
    <s v="_x000a_Revisar los cambios técnicos que requiere El procedimiento PR-CAC-0265 V8, Atención en Canales, para que contemple la atención virtual._x000a_"/>
    <s v="Procedimiento técnicamente ajustado en escrito dirigido a la dependencia competente para proceder con las actualizaciones correspondientes."/>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_x000a_"/>
    <n v="0"/>
    <x v="1"/>
  </r>
  <r>
    <x v="3"/>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1"/>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08-15T00:00:00"/>
    <n v="52"/>
    <n v="0"/>
    <s v="DGI_x000a_NC - Subproceso Asistencia al Usuario_x000a_Dirección de Gestión de Impuestos_x000a_Subdirección de Servicio al Ciudadano en Asuntos Tributarios_x000a_Coordinación de Canales de servicio y experiencia de Usuario_x000a_"/>
    <n v="0"/>
    <x v="1"/>
  </r>
  <r>
    <x v="3"/>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1"/>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Cartilla técnicamente ajustada en escrito dirigido a la dependencia competente para proceder con las actualizaciones correspondientes."/>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
    <n v="0"/>
    <x v="1"/>
  </r>
  <r>
    <x v="3"/>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3"/>
    <x v="1"/>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_x000a_"/>
    <n v="0"/>
    <x v="1"/>
  </r>
  <r>
    <x v="3"/>
    <x v="1"/>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0"/>
  </r>
  <r>
    <x v="3"/>
    <x v="1"/>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1"/>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1"/>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0"/>
  </r>
  <r>
    <x v="3"/>
    <x v="1"/>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0"/>
  </r>
  <r>
    <x v="3"/>
    <x v="1"/>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0"/>
  </r>
  <r>
    <x v="3"/>
    <x v="1"/>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1"/>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_x000a__x000a__x000a_"/>
    <n v="0"/>
    <x v="1"/>
  </r>
  <r>
    <x v="3"/>
    <x v="1"/>
    <s v="Auditoría a los Mecanismos de Atención al Ciudadano - AMA2024-002 Periodo 01/07/2023 al 29/02/2024"/>
    <s v="AMA2024-002 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1"/>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_x000a_"/>
    <n v="0"/>
    <x v="1"/>
  </r>
  <r>
    <x v="3"/>
    <x v="1"/>
    <m/>
    <m/>
    <m/>
    <m/>
    <s v="Realizar acción de control"/>
    <s v="Realizar acción de control que permita subsanar los problemas identificados con la solicitud de agendamiento"/>
    <s v="Acta suscrita donde se documente la revisión y el control definido."/>
    <n v="1"/>
    <d v="2024-08-01T00:00:00"/>
    <d v="2025-08-01T00:00:00"/>
    <n v="52.142857142857146"/>
    <n v="0"/>
    <s v="DGI_x000a_DS - Subproceso Asistencia al Usuario_x000a_Dirección Seccional de Impuestos de Bogotá _x000a_Dirección Seccional de Impuestos de Medellín "/>
    <n v="0"/>
    <x v="1"/>
  </r>
  <r>
    <x v="3"/>
    <x v="1"/>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_x000a_"/>
    <n v="0"/>
    <x v="1"/>
  </r>
  <r>
    <x v="3"/>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1"/>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_x000a_"/>
    <n v="0"/>
    <x v="1"/>
  </r>
  <r>
    <x v="3"/>
    <x v="1"/>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_x000a_"/>
    <n v="0"/>
    <x v="1"/>
  </r>
  <r>
    <x v="3"/>
    <x v="1"/>
    <m/>
    <m/>
    <m/>
    <m/>
    <s v="Realizar acción de control"/>
    <s v="Realizar acción de control que permita subsanar los problemas identificados con el tiempo de remisión de la solicitud de agendamiento."/>
    <s v="Acta suscrita donde se documente la revisión y el control definido."/>
    <n v="1"/>
    <d v="2024-08-01T00:00:00"/>
    <d v="2025-08-01T00:00:00"/>
    <n v="52.142857142857146"/>
    <n v="0"/>
    <s v="DGI_x000a_DS - Subproceso Asistencia al Usuario_x000a_Dirección Seccional de Impuestos de Bogotá_x000a_Dirección Seccional de Impuestos de Medellín _x000a_Dirección Seccional de Impuestos de Cali"/>
    <n v="0"/>
    <x v="1"/>
  </r>
  <r>
    <x v="3"/>
    <x v="1"/>
    <m/>
    <m/>
    <m/>
    <m/>
    <s v="Realizar acción de control"/>
    <s v="Realizar acción de control que permita subsanar los problemas identificados con los roles de los agentes de servicio."/>
    <s v="Acta suscrita donde se documente la revisión y el control definido."/>
    <n v="1"/>
    <d v="2024-08-01T00:00:00"/>
    <d v="2025-08-01T00:00:00"/>
    <n v="52.142857142857146"/>
    <n v="0"/>
    <s v="DGI_x000a_DS - Subproceso Asistencia al Usuario_x000a_Dirección Seccional de Impuestos de Cali"/>
    <n v="0"/>
    <x v="1"/>
  </r>
  <r>
    <x v="3"/>
    <x v="1"/>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0"/>
  </r>
  <r>
    <x v="3"/>
    <x v="1"/>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3"/>
    <x v="1"/>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3"/>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0"/>
  </r>
  <r>
    <x v="3"/>
    <x v="1"/>
    <m/>
    <m/>
    <m/>
    <m/>
    <s v=" Gestionar la actualización del procedimiento  PR-CAC 0265 V8 “Atención en Canales” en las actividades 7, 8, 9 y 10 "/>
    <s v="Revisar los cambios técnicos que se requieren para ajustar el procedimiento  de atención en canales PR-CAC 0265 V8 “Atención en Canales” en las actividades 7, 8, 9 y 10 . Para complementar las fallas que se presentan en la atención presencial de las actividades descritas. _x000a__x000a_ "/>
    <s v="Procedimiento técnicamente ajustado en escrito dirigido a la dependencia competente para proceder con las actualizaciones correspondientes."/>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_x000a__x000a_"/>
    <n v="0"/>
    <x v="1"/>
  </r>
  <r>
    <x v="3"/>
    <x v="1"/>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0"/>
  </r>
  <r>
    <x v="3"/>
    <x v="1"/>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0"/>
  </r>
  <r>
    <x v="3"/>
    <x v="1"/>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0.77"/>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0.77"/>
    <x v="1"/>
  </r>
  <r>
    <x v="3"/>
    <x v="1"/>
    <m/>
    <m/>
    <m/>
    <m/>
    <s v="Realizar acción de control"/>
    <s v="Realizar acción de control que permita subsanar los problemas identificados con los tiempos de espera en sala."/>
    <s v="Acta suscrita donde se documente la revisión y el control definido."/>
    <n v="1"/>
    <d v="2024-08-01T00:00:00"/>
    <d v="2025-08-01T00:00:00"/>
    <n v="52.142857142857146"/>
    <n v="0"/>
    <s v="DGI_x000a_DS - Subproceso Asistencia al Usuario_x000a_Dirección Seccional de Impuestos de Bogotá _x000a_Dirección Seccional de Impuestos de Medellín "/>
    <n v="0"/>
    <x v="1"/>
  </r>
  <r>
    <x v="3"/>
    <x v="1"/>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0"/>
    <s v="DGI_x000a_NC - Subproceso Asistencia al Usuario_x000a_Dirección de Gestión de Impuestos_x000a_Subdirección de Servicio al Ciudadano en Asuntos Tributarios_x000a_Coordinación de Canales de servicio y experiencia de Usuario_x000a_"/>
    <n v="0"/>
    <x v="1"/>
  </r>
  <r>
    <x v="3"/>
    <x v="1"/>
    <s v="Auditoría a los Mecanismos de Atención al Ciudadano - AMA2024-002 Periodo 01/07/2023 al 29/02/2024"/>
    <s v="AMA2024-002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0"/>
  </r>
  <r>
    <x v="3"/>
    <x v="1"/>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0"/>
  </r>
  <r>
    <x v="3"/>
    <x v="1"/>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3"/>
    <x v="1"/>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0"/>
    <s v="DGI_x000a_NC - Subproceso Asistencia al Usuario_x000a_Dirección de Gestión de Impuestos_x000a_Subdirección de Servicio al Ciudadano en Asuntos Tributarios_x000a_Coordinación de Canales de servicio y experiencia de Usuario"/>
    <n v="0"/>
    <x v="1"/>
  </r>
  <r>
    <x v="3"/>
    <x v="1"/>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0"/>
  </r>
  <r>
    <x v="3"/>
    <x v="1"/>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0"/>
  </r>
  <r>
    <x v="3"/>
    <x v="1"/>
    <m/>
    <m/>
    <m/>
    <m/>
    <s v=" Gestionar la actualización la cartilla de agendamiento CT-CAC-0052 "/>
    <s v="Revisar los cambios técnicos que requieren para ajustar cartilla de agendamiento CT-CAC -0052 para subsanar los enlaces afectados._x000a__x000a_"/>
    <s v="Cartilla técnicamente ajustada en escrito dirigido a la dependencia competente para proceder con las actualizaciones correspondientes."/>
    <n v="1"/>
    <d v="2024-08-15T00:00:00"/>
    <d v="2025-08-15T00:00:00"/>
    <n v="52.142857142857146"/>
    <n v="0"/>
    <s v="DGI_x000a_NC - Subproceso Asistencia al Usuario_x000a_Dirección de Gestión de Impuestos_x000a_Subdirección de Servicio al Ciudadano en Asuntos Tributarios_x000a_Coordinación de Canales de servicio y experiencia de Usuario_x000a_"/>
    <n v="0"/>
    <x v="1"/>
  </r>
  <r>
    <x v="3"/>
    <x v="1"/>
    <s v="Auditoría a los Mecanismos de Atención al Ciudadano - AMA2024-002 Periodo 01/07/2023 al 29/02/2024"/>
    <s v="AMA2024-002 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3"/>
    <x v="1"/>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484 de 2013 actualizada _x000a_Resolución 121 de 2014 actualizada_x000a_MN-ITT-0072 Manual de Políticas y Lineamientos de Seguridad de la Información Actualizado "/>
    <n v="3"/>
    <d v="2025-04-01T00:00:00"/>
    <d v="2025-12-31T00:00:00"/>
    <n v="39.142857142857146"/>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3"/>
    <x v="1"/>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3"/>
    <x v="1"/>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3"/>
    <x v="1"/>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0"/>
  </r>
  <r>
    <x v="3"/>
    <x v="1"/>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1"/>
  </r>
  <r>
    <x v="3"/>
    <x v="1"/>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33333333333333331"/>
    <x v="1"/>
  </r>
  <r>
    <x v="3"/>
    <x v="1"/>
    <s v="Auditoría a los Mecanismos de Atención al Ciudadano - AMA2024-002 Periodo 01/07/2023 al 29/02/2024"/>
    <s v="AMA2024-002 _x000a_H5"/>
    <s v="Hallazgo 5. Deficiencia en el control de la información registrada en la aplicación  Digiturno_x000a__x000a_Verificada la información allegada por la Subdirección de Servicio al Ciudadano en Asuntos Tributarios y la Coordinación de Canales de Servicio y Experiencia del Usuario, respecto de los registros realizados en el Digiturno en los Puntos de Contacto Auditados, para el periodo objeto de auditoría, en el reporte A18 que incluye las transacciones realizadas en ambiente de producción, se evidenció entre otros:_x000a__x000a_a)_x0009_Identificación errada y con registros en blanco del ciudadano cliente._x000a_b)_x0009_Razón social errada y con registros en blanco._x000a_c)_x0009_Resultado del trámite con registros en blanco._x000a_d)_x0009_Trámites en blanco._x000a_ (Ver Tabla Nro. 6  Registros con inconsistencias en reporte A18- Digiturno, página 22 - INFORME AUDITORÍA A LOS MECANISMOS DE ATENCIÓN AL CIUDADANO AMA2024-002)"/>
    <s v="Debido a deficiencias en la aplicación de los controles, seguimiento y monitoreo por parte de la primera y segunda línea de defensa, en el registro de las operaciones realizadas por los usuarios en el Digiturno y en el reporte de resultados de la gestión frente a la atención al ciudadano."/>
    <s v="Definición de los requerimientos técnicos para ajustar el servicio de agendamiento, digiturno y evaluación de experiencia de usuario."/>
    <s v="Requerimiento técnico a la Subdirección de Soluciones y Desarrollo"/>
    <s v="Solicitud a la Dirección de Gestión de Innovación y Tecnologí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_x000a_Dirección de Gestión Innovación y Tecnología"/>
    <n v="1"/>
    <x v="0"/>
  </r>
  <r>
    <x v="3"/>
    <x v="1"/>
    <m/>
    <m/>
    <m/>
    <m/>
    <s v="Desarrollar el proceso de contratación "/>
    <s v="Desarrollo  del proceso de contratación  en sus diferentes etapas "/>
    <s v="Contrato Firmado "/>
    <n v="1"/>
    <d v="2024-08-01T00:00:00"/>
    <d v="2024-09-30T00:00:00"/>
    <n v="8.5714285714285712"/>
    <n v="1"/>
    <s v="DGI_x000a_NS - Subproceso Innovación y Tecnología_x000a_Dirección de Gestión de Innovación y Tecnología – DGIT"/>
    <n v="1"/>
    <x v="0"/>
  </r>
  <r>
    <x v="3"/>
    <x v="1"/>
    <m/>
    <m/>
    <m/>
    <m/>
    <s v="Implementación de la solución tecnológica del proyecto "/>
    <s v="Implementación de la solución tecnológica del proyecto "/>
    <s v="Informe de implementación y puesta en producción de la solución tecnólogica "/>
    <n v="1"/>
    <d v="2024-10-01T00:00:00"/>
    <d v="2025-03-31T00:00:00"/>
    <n v="25.857142857142858"/>
    <n v="0.77"/>
    <s v="DGI_x000a_Subproceso Innovación y Tecnología_x000a_NC - Dirección de Gestión de Innovación y Tecnología – DGIT _x000a__x000a_NC - Subproceso Asistencia al Usuario_x000a_Dirección de Gestión de Impuestos_x000a_Subdirección de Servicio al Ciudadano en Asuntos Tributarios."/>
    <n v="0.77"/>
    <x v="1"/>
  </r>
  <r>
    <x v="3"/>
    <x v="1"/>
    <s v="Auditoría a los Mecanismos de Atención al Ciudadano - AMA2024-002 Periodo 01/07/2023 al 29/02/2025"/>
    <s v="AMA2024-002 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0"/>
  </r>
  <r>
    <x v="3"/>
    <x v="1"/>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0"/>
  </r>
  <r>
    <x v="3"/>
    <x v="1"/>
    <m/>
    <m/>
    <m/>
    <m/>
    <s v="Realizar acción de control"/>
    <s v="Realizar acción de control que permita subsanar los problemas identificados con la señalética."/>
    <s v="Acta suscrita donde se documente la revisión y el control definido."/>
    <n v="1"/>
    <d v="2024-08-01T00:00:00"/>
    <d v="2025-08-01T00:00:00"/>
    <n v="52.142857142857146"/>
    <n v="0"/>
    <s v="DGI_x000a_DS - Subproceso Asistencia al Usuario_x000a_Dirección Seccional de Impuestos de Medellín _x000a_Dirección Seccional de Impuestos de Cali"/>
    <n v="0"/>
    <x v="1"/>
  </r>
  <r>
    <x v="3"/>
    <x v="1"/>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0"/>
  </r>
  <r>
    <x v="3"/>
    <x v="1"/>
    <s v="Auditoría a la Gestión de Cartera 2024-001_x000a__x000a_Periodo 01/01/2023 al 30/03/2024"/>
    <s v="AGC2024-001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0"/>
    <s v="DGI_x000a_NC - Subproceso Administración de Cartera_x000a_Dirección de Gestión de Impuestos_x000a_Subdirección de Cobranzas y Control Extensivo_x000a_Coordinación de Cobranzas_x000a__x000a_ _x000a__x000a_ _x000a__x000a_ _x000a_"/>
    <n v="0"/>
    <x v="1"/>
  </r>
  <r>
    <x v="3"/>
    <x v="1"/>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0"/>
    <s v="DGI_x000a_DS - Subproceso Administración de Cartera_x000a_Dirección Seccional de Impuestos de Bogotá, Barranquilla y Valledupar_x000a_División de Cobranzas y/o de Recaudo y Cobranzas"/>
    <n v="0"/>
    <x v="1"/>
  </r>
  <r>
    <x v="3"/>
    <x v="1"/>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0"/>
    <s v="DGI_x000a_DS - Subproceso Administración de Cartera_x000a_Dirección Seccional de Impuestos de Bogotá, Barranquilla y Valledupar_x000a_División de Cobranzas y/o de Recaudo y Cobranzas"/>
    <n v="0"/>
    <x v="1"/>
  </r>
  <r>
    <x v="3"/>
    <x v="1"/>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0"/>
    <s v="DGI_x000a_DS - Subproceso Administración de Cartera_x000a_Dirección Seccional de Impuestos de Bogotá, Barranquilla y Valledupar_x000a_División de Cobranzas y/o Recaudo y Cobranzas"/>
    <n v="0"/>
    <x v="1"/>
  </r>
  <r>
    <x v="3"/>
    <x v="1"/>
    <m/>
    <s v="AGC2024-001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0"/>
    <s v="DGI_x000a_NC - Subproceso Administración de Cartera_x000a_Dirección de Gestión de Impuestos_x000a_Subdirección de Cobranzas y Control Extensivo_x000a_Coordinación de Cobranzas_x000a__x000a_ _x000a__x000a_ _x000a__x000a_ _x000a_"/>
    <n v="0"/>
    <x v="1"/>
  </r>
  <r>
    <x v="3"/>
    <x v="1"/>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0"/>
    <s v="DGI_x000a_DS - Subproceso Administración de Cartera_x000a_Dirección Seccional de Impuestos de Bogotá, Barranquilla y Valledupar_x000a_División de Cobranzas y/o de Recaudo y Cobranzas"/>
    <n v="0"/>
    <x v="1"/>
  </r>
  <r>
    <x v="3"/>
    <x v="1"/>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0"/>
    <s v="DGI_x000a_DS - Subproceso Administración de Cartera_x000a_Dirección Seccional de Impuestos de Bogotá, Barranquilla y Valledupar_x000a_División de Cobranzas y/o Recaudo y Cobranzas"/>
    <n v="0"/>
    <x v="1"/>
  </r>
  <r>
    <x v="3"/>
    <x v="1"/>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0"/>
    <s v="DGI_x000a_DS - Subproceso Administración de Cartera_x000a_Dirección Seccional de Impuestos de Bogotá, Barranquilla y Valledupar_x000a_División de Cobranzas y/o de Recaudo y Cobranzas"/>
    <n v="0"/>
    <x v="1"/>
  </r>
  <r>
    <x v="3"/>
    <x v="1"/>
    <m/>
    <s v="AGC2024-001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2-15T00:00:00"/>
    <n v="13.857142857142858"/>
    <n v="0"/>
    <s v="DGI_x000a_DS - Subproceso Administración de Cartera_x000a_Dirección Seccional de Impuestos de Bogotá, Barranquilla y Valledupar_x000a_División de Cobranzas y/o Recaudo y Cobranzas"/>
    <n v="0"/>
    <x v="1"/>
  </r>
  <r>
    <x v="3"/>
    <x v="1"/>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0-31T00:00:00"/>
    <n v="52"/>
    <n v="0"/>
    <s v="DGI_x000a_DS - Subproceso Administración de Cartera_x000a_Dirección Seccional de Impuestos de Bogotá, Barranquilla y Valledupar_x000a_División de Cobranzas y/o de Recaudo y Cobranzas"/>
    <n v="0"/>
    <x v="1"/>
  </r>
  <r>
    <x v="3"/>
    <x v="1"/>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0"/>
    <s v="DGI_x000a_DS - Subproceso Administración de Cartera_x000a_Dirección Seccional de Impuestos de Bogotá, Barranquilla y Valledupar_x000a_División de Cobranzas y/o Recaudo y Cobranzas"/>
    <n v="0"/>
    <x v="1"/>
  </r>
  <r>
    <x v="3"/>
    <x v="1"/>
    <m/>
    <s v="AGC2024-001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0"/>
    <s v="DGI_x000a_DS - Subproceso Administración de Cartera_x000a_Dirección Seccional de Impuestos de Bogotá, Barranquilla y Valledupar_x000a_División de Cobranzas y/o de Recaudo y Cobranzas"/>
    <n v="0"/>
    <x v="1"/>
  </r>
  <r>
    <x v="3"/>
    <x v="1"/>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0"/>
    <s v="DGI_x000a_DS - Subproceso Administración de Cartera_x000a_Dirección Seccional de Impuestos de Bogotá, Barranquilla y Valledupar_x000a_División de Cobranzas y/o Recaudo y Cobranzas_x000a_GIT de Representación Externa de Cobranzas o quien haga sus veces"/>
    <n v="0"/>
    <x v="1"/>
  </r>
  <r>
    <x v="3"/>
    <x v="1"/>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0"/>
    <s v="DGI_x000a_DS - Subproceso Administración de Cartera_x000a_Dirección Seccional de Impuestos de Bogotá, Barranquilla y Valledupar_x000a_División de Cobranzas_x000a_GIT de Representación Externa  Cobranzas o quien haga sus veces"/>
    <n v="0"/>
    <x v="1"/>
  </r>
  <r>
    <x v="3"/>
    <x v="1"/>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0"/>
    <s v="DGI_x000a_DS - Subproceso Administración de Cartera_x000a_Dirección Seccional de Impuestos de Bogotá, Barranquilla y Valledupar_x000a_División de Cobranzas y/o Recaudo y Cobranzas_x000a_GIT de Representación Externa  Cobranzas o quien haga sus veces"/>
    <n v="0"/>
    <x v="1"/>
  </r>
  <r>
    <x v="3"/>
    <x v="1"/>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0"/>
    <s v="DGI_x000a_DS - Subproceso Administración de Cartera_x000a_Dirección Seccional de Impuestos de Bogotá, Barranquilla y valledupar_x000a_División de Cobranzas_x000a_GIT de Representación Externa  Cobranzas o quien haga sus veces"/>
    <n v="0"/>
    <x v="1"/>
  </r>
  <r>
    <x v="3"/>
    <x v="1"/>
    <m/>
    <s v="AGC2024-001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3"/>
    <d v="2024-11-15T00:00:00"/>
    <d v="2025-11-15T00:00:00"/>
    <n v="52.142857142857146"/>
    <n v="0"/>
    <s v="DGI_x000a_DS - Subproceso Administración de Cartera_x000a_Dirección Seccional de Impuestos de Bogotá, Barranquilla y Valledupar_x000a_División de Cobranzas y/o Recaudo y Cobranzas"/>
    <n v="0"/>
    <x v="1"/>
  </r>
  <r>
    <x v="3"/>
    <x v="1"/>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0"/>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0"/>
    <x v="1"/>
  </r>
  <r>
    <x v="3"/>
    <x v="1"/>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0"/>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0"/>
    <x v="1"/>
  </r>
  <r>
    <x v="3"/>
    <x v="1"/>
    <m/>
    <s v="AGC2024-001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0"/>
    <s v="DGI_x000a_NC - Subproceso Administración de Cartera_x000a_Dirección de Gestión de Impuestos_x000a_Subdirección de Cobranzas y Control Extensivo_x000a_Coordinación de Cobranzas_x000a_ _x000a__x000a_ _x000a__x000a_ _x000a_"/>
    <n v="0"/>
    <x v="1"/>
  </r>
  <r>
    <x v="3"/>
    <x v="1"/>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0"/>
    <s v="DGI_x000a_NC - Subproceso Administración de Cartera_x000a_Dirección de Gestión de Impuestos_x000a_Subdirección de Cobranzas y Control Extensivo_x000a_Coordinación de Cobranzas_x000a_ _x000a__x000a_ _x000a__x000a_ _x000a_"/>
    <n v="0"/>
    <x v="1"/>
  </r>
  <r>
    <x v="3"/>
    <x v="1"/>
    <m/>
    <s v="AGC2024-001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3"/>
    <x v="1"/>
    <m/>
    <m/>
    <m/>
    <m/>
    <s v="Definir los requerimientos no funcionales "/>
    <s v="Definir los requerimientos no funcionales "/>
    <s v="Documento de requerimientos no funcionales V1"/>
    <n v="1"/>
    <d v="2024-02-01T00:00:00"/>
    <d v="2025-03-31T00:00:00"/>
    <n v="60.571428571428569"/>
    <n v="0"/>
    <s v="DGI_x000a_NC- Subproceso Innovación y Tecnología_x000a_Dirección de Gestión de Innovación y Tecnología_x000a__x000a__x000a__x000a_"/>
    <n v="0"/>
    <x v="1"/>
  </r>
  <r>
    <x v="3"/>
    <x v="1"/>
    <m/>
    <m/>
    <m/>
    <m/>
    <s v="Iniciar el proceso de contratación "/>
    <s v="Validar o aceptar el proceso de contratación"/>
    <s v="Documento de validación o aceptación del proceso de contratación"/>
    <n v="1"/>
    <d v="2023-11-01T00:00:00"/>
    <d v="2025-03-31T00:00:00"/>
    <n v="73.714285714285708"/>
    <n v="0"/>
    <s v="DGI_x000a_NC- Subproceso Innovación y Tecnología_x000a_Dirección de Gestión de Innovación y Tecnología_x000a__x000a__x000a__x000a_"/>
    <n v="0"/>
    <x v="1"/>
  </r>
  <r>
    <x v="3"/>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3"/>
    <x v="1"/>
    <m/>
    <m/>
    <m/>
    <m/>
    <s v="Definir un plan de trabajo de desarrollo de la solución tecnológica "/>
    <s v="Definir un plan de trabajo de desarrollo de la solución tecnológica "/>
    <s v="Plan de trabajo"/>
    <n v="1"/>
    <d v="2023-11-01T00:00:00"/>
    <d v="2025-03-31T00:00:00"/>
    <n v="73.714285714285708"/>
    <n v="0"/>
    <s v="DGI_x000a_NC- Subproceso Innovación y Tecnología_x000a_Dirección de Gestión de Innovación y Tecnología_x000a_ _x000a_"/>
    <n v="0"/>
    <x v="1"/>
  </r>
  <r>
    <x v="3"/>
    <x v="1"/>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3"/>
    <x v="1"/>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1"/>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3"/>
    <x v="1"/>
    <s v="Auditoría al Proyecto de Implementación de Factura Electrónica y Controles a Proveedores Tecnológicos _x000a__x000a_AFE 2024-006"/>
    <s v="AFE 2024-006"/>
    <s v="Hallazgo No. 1. Deficiencias en la documentación del sistema de gestión del subproceso y en el seguimiento y control de los actos administrativos proferidos_x000a_ _x000a_Revisados los procedimientos del subproceso y los actos administrativos emitidos por la Subdirección de Factura Electrónica y Soluciones Operativas para la habilitación, renovación, seguimiento y control, cancelación y revocatoria de los Proveedores Tecnológicos - PT, se evidenció que: _x000a_1._x0009_Falta la formalización de un procedimiento para la proyección y firma de los actos administrativos sancionatorios para los PT, ya que usan plantillas y formatos no vinculados a los procedimientos auditados, se cita a manera de ejemplo: (autos comisorios, pliegos de cargos y autos de archivo). _x000a__x000a_2._x0009_Revisados los pliegos de cargos y autos de archivo no existe segregación de funciones, por cuanto es el mismo subdirector de Facturación Electrónica y Soluciones Operativas, quien revisa, firma y emite estos actos administrativos. _x000a__x000a_3._x0009_Analizado el listado de 107 personas jurídicas que tienen en el Registro Único Tributario – RUT la responsabilidad 39 “Proveedor de Servicios Tecnológicos”, 10 están desactualizados, en nueve (9) casos no deberían tener registrada esta responsabilidad y en otro siendo PT habilitado no la tiene. (Anexo_No.2_RUT).  _x000a__x000a_Lo expuesto, desatiende el artículo 209 de la Constitución Política, artículo 3 “Principios de la función administrativa” de la Ley 489 de 1998 en lo relacionado con los principios de eficacia, economía y celeridad, y los numerales 11 a 13 del artículo 3 de la Ley 1437 de 2011, el numeral 4 del artículo 17 del Decreto 1742 de 2020, los procedimientos: PR-PEC-0001 V5 “Documentación del sistema de gestión”; PR-CAC-0010 V7 “Actualización RUT”, Numeral 3.2; PR-CAC-0466 V1 “Habilitación o renovación del proveedor tecnológico”, actividad 19; PR-CAC-0467 V1 “Cancelación de la habilitación del proveedor tecnológico”, actividad 11  y PR-CAC-0468 V1 “Seguimiento y control a proveedores tecnológicos”.  _x000a__x000a_Adicionalmente,  las dimensiones: 3 “Gestión con valores para resultados” -  políticas “Relación Estado Ciudadano”, “Mejora Normativa” y la aplicación de los controles por los responsables tal como han sido diseñados a fin de mitigar los riesgos; 4 “Evaluación de Resultados” - política “Seguimiento y Evaluación del Desempeño Institucional”; 5 “Información y Comunicación” en lo relacionado con “Identificar y gestionar la información y comunicación interna” y los componentes 3 “Actividades de Control” y 5 “Actividades de Monitoreo” de la Dimensión 7 “Control Interno” del Modelo Integrado de Planeación y Gestión - MIPG V5. _x000a_ _x000a_"/>
    <s v="Lo anterior, obedece a deficiencias en la implementación de autocontroles y seguimiento a los procedimientos auditados y actos administrativos emitidos desde la Subdirección de Factura Electrónica y Soluciones Operativas."/>
    <s v="1. Elaborar, aprobar y publicar en el Sistema de Gestión  el procedimiento de determinación de sanciones a Proveedores Tecnológicos. "/>
    <s v="Procedimiento publicado"/>
    <s v="Procedimiento publicado"/>
    <n v="1"/>
    <d v="2024-12-02T00:00:00"/>
    <d v="2025-06-30T00:00:00"/>
    <n v="30"/>
    <n v="0"/>
    <s v="DGI_x000a_Subdirección de Factura Electrónica y Soluciones Operativas"/>
    <n v="0"/>
    <x v="1"/>
  </r>
  <r>
    <x v="3"/>
    <x v="1"/>
    <m/>
    <m/>
    <m/>
    <m/>
    <s v="2. Modificar el procedimiento PR-CAC-0466 &quot;Habilitación o renovación de Proveedor Tecnológico&quot; que incluya  un control para verificar el registro de la responsabilidad generada en el RUT por las resoluciones de habilitación y/ o renovación de los proveedores tecnológicos. "/>
    <s v="Nueva versión de Procedimiento publicada"/>
    <s v="Nueva versión de Procedimiento publicada"/>
    <n v="1"/>
    <d v="2024-12-02T00:00:00"/>
    <d v="2025-06-30T00:00:00"/>
    <n v="30"/>
    <n v="0"/>
    <s v="DGI_x000a_Subdirección de Factura Electrónica y Soluciones Operativas"/>
    <n v="0"/>
    <x v="1"/>
  </r>
  <r>
    <x v="3"/>
    <x v="1"/>
    <m/>
    <m/>
    <m/>
    <m/>
    <s v="3. Modificar el procedimiento PR-CAC-0467 &quot;Cancelación de la Habilitación del Proveedor Tecnológico&quot; que incluya  un control para verificar el registro de la responsabilidad generada en el RUT por las resoluciones de cancelación de los proveedores tecnológicos. "/>
    <s v="Nueva versión de Procedimiento publicada"/>
    <s v="Nueva versión de Procedimiento publicada"/>
    <n v="1"/>
    <d v="2024-12-02T00:00:00"/>
    <d v="2025-06-30T00:00:00"/>
    <n v="30"/>
    <n v="0"/>
    <s v="DGI_x000a_Subdirección de Factura Electrónica y Soluciones Operativas"/>
    <n v="0"/>
    <x v="1"/>
  </r>
  <r>
    <x v="3"/>
    <x v="1"/>
    <m/>
    <m/>
    <s v="Hallazgo No. 2. Falencias en la conformación y desactualización de unidades documentales _x000a_ _x000a_Revisada la gestión documental de las solicitudes de habilitación, renovación, cancelación, terminación o revocatoria de proveedores tecnológicos- PT se evidenció: _x000a_ _x000a_1._x0009_En 13 trámites de renovación, 2 de habilitación y 1 de cancelación de PT, no se emplea el registro de FT-ADF-2330 “Testigo de referencia cruzada”; en 3 casos no obra el formato FT-ADF-2558 “Hoja de control unidad documental”, en 2 casos se presentan dos hojas de control documental, una para los documentos aportados por el solicitante y otra para el sustanciador que analiza la respectiva solicitud. Adicionalmente, en 15 casos revisados no reposa la “Lista de chequeo cumplimiento de requisitos para habilitación y mantenimiento de requisitos de proveedores tecnológicos” FT-CAC-2745, ni las actas de visita relacionadas en el instructivo IN-CAC-0260“Visitas a los aspirantes a proveedores tecnológicos para verificación de requisitos de registro y mantenimiento”. (Anexo_No.3_PT). _x000a__x000a_2._x0009_Respecto al seguimiento y control a PT, en el repositorio documental no reposa el soporte de inicio del procedimiento PR-CAC-0468 (correo electrónico u oficio a proveedores tecnológicos, información de proveedores tecnológicos y correo electrónico con la asignación). Tampoco “Lista de chequeo cumplimiento de requisitos para habilitación y mantenimiento de requisitos de proveedores tecnológicos” FT-CAC-2745 ni actas de visita. _x000a_Lo expuesto, desatiende el artículo 12 del Acuerdo 02 de 2014 del Archivo General de la Nación, el procedimiento PR-ADF-0163 V4 “Organización de los archivos de gestión en la U.A.E DIAN”, PR-CAC-0468 V1 “Seguimiento y control a proveedores tecnológicos” actividad 11 y el numeral 4 del Instructivo “Manejo de los archivos en la DIAN” IN-ADF-132 V4 y la aplicación de la dimensión 5 “Información y Comunicación” – “Política de Gestión Documental” del Modelo Integrado de Planeación y Gestión – MIPG V5.  "/>
    <s v="Lo anterior se  debe a deficiencias en la implementación de autocontroles, para que la gestión documental se realice según las normas que rigen la materia, se conformen los expedientes y unidades documentales conservando su trazabilidad; la desactualización de los procedimientos auditados y desarticulación con los procedimientos trasversales de gestión documental."/>
    <s v="1. Capacitar a los servidores (planta y contratistas) de la Subdirección en relacion con la aplicación de los procedimientos, formatos e instructivos transversales de gestión documental de la entidad,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Listado de asistencia de capacitaciones"/>
    <s v="Listado de asistencia de capacitaciones"/>
    <n v="1"/>
    <d v="2025-02-01T00:00:00"/>
    <d v="2025-03-31T00:00:00"/>
    <n v="8.2857142857142865"/>
    <n v="0"/>
    <s v="DGI_x000a_Subdirección de Factura Electrónica y Soluciones Operativas"/>
    <n v="0"/>
    <x v="1"/>
  </r>
  <r>
    <x v="3"/>
    <x v="1"/>
    <m/>
    <m/>
    <m/>
    <m/>
    <s v="2. Incluir en los compromisos laborales de todos los servidores públicos, así como las obligaciones de los contratistas de la Subdirección, uno que esté relacionado con la observancia y cumplimiento de la gestión documental en el marco del Sistema de Gestión bajo los lineamientos del Modelo Integrado de Planeación y Gestión - MIPG._x000a__x000a_"/>
    <s v="Concertación de compromisos laborales (servidores públicos)_x000a_Obligaciones contractuales (contratistas)"/>
    <s v="Concertación de compromisos laborales (servidores públicos)_x000a_Obligaciones contractuales (contratistas)"/>
    <n v="1"/>
    <d v="2025-01-01T00:00:00"/>
    <d v="2025-02-28T00:00:00"/>
    <n v="8.2857142857142865"/>
    <n v="0"/>
    <s v="DGI_x000a_Subdirección de Factura Electrónica y Soluciones Operativas"/>
    <n v="0"/>
    <x v="1"/>
  </r>
  <r>
    <x v="3"/>
    <x v="1"/>
    <m/>
    <m/>
    <m/>
    <m/>
    <s v="3. Verificar y  ajustar de las unidades documentales de los procedimientos de Habilitación, renovación y/o cancelación de proveedor tecnológico, y sus documentos conexos a procedimientos transversales de gestión documental de la entidad de los responsables de los expedientes y/o unidades documentales, y generar informe trimestral de avance.  En particular respecto de los formatos  FT-ADF-2330 “Testigo de referencia cruzada”;  FT-ADF-2558 “Hoja de control unidad documental”,  “Lista de chequeo cumplimiento de requisitos para habilitación y mantenimiento de requisitos de proveedores tecnológicos” FT-CAC-2745, instructivo IN-CAC-0260“Visitas a los aspirantes a proveedores tecnológicos para verificación de requisitos de registro y mantenimiento”. "/>
    <s v="Informe trimestral de avance de las Unidades documentales ajustadas._x000a__x000a_"/>
    <s v="Informe trimestral de avance de las Unidades documentales ajustadas._x000a__x000a_"/>
    <n v="2"/>
    <d v="2024-12-02T00:00:00"/>
    <d v="2025-06-30T00:00:00"/>
    <n v="30"/>
    <n v="0"/>
    <s v="DGI_x000a_Subdirección de Factura Electrónica y Soluciones Operativas"/>
    <n v="0"/>
    <x v="1"/>
  </r>
  <r>
    <x v="3"/>
    <x v="1"/>
    <m/>
    <m/>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s v="Procedimiento aprobado y publicado en el Sistema de Gestión"/>
    <n v="1"/>
    <d v="2024-12-02T00:00:00"/>
    <d v="2025-07-31T00:00:00"/>
    <n v="34.428571428571431"/>
    <n v="0"/>
    <s v="DGI_x000a_Subdirección de Factura Electrónica y Soluciones Operativas_x000a_Subdirección de Servicio al Ciudadano_x000a__x000a_Subdirección de Procesamiento de Datos "/>
    <n v="0"/>
    <x v="1"/>
  </r>
  <r>
    <x v="3"/>
    <x v="1"/>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0"/>
    <s v="DGI_x000a_Subdirección de Factura electrónica y soluciones operativas_x000a_Subdirección de Servicio al Ciudadano"/>
    <n v="0"/>
    <x v="1"/>
  </r>
  <r>
    <x v="3"/>
    <x v="1"/>
    <m/>
    <m/>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 procedimiento integral y sus documentos conexos para la realización del Premio Fiscal, dentro del Sistema de Gestión bajo los lineamientos del Modelo Integrado de Planeación y Gestión - MIPG_x000a__x000a__x000a_"/>
    <s v="Procedimiento aprobado y publicado en el Sistema de Gestión "/>
    <s v="Procedimiento aprobado y publicado en el Sistema de Gestión "/>
    <n v="1"/>
    <d v="2024-12-02T00:00:00"/>
    <d v="2025-07-31T00:00:00"/>
    <n v="34.428571428571431"/>
    <n v="0"/>
    <s v="DGI_x000a_Subdirección de Factura electrónica y soluciones operativas_x000a_Subdirección de servicio al ciudadano_x000a__x000a_Subdirección de Procesamiento de Datos "/>
    <n v="0"/>
    <x v="1"/>
  </r>
  <r>
    <x v="3"/>
    <x v="1"/>
    <m/>
    <m/>
    <s v="Hallazgo No. 5. Deficiencias en el registro y la publicación de los activos de información en el portal web de la entidad y enlace de transparencia_x000a__x000a_Verificado el Anexo &quot;Roles de las soluciones tecnológicas&quot; según procedimientos y procesos_V4_R003 del proceso de Información, Innovación y Tecnología, publicado en la DIANNET en el listado maestro de documentos de la entidad en relación con los activos de información que apoyan el subproceso de Factura Electrónica y Servicios Digitales, se identificaron los sistemas:  Sistema de Factura Electrónica – SFESO1, Premio Fiscal 2023 y Numeración de Facturación, y al analizar la información de la herramienta de riesgos registrada en NOVASEC se evidenció lo siguiente:_x000a__x000a_ 1._x0009_No se encuentra ningún registro del activo relacionado con los sistemas Premio Fiscal 2023 - &quot;La Factura Electrónica Me Premia” y “Numeración de Facturación”. _x000a_2._x0009_En cuanto a los riesgos registrados del activo SFESO, éste presentó riesgos sin aprobar y controles no definidos, así como planes de acción sin actividades, situación que fue corregida durante la auditoría . _x000a_3._x0009_Los activos de información que apoyan el subproceso de Factura Electrónica y Servicios Digitales no se encuentran publicados en el botón de transparencia del portal web de la DIAN, sin embargo, en el índice de información clasificada y reservada se relacionan los activos SFESO y Premio Fiscal 2023.  _x000a_ _x000a_Lo expuesto, desatiende los numerales 1.5, 1.6 y 2.1 del “Manual de Gobierno Digital”, así como el procedimiento PR-IIT-0366 V6 “Gestión de Activos de Información”, el instructivo IN-IIT-0105 “Modificación del anexo Roles de las Soluciones Tecnológicas”, cartilla CT-IIT-0079 V4 “Cartilla para la gestión de activos de información” y política 3.4.1 “Transparencia, acceso a la información pública y lucha contra la corrupción” de la Dimensión 3 “Gestión con Valores para Resultados” y los componentes 3 “Actividades de Control”, 4 “Información y Comunicación” y 5 “Actividades de Monitoreo” de la Dimensión 7 “Control Interno” del Modelo Integrado de Planeación y Gestión – MIPG V5."/>
    <s v="Debido a deficiencias en el seguimiento, control y monitoreo de los activos de información que apoyan el subproceso auditado, impidiendo su correcta gobernanza, publicación y control de riesgos.   "/>
    <s v="1. Registrar el activo de información tipo Software  &quot;Premio Fiscal&quot; en la plataforma NovaSec._x000a__x000a_"/>
    <s v="Activo de información registrado en Novasec."/>
    <s v="Activo de información registrado en Novasec."/>
    <n v="1"/>
    <d v="2024-12-02T00:00:00"/>
    <d v="2024-12-14T00:00:00"/>
    <n v="1.7142857142857142"/>
    <n v="1"/>
    <s v="DGI_x000a_Subdirección de Factura Electrónica y Soluciones Operativas."/>
    <n v="1"/>
    <x v="0"/>
  </r>
  <r>
    <x v="3"/>
    <x v="1"/>
    <m/>
    <m/>
    <m/>
    <m/>
    <s v="2. Acompañar la revisión, actualización y gestión de los activos de información y riesgos de Seguridad de Información de las Subdirecciones de Factura Electrónica y Soluciones Operativas y de Servicio al Ciudadano en Asuntos Tributarios._x000a_"/>
    <s v="Reporte generado de la herramienta GRC, de los  activos de información actualizados."/>
    <s v="Reporte generado de la herramienta GRC, de los  activos de información actualizados."/>
    <n v="1"/>
    <d v="2024-12-02T00:00:00"/>
    <d v="2024-12-30T00:00:00"/>
    <n v="4"/>
    <n v="1"/>
    <s v="DGI_x000a_Subdirección de Factura Electrónica y Soluciones Operativas _x000a__x000a_Oficina de Seguridad de la Información."/>
    <n v="1"/>
    <x v="0"/>
  </r>
  <r>
    <x v="3"/>
    <x v="1"/>
    <m/>
    <m/>
    <m/>
    <m/>
    <s v="3. Realizar la publicación de los activos de información en el botón de transparencia del portal web de la DIAN y en el portal de datos abiertos una vez estén actualizados."/>
    <s v="Link de la publicación del registro de activos de información en el botón de transparencia de la página web de la DIAN y en el Portal de datos abiertos del Estado Colombiano."/>
    <s v="Link de la publicación del registro de activos de información en el botón de transparencia de la página web de la DIAN y en el Portal de datos abiertos del Estado Colombiano."/>
    <n v="2"/>
    <d v="2024-12-02T00:00:00"/>
    <d v="2024-12-30T00:00:00"/>
    <n v="4"/>
    <n v="2"/>
    <s v="DGI_x000a_Oficina de Seguridad de la Información "/>
    <n v="1"/>
    <x v="0"/>
  </r>
  <r>
    <x v="3"/>
    <x v="1"/>
    <m/>
    <m/>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0"/>
    <s v="DGI_x000a_Subdirección de Factura Electrónica y Soluciones Operativas_x000a_Subdirección de Servicio al Ciudadano_x000a__x000a_Subdirección de Innovación y Proyectos"/>
    <n v="0"/>
    <x v="1"/>
  </r>
  <r>
    <x v="3"/>
    <x v="1"/>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0"/>
    <s v="DGI_x000a_Subdirección de Factura Electrónica y Soluciones Operativas"/>
    <n v="0"/>
    <x v="1"/>
  </r>
  <r>
    <x v="3"/>
    <x v="1"/>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
    <s v="DGI_x000a_Subdirección de Factura Electrónica y Soluciones Operativas"/>
    <n v="7.6923076923076927E-2"/>
    <x v="1"/>
  </r>
  <r>
    <x v="3"/>
    <x v="1"/>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0"/>
    <s v="DGI_x000a_Subdirección de Factura Electrónica y Soluciones Operativas_x000a__x000a_Subdirección de Infraestructura Tecnológica y de Operaciones"/>
    <n v="0"/>
    <x v="1"/>
  </r>
  <r>
    <x v="3"/>
    <x v="1"/>
    <m/>
    <m/>
    <m/>
    <m/>
    <s v="5. Elaborar un plan de acción derivado de las decisiones tomadas en la mesa de trabajo"/>
    <s v="Plan de acción "/>
    <s v="Plan de acción "/>
    <n v="1"/>
    <d v="2025-03-01T00:00:00"/>
    <d v="2025-04-30T00:00:00"/>
    <n v="8.5714285714285712"/>
    <n v="0"/>
    <s v="DGI_x000a_Subdirección de Factura Electrónica y Soluciones Operativas_x000a__x000a_Subdirección de Infraestructura Tecnológica y de Operaciones"/>
    <n v="0"/>
    <x v="1"/>
  </r>
  <r>
    <x v="3"/>
    <x v="1"/>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0"/>
    <s v="DGI_x000a_Subdirección de Factura Electrónica y Soluciones Operativas_x000a__x000a_Subdirección de Innovación y Proyectos"/>
    <n v="0"/>
    <x v="1"/>
  </r>
  <r>
    <x v="3"/>
    <x v="1"/>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4-30T00:00:00"/>
    <n v="12.571428571428571"/>
    <n v="0"/>
    <s v="DGI_x000a_Subdirección de Factura Electrónica y Soluciones Operativas_x000a__x000a_Subdirección de Innovación y Proyectos"/>
    <n v="0"/>
    <x v="1"/>
  </r>
  <r>
    <x v="3"/>
    <x v="1"/>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5-12-31T00:00:00"/>
    <n v="21.714285714285715"/>
    <n v="0"/>
    <s v="DGI_x000a_Subdirección de Factura Electrónica y Soluciones Operativas_x000a__x000a_Subdirección de Innovación y Proyectos"/>
    <n v="0"/>
    <x v="1"/>
  </r>
  <r>
    <x v="3"/>
    <x v="1"/>
    <m/>
    <m/>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0"/>
    <s v="DGI_x000a_Subdirección de Factura Electrónica y Soluciones Operativas_x000a_Subdirección de Servicio al Ciudadano_x000a__x000a_Subdirección de Innovación y Proyectos"/>
    <n v="0"/>
    <x v="1"/>
  </r>
  <r>
    <x v="3"/>
    <x v="1"/>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0"/>
    <s v="DGI_x000a_Subdirección de Factura electrónica y Soluciones Operativas_x000a__x000a_Subdirección de Innovación y Proyectos_x000a_Subdirección de Soluciones y Desarrollo_x000a_Subdirección de Procesamiento de Datos"/>
    <n v="0"/>
    <x v="1"/>
  </r>
  <r>
    <x v="3"/>
    <x v="1"/>
    <m/>
    <m/>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0"/>
  </r>
  <r>
    <x v="3"/>
    <x v="1"/>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0"/>
    <s v="DGI_x000a_Subdirección de Factura Electronica y Soluciones Operativas_x000a__x000a_Subdirección de Soluciones y Desarrollo"/>
    <n v="0"/>
    <x v="1"/>
  </r>
  <r>
    <x v="2"/>
    <x v="1"/>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0"/>
  </r>
  <r>
    <x v="2"/>
    <x v="1"/>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0"/>
  </r>
  <r>
    <x v="2"/>
    <x v="1"/>
    <m/>
    <m/>
    <m/>
    <m/>
    <s v="Iniciar el proyecto con la definición de  los requerimientos funcionales"/>
    <s v="Definir los requerimientos funcionales "/>
    <s v="Documento de requerimientos funcionales V1"/>
    <n v="1"/>
    <d v="2024-02-01T00:00:00"/>
    <d v="2025-03-31T00:00:00"/>
    <n v="60.571428571428569"/>
    <n v="0"/>
    <s v="DGIT_x000a_NC – Subproceso Operación Aduanera_x000a_Dirección de Gestión de Aduanas_x000a_Subdirección de Registro y Control Aduanero"/>
    <n v="0"/>
    <x v="1"/>
  </r>
  <r>
    <x v="2"/>
    <x v="1"/>
    <m/>
    <m/>
    <m/>
    <m/>
    <s v="Validar requerimientos funcionales"/>
    <s v="Validar requerimientos funcionales"/>
    <s v="Documento de requerimientos funcionales aprobado  V1"/>
    <n v="1"/>
    <d v="2024-02-01T00:00:00"/>
    <d v="2025-03-31T00:00:00"/>
    <n v="60.571428571428569"/>
    <n v="0"/>
    <s v="DGIT_x000a_NC - Subproceso Innovación y Tecnología_x000a_Dirección de Gestión de Innovación y Tecnología_x000a_Subdirección de Innovación y Proyectos_x000a_Subdirección de Soluciones y Desarrollo"/>
    <n v="0"/>
    <x v="1"/>
  </r>
  <r>
    <x v="2"/>
    <x v="1"/>
    <m/>
    <m/>
    <m/>
    <m/>
    <s v="Iniciar el proceso de contratación "/>
    <s v="Validar o aceptar el proceso de contratación"/>
    <s v="Documento de validación o aceptación del proceso de contratación"/>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Operación Aduanera_x000a_Dirección de Gestión de Aduanas_x000a_Subdirección de Registro y Control Aduanero"/>
    <n v="0"/>
    <x v="1"/>
  </r>
  <r>
    <x v="2"/>
    <x v="1"/>
    <m/>
    <m/>
    <m/>
    <m/>
    <s v="Definir un plan de trabajo de desarrollo de la solución tecnológica "/>
    <s v="Definir un plan de trabajo de desarrollo de la solución tecnológica "/>
    <s v="Plan de trabajo V1"/>
    <n v="1"/>
    <d v="2023-11-01T00:00:00"/>
    <d v="2025-03-31T00:00:00"/>
    <n v="73.714285714285708"/>
    <n v="0"/>
    <s v="DGIT_x000a_NC - Subproceso Innovación y Tecnología_x000a_Dirección de Gestión de Innovación y Tecnología_x000a_Subdirección de Innovación y Proyectos_x000a_Subdirección de Soluciones y Desarrollo"/>
    <n v="0"/>
    <x v="1"/>
  </r>
  <r>
    <x v="2"/>
    <x v="1"/>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0"/>
    <x v="1"/>
  </r>
  <r>
    <x v="2"/>
    <x v="1"/>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1"/>
  </r>
  <r>
    <x v="2"/>
    <x v="1"/>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1"/>
  </r>
  <r>
    <x v="2"/>
    <x v="1"/>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1"/>
  </r>
  <r>
    <x v="2"/>
    <x v="1"/>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3"/>
    <s v="DGIT_x000a_NC - Subproceso Seguridad de la Información_x000a_Oficina de Seguridad de la Información_x000a__x000a_REFORMULADO_x000a_22072020_x000a_20102022_x000a_ACTUALIZADO_x000a_30112021"/>
    <n v="0.23076923076923078"/>
    <x v="1"/>
  </r>
  <r>
    <x v="2"/>
    <x v="1"/>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19.72"/>
    <s v="DGIT_x000a_NC - Subproceso Innovación y Tecnología_x000a_Dirección de Gestión de Innovación y Tecnología_x000a__x000a_REFORMULADO_x000a_24102022"/>
    <n v="0.57999999999999996"/>
    <x v="1"/>
  </r>
  <r>
    <x v="2"/>
    <x v="1"/>
    <s v="Auditoría a la Gestión de Cartera 2024-001_x000a__x000a_Periodo 01/01/2023 al 30/03/2024"/>
    <s v="AGC2024-001_x000a_H7"/>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2"/>
    <x v="1"/>
    <m/>
    <m/>
    <m/>
    <m/>
    <s v="Definir los requerimientos no funcionales "/>
    <s v="Definir los requerimientos no funcionales "/>
    <s v="Documento de requerimientos no funcionales V1"/>
    <n v="1"/>
    <d v="2024-02-01T00:00:00"/>
    <d v="2025-03-31T00:00:00"/>
    <n v="60.571428571428569"/>
    <n v="0"/>
    <s v="DGIT_x000a_NC- Subproceso Innovación y Tecnología_x000a_Dirección de Gestión de Innovación y Tecnología_x000a__x000a__x000a__x000a_"/>
    <n v="0"/>
    <x v="1"/>
  </r>
  <r>
    <x v="2"/>
    <x v="1"/>
    <m/>
    <m/>
    <m/>
    <m/>
    <s v="Iniciar el proceso de contratación "/>
    <s v="Validar o aceptar el proceso de contratación"/>
    <s v="Documento de validación o aceptación del proceso de contratación"/>
    <n v="1"/>
    <d v="2023-11-01T00:00:00"/>
    <d v="2025-03-31T00:00:00"/>
    <n v="73.714285714285708"/>
    <n v="0"/>
    <s v="DGIT_x000a_NC- Subproceso Innovación y Tecnología_x000a_Dirección de Gestión de Innovación y Tecnología_x000a__x000a__x000a__x000a_"/>
    <n v="0"/>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0"/>
    <x v="1"/>
  </r>
  <r>
    <x v="2"/>
    <x v="1"/>
    <m/>
    <m/>
    <m/>
    <m/>
    <s v="Definir un plan de trabajo de desarrollo de la solución tecnológica "/>
    <s v="Definir un plan de trabajo de desarrollo de la solución tecnológica "/>
    <s v="Plan de trabajo V1"/>
    <n v="1"/>
    <d v="2023-11-01T00:00:00"/>
    <d v="2025-03-31T00:00:00"/>
    <n v="73.714285714285708"/>
    <n v="0"/>
    <s v="DGIT_x000a_NC- Subproceso Innovación y Tecnología_x000a_Dirección de Gestión de Innovación y Tecnología_x000a_ _x000a_"/>
    <n v="0"/>
    <x v="1"/>
  </r>
  <r>
    <x v="2"/>
    <x v="1"/>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2"/>
    <x v="1"/>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1"/>
  </r>
  <r>
    <x v="2"/>
    <x v="1"/>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1"/>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1"/>
  </r>
  <r>
    <x v="2"/>
    <x v="1"/>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217"/>
    <s v="DGIT_x000a_NC- Subproceso Innovación y Tecnología_x000a_Dirección de Gestión de Innovación y Tecnología_x000a__x000a__x000a__x000a_"/>
    <n v="0.217"/>
    <x v="1"/>
  </r>
  <r>
    <x v="1"/>
    <x v="1"/>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5-06-30T00:00:00"/>
    <n v="156.42857142857142"/>
    <n v="0.7863"/>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7863"/>
    <x v="1"/>
  </r>
  <r>
    <x v="1"/>
    <x v="1"/>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5-07-31T00:00:00"/>
    <n v="152"/>
    <n v="0.8"/>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8"/>
    <x v="1"/>
  </r>
  <r>
    <x v="1"/>
    <x v="1"/>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5-07-31T00:00:00"/>
    <n v="152"/>
    <n v="0.71"/>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71"/>
    <x v="1"/>
  </r>
  <r>
    <x v="1"/>
    <x v="1"/>
    <m/>
    <m/>
    <m/>
    <m/>
    <s v="Actualizar del procedimiento PR-ADF-312 "/>
    <s v="Publicación del procedimiento PR-ADF-312 "/>
    <s v="Procedimiento"/>
    <n v="1"/>
    <d v="2022-09-01T00:00:00"/>
    <d v="2023-08-31T00:00:00"/>
    <n v="52"/>
    <n v="1"/>
    <s v="DGC_x000a_NC - Subproceso Operación Logística_x000a_Subdirección Logistica._x000a_"/>
    <n v="1"/>
    <x v="0"/>
  </r>
  <r>
    <x v="1"/>
    <x v="1"/>
    <s v="Auditoría a la Disposición de mercancías aprehendidas, decomisadas o abandonadas a favor de la Nación - ADA.  ADM2022-002_x000a__x000a_Periodo: 1/01/2021 - 28/02/2022_x000a__x000a_H3"/>
    <s v="ADA.  ADM2022-002"/>
    <s v="3. Observaciones frente a la disposición de mercancías ADA a favor de la Nación, mediante la modalidad de asignación._x000a__x000a_Revisadas las resoluciones de asignación proferidas en el periodo auditado para la Dirección Seccional de Impuestos y Aduanas de Buenaventura, se evidenciaron las siguientes situaciones: _x000a__x000a_3.1   Falta de completitud de la información_x000a__x000a_•  Resolución 3142 del 11 de mayo del 2021. En la carpeta virtual y física no reposa la solicitud de asignación, la hoja de control unidad documental FT-ADF- 2558 se encuentra sin nombre ni firma del funcionario que diligenció, el acta de comprobación de entrega de mercancías FT-ADF-2304, no se encuentra firmada por el funcionario responsable como jefe de la División Administrativa y Financiera, no se incluyeron los correos electrónicos de la solicitud de envió al buzón disposicion_mercancias@dian.gov.co,  no contiene los correos electrónicos remitidos con los cuales se solicitó el concepto de viabilidad, ni el de la respuesta de la entonces Subdirección de Recursos Físicos y los egresos de la mercancía asignada se encuentran sin la firma del funcionario delegado por la DIAN para la entrega de la misma.   _x000a_Así mismo, se observan demoras en la entrega y recibo de las mercancías asignadas, la entrega se realizó el 22 de junio de 2021, 27 días hábiles después de expedido el acto administrativo. De otra parte, los documentos de egresos se generaron 15 y 16 días después de la entrega de la mercancía (2 DEM de fecha 08/07/2021 y 2 DEM de fecha 09/07/2021). _x000a_•  Resolución 6502 del 19 de agosto de 2021.  No se evidenció el registro del formato FT-ADF-2398 “Entrega de actos administrativos para su numeración, notificación, comunicación y/o publicación”.  En la carpeta física no reposa la solicitud de asignación, no contiene los correos electrónicos remitidos con los cuales se requirió el concepto de viabilidad, ni la correspondiente respuesta de la entonces Subdirección de Recursos Físicos._x000a_•  Resolución 585 del 28 de enero de 2021.  No se evidenció el formato FT-ADF-2398 “Entrega de actos administrativos para su numeración, notificación, comunicación y/o publicación” y en la carpeta virtual y física no reposa la solicitud de asignación."/>
    <s v="Deficiencias en la aplicación de controles para la entrega, retiro de las mercancías asignadas_x000a__x000a_Deficiencias en la elaboración de los egresos de mercancías asignadas_x000a__x000a_Deficiencias  en el diligenciamiento de los formatos establecidos_x000a__x000a_Deficiencias  en la conformación de las carpetas en los eventos de asignación."/>
    <s v="Implementar lista de chequeo de los eventos de asignación "/>
    <s v="Lista de chequeo "/>
    <s v="Lista de chequeo "/>
    <n v="1"/>
    <d v="2022-09-01T00:00:00"/>
    <d v="2023-05-31T00:00:00"/>
    <n v="38.857142857142854"/>
    <n v="1"/>
    <s v="DGC_x000a_NC - Subproceso Operación Logística_x000a_Subdirección Logística_x000a_Coordinación de Gestión Social y Comercialización _x000a_Coordinación de Destrucción y Chatarrización_x000a__x000a_DS - Subproceso Operación Logística_x000a_Dirección Seccional de Impuestos y Aduanas de Buenaventura _x000a_Dirección Seccional de Aduanas de Cartagena_x000a_GIT de Operación Logística_x000a_"/>
    <n v="1"/>
    <x v="0"/>
  </r>
  <r>
    <x v="1"/>
    <x v="1"/>
    <s v="Auditoría a la contratación en la DIAN ACO2022-001_x000a__x000a_Periodo: 1/01/2021 - 28/02/2022_x000a__x000a_H1"/>
    <s v="ACO2022-001"/>
    <s v="Órdenes de Compra en la Tienda Virtual del Estado Colombiano (TVEC)_x000a__x000a_Hallazgo No. 1 Incumplimiento en la elaboración, publicación de los informes de supervisión y demás documentos de ejecución y deficiencias en el monitoreo de riesgos en las órdenes de compra._x000a__x000a_Verificadas las Órdenes de Compra seleccionadas en la muestra, los documentos que deben generarse y su correspondiente publicación en la Tienda Virtual del Estado Colombiano – TVEC, se evidenció que:_x000a__x000a_a._x0009_Órdenes de compra en las cuales no se encuentra publicado ningún documento en la TVEC, como son: acta de inicio, oficio designación del supervisor de la orden de compra, pólizas, informes periódicos de supervisión, y demás documentos que den cuenta de la ejecución de la orden. Nivel central: Órdenes de Compra 85270, 76559. DSA Medellín: Orden de compra 63888_x000a__x000a_b._x0009_El acta de inicio de la orden de compra no fue elaborada para la suscripción por el supervisor y el contratista, que dé cuenta del momento en el cual se da inicio a la ejecución. DSA Medellín: Orden de compra 63888_x000a__x000a_c._x0009_Falta de oportunidad en la publicación de los documentos en la tienda virtual del estado colombiano, por cuanto la publicación de los documentos e informes del supervisor se realiza después de finalizada la ejecución de la orden de compra o con periodos superiores a un mes de haber sido expedidos. Nivel central: Órdenes de Compra 69422, 71829, 80400_x000a__x000a_d. No se han elaborado los informes periódicos ni final de supervisión; adicionalmente, en la orden 63979 los términos para realizar la liquidación bilateral (4 meses) y unilateral (2 meses) se vencieron, pese a estar el acta de liquidación inicial firmada por el representante legal de la empresa contratista. Nivel central: Órdenes de compra 63979 y 76559. DSA Medellín: Orden de compra 63888_x000a__x000a_e._x0009_Deficiencias en el seguimiento a los riesgos identificados en la matriz de riesgos contenida en los estudios y documentos previos diseñados por Colombia Compra Eficiente y que hacen parte del proceso de contratación para establecer el Acuerdo Marco de Precio, los cuales en el evento de existir controles cuya responsabilidad en la implementación corresponda a las entidades compradoras deben ser objeto de monitoreo por parte de los supervisores de la orden. Nivel Central y Direcciones Seccionales de Aduanas de Medellín y Barranquilla."/>
    <s v="Falta de lineamientos en la entidad sobre el control, informes, liquidación y cierre de las órdenes de compra en la Tienda Virtual del Estado Colombiano; así como, desconocimiento por parte de los supervisores de las obligaciones que se desprenden de los documentos que hacen parte del proceso de contratación para establecer el Acuerdo Marco de Precio que aplica a la orden de compra y por deficiencias en la aplicación de los controles de seguimiento a la ejecución del contrato, de elaboración de los informes de supervisión y para la liquidación de los mismos dentro de los términos establecidos en la norma."/>
    <s v="Actualizar los procedimientos PR-ADF-433,434 y 435 etapa precontractual, contractual y postcontractual, así como los documentos relacionados, estableciendo los lineamientos sobre control, informes, liquidación y cierre de las ordenes de compra en la TVEC."/>
    <s v="Procedimientos actualizados, publicados y socializados"/>
    <s v="Procedimiento"/>
    <n v="3"/>
    <d v="2022-09-01T00:00:00"/>
    <d v="2024-09-30T00:00:00"/>
    <n v="108.57142857142857"/>
    <n v="3"/>
    <s v="DGC_x000a_NC - Subproceso Compras y Contratos_x000a_Subdirección de Compras y Contratos_x000a_"/>
    <n v="1"/>
    <x v="0"/>
  </r>
  <r>
    <x v="1"/>
    <x v="1"/>
    <m/>
    <m/>
    <m/>
    <m/>
    <s v="Desarrollar la estrategia de socialización sobre actualización integral del proceso contractual dirigido a los supervisores de los contratos. "/>
    <s v="Plan de ejecución de la Estrategia"/>
    <s v="Plan de ejecución"/>
    <n v="1"/>
    <d v="2022-09-01T00:00:00"/>
    <d v="2023-08-31T00:00:00"/>
    <n v="52"/>
    <n v="1"/>
    <s v="DGC_x000a_NC - Subproceso Compras y Contratos_x000a_Subdirección de Compras y Contratos_x000a_"/>
    <n v="1"/>
    <x v="0"/>
  </r>
  <r>
    <x v="1"/>
    <x v="1"/>
    <m/>
    <m/>
    <m/>
    <m/>
    <s v="Actualizar la Matriz de Riesgos de Adquisición de Bienes y Servicios."/>
    <s v="Matriz de Riesgos actualizada, publicada y socializada."/>
    <s v="Matriz de Riesgos"/>
    <n v="1"/>
    <d v="2022-09-01T00:00:00"/>
    <d v="2023-03-31T00:00:00"/>
    <n v="30.142857142857142"/>
    <n v="1"/>
    <s v="DGC_x000a_NC - Subproceso Compras y Contratos_x000a_Subdirección de Compras y Contratos_x000a_"/>
    <n v="1"/>
    <x v="0"/>
  </r>
  <r>
    <x v="1"/>
    <x v="1"/>
    <m/>
    <m/>
    <m/>
    <m/>
    <s v="Revisar y completar  frente a la lista de chequeo todos los documentos de los contratos realizados durante la vigencia 2021 y 2022."/>
    <s v="Expedientes contractuales con la totalidad de los documentos de acuerdo a lista de chequeo."/>
    <s v="Expedientes contractuales"/>
    <n v="1"/>
    <d v="2023-04-03T00:00:00"/>
    <d v="2023-09-01T00:00:00"/>
    <n v="21.571428571428573"/>
    <n v="1"/>
    <s v="DGC_x000a_DS - Subproceso Compras y Contratos_x000a_Dirección Seccional de Aduanas de Barranquilla y de Medellín_x000a_División de Gestión  Administrativa y Financiera_x000a_09122022"/>
    <n v="1"/>
    <x v="0"/>
  </r>
  <r>
    <x v="1"/>
    <x v="1"/>
    <m/>
    <m/>
    <m/>
    <m/>
    <s v="Realizar mediante lista de chequeo cada que haya procesos la trazabilidad documental de los expedientes contractuales y su completa disposición y consulta normativa, frente al manual de contratación,  cotejados con el expediente digital., teniendo en cuenta los principios de procedencia y orden original, el ciclo vital de los documentos y la normatividad de la gestión contractual."/>
    <s v="Listas de chequeo por cada proceso contractual"/>
    <s v="Listas de chequeo"/>
    <n v="1"/>
    <d v="2023-04-03T00:00:00"/>
    <d v="2023-09-01T00:00:00"/>
    <n v="21.571428571428573"/>
    <n v="1"/>
    <s v="DGC_x000a_DS - Subproceso Compras y Contratos_x000a_Dirección Seccional de Aduanas de Barranquilla y de Medellín_x000a_División de Gestión  Administrativa y Financiera_x000a_09122022"/>
    <n v="1"/>
    <x v="0"/>
  </r>
  <r>
    <x v="1"/>
    <x v="1"/>
    <m/>
    <m/>
    <m/>
    <m/>
    <s v="Verificación, seguimiento y control  aleatorio de la publicación de los documentos soporte de la ejecución, informes periódicos y monitoreo de riesgos durante la vigencia 2022 y 2023."/>
    <s v="Lista de chequeo versus publicaciones de  los documentos soportes de la ejecución, informes periódicos y monitoreo de riesgos de  las ordenes de compra en la plataforma TVEC revisadas."/>
    <s v="Lista de chequeo "/>
    <n v="1"/>
    <d v="2022-09-01T00:00:00"/>
    <d v="2023-09-01T00:00:00"/>
    <n v="52.142857142857146"/>
    <n v="1"/>
    <s v="DGC_x000a_DS - Subproceso Compras y Contratos_x000a_Dirección Seccional de Aduanas de Barranquilla y de Medellín_x000a_División de Gestión  Administrativa y Financiera"/>
    <n v="1"/>
    <x v="0"/>
  </r>
  <r>
    <x v="1"/>
    <x v="1"/>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0"/>
  </r>
  <r>
    <x v="1"/>
    <x v="1"/>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0"/>
  </r>
  <r>
    <x v="1"/>
    <x v="1"/>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0"/>
  </r>
  <r>
    <x v="1"/>
    <x v="1"/>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0"/>
  </r>
  <r>
    <x v="1"/>
    <x v="1"/>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0"/>
  </r>
  <r>
    <x v="1"/>
    <x v="1"/>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0"/>
  </r>
  <r>
    <x v="1"/>
    <x v="1"/>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0"/>
  </r>
  <r>
    <x v="1"/>
    <x v="1"/>
    <m/>
    <m/>
    <m/>
    <m/>
    <s v="Implantar el  Sistema SINOT a Nivel Nacional"/>
    <s v="Implantar el  Sistema SINOT a Nivel Nacional"/>
    <s v="Reporte consolidado  generado a través del SINOT, donde se evidencia las direcciones Seccionales donde fue implementado"/>
    <n v="1"/>
    <d v="2023-08-01T00:00:00"/>
    <d v="2025-02-01T00:00:00"/>
    <n v="78.571428571428569"/>
    <n v="0.98"/>
    <s v="DGC_x000a_NC – Subproceso Recursos Administrativos_x000a_Dirección de Gestión Corporativa_x000a_Subdirección Administrativa_x000a__x000a_ELABORACIÓN (dd/mm/aaaa)_x000a_23/08/2023"/>
    <n v="0.98"/>
    <x v="1"/>
  </r>
  <r>
    <x v="1"/>
    <x v="1"/>
    <s v="AUDITORÍA AL PROCEDIMIENTO DE NOTIFICACIONES AND 2023 002_x000a__x000a_Periodo: 1/01/2022 - 28/02/2023_x000a__x000a_H6"/>
    <s v="AND 2023 002"/>
    <s v="Hallazgo No. 6. Deficiente control de términos para notificación y/o comunicación de actos administrativos proferidos por la Subdirección de Recursos Jurídicos_x000a__x000a_Revisada una muestra de 182 registros de actos administrativos proferidos en la vigencia 2022 por la Subdirección de Recursos Jurídicos relacionados con: resoluciones que resuelven recursos de reconsideración de solicitudes de devolución y/o compensación, atados a liquidaciones oficiales, de sanciones independientes; resoluciones que resuelven solicitudes de silencio administrativo positivo atado a liquidaciones oficiales y resoluciones de revocatoria directa de oficio se evidenció que:_x000a__x000a_1. En 16 registros que corresponden a 13 resoluciones que resuelven recursos de reconsideración, se surte la comunicación electrónica en término superior a 10 días hábiles siguientes a la generación de la planilla de remisión. Ver Anexo H6_1._x000a__x000a_2. En ocho (8) registros que corresponden a ocho (8) resoluciones que resuelven recursos de reconsideración, la notificación subsidiaria se surtió en término superior a 30 días hábiles luego de proferido el acto administrativo. Ver Anexo H6_2._x000a__x000a_3. En cuatro (4) registros asociados a una resolución que resuelve recurso de reconsideración atado a liquidación oficial, la notificación se surtió 83 días después de proferido el acto administrativo, situación originada por falta de celeridad en la gestión a cargo de la Coordinación de Correspondencia y Notificaciones, la cual fue comunicada a la Subdirección de Asuntos Disciplinarios. Ver Anexo H6_3."/>
    <s v="Debido a deficiencias en la aplicación, autocontrol y seguimiento del procedimiento PR-ADF-159"/>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0"/>
  </r>
  <r>
    <x v="1"/>
    <x v="1"/>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0"/>
  </r>
  <r>
    <x v="1"/>
    <x v="1"/>
    <m/>
    <m/>
    <m/>
    <m/>
    <s v="Realizar en el RUPGJ de Sede Administrativa los ajustes necesarios que permitan hacer seguimiento y control a los actos administrativos que deban ser notificados por parte de la Coordinación de Correspondencia y Notificaciones."/>
    <s v="Realizar en el RUPGJ de Sede Administrativa los ajustes necesarios que permitan hacer seguimiento y control a los actos administrativos que deban ser notificados por parte de la Coordinación de Correspondencia y Notificaciones."/>
    <s v="La herramienta modificada RUPGJ de Sede Administrativa."/>
    <n v="1"/>
    <d v="2023-08-01T00:00:00"/>
    <d v="2023-08-30T00:00:00"/>
    <n v="4.1428571428571432"/>
    <n v="1"/>
    <s v="DGC_x000a_NC – Subproceso Gestión Jurídica_x000a_Dirección de Gestión Jurídica _x000a_Subdirección de Recursos Jurídicos_x000a__x000a_ELABORACIÓN (dd/mm/aaaa)_x000a_23/08/2023"/>
    <n v="1"/>
    <x v="0"/>
  </r>
  <r>
    <x v="1"/>
    <x v="1"/>
    <m/>
    <m/>
    <m/>
    <m/>
    <s v="Elaborar un memorando y difundir a las Direcciones Seccionales  la herramienta de control y seguimiento RUPGJ de Sede Administrativa con los ajustes."/>
    <s v="Elaborar un memorando y difundir a las Direcciones Seccionales  la herramienta de control y seguimiento RUPGJ de Sede Administrativa con los ajustes."/>
    <s v="Memorando y evidencia de socialización mediante correo electrónico."/>
    <n v="2"/>
    <d v="2023-08-16T00:00:00"/>
    <d v="2023-08-30T00:00:00"/>
    <n v="2"/>
    <n v="2"/>
    <s v="DGC_x000a_NC – Subproceso Gestión Jurídica_x000a_Dirección de Gestión Jurídica_x000a_Subdirección de Recursos Jurídicos_x000a__x000a_ELABORACIÓN (dd/mm/aaaa)_x000a_23/08/2023"/>
    <n v="1"/>
    <x v="0"/>
  </r>
  <r>
    <x v="1"/>
    <x v="1"/>
    <m/>
    <m/>
    <m/>
    <m/>
    <s v="Realizar seguimiento a la herramienta de control de la gestión RUPGJ de Sede Administrativa:_x000a_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
    <s v="Realizar seguimiento a la herramienta de control de la gestión RUPGJ de Sede Administrativa:_x000a_Elaborar por parte de la Coordinación de Secretaria de Recursos Jurídicos, informe bimestral de la relación de los actos administrativos, indicando el número de planilla y la fecha de envío a la Coordinación de Correspondencia y Notificaciones con la fecha de notificación, calculando los tiempos del tramite."/>
    <s v="Informe"/>
    <n v="6"/>
    <d v="2023-09-01T00:00:00"/>
    <d v="2024-09-01T00:00:00"/>
    <n v="52.285714285714285"/>
    <n v="6"/>
    <s v="DGC_x000a_NC – Subproceso Gestión Jurídica_x000a_Dirección de Gestión Jurídica_x000a_Subdirección de Recursos Jurídicos_x000a__x000a_ELABORACIÓN (dd/mm/aaaa)_x000a_23/08/2023"/>
    <n v="1"/>
    <x v="0"/>
  </r>
  <r>
    <x v="1"/>
    <x v="1"/>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0"/>
  </r>
  <r>
    <x v="1"/>
    <x v="1"/>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0"/>
  </r>
  <r>
    <x v="1"/>
    <x v="1"/>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0"/>
  </r>
  <r>
    <x v="1"/>
    <x v="1"/>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0"/>
  </r>
  <r>
    <x v="1"/>
    <x v="1"/>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0"/>
  </r>
  <r>
    <x v="1"/>
    <x v="1"/>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0"/>
  </r>
  <r>
    <x v="1"/>
    <x v="1"/>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0"/>
  </r>
  <r>
    <x v="1"/>
    <x v="1"/>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02-01T00:00:00"/>
    <n v="78.571428571428569"/>
    <n v="0.98"/>
    <s v="DGC_x000a_NC - Subproceso Recursos Administrativos_x000a_Dirección de Gestión Corporativa_x000a_Subdirección Administrativa_x000a__x000a_ELABORACIÓN (dd/mm/aaaa)_x000a_23/08/2023"/>
    <n v="0.98"/>
    <x v="1"/>
  </r>
  <r>
    <x v="1"/>
    <x v="1"/>
    <s v=" Auditoría a la Contratación de la DIAN - ACD 2023-006_x000a_H1"/>
    <s v="ACD 2023-006"/>
    <s v="Hallazgo No. 1 Deficiencias en la planeación y ejecución del contrato No. 00-087-2022 Laboratorio Aduanero – Nivel Central. (D)_x000a__x000a_Subdirección de Laboratorio Aduanero, Subdirección de Compras y Contratos_x000a__x000a_Verificado el objeto del contrato No. 00-087-2022, del proceso de contratación CMA-00-001-2022, el cual está relacionado con “realizar el diagnóstico, planificación e implementación del Sistema de Gestión de Calidad bajo los requisitos de la Norma NTC-ISO/IEC 17025:2017 de una forma documentada, sistemática, estructurada y eficiente, para efectos de obtener la acreditación ante el Organismo Nacional de Acreditación (ONAC)” enfocado en los ensayos que se adelantan en el laboratorio aduanero, se evidenciaron deficiencias en la planeación y ejecución del contrato, así:_x000a__x000a_a. Deficiencias en la planeación de requerimientos, equipamiento, calibraciones y del personal técnico; así como, en la estimación del plazo de ejecución del contrato, el cual no fue suficiente para que el Contratista y la DIAN pudieran cumplir de manera satisfactoria sus obligaciones contractuales, éste tuvo que suspenderse mediante Acta 01 del 01/12/2022, por el término de ocho (8) meses, a partir de 1/12/2022 hasta el 1/08/2023, observándose según los documentos e informes de supervisión publicados en SECOP II, que “no era posible cumplir con la totalidad del alcance del objeto propuesto para el 22 de diciembre, (…) debían adelantarse procesos contractuales de mantenimiento, calibración, compra de reactivos y consumibles necesarios en la consultoría”. De otra parte, el contratista allega informe final manifestando que se presentaron circunstancias que presuntamente le impidieron que el objeto del contrato se cumpliera conforme a lo planeado inicialmente, lo cual será remitido a la Subdirección de Asuntos Disciplinarios para lo de su competencia. (D)_x000a_b. De los 5 ensayos de laboratorio contemplados en los documentos y estudios previos del proceso de contratación, en el Anexo Técnico No. 1 “Especificaciones Técnicas,” y el Anexo No. 4 “Cláusulas Contractuales”, para realizar el diagnóstico, planificación e implementación del Sistema de Gestión de Calidad bajo los requisitos de la Norma NTC-ISO/IEC 17025:2017 a efectos de obtener la acreditación ante el Organismo Nacional de Acreditación (ONAC), se implementó el SGC y la radicación de documentos en la ONAC solo en tres (3) ensayos de laboratorios, quedando dos (2) sin cumplir con los requisitos y la documentación requerida en el sistema, debido a las deficiencias enunciadas en el numeral anterior. (D)._x000a_c. Modificación al contrato que surgió por no contar la DIAN con el equipamiento necesario para la verificación de un ensayo, que consistió en el cambio del ensayo de laboratorio “Análisis de aluminio y aleaciones de aluminio por espectrometría de emisión atómica de chispa. Norma de Referencia: ASTM E1251-17ª” por el de “Análisis de acero al carbono y de baja aleación por espectrometría de emisión atómica de chispa. Norma de Referencia: ASTM E415”._x000a_d. Informes periódicos de supervisión que no cumplen con la periodicidad establecida, el último informe del mes de noviembre del 2022 se elaboró el 15/08/2023, después del levantamiento de la suspensión del contrato._x000a_e. Deficiencias en el monitoreo, seguimiento y actualización de la matriz de riesgos del contrato, toda vez que en los informes de supervisión de fechas 17/08/2022 y 04/11/2022 no se informó sobre la gestión realizada frente a los riesgos, y en la ejecución del contrato, se venían presentando situaciones que afectaban el cumplimiento del objeto contractual; Así mismo, después de la suspensión del contrato, se reportó la materialización de dos (2) riesgos con los tratamientos que se implementaron, los cuales no estaban incluidos en la matriz, denotando deficiencias en la identificación oportuna de riesgos no contemplados en la fase de planeación y en la realización de ajustes al plan de tratamiento._x000a_Con lo anterior, se desatiende el numeral 2 del anexo No. 4 Cláusulas Contractuales del contrato No. 00-087-2022, numeral 2 del Anexo Técnico No. 1 “Especificaciones Técnicas”, Estudio previo y documentos del proceso de contratación, numeral 5 del Manual para la Identificación y Cobertura del Riesgo en los Procesos de Contratación de Colombia Compra Eficiente - CCE, numeral 5.1 y 5.2 del Manual de Contratación - MN-ADF-013, actividad 13 del procedimiento Etapa Contractual PR-ADF-0433, literal a del numeral 1.2 y numeral 1.3 de la Cartilla de Supervisión y/o Interventoría - CT-ADF-0109 versión 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_x000a__x000a_"/>
    <s v="Deficiencias en la planeación, en la aplicación de los estudios y análisis realizados para conocer lo relativo al objeto del proceso de contratación, prever disponibilidad de recursos y equipamientos adicionales requeridos para su ejecución, que garanticen que existen los recursos y el tiempo suficiente para la adecuada, completa y correcta ejecución del contrato. De igual forma, fallas en la aplicación de los controles para la elaboración y publicación de los informes de supervisión con la periodicidad establecida y en el seguimiento a la matriz de riesgos, a fin de establecer si es necesario hacer ajustes a la matriz y al plan de tratamiento de acuerdo con las circunstancias presentadas."/>
    <s v="Afectación al principio de planeación contractual, suspensión del contrato, posible incumplimiento del objeto, de las obligaciones establecidas en este y en los documentos del proceso e investigaciones disciplinarias; así como, pérdida de imagen institucional y materialización del riesgo R1 “Deficiente planeación y elaboración de los estudios previos” y exposición a la materialización del riesgo R3 “Incumplimiento total o parcial del contrato” de la matriz de riesgos del subproceso de compras y contratos."/>
    <s v="Aldelantar jornadas para actualizar a los supervisores en cambios normativos, problemas frecuentes, recomendaciones, entre otros. En estas reuniones se hará enfasis en lo descrito en el documento Abece del proceso de Supervisión y/o Interventoria en un Contrato Estatal, el cual fue dado a conocer a los supervisores el pasado mes de agosto de 2023. _x000a__x000a_"/>
    <s v="Actas de asistencia a jornadas de actualización "/>
    <n v="4"/>
    <d v="2024-02-01T00:00:00"/>
    <d v="2025-07-31T00:00:00"/>
    <n v="78"/>
    <n v="4"/>
    <s v="DGC_x000a_NC - Subproceso Compras y Contratos_x000a_Dirección de Gestión Corporativa_x000a_Subdirección de Compras y Contratos _x000a__x000a_ELABORACIÓN _x000a_18/01/2024"/>
    <n v="1"/>
    <x v="0"/>
  </r>
  <r>
    <x v="1"/>
    <x v="1"/>
    <m/>
    <m/>
    <m/>
    <m/>
    <m/>
    <s v="Elaborar y divulgar tips relacionados la planeación contractual"/>
    <s v="Publicación trimestral de Tips en los canales de difusión de comunicación interna de la Entidad, recordando aspectos escenciales sobre planeación contractual. "/>
    <n v="4"/>
    <d v="2024-02-01T00:00:00"/>
    <d v="2025-04-30T00:00:00"/>
    <n v="64.857142857142861"/>
    <n v="3"/>
    <s v="DGC_x000a_NC - Subproceso Compras y Contratos_x000a_Dirección de Gestión Corporativa_x000a_Subdirección de Compras y Contratos _x000a__x000a_ELABORACIÓN _x000a_18/01/2024"/>
    <n v="0.75"/>
    <x v="1"/>
  </r>
  <r>
    <x v="1"/>
    <x v="1"/>
    <s v=" Auditoría a la Contratación de la DIAN - ACD 2023-006_x000a_H2"/>
    <s v="ACD 2023-006"/>
    <s v="Hallazgo No. 2 Deficiencias en la aplicación de las reglas establecidas en el pliego de condiciones en la subasta pública presencial No. SAEBSU-00-002-2023_x000a__x000a_Subdirección de Compras y Contratos_x000a__x000a_Verificado el proceso de selección abreviada para la enajenación directa de bienes del estado a través de subasta pública presencial No. SAEBSU-00-002-2023, que tiene por objeto “Venta por peso de chatarra (material ferroso y de cualquier tipo de metal) que resulte del proceso de chatarrización de las mercancías que para tal efecto le sean entregadas por la DIAN, garantizando su fundición o desnaturalización, según sea su naturaleza”, se evidenció que:_x000a__x000a_a. Deficiencias en los controles para la aplicación de las reglas contenidas en el Anexo No. 5 Pliego de condiciones en la subasta pública realizada el 30 de agosto de 2023, relacionadas con los numerales 3.8. “Valor del contrato”, 6.3. “Precio de arranque” y 7.1.1 “Oferta definitiva de precios”, lo que ocasionó que mediante resolución 007511 del 08/09/2023 la DIAN ordenó el saneamiento del proceso de contratación, lo que ocasionó que la Procuraduría General de la Nación mediante oficio PDFP1 No. 0474 del 18/09/2023, en virtud de la función preventiva integral “exhorta a la Entidad a suspender los tramites de contratación, hasta tanto no se haya efectuado un análisis riguroso de la información solicitada por este ente de control, de conformidad con lo estipulado en la Resolución 480 de 2020”._x000a_b. Las reglas contenidas en el pliego de condiciones relacionadas con los numerales 3.8. “Valor del contrato”, 6.3. “Precio de arranque” 7.1 “Oferta económica definitiva” y 7.1.1 “Oferta definitiva de precios”, presentan deficiencias frente a la integridad y coherencia de estas, lo que puede generar la aplicación e interpretación de las reglas contractuales de manera diversa, toda vez que por un lado, se establece en el numeral 3.8 que “el porcentaje finalmente ofertado después de la subasta, se aplicará uniformemente a los precios unitarios de referencia descritos en el Anexo No. 2 “Precios Unitarios de Referencia” en contraposición con lo establecido en el numeral 7.1.1 donde se indica que el proponente favorecido debe presentar un documento firmado por el Representante Legal donde “ajuste todos los precios unitarios de su oferta económica inicial, aplicando uniformemente el porcentaje de incremento obtenido entre la oferta económica definitiva y su oferta económica inicial”, es así que el proponente favorecido mediante oficio de fecha 14/09/2023 presentó la aceptación de la oferta en el 215% sobre su oferta económica inicial, por lo cual fue requerido por la entidad para que ajustara la aceptación de la oferta del proceso en la plataforma SECOP II, indicándole que “la oferta económica definitiva corresponde a la que resulte del último lance valido presentado en la subasta, es decir, una mejora del 215% sobre el valor de arranque ($560) y no sobre la oferta económica inicial ($505)”, lo cual no fue señalado de manera clara, completa y expresa en el pliego de condiciones._x000a_De otra parte, en el numeral 7.1 se indica que “se tomará como definitiva la Oferta económica inicial presentada por el Oferente Habilitado que no presentó lances en la Subasta Pública”, lo cual no guarda relación con las reglas establecidas._x000a_Con lo anterior, no se da plena observancia a lo contemplado en el literal b del numeral 5° del artículo 24 “del principio de transparencia” de la ley 80 de 1993 en lo relacionado con la definición de reglas claras y completas, y la aplicación de la Dimensión 2ª. Direccionamiento estratégico y planeación, Dimensión 3ª. Gestión con valores para resultados y del componente 3 Actividades de Control de la Dimensión 7ª. Control Interno del Modelo Integrado de Planeación y Gestión – MIPG V5."/>
    <s v="Deficiencias en la redacción de las reglas en el pliego de condiciones y la aplicación de los controles para que la subasta pública se realizara conforme a las reglas previamente establecidas en el pliego de condiciones y demás documentos precontractuales, que garantizaran la adecuada aplicación de estas."/>
    <s v="Riesgo de afectación de las reglas aplicables para la subasta pública contenidas en el pliego de condiciones, exposición de la Entidad a pérdida de imagen institucional, solicitudes de suspensión del proceso contractual por las autoridades competentes y la materialización del riesgo R2 “Deficiencias o retardos en la selección y contratación” de la matriz de riesgos del subproceso de compras y contratos."/>
    <s v="Actualizar el modelo de  pliego de condiciones para que las reglas de las subastas presenciales sean ajustadas al proceso de selección que corresponda.  "/>
    <s v="Modelo de pliego de condiciones ajustado y socializado por correo electrónico con los funcionarios de compras y contratos."/>
    <n v="1"/>
    <d v="2024-02-01T00:00:00"/>
    <d v="2025-04-30T00:00:00"/>
    <n v="64.857142857142861"/>
    <n v="0"/>
    <s v="DGC_x000a_NC - Subproceso Compras y Contratos_x000a_Dirección de Gestión Corporativa_x000a_Subdirección de Compras y Contratos _x000a__x000a_ELABORACIÓN _x000a_18/01/2024"/>
    <n v="0"/>
    <x v="1"/>
  </r>
  <r>
    <x v="1"/>
    <x v="1"/>
    <s v=" Auditoría a la Contratación de la DIAN - ACD 2023-006_x000a_H3"/>
    <s v="ACD 2023-006"/>
    <s v="Hallazgo No. 3 Deficiencias en la identificación, tratamiento y monitoreo de riesgos de las matrices de riesgos de los contratos._x000a__x000a_Subdirección de Compras y Contratos y Dirección Seccional de Aduanas de Cúcuta_x000a__x000a_Verificada la identificación, monitoreo y seguimiento realizado a los riesgos contenidos en la matriz del proceso contractual y el plan de tratamiento de estos; así como, la inclusión del resultado del monitoreo en los informes periódicos de supervisión se evidenció que:_x000a__x000a_a. Fallas en el monitoreo y seguimiento de los riesgos con la periodicidad definida, e implementación de los controles y/o tratamientos, según la forma que se estableció en las matrices, toda vez que los informes periódicos de supervisión no reflejan el seguimiento realizado. Así como, deficiencias en la identificación de los riesgos, por cuanto se indica en el acápite de riesgos de los informes de supervisión que &quot;Por tratarse de Contratos de Arrendamientos no aplica Matriz de Riesgos basados en el Análisis de Riesgo realizado en los estudios previos&quot;. DSA Cúcuta: Contratos Mínima Cuantía: 89-012-2023, 89-008-2023, 89-017-2022, 89-011-2022, 89-007-2022, 89-010-2023, 89-013-2022, 89-009-2022, 89-013-2023, 89-009-2023, 89-018-2022, 89-012-2022, 89-008-2022, 89-011-2023, 89-010-2022. Contratación Directa: 89-003-2023, 89-002-2022, 89-006-2022, 89-001-2023, 89-005-2023, 89-003-2022. Nivel Central: Contratación Subasta Pública: 00-098-2022, 00-120-2023, 00-190-2022, 00-184-2022, 00-103-2022, 00-128-2023, 00-158-2022, 00-112-2022, 00-181-2022, 00-099-2022, 00-113-2022, 00-076-2023, 00-178-2022. Contratación Directa: 00-069-2022._x000a__x000a_Con lo anterior se desatiende el numeral 6 del artículo 2.2.1.1.2.1.1. Estudios y documentos previos del Decreto 1082 de 2015, el Manual para la identificación y cobertura del riesgo en los procesos de contratación - M-ICR-01 de Colombia Compra Eficiente y los formatos FT-ADF-2781 Informe periódico de supervisión y FT-ADF-2222 Informe final de supervisión o interventoría, y la aplicación de la Dimensión 2ª. Direccionamiento estratégico y planeación, Dimensión 3ª. Gestión con valores para resultados, Dimensión 4ª. Evaluación de resultados, Dimensión 5ª. Información y comunicación y el componente 3 Actividades de Control de la Dimensión 7ª Control Interno del Modelo Integrado de Planeación y Gestión–MIPG V5."/>
    <s v="Deficiencias para la adecuada identificación de los riesgos específicos del proceso contractual, el establecimiento de los tratamientos y el monitoreo para administrarlos; así como, desconocimiento de los lineamientos impartidos por la Agencia Nacional de Contratación Pública Colombia Compra Eficiente - ANCP CCE, por parte de las áreas encargadas de estructurar las matrices, respecto a la identificación y cobertura de los riesgos en los procesos de contratación."/>
    <s v="Afecta el principio de planeación en la contratación, genera posible incumplimiento del objeto del contrato, pérdida de imagen institucional y de sanciones disciplinarias, con la exposición a la materialización del riesgo R3 “Incumplimiento total o parcial del contrato” de la matriz de riesgos del subproceso de compras y contratos, y a los riesgos identificados en cada proceso contractual."/>
    <s v="Adelantar visitas aleatorias a las Direcciones Seccionales donde se evidencie mayor dificultad en el diligenciamiento de las matrices de riesgo. 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1"/>
  </r>
  <r>
    <x v="1"/>
    <x v="1"/>
    <s v=" Auditoría a la Contratación de la DIAN - ACD 2023-006_x000a_H4"/>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Expone a la entidad a la pérdida de competencia para liquidar los contratos, incumplimiento de la obligación de liquidar, riesgo de posibles acciones en contra de la entidad, pérdida de imagen institucional y sanciones disciplinarias; así como, la materialización del riesgo R4 “Deficiencias en la supervisión de la etapa pos contractual” de la matriz de riesgos del subproceso de compras y contratos."/>
    <s v="Adelantar visitas aleatorias a las Seccionales donde se evidencie mayor dificultad en los procesos de liquidación contractual y cargue de información al SECOP._x000a__x000a_En estas visitas se reiterará el Abece del proceso de Supervisión o Interventoria en un Contrato Estatal, el cual fue dado a conocer a los supervisores el pasado mes de agosto de 2023. 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1"/>
  </r>
  <r>
    <x v="1"/>
    <x v="1"/>
    <m/>
    <m/>
    <m/>
    <m/>
    <m/>
    <s v="Emitir alertas dirigidas a los supervisores respecto de la obligatoriedad en el cumplimiento de las activudades pendientes a la finalización del contrato que se encuentren supervisando. (informe final de supervisión, proyectos de actas de liquidación y actas de cierre) _x000a_"/>
    <s v="Correos electronicos enviados a los supervisores"/>
    <n v="550"/>
    <d v="2024-03-01T00:00:00"/>
    <d v="2024-12-31T00:00:00"/>
    <n v="43.571428571428569"/>
    <n v="550"/>
    <s v="DGC_x000a_NC - Subproceso Compras y Contratos_x000a_Dirección de Gestión Corporativa_x000a_Subdirección de Compras y Contratos _x000a__x000a_ELABORACIÓN _x000a_18/01/2024"/>
    <n v="1"/>
    <x v="0"/>
  </r>
  <r>
    <x v="1"/>
    <x v="1"/>
    <s v=" Auditoría a la Contratación de la DIAN - ACD 2023-006_x000a_H5"/>
    <s v="ACD 2023-006"/>
    <s v="Hallazgo No.5 Deficiencias en el contenido y periodicidad de los informes de supervisión e inoportunidad en la publicación en SECOP II y en el cumplimiento de los requisitos de ejecución de los contratos._x000a__x000a_Subdirección de Compras y Contratos y Dirección Seccional de Aduanas de Cúcuta_x000a__x000a_Verificado el seguimiento y control efectuado por los supervisores, a la ejecución del contrato, así como la elaboración y contenido de los informes periódicos de supervisión, y el informe final de acuerdo con la periodicidad establecida en los documentos del proceso de contratación; de igual forma, la publicación de estos en SECOP II dentro de los tres (3) días hábiles siguientes a su expedición, y el control y verificación del cumplimiento de los requisitos de ejecución del contrato, se evidenció que:_x000a__x000a_a. Informes periódicos de supervisión con deficiencias en el contenido, no se relacionan las actividades adelantadas por el contratista que permitan establecer la real y efectiva ejecución del contrato en los términos y condiciones pactadas. Nivel Central: 00-196-2022 DSA Cúcuta. Contratos: 89-010-2023, 89-019-2022, 89-013-2022, 00-128-2023._x000a__x000a_b. Informes que no cumplen con la periodicidad establecida e informes finales de supervisión sin elaborar o elaborados sin oportunidad desde la terminación del plazo de ejecución del contrato. DSA Cúcuta. Contratos: 89-006-2022, 89-003-2023, 89-011-2022, 89-007-2022, 89-008-2023, 89-004-2022, 89-002-2023, 89-006-2023, 89-001-2022, 89-005-2022, 89-011-2023, 89-007-2023, 89-015-2022, 89-010-2022. Nivel Central Contratos Subasta Inversa: 00-127-2022, 00-098-2022, 00-120-2023, 00-190-2022, 00-191-2022, 00-128-2023, 00-177-2022, 00-158-2022, 00-112-2022, 00-188-2022, 00-099-2022, 00-113-2022, 00-076-2023, 00-089-2022, 00-178-2022, 00-187-2022 Contratación Directa: 00-069-2022_x000a__x000a_c. Inoportunidad en la publicación de los informes periódicos e informe final de supervisión en SECOP II, algunos con demoras hasta de más de 1 año para su publicación. DSA Cúcuta. Contratos: 89-006-2022, 89-003-2023, 89-002-2022, 89-012-2023, 89-008-2023, 89-017-2022, 89-011-2022, 89-007-2022, 89-001-2023, 89-010-2023, 89-019-2022, 89-013-2022, 89-009-2022, 89-013-2023, 89-018-2022, 89-012-2022, 89-008-2022, 89-004-2023, 89-014-2022, 89-003-2022. Nivel Central Contratos Subasta Inversa: 00-191-2022, 00-128-2023, 00-177-2022, 00-158-2022, 00-196-2022 Contratación Directa: 00-064-2023_x000a__x000a_d. Deficiencias en la revisión y aprobación por parte del supervisor de los documentos exigidos como requisitos para la ejecución del contrato establecidos en los anexos de Especificaciones Técnicas y/o cláusulas contractuales, como son la relación del personal, hojas de vida del personal técnico, soportes que acrediten los requisitos de estudio y experiencia, entrega del cronograma de ejecución del contrato, formación y documentación del laboratorio que realizará la toma de muestras, relación de equipos y elementos a utilizar en el proceso, orden de servicio de mantenimiento preventivo y correctivo y/o inspección a las herramientas e insumos. DSA Cúcuta: Contratos: 89-012-2023, 89-008-2023, 89-017-2022, 89-011-2022, 89-006-2022, 89-010-2023, 89-019-2022 Nivel Central Subasta Pública: Contratos: 00-191-2022, 00-128-2023._x000a__x000a_e. Publicación de documentos en SECOP II que no corresponden al proceso de contratación y/o documentos con diligenciamiento incompleto; así como, certificados de bienes y servicios recibidos con espacios en blanco, sin diligenciar y sin publicar en SECOP II de fecha 08/06/2022. DSA Cúcuta: Contratos: 89-010-2023 89-006-2022, 89-005-2023, 89-019-2022, 89-009-2022 Nivel Central. Subasta Pública: 00-103-2022._x000a__x000a_Las situaciones relacionadas con las deficiencias en la supervisión y la publicación de informes en la plataforma SECOP ll son reiterativas tal y como se observa en el informe de auditoría de esta Oficina de Control Interno en la vigencia 2022._x000a__x000a_Con lo anterior, se desatiende lo establecido en el artículo 4 de la ley 80 de 1993, los artículos 83 y 84 de la ley 1474 de 2011, artículo 2.1.1.2.1.8. del decreto 1081 de 2015, el artículo 2.2.1.1.1.7.1. del decreto 1082 de 2015, los principios de: transparencia, calidad de la información, y divulgación proactiva de la información establecidos en el artículo 3 de la ley 1712 de 2014, el numeral 3.2 y la actividad 13 del procedimiento PR-ADF-0433 Etapa Contractual V2, el numeral 3.1 y la actividad 2 del procedimiento PR-ADF-0434 Etapa Post Contractual V2, numeral 1.3 de la cartilla de supervisión y/o interventoría CT-ADF-0109 V3, el memorando No. 000083 del 28 de junio de 2023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Deficiencias frente al cumplimiento de la obligación de los supervisores relacionadas con la vigilancia y monitoreo permanente de la ejecución del objeto contratado, y del cumplimiento de los requisitos de ejecución, así como la calidad y completitud de los informes de supervisión que dan cuenta de la satisfacción de la necesidad que se pretendía suplir con la contratación del bien, obra o servicio referido y del cumplimiento del principio de transparencia y publicación de los documentos del contrato, a través de los cuales se permita la participación de las partes interesadas y/o grupos de valor."/>
    <s v="Posible incumplimiento del objeto del contrato, falta de oportunidad en el requerimiento a los contratistas, pérdida de imagen institucional y de sanciones disciplinarias, con la exposición a la materialización del riesgo R3 “Incumplimiento total o parcial del contrato” de la matriz de riesgos del subproceso de compras y contratos y a los riesgos identificados en la matriz del proceso contractual."/>
    <s v="Adelantar visitas aleatorias a las Seccionales donde se evidencie mayor dificultades en el ejercicio de la supervisión, donde, entre otros los distintos temas a tratar, se  reiterará el Abece del proceso de Supervisión o Interventoria en un Contrato Estatal, el cual fue dado a conocer a los supervisores el pasado mes de agosto de 2023._x000a__x000a__x000a_"/>
    <s v="Actas de asistencia a jornadas de actualización "/>
    <n v="4"/>
    <d v="2024-03-01T00:00:00"/>
    <d v="2025-07-31T00:00:00"/>
    <n v="73.857142857142861"/>
    <n v="2"/>
    <s v="DGC_x000a_NC - Subproceso Compras y Contratos_x000a_Dirección de Gestión Corporativa_x000a_Subdirección de Compras y Contratos _x000a__x000a_ELABORACIÓN _x000a_18/01/2024"/>
    <n v="0.5"/>
    <x v="1"/>
  </r>
  <r>
    <x v="1"/>
    <x v="1"/>
    <s v=" Auditoría a la Contratación de la DIAN - ACD 2023-006_x000a_H6"/>
    <s v="ACD 2023-006"/>
    <s v="Hallazgo No. 6 Desactualización en SECOP II de la realidad de la ejecución financiera de los contratos._x000a__x000a_Subdirección Financiera_x000a__x000a_Verificada la gestión presupuestal y financiera de los contratos seleccionados en la muestra y la información publicada en SECOP II sobre esta, se evidenció lo siguiente:_x000a__x000a_a. Las facturas presentadas por el proveedor que han sido pagadas no presentan este mismo estado en SECOP II, encontrando que los documentos que soportan el pago enviado por el contratista como son la factura electrónica, el certificado de pago de aportes parafiscales y la certificación de bienes y servicios recibidos a satisfacción se encuentran en estado &quot;enviado por el proveedor&quot;, lo que no permite evidenciar el saldo real de ejecución del contrato. Nivel Central: 00-112-2022, 00-181-2022. DSA Cúcuta: Contratos: 89-009-2023, 89-012-2022, 89-008-2022, 89-004-2023._x000a__x000a_b. Facturas presentadas por el proveedor que se encuentran en estado “rechazado”, las cuales están pagadas, sin que se evidencie la actualización en esta plataforma electrónica. Nivel Central: 00-177-2022, 00-196-2022._x000a__x000a_Con lo anterior, se incumple lo establecido en el artículo 209 de la Constitución Política de Colombia; los principios de: transparencia, calidad de la información y divulgación proactiva de la información establecidos en el artículo 3 de la Ley 1712 de 2014; y la aplicación de la Dimensión 3ª. Gestión con valores para resultados, Dimensión 4ª. Evaluación de resultados, Dimensión 5ª Información y comunicación y del componente 3 Actividades de Control de la Dimensión 7ª. Control Interno del Modelo Integrado de Planeación y Gestión – MIPG V5."/>
    <s v="Ausencia de lineamientos por parte de la Subdirección Financiera para que las facturas cargadas por el proveedor en SECOP II, queden marcadas como aprobadas y pagadas en dicha plataforma, una vez se realice el pago a través del SIIF Nación, lo que garantiza que se muestre el saldo real de ejecución de cada uno de los contratos."/>
    <s v="Afecta el principio de transparencia, genera una posible pérdida de imagen institucional, y que las partes interesadas y veedurías ciudadanas cuenten con información del estado real de ejecución de los contratos, que permita ejercer los mecanismos de control pertinentes."/>
    <s v="1.a.- Corregir en el SECOP II a  estado &quot;Aprobadas&quot; aquellas facturas presentadas por el proveedor, que se encuentran en estado           &quot; enviadas por el proveedor &quot; y ya han sido pagadas."/>
    <s v="1.a.-Consulta pantallazo en SECOP II."/>
    <n v="1"/>
    <d v="2023-12-26T00:00:00"/>
    <d v="2024-02-28T00:00:00"/>
    <n v="9.1428571428571423"/>
    <n v="1"/>
    <s v="DGC_x000a_NC - Subproceso Recursos Administrativos_x000a_Dirección de Gestión Corporativa_x000a_Subdirección Financiera_x000a__x000a_ELABORACIÓN _x000a_18/01/2024"/>
    <n v="1"/>
    <x v="0"/>
  </r>
  <r>
    <x v="1"/>
    <x v="1"/>
    <m/>
    <m/>
    <m/>
    <m/>
    <m/>
    <s v="2.a.- Revisar  y actualizar el procedimiento PR-ADF-0257 PAGO DE OBLIGACIONES PRESUPUESTALES, en especial incluyendo la actividad de asignacion de estado PAGADA en SECOP II  de aquellas facturas en estado &quot;enviadas por el proveedor&quot; que han sido efectivamente pagadas. "/>
    <s v="2.a.- Procedimiento PR-ADF-0257 PAGO DE OBLIGACIONES PRESUPUESTALES, actualizado."/>
    <n v="1"/>
    <d v="2023-12-26T00:00:00"/>
    <d v="2024-12-30T00:00:00"/>
    <n v="52.857142857142854"/>
    <n v="1"/>
    <s v="DGC_x000a_NC - Subproceso Recursos Administrativos_x000a_Dirección de Gestión Corporativa_x000a_Subdirección Financiera_x000a_Coordinación de Registro y Flujo de Caja_x000a__x000a_ELABORACIÓN _x000a_18/01/2024"/>
    <n v="1"/>
    <x v="0"/>
  </r>
  <r>
    <x v="1"/>
    <x v="1"/>
    <s v=" Auditoría a la Contratación de la DIAN - ACD 2023-006_x000a_H7"/>
    <s v="ACD 2023-006"/>
    <s v="Hallazgo No.7 Deficiencias en las solicitudes de adquisición formuladas en Plan Anual de Adquisiciones – PAA_x000a__x000a_Subdirección de Compras y Contratos_x000a__x000a_Verificada la planeación y ejecución de los contratos, la oportunidad en el envío del formato FT-ADF-2617 “Solicitud de adquisición” a la Subdirección de Compras y Contratos de acuerdo con lo establecido en el procedimiento Etapa Precontractual y las fechas programadas en el Plan Anual de Adquisiciones, se evidenció que:_x000a__x000a_a. Las solicitudes de adquisición son remitidas de manera inoportuna a la Subdirección de Compras y Contratos, toda vez que no se remiten en los tres (3) meses anteriores al inicio del trimestre en el cual se va a realizar el proceso de selección, de acuerdo con el cronograma del procedimiento Etapa Precontractual, ni en los tiempos indicados en el Plan Anual de Adquisiciones – PAA. Nivel Central: Subasta Inversa: Contratos: 00-127-2022, 00-184-2022, 00-120-2023, 00-128-2023, 00-177-2022, 00-158-2022, 00-112-2022, 00-089-2023, 00-132-2022, 00-181-2022, 00-188-2022, 00-099-2022, 00-113-2022, 00-076-2023, 00-089-2022, 00-178-2022, 00-187-2022. DSA Cúcuta: Contratos: 89-005-2023, 89-001-2023, 89-004-2022, 89-019-2022, 89-013-2022, 89-009-2022_x000a__x000a_Con lo anterior se desatiende el numeral 3.2 del procedimiento PR-ADF-0435 Etapa Precontractual, y en la aplicación de la Dimensión 3ª Gestión con valores para resultados, Dimensión 4ª Evaluación de resultados y del componente 3 Actividades de Control de la Dimensión 7ª Control Interno del Modelo Integrado de Planeación y Gestión – MIPG V5."/>
    <s v="Deficiencias en el seguimiento y control por parte de las áreas de origen de los contratos para la remisión oportuna de las solicitudes de adquisición, de acuerdo con el cronograma y los tiempos establecidos en el Plan Anual de Adquisiciones."/>
    <s v="Afectación al principio de planeación contractual; así como, pérdida de imagen institucional y materialización del riesgo R2 “Deficiencias o retardos en la selección y contratación” y exposición a la materialización del riesgo R1 “Deficiente planeación y elaboración de los estudios previos” de la matriz de riesgos del subproceso de compras y contratos."/>
    <s v="Expedir un memorando recordando a las áreas la obligatoriedad del cumplimiento de lo dispuesto en el procedimiento PR-ADF-0435 Etapa Precontractual, respecto de la oportunidad en la radicación del formato FT-ADF-2617 “Solicitud de adquisición” "/>
    <s v="Memorando"/>
    <n v="1"/>
    <d v="2024-03-01T00:00:00"/>
    <d v="2025-04-30T00:00:00"/>
    <n v="60.714285714285715"/>
    <n v="1"/>
    <s v="DGC_x000a_NC - Subproceso Compras y Contratos_x000a_Dirección de Gestión Corporativa_x000a_Subdirección de Compras y Contratos _x000a__x000a_ELABORACIÓN _x000a_18/01/2024"/>
    <n v="1"/>
    <x v="0"/>
  </r>
  <r>
    <x v="1"/>
    <x v="1"/>
    <s v="Auditoría a la contratación en la DIAN ACO2022-001_x000a__x000a_Periodo: 1/01/2021 - 28/02/2022_x000a__x000a_H3"/>
    <s v="ACO2022-001"/>
    <s v="Hallazgo No. 3 Deficiencias en el monitoreo de los riesgos y en la elaboración de los informes de supervisión _x000a__x000a_Verificada la identificación, el tratamiento y/o controles definidos en la matriz de riesgos de los procesos contractuales; la forma en que se realiza el monitoreo y la inclusión del resultado de dicho seguimiento en los informes periódicos de supervisión, se evidenció que:_x000a__x000a_a._x0009_En los soportes de ejecución del contrato y en SECOP, no se evidencian documentos que den cuenta del real y efectivo seguimiento a los riesgos identificados en la matriz del proceso de contratación, según la forma que se estableció para realizar el monitoreo, con la periodicidad definida, e implementación de los controles y/o tratamiento. Contratación Directa Nivel Central: Contratos 00-209-2021, 00-203-2021, 00-068-2022, 00-059-2021, 00-150-2021, 00-155-2021, 00-136-2021, 00-069-2022, 00-204-2021, 00-060-2022, 00-079-2021, 00-071-2021, 00-080-2021, 00-079-2021,00-071-2021, 00-202-2021,00-058-2021, 00-140-2021. Contratación Mínima Cuantía: DSA Barranquilla: Contratos 87-012-2021, 87-004-2022, 87-008-2021, 87-003-2021, 87-003-2022, 87-011-2021,87-006-2021,87-002-2021, 87-013-2021, 87-004-2021, 87-009-2021, 87-002-2022, 87-010-2021, 87-005-2021. DSA Medellín: Contratos 90-003-2021, 90-007-2021, 90-005-2021, 90-009-2021, 90-006-2021, 90-008-2021, 90-012-2021,90-018-2021,90-014-2021,90-010-2021, 90-013-2021, 90-017-2021._x000a__x000a_b._x0009_Informes periódicos de supervisión que no incluyen el acápite relacionado con las “Actividades de tratamiento y monitoreo a la matriz de riesgos del contrato” o se indica que no aplica el monitoreo a los riesgos identificados en los estudios y documentos previos. Contratación Mínima Cuantía DSA Barranquilla:  Contratos 87-003-2021, 87-003-2022, 87-011-2021, 87-006-2021, 87-002-2021, 87-013-2021, 87-004-2021, 87-009-2021. DSA Medellín: Contratos 90-016-2021, 90-015-2021, 90-010-2021,90-011-2021,90-019-2021, 90-007-2021.Contratación Directa Nivel Central: Contrato 00-068-2022._x000a__x000a_c._x0009_Deficiencias en la identificación, análisis y en la forma de mitigar los riesgos asociados al proceso de contratación, por cuanto se definen controles y/o tratamientos que requieren ser documentados de forma previa sin evidenciar dicha documentación (Planes de contingencia); diferencias entre los riesgos identificados en la solicitud de adquisición, estudios y documentos previos y en el anexo de matriz de riesgos; se identifican riesgos frente a los cuales no se asocian controles y/o tratamientos. Contratación Mínima Cuantía: DSA Barranquilla:  Contratos 87-003-2021, 87-011-2021, 87-006-2021, 87-013-2021. DSA Medellín: Contratos 90-003-2021, 90-011-2021, 90-013-2021, 90-009-2021, 90-017-2021, 90-005-2021, 90-006-2021, 90-019-2021, 90-007-2021, 90-006-2021, 90-018-2021, 90-010-2021, 90-014-2021._x000a__x000a_d._x0009_Informes periódicos de supervisión que no cumplen con la periodicidad establecida, desatendiendo a las obligaciones generales del supervisor, incluidas en los estudios y documentos previos; así como en la Cartilla de Supervisión de los Contratos, los cuales deben ser generados desde la firma del acta de inicio de ejecución del contrato. Contratación Mínima Cuantía DSA Barranquilla:  Contratos 87-008-2021, 87-003-2022, 87-011-2021, 87-006-2021, 87-004-2021, 87-009-2021. Contratación Directa Nivel Central: Contratos 00-073-2021, 00-157-2021, 00-076-2021, 00-090-2021._x000a__x000a_e._x0009_Deficiencias en el contenido de los informes de supervisión, que den cuenta de las actividades de seguimiento realizadas por el supervisor frente a la ejecución de los contratos, la identificación de los periodos evaluados y sin cumplir con la totalidad de informes periódicos que deben generarse dentro del plazo de ejecución. Contratación Mínima Cuantía DSA Medellín: Contratos 90-005-2021, 90-004-2021, 90-011-2021, 90-003-2021, 90-015-2021, 90-019-2021, 90-007-2021, 90-013-2021, 90-009-2021, 90-005-2021, 90-018-2021, 90-014-2021, 90-010-2021, 90-006-2021._x000a__x000a_f._x0009_Informes de supervisión sin elaborar y/o publicar en SECOP, de acuerdo con las responsabilidades asignadas a los supervisores, que den cuenta de la real y efectiva ejecución del contrato, y del cumplimiento de las obligaciones establecidas en el mismo. Contratación Directa Nivel Central: Contratos 00-209-2021, 00-136-2021, 00-076-2021, 00-150-2021, 00-204-2021, 00-058-2021, 00-202-2021, 00-216-2021. Contratación Mínima Cuantía: DSA Medellín: Contratos 90-010-2021, 90-014-2021, 90-013-2021, 90-017-2021, 90-008-2021, 90-012-2021._x000a__x000a_g._x0009_La totalidad de los contratos revisados en la Seccional de Medellín no cuentan con informe final de supervisión que debe elaborarse una vez terminada la ejecución del contrato 31/12/2021; y antes de efectuar la liquidación final del mismo. Contratación Mínima Cuantía: DSA Medellín: Contratos 90-015-2021, 90-007-2021, 90-003-2021,90-011-2021, 90-019-2021, 90-006-2021, 90-018-2021,90-010-2021, 90-014-2021, 90-013-2021,90-009-2021, 90-017-2021,90-005-2021, 90-016-2021, 90-012-2021, 90-008-2021._x000a__x000a_h._x0009_Se realizó la designación de supervisores del contrato por un término de (1) y dos (2) días, por ausencia del titular que no superó el término mayor a cinco (5) días hábiles establecidos en la cartilla de supervisión y/o interventoría para la designación de la supervisión en otro servidor público; funcionarios designados quienes expidieron y suscribieron las Certificaciones de Bienes y Servicios recibidos e Informe de Supervisión, sin evidenciarse un Informe de control y seguimiento del contrato, que les permitiera conocer el estado actual de la ejecución del mismo, que denote un adecuado ejercicio de las labores de supervisión y control en la ejecución del contrato. Igualmente, no se evidenció la publicación en SECOP y la comunicación al contratista de las designaciones de supervisión efectuadas. Contratación Mínima Cuantía: DSA Medellín: Contrato 90-009-2021. _x000a__x000a_i._x0009_En los contratos cuyo periodo de ejecución es inferior a 30 días no se evidencia y/o documenta el seguimiento a los riesgos identificados en la matriz del proceso de contratación. Contratación Directa Nivel Central: Contratos 00-203-2021, 00-209-2021, 00-150-2021, 00-202-2021. Contratación Mínima Cuantía: DSA Barranquilla: Contratos 87-012-2021, 87-013-2021. DSA Medellín: Contratos 90-019-2021, 90-016-2021, 90-018-2021._x000a_"/>
    <s v="Deficiencias en la aplicación de los controles para la identificación de los riesgos, el monitoreo e implementación del tratamiento para la mitigación de estos. Así como, insuficiencia de controles para la elaboración, calidad y contenido de los informes elaborados por el supervisor sobre el avance y ejecución del contrato."/>
    <s v="Desarrollar capacitación dirigida a todos los funcionarios de la DIAN, relacionada con la elaboración y seguimiento a matrices de riesgos en procesos de contratación."/>
    <s v="Registro de asistencia a capacitación"/>
    <s v="Registro de asistencia"/>
    <n v="1"/>
    <d v="2024-06-01T00:00:00"/>
    <d v="2024-11-30T00:00:00"/>
    <n v="26"/>
    <n v="1"/>
    <s v="DGC_x000a_NC - Subproceso Compras y Contratos_x000a_Subdirección de Compras y Contratos_x000a_09122022"/>
    <n v="1"/>
    <x v="0"/>
  </r>
  <r>
    <x v="1"/>
    <x v="1"/>
    <m/>
    <m/>
    <m/>
    <m/>
    <s v="Desarrollar la estrategia de socialización sobre actualización integral del proceso contractual dirigido a los supervisores de la Entidad. "/>
    <s v="Plan de ejecución de la Estrategia"/>
    <s v="Plan de ejecución"/>
    <n v="1"/>
    <d v="2022-09-01T00:00:00"/>
    <d v="2023-08-31T00:00:00"/>
    <n v="52"/>
    <n v="1"/>
    <s v="DGC_x000a_NC - Subproceso Compras y Contratos_x000a_Subdirección de Compras y Contratos"/>
    <n v="1"/>
    <x v="0"/>
  </r>
  <r>
    <x v="1"/>
    <x v="1"/>
    <m/>
    <m/>
    <m/>
    <m/>
    <s v="Elaborar e implementar el formato de Informe de supervisión que contenga la información de la ejecución del contrato incluyendo el monitoreo de riesgos del mismo."/>
    <s v="Formato de Informe de Supervisión estandarizado,  publicado y socializado"/>
    <s v="Formato"/>
    <n v="1"/>
    <d v="2022-09-01T00:00:00"/>
    <d v="2022-12-30T00:00:00"/>
    <n v="17.142857142857142"/>
    <n v="1"/>
    <s v="DGC_x000a_NC - Subproceso Compras y Contratos_x000a_Subdirección de Compras y Contratos"/>
    <n v="1"/>
    <x v="0"/>
  </r>
  <r>
    <x v="1"/>
    <x v="1"/>
    <m/>
    <m/>
    <m/>
    <m/>
    <s v="Monitorear trimestralmente  los contratos y/o las ordenes de compra, en relación con sus  riesgos, e implementar el tratamiento para la mitigación de estos, al igual que la realización de lista de chequeo de la línea de tiempo de publicación, como también hojas de trabajo de revisión de los estudios previos y demás condiciones normativas, técnicas y de procedimiento."/>
    <s v="Registro de reporte trimestral de monitoreo de riesgos. Lista de chequeo y/u hojas de trabajo.  SECOP actualizado"/>
    <s v="Registro de reporte _x000a_Lista de chequeo ."/>
    <n v="2"/>
    <d v="2023-04-03T00:00:00"/>
    <d v="2023-09-30T00:00:00"/>
    <n v="25.714285714285715"/>
    <n v="2"/>
    <s v="DGC_x000a_DS - Subproceso Compras y Contratos_x000a_Dirección Seccional de Aduanas de Barranquilla y de Medellín_x000a_División de Gestión  Administrativa y Financiera_x000a_09122022"/>
    <n v="1"/>
    <x v="0"/>
  </r>
  <r>
    <x v="1"/>
    <x v="1"/>
    <s v="AUDITORÍA AL PROCEDIMIENTO DE NOTIFICACIONES AND 2023 002_x000a__x000a_Periodo: 1/01/2022 - 28/02/2023_x000a__x000a_H8"/>
    <s v="AND 2023 002"/>
    <s v="Hallazgo No. 8. Deficiencias en el control de los términos para surtir la notificación principal y adelantar las notificaciones subsidiarias de actos administrativos proferidos en desarrollo del proceso disciplinario_x000a__x000a_Revisada una muestra de 93 registros de actos administrativos remitidos para notificación en la vigencia 2022, se observó falta de celeridad una vez proferida la decisión, para adelantar las gestiones relacionadas con la notificación de los actos, así:_x000a__x000a_1. En 54 registros asociados a 34 actos que corresponden a: cierre de periodo probatorio corre traslado para alegatos de conclusión, pliego de cargos y fallo de primera instancia, los tiempos para su remisión a la Coordinación de Enlace Procesal y/o asignación al encargado con el fin de iniciar los trámites de notificación, oscilaron entre 5 y 433 días hábiles luego de la expedición del acto administrativo. Ver anexo: H8_1._x000a__x000a_2. En 37 registros asociados a 31 actos que corresponden a: cierre de periodo probatorio corre traslado para alegatos de conclusión, pliego de cargos y fallo de primera instancia, los tiempos para su notificación oscilaron entre 12 a 139 días hábiles, luego de ser recibidos en la Coordinación de Enlace Procesal. Ver anexo: H8_2._x000a__x000a_3. Para siete (7) registros, asociados a seis (6) actos que corresponden a: cierre de periodo probatorio corre traslado para alegatos de conclusión, pliego de cargos y fallo de primera instancia, se observó falta de oportunidad frente a la continuidad en la gestión para adelantar la notificación subsidiaria (entre 13 y 39 días hábiles). Ver anexo: H8_3._x000a__x000a_4. En dos (2) autos relacionados con un pliego de cargos y un fallo de primera instancia, enviada la citación para intentar la notificación principal sin que se lograra la comparecencia de los involucrados, se observó falta de continuidad en la gestión para adelantar la notificación o gestión subsidiaria. Sin embargo, de manera posterior (12 y 70 días hábiles), se notificaron los actos administrativos, el primero de manera electrónica y el segundo personalmente. Ver anexo: H8_4."/>
    <s v="Lo anterior, se presenta por tardanza en la remisión de los autos proferidos en la actuación disciplinaria al área encargada de su notificación y en el inicio de su gestión, deficiencias en el registro de autos recibidos para surtir el proceso y en el autocontrol y seguimiento al procedimiento de notificación"/>
    <s v="1.Elaborar el protocolo de gestión y trámite de notificacionesy/o comunicaciones de la actuaciones disciplinarias en la Coordinación de Enlace Procesal de la SAD, con el fin de garantizar el cumplimiento de los términos fijados en los Memorandos No. 00115  expedidos el 23 de agosto de 2023: "/>
    <s v=" 1.Elaborar y expedir documento contentivo del protocolo de las actividades que  se deben realizar en la gestión que se debe seguir en la publicidad de las actuaciones disciplinarias. "/>
    <s v="Documento "/>
    <n v="1"/>
    <d v="2024-06-01T00:00:00"/>
    <d v="2024-07-30T00:00:00"/>
    <n v="8.4285714285714288"/>
    <n v="1"/>
    <s v="DGC_x000a_NC- Subproceso Investigaciones Disciplinarias_x000a_Dirección de Gestión Corporativa_x000a_Subdirección de Asuntos Disciplinarios_x000a__x000a_ELABORACIÓN (dd/mm/aaaa)_x000a_27/05/2024"/>
    <n v="1"/>
    <x v="0"/>
  </r>
  <r>
    <x v="1"/>
    <x v="1"/>
    <m/>
    <m/>
    <m/>
    <m/>
    <m/>
    <s v="2. Socializar el documento Protocolo a los funcionarios de la Coordinación de Enlace Procesal "/>
    <s v="Lista Asistencia "/>
    <n v="1"/>
    <d v="2024-06-01T00:00:00"/>
    <d v="2024-07-30T00:00:00"/>
    <n v="8.4285714285714288"/>
    <n v="1"/>
    <s v="DGC_x000a_NC- Subproceso Investigaciones Disciplinarias_x000a_Dirección de Gestión Corporativa_x000a_Subdirección de Asuntos Disciplinarios_x000a__x000a_ELABORACIÓN (dd/mm/aaaa)_x000a_27/05/2024"/>
    <n v="1"/>
    <x v="0"/>
  </r>
  <r>
    <x v="1"/>
    <x v="1"/>
    <m/>
    <m/>
    <m/>
    <m/>
    <m/>
    <s v="3. Seguimiento semanal por parte del despacho de la  Coordinación de Enlace Procesal sobre el cumplimiento del protocolo "/>
    <s v="Informe mensual "/>
    <n v="5"/>
    <d v="2024-06-01T00:00:00"/>
    <d v="2024-10-31T00:00:00"/>
    <n v="21.714285714285715"/>
    <n v="5"/>
    <s v="DGC_x000a_NC- Subproceso Investigaciones Disciplinarias_x000a_Dirección de Gestión Corporativa_x000a_Subdirección de Asuntos Disciplinarios_x000a__x000a_ELABORACIÓN (dd/mm/aaaa)_x000a_27/05/2024"/>
    <n v="1"/>
    <x v="0"/>
  </r>
  <r>
    <x v="1"/>
    <x v="1"/>
    <m/>
    <m/>
    <m/>
    <m/>
    <m/>
    <s v="4.Hacer prueba de efectividad a las actuaciones disciplinarias notificadas y/o comunicadas por la Coodinación de Enlace Procesal, una vez recibido el informe mensual por la Subdirectora de Asuntos Disciplinarios "/>
    <s v="Informe mensual"/>
    <n v="5"/>
    <d v="2024-07-01T00:00:00"/>
    <d v="2024-11-30T00:00:00"/>
    <n v="21.714285714285715"/>
    <n v="5"/>
    <s v="DGC_x000a_NC- Subproceso Investigaciones Disciplinarias_x000a_Dirección de Gestión Corporativa_x000a_Subdirección de Asuntos Disciplinarios_x000a__x000a_ELABORACIÓN (dd/mm/aaaa)_x000a_27/05/2024"/>
    <n v="1"/>
    <x v="0"/>
  </r>
  <r>
    <x v="1"/>
    <x v="1"/>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Contrato Firmado "/>
    <n v="1"/>
    <d v="2025-02-02T00:00:00"/>
    <d v="2025-03-31T00:00:00"/>
    <n v="8.1428571428571423"/>
    <n v="0"/>
    <s v="DGC_x000a_NC - Subproceso Innovación y Tecnología_x000a_Subdirección de Soluciones y Desarrollo _x000a_Subdirección de Innovación y Proyectos_x000a__x000a_NC - Subproceso Recursos Administrativos_x000a_Direción de Gestión Corporativa"/>
    <n v="0"/>
    <x v="1"/>
  </r>
  <r>
    <x v="1"/>
    <x v="1"/>
    <m/>
    <m/>
    <m/>
    <m/>
    <m/>
    <s v="1. Adquisicion de una nueva herramienta tecnologica para soportar las diferentes etapas de la gestion  documental."/>
    <s v="Plan de trabajo de_x000a_implementación de la solución_x000a_tecnológica. "/>
    <n v="1"/>
    <d v="2025-04-01T00:00:00"/>
    <d v="2025-05-31T00:00:00"/>
    <n v="8.5714285714285712"/>
    <n v="0"/>
    <s v="DGC_x000a_NC - Subproceso Innovación y Tecnología_x000a_Subdirección de Soluciones y Desarrollo _x000a_Subdirección de Innovación y Proyectos_x000a__x000a_NC - Subproceso Recursos Administrativos_x000a_Direción de Gestión Corporativa"/>
    <n v="0"/>
    <x v="1"/>
  </r>
  <r>
    <x v="1"/>
    <x v="1"/>
    <m/>
    <m/>
    <m/>
    <m/>
    <m/>
    <s v="1. Adquisicion de una nueva herramienta tecnologica para soportar las diferentes etapas de la gestion  documental."/>
    <s v="Informes de seguimiento "/>
    <n v="2"/>
    <d v="2025-06-01T00:00:00"/>
    <d v="2025-11-30T00:00:00"/>
    <n v="26"/>
    <n v="0"/>
    <s v="DGC_x000a_NC - Subproceso Innovación y Tecnología_x000a_Subdirección de Soluciones y Desarrollo _x000a_Subdirección de Innovación y Proyectos_x000a__x000a_NC - Subproceso Recursos Administrativos_x000a_Direción de Gestión Corporativa"/>
    <n v="0"/>
    <x v="1"/>
  </r>
  <r>
    <x v="1"/>
    <x v="1"/>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5-09-01T00:00:00"/>
    <d v="2025-11-30T00:00:00"/>
    <n v="12.857142857142858"/>
    <n v="0"/>
    <s v="DGC_x000a_NC - Subproceso Innovación y Tecnología_x000a_Subdirección de Soluciones y Desarrollo _x000a_Subdirección de Innovación y Proyectos_x000a__x000a_NC - Subproceso Recursos Administrativos_x000a_Direción de Gestión Corporativa"/>
    <n v="0"/>
    <x v="1"/>
  </r>
  <r>
    <x v="1"/>
    <x v="1"/>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0"/>
  </r>
  <r>
    <x v="1"/>
    <x v="1"/>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0"/>
  </r>
  <r>
    <x v="1"/>
    <x v="1"/>
    <s v="AUDITORIA A LA GESTIÓN DOCUMENTAL AGD 2024 004_x000a__x000a_H2"/>
    <s v="AGD 2024 004"/>
    <s v="Hallazgo 2. Desactualización e inactividad en el uso de los buzones de conservación. _x000a__x000a_Realizadas las pruebas de verificación a las copias de respaldo de los buzones de conservación y al uso y almacenamiento de los mismos, de las dependencias del Despacho de la Dirección de Gestión Corporativa, Subdirección Administrativa y Coordinación de Documentación, así como el Despacho y División Administrativa y Financiera de las direcciones seccionales de impuestos y aduanas de Yopal y Aduanas Bogotá, se evidenció lo siguiente: _x000a__x000a_Los buzones de conservación de: La Dirección de Gestión Corporativa identificado con código 2023_100202151, la Dirección Seccional de Impuestos y Aduanas Yopal identificados con códigos 2023_144000201 (Despacho) y 2023_144201257 (División Administrativa y Financiera) y de la Dirección Seccional de Aduanas Bogotá identificados con códigos 2023_191257500 (GIT Operación Logística) y 2023_191201257 (Despacho), no arrojaron resultados de uso y con almacenamiento en cero para la vigencia 2023, lo que no permite la articulación completa con el manejo de los documentos físicos ni garantiza la integridad de la  información. Adicionalmente, al validar las unidades documentales tanto físicas como electrónicas no se está generando copia de respaldo de la información corporativa a este lugar de conservación digital._x000a__x000a_Lo anterior desatiende el numeral 4.10. “Gestión de buzones de conservación” del Instructivo IN-ADF-0132; la Dimensión 5 “Información y comunicación” y los componentes 3. “Actividades de Control”, 4 “Información y Comunicación” y 5 “Actividades de Monitoreo” de la Dimensión 7 “Control Interno” del Modelo Integrado de Planeación y Gestión – MIPG V5."/>
    <s v="Debido a deficiencias en la aplicación de técnicas de archivo y correspondencia y falencias en el registro y control de los documentos que se gestionan en la Entidad."/>
    <s v="1. Solicitar la habilitación y asociación del buzón de conservación, vigencia 2024 para:_x000a__x000a_*Dirección de Gestión Corporativa código 2024_100202151._x000a_"/>
    <s v="1. Solicitar la habilitación y asociación del buzón de conservación, vigencia 2024 para:_x000a__x000a_*Dirección de Gestión Corporativa código 2024_100202151._x000a_"/>
    <s v="Comunicación de solicitud de habitilitación y asociación de buzón de conservación. "/>
    <n v="1"/>
    <d v="2024-08-01T00:00:00"/>
    <d v="2024-12-31T00:00:00"/>
    <n v="21.714285714285715"/>
    <n v="1"/>
    <s v="DGC_x000a_NC - Subproceso Recursos Administrativos_x000a_Direción de Gestión Corporativa_x000a__x000a_"/>
    <n v="1"/>
    <x v="0"/>
  </r>
  <r>
    <x v="1"/>
    <x v="1"/>
    <m/>
    <m/>
    <m/>
    <m/>
    <s v="2. Implementar una capacitación sobre el uso de los buzones de conservación para las areas involucradas en el presente Plan _x000a_"/>
    <s v="2. Implementar una capacitación sobre el uso de los buzones de conservación para las areas involucradas en el presente Plan _x000a_"/>
    <s v="Lista de asistencia a capacitación_x0009_"/>
    <n v="1"/>
    <d v="2024-08-01T00:00:00"/>
    <d v="2024-12-31T00:00:00"/>
    <n v="21.714285714285715"/>
    <n v="1"/>
    <s v="DGC_x000a_NC - Subproceso Recursos Administrativos_x000a_Coordinación de Documentación"/>
    <n v="1"/>
    <x v="0"/>
  </r>
  <r>
    <x v="1"/>
    <x v="1"/>
    <m/>
    <m/>
    <m/>
    <m/>
    <s v="3.Garantizar el uso de los Buzon de Conservación vigencia 2024 en:_x000a__x000a_1. Dirección de Gestión Corporativa código 2024_100202151_x000a__x000a_2. Dirección Seccional de Impuestos y Aduanas Yopal, Despacho código 2024_144000201 y División Administrativa y Financiera código 2024_144201257_x000a__x000a_3. Dirección Seccional de Aduanas Bogotá, Despacho División Administrativa y Financiera código 2024_191201257 y GIT Operación Logística código 2024_191257500"/>
    <s v="3.Garantizar el uso de los Buzon de Conservación vigencia 2024 en:_x000a__x000a_1. Dirección de Gestión Corporativa código 2024_100202151_x000a__x000a_2. Dirección Seccional de Impuestos y Aduanas Yopal, Despacho código 2024_144000201 y División Administrativa y Financiera código 2024_144201257_x000a__x000a_3. Dirección Seccional de Aduanas Bogotá, Despacho División Administrativa y Financiera código 2024_191201257 y GIT Operación Logística código 2024_191257500"/>
    <s v="Reporte de monitoreo bismensual  (1. ago-sep  2. oct-nov) sobre el uso de los Buzones de Conservación, con registro fotografico que dé garantía de la implementación y la gestión del mismo, de acuerdo, con lo establecido en el numeral 4.10 del Instrutivo IN-ADF-0132 Manejo de los Archivos en la UAE-DIAN"/>
    <n v="2"/>
    <d v="2024-08-01T00:00:00"/>
    <d v="2024-12-31T00:00:00"/>
    <n v="21.714285714285715"/>
    <n v="2"/>
    <s v="DGC_x000a_NC - Subproceso Recursos Administrativos_x000a_Direción de Gestión Corporativa_x000a__x000a_DS - Subproceso Recursos Administrativos_x000a_Dirección Seccional de Impuestos y Aduanas Yopal _x000a_División Administrativa y Financiera _x000a__x000a_DS - Subproceso Recursos Administrativo_x000a_Dirección Seccional de Aduanas de Bogotá_x000a_División Administrativa y Financiera_x000a_GIT Operación Logística "/>
    <n v="1"/>
    <x v="0"/>
  </r>
  <r>
    <x v="1"/>
    <x v="1"/>
    <s v="AUDITORIA A LA GESTIÓN DOCUMENTAL AGD 2024 004_x000a__x000a_H3"/>
    <s v="AGD 2024 004"/>
    <s v="Hallazgo 3. Inconsistencias en los Inventarios Documentales, Unidades Documentales y Transferencias Documentales Primarias._x000a_Nivel Central_x000a_De un total de 142 registros de los inventarios documentales ubicados en las dependencias del Despacho de la Dirección de Gestión Corporativa, Subdirección Administrativa y Coordinación de Documentación, se seleccionaron 17 registros y sus unidades documentales, de las cuales en 12 se observó lo siguiente:_x000a__x000a_Despacho de la Dirección Gestión Corporativa _x000a_1. Inconsistencias en el diligenciamiento de la base de Excel que contiene el inventario documental, relacionadas con: denominación de la subserie y la descripción del asunto, como se evidenció en el registro de un Acta de Comité Estratégico bajo el código 006, que según la TRD corresponde al código 012._x000a_2. Respecto a la revisión de los registros y sus unidades documentales se evidenció:_x000a_3. Fallas en la cronología en una unidad documental electrónica, dado que refiere vigencia 2023, pero en su contenido obra el “acta #4 del Comité Institucional Estratégico 2022”, generada el 10 de febrero de 2022._x000a_4. Inconsistencias en el diligenciamiento en la hoja de control documental FT-ADF-2558, para dos unidades documentales físicas, así: Para la primera, la cantidad de folios registrados versus los incorporados en la unidad documental no coinciden, error en digitación y transcripción de los números de radicación y destinatarios de oficios. Para la segunda, la hoja de control documental no tiene la firma del funcionario responsable, inconsistencias entre las fechas registradas en la hoja de control documental versus la del documento incorporado a la unidad, así mismo, para las dos unidades documentales, se presentaron falencias en la foliación y registros de tipos documentales clasificados como anexos. Adicionalmente, obra impresión de correos electrónicos que no cuentan con el FT-ADF-2330 “Testigo de Referencia Cruzada”._x000a_5. En dos unidades documentales, el formato FT-ADF-2338 “Identificación de la Unidad Documental” registra números en el campo “Id. Único”, y éste debería permanecer en blanco hasta cuando la Entidad establezca un número único para cada unidad documental creada, con fines de control._x000a_Subdirección Administrativa _x000a_En dos unidades documentales se encontraron inconsistencias en el diligenciamiento de la hoja de control documental FT-ADF-2558 “Hoja de control documental”, tales como: no hay coincidencia entre lo registrado y el contenido de la unidad documental, al igual que, entre los nombres de los archivos electrónicos y la descripción de los documentos en el referido formato, debido a que estos deben ser relacionados conforme al nombre del archivo electrónico que se está conservando para la unidad documental; así como, en la cantidad de folios registrados versus los incorporados en la unidad documental y la cronología._x000a_Coordinación de Documentación_x000a_1. Revisada la base de Excel que contiene el Inventario Documental del Archivo Central, se seleccionaron nueve unidades documentales y sus registros de la transferencia legalizada No. 44 de 2023, observándose lo siguiente: _x000a_1.1. En siete unidades documentales de la misma vigencia, se emplean versiones del formato “hoja de identificación de la unidad documental” FT-FI-2338 y FT-ADF-2338, publicado en el listado maestro de documentos en la Entidad, el cual está diseñado para capturar de forma normalizada la información de la unidad documental, con el fin de ubicar físicamente la carpeta en los depósitos de archivos de gestión y central cuando se requiera su consulta. Así como, para registrar la fecha en la cual, la unidad documental deberá ser valorada para determinar si será eliminada, conservada o seleccionada, según las tablas de retención documental._x000a_1.2. En nueve unidades documentales se presentan falencias en el diligenciamiento de los formatos FT-ADF-2338 “hoja de identificación de la unidad documental”, FT-ADF-2558 “Hoja de control de unidad documental” o FT-ADF-2330 “Testigo de Referencia Cruzada”, del mismo tales como: _x000a_1.3. En siete unidades documentales el formato FT-ADF-2338 registra número del formulario, campo que debe permanecer en blanco hasta cuando la Entidad establezca un número único para cada unidad documental creada, con fines de control._x000a_1.4. En  seis unidades documentales, se presentaron deficiencias en el diligenciamiento del formato FT-ADF- 2558, tales como: falta de coherencia entre lo registrado en el índice y el contenido de la unidad documental, registro de nombre del funcionario que la diligencia sin firma, fallas en cronología, se generaron dos formatos para la misma vigencia de la unidad documental que difieren en contenido y funcionarios responsables del diligenciamiento, sin que registre observación o justificación de ello; formato que está diseñado para llevar un control estricto de cada uno de los documentos que hacen parte de la unidad documental y que sirve como índice y mecanismo de control para asegurar que los documentos se incorporan cuando corresponde._x000a_1.5. En tres unidades documentales, se identificaron deficiencias en el uso del formato FT-ADF-2330, tales como:  en una obra el referido formato que relaciona oficio virtual 551 del 19 de febrero de 2020, pero no se registra en el formato en la Hoja de control documental; en dos se encuentran los formatos sin firma y adicionalmente, se imprimen las respuestas virtuales extraídas del SI Muisca formato 1474. _x000a_2. Dilación para la realización de las trasferencias primarias por parte de las dependencias productoras del archivo de gestión al archivo central, que oscilan entre uno y tres años desde el vencimiento de la vigencia de retención en el archivo de gestión registrada en las TRD._x000a__x000a_NIVEL LOCAL._x000a_Dirección Seccional de Aduanas de Bogotá _x000a_De un total de 50 registros de los inventarios documentales ubicados en las dependencias del Despacho, División Administrativa y Financiera y Grupo Interno de Trabajo de Archivo, se revisaron 30 registros, observándose lo siguiente: _x000a_Despacho de la Dirección Seccional_x000a_1. Los consecutivos de oficios, no se llevan por tomos para la respectiva vigencia (Inventario Documental: “CONSECUTIVO OFICIOS ENERO – ABRIL” y “CONSECUTIVO DE OFICIOS”). _x000a_2. Se registra una misma unidad documental con ubicación topográfica física y con ubicación electrónica, sin que se diligencie el formato FT-ADF-2330 “Testigo de referencia cruzada”. _x000a_División Administrativa y Financiera_x000a_1. Inconsistencias en el diligenciamiento en la base Excel del inventario documental, relacionadas con: denominación de la serie, subserie y la descripción del asunto (informe, informes de gestión, actas de comité nivel directivo cambios), sin registro de la dirección o ubicación en la cual se encuentra la carpeta electrónica._x000a_2. Falencias en el registro de las unidades documentales relacionadas con contratos, (se registra una unidad como “Supervisión suministro de combustible parque automotor DSAB”), falta de completitud en las unidades físicas (actas de inicio e informes de supervisión de los contratos figura en SECOP sin el diligenciamiento del formato de testigo de referencia cruzada o impresión del documento, según corresponda; y no coherencia entre la denominación de la unidad documental y el contenido de la misma, ya que se evidencian documentos de otros contratos, sin foliación y sin diligenciamiento del formato FT-ADF-2558 “Hoja de control unidad documental”, requisito normativo diseñado como mecanismo de control para asegurar que los documentos se incorporen cuando corresponde a la unidad documental, que debe ser diligenciado y actualizado de manera permanente, para facilitar la búsqueda de información al interior del expediente._x000a_3. En las unidades no reposa la comunicación oficial de entrada para la dependencia. _x000a_4. Se imprimen los correos electrónicos y documentos generados por sistemas informáticos (SIIF)._x000a_5. Fallas en la cronología y el diligenciamiento de los formatos FT-ADF-2338 “Identificación de la unidad documental” y FT-ADF-2558 “Hoja de control unidad documental”, tales como: fondo documental, subfondo documental, Id único, forma de inicio (físico o electrónico), datos sistema integrado de gestión en la casilla “clasificada”.  _x000a_Grupo Interno de Trabajo de Archivo_x000a_1. Correos electrónicos impresos, documentos en borrador sobre las verificaciones realizadas a los formatos FT-ADF-1990 “Transacciones Documentales”. _x000a_2. Recepción en archivo central de unidades documentales expedientes aduaneros, sin que hayan cumplido los cinco años de retención en el archivo de gestión. _x000a_3. Falencias en el diligenciamiento del inventario de gestión por parte de las dependencias productoras relacionadas con: falta de completitud en descripción del asunto, fechas extremas en que sólo se indica año, Id. Único diligenciado, procedimientos que no corresponden a la dependencia productora y números fraccionarios en la casilla de “Carpeta”. _x000a__x000a_Dirección Seccional de Impuestos y Aduanas de Bucaramanga_x000a_De un total de 98 registros de los inventarios documentales ubicados en las dependencias del Despacho, División Administrativa de la Dirección Seccional y GIT de documentación, se revisaron 8 registros de las unidades documentales de estas dependencias, observando lo siguiente:_x000a_División Administrativa y Financiera_x000a_1. En la base Excel entregada como inventario se evidenció: _x000a_1.1. En la descripción de Tipo de Actuación, se emplean denominaciones diferentes para descripciones de asuntos y expedientes similares (Informes de supervisión y control y supervisión contrato) lo que denota falta de control para el diligenciamiento del instrumento. _x000a_1.2. Falta de completitud en el diligenciamiento de los campos, ya que no se especifica el tipo de información, si es reservada o clasificada, adicionalmente, no se indica la ubicación topográfica en el Archivo de gestión ni en el archivo central para unidades documentales físicas._x000a_2. Se seleccionaron 3 unidades documentales físicas del inventario, en las que se observó:_x000a_2.1. Duplicidad en la información en las unidades documentales, impresión de correos electrónicos, soportes del SECOP (Informes de supervisión, copias de contratos), impresión de facturas electrónicas y no se emplea el formato FT-ADF-2330 “Testigo de Referencia Cruzada”, con el que se garantiza la integridad de la información de las unidades documentales. _x000a_2.2. Incoherencia en el diligenciamiento de las fechas en el formato FT-ADF-2558 “Hoja de Control Unidad Documental”, el orden de la documentación no corresponde a la cronología, conforme al marco normativo que establece como mecanismo de control que los documentos se incorporen cuando corresponde a la unidad documental._x000a_Despacho de la Dirección Seccional_x000a_1. En la base Excel aportada como inventario se observó: _x000a_1.1. Falta de completitud en el registro de las unidades documentales en el inventario, por cuanto no se relacionan los otros tipos de unidades documentales que por competencia generaría esta dependencia productora acorde a la tabla de retención documental (TRD), tales como: Actas del comité de operación del Modelo Integrado de Planeación y Gestión, competencia establecida en la Resolución 21 del 28 de enero de 2022._x000a_2. En dos unidades documentales electrónicas relacionadas, se evidenció: _x000a_2.1. Falta de coincidencia entre los nombres de los archivos electrónicos y la descripción de los documentos en el formato FT-ADF-2558 “Hoja de Control Unidad Documental”, debido a que estos deben ser relacionados conforme al nombre del archivo electrónico que se está conservando para la unidad documental._x000a_Grupo Interno de trabajo de Documentación_x000a_En la base Excel aportada como inventario de archivo central se observaron falencias en la actualización de la ubicación topográfica en el archivo central, dado que no se tienen identificadas en la herramienta las unidades que se conservan y se custodian en el archivo central de la dirección seccional, solo se cuenta con la ubicación topográfica de las unidades entregadas al contratista Thomas MTI._x000a__x000a_Dirección Seccional de Impuestos y Aduanas de Yopal_x000a_De un total de 44 registros de los inventarios documentales ubicados en las dependencias del Despacho y División Administrativa de la Dirección Seccional, se revisaron 13 registros de las unidades documentales de estas dependencias, observando lo siguiente:_x000a_División Administrativa y Financiera_x000a_1. En la base Excel aportada como inventario se observó: _x000a_1.1. La descripción o asunto -Actas de Gestión- y códigos de series no corresponde con el contenido de las unidades documentales aportadas, por cuanto, estas son oficios expedidos por la dependencia, lo que evidencia falta de control en la conservación de las unidades documentales, conforme a lo establecido en las TRD. _x000a_1.2. Falta completitud de información en el diligenciamiento de los campos, tales como: “calificación de la unidad documental”, “folio final”, “ubicación topográfica en el archivo de gestión” y no se mencionan los otros tipos de unidades documentales que por competencia generaría esta dependencia productora, como por ejemplo, las unidades documentales correspondientes a eventos de disposición de mercancía._x000a_1.3. No hay concordancia entre la calificación documental -reservada o clasificada- y el soporte normativo -Resolución 069 de 2021-, al igual que entre la descripción del asunto, dado que se emplean dos números de serie diferentes para la misma descripción del asunto “Actas de Gestión”, así como se deja en blanco el folio final, pero se escribe fecha extrema final._x000a_2. Revisadas nueve unidades documentales de las relacionadas en el inventario, se observó:_x000a_2.1. En las unidades documentales no se evidencia el diligenciamiento del formato FT-ADF-2558 “Hoja de Control Unidad Documental”, requisito normativo diseñado como mecanismo de control para asegurar que los documentos se incorporen cuando corresponde a la unidad documental, que debe ser diligenciado y actualizado de manera permanente, para facilitar la búsqueda de información al interior del expediente._x000a_2.2. Impresión de correos electrónicos, no uso del formato FT-ADF-2330 “Testigo de Referencia Cruzada”, que garantiza la integridad de información, que deben almacenarse en los buzones de conservación de cada dependencia. _x000a_Despacho de la dirección seccional_x000a_1. Para registrar el inventario documental no emplea la base en Excel con los datos establecidos, así como para llevar el registro consolidado de todos los movimientos documentales que se dan en los archivos de gestión y centrales, ni la totalidad de las unidades creadas acorde a la TRD, sean físicas o electrónicas, identificando de manera clara su ubicación o localización física o lógica (dirección de servidor o web), por cuanto utiliza el formato FT-ADF-1990 “Transacciones Documentales”, cuyo fin es registrar las transferencias documentales, traslados o eliminaciones y no contiene todos los datos definidos para el inventario como  instrumento archivístico._x000a_2. En la revisión de cuatro unidades documentales relacionadas con las funciones de Representación Externa adscritas al mismo, se evidenció: _x000a_2.1. Impresión de correos electrónicos, referidos por ejemplo a los soportes de notificación electrónica de la demanda remitida por Nivel Central, que deben almacenarse de forma separada a la unidad documental, en el buzón de conservación de la dependencia y falencias en el uso del formato FT-ADF-2330 “Testigo de Referencia Cruzada” que sirve para asegurar la integridad de estas, dejando evidencia de la documentación que hay en soportes electrónicos._x000a_2.2. En dos unidades documentales no obra el formato FT-ADF-2558 “Hoja de Control documental”, requisito normativo diseñado como mecanismo de control, para asegurar que los documentos se incorporen cuando corresponde a la unidad documental, que debe ser diligenciado y actualizado de manera permanente, para facilitar la búsqueda de información al interior del expediente, así como no foliación (Procesos Nos. XXX-2022-00187-00 y XXX2023-00048-00). _x000a_2.3. En una unidad documental, el formato FT-ADF- 2558 “Hoja de Control documental&quot;, tiene en blanco las líneas 17 a 20, la línea 16 termina en el folio 105 y en línea 21 continúa en el folio 164, existiendo un salto en la relación de contenido y de folios y se relaciona la sentencia de segunda instancia con ejecutoria remitida a Cobranzas, sin que obre en el expediente (folios 164 al 176), o se registre el desglose si a ello hubiere lugar (auto que así lo dispone y fotocopia de los documentos desglosados) (Proceso No. XXX 2021 00203 00)._x000a__x000a_Con lo anterior, se desatienden los artículos 8,10 y 13 del Acuerdo 060 de 2001; 4 y 7 del Acuerdo 042 de 2002; 4, 6, 7, 10, 15 y 18 del Acuerdo 05 de 2013; Acuerdo 002 de 2014 del Archivo General de la Nación. Así mismo, los numerales 3 y 7.1, actividades 13, 14, 17, 21, 22, 26 y 27 del procedimiento PR-ADF-0163 “Organización de los archivos de gestión en la UAE DIAN”, el numeral 4.2 de la Dimensión 4 “Evaluación de Resultados”; la Dimensión 5 “Información y Comunicación” y los componentes 3. “Actividades de Control”, 4 “Información y Comunicación” y 5 “Actividades de Monitoreo” de la Dimensión 7 “Control Interno” del Modelo Integrado de Planeación y Gestión – MIPG V5."/>
    <s v="Debido a deficiencias en la aplicación de técnicas de archivo y correspondencia, lineamientos y procedimientos de gestión documental, tablas de retención documental, tablas de valoración documental y/o inventarios documentales;  falencias en el registro y control de los documentos que se gestionan en la Entidad; uso de todos los formatos asociados a los procedimientos de Archivo físico y electrónico; así como, desactualización y desarticulación de los procedimientos con los de gestión documental y con los instrumentos de gestión de información (activos de información, índice de información clasificada y reservada)."/>
    <s v="1. Realizar Capacitaciones sobre las Gestión Documental, así:_x000a__x000a_*Capacitación para el manejo de los archivos en la DIAN haciendo énfasis en el correcto diligenciamiento de los formatos FT-ADF-2338 Identifiación Unidad Documental, FT-ADF-2558 Hoja de control Documental, FT-ADF-2330 Testigo de Referencia Cruzada, FT-ADF- 2340 Identificación Unidad de Conservación (Caja). FT-ADF- 1990 Transferencias Documentales y formato excel Base de Datos de registro de Inventario Documental en Archivo de Gestión, para carpetas fisicas y electrónicas, así como, el alistamiento y entrega de transferencias primarias al archivo central. "/>
    <s v="1. Realizar Capacitaciones sobre las Gestión Documental, así:_x000a__x000a_*Capacitación para el manejo de los archivos en la DIAN haciendo énfasis en el correcto diligenciamiento de los formatos FT-ADF-2338 Identifiación Unidad Documental, FT-ADF-2558 Hoja de control Documental, FT-ADF-2330 Testigo de Referencia Cruzada, FT-ADF- 2340 Identificación Unidad de Conservación (Caja). FT-ADF- 1990 Transferencias Documentales y formato excel Base de Datos de registro de Inventario Documental en Archivo de Gestión, para carpetas fisicas y electrónicas, así como, el alistamiento y entrega de transferencias primarias al archivo central. "/>
    <s v="Lista de asistencia a la Capacitación de los funcionarios de cada dependencia involucrada y/o Dirección Seccional._x000a_"/>
    <n v="1"/>
    <d v="2024-08-01T00:00:00"/>
    <d v="2024-12-31T00:00:00"/>
    <n v="21.714285714285715"/>
    <n v="1"/>
    <s v="DGC_x000a_NC - Subproceso Recursos Administrativos_x000a_Direción de Gestión Corporativa_x000a_Sudirección Administrativa_x000a__x000a_DS -  Subproceso Recursos Administrativos_x000a_Dirección Seccional de Impuestos y Aduanas de Bucaramanga_x000a_División Administrativa y Financiera _x000a_GIT de Documentación_x000a__x000a_DS -  Subproceso Recursos Administrativos_x000a_Dirección Seccional de Impuestos y Aduanas de Yopal_x000a_División Administrativa y Financiera _x000a__x000a_DS -  Subproceso Recursos Administrativos_x000a_Dirección Seccional de Aduanas de Bogotá_x000a_División Administrativa y Financiera _x000a_GIT de Documentación_x000a__x000a_"/>
    <n v="1"/>
    <x v="0"/>
  </r>
  <r>
    <x v="1"/>
    <x v="1"/>
    <m/>
    <m/>
    <m/>
    <m/>
    <s v="2. Realizar encuesta para la medición de los conocimientos adquiridos en la capacitación en el manejo de archivos, de la acción a implementar No. 1 de este hallazgo._x000a_"/>
    <s v="2. Realizar encuesta para la medición de los conocimientos adquiridos en la capacitación en el manejo de archivos, de la acción a implementar No. 1 de este hallazgo._x000a_"/>
    <s v="Formato de encuesta de medición sobre el manejo de formatos y transferencias primarias_x000a_"/>
    <n v="1"/>
    <d v="2024-08-01T00:00:00"/>
    <d v="2024-12-31T00:00:00"/>
    <n v="21.714285714285715"/>
    <n v="1"/>
    <s v="DGC_x000a_NC - Subproceso Recursos Administrativos_x000a_Direción de Gestión Corporativa_x000a_Sudirección Administrativa_x000a__x000a_DS -  Subproceso Recursos Administrativos_x000a_Dirección Seccional de Impuestos y Aduanas de Bucaramanga_x000a_División Administrativa y Financiera _x000a_GIT de Documentación_x000a__x000a_DS -  Subproceso Recursos Administrativos_x000a_Dirección Seccional de Impuestos y Aduanas de Yopal_x000a_División Administrativa y Financiera _x000a__x000a_DS -  Subproceso Recursos Administrativos_x000a_Dirección Seccional de Aduanas de Bogotá_x000a_División Administrativa y Financiera _x000a_GIT de Documentación_x000a__x000a_"/>
    <n v="1"/>
    <x v="0"/>
  </r>
  <r>
    <x v="1"/>
    <x v="1"/>
    <m/>
    <m/>
    <m/>
    <m/>
    <s v="3. Realizar una jornada vía teams para desarrollar un ejercicio práctico de evaluación, a los funcionarios de las áreas involucradas."/>
    <s v="3. Realizar una jornada vía teams para desarrollar un ejercicio práctico de evaluación, a los funcionarios de las áreas involucradas."/>
    <s v="Lista de asistencia a la Capacitación de los funcionarios de cada dependencia involucrada y/o Dirección Seccional, con los resultados de la evaluación._x000a_"/>
    <n v="1"/>
    <d v="2024-08-01T00:00:00"/>
    <d v="2024-12-31T00:00:00"/>
    <n v="21.714285714285715"/>
    <n v="1"/>
    <s v="DGC_x000a_NC - Subproceso Recursos Administrativos_x000a_Direción de Gestión Corporativa_x000a_Sudirección Administrativa_x000a__x000a_DS -  Subproceso Recursos Administrativos_x000a_Dirección Seccional de Impuestos y Aduanas de Bucaramanga_x000a_División Administrativa y Financiera _x000a_GIT de Documentación_x000a__x000a_DS -  Subproceso Recursos Administrativos_x000a_Dirección Seccional de Impuestos y Aduanas de Yopal_x000a_División Administrativa y Financiera _x000a__x000a_DS -  Subproceso Recursos Administrativos_x000a_Dirección Seccional de Aduanas de Bogotá_x000a_División Administrativa y Financiera _x000a_GIT de Documentación_x000a__x000a_"/>
    <n v="1"/>
    <x v="0"/>
  </r>
  <r>
    <x v="1"/>
    <x v="1"/>
    <m/>
    <m/>
    <m/>
    <m/>
    <s v="4. Realizar acompañamiento personalizado aleatorio (Plan Padrinos) de las áreas auditadas, por parte de los funcionarios asignados de la Coordinanción de Documentación de la Subdirección Administrativa."/>
    <s v="4. Realizar acompañamiento personalizado aleatorio (Plan Padrinos) de las áreas auditadas, por parte de los funcionarios asignados de la Coordinanción de Documentación de la Subdirección Administrativa."/>
    <s v="Informe de revisión aleatoria y seguimiento sobre la aplicación de los lineamientos emitidos en materia de Gestión Documental, "/>
    <n v="1"/>
    <d v="2024-08-01T00:00:00"/>
    <d v="2024-12-31T00:00:00"/>
    <n v="21.714285714285715"/>
    <n v="1"/>
    <s v="DGC_x000a_NC - Subproceso Recursos Administrativos_x000a_Direción de Gestión Corporativa_x000a_Sudirección Administrativa_x000a__x000a_DS -  Subproceso Recursos Administrativos_x000a_Dirección Seccional de Impuestos y Aduanas de Bucaramanga_x000a_División Administrativa y Financiera _x000a_GIT de Documentación_x000a__x000a_DS -  Subproceso Recursos Administrativos_x000a_Dirección Seccional de Impuestos y Aduanas de Yopal_x000a_División Administrativa y Financiera _x000a__x000a_DS -  Subproceso Recursos Administrativos_x000a_Dirección Seccional de Aduanas de Bogotá_x000a_División Administrativa y Financiera _x000a_GIT de Documentación_x000a__x000a_"/>
    <n v="1"/>
    <x v="0"/>
  </r>
  <r>
    <x v="1"/>
    <x v="1"/>
    <s v="Auditoría a la Gestión Dcoumental AGD 2024 004_x000a__x000a_H4"/>
    <s v="AGD 2024 004"/>
    <s v="Hallazgo 4. Deficiencias en la Organización y Gestión de los espacios físicos para la custodia de los archivos._x000a__x000a_Nivel Central:_x000a_Verificados los espacios físicos del archivo central de la Coordinación de Documentación de la Dirección de Gestión Corporativa, conformado por dos bodegas de disposición de conservación documental de las transferencias primarias, se observó que:_x000a__x000a_1. No cuenta con el diagnóstico integral de archivo, como requisito previo a la formulación de los planes del Sistema Integrado de Conservación - SIC, ni con la planificación, implementación y seguimiento del plan de prevención archivístico con sus actividades de prevención, preparación, atención, respuesta y recuperación para la salvaguarda de la documentación, exigido por el SIC, articulado con el plan de emergencia de la DIAN-ARL, que le permita reaccionar prontamente ante cualquier siniestro y evite la pérdida de información._x000a__x000a_En relación con el espacio físico destinado para el Archivo Central, presenta deficiencias en: _x000a__x000a_2. Equipo de ventilación artificial._x000a__x000a_3. Mapa visible de rutas de evacuación y de ubicación de instalaciones eléctricas e hidráulicas. _x000a__x000a_4. Mantenimiento de cubiertas y cableado (goteras, señales de humedad en las paredes, cables expuestos)._x000a__x000a_5. Tratamiento de plagas, por cuanto, se observaron palomas en las cubiertas y residuos de veneno para roedores al interior del edificio, sin medidas de prevención para la salud humana._x000a__x000a_Deficiencias en la demarcación, señalización y topografía, que permitan identificar la documentación que se proyecta eliminar anualmente, la de conservación total o que cumpla criterios de selección para remisión al Archivo General de la Nación y aquella vital, esencial o que garantice la continuidad de la operación de la seccional, así como, en la rotulación de las unidades de conservación, por ejemplo: Cajas con formato preimpreso, a manuscrito, con formato impreso incorporado en la cubierta y/o con corrector._x000a__x000a__x000a__x000a__x000a__x000a__x000a_Nivel Local:_x000a__x000a_Dirección Seccional de Aduanas de Bogotá_x000a__x000a_Verificado el espacio físico del archivo central de la Dirección Seccional de Aduanas Bogotá, conformado por cuatro bodegas de disposición de conservación documental de las transferencias primarias, se observó que:_x000a__x000a_1. No se cuenta con el diagnóstico integral de archivo como requisito previo a la formulación de los planes del SIC, ni con la planificación, implementación y seguimiento del plan de prevención archivístico con sus actividades de prevención, preparación, atención, respuesta y recuperación para la salvaguarda de la documentación, exigido por el Sistema Integrado de Conservación, articulado con el plan de emergencia de la DIAN-ARL, que le permita reaccionar prontamente ante cualquier siniestro y evite la pérdida de información. _x000a__x000a_2. El espacio físico destinado para el Archivo Central presenta deficiencias en: _x000a__x000a_2.1. Equipo de ventilación artificial._x000a__x000a_2.2. Mapa visible de rutas de evacuación y de ubicación de instalaciones eléctricas e hidráulicas. _x000a__x000a_2.3. Directorio telefónico de seguridad, vigilancia, bomberos y policía._x000a__x000a_2.4. Alarma contra incendio que sirva, hay un solo aparato antiguo, en desuso, en mal estado (rotura), podría deprenderse del techo._x000a__x000a_2.5. Mantenimiento de cubiertas y cableado (goteras, señales de humedad en las paredes, cables expuestos)._x000a__x000a_2.6. Instalación de termohigrómetros. Al verificar el sitio, se observa que en el segundo piso de la bodega número 4 no cuenta con ese equipo. _x000a__x000a_2.7. Tratamiento de plagas roedores. Tubos contra roedores, pero por información del personal ubicado en el área, indicaron que no poseen cebo, ya que fueron retirados en el mes de abril de 2024, por disposición de empleados de la ARL, al considerarlos perjudiciales a la salud humana, sin que hubiere sido elevada acta alguna sobre esta gestión._x000a__x000a_Adicionalmente, se presentan deficiencias en la demarcación, señalización y topografía que permita identificar: la documentación que se proyecte eliminar anualmente, la de conservación total o que cumpla criterios de selección para remisión al Archivo General de la Nación y aquella vital, esencial o que garantice la continuidad de la operación de la seccional, así como, en la rotulación de las unidades de conservación, por ejemplo: Cajas con formato preimpreso, a manuscrito, con formato impreso incorporado en la cubierta y/o con corrector._x000a__x000a__x000a__x000a__x000a_Nivel Local:_x000a__x000a_Dirección Seccional de Impuestos y Aduanas de Bucaramanga_x000a__x000a_Verificado la organización, espacio físico, implementación del plan de preservación de desastre archivístico y transacciones documentales primarias de Archivo de Gestión al Central, se observó:_x000a__x000a_1. No cuenta con el diagnóstico integral de archivo como requisito previo a la formulación de los planes del SIC, ni con la planificación, implementación y seguimiento del plan de prevención archivístico con sus actividades de prevención, preparación, atención, respuesta y recuperación para la salvaguarda de la documentación, exigido por Sistema Integrado de Conservación, articulado con el plan de emergencia de la DIAN-ARL, que le permita reaccionar prontamente ante cualquier siniestro y evite la pérdida de información._x000a__x000a_2. En el espacio físico destinado para el Archivo Central, dentro de las instalaciones de la dirección seccional se identificó lo siguiente: el equipo de ventilación artificial solo funciona a un costado del archivo central, se observa humedad en una de las paredes, no tiene mapas visibles con rutas de evacuación, ubicación de instalaciones eléctricas e hidráulicas, identificación y ubicación de las unidades vitales, que permitan la continuidad de la operación o el rescate de unidades documentales que se vean afectadas._x000a__x000a_3. En el espacio físico destinado para el Archivo de Gestión, fueron verificadas las condiciones de los espacios físicos, se observó que en los pisos  segundo y tercero, además de los archivadores modulares la división Jurídica dispone para la conservación de sus unidades documentales de quince archivadores horizontales, así mismo la división de recaudo y cobranzas cuenta con treinta y cinco archivadores horizontales, sin contar con las unidades documentales puestas sobre algunas de ellos (GIT de la unidad penal), lo que puede generar sobrecarga y afectación a la infraestructura de estos pisos. _x000a__x000a__x000a__x000a_Nivel Local:_x000a_Dirección Seccional Impuestos Aduanas de Yopal_x000a__x000a_Verificado la organización, espacio físico, implementación del plan de preservación de desastre archivístico y transacciones documentales primarias del Archivo de Gestión al Central, se observó:_x000a_1. Para las vigencias 2023 y 2024, no fueron expedidos por parte de la Dirección Seccional, los memorandos que definieran los requisitos y el cronograma para las transferencias de los archivos de gestión a los archivos centrales._x000a_2. No se cuenta con el diagnóstico integral de archivo como requisito previo a la formulación de los planes del SIC, ni con la planificación, implementación y seguimiento del plan de prevención archivístico con sus actividades de prevención, preparación, atención, respuesta y recuperación para la salvaguarda de la documentación, exigido por Sistema Integrado de Conservación, articulado con el plan de emergencia de la DIAN-ARL, que le permita reaccionar prontamente ante cualquier siniestro y evite la pérdida de información._x000a_3. Las 186 estanterías empleadas para el almacenamiento de las unidades documentales del archivo central del Despacho y de la División Administrativa y Financiera, no cumplen con las condiciones mínimas exigidas por la normatividad archivística, tales como:_x000a_3.1. Construcción, tratamiento, dimensiones y cuerpos de las estanterías, para proporcionar mayor estabilidad con anclaje de fijación a piso y espacio de circulación entre cada módulo, que cuente con un sistema de identificación visual de la documentación acorde con la signatura topográfica._x000a_3.2. Capacidad de almacenamiento, teniendo en cuenta la manipulación, transporte y seguridad de la documentación, adecuación climática a las normas establecidas para la conservación del material y el crecimiento documental, de acuerdo con los parámetros archivísticos que establezcan los procesos de retención y valoración documental._x000a_4. El espacio físico destinado para el Archivo Central tiene deficiencias en: _x000a_4.1. Equipo de ventilación artificial._x000a_4.2. Demarcación, señalización o mapa que permita identificar la documentación que se proyecte eliminar anualmente, la de conservación total o que cumpla criterios de selección para remisión al Archivo General de la Nación y aquella vital, esencial o que garantice la continuidad de la operación de la seccional._x000a_4.3. No utilización del formato FT-ADF-1990 “Transacciones Documentales”._x000a_4.4. Unidades de Conservación – cajas sin tapa, deformadas, documentos en AZ._x000a_5. Revisada una muestra de dos cajas de unidades documentales de la División Administrativa y Financiera, se observó que: _x000a_5.1. La primera, se encuentra rotulada como “Oficios”, pero verificado su contenido se encontraron seis carpetas, marcadas a mano así: asistencia al cliente, correspondencia enviada 2016, notificar, consolidados envíos 2016, actos administrativos 2016, documentos de archivo 2016; documentos doblados, sujetados con bandas de caucho._x000a_5.2 En la segunda, las unidades documentales no correspondían con la vigencia que indicaba la tapa de la caja y contenía documentos en bolsas plásticas sin identificación._x000a_5.3. Y para las dos cajas de unidades documentales no se empleó el formato FT-ADF- 2340 “Identificación Unidad de Conservación (Caja)” diseñado para completar la ubicación topográfica que exigen los inventarios documentales para control adecuado del almacenamiento documental._x000a__x000a_Con lo anterior, se desatienden los artículos 1 y 2 del Acuerdo 49 de 2000; 4 y 7 del Acuerdo 042 de 2002; 4, 6, 7, 10, 15 y 18 del Acuerdo 05 de 2013; Acuerdo 002 de 2014 y 4 y 6 del Acuerdo 6 de 2014 del Archivo General de la Nación. Así mismo, el numeral 3 y actividades 1, 26 y 27 del procedimiento PR-ADF-0163 “Organización de los archivos de gestión en la UAE DIAN”; numeral 3 y actividades 1, 2, 3, 5, 6, 10 y 30 del procedimiento PR-ADF-0168 “Organización de los Archivos Centrales de la UAE-DIAN”; actividades 19 y 20 del procedimiento PR-ADF-0165 “Reprografía”; los numerales 4.15.2. del Instructivo IN-ADF-0132; numerales 6 y 7 del Sistema Integrado de Conservación -SIC; adicionalmente, el numeral 4.2 de la Dimensión 4 “Evaluación de Resultados”; la Dimensión 5 “Información y Comunicación” y los componentes 3 “Actividades de Control” y 5 “Actividades de Monitoreo” de la Dimensión 7 “Control Interno” del Modelo Integrado de Planeación y Gestión - MIPG V5."/>
    <s v="Debido a deficiencias en la aplicación de lineamientos y procedimientos de gestión documental, formatos asociados a los procedimientos de archivo físico y electrónico, al igual que de los instrumentos archivísticos como son: Tablas de retención documental, tablas de valoración documental y/o inventarios documentales; sumado al desconocimiento de técnicas de archivo y gestión de correspondencia, y falencias en la actualización, articulación, registro y control de los documentos que se gestionan en la Entidad."/>
    <s v="1. Diseñar formato para levantamiento de información y analisis y validación de datos para la realización del Diagnostico integral del Archivo Central del Nivel Central, con el fin de identificar las unidades documentales vitales (Conservación Total), y minimizar el riesgo de perdida total o parcial de la información de la Entidad ante una situación de emergencia causada por incendio, inundación, terremoto, entre otras situaciones que garantice la continuidad de la operación misional de la Entidad._x000a__x000a_"/>
    <s v="1. Diseñar formato para levantamiento de información y analisis y validación de datos para la realización del Diagnostico integral del Archivo Central del Nivel Central, con el fin de identificar las unidades documentales vitales (Conservación Total), y minimizar el riesgo de perdida total o parcial de la información de la Entidad ante una situación de emergencia causada por incendio, inundación, terremoto, entre otras situaciones que garantice la continuidad de la operación misional de la Entidad._x000a__x000a_"/>
    <s v="1. Formato de encuesta diligenciado_x000a_"/>
    <n v="1"/>
    <d v="2024-08-01T00:00:00"/>
    <d v="2025-03-31T00:00:00"/>
    <n v="34.571428571428569"/>
    <n v="1"/>
    <s v="DGC_x000a_NC - Subproceso Recursos Administrativos_x000a_Subdirección Administrativa_x000a_Coordinación de Documentación _x000a__x000a_"/>
    <n v="1"/>
    <x v="0"/>
  </r>
  <r>
    <x v="1"/>
    <x v="1"/>
    <m/>
    <m/>
    <m/>
    <m/>
    <m/>
    <s v="1. Diseñar formato para levantamiento de información y analisis y validación de datos para la realización del Diagnostico integral del Archivo Central del Nivel Central, con el fin de identificar las unidades documentales vitales (Conservación Total), y minimizar el riesgo de perdida total o parcial de la información de la Entidad ante una situación de emergencia causada por incendio, inundación, terremoto, entre otras situaciones que garantice la continuidad de la operación misional de la Entidad._x000a__x000a_"/>
    <s v="2. Informe de validación y analisis de datos"/>
    <n v="1"/>
    <d v="2025-04-01T00:00:00"/>
    <d v="2025-12-31T00:00:00"/>
    <n v="39.142857142857146"/>
    <n v="1"/>
    <s v="DGC_x000a_NC - Subproceso Recursos Administrativos_x000a_Subdirección Administrativa_x000a_Coordinación de Documentación _x000a__x000a_"/>
    <n v="1"/>
    <x v="0"/>
  </r>
  <r>
    <x v="1"/>
    <x v="1"/>
    <m/>
    <m/>
    <m/>
    <m/>
    <s v="2. Solicitar a la Coordinación de Infraestructura, concepto técnico y presupuestal de viabilidad, para la adquisición e instalación del Equipo de Ventilación correspondiente para el Archivo Central del Nivel Central"/>
    <s v="2. Solicitar a la Coordinación de Infraestructura, concepto técnico y presupuestal de viabilidad, para la adquisición e instalación del Equipo de Ventilación correspondiente para el Archivo Central del Nivel Central"/>
    <s v="Concepto técnico y presupuestal de viabilidad, suscrito por la Coordinación de Infraestructura."/>
    <n v="1"/>
    <d v="2024-08-01T00:00:00"/>
    <d v="2024-12-31T00:00:00"/>
    <n v="21.714285714285715"/>
    <n v="1"/>
    <s v="DGC_x000a_NC - Subproceso Recursos Administrativos_x000a_Subdirección Administrativa_x000a_Coordinación de Documentación _x000a_Coordinación de Infraestructura "/>
    <n v="1"/>
    <x v="0"/>
  </r>
  <r>
    <x v="1"/>
    <x v="1"/>
    <m/>
    <m/>
    <m/>
    <m/>
    <s v="3. Solicitar a la Coordinación de Bienestar y Riesgos Laborales, la instalación del Mapa de Ruta de Evacuación en el Archivo Central del Nivel Central"/>
    <s v="3. Solicitar a la Coordinación de Bienestar y Riesgos Laborales, la instalación del Mapa de Ruta de Evacuación en el Archivo Central del Nivel Central"/>
    <s v="Mapa de Ruta de Evacuación del Archivo Central, publicado. "/>
    <n v="1"/>
    <d v="2024-08-01T00:00:00"/>
    <d v="2025-06-30T00:00:00"/>
    <n v="47.571428571428569"/>
    <n v="1"/>
    <s v="DGC_x000a_NC - Subproceso Recursos Administrativos_x000a_Subdirección Administrativa_x000a_Coordinación de Documentación_x000a__x000a_NC - Subproceso Desarrollo del Talento Humano_x000a_Subdirección de Talento Humano_x000a_Coordinación de Bienestar y Riesgos Laborales "/>
    <n v="1"/>
    <x v="0"/>
  </r>
  <r>
    <x v="1"/>
    <x v="1"/>
    <m/>
    <m/>
    <m/>
    <m/>
    <s v="4. Solicitar a la Coordinación de Infraestructura, Mapa de ubicación de Redes Eléctricas e Hidráulicas correspondiente para el Archivo Central del Nivel Central."/>
    <s v="4. Solicitar a la Coordinación de Infraestructura, Mapa de ubicación de Redes Eléctricas e Hidráulicas correspondiente para el Archivo Central del Nivel Central."/>
    <s v="Mapa de ubicación de Redes Eléctricas e Hidráulicas del Archivo Central, publicado. "/>
    <n v="1"/>
    <d v="2024-08-01T00:00:00"/>
    <d v="2024-12-31T00:00:00"/>
    <n v="21.714285714285715"/>
    <n v="1"/>
    <s v="DGC_x000a_NC - Subproceso Recursos Administrativos_x000a_Subdirección Administrativa_x000a_Coordinación de Documentación _x000a_Coordinación de Infraestructura "/>
    <n v="1"/>
    <x v="0"/>
  </r>
  <r>
    <x v="1"/>
    <x v="1"/>
    <m/>
    <m/>
    <m/>
    <m/>
    <s v="5. Solicitar a la Coordinación de Infraestructura como supervisores del contrato de Mantenimiento de las Cubiertas, visita a la sede del Archivo Central en Álamos del contratista adjudicatario para su respectiva reparación, junto con el cronograma de ejecución del mantenimiento."/>
    <s v="5. Solicitar a la Coordinación de Infraestructura como supervisores del contrato de Mantenimiento de las Cubiertas, visita a la sede del Archivo Central en Álamos del contratista adjudicatario para su respectiva reparación, junto con el cronograma de ejecución del mantenimiento."/>
    <s v="Informe de resultado de visita con su respectivo cronograma de ejecución para el mantenimiento de cubiertas."/>
    <n v="1"/>
    <d v="2024-08-01T00:00:00"/>
    <d v="2024-12-31T00:00:00"/>
    <n v="21.714285714285715"/>
    <n v="1"/>
    <s v="DGC_x000a_NC - Subproceso Recursos Administrativos_x000a_Subdirección Administrativa_x000a_Coordinación de Documentación _x000a_Coordinación de Infraestructura "/>
    <n v="1"/>
    <x v="0"/>
  </r>
  <r>
    <x v="1"/>
    <x v="1"/>
    <m/>
    <m/>
    <m/>
    <m/>
    <s v="6. Solicitar a la Coordinación de Infraestructura como supervisores del contrato de Mantenimiento de las Cubiertas, visita a la sede del Archivo Central  de Grandes del contratista adjudicatario para su respectiva reparación y aislamiento de las palomas, junto con el cronograma de ejecución del mantenimiento._x000a_"/>
    <s v="6. Solicitar a la Coordinación de Infraestructura como supervisores del contrato de Mantenimiento de las Cubiertas, visita a la sede del Archivo Central  de Grandes del contratista adjudicatario para su respectiva reparación y aislamiento de las palomas, junto con el cronograma de ejecución del mantenimiento._x000a_"/>
    <s v="Informe de resultado de visita con su respectivo cronograma de ejecución para el mantenimiento de cubiertas."/>
    <n v="1"/>
    <d v="2024-08-01T00:00:00"/>
    <d v="2024-12-31T00:00:00"/>
    <n v="21.714285714285715"/>
    <n v="1"/>
    <s v="DGC_x000a_NC - Subproceso Recursos Administrativos_x000a_Subdirección Administrativa_x000a_Coordinación de Documentación _x000a_Coordinación de Infraestructura "/>
    <n v="1"/>
    <x v="0"/>
  </r>
  <r>
    <x v="1"/>
    <x v="1"/>
    <m/>
    <m/>
    <m/>
    <m/>
    <s v="7. Solicitar a la Coordinación de Servicios Generales, visita a la sede para revisión del Cableado y su respectivo ajuste."/>
    <s v="7. Solicitar a la Coordinación de Servicios Generales, visita a la sede para revisión del Cableado y su respectivo ajuste."/>
    <s v="Informe de la actividades realizadas, con Registro fotográfico"/>
    <n v="1"/>
    <d v="2024-08-01T00:00:00"/>
    <d v="2024-12-31T00:00:00"/>
    <n v="21.714285714285715"/>
    <n v="1"/>
    <s v="DGC_x000a_NC - Subproceso Recursos Administrativos_x000a_Subdirección Administrativa_x000a_Coordinación de Documentación _x000a_Coordinación de Servicios Generales "/>
    <n v="1"/>
    <x v="0"/>
  </r>
  <r>
    <x v="1"/>
    <x v="1"/>
    <m/>
    <m/>
    <m/>
    <m/>
    <s v="8. Solicitar a la Coordinación de Servicios Generales, como supervisores del contrato de Fumigación, realizar la instalación de las trampas de cebo para los roedores en las dos (2) bodegas del Archivo Central del Nivel Central."/>
    <s v="8. Solicitar a la Coordinación de Servicios Generales, como supervisores del contrato de Fumigación, realizar la instalación de las trampas de cebo para los roedores en las dos (2) bodegas del Archivo Central del Nivel Central."/>
    <s v="Informe de la actividades realizadas, con Registro fotográfico"/>
    <n v="1"/>
    <d v="2024-08-01T00:00:00"/>
    <d v="2024-12-31T00:00:00"/>
    <n v="21.714285714285715"/>
    <n v="1"/>
    <s v="DGC_x000a_NC - Subproceso Recursos Administrativos_x000a_Subdirección Administrativa_x000a_Coordinación de Documentación _x000a_Coordinación de Servicios Generales "/>
    <n v="1"/>
    <x v="0"/>
  </r>
  <r>
    <x v="1"/>
    <x v="1"/>
    <m/>
    <m/>
    <m/>
    <m/>
    <s v="9. Se dispondra de un espacio con demarcación y señalización en las dos (2) bodegas del Archivo Central, para ubicar las unidades documentales que su disposición final sea la Eliminación, Selección y Conservación Total."/>
    <s v="9. Se dispondra de un espacio con demarcación y señalización en las dos (2) bodegas del Archivo Central, para ubicar las unidades documentales que su disposición final sea la Eliminación, Selección y Conservación Total."/>
    <s v="Informe de la actividades realizadas, con Registro fotográfico"/>
    <n v="1"/>
    <d v="2024-08-01T00:00:00"/>
    <d v="2024-12-31T00:00:00"/>
    <n v="21.714285714285715"/>
    <n v="1"/>
    <s v="DGC_x000a_NC - Subproceso Recursos Administrativos_x000a_Subdirección Administrativa_x000a_Coordinación de Documentación_x000a__x000a_"/>
    <n v="1"/>
    <x v="0"/>
  </r>
  <r>
    <x v="1"/>
    <x v="1"/>
    <m/>
    <m/>
    <m/>
    <m/>
    <s v="1. Diligenciar correctamente el formato diseñado por la Coordinación de Documentación, para el levantamiento de la información del Diagnostico Integral del Archivo Central de la DS de Aduanas de Bogotá,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_x000a_"/>
    <s v="1. Diligenciar correctamente el formato diseñado por la Coordinación de Documentación, para el levantamiento de la información del Diagnostico Integral del Archivo Central de la DS de Aduanas de Bogotá,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_x000a_"/>
    <s v="Formato de encuesta diligenciado correctamente"/>
    <n v="1"/>
    <d v="2024-08-01T00:00:00"/>
    <d v="2024-12-31T00:00:00"/>
    <n v="21.714285714285715"/>
    <n v="1"/>
    <s v="DGC_x000a_NC - Subproceso Recursos Administrativos_x000a_Subdirección Administrativa_x000a_Coordinación de Documentación_x000a__x000a_DS - Subproceso Recursos Administrativos_x000a_Dirección Seccional de Aduanas de Bogotá _x000a_División Administrativa y Financiera _x000a_GIT de Archivo_x000a_"/>
    <n v="1"/>
    <x v="0"/>
  </r>
  <r>
    <x v="1"/>
    <x v="1"/>
    <m/>
    <m/>
    <m/>
    <m/>
    <s v="2. Solicitar a la Coordinación de Infraestructura, concepto técnico y presupuestal de viabilidad, para la adquisición e instalación del Equipo de Ventilación correspondiente para el Archivo Central de la DS de Aduanas de Bogotá."/>
    <s v="2. Solicitar a la Coordinación de Infraestructura, concepto técnico y presupuestal de viabilidad, para la adquisición e instalación del Equipo de Ventilación correspondiente para el Archivo Central de la DS de Aduanas de Bogotá."/>
    <s v="Concepto técnico y presupuestal de viabilidad, suscrito por la Coordinación de Infraestructura."/>
    <n v="1"/>
    <d v="2024-08-01T00:00:00"/>
    <d v="2024-12-31T00:00:00"/>
    <n v="21.714285714285715"/>
    <n v="1"/>
    <s v="DGC_x000a_DS - Subproceso Recursos Administrativos_x000a_Dirección Seccional de Aduanas de Bogotá _x000a_División Administrativa y Financiera _x000a_GIT de Archivo_x000a_"/>
    <n v="1"/>
    <x v="0"/>
  </r>
  <r>
    <x v="1"/>
    <x v="1"/>
    <m/>
    <m/>
    <m/>
    <m/>
    <s v="3. Solicitar a la Coordinación de Bienestar y Riesgos Laborales, la instalación del Mapa de Ruta de Evacuación en el Archivo Central de la DS de Aduanas de Bogotá."/>
    <s v="3. Solicitar a la Coordinación de Bienestar y Riesgos Laborales, la instalación del Mapa de Ruta de Evacuación en el Archivo Central de la DS de Aduanas de Bogotá."/>
    <s v="Mapa de Ruta de Evacuación del Archivo Central, publicado. "/>
    <n v="1"/>
    <d v="2024-08-01T00:00:00"/>
    <d v="2024-12-31T00:00:00"/>
    <n v="21.714285714285715"/>
    <n v="1"/>
    <s v="DGC_x000a_DS - Subproceso Recursos Administrativos_x000a_Dirección Seccional de Aduanas de Bogotá _x000a_División Administrativa y Financiera _x000a_GIT de Archivo_x000a__x000a_NC - Subproceso Desarrollo del Talento Humano_x000a_Subdirección de Talento Humano_x000a_Coordinación de Bienestar y Riesgos Laborales "/>
    <n v="1"/>
    <x v="0"/>
  </r>
  <r>
    <x v="1"/>
    <x v="1"/>
    <m/>
    <m/>
    <m/>
    <m/>
    <s v="4. Solicitar a la Coordinación de Infraestructura, Mapa de ubicación de Redes Eléctricas e Hidráulicas correspondiente para el Archivo Central de la DS de Aduanas de Bogotá."/>
    <s v="4. Solicitar a la Coordinación de Infraestructura, Mapa de ubicación de Redes Eléctricas e Hidráulicas correspondiente para el Archivo Central de la DS de Aduanas de Bogotá."/>
    <s v="Mapa de ubicación de Redes Eléctricas e Hidráulicas del Archivo Central, publicado. "/>
    <n v="1"/>
    <d v="2024-08-01T00:00:00"/>
    <d v="2024-12-31T00:00:00"/>
    <n v="21.714285714285715"/>
    <n v="1"/>
    <s v="DGC_x000a_DS - Subproceso Recursos Administrativos_x000a_Dirección Seccional de Aduanas de Bogotá _x000a_División Administrativa y Financiera_x000a_GIT de Archivo_x000a__x000a_NC - Subproceso Recursos Administrativos_x000a_Subdirección Administrativa_x000a_Coordinación de Infraestructura "/>
    <n v="1"/>
    <x v="0"/>
  </r>
  <r>
    <x v="1"/>
    <x v="1"/>
    <m/>
    <m/>
    <m/>
    <m/>
    <s v="5. Publicar el Directorio de Emergencias, asi como, el Directorio Telefonico de Seguridad, Vigilancia, Bomberos y Policia, en la entrada principal y en el segundo piso de la bodega del archivo central  de la DS de Aduanas Bogotá."/>
    <s v="5. Publicar el Directorio de Emergencias, asi como, el Directorio Telefonico de Seguridad, Vigilancia, Bomberos y Policia, en la entrada principal y en el segundo piso de la bodega del archivo central  de la DS de Aduanas Bogotá."/>
    <s v="Informe de la actividades realizadas, con Registro fotográfico"/>
    <n v="1"/>
    <d v="2024-08-01T00:00:00"/>
    <d v="2024-12-31T00:00:00"/>
    <n v="21.714285714285715"/>
    <n v="1"/>
    <s v="DGC_x000a_DS - Subproceso Recursos Administrativos_x000a_Dirección Seccional de Aduanas de Bogotá _x000a_División Administrativa y Financiera_x000a_GIT de Archivo"/>
    <n v="1"/>
    <x v="0"/>
  </r>
  <r>
    <x v="1"/>
    <x v="1"/>
    <m/>
    <m/>
    <m/>
    <m/>
    <s v="6. Solicitar a la Coordinación de Bienestar y Riesgos Laborales, concepto tecnico y presupuestal de viabilidad, para la adquisición e instalación de un Equipo de Alarma contra incendio para el Archivo Central de la DS de Aduanas de Bogotá"/>
    <s v="6. Solicitar a la Coordinación de Bienestar y Riesgos Laborales, concepto tecnico y presupuestal de viabilidad, para la adquisición e instalación de un Equipo de Alarma contra incendio para el Archivo Central de la DS de Aduanas de Bogotá"/>
    <s v="Concepto técnico y presupuestal de viabilidad, suscrito por la Coordinación de Bienestar y Riesgos Laborales"/>
    <n v="1"/>
    <d v="2024-08-01T00:00:00"/>
    <d v="2024-12-31T00:00:00"/>
    <n v="21.714285714285715"/>
    <n v="1"/>
    <s v="DGC_x000a_DS - Subproceso Recursos Administrativos_x000a_Dirección Seccional de Aduanas de Bogotá _x000a_División Administrativa y Financiera _x000a_GIT de Archivo_x000a__x000a_NC - Subproceso Desarrollo del Talento Humano_x000a_Subdirección de Talento Humano_x000a_Coordinación de Bienestar y Riesgos Laborales "/>
    <n v="1"/>
    <x v="0"/>
  </r>
  <r>
    <x v="1"/>
    <x v="1"/>
    <m/>
    <m/>
    <m/>
    <m/>
    <s v="7. Solicitar a la Coordinación de Infraestructura como supervisores del contrato de Mantenimiento de las Cubiertas, visita a la sede del Archivo Central del contratista adjudicatario para su respectiva reparación, junto con el cronograma de ejecución del mantenimiento._x000a_"/>
    <s v="7. Solicitar a la Coordinación de Infraestructura como supervisores del contrato de Mantenimiento de las Cubiertas, visita a la sede del Archivo Central del contratista adjudicatario para su respectiva reparación, junto con el cronograma de ejecución del mantenimiento._x000a_"/>
    <s v="Informe de resultado de visita con su respectivo cronograma de ejecución para el mantenimiento de cubiertas."/>
    <n v="1"/>
    <d v="2024-08-01T00:00:00"/>
    <d v="2024-12-31T00:00:00"/>
    <n v="21.714285714285715"/>
    <n v="1"/>
    <s v="DGC_x000a_DS - Subproceso Recursos Administrativos_x000a_Dirección Seccional de Aduanas de Bogotá _x000a_División Administrativa y Financiera_x000a_GIT de Archivo_x000a__x000a_NC - Subproceso Recursos Administrativos_x000a_Subdirección Administrativa_x000a_Coordinación de Infraestructura "/>
    <n v="1"/>
    <x v="0"/>
  </r>
  <r>
    <x v="1"/>
    <x v="1"/>
    <m/>
    <m/>
    <m/>
    <m/>
    <s v="8. Solicitar a la Coordinación de Servicios Generales, visita a la sede para revisión del Cableado y su respectivo ajuste."/>
    <s v="8. Solicitar a la Coordinación de Servicios Generales, visita a la sede para revisión del Cableado y su respectivo ajuste."/>
    <s v="Informe de la actividades realizadas, con Registro fotográfico"/>
    <n v="1"/>
    <d v="2024-08-01T00:00:00"/>
    <d v="2024-12-31T00:00:00"/>
    <n v="21.714285714285715"/>
    <n v="1"/>
    <s v="DGC_x000a_DS - Subproceso Recursos Administrativos_x000a_Dirección Seccional de Aduanas de Bogotá _x000a_División Administrativa y Financiera _x000a_GIT de Archivo_x000a__x000a_NC - Subproceso Recursos Administrativos_x000a_Subdirección Administrativa_x000a_Coordinación de Documentación _x000a_Coordinación de Servicios Generales "/>
    <n v="1"/>
    <x v="0"/>
  </r>
  <r>
    <x v="1"/>
    <x v="1"/>
    <m/>
    <m/>
    <m/>
    <m/>
    <s v="9. Solicitar el suministro de equipos Termohigrometros a la Coordinación de Servicios Generales, para su respectiva instalación en el segundo piso del Archivo Central de Aduanas Bogotá -Bodega No. 4"/>
    <s v="9. Solicitar el suministro de equipos Termohigrometros a la Coordinación de Servicios Generales, para su respectiva instalación en el segundo piso del Archivo Central de Aduanas Bogotá -Bodega No. 4"/>
    <s v="Informe de la actividades realizadas, con Registro fotográfico de la instalación de los Termohigrometros."/>
    <n v="1"/>
    <d v="2024-08-01T00:00:00"/>
    <d v="2024-12-31T00:00:00"/>
    <n v="21.714285714285715"/>
    <n v="1"/>
    <s v="DGC_x000a_DS - Subproceso Recursos Administrativos_x000a_Dirección Seccional de Aduanas de Bogotá _x000a_División Administrativa y Financiera _x000a_GIT de Archivo_x000a__x000a_NC - Subproceso Recursos Administrativos_x000a_Subdirección Administrativa_x000a_Coordinación de Documentación _x000a_Coordinación de Servicios Generales "/>
    <n v="1"/>
    <x v="0"/>
  </r>
  <r>
    <x v="1"/>
    <x v="1"/>
    <m/>
    <m/>
    <m/>
    <m/>
    <s v="10. Solicitar a la Coordinación de Servicios Generales, como supervisores del contrato de fumigación, realizar la instalación de las trampas de cebo para los roedores en el Archivo Central de la DS de Aduanas Bogotá."/>
    <s v="10. Solicitar a la Coordinación de Servicios Generales, como supervisores del contrato de fumigación, realizar la instalación de las trampas de cebo para los roedores en el Archivo Central de la DS de Aduanas Bogotá."/>
    <s v="Informe de la actividades realizadas, con Registro fotográfico"/>
    <n v="1"/>
    <d v="2024-08-01T00:00:00"/>
    <d v="2024-12-31T00:00:00"/>
    <n v="21.714285714285715"/>
    <n v="1"/>
    <s v="DGC_x000a_DS - Subproceso Recursos Administrativos_x000a_Dirección Seccional de Aduanas de Bogotá _x000a_División Administrativa y Financiera _x000a_GIT de Archivo_x000a__x000a_NC - Subproceso Recursos Administrativos_x000a_Subdirección Administrativa_x000a_Coordinación de Documentación _x000a_Coordinación de Servicios Generales "/>
    <n v="1"/>
    <x v="0"/>
  </r>
  <r>
    <x v="1"/>
    <x v="1"/>
    <m/>
    <m/>
    <m/>
    <m/>
    <s v="11. Se dispondra de un espacio con demarcación y señalización en el Archivo Central para ubicar las unidades documentales que su disposición final sea la Eliminación, Selección y Conservación Total._x000a__x000a__x000a__x000a__x000a_"/>
    <s v="11. Se dispondra de un espacio con demarcación y señalización en el Archivo Central para ubicar las unidades documentales que su disposición final sea la Eliminación, Selección y Conservación Total._x000a__x000a__x000a__x000a__x000a_"/>
    <s v="Informe de la actividades realizadas, con Registro fotográfico"/>
    <n v="1"/>
    <d v="2024-08-01T00:00:00"/>
    <d v="2024-12-31T00:00:00"/>
    <n v="21.714285714285715"/>
    <n v="1"/>
    <s v="DGC_x000a_DS - Subproceso Recursos Administrativos_x000a_Dirección Seccional de Aduanas de Bogotá _x000a_División Administrativa y Financiera _x000a_GIT de Archivo"/>
    <n v="1"/>
    <x v="0"/>
  </r>
  <r>
    <x v="1"/>
    <x v="1"/>
    <m/>
    <m/>
    <m/>
    <m/>
    <s v="1. Diligenciar correctamente el formato diseñado por la Coordinación de Documentación, para el levantamiento de la información del Diagnostico Integral del Archivo Central de la Dirección Seccional de Impuestos y Aduanas Bucaramanga,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_x000a_"/>
    <s v="1. Diligenciar correctamente el formato diseñado por la Coordinación de Documentación, para el levantamiento de la información del Diagnostico Integral del Archivo Central de la Dirección Seccional de Impuestos y Aduanas Bucaramanga,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_x000a_"/>
    <s v="Formato de encuesta diligenciado correctamente"/>
    <n v="1"/>
    <d v="2024-08-01T00:00:00"/>
    <d v="2024-12-31T00:00:00"/>
    <n v="21.714285714285715"/>
    <n v="1"/>
    <s v="DGC_x000a_DS - Subproceso Recursos Administrativos_x000a_Dirección Seccional de Impuestos y Aduanas de Bucaramanga _x000a_División Administrativa y Financiera _x000a_GIT de Archivo"/>
    <n v="1"/>
    <x v="0"/>
  </r>
  <r>
    <x v="1"/>
    <x v="1"/>
    <m/>
    <m/>
    <m/>
    <m/>
    <s v="2. Solicitar a la Coordinación de Infraestructura, concepto técnico y presupuestal de viabilidad, para la adquisición e instalación del Equipo de Ventilación correspondiente para el Archivo Central de la DSIA de Bucaramanga."/>
    <s v="2. Solicitar a la Coordinación de Infraestructura, concepto técnico y presupuestal de viabilidad, para la adquisición e instalación del Equipo de Ventilación correspondiente para el Archivo Central de la DSIA de Bucaramanga."/>
    <s v="Concepto técnico y presupuestal de viabilidad, suscrito por la Coordinación de Infraestructura."/>
    <n v="1"/>
    <d v="2024-08-01T00:00:00"/>
    <d v="2024-12-31T00:00:00"/>
    <n v="21.714285714285715"/>
    <n v="1"/>
    <s v="DGC_x000a_DS - Subproceso Recursos Administrativos_x000a_Dirección Seccional de Impuestos y Aduanas de Bucaramanga _x000a_División Administrativa y Financiera "/>
    <n v="1"/>
    <x v="0"/>
  </r>
  <r>
    <x v="1"/>
    <x v="1"/>
    <m/>
    <m/>
    <m/>
    <m/>
    <s v="3. Humedad: Realizar la impermeabilización del sector donde se presenta deterioro por humedad en el Archivo Central de la DSIA de Bucaramanga"/>
    <s v="3. Humedad: Realizar la impermeabilización del sector donde se presenta deterioro por humedad en el Archivo Central de la DSIA de Bucaramanga"/>
    <s v="Informe de la actividades realizadas, con Registro fotográfico"/>
    <n v="1"/>
    <d v="2024-08-01T00:00:00"/>
    <d v="2024-12-31T00:00:00"/>
    <n v="21.714285714285715"/>
    <n v="1"/>
    <s v="DGC_x000a_DS - Subproceso Recursos Administrativos_x000a_Dirección Seccional de Impuestos y Aduanas de Bucaramanga _x000a_División Administrativa y Financiera "/>
    <n v="1"/>
    <x v="0"/>
  </r>
  <r>
    <x v="1"/>
    <x v="1"/>
    <m/>
    <m/>
    <m/>
    <m/>
    <s v="4. Solicitar a la Coordinación de Bienestar y Riesgos Laborales, la instalación del Mapa de Ruta de Evacuación en el Archivo Central de la  DSIA de Bucaramanga."/>
    <s v="4. Solicitar a la Coordinación de Bienestar y Riesgos Laborales, la instalación del Mapa de Ruta de Evacuación en el Archivo Central de la  DSIA de Bucaramanga."/>
    <s v="Mapa de Ruta de Evacuación del Archivo Central, publicado. "/>
    <n v="1"/>
    <d v="2024-08-01T00:00:00"/>
    <d v="2024-12-31T00:00:00"/>
    <n v="21.714285714285715"/>
    <n v="1"/>
    <s v="DGC_x000a_DS - Subproceso Recursos Administrativos_x000a_Dirección Seccional de Impuestos y Aduanas de Bucaramanga _x000a_División Administrativa y Financiera _x000a__x000a_DGC_x000a_NC - Subproceso Recursos Administrativos_x000a_Subdirección Administrativa_x000a_Coordinación de Infraestructura "/>
    <n v="1"/>
    <x v="0"/>
  </r>
  <r>
    <x v="1"/>
    <x v="1"/>
    <m/>
    <m/>
    <m/>
    <m/>
    <s v="5. Solicitar a la Coordinación de Infraestructura, Mapa de ubicación de Redes Eléctricas e Hidráulicas correspondiente para el Archivo Central de la  DSIA de Bucaramanga."/>
    <s v="5. Solicitar a la Coordinación de Infraestructura, Mapa de ubicación de Redes Eléctricas e Hidráulicas correspondiente para el Archivo Central de la  DSIA de Bucaramanga."/>
    <s v="Mapa de ubicación de Redes Eléctricas e Hidráulicas del Archivo Central, publicado. "/>
    <n v="1"/>
    <d v="2024-08-01T00:00:00"/>
    <d v="2024-12-31T00:00:00"/>
    <n v="21.714285714285715"/>
    <n v="1"/>
    <s v="DGC_x000a_DS - Subproceso Recursos Administrativos_x000a_Dirección Seccional de Impuestos y Aduanas de Bucaramanga _x000a_División Administrativa y Financiera _x000a__x000a__x000a_NC - Subproceso Desarrollo del Talento Humano_x000a_Subdirección de Talento Humano_x000a_Coordinación de Bienestar y Riesgos Laborales "/>
    <n v="1"/>
    <x v="0"/>
  </r>
  <r>
    <x v="1"/>
    <x v="1"/>
    <m/>
    <m/>
    <m/>
    <m/>
    <s v="6. Identificación y ubicación de unidades vitales: Se procederá a identificar las unidades documentales vitales para posteriormente trasladar a la bodega de archivo del contratista MTI, quien tiene a cargo la custodia de los Archivos Centrales de la DSIA de Bucaramanga."/>
    <s v="6. Identificación y ubicación de unidades vitales: Se procederá a identificar las unidades documentales vitales para posteriormente trasladar a la bodega de archivo del contratista MTI, quien tiene a cargo la custodia de los Archivos Centrales de la DSIA de Bucaramanga."/>
    <s v="Base de Inventario Documental y formato 1990 de Transacciones documentales"/>
    <n v="2"/>
    <d v="2024-08-01T00:00:00"/>
    <d v="2024-12-31T00:00:00"/>
    <n v="21.714285714285715"/>
    <n v="2"/>
    <s v="DGC_x000a_DS - Subproceso Recursos Administrativos_x000a_Dirección Seccional de Impuestos y Aduanas de Bucaramanga _x000a_División Administrativa y Financiera_x000a_GIT de Documentación "/>
    <n v="1"/>
    <x v="0"/>
  </r>
  <r>
    <x v="1"/>
    <x v="1"/>
    <m/>
    <m/>
    <m/>
    <m/>
    <s v="7. Solicitar a la Coordinación de Infraestructura emitir un concepto técnico, sobre la posible sobrecarga estructural en los pisos 2 y 3 del Edificio DIAN en la DSIA de Bucaramanga."/>
    <s v="7. Solicitar a la Coordinación de Infraestructura emitir un concepto técnico, sobre la posible sobrecarga estructural en los pisos 2 y 3 del Edificio DIAN en la DSIA de Bucaramanga."/>
    <s v="Concepto técnico de posible sobrecarga estructural en el edificio de la DIAN de Bucaramanga, suscrito por la Coordinación de Infraestructura."/>
    <n v="1"/>
    <d v="2024-08-01T00:00:00"/>
    <d v="2024-12-31T00:00:00"/>
    <n v="21.714285714285715"/>
    <n v="1"/>
    <s v="DGC_x000a_DS - Subproceso Recursos Administrativos_x000a_Dirección Seccional de Impuestos y Aduanas de Bucaramanga _x000a_División Administrativa y Financiera _x000a__x000a_DGC_x000a_NC - Subproceso Recursos Administrativos_x000a_Subdirección Administrativa_x000a_Coordinación de Infraestructura "/>
    <n v="1"/>
    <x v="0"/>
  </r>
  <r>
    <x v="1"/>
    <x v="1"/>
    <m/>
    <m/>
    <m/>
    <m/>
    <s v="1. Suscribir Memorando con el cronograma de transferencia documental para el año 2024 para la DSIA de Yopal."/>
    <s v="1. Suscribir Memorando con el cronograma de transferencia documental para el año 2024 para la DSIA de Yopal."/>
    <s v="Suscribir Memorando de Transferencia Documentales"/>
    <n v="1"/>
    <d v="2024-08-01T00:00:00"/>
    <d v="2024-12-31T00:00:00"/>
    <n v="21.714285714285715"/>
    <n v="1"/>
    <s v="DGC_x000a_DS - Subproceso Recursos Administrativos_x000a_Dirección Seccional de Impuestos y Aduanas de Yopal _x000a_División Administrativa y Financiera "/>
    <n v="1"/>
    <x v="0"/>
  </r>
  <r>
    <x v="1"/>
    <x v="1"/>
    <m/>
    <m/>
    <m/>
    <m/>
    <m/>
    <s v="1. Suscribir Memorando con el cronograma de transferencia documental para el año 2024 para la DSIA de Yopal."/>
    <s v="Informe de Seguimiento y Monitoreo al cumplimiento del Memorando de Transferencias "/>
    <n v="1"/>
    <d v="2024-08-01T00:00:00"/>
    <d v="2024-12-31T00:00:00"/>
    <n v="21.714285714285715"/>
    <n v="1"/>
    <s v="DGC_x000a_DS - Subproceso Recursos Administrativos_x000a_Dirección Seccional de Impuestos y Aduanas de Yopal _x000a_División Administrativa y Financiera "/>
    <n v="1"/>
    <x v="0"/>
  </r>
  <r>
    <x v="1"/>
    <x v="1"/>
    <m/>
    <m/>
    <m/>
    <m/>
    <s v="2. Diligenciar correctamente el formato diseñado por la Coordinación de Documentación, para el levantamiento de la información del Diagnostico Integral del Archivo Central de la Dirección Seccional de Impuestos y Aduanas de Yopal,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_x000a_"/>
    <s v="2. Diligenciar correctamente el formato diseñado por la Coordinación de Documentación, para el levantamiento de la información del Diagnostico Integral del Archivo Central de la Dirección Seccional de Impuestos y Aduanas de Yopal, con el fin de identificar las unidades documentales vitales (Conservación Total), y minimizar el riesgo de perdida total o parcial de la infroamción de la Entidad ante una situación de emergencia causada por incencdio, inundación, terremoto, entre otras situaciones que grantice la continuidad de la operación misional de la Entidad._x000a_"/>
    <s v="Formato de encuesta diligenciado correctamente"/>
    <n v="1"/>
    <d v="2024-08-01T00:00:00"/>
    <d v="2024-12-31T00:00:00"/>
    <n v="21.714285714285715"/>
    <n v="1"/>
    <s v="DGC_x000a_NC - Subproceso Recursos Administrativos_x000a_Subdirección Administrativa_x000a_Coordinación de Documentación_x000a__x000a_DS - Subproceso Recursos Administrativos_x000a_Dirección Seccional de Impuestos y Aduanas de Yopal _x000a_División Administrativa y Financiera "/>
    <n v="1"/>
    <x v="0"/>
  </r>
  <r>
    <x v="1"/>
    <x v="1"/>
    <m/>
    <m/>
    <m/>
    <m/>
    <s v="3. Solicitar a la Coordinación de Infraestructura, concepto técnico y presupuestal de viabilidad para la adquisición de Estanteria para el Archivo Central, que cumpla con las condiciones técnicas del AGN para la DSIA de Yopal."/>
    <s v="3. Solicitar a la Coordinación de Infraestructura, concepto técnico y presupuestal de viabilidad para la adquisición de Estanteria para el Archivo Central, que cumpla con las condiciones técnicas del AGN para la DSIA de Yopal."/>
    <s v="Concepto técnico y presupuestal de viabilidad, suscrito por la Coordinación de Infraestructura."/>
    <n v="1"/>
    <d v="2024-08-01T00:00:00"/>
    <d v="2024-12-31T00:00:00"/>
    <n v="21.714285714285715"/>
    <n v="1"/>
    <s v="DGC_x000a_DS - Subproceso Recursos Administrativos_x000a_Dirección Seccional de Impuestos y Aduanas de Yopal _x000a_División Administrativa y Financiera _x000a__x000a_NC - Subproceso Recursos Administrativos_x000a_Subdirección Administrativa_x000a_Coordinación de Infraestructura"/>
    <n v="1"/>
    <x v="0"/>
  </r>
  <r>
    <x v="1"/>
    <x v="1"/>
    <m/>
    <m/>
    <m/>
    <m/>
    <s v="4. Solicitar a la Coordinación de Infraestructura, concepto técnico y presupuestal de viabilidad, para la adquisición e instalación del Equipo de Ventilación correspondiente para el Archivo Central de la DSIA de Yopal."/>
    <s v="4. Solicitar a la Coordinación de Infraestructura, concepto técnico y presupuestal de viabilidad, para la adquisición e instalación del Equipo de Ventilación correspondiente para el Archivo Central de la DSIA de Yopal."/>
    <s v="Concepto técnico y presupuestal de viabilidad, suscrito por la Coordinación de Infraestructura."/>
    <n v="1"/>
    <d v="2024-08-01T00:00:00"/>
    <d v="2024-12-31T00:00:00"/>
    <n v="21.714285714285715"/>
    <n v="1"/>
    <s v="DGC_x000a_DS - Subproceso Recursos Administrativos_x000a_Dirección Seccional de Impuestos y Aduanas de Yopal _x000a_División Administrativa y Financiera _x000a__x000a_NC - Subproceso Recursos Administrativos_x000a_Subdirección Administrativa_x000a_Coordinación de Infraestructura"/>
    <n v="1"/>
    <x v="0"/>
  </r>
  <r>
    <x v="1"/>
    <x v="1"/>
    <m/>
    <m/>
    <m/>
    <m/>
    <s v="5. Se dispondra de un espacio con demarcación y señalización en el Archivo Central para ubicar las unidades documentales que su disposición final sea la Eliminación, Selección y Conservación Total._x000a__x000a__x000a__x000a__x000a_"/>
    <s v="5. Se dispondra de un espacio con demarcación y señalización en el Archivo Central para ubicar las unidades documentales que su disposición final sea la Eliminación, Selección y Conservación Total._x000a__x000a__x000a__x000a__x000a_"/>
    <s v="Informe de la actividades realizadas, con Registro fotográfico"/>
    <n v="1"/>
    <d v="2024-08-01T00:00:00"/>
    <d v="2024-12-31T00:00:00"/>
    <n v="21.714285714285715"/>
    <n v="1"/>
    <s v="DGC_x000a_DS - Subproceso Recursos Administrativos_x000a_Dirección Seccional de Impuestos y Aduanas de Yopal _x000a_División Administrativa y Financiera "/>
    <n v="1"/>
    <x v="0"/>
  </r>
  <r>
    <x v="1"/>
    <x v="1"/>
    <m/>
    <m/>
    <m/>
    <m/>
    <s v="6. Capacitación para Conformación y Organización de unidades documentales fisicas y electronicas"/>
    <s v="6. Capacitación para Conformación y Organización de unidades documentales fisicas y electronicas"/>
    <s v="Invitación y Lista de Asistencia de la Capacitación "/>
    <n v="2"/>
    <d v="2024-08-01T00:00:00"/>
    <d v="2024-12-31T00:00:00"/>
    <n v="21.714285714285715"/>
    <n v="2"/>
    <s v="DGC_x000a_NC - Subproceso Recursos Administrativos_x000a_Subdirección Administrativa_x000a_Coordinación de Documentación_x000a__x000a_DS - Subproceso Recursos Administrativos_x000a_Dirección Seccional de Impuestos y Aduanas de Yopal _x000a_División Administrativa y Financiera "/>
    <n v="1"/>
    <x v="0"/>
  </r>
  <r>
    <x v="1"/>
    <x v="1"/>
    <s v="Auditoría a la Radicación y Trámite de Quejas Disciplinarias ATD 2024-005"/>
    <s v=" ATD 2024-005"/>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0"/>
    <s v="DGC_x000a_Dirección de Gestión Corporativa_x000a_Subdirección de Asuntos Disciplinarios_x000a_Coordinación de Instrucción "/>
    <n v="0"/>
    <x v="1"/>
  </r>
  <r>
    <x v="1"/>
    <x v="1"/>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0"/>
    <s v="DGC_x000a_Dirección de Gestión Corporativa_x000a_Subdirección de Asuntos Disciplinarios_x000a_Coordinación de Instrucción "/>
    <n v="0"/>
    <x v="1"/>
  </r>
  <r>
    <x v="1"/>
    <x v="1"/>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0"/>
    <s v="DGC_x000a_Dirección de Gestión Corporativa_x000a_Subdirección de Asuntos Disciplinarios_x000a_Coordinación de Instrucción "/>
    <n v="0"/>
    <x v="1"/>
  </r>
  <r>
    <x v="1"/>
    <x v="1"/>
    <m/>
    <m/>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0"/>
    <s v="DGC_x000a_Dirección de Gestión Corporativa_x000a_Subdirección de Asuntos Disciplinarios_x000a_Coordinación de Enlace Procesal"/>
    <n v="0"/>
    <x v="1"/>
  </r>
  <r>
    <x v="1"/>
    <x v="1"/>
    <m/>
    <m/>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0"/>
    <s v="DGC_x000a_Dirección de Gestión Corporativa_x000a_Subdirección de Asuntos Disciplinarios_x000a_Coordinación de Instrucción "/>
    <n v="0"/>
    <x v="1"/>
  </r>
  <r>
    <x v="1"/>
    <x v="1"/>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0"/>
    <s v="DGC_x000a_Dirección de Gestión Corporativa_x000a_Subdirección de Asuntos Disciplinarios_x000a_Coordinación de Instrucción "/>
    <n v="0"/>
    <x v="1"/>
  </r>
  <r>
    <x v="1"/>
    <x v="1"/>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0"/>
    <s v="DGC_x000a_Dirección de Gestión Corporativa_x000a_Subdirección de Asuntos Disciplinarios_x000a_Coordinación de Instrucción "/>
    <n v="0"/>
    <x v="1"/>
  </r>
  <r>
    <x v="1"/>
    <x v="1"/>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0"/>
    <s v="DGC_x000a_Dirección de Gestión Corporativa_x000a_Subdirección de Asuntos Disciplinarios_x000a_Coordinación de Instrucción "/>
    <n v="0"/>
    <x v="1"/>
  </r>
  <r>
    <x v="1"/>
    <x v="1"/>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0"/>
    <s v="DGC_x000a_Dirección de Gestión Corporativa_x000a_Subdirección de Asuntos Disciplinarios_x000a_Coordinación de Instrucción "/>
    <n v="0"/>
    <x v="1"/>
  </r>
  <r>
    <x v="1"/>
    <x v="1"/>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0"/>
    <s v="DGC_x000a_Dirección de Gestión Corporativa_x000a_Subdirección de Asuntos Disciplinarios_x000a__x000a_Dirección de Gestión de Innovación y Tecnología   _x000a_Subdirección Innovación y Proyectos "/>
    <n v="0"/>
    <x v="1"/>
  </r>
  <r>
    <x v="1"/>
    <x v="1"/>
    <m/>
    <m/>
    <m/>
    <m/>
    <s v="Realizar la digitalización y almacenamiento progresivo de los expedientes, para contar con una copia de respaldo."/>
    <s v="Captura de imagen de SharePoint "/>
    <s v="Captura de imagen de SharePoint "/>
    <n v="1"/>
    <d v="2025-02-01T00:00:00"/>
    <d v="2025-11-30T00:00:00"/>
    <n v="43.142857142857146"/>
    <n v="0"/>
    <s v="DGC_x000a_Dirección de Gestión Corporativa_x000a_Subdirección de Asuntos Disciplinarios_x000a_Coordinación de Instrucción "/>
    <n v="0"/>
    <x v="1"/>
  </r>
  <r>
    <x v="1"/>
    <x v="1"/>
    <m/>
    <m/>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0"/>
    <s v="DGC_x000a_Dirección de Gestión Corporativa_x000a_Subdirección de Asuntos Disciplinarios_x000a_Coordinación de Instrucción  _x000a__x000a_Dirección de Gestión de Innovación y Tecnología   _x000a_Subdirección Innovación y Proyectos "/>
    <n v="0"/>
    <x v="1"/>
  </r>
  <r>
    <x v="1"/>
    <x v="1"/>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0"/>
    <s v="DGC_x000a_Dirección de Gestión Corporativa_x000a_Subdirección de Asuntos Disciplinarios_x000a_Coordinación de Instrucción_x000a_Coordinación de Decisiones_x000a_Coordinación de Enlace Procesal                                       "/>
    <n v="0"/>
    <x v="1"/>
  </r>
  <r>
    <x v="1"/>
    <x v="1"/>
    <m/>
    <m/>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Efectuar con  la Dirección de Gestión de Innovación y Tecnología  mesas de trabajo entre las Subdirecciones de Innovación y Proyectos y de Asuntos Disciplinarios, a fin de establecer la solución (es)  tecnológica de carácter intermedio que permita realizar:_x000a__x000a_(i) La gestión de radicación, trámite y control de las noticias disciplinarias, durante el tiempo que requiera la puesta en marcha del servicio informático para la gestión del proceso disciplinario contemplado en el Proyecto NSGC._x000a__x000a_(ii) La radicación, distribución y control de correspondencia que supla la funcionalidad del aplicativo SISCO a corto o mediano plazo. "/>
    <s v="_x000a_Listas de asistencia a mesas de trabajo con registro de los compromisos que sean acordados."/>
    <s v="Listas de asistencia a mesas de trabajo con registro de los compromisos que sean acordados."/>
    <n v="4"/>
    <d v="2024-12-01T00:00:00"/>
    <d v="2025-11-30T00:00:00"/>
    <n v="52"/>
    <n v="0"/>
    <s v="DGC_x000a_Dirección de Gestión Corporativa_x000a_Subdirección de Asuntos Disciplinarios_x000a_Coordinación de Instrucción_x000a_Coordinación de Decisiones_x000a_Coordinación de Enlace Procesal_x000a__x000a_Dirección de Gestión de Innovación y Tecnología      _x000a_Subdirección Innovación y Proyectos            "/>
    <n v="0"/>
    <x v="1"/>
  </r>
  <r>
    <x v="1"/>
    <x v="1"/>
    <m/>
    <m/>
    <m/>
    <m/>
    <s v="Realizar cronograma de trabajo para establecer la solución tecnológica de carácter intermedio que reemplazará las aplicaciones VIGÍA y SISCO. "/>
    <s v="Cronograma "/>
    <s v="Cronograma "/>
    <n v="1"/>
    <d v="2024-12-01T00:00:00"/>
    <d v="2025-01-31T00:00:00"/>
    <n v="8.7142857142857135"/>
    <n v="0"/>
    <s v="DGC_x000a_Dirección de Gestión Corporativa_x000a_Subdirección de Asuntos Disciplinarios_x000a_Coordinación de Instrucción_x000a_Coordinación de Decisiones_x000a_Coordinación de Enlace Procesal_x000a__x000a_Dirección de Gestión de Innovación y Tecnología      _x000a_Subdirección Innovación y Proyectos            "/>
    <n v="0"/>
    <x v="1"/>
  </r>
  <r>
    <x v="1"/>
    <x v="1"/>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0"/>
    <s v="DGC_x000a_Dirección de Gestión Corporativa_x000a_Subdirección de Asuntos Disciplinarios_x000a_Coordinación de Instrucción"/>
    <n v="0"/>
    <x v="1"/>
  </r>
  <r>
    <x v="1"/>
    <x v="1"/>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0"/>
    <s v="DGC_x000a_Dirección de Gestión Corporativa_x000a_Subdirección de Asuntos Disciplinarios_x000a_Coordinación de Instrucción"/>
    <n v="0"/>
    <x v="1"/>
  </r>
  <r>
    <x v="1"/>
    <x v="1"/>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0"/>
    <s v="DGC_x000a_Dirección de Gestión Corporativa_x000a_Subdirección de Asuntos Disciplinarios"/>
    <n v="0"/>
    <x v="1"/>
  </r>
  <r>
    <x v="1"/>
    <x v="2"/>
    <s v="INSP. 1707022404 _x000a_H 1,2,3,4,5,6,7,8,9_x000a__x000a_ Valoración de Riesgos en la Disposición y Destrucción de Mercancías Aprehendidas."/>
    <s v="RG1"/>
    <s v="Hallazgo 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0"/>
  </r>
  <r>
    <x v="1"/>
    <x v="2"/>
    <m/>
    <m/>
    <s v="Hallazgo 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0"/>
  </r>
  <r>
    <x v="1"/>
    <x v="2"/>
    <m/>
    <m/>
    <s v="Hallazgos 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0"/>
  </r>
  <r>
    <x v="1"/>
    <x v="2"/>
    <m/>
    <m/>
    <s v="Hallazgos 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0"/>
  </r>
  <r>
    <x v="1"/>
    <x v="2"/>
    <m/>
    <m/>
    <s v="Hallazgo 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0"/>
  </r>
  <r>
    <x v="1"/>
    <x v="2"/>
    <m/>
    <m/>
    <s v="Hallazgo 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0"/>
  </r>
  <r>
    <x v="1"/>
    <x v="2"/>
    <m/>
    <m/>
    <s v="hallazgo 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0"/>
  </r>
  <r>
    <x v="1"/>
    <x v="2"/>
    <m/>
    <m/>
    <s v="Hallazgo 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0"/>
  </r>
  <r>
    <x v="1"/>
    <x v="2"/>
    <m/>
    <m/>
    <s v="Hallazgo 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0"/>
  </r>
  <r>
    <x v="1"/>
    <x v="2"/>
    <s v="INSP. 1707022404 _x000a_H 10, 11, 12, 13, 14, 15_x000a__x000a_Valoración de Riesgos en la Disposición y Destrucción de Mercancías Aprehendidas."/>
    <s v="RG2"/>
    <s v="hallazgo 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0"/>
  </r>
  <r>
    <x v="1"/>
    <x v="2"/>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0"/>
  </r>
  <r>
    <x v="1"/>
    <x v="2"/>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0"/>
  </r>
  <r>
    <x v="1"/>
    <x v="2"/>
    <m/>
    <m/>
    <s v="Hallazgo 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0"/>
  </r>
  <r>
    <x v="1"/>
    <x v="2"/>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0"/>
  </r>
  <r>
    <x v="1"/>
    <x v="2"/>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0"/>
  </r>
  <r>
    <x v="1"/>
    <x v="2"/>
    <m/>
    <m/>
    <s v="Hallazgo 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0"/>
  </r>
  <r>
    <x v="1"/>
    <x v="2"/>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0"/>
  </r>
  <r>
    <x v="1"/>
    <x v="2"/>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0"/>
  </r>
  <r>
    <x v="1"/>
    <x v="2"/>
    <m/>
    <m/>
    <s v="Hallazgo 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0"/>
  </r>
  <r>
    <x v="1"/>
    <x v="2"/>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0"/>
  </r>
  <r>
    <x v="1"/>
    <x v="2"/>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0"/>
  </r>
  <r>
    <x v="1"/>
    <x v="2"/>
    <m/>
    <m/>
    <m/>
    <m/>
    <s v="21. Adelantar el proceso de contratación de la solución tecnológica."/>
    <s v="Realizar el proceso de_x000a_contratación de acuerdo_x000a_con sus etapas"/>
    <s v="Contrato Firmado "/>
    <n v="1"/>
    <d v="2025-10-01T00:00:00"/>
    <d v="2025-11-30T00:00:00"/>
    <n v="8.5714285714285712"/>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2"/>
    <m/>
    <m/>
    <m/>
    <m/>
    <s v="22. Definir un plan de trabajo de desarrollo de la solución tecnológica "/>
    <s v="Definir  el plan de_x000a_trabajo de la solución_x000a_tecnológica"/>
    <s v="Plan de trabajo "/>
    <n v="1"/>
    <d v="2025-12-01T00:00:00"/>
    <d v="2026-02-28T00:00:00"/>
    <n v="12.71428571428571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2"/>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2"/>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7-06-30T00:00:00"/>
    <n v="38.857142857142854"/>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1"/>
  </r>
  <r>
    <x v="1"/>
    <x v="2"/>
    <m/>
    <m/>
    <s v="Hallazgo 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0"/>
  </r>
  <r>
    <x v="1"/>
    <x v="2"/>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1"/>
    <x v="2"/>
    <m/>
    <m/>
    <s v="Hallazgo 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0"/>
  </r>
  <r>
    <x v="1"/>
    <x v="2"/>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0"/>
  </r>
  <r>
    <x v="1"/>
    <x v="2"/>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0"/>
  </r>
  <r>
    <x v="1"/>
    <x v="2"/>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0"/>
  </r>
  <r>
    <x v="1"/>
    <x v="2"/>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0"/>
  </r>
  <r>
    <x v="1"/>
    <x v="2"/>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0"/>
  </r>
  <r>
    <x v="1"/>
    <x v="2"/>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0"/>
  </r>
  <r>
    <x v="1"/>
    <x v="2"/>
    <s v="INSP. 1707022404 _x000a_H 16_x000a__x000a_Valoración de Riesgos en la Disposición y Destrucción de Mercancías Aprehendidas."/>
    <s v="RG3"/>
    <s v="Hallazgo No.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0"/>
  </r>
  <r>
    <x v="1"/>
    <x v="2"/>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0"/>
  </r>
  <r>
    <x v="1"/>
    <x v="2"/>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0"/>
  </r>
  <r>
    <x v="1"/>
    <x v="2"/>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0.92730000000000001"/>
    <s v="DGC_x000a_DS - Subproceso de Operación Logística _x000a_Dirección Seccional de Impuestos y Aduanas de Arauca_x000a_División Administrativa y Financiera_x000a__x000a_ACTUALIZADO_x000a_30112021"/>
    <n v="0.92730000000000001"/>
    <x v="1"/>
  </r>
  <r>
    <x v="1"/>
    <x v="2"/>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0"/>
  </r>
  <r>
    <x v="1"/>
    <x v="2"/>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0"/>
  </r>
  <r>
    <x v="1"/>
    <x v="2"/>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0"/>
  </r>
  <r>
    <x v="1"/>
    <x v="2"/>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1"/>
    <x v="2"/>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0"/>
  </r>
  <r>
    <x v="1"/>
    <x v="2"/>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0"/>
  </r>
  <r>
    <x v="1"/>
    <x v="2"/>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2"/>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0"/>
  </r>
  <r>
    <x v="1"/>
    <x v="2"/>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1"/>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1"/>
    <x v="2"/>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0"/>
  </r>
  <r>
    <x v="1"/>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1"/>
  </r>
  <r>
    <x v="1"/>
    <x v="2"/>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1"/>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1"/>
    <x v="2"/>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0"/>
  </r>
  <r>
    <x v="1"/>
    <x v="2"/>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0"/>
  </r>
  <r>
    <x v="1"/>
    <x v="2"/>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0"/>
  </r>
  <r>
    <x v="1"/>
    <x v="2"/>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0"/>
  </r>
  <r>
    <x v="1"/>
    <x v="2"/>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1"/>
    <x v="2"/>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0"/>
  </r>
  <r>
    <x v="5"/>
    <x v="2"/>
    <s v="INSP. 1707022425_x000a_ H 1, 2, 3, 4"/>
    <s v="RG1"/>
    <s v="ID del hallazgo I.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0"/>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2"/>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0"/>
  </r>
  <r>
    <x v="5"/>
    <x v="2"/>
    <m/>
    <m/>
    <s v="ID del hallazgo II.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0"/>
  </r>
  <r>
    <x v="5"/>
    <x v="2"/>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0"/>
  </r>
  <r>
    <x v="5"/>
    <x v="2"/>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2"/>
    <m/>
    <m/>
    <s v="ID del hallazgo III.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2"/>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0"/>
  </r>
  <r>
    <x v="5"/>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0"/>
  </r>
  <r>
    <x v="5"/>
    <x v="2"/>
    <m/>
    <m/>
    <s v="ID del hallazgo IV.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0"/>
  </r>
  <r>
    <x v="5"/>
    <x v="2"/>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0"/>
  </r>
  <r>
    <x v="5"/>
    <x v="2"/>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0"/>
  </r>
  <r>
    <x v="6"/>
    <x v="2"/>
    <s v="INSP. 1707022438_x000a_H 1_x000a__x000a_Verificación de los controles relacionados con el procedimiento de recursos en sede administrativa"/>
    <s v="RG1_x000a__x000a_RFC1"/>
    <s v="ID del hallazgo I.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0"/>
  </r>
  <r>
    <x v="6"/>
    <x v="2"/>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0"/>
  </r>
  <r>
    <x v="6"/>
    <x v="2"/>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0"/>
  </r>
  <r>
    <x v="6"/>
    <x v="2"/>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2"/>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0"/>
  </r>
  <r>
    <x v="6"/>
    <x v="2"/>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0"/>
  </r>
  <r>
    <x v="6"/>
    <x v="2"/>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0"/>
  </r>
  <r>
    <x v="6"/>
    <x v="2"/>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0"/>
  </r>
  <r>
    <x v="6"/>
    <x v="2"/>
    <s v="INSP. 1707022440_x000a_H 1, 2_x000a__x000a_Traslado de conductas punibles en control Aduanero."/>
    <s v="RG1_x000a__x000a_RFC1"/>
    <s v="ID del hallazgo I.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0"/>
  </r>
  <r>
    <x v="6"/>
    <x v="2"/>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0"/>
  </r>
  <r>
    <x v="6"/>
    <x v="2"/>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0"/>
  </r>
  <r>
    <x v="6"/>
    <x v="2"/>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0"/>
  </r>
  <r>
    <x v="6"/>
    <x v="2"/>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0"/>
  </r>
  <r>
    <x v="6"/>
    <x v="2"/>
    <m/>
    <m/>
    <s v="ID del hallazgo II.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0"/>
  </r>
  <r>
    <x v="6"/>
    <x v="2"/>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0"/>
  </r>
  <r>
    <x v="6"/>
    <x v="2"/>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0"/>
  </r>
  <r>
    <x v="6"/>
    <x v="2"/>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0"/>
  </r>
  <r>
    <x v="6"/>
    <x v="2"/>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0"/>
  </r>
  <r>
    <x v="6"/>
    <x v="2"/>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0"/>
  </r>
  <r>
    <x v="6"/>
    <x v="2"/>
    <s v="INSP. 1707022442_x000a_H1,2_x000a__x000a_Evaluación de las actividades relacionadas con la gestión de garantías aduaneras"/>
    <s v="RG1_x000a__x000a_RFC1"/>
    <s v="ID del hallazgo I.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0"/>
  </r>
  <r>
    <x v="6"/>
    <x v="2"/>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0"/>
  </r>
  <r>
    <x v="6"/>
    <x v="2"/>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0"/>
  </r>
  <r>
    <x v="6"/>
    <x v="2"/>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0"/>
  </r>
  <r>
    <x v="6"/>
    <x v="2"/>
    <m/>
    <m/>
    <s v="ID del hallazgo II.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0"/>
  </r>
  <r>
    <x v="6"/>
    <x v="2"/>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0"/>
  </r>
  <r>
    <x v="6"/>
    <x v="2"/>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0"/>
  </r>
  <r>
    <x v="6"/>
    <x v="2"/>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0"/>
  </r>
  <r>
    <x v="7"/>
    <x v="2"/>
    <s v="INSP. 1707022454_x000a_  I1, H1, H2, H3, H4, H5, H6, OB1, _x000a_Acciones de Control - POLFA"/>
    <s v="RG1_x000a__x000a_RFC1"/>
    <s v="I1. Se advirtió que 67 acciones de control en las Direcciones Seccionales de Aduanas de Medellín y Barranquilla fueron finalizadas por no presentar incumplimiento de los requisitos legales para el ingreso de mercancías al Territorio Aduanero Nacional – TAN. En estos casos se evidenció la falta de documentos que permitieran soportar la decisión, lo que deja en duda la motivación para finalizar las acciones de control y es contrario a la decisión de finalizar sin novedad las acciones. Esta situación materializa el riesgo de tomar decisiones durante la acción de control con base en hechos inexistentes."/>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
    <n v="3"/>
    <d v="2024-01-01T00:00:00"/>
    <d v="2025-06-30T00:00:00"/>
    <n v="78"/>
    <n v="0.9"/>
    <s v="POLFA_x000a_NC- Subproceso Fiscalización y Liquidación_x000a_Subdirección Operativa Policial _x000a__x000a_ACTUALIZADO_x000a_13102023"/>
    <n v="0.9"/>
    <x v="1"/>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1"/>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1"/>
  </r>
  <r>
    <x v="7"/>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1"/>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1"/>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0"/>
  </r>
  <r>
    <x v="7"/>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0.9"/>
    <s v="POLFA_x000a_NC- Subproceso Fiscalización y Liquidación_x000a_Subdirección Operativa Policial _x000a__x000a_ACTUALIZADO_x000a_13102023"/>
    <n v="0.9"/>
    <x v="1"/>
  </r>
  <r>
    <x v="7"/>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0"/>
  </r>
  <r>
    <x v="7"/>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0"/>
  </r>
  <r>
    <x v="7"/>
    <x v="2"/>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7"/>
    <x v="2"/>
    <m/>
    <m/>
    <s v="OB1. En la Direcciones Seccionales de Aduanas de Medellín, Bogotá y Cartagena se observaron inconsistencias en la verificación física de la mercancía aprehendida y/o decomisada"/>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0"/>
  </r>
  <r>
    <x v="4"/>
    <x v="2"/>
    <s v="INSP. 1707022427_x000a_H 1,2"/>
    <s v="RG1"/>
    <s v="ID del hallazgo I.Falta oportunidad en la expedición del Auto de Apertura, Plan de auditoría y verificación de requisitos formales."/>
    <s v="ID del Riesgo de Gestión  :  Adelantar Investigaciones tributarias sin el cumplimiento a las actividades definidas en el procedimiento PR_FL_0220 INVESTIGACIÓN DE OBLIGACIONES TRIBUTARIAS SUSTANCIALES Y FORMALES._x000a__x000a_ID del Riesgo de Corrupción : Omisión y/o dilación de las actuaciones en la Determinación Oficial de impuestos. "/>
    <s v="1. Ajustar el procedimiento PR-FL-0220 «Investigación de Obligaciones Tributarias Sustanciales y Formales», con el fin de que comprenda: (i) la revisión de los Actos Administrativos. (ii) la  fundamentación de los actos administrativos en normas vigentes. (iii) que las piezas procesales aportadas y allegadas a la investigación, hayan sido valoradas en debida forma, (iv) la elaboración de los autos de archivo proferidos con el sustento probatorio consistente y soportado para tomar la decisión y revisión de este requisito. (v) control de los Autos Comisorios y la práctica de medios de prueba en las diligencias de inspección tributaria, inspección contable y de verificación o cruces de información. (vi) lineamientos sobre la elaboración, ejecución y control del Plan de Auditoría."/>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Subdirección de Fiscalización Tributaria_x000a__x000a_ACTUALIZADO_x000a_30112021_x000a_"/>
    <n v="1"/>
    <x v="0"/>
  </r>
  <r>
    <x v="4"/>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2"/>
    <m/>
    <m/>
    <m/>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DS - Subproceso Fiscalización y Liquidación_x000a_División de Fiscalización y Liquidación Tributaria Extensiva_x000a_División de Fiscalización y Liquidación Tributaria Intensiva_x000a_de las Direcciones Seccionales de:_x000a_Pereira y Valledupar_x000a__x000a_ACTUALIZADO_x000a_30112021"/>
    <n v="1"/>
    <x v="0"/>
  </r>
  <r>
    <x v="4"/>
    <x v="2"/>
    <m/>
    <m/>
    <s v="ID del hallazgo I. Autos de archivo proferidos sin justificación en las Direcciones Seccionales de Impuestos y Aduanas de Pereira y Valledupar.            "/>
    <m/>
    <m/>
    <s v="Elaborar, aprobar, publicar y socializar en el listado maestro de documentos del subproceso de control tributario, el procedimiento PR-FL-0220 Investigación de Obligaciones Tributarias Sustanciales y Formales ajustado con las modificaciones, para nueva versión._x000a__x000a_"/>
    <s v="Publicación en el listado maestro de documentos del procedimiento PR-FL-0220 que contemple todo lo mencionado en el punto de 4.2. “acciones”"/>
    <n v="1"/>
    <d v="2020-09-01T00:00:00"/>
    <d v="2021-03-01T00:00:00"/>
    <n v="25.857142857142858"/>
    <n v="1"/>
    <s v="DGF_x000a_NC - Subproceso Fiscalización y Liquidación_x000a_Coordinación de Sistemas de Información y Procedimiento de Fiscalización Tributaria._x000a_Subdirección de Fiscalización Tributaria_x000a__x000a_ACTUALIZADO_x000a_30112021"/>
    <n v="1"/>
    <x v="0"/>
  </r>
  <r>
    <x v="4"/>
    <x v="2"/>
    <m/>
    <m/>
    <m/>
    <m/>
    <s v="2. Incluir en las visitas o ejercicios de seguimiento de que trata el procedimiento PR-CI-0339  «Autoevaluación al Control de la Gestión» la revisión puntual de expedientes con actuación final «Auto de Archivo»"/>
    <s v="Revisar los expedientes con Auto de Archivo  en las visitas de Autoevaluación que se realicen."/>
    <s v="Informes Finales de la Autoevaluación."/>
    <n v="3"/>
    <d v="2020-08-24T00:00:00"/>
    <d v="2020-12-31T00:00:00"/>
    <n v="18.428571428571427"/>
    <n v="1"/>
    <s v="DGF_x000a_NC - Subproceso Fiscalización y Liquidación_x000a_Coordinación de Supervisión, Control y Seguimiento de Fiscalización Tributaria._x000a_Coordinación de Pensamiento Estratégico de Fiscalización Tributaria_x000a__x000a_ACTUALIZADO_x000a_30112021"/>
    <n v="1"/>
    <x v="0"/>
  </r>
  <r>
    <x v="4"/>
    <x v="2"/>
    <m/>
    <m/>
    <m/>
    <m/>
    <s v="3. Monitorear que las diligencias sean practicadas por los funcionarios comisionados y dentro de los términos previstos en los Autos Comisorios."/>
    <s v="Realizar control periódico a los Autos Comisorios que ordenan la práctica de las diligencias, de forma aleatoria, que comprenda una muestra del 10% de los expedientes adelantados con diligencias de Inspección Tributaria, Inspección Contable y de Verificación y/o Cruce de Información, con el fin de verificar: (1) que los servidores públicos comisionados sean los encargados de la ejecución de las diligencias programadas en el desarrollo de las investigaciones tributarias y (ii) que las actuaciones se realicen dentro de los términos previstos en los Autos Comisorios."/>
    <s v="Informe trimestral del resultado del control aleatorio efectuado"/>
    <n v="2"/>
    <d v="2020-10-01T00:00:00"/>
    <d v="2021-04-30T00:00:00"/>
    <n v="30.142857142857142"/>
    <n v="1"/>
    <s v="DGF_x000a_NC - Subproceso Fiscalización y Liquidación_x000a_División de Gestión de Fiscalización de las Direcciones Seccionales de Pereira y Valledupar."/>
    <n v="1"/>
    <x v="0"/>
  </r>
  <r>
    <x v="4"/>
    <x v="2"/>
    <m/>
    <m/>
    <m/>
    <m/>
    <s v="4. Socializar a los servidores públicos del subproceso de control tributarios respecto del uso, ubicación, roles de consulta, etc de las herramientas de información con las que cuenta actualmente la entidad con el fin de verificar los antecedentes del contribuyente previo al inicio de las investigaciones tributarias."/>
    <s v="Realizar una videoconferencia para divulgar las herramientas, convenios y fuentes de información para realizar la revisión de antecedentes previo a la apertura de las investigaciones."/>
    <s v="Correo de remisión de la presentación y de las conclusiones del evento"/>
    <n v="1"/>
    <d v="2020-10-01T00:00:00"/>
    <d v="2020-12-30T00:00:00"/>
    <n v="12.857142857142858"/>
    <n v="1"/>
    <s v="DGF_x000a_NC - Subproceso Fiscalización y Liquidación_x000a_Coordinación de Gestión Proyectos Especiales de la Subdirección de Gestión de Fiscalización Tributaria."/>
    <n v="1"/>
    <x v="0"/>
  </r>
  <r>
    <x v="4"/>
    <x v="2"/>
    <m/>
    <m/>
    <m/>
    <m/>
    <s v="5. Capacitar a los servidores públicos del proceso de Fiscalización y Liquidación en las Direcciones Seccionales sobre las modificaciones efectuada a los procedimientos del Subproceso de Control Tributario."/>
    <s v="Realizar jornada de divulgación de los ajustes a los procedimientos con énfasis en la elaboración de documento que sustenta la decisión final en los Autos de Archivo, Plan de Auditoría y criterios de depuración "/>
    <s v="Cronograma de las capacitaciones"/>
    <n v="1"/>
    <d v="2020-10-01T00:00:00"/>
    <d v="2020-10-30T00:00:00"/>
    <n v="4.1428571428571432"/>
    <n v="1"/>
    <s v="DGF_x000a_NC - Subproceso Fiscalización y Liquidación_x000a_Coordinación de Gestión Operativa y Coordinación de Gestión Técnica de la Subdirección de Gestión de Fiscalización Tributaria."/>
    <n v="1"/>
    <x v="0"/>
  </r>
  <r>
    <x v="4"/>
    <x v="2"/>
    <m/>
    <m/>
    <s v="ID del hallazgo II. Gestión de funcionarios sin competencia en las actuaciones de la Investigación Tributaria            "/>
    <m/>
    <m/>
    <s v="Realizar jornada de divulgación de los ajustes a los procedimientos con énfasis en la elaboración de documento que sustenta la decisión final en los Autos de Archivo, Plan de Auditoría y criterios de depuración "/>
    <s v="Material de estudio de la Presentación efectuada, par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2"/>
    <m/>
    <m/>
    <m/>
    <m/>
    <m/>
    <s v="Realizar jornada de divulgación de los ajustes a los procedimientos con énfasis en la elaboración de documento que sustenta la decisión final en los Autos de Archivo, Plan de Auditoría y criterios de depuración "/>
    <s v="Listado de asistencia a la capacitación "/>
    <n v="1"/>
    <d v="2020-12-01T00:00:00"/>
    <d v="2020-12-30T00:00:00"/>
    <n v="4.1428571428571432"/>
    <n v="1"/>
    <s v="DGF_x000a_NC - Subproceso Fiscalización y Liquidación_x000a_Coordinación de Supervisión, Control y Seguimiento de Fiscalización Tributaria._x000a_Coordinación de Pensamiento Estratégico de Fiscalización Tributaria_x000a__x000a_ACTUALIZADO_x000a_30112021_x000a_"/>
    <n v="1"/>
    <x v="0"/>
  </r>
  <r>
    <x v="4"/>
    <x v="2"/>
    <m/>
    <m/>
    <m/>
    <m/>
    <m/>
    <s v="Realizar jornada de divulgación de los ajustes a los procedimientos con énfasis en la elaboración de documento que sustenta la decisión final en los Autos de Archivo, Plan de Auditoría y criterios de depuración "/>
    <s v="Evaluación de aprendizaje."/>
    <n v="1"/>
    <d v="2020-12-01T00:00:00"/>
    <d v="2020-12-30T00:00:00"/>
    <n v="4.1428571428571432"/>
    <n v="1"/>
    <s v="DGF_x000a_NC - Subproceso Fiscalización y Liquidación_x000a_Coordinación de Sistemas de Información y Procedimiento de Fiscalización Tributaria_x000a__x000a_ACTUALIZADO_x000a_30112021"/>
    <n v="1"/>
    <x v="0"/>
  </r>
  <r>
    <x v="4"/>
    <x v="2"/>
    <s v="INSP. 1707022444_x000a_H1,2_x000a__x000a_Fiscalización Grandes Contribuyentes con enfoque en AUDITORÍA ESPECIALIZADA DE HIDROCARBUROS Y MINERÍA."/>
    <s v="RG1_x000a__x000a_RFC1"/>
    <s v="ID del hallazgo I.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0"/>
  </r>
  <r>
    <x v="4"/>
    <x v="2"/>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0"/>
  </r>
  <r>
    <x v="4"/>
    <x v="2"/>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4"/>
    <x v="2"/>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0"/>
  </r>
  <r>
    <x v="4"/>
    <x v="2"/>
    <m/>
    <m/>
    <s v="ID del hallazgo II.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0"/>
  </r>
  <r>
    <x v="4"/>
    <x v="2"/>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0"/>
  </r>
  <r>
    <x v="4"/>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0"/>
  </r>
  <r>
    <x v="4"/>
    <x v="2"/>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0"/>
  </r>
  <r>
    <x v="4"/>
    <x v="2"/>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0"/>
  </r>
  <r>
    <x v="4"/>
    <x v="2"/>
    <s v="INSP. 1707022449_x000a_  H2 y 3_x000a__x000a_OB 1, 2, y 3_x000a__x000a_Fiscalización Personas Jurídicas y Asimiladas Dirección Seccional de Impuestos de Bogotá"/>
    <s v="RG1_x000a__x000a_RFC1"/>
    <s v="ID 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0"/>
  </r>
  <r>
    <x v="4"/>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2"/>
    <m/>
    <m/>
    <s v="ID 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0"/>
  </r>
  <r>
    <x v="4"/>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2"/>
    <m/>
    <m/>
    <s v="ID OB1. Se evidencia una indebida notificación del acto administrativo Requerimiento Especial 322402019000090 del 29-04-2019, en atención numeral 10 del artículo 9 del Decreto ley 4334 de 2008 que establece “10. La prohibición de iniciar o continuar procesos o actuación alguna contra la intervenida sin que se notifique personalmente al agente interventor, so pena de ineficacia”, en razón a que el requerimiento especial fue notificado por correo certificado el 02-05-2019 a la sociedad COOPERATIVA MULTIACTIVA REAL DE CREDITO Y SERVICIOS, generando un reproceso en la notificación del acto administrativo, ya que éste se debía notificar de manera personal al agente interventor, surtiendo efecto la notificación el 14-08-2019, es decir 3 meses y 15 días después de proferido el acto administrativo, sin reposar en el expediente el soporte de la autorización del apoderado para la debida notificación, contrariando lo establecido en la actividad 28 del procedimiento PR-ADF-0159 “28. Revisar el tipo de notificación a seguir."/>
    <m/>
    <s v="Efectuar capacitación a nivel nacional,  sobre el procedimiento PR-ADF-0159 “Notificación, Comunicación y/o Publicación V5.&quot; "/>
    <s v="Evitar reprocesos  y actos administrativos sin validez jurídica al no ser notificados dentro del término legal"/>
    <s v="Capacitación efectuada."/>
    <n v="1"/>
    <d v="2023-01-01T00:00:00"/>
    <d v="2023-05-08T00:00:00"/>
    <n v="18.142857142857142"/>
    <n v="1"/>
    <s v="DGF_x000a_NC - Subproceso Fiscalización y Liquidación_x000a_Subdirección de Fiscalización Tributaria"/>
    <n v="1"/>
    <x v="0"/>
  </r>
  <r>
    <x v="4"/>
    <x v="2"/>
    <m/>
    <m/>
    <m/>
    <m/>
    <s v="Incluir en la  inducción y/o reinducción a los servidores públicos responsables de realizar la investigación y proferir los actos administrativos, el procedimiento PR-ADF-0159 “Notificación, Comunicación y/o Publicación&quot;"/>
    <s v="Evitar reprocesos  y actos administrativos sin validez jurídica al no ser notificados dentro del término legal"/>
    <s v="informe semestral sobre las inducciones y/o reinducciones efectuadas"/>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2"/>
    <m/>
    <m/>
    <s v="ID OB2. Se evidencia una debilidad en la aplicación y cumplimiento de la gestión documental del expediente, asociada a la firma de los documentos y/o formatos generados como soporte del procedimiento de Investigación de Obligaciones Tributarias Sustanciales y Formales PR-FL-0220 y PR-COT-0220 V8, numeral 3.1.2.7 Gestión Documental del Expediente Administrativo."/>
    <m/>
    <s v="Efectuar capacitación a nivel nacional,  sobre el procedimiento PR-COT-465 “Investigación y determinación de tributos e imposición de sanciones&quot;  vigente, enfatizando sobre los controles inmersos en el y el diligenciamiento de los formatos.. "/>
    <s v="Asegurar el cumplimiento del procedimiento y que la investigación se desarrollo conforme a los procedimientos vigentes."/>
    <s v="Capacitación efectuada."/>
    <n v="1"/>
    <d v="2023-01-01T00:00:00"/>
    <d v="2023-05-08T00:00:00"/>
    <n v="18.142857142857142"/>
    <n v="1"/>
    <s v="DGF_x000a_NC - Subproceso Fiscalización y Liquidación_x000a_Subdirección de Fiscalización Tributaria"/>
    <n v="1"/>
    <x v="0"/>
  </r>
  <r>
    <x v="4"/>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0"/>
  </r>
  <r>
    <x v="4"/>
    <x v="2"/>
    <m/>
    <m/>
    <s v="ID OB3. En 7 expedientes no se observa la consulta de proveedores ficticios; la cual de acuerdo con el procedimiento Investigación de Obligaciones Tributarias Sustanciales y Formales se requiere cuando se determinan inconsistencias, para así analizar y determinar la apertura de la investigación o de la inconsistencia."/>
    <m/>
    <s v="Socializar a Nivel Nacional, el Memorando nro. 000231 del 22 de diciembre de 2022 y su anexo, el documento &quot;Guía módulo proveedores ficticios SI Proveedores.pdf&quot;, los cuales contienen los detalles de la implementación del módulo “PROVEEDOR FICTICIO” del SI de PROVEEDORES, que tiene como propósito disponer de una herramienta única, consolidada y segura para el registro y consulta de la información relacionada con los proveedores ficticios sancionados. "/>
    <s v="Disponer de la información actualizada en este nueva herramienta  por cuanto a partir de allí se generan los reportes y consultas para diferentes entidades (Fiscalía y terceros en general mediante la publicación en la página web institucional) y procesos y subprocesos (Riesgos, Devoluciones, entre otros), así como la sustanciación de las investigaciones realizadas en la Dirección Operativa y las divisiones de Fiscalización y Liquidación respecto de lo previsto en el artículo 88 del Estatuto Tributario.  "/>
    <s v="Comunicación socializando el memorando"/>
    <n v="1"/>
    <d v="2023-01-01T00:00:00"/>
    <d v="2023-04-30T00:00:00"/>
    <n v="17"/>
    <n v="1"/>
    <s v="DGF_x000a_NC - Subproceso Fiscalización y Liquidación_x000a_Subdirección de Fiscalización Tributaria"/>
    <n v="1"/>
    <x v="0"/>
  </r>
  <r>
    <x v="4"/>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4"/>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4"/>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4"/>
    <x v="2"/>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0"/>
  </r>
  <r>
    <x v="4"/>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0"/>
  </r>
  <r>
    <x v="4"/>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0"/>
  </r>
  <r>
    <x v="4"/>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0"/>
  </r>
  <r>
    <x v="4"/>
    <x v="2"/>
    <s v="INSP. 1707022453_x000a_H1, H2, H3, OB1 y OB2_x000a_Imposición de sanciones cambiarias"/>
    <s v="RG1_x000a__x000a_RFC1"/>
    <s v="H1. Falta de usabilidad  del sistema de información SI-INTEGRA por parte de los usuarios de la DIAN, debido a la presencia reiterada de errores en la funcionalidad, que no pueden ser subsanados de forma inmediata y oportuna, afectando el flujo de información en la Subdirección de fiscalización cambiaria, teniendo que recurrir a la elaboración de actividades manuales o el registro de la información en otros aplicativos locales y/o herramientas ofimáticas, incumpliendo lo indicado en el memorando No. 000277 del 30 de octubre de 2019 cuyo asunto es: “Instrucciones para la puesta en producción del sistema de información INTEGRA – Sanciones y Liquidaciones oficiales (SI-INTEGRA) perteneciente al proceso de Fiscalización y Liquidación en los subprocesos de control tributario y control cambiario.” "/>
    <s v="RG1: Posible pérdida de la trazabilidad, disponibilidad e integridad de la información física y electrónica que apoya el control cambiario_x000a__x000a_RFC1: Posible exclusión de un usuario aduanero de un proceso de control cambiario"/>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4"/>
    <x v="2"/>
    <m/>
    <m/>
    <s v="H2. Pérdida de la trazabilidad  y disponibilidad de la información en el Subproceso de Fiscalización y Liquidación Cambiaria, por no contar con una gestión estandarizada de las actividades relacionadas con la radicación, incorporación, gestión y reporte de los insumos; así como de los expedientes, actos administrativos, generación de cargas de trabajo e informes, en un único sistema de información que permita certificar y dejar registro, para ubic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_x000a_                                                                                                                  2. Garantizar que los insumos del subproceso de fiscalización y liquidación cambiaria cuenten con la trazabilidad requerida desde su recepción, investigación y determinación e imposición de sancione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2"/>
    <m/>
    <m/>
    <s v="H3. Exclusión de tres (3) casos en la depuración de los insumos para investigación de infracciones cambiarias, los cuales no fueron puestos en conocimiento del nivel directivo para que decida la apertura o no de la investigación, en contravía de lo establecido en el procedimiento PR-COA-0223 “Investigación de Infracciones Cambiarias”; numeral 3.4.2 Administración, gestión y reporte, literal b “Gestión”; y actividad No. 2 y actividad No. 11"/>
    <m/>
    <s v="1. Hacer seguimiento y supervisión de la implementación y actualización continua en cada Dirección Seccional del archivo LINC como una única herramienta para radicar, incorporar, registrar la gestión y reporte de insumos, así como los expedientes y actos administrativos que generan las cargas de trabajo  y  gestionar alertas y controles generados por el archivo LINC en relación con términos  procesales y alertas en el proceso.        "/>
    <s v="1. Facilitar y estandarizar la generación de informes, estadísticas, evaluaciones y seguimientos a la gestión."/>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2"/>
    <m/>
    <m/>
    <m/>
    <m/>
    <m/>
    <s v="2. Garantizar la trazabilidad de cada uno de los insumos remitidos al proceso de investigación cambiaria indistintamente de la decisión de apertura o archivo que se adopte sobre cada uno de ellos"/>
    <s v="1. Archivo LINC actualizado que permita garantizar la trazabilidad, disponibilidad e integridad de la información que se trabaja en el subproceso de fiscalización y liquidación cambiaria."/>
    <n v="1"/>
    <d v="2023-08-01T00:00:00"/>
    <d v="2024-02-28T00:00:00"/>
    <n v="30.142857142857142"/>
    <n v="1"/>
    <s v="DGF_x000a_NC - Subproceso Fiscalización y Liquidación_x000a_Subdirección de Fiscalización Cambiaria_x000a__x000a_ACTUALIZADO_x000a_13102023"/>
    <n v="1"/>
    <x v="0"/>
  </r>
  <r>
    <x v="4"/>
    <x v="2"/>
    <m/>
    <m/>
    <m/>
    <m/>
    <s v="2. Revisar el procedimiento PR-COA- 0223  con el objetivo de implementar una actividad que permita validar la trazailidad en el registro y gestión de los insumos recibidos"/>
    <s v="1. Garantizar la trazabilidad de cada uno de los insumos remitidos al proceso de investigación cambiaria indistintamente de la decisión de apertura o archivo que se adopte sobre cada uno de ellos"/>
    <s v="procedimiento PR-COA- 0223 ajustado y publicado - Link de consulta al procedimiento. "/>
    <n v="1"/>
    <d v="2023-08-01T00:00:00"/>
    <d v="2024-02-28T00:00:00"/>
    <n v="30.142857142857142"/>
    <n v="1"/>
    <s v="DGF_x000a_NC - Subproceso Fiscalización y Liquidación_x000a_Subdirección de Fiscalización Cambiaria_x000a__x000a_ACTUALIZADO_x000a_13102023"/>
    <n v="1"/>
    <x v="0"/>
  </r>
  <r>
    <x v="4"/>
    <x v="2"/>
    <m/>
    <m/>
    <s v="OB1. Fallas en la actualización y publicación de los activos de información de la DIAN, en contravía de lo dispuesto en el procedimiento PR-IIT-0366 Gestión de los activos de información, versión 4 de 12 de abril de 2022, cuyo objetivo es: “Identificar, diligenciar, clasificar y mantener actualizado el Inventario de Activos de Información como base para la Gestión de Riesgos de Seguridad de la Información, el análisis de impacto del negocio (continuidad del negocio) y generar los instrumentos de gestión de la información pública”; de igual forma, lo manifestado en el documento CT-IIT-0079 Cartilla para la gestión de activos de la información, versión 3 del año 2022, en su numeral 4 “INSTRUCTIVO PARA EL DILIGENCIAMIENTO DEL INVENTARIO DE ACTIVOS DE INFORMACIÓN”. Así mismo, en lo dispuesto por la Ley 1712 del 6 de mayo de 2014 “Ley de Transparencia y del Derecho de Acceso a la Información Pública Nacional”, y el Decreto 1081 del 26 de mayo de 2015 en la Sección 1 De Activos De Información Parágrafo 2."/>
    <m/>
    <s v="1. Solicitar a la Dirección Seccional de Aduanas de Medellín verificar sus activos de información y solicitar las inclusiones y/o actualizaciones a las que haya lugar."/>
    <s v="1. Mantener actualizado el listado de activos de información"/>
    <s v="1. Oficio por medio del cual se solicita a la Dirección Seccional de Aduanas de Medellín la actualización de la lista de activos de esa Seccional._x000a__x000a_2. Consulta en el Link para verficar la actualización de listado de activos de información."/>
    <n v="1"/>
    <d v="2023-08-01T00:00:00"/>
    <d v="2023-12-31T00:00:00"/>
    <n v="21.714285714285715"/>
    <n v="1"/>
    <s v="DGF_x000a_NC - Subproceso Fiscalización y Liquidación_x000a_Subdirección de Fiscalización Cambiaria_x000a__x000a_DGF_x000a_DS - Dirección Seccional de Aduanas de Medellín_x000a__x000a_ACTUALIZADO_x000a_13102023"/>
    <n v="1"/>
    <x v="0"/>
  </r>
  <r>
    <x v="4"/>
    <x v="2"/>
    <m/>
    <m/>
    <s v="OB2. En la prueba de recorrido realizada el 30 de enero 2023 en la Seccional de Aduanas de Bogotá y el 1 de febrero de 2023 en la Subdirección de Fiscalización Cambiaría, en la demostración en ambiente de pruebas del Sistema de Antecedentes Administrativos Cambiarios – SIAAC, al momento de consultar por un NIT, ejemplo 860041889 (...)"/>
    <m/>
    <s v="1. Gestionar con el área de tecnologia la estandarización de cada una de las celdas de la información histórica que se incorpora en el Sistema de antecedentes administrativos cambiarios (SIAAC), para minimizar la ocurrencia de errores."/>
    <s v="1. Fortalecer la exactitud, consistencia y veracidad de la información incorporada en el Sistema de antecedentes administrativos cambiarios (SIAAC)._x000a_2.  Minimizar la probabilidad de que se presenten errores, una vez el sistema se encuentre disponible para consulta de los usuarios."/>
    <s v="1. Consulta de los casos identificados en donde se refleje el ajuste implementado."/>
    <n v="1"/>
    <d v="2023-08-01T00:00:00"/>
    <d v="2024-02-28T00:00:00"/>
    <n v="30.142857142857142"/>
    <n v="1"/>
    <s v="DGF_x000a_NC - Subproceso Fiscalización y Liquidación_x000a_Subdirección de Fiscalización Cambiaria_x000a__x000a_ACTUALIZADO_x000a_13102023"/>
    <n v="1"/>
    <x v="0"/>
  </r>
  <r>
    <x v="4"/>
    <x v="2"/>
    <s v="INSP. 1707022445_x000a_ “Fiscalización de devoluciones personas Jurídicas y asimiladas”_x000a__x000a_H1,2,3"/>
    <s v="RG1_x000a__x000a_RFC1"/>
    <s v="ID del hallazgo I.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0"/>
  </r>
  <r>
    <x v="4"/>
    <x v="2"/>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0"/>
  </r>
  <r>
    <x v="4"/>
    <x v="2"/>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0"/>
  </r>
  <r>
    <x v="4"/>
    <x v="2"/>
    <m/>
    <m/>
    <s v="ID del hallazgo II.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0"/>
  </r>
  <r>
    <x v="4"/>
    <x v="2"/>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0"/>
  </r>
  <r>
    <x v="4"/>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0"/>
  </r>
  <r>
    <x v="4"/>
    <x v="2"/>
    <m/>
    <m/>
    <s v="ID del hallazgo II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0"/>
  </r>
  <r>
    <x v="4"/>
    <x v="2"/>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0"/>
  </r>
  <r>
    <x v="4"/>
    <x v="2"/>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0"/>
  </r>
  <r>
    <x v="4"/>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0"/>
  </r>
  <r>
    <x v="4"/>
    <x v="2"/>
    <m/>
    <m/>
    <s v="OB1. Se evidencian 5 actos administrativos donde se observa que los funcionarios que revisan son los mismos que firman el acto administrativo generando una concentración de funciones, y un espacio de riesgo al no tener un punto de control de revisión y seguimiento con funcionarios diferentes en la ejecución de las distintas actividades de la investigación (Sustancia, Revisa y Firma), y de las cuales, se genera el respectivo acto administrativo que sanciona."/>
    <m/>
    <s v="Generar una directriz para las áreas del nivel local y delegado, en las que se indique que ante la ausencia del rol de revisión dentro de los equipos de trabajo, el servidor encargado de la generación del acto lo remita directamente al rol de Jefe para firma, evitando así la concentración de funciones."/>
    <s v="Evitar que ante la falta de personal y ausencia de rol de revisor, el rol de jefe concentre en simultáneo las funciones de revisión y firma. "/>
    <s v="1 Memorando divulgado con el lineamiento en cuestión"/>
    <n v="1"/>
    <d v="2024-01-01T00:00:00"/>
    <d v="2024-03-31T00:00:00"/>
    <n v="12.857142857142858"/>
    <n v="1"/>
    <s v="DGF_x000a_NC - Subproceso Fiscalización y Liquidación_x000a_SD Fiscalización Tributaria _x000a_SD Fiscalización Internacional "/>
    <n v="1"/>
    <x v="0"/>
  </r>
  <r>
    <x v="4"/>
    <x v="2"/>
    <s v="INSP. 1707022435_x000a_ H 1,2"/>
    <s v="RG1_x000a__x000a_RFC1"/>
    <s v="ID del hallazgo I. Fallas en la validación del cumplimiento de los requisitos, formalidades y aplicación de la normativa en las actividades relacionadas con la inspección aduanera en contravía de lo establecido en los procedimientos PR-OA-0177 “Carga” versión 2 y PR-COA-0188 “Nacionalización de mercancías” versión 4 y el Instructivo IN-COA-0151 “Inspección en el régimen de importación” versión 2."/>
    <s v="ID del Riesgo de Gestión  :  RG 1. Efectuar el control aduanero sin el cumplimiento de los requisitos establecidos en la normativa aplicable_x000a__x000a_ID del Riesgo de Corrupción :  RFC 1. Direccionamiento de las actuaciones en el control aduanero"/>
    <s v="Capacitación sobre requisitos y formalidades en la elaboración y diligenciamiento de las actas de inspección, de aprehensión y autos comisorios gestionados en inspección aduanera. "/>
    <s v="Capacitación  sobre el correcto diligenciamiento de las actas de inspección, de aprehensión y autos comisorios gestionados en inspección aduanera. "/>
    <s v="Lista de asistencia a la capacitación"/>
    <n v="1"/>
    <d v="2021-11-01T00:00:00"/>
    <d v="2022-01-31T00:00:00"/>
    <n v="13"/>
    <n v="1"/>
    <s v="DGF_x000a_DS - Subproceso Operación Aduanera_x000a_Dirección Seccional de Aduanas Bogotá_x000a_Dirección Seccional de Aduanas Cali _x000a_Dirección Seccional de Impuestos y Aduanas de Santa Marta _x000a_Dirección Seccional de Aduanas de Barranquilla _x000a_Dirección Seccional de Impuestos y Aduanas de Buenaventura _x000a__x000a_ACTUALIZADO_x000a_30112021"/>
    <n v="1"/>
    <x v="0"/>
  </r>
  <r>
    <x v="4"/>
    <x v="2"/>
    <m/>
    <m/>
    <m/>
    <m/>
    <s v="Verificación mensual de las actas de hechos, inspección y aprehensión; actuaciones que deben contar con su respectivo auto comisorio para lo cual el funcionario que actúa en dicha diligencia deberá estar debidamente comisionado."/>
    <s v="Realizar verificación mensual aleatoria de las actas de hechos, inspección y aprehensión; cuyas actuaciones deben contar con su respectivo auto comisorio donde se evidencie que el funcionario fue comisionado."/>
    <s v="Informe de resultados de la verificación"/>
    <n v="6"/>
    <d v="2021-11-01T00:00:00"/>
    <d v="2022-04-30T00:00:00"/>
    <n v="25.714285714285715"/>
    <n v="1"/>
    <s v="DGF_x000a_DS - Subproceso Operación Aduanera_x000a_Dirección Seccional de Impuestos y Aduanas de Santa Marta_x000a_Dirección Seccional de Impuestos y Aduanas de Buenaventura_x000a__x000a_ACTUALIZADO_x000a_30112021"/>
    <n v="1"/>
    <x v="0"/>
  </r>
  <r>
    <x v="4"/>
    <x v="2"/>
    <m/>
    <m/>
    <m/>
    <m/>
    <s v="Capacitación encaminadas al cumplimiento de los requisitos y formalidades que se encuentren en los procedimientos nacionalización de mercancías PR-COA-0188, Medidas Cautelares PR-COA-0396 y en el instructivo IN-COA-0151.  "/>
    <s v="Capacitación sobre los procedimiento Nacionalización de Mercancías PR-COA-0188, Medidas Cautelares PR-COA-0396 y el instructivo IN-COA-0151 en lo concerniente a las actuaciones en la diligencia de inspección aduanera."/>
    <s v="Lista de asistencia a la capacitación"/>
    <n v="1"/>
    <d v="2021-11-01T00:00:00"/>
    <d v="2022-04-30T00:00:00"/>
    <n v="25.714285714285715"/>
    <n v="1"/>
    <s v="DGF_x000a_DS - Subproceso Operación Aduanera_x000a_Dirección Seccional de Aduanas Bogotá_x000a_Dirección Seccional de Aduanas Cali _x000a_Dirección Seccional de Impuestos y Aduanas de Santa Marta_x000a_Dirección Seccional de Aduanas de Barranquilla_x000a__x000a_ACTUALIZADO_x000a_30112021"/>
    <n v="1"/>
    <x v="0"/>
  </r>
  <r>
    <x v="4"/>
    <x v="2"/>
    <m/>
    <m/>
    <s v="ID del hallazgo II. Fallas en la aplicación correcta de la normatividad aduanera tendiente a la aprehensión de las mercancías en contravía de lo establecido en los procedimientos PR-COA-0396 “Medidas cautelares” versión 2, en concordancia con lo establecido en el Decreto 1165 de 2019 Artículo 596. Medidas cautelares, PR-OA-0177 “Carga” versión 2 y PR-COA-0188 “Nacionalización de mercancías” versión 4 y el Instructivo IN-COA-0151 “Inspección en el régimen de importación” versión 2"/>
    <m/>
    <s v="Capacitación sobre requisitos y formalidades en la elaboración y diligenciamiento del formato Control y Seguimiento Aprehensiones FT-FL-2205 . "/>
    <s v="Capacitación sobre el correcto diligenciamiento y registro de la información en el formato Control y Seguimiento Aprehensiones FT-FL-2205  . "/>
    <s v="Lista de asistencia a la capacitación"/>
    <n v="1"/>
    <d v="2021-11-01T00:00:00"/>
    <d v="2022-01-31T00:00:00"/>
    <n v="13"/>
    <n v="1"/>
    <s v="DGF_x000a_DS - Subproceso Operación Aduanera_x000a_DS- Subproceso: Fiscalización y Liquidación_x000a_Dirección Seccional de Aduanas Bogotá_x000a__x000a_ACTUALIZADO_x000a_30112021"/>
    <n v="1"/>
    <x v="0"/>
  </r>
  <r>
    <x v="4"/>
    <x v="2"/>
    <m/>
    <m/>
    <m/>
    <m/>
    <s v="Retroalimentación por parte de Fiscalización Aduanera, sobre la entrega de los insumos para conformar los expedientes._x000a__x000a_ "/>
    <s v="Reunión y retroalimentación trimestral conjunta para la revisión sobre la completitud de la entrega de los insumos para conformar los expedientes."/>
    <s v="1. Lista de asistencia _x000a_2. Acta de los puntos tratados."/>
    <n v="2"/>
    <d v="2021-11-01T00:00:00"/>
    <d v="2022-04-30T00:00:00"/>
    <n v="25.714285714285715"/>
    <n v="1"/>
    <s v="DGF_x000a_DS- Subproceso Operación Aduanera_x000a_DS- Subproceso: Fiscalización y Liquidación_x000a_Dirección Seccional de Aduanas Bogotá_x000a_Dirección Seccional de Aduanas Cali _x000a_Dirección Seccional de Impuestos y Aduanas de Santa Marta_x000a_Dirección Seccional de Aduanas de Barranquilla _x000a_Dirección Seccional de Aduanas de Medellín_x000a__x000a_ACTUALIZADO_x000a_30112021_x000a_"/>
    <n v="1"/>
    <x v="0"/>
  </r>
  <r>
    <x v="4"/>
    <x v="2"/>
    <m/>
    <m/>
    <m/>
    <m/>
    <s v="Cumplimiento memorando expedido por la Subdirección de Operación Aduanera"/>
    <s v="Elaborar memorando impartiendo lineamientos para el control de la radicación del acta de aprehensión y sus insumos entregados a Fiscalización"/>
    <s v="1. Memorando _x000a_2. Lista de socialización memorando"/>
    <n v="1"/>
    <d v="2021-11-01T00:00:00"/>
    <d v="2022-04-30T00:00:00"/>
    <n v="25.714285714285715"/>
    <n v="1"/>
    <s v="DGF_x000a_NC – Subproceso Operación Aduanera_x000a_Subdirección de Operación Aduanera_x000a__x000a_ACTUALIZADO_x000a_30112021"/>
    <n v="1"/>
    <x v="0"/>
  </r>
  <r>
    <x v="4"/>
    <x v="2"/>
    <s v="INSP. 1707022435_x000a_H 3"/>
    <s v="RG2_x000a__x000a_RFC2"/>
    <s v="ID del hallazgo III. Fallas en la aplicación de la normativa relacionada con el decomiso de mercancías en contravía de lo establecido en el procedimiento PR-COA-0395 “Decomiso de mercancías” versión 2"/>
    <s v="ID del hallazgo III. Fallas en la aplicación de la normativa relacionada con el decomiso de mercancías en contravía de lo establecido en el procedimiento PR-COA-0395 “Decomiso de mercancías” versión 2_x000a__x000a_ID del Riesgo de Corrupción :  RFC 2.  Decisión final del decomiso de mercancías omitiendo información relevante"/>
    <s v="Revisión del cumplimiento de requisitos de los insumos generados por las unidades aprehensoras y verificación de la aplicación correcta de la normativa en el procedimiento de decomiso de mercancías"/>
    <s v="Cada Dirección Seccional elabora un informe trimestral con los resultados encontrados en las verificaciones realizadas, en donde deben incluir las estrategias para el mejoramiento del proceso. En cada informe se debe evidenciar mínimo una verificación aleatoria del 30% de las operaciones sucedidas en el período observado."/>
    <s v="Informes (3 por cada seccional)"/>
    <n v="12"/>
    <d v="2021-11-01T00:00:00"/>
    <d v="2022-08-31T00:00:00"/>
    <n v="43.285714285714285"/>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_x000a_"/>
    <n v="1"/>
    <x v="0"/>
  </r>
  <r>
    <x v="4"/>
    <x v="2"/>
    <m/>
    <m/>
    <m/>
    <m/>
    <s v="Ejecución de reuniones trimestrales por un período de seis meses para la socialización de lineamientos de las acciones de control y decomisos,  así como el direccionamiento estratégico necesario para mejorar el proceso de decomiso."/>
    <s v="Cada Dirección Seccional debe coordinar y ejecutar 2 capacitaciones, una cada trimestre, con los funcionarios de las unidades aprehensoras de su Dirección Seccional"/>
    <s v="Registros de asistencia (2 por cada seccional)"/>
    <n v="8"/>
    <d v="2021-11-01T00:00:00"/>
    <d v="2022-05-01T00:00:00"/>
    <n v="25.857142857142858"/>
    <n v="1"/>
    <s v="DGF_x000a_DS - Subproceso: Fiscalización y Liquidación_x000a_Dirección Seccional de Impuestos y Aduanas de Santa Marta _x000a_Dirección Seccional de Aduanas de Barranquilla _x000a_Dirección Seccional de Aduanas de Cartagena_x000a_Dirección Seccional de Aduanas Cali_x000a__x000a_ACTUALIZADO_x000a_30112021"/>
    <n v="1"/>
    <x v="0"/>
  </r>
  <r>
    <x v="4"/>
    <x v="2"/>
    <m/>
    <m/>
    <m/>
    <m/>
    <s v="Puesta en producción de un Servicio Informático para el control del Decomiso"/>
    <s v="Levantar requerimientos funcionales del servicio solicitado"/>
    <s v="Documento con requerimientos funcionales"/>
    <n v="1"/>
    <d v="2022-01-01T00:00:00"/>
    <d v="2022-02-28T00:00:00"/>
    <n v="8.2857142857142865"/>
    <n v="1"/>
    <s v="DGF_x000a_NC - Subproceso Innovación y Tecnología_x000a_Subdirección de Soluciones y Desarrollo _x000a__x000a_ACTUALIZADO_x000a_30112021"/>
    <n v="1"/>
    <x v="0"/>
  </r>
  <r>
    <x v="4"/>
    <x v="2"/>
    <m/>
    <m/>
    <m/>
    <m/>
    <m/>
    <s v="Establecer el análisis y diseño de la solución"/>
    <s v="Documento con el análisis y diseño"/>
    <n v="1"/>
    <d v="2022-03-01T00:00:00"/>
    <d v="2022-04-30T00:00:00"/>
    <n v="8.5714285714285712"/>
    <n v="1"/>
    <s v="DGF_x000a_NC - Subproceso Innovación y Tecnología_x000a_Subdirección de Soluciones y Desarrollo _x000a__x000a_ACTUALIZADO_x000a_30112021"/>
    <n v="1"/>
    <x v="0"/>
  </r>
  <r>
    <x v="4"/>
    <x v="2"/>
    <m/>
    <m/>
    <m/>
    <m/>
    <m/>
    <s v="Desarrollar, probar e implementar la solución planeada"/>
    <s v="Puesta en producción de la solución"/>
    <n v="1"/>
    <d v="2022-05-01T00:00:00"/>
    <d v="2022-08-30T00:00:00"/>
    <n v="17.285714285714285"/>
    <n v="1"/>
    <s v="DGF_x000a_NC - Subproceso Innovación y Tecnología_x000a_Subdirección de Soluciones y Desarrollo _x000a__x000a_ACTUALIZADO_x000a_30112021"/>
    <n v="1"/>
    <x v="0"/>
  </r>
  <r>
    <x v="4"/>
    <x v="2"/>
    <m/>
    <m/>
    <m/>
    <m/>
    <s v="Elaboración de un lineamiento dirigido a las Divisiones de Fiscalización y Liquidación o las que hagan sus veces con el fin de realizar énfasis en el envío de insumos al proceso de fiscalización cambiaria respectiva."/>
    <s v="Elaborar el documento con los lineamientos para el cumplimiento de todas las Divisiones de Fiscalización"/>
    <s v="Lineamiento"/>
    <n v="1"/>
    <d v="2021-12-01T00:00:00"/>
    <d v="2021-12-31T00:00:00"/>
    <n v="4.2857142857142856"/>
    <n v="1"/>
    <s v="DGF_x000a_NC - Subproceso: Fiscalización y Liquidación_x000a_Subdirección de Fiscalización Aduanera_x000a__x000a_ACTUALIZADO_x000a_30112021"/>
    <n v="1"/>
    <x v="0"/>
  </r>
  <r>
    <x v="4"/>
    <x v="2"/>
    <m/>
    <m/>
    <m/>
    <m/>
    <m/>
    <s v="Socializar el lineamiento a todas las Divisiones de Fiscalización que ejecuten el proceso de decomiso."/>
    <s v="Correo electrónico"/>
    <n v="2"/>
    <d v="2022-01-03T00:00:00"/>
    <d v="2022-01-31T00:00:00"/>
    <n v="4"/>
    <n v="1"/>
    <s v="DGF_x000a_NC - Subproceso: Fiscalización y Liquidación_x000a_Subdirección de Fiscalización Aduanera_x000a__x000a_ACTUALIZADO_x000a_30112021"/>
    <n v="1"/>
    <x v="0"/>
  </r>
  <r>
    <x v="4"/>
    <x v="2"/>
    <m/>
    <m/>
    <m/>
    <m/>
    <s v="Revisión del procedimiento de Decomiso"/>
    <s v="Efectuar la revisión del procedimiento, tanto en sus acápites textuales como en el flujograma."/>
    <s v="Procedimiento Revisado"/>
    <n v="1"/>
    <d v="2022-01-03T00:00:00"/>
    <d v="2022-07-31T00:00:00"/>
    <n v="29.857142857142858"/>
    <n v="1"/>
    <s v="DGF_x000a_NC - Subproceso: Fiscalización y Liquidación_x000a_Subdirección de Fiscalización Aduanera_x000a__x000a_ACTUALIZADO_x000a_30112021"/>
    <n v="1"/>
    <x v="0"/>
  </r>
  <r>
    <x v="4"/>
    <x v="2"/>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0.6"/>
    <s v="DGF_x000a_NC - Subproceso: Fiscalización y Liquidación_x000a_Subdirección de Fiscalización Internacional"/>
    <n v="0.6"/>
    <x v="1"/>
  </r>
  <r>
    <x v="4"/>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4"/>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4"/>
    <x v="2"/>
    <m/>
    <m/>
    <s v="OB1: En el expediente de HINODE COLOMBIA S.A.S con NIT 901107672, se observó inconsistencia entre la información registrada en el auto de apertura del expediente N°202282350100000905, en el que indica que el año gravable objeto de investigación es 2019; pero, en el informe final del expediente IJ-2017-2022-905, se menciona que la declaración objeto de investigación corresponde a la documentación comprobatoria del año gravable 2018 No.100066518261064."/>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s v="OB2: En cuatro (4) expedientes de acciones de control de documentación comprobatoria de la Dirección Operativa de Grandes Contribuyentes, se observó que el auto de apertura no registra la firma del funcionario competente."/>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s v="OB3: Se evidencian fallas en los controles tendientes a salvaguardar la integridad, confiabilidad y trazabilidad de la información."/>
    <m/>
    <s v="A1: Realizar capacitación a nivel nacional a los grupos internos de trabajo y/o coordinaciones de Fiscalización Internacional para socializar los lineamientos y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0.6"/>
    <s v="DGF_x000a_NC - Subproceso: Fiscalización y Liquidación_x000a_Subdirección de Fiscalización Internacional"/>
    <n v="0.6"/>
    <x v="1"/>
  </r>
  <r>
    <x v="4"/>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0"/>
  </r>
  <r>
    <x v="4"/>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en lo que resta del año 2024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0"/>
  </r>
  <r>
    <x v="4"/>
    <x v="2"/>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s v="OB4: En once (11) expedientes se evidenció concentración de funciones dentro del proceso de fiscalización y liquidación, en el que el mismo funcionario que profiere el acto de pliego de cargos o requerimiento especial, es el que profiere la resolución sanción o liquidación oficial de revisión, situación que puede generar falta de objetividad y transparencia en la toma de decisiones dentro del proceso."/>
    <m/>
    <s v="A5: Incluir en el procedimiento PR-COT-0465 una previsión, en concordancia con las disposiciones normativas que facultan la competencia para proferir los actos preparatorios y definitivos del subproceso de fiscalización y liquidación, que conlleve a evitar la concentración de funciones en los servidores en un proceso sancionatorio y/o de determinación."/>
    <s v="*Mesas de trabajo en las cuales participen la Subdirección de Fiscalización Internacional y Subdirección de Fiscalización tributaria y expertos que a su consideración requieran los respectivos subdirectores con el fin de actualizar el procedimiento PR-COT-0465_x000a_* Publicación del procedimiento modificado."/>
    <s v="Procedimiento PR-COT-0465 actualizado y publicado"/>
    <n v="1"/>
    <d v="2024-10-01T00:00:00"/>
    <d v="2025-06-30T00:00:00"/>
    <n v="38.857142857142854"/>
    <n v="0.3"/>
    <s v="DGF_x000a_NC - Subproceso: Fiscalización y Liquidación_x000a_Subdirección de Fiscalización Internacional_x000a_Subdirección de Fiscalización Tributaria"/>
    <n v="0.3"/>
    <x v="1"/>
  </r>
  <r>
    <x v="4"/>
    <x v="2"/>
    <m/>
    <m/>
    <s v="OB5: Se evidencia inconsistencia y falta de uniformidad en el formato de fechas utilizado para el registro de la información de los expedientes, generando incertidumbre y falta de claridad de la información, lo que afecta la toma de decisión del funcionario sustanciador. "/>
    <m/>
    <s v="A6: Realizar reunión de retroalimentación con la Coordinación de Correspondencia y Notificaciones de la Subdirección Administrativa con el fin de socializar el resultado de la Inspección de la Agencia ITRC para que se adopten las medidas pertinentes."/>
    <s v="Reunión presencial o a través de la Plataforma TEAMS"/>
    <s v="Acta de reunión entre la Subdirección de Fiscalización Internacional y la Coordinación de Correspondencia y Notificaciones "/>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s v="OB6: En el expediente No 20191312382981627 del contribuyente THE ELITE FLOWER SAS CI, identificado con NIT 800141506, no se observa la notificación de la liquidación oficial de revisión N°2552012021900015 del 30 de septiembre de 2021 (folios 767 al 802). Es importante mencionar que la inexistencia de este documento en el expediente afecta la trazabilidad y el sustento de las decisiones tomadas dentro del expediente administrativo.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0"/>
  </r>
  <r>
    <x v="4"/>
    <x v="2"/>
    <s v="170700-29-2024-02-04_x000a__x000a__x000a_I1, H1, H2, H3, H4, H5, OB1 y OB2"/>
    <s v="RG01_x000a__x000a_RFC02"/>
    <s v="I1: Con base en el análisis de la información financiera y cumplimiento de requisitos de los contribuyentes acogidos al Régimen Tributario Especial, se identifican las siguientes señales de alerta: (…) Las situaciones analizadas permiten alertar que este beneficio tributario podría estar siendo aprovechado, en algunos casos, por estructuras financieras del crimen organizado, dedicadas al lavado de activos, sus delitos fuente y la financiación del terrorismo, por lo que se requiere de especial vigilancia, identificación y reporte por parte de los jefes de las Divisiones de Fiscalización y Liquidación Tributaria Extensiva e Intensiva o quien haga sus veces en las Direcciones Seccionales de impuestos, y el Subdirector Operativo de Fiscalización y Liquidación de Grandes Contribuyentes, conforme a sus competencias"/>
    <s v="RG01: Caducidad de facultades de control y prescripción de obligaciones_x000a__x000a_RFC01: Exclusión de un contribuyente de un proceso de control."/>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8"/>
    <s v="DGF_x000a_NC - Subproceso: Fiscalización y Liquidación_x000a_Dirección de Gestión de Fiscalización_x000a_Subdirección de Fiscalización Tributaria_x000a_Coordinación de sistemas de información y Procedimiento de Fiscalización Tributaria"/>
    <n v="0.8"/>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1"/>
  </r>
  <r>
    <x v="4"/>
    <x v="2"/>
    <m/>
    <m/>
    <m/>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5"/>
    <s v="DGF_x000a_NC - Subproceso: Fiscalización y Liquidación_x000a_Dirección de Gestión de Fiscalización_x000a_Subdirección de Fiscalización Tributaria_x000a_Coordinación de Pensamiento Estrategico de Fiscalización Tributaria."/>
    <n v="0.5"/>
    <x v="2"/>
  </r>
  <r>
    <x v="4"/>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Estrategia y Analítica_x000a_Coordinación de Programas de Control de Facilitación "/>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Estrategia y Analítica_x000a_Coordinación de Programas de Control de Facilitación "/>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8"/>
    <s v="DGF_x000a_NC - Subproceso: Fiscalización y Liquidación_x000a_Dirección de Gestión de Fiscalización_x000a_Subdirección de Fiscalización Tributaria_x000a_Coordinación de sistemas de información y Procedimiento de Fiscalización Tributaria"/>
    <n v="0.8"/>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1"/>
  </r>
  <r>
    <x v="4"/>
    <x v="2"/>
    <m/>
    <m/>
    <m/>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5"/>
    <s v="DGF_x000a_NC - Subproceso: Fiscalización y Liquidación_x000a_Dirección de Gestión de Fiscalización_x000a_Subdirección de Fiscalización Tributaria_x000a_Coordinación de Pensamiento Estrategico de Fiscalización Tributaria."/>
    <n v="0.5"/>
    <x v="2"/>
  </r>
  <r>
    <x v="4"/>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Estrategia y Analítica_x000a_Coordinación de Programas de Control de Facilitación "/>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Estrategia y Analítica_x000a_Coordinación de Programas de Control de Facilitación "/>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4-10-15T00:00:00"/>
    <n v="6.2857142857142856"/>
    <n v="1"/>
    <s v="DGF_x000a_NC - Subproceso: Fiscalización y Liquidación_x000a_Dirección de Gestión de Fiscalización_x000a_Subdirección de Fiscalización Tributaria_x000a_Coordinación de sistemas de información y Procedimiento de Fiscalización Tributaria"/>
    <n v="1"/>
    <x v="0"/>
  </r>
  <r>
    <x v="4"/>
    <x v="2"/>
    <m/>
    <m/>
    <m/>
    <m/>
    <m/>
    <s v="2- Participar en la Elaboración de la especificación funcional de ajuste al Sistema informático RUT y enlas pruebas para el desarrollo del ajuste solicitado."/>
    <m/>
    <n v="1"/>
    <d v="2024-12-17T00:00:00"/>
    <d v="2024-12-31T00:00:00"/>
    <n v="2"/>
    <n v="1"/>
    <s v="DGF_x000a_NC - Subproceso: Fiscalización y Liquidación_x000a_Dirección de Gestión de Fiscalización_x000a_Subdirección de Fiscalización Tributaria_x000a_Coordinación de sistemas de información y Procedimiento de Fiscalización Tributaria"/>
    <n v="1"/>
    <x v="0"/>
  </r>
  <r>
    <x v="4"/>
    <x v="2"/>
    <m/>
    <m/>
    <m/>
    <m/>
    <m/>
    <s v="3- Tramitar las solicitudes de actualización de oficio del RUT, de acuerdo con lo establecido en el PR-CAC-0010 Actualización RUT. En caso de requerirse el cierre o retiro del código 109 de la casilla 89. "/>
    <m/>
    <n v="1"/>
    <d v="2024-09-01T00:00:00"/>
    <d v="2024-11-30T00:00:00"/>
    <n v="12.857142857142858"/>
    <n v="1"/>
    <s v="DGF_x000a_NC - Subproceso: Fiscalización y Liquidación_x000a_Dirección de Gestión de Fiscalización_x000a_Subdirección de Fiscalización Tributaria_x000a_Coordinación de sistemas de información y Procedimiento de Fiscalización Tributaria"/>
    <n v="1"/>
    <x v="0"/>
  </r>
  <r>
    <x v="4"/>
    <x v="2"/>
    <m/>
    <m/>
    <m/>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2-28T00:00:00"/>
    <n v="10.428571428571429"/>
    <n v="1"/>
    <s v="DGF_x000a_DS - Subproceso Asistencia al Usuaraio_x000a_Subdirección de Administración del RUT"/>
    <n v="1"/>
    <x v="0"/>
  </r>
  <r>
    <x v="4"/>
    <x v="2"/>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0"/>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1"/>
    <s v="DGF_x000a_NC - Subproceso: Fiscalización y Liquidación_x000a_Dirección de Gestión de Fiscalización_x000a_Subdirección de Fiscalización Tributaria_x000a_Coordinación de sistemas de información y Procedimiento de Fiscalización Tributaria"/>
    <n v="1"/>
    <x v="0"/>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8"/>
    <s v="DGF_x000a_NC - Subproceso: Fiscalización y Liquidación_x000a_Dirección de Gestión de Fiscalización_x000a_Subdirección de Fiscalización Tributaria_x000a_Coordinación de sistemas de información y Procedimiento de Fiscalización Tributaria"/>
    <n v="0.8"/>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8"/>
    <s v="DGF_x000a_NC - Subproceso: Fiscalización y Liquidación_x000a_Dirección de Gestión de Fiscalización_x000a_Subdirección de Fiscalización Tributaria_x000a_Coordinación de sistemas de información y Procedimiento de Fiscalización Tributaria"/>
    <n v="0.8"/>
    <x v="1"/>
  </r>
  <r>
    <x v="4"/>
    <x v="2"/>
    <m/>
    <m/>
    <m/>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5"/>
    <s v="DGF_x000a_NC - Subproceso: Fiscalización y Liquidación_x000a_Dirección de Gestión de Fiscalización_x000a_Subdirección de Fiscalización Tributaria_x000a_Coordinación de Pensamiento Estrategico de Fiscalización Tributaria."/>
    <n v="0.5"/>
    <x v="2"/>
  </r>
  <r>
    <x v="4"/>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8"/>
    <s v="DGF_x000a_NC - Subproceso: Fiscalización y Liquidación_x000a_Dirección de Gestión de Fiscalización_x000a_Subdirección de Fiscalización Tributaria_x000a_Coordinación de sistemas de información y Procedimiento de Fiscalización Tributaria"/>
    <n v="0.8"/>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1"/>
  </r>
  <r>
    <x v="4"/>
    <x v="2"/>
    <m/>
    <m/>
    <m/>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5"/>
    <s v="DGF_x000a_NC - Subproceso: Fiscalización y Liquidación_x000a_Dirección de Gestión de Fiscalización_x000a_Subdirección de Fiscalización Tributaria_x000a_Coordinación de Pensamiento Estrategico de Fiscalización Tributaria."/>
    <n v="0.5"/>
    <x v="2"/>
  </r>
  <r>
    <x v="4"/>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Estrategia y Analítica_x000a_Coordinación de Programas de Control de Facilitación "/>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8"/>
    <s v="DGF_x000a_NC - Subproceso: Fiscalización y Liquidación_x000a_Dirección de Gestión de Fiscalización_x000a_Subdirección de Fiscalización Tributaria_x000a_Coordinación de sistemas de información y Procedimiento de Fiscalización Tributaria"/>
    <n v="0.8"/>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1"/>
  </r>
  <r>
    <x v="4"/>
    <x v="2"/>
    <m/>
    <m/>
    <m/>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5"/>
    <s v="DGF_x000a_NC - Subproceso: Fiscalización y Liquidación_x000a_Dirección de Gestión de Fiscalización_x000a_Subdirección de Fiscalización Tributaria_x000a_Coordinación de Pensamiento Estrategico de Fiscalización Tributaria."/>
    <n v="0.5"/>
    <x v="2"/>
  </r>
  <r>
    <x v="4"/>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8"/>
    <s v="DGF_x000a_NC - Subproceso: Fiscalización y Liquidación_x000a_Dirección de Gestión de Fiscalización_x000a_Subdirección de Fiscalización Tributaria_x000a_Coordinación de sistemas de información y Procedimiento de Fiscalización Tributaria"/>
    <n v="0.8"/>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1"/>
  </r>
  <r>
    <x v="4"/>
    <x v="2"/>
    <m/>
    <m/>
    <m/>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4-10-15T00:00:00"/>
    <n v="6.2857142857142856"/>
    <n v="1"/>
    <s v="DGF_x000a_NC - Subproceso: Fiscalización y Liquidación_x000a_Dirección de Gestión de Fiscalización_x000a_Subdirección de Fiscalización Tributaria_x000a_Coordinación de sistemas de información y Procedimiento de Fiscalización Tributaria"/>
    <n v="1"/>
    <x v="0"/>
  </r>
  <r>
    <x v="4"/>
    <x v="2"/>
    <m/>
    <m/>
    <m/>
    <m/>
    <m/>
    <s v="2- Participar en la Elaboración de la especificación funcional de ajuste al Sistema informático RUT y enlas pruebas para el desarrollo del ajuste solicitado."/>
    <m/>
    <n v="1"/>
    <d v="2024-12-17T00:00:00"/>
    <d v="2024-12-31T00:00:00"/>
    <n v="2"/>
    <n v="1"/>
    <s v="DGF_x000a_NC - Subproceso: Fiscalización y Liquidación_x000a_Dirección de Gestión de Fiscalización_x000a_Subdirección de Fiscalización Tributaria_x000a_Coordinación de sistemas de información y Procedimiento de Fiscalización Tributaria"/>
    <n v="1"/>
    <x v="0"/>
  </r>
  <r>
    <x v="4"/>
    <x v="2"/>
    <m/>
    <m/>
    <m/>
    <m/>
    <m/>
    <s v="3- Tramitar las solicitudes de actualización de oficio del RUT, de acuerdo con lo establecido en el PR-CAC-0010 Actualización RUT. En caso de requerirse el cierre o retiro del código 109 de la casilla 89. "/>
    <m/>
    <n v="1"/>
    <d v="2024-09-01T00:00:00"/>
    <d v="2024-11-30T00:00:00"/>
    <n v="12.857142857142858"/>
    <n v="1"/>
    <s v="DGF_x000a_NC - Subproceso: Fiscalización y Liquidación_x000a_Dirección de Gestión de Fiscalización_x000a_Subdirección de Fiscalización Tributaria_x000a_Coordinación de sistemas de información y Procedimiento de Fiscalización Tributaria"/>
    <n v="1"/>
    <x v="0"/>
  </r>
  <r>
    <x v="4"/>
    <x v="2"/>
    <m/>
    <m/>
    <m/>
    <m/>
    <m/>
    <s v="1- Elaborar la especificación funcional de ajuste al Sistema informático RUT junto con el área Solicitante._x000a__x000a_2- La Subdirección del RUT radica para desarrollo tecnológico ante la Subdirección de Innovación y Tecnología."/>
    <s v="Elaborar especificación Funcional de ajuste al sistema informático RUT, de acuerdo con la normativa vigente hasta la radicación en la herramienta destinada para tal fin. "/>
    <n v="1"/>
    <d v="2024-12-17T00:00:00"/>
    <d v="2025-02-28T00:00:00"/>
    <n v="10.428571428571429"/>
    <n v="1"/>
    <s v="DGF_x000a_DS - Subproceso Asistencia al Usuaraio_x000a_Subdirección de Administración del RUT"/>
    <n v="1"/>
    <x v="0"/>
  </r>
  <r>
    <x v="4"/>
    <x v="2"/>
    <m/>
    <m/>
    <m/>
    <m/>
    <m/>
    <s v="1- Desarrollo por parte de la Subdirección de Innovación y Tecnología de las actividades  definidas para la puesta en producción del ajuste solicitado, para inscritos en el Régimen ZESE._x000a__x000a_2- Coordinar la realización de pruebas en el Sistema Informático RUT para verificación del correcto funcionamiento del ajuste solicitado, con las áreas involucradas._x000a__x000a_3- Poner en producción el ajuste por parte de la Subdirección de Innovación y Tecnología, e informar a las áreas involucradas."/>
    <s v="Realizar ajuste en el Sistema Informatico RUT. "/>
    <n v="1"/>
    <d v="2025-03-01T00:00:00"/>
    <d v="2025-03-18T00:00:00"/>
    <n v="2.4285714285714284"/>
    <n v="1"/>
    <s v="DGF_x000a_NC - Subproceso Innovación y Tecnología_x000a_Subdirección de Gestión de Innovación y Tecnología."/>
    <n v="1"/>
    <x v="0"/>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5"/>
    <s v="DGF_x000a_NC - Subproceso: Fiscalización y Liquidación_x000a_Dirección de Gestión de Fiscalización_x000a_Subdirección de Fiscalización Tributaria_x000a_Coordinación de Pensamiento Estrategico de Fiscalización Tributaria."/>
    <n v="0.5"/>
    <x v="2"/>
  </r>
  <r>
    <x v="4"/>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s v="OB1: Se identifican 566 casos de declaraciones de renta en las que los contribuyentes pertenecientes al régimen especial en materia tributaria ZESE, no aplicaron el beneficio de manera correcta, es decir, conforme a lo establecido en el instructivo, para el diligenciamiento del formulario 110 de declaración de renta y complementario para personas jurídicas, según se indica a continuación: (...)"/>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8"/>
    <s v="DGF_x000a_NC - Subproceso: Fiscalización y Liquidación_x000a_Dirección de Gestión de Fiscalización_x000a_Subdirección de Fiscalización Tributaria_x000a_Coordinación de sistemas de información y Procedimiento de Fiscalización Tributaria"/>
    <n v="0.8"/>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8"/>
    <s v="DGF_x000a_NC - Subproceso: Fiscalización y Liquidación_x000a_Dirección General _x000a_Dirección de Gestión de Fiscalización_x000a_Subdirección de Fiscalización Tributaria_x000a_Coordinación de sistemas de información y Procedimiento de Fiscalización Tributaria"/>
    <n v="0.8"/>
    <x v="1"/>
  </r>
  <r>
    <x v="4"/>
    <x v="2"/>
    <m/>
    <m/>
    <m/>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5"/>
    <s v="DGF_x000a_NC - Subproceso: Fiscalización y Liquidación_x000a_Dirección de Gestión de Fiscalización_x000a_Subdirección de Fiscalización Tributaria_x000a_Coordinación de Pensamiento Estrategico de Fiscalización Tributaria."/>
    <n v="0.5"/>
    <x v="2"/>
  </r>
  <r>
    <x v="4"/>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 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
    <s v="DGF_x000a_NC - Subproceso: Fiscalización y Liquidación_x000a_Dirección de Gestión de Fiscalización_x000a_Subdirección de Fiscalización Tributaria_x000a_Coordinación de Pensamiento Estrategico de Fiscalización Tributaria."/>
    <n v="0"/>
    <x v="2"/>
  </r>
  <r>
    <x v="4"/>
    <x v="2"/>
    <m/>
    <m/>
    <m/>
    <m/>
    <m/>
    <s v="1- Ejecutar el control de acuerdo con los lineamientos diseñados en el memorando para mitigar el hallazgo identificado por ITRC. "/>
    <s v="2. Casos gestionados._x000a_"/>
    <n v="1"/>
    <d v="2025-03-01T00:00:00"/>
    <d v="2025-12-01T00:00:00"/>
    <n v="39.285714285714285"/>
    <n v="0"/>
    <s v="DGF_x000a_DS - Subproceso: Fiscalización y Liquidación_x000a_Direcciones Seccionales competentes"/>
    <n v="0"/>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s v="OB2: En el trabajo de campo de la inspección realizado en la Dirección Seccional de Impuestos de Cúcuta, se observó que el proceso de recepción y radicación de la información, y entre ella la de los contribuyentes acogidos al Régimen Especial ZESE, se realiza mediante números de radicados manuales, situación que carece de controles frente al registro y aseguramiento de la información allegada. (...)"/>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8"/>
    <s v="DGF_x000a_NC - Subproceso: Fiscalización y Liquidación_x000a_Dirección de Gestión de Fiscalización_x000a_Subdirección de Fiscalización Tributaria_x000a_Coordinación de sistemas de información y Procedimiento de Fiscalización Tributaria"/>
    <n v="0.8"/>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8"/>
    <s v="DGF_x000a_NC - Subproceso: Fiscalización y Liquidación_x000a_Dirección General_x000a_Dirección de Gestión de Fiscalización_x000a_Subdirección de Fiscalización Tributaria_x000a_Coordinación de sistemas de información y Procedimiento de Fiscalización Tributaria"/>
    <n v="0.8"/>
    <x v="1"/>
  </r>
  <r>
    <x v="4"/>
    <x v="2"/>
    <m/>
    <m/>
    <m/>
    <m/>
    <m/>
    <s v="1- Poner en producción el sistema informático."/>
    <s v="3.Sistema Informatico ZESE"/>
    <n v="1"/>
    <d v="2024-10-01T00:00:00"/>
    <d v="2025-09-25T00:00:00"/>
    <n v="51.285714285714285"/>
    <n v="0.8"/>
    <s v="DGF_x000a_NC - Subproceso Innovación y Tecnología_x000a_Subdirección de Gestión de Innovación y Tecnología."/>
    <n v="0.8"/>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4"/>
    <x v="2"/>
    <m/>
    <m/>
    <m/>
    <m/>
    <s v="A1: Implementar el Sistema Informático de Registro, Seguimiento y Control de los contribuyentes ZESE."/>
    <s v="1- Elaborar las especificaciones funcionales (historias de usuario) para el diseño del sistema informático_x000a_2- Ejecutar las pruebas funcionales para la aprobación de puesta en producción del servicio Informático."/>
    <s v="1. Formato 2206 e historias de usuario."/>
    <n v="1"/>
    <d v="2024-09-13T00:00:00"/>
    <d v="2025-02-28T00:00:00"/>
    <n v="24"/>
    <n v="0"/>
    <s v="DGF_x000a_NC - Subproceso: Fiscalización y Liquidación_x000a_Dirección de Gestión de Fiscalización_x000a_Subdirección de Fiscalización Tributaria_x000a_Coordinación de sistemas de información y Procedimiento de Fiscalización Tributaria"/>
    <n v="0"/>
    <x v="2"/>
  </r>
  <r>
    <x v="4"/>
    <x v="2"/>
    <m/>
    <m/>
    <m/>
    <m/>
    <m/>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4T00:00:00"/>
    <n v="46.714285714285715"/>
    <n v="0"/>
    <s v="DGF_x000a_NC - Subproceso: Fiscalización y Liquidación_x000a_Dirección General_x000a_Dirección de Gestión de Fiscalización_x000a_Subdirección de Fiscalización Tributaria_x000a_Coordinación de sistemas de información y Procedimiento de Fiscalización Tributaria"/>
    <n v="0"/>
    <x v="1"/>
  </r>
  <r>
    <x v="4"/>
    <x v="2"/>
    <m/>
    <m/>
    <m/>
    <m/>
    <m/>
    <s v="1- Poner en producción el sistema informático."/>
    <s v="3.Sistema Informatico ZESE"/>
    <n v="1"/>
    <d v="2024-10-01T00:00:00"/>
    <d v="2025-09-25T00:00:00"/>
    <n v="51.285714285714285"/>
    <n v="0"/>
    <s v="DGF_x000a_NC - Subproceso Innovación y Tecnología_x000a_Subdirección de Gestión de Innovación y Tecnología."/>
    <n v="0"/>
    <x v="1"/>
  </r>
  <r>
    <x v="4"/>
    <x v="2"/>
    <m/>
    <m/>
    <m/>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02-28T00:00:00"/>
    <n v="8.2857142857142865"/>
    <n v="0.5"/>
    <s v="DGF_x000a_NC - Subproceso: Fiscalización y Liquidación_x000a_Dirección de Gestión de Fiscalización_x000a_Subdirección de Fiscalización Tributaria_x000a_Coordinación de Pensamiento Estrategico de Fiscalización Tributaria."/>
    <n v="0.5"/>
    <x v="2"/>
  </r>
  <r>
    <x v="4"/>
    <x v="2"/>
    <m/>
    <m/>
    <m/>
    <m/>
    <m/>
    <s v="1- Ejecutar el control de acuerdo con los lineamientos diseñados en el memorando para mitigar el hallazgo identificado por ITRC. "/>
    <s v="2. Casos gestionados._x000a_"/>
    <n v="1"/>
    <d v="2025-03-01T00:00:00"/>
    <d v="2025-12-01T00:00:00"/>
    <n v="39.285714285714285"/>
    <n v="0.5"/>
    <s v="DGF_x000a_DS - Subproceso: Fiscalización y Liquidación_x000a_Direcciones Seccionales competentes"/>
    <n v="0.5"/>
    <x v="1"/>
  </r>
  <r>
    <x v="4"/>
    <x v="2"/>
    <m/>
    <m/>
    <m/>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5-06-30T00:00:00"/>
    <n v="12.857142857142858"/>
    <n v="0"/>
    <s v="DGF_x000a_NC Subproceso Planeación y cumplimiento_x000a_Subdirección de Análisis de riesgos y programas_x000a_Coordinación de programas y campañas de control"/>
    <n v="0"/>
    <x v="1"/>
  </r>
  <r>
    <x v="4"/>
    <x v="2"/>
    <m/>
    <m/>
    <m/>
    <m/>
    <m/>
    <s v="_x000a_1. Elaborar el memorando de lineamientos identificando las acciones a ejecutar de acuerdo al hallazgo identificado por ITRC."/>
    <s v="_x000a_2. Memorando de lineamientos de la acción de control de acuerdo con los hallazgos del informe ITRC "/>
    <n v="1"/>
    <d v="2025-07-01T00:00:00"/>
    <d v="2025-07-31T00:00:00"/>
    <n v="4.2857142857142856"/>
    <n v="0"/>
    <s v="DGF_x000a_NC - Subproceso: Fiscalización y Liquidación_x000a_Dirección de Gestión de Fiscalización_x000a_Subdirección de Fiscalización Tributaria_x000a_Coordinación de Pensamiento Estrategico de Fiscalización Tributaria."/>
    <n v="0"/>
    <x v="1"/>
  </r>
  <r>
    <x v="4"/>
    <x v="2"/>
    <m/>
    <m/>
    <m/>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5-12-31T00:00:00"/>
    <n v="21.714285714285715"/>
    <n v="0"/>
    <s v="DGF_x000a_DS - Subproceso: Fiscalización y Liquidación_x000a_Direcciones Seccionales competentes"/>
    <n v="0"/>
    <x v="1"/>
  </r>
  <r>
    <x v="3"/>
    <x v="2"/>
    <s v="INSP. 1707022411  _x000a_H1"/>
    <s v="RG1_x000a__x000a_RFC1"/>
    <s v="Hallazgo 1.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s v="ID del Riesgo de Gestión  :  RG 1. Pérdida de validez de los actos administrativos por medio de los cuales se declara sin vigencia una facilidad de pago_x000a__x000a_ID del Riesgo de Corrupción :  RFC 1.  Inactividad procesal injustificada en el control de las facilidades de pago_x000a__x000a_"/>
    <s v="1. Modificar la actividad 21 del PR-CA-272 en el sentido de que se indique que debe reposar en el expediente el reporte de las consultas realizadas en los aplicativos de cobro y/o servicios informáticos electrónicos, así como puntualizar los lineamientos remitidos a través del Memorando 071 de asunto &quot;Gestión de obligaciones nuevas por parte del Centro Nacional de Cobro&quot; de fecha 14 de marzo de 2017."/>
    <s v="Establecer las actualizaciones al procedimiento y solicitar la publicación del mismo"/>
    <s v="Procedimiento actualizado"/>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3"/>
    <x v="2"/>
    <m/>
    <m/>
    <m/>
    <m/>
    <m/>
    <s v="Publicar la nueva versión del procedimiento en el Sistema de Gestión de Calidad"/>
    <s v="Correo informando la publicación "/>
    <n v="1"/>
    <d v="2019-04-15T00:00:00"/>
    <d v="2019-12-31T00:00:00"/>
    <n v="37.142857142857146"/>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3"/>
    <x v="2"/>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s v="2. Crear un formato que permita realizar seguimiento mensual al cumplimiento del PR-CA-272, en especial lo descrito en la actividad 34 y ajustar la actividad dentro del procedimiento con el fin de impartir los lineamientos del caso."/>
    <s v="Diseñar formato y establecer las actualizaciones al procedimiento y solicitar la publicación del mismo"/>
    <s v="Formato y procedimiento actualizado"/>
    <n v="2"/>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Publicar el formato y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Socializar el formato y la nueva versión del procedimiento a las dependencias de cobranzas a nivel nacional"/>
    <s v="Correo electrónico socializando el forma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s v="3. Realizar control y seguimiento al cumplimiento del término establecido en la actividad 48 del procedimiento PR-CA-272 Facilidades de Pago."/>
    <s v="Verificar semestralmente el cumplimiento del término establecido en la actividad 32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Recaudo - Devoluciones_x000a_Dirección de Gestión de Impuestos_x000a_Subdirección de Gestión de Recaudo y Cobranzas_x000a_Coordinación de Administración de Aplicativos de Recaudo y Cobranzas_x000a_Coordinación de Gestión de Cobranzas_x000a_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0"/>
  </r>
  <r>
    <x v="3"/>
    <x v="2"/>
    <m/>
    <m/>
    <m/>
    <m/>
    <m/>
    <s v="Verificar semestralmente el cumplimiento del término establecido en la actividad 32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Verificar trimestralmente el cumplimiento del término establecido en la actividad 32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s v="4. Realizar control y seguimiento al cumplimiento de lo establecido en la actividad 58 del procedimiento PR-CA-272 Facilidades de Pago."/>
    <s v="Verificar semestralmente el cumplimiento de lo establecido en la actividad 39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Verificar semestralmente el cumplimiento de lo establecido en la actividad 39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Verificar trimestralmente el cumplimiento de lo establecido en la actividad 39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s v="5. Realizar control y seguimiento al cumplimiento del término establecido en la actividad 65 del procedimiento PR-CA-272 Facilidades de Pago."/>
    <s v="Verificar semestralmente el cumplimiento del término establecido en la actividad 46 del procedimiento PR-CA-272 Facilidades de Pago Versión 4, en el 100% de las facilidades de pago reportadas en el inventario final del periodo anterior, remitiendo informe de resultados y acciones implementadas a la Coordinación de Gestión de Cobranzas buzón coordinacióncobranzas@dian.gov.co"/>
    <s v="Documento de resultado"/>
    <n v="22"/>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Verificar semestralmente el cumplimiento del término establecido en la actividad 46 del procedimiento PR-CA-272 Facilidades de Pago Versión 4, en una muestra de 15 expedientes tomados del inventario final del periodo anterior, remitiendo informe de resultados y acciones implementadas a la Coordinación de Gestión de Cobranzas buzón coordinacióncobranzas@dian.gov.co"/>
    <s v="Documento de resultado"/>
    <n v="28"/>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Verificar trimestralmente el cumplimiento del término establecido en la actividad 46 del procedimiento PR-CA-272 Facilidades de Pago Versión 4, en una muestra de 30 expedientes tomados del inventario final del periodo anterior, remitiendo informe de resultados y acciones implementadas a la Coordinación de Gestión de Cobranzas buzón coordinacióncobranzas@dian.gov.co"/>
    <s v="Documento de resultado"/>
    <n v="27"/>
    <d v="2019-04-15T00:00:00"/>
    <d v="2020-12-31T00:00:00"/>
    <n v="89.428571428571431"/>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s v="6. Crear plantilla de la Resolución que declara sin vigencia una facilidad de pago con el fin de que este contenga lo establecido en la actividad 58 del procedimiento PR-CA-0272 Facilidades de Pago"/>
    <s v="Diseñar la plantilla del acto administrativo"/>
    <s v="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Publicar la plantilla en el Sistema de Gestión de Calidad"/>
    <s v="Correo informando la publicación"/>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Socializar la plantilla a las dependencias de cobranzas a nivel nacional"/>
    <s v="Correo electrónico socializando la plantilla"/>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s v="7. Modificar el Procedimiento PR-CA-0270 Cobro Coactivo – Mandamiento de pago, para Incluir en la actividad 5 el termino para proferir el Mandamiento de pago"/>
    <s v="Establecer las actualizaciones al procedimiento y solicitar la publicación del mismo"/>
    <s v="Procedimiento actualizad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Publicar la nueva versión del procedimiento en el Sistema de Gestión de Calidad"/>
    <s v="Correo informando la publicación "/>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m/>
    <s v="Socializar el procedimiento a las dependencias de cobranzas a nivel nacional"/>
    <s v="Correo electrónico socializando el procedimiento"/>
    <n v="1"/>
    <d v="2019-04-15T00:00:00"/>
    <d v="2019-12-31T00:00:00"/>
    <n v="37.142857142857146"/>
    <n v="1"/>
    <s v="DGI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_x000a_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s v="INSP.1707022414_x000a_H1, 2, 3_x000a__x000a_Validación del procesamiento de los saldos que afectan el SI Obligación financiera._x000a__x000a_"/>
    <s v="RG1"/>
    <s v="ID del Hallazgo I.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0"/>
  </r>
  <r>
    <x v="3"/>
    <x v="2"/>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2"/>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2"/>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2"/>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2"/>
    <m/>
    <m/>
    <m/>
    <m/>
    <s v="8. Iniciar el desarrollo de la solución tecnológica."/>
    <s v="Desarrollo de la solución"/>
    <s v="Informes de seguimiento"/>
    <n v="10"/>
    <d v="2025-06-01T00:00:00"/>
    <d v="2027-12-31T00:00:00"/>
    <n v="134.71428571428572"/>
    <n v="0"/>
    <s v="DGI_x000a_Dirección de Gestión de Innovación y Tecnología"/>
    <n v="0"/>
    <x v="1"/>
  </r>
  <r>
    <x v="3"/>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1"/>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2"/>
    <m/>
    <m/>
    <s v="ID del Hallazgo II.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0"/>
  </r>
  <r>
    <x v="3"/>
    <x v="2"/>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0"/>
  </r>
  <r>
    <x v="3"/>
    <x v="2"/>
    <m/>
    <m/>
    <s v="ID del Hallazgo III.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2"/>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0"/>
  </r>
  <r>
    <x v="3"/>
    <x v="2"/>
    <s v="INSP. 1707022430_x000a_H 1,2,3,4,5,6,7,8,9,10,11, 12_x000a__x000a_Efectividad en los controles y lineamientos normativos en el procedimiento abreviado de devoluciones del Decreto 535 de 2020"/>
    <s v="RG1_x000a__x000a_RFC1_x000a__x000a_RFC2"/>
    <s v="ID del hallazgo I.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0"/>
  </r>
  <r>
    <x v="3"/>
    <x v="2"/>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0"/>
  </r>
  <r>
    <x v="3"/>
    <x v="2"/>
    <m/>
    <m/>
    <s v="ID del hallazgo II.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2"/>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2"/>
    <m/>
    <m/>
    <s v="ID del hallazgo III.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2"/>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2"/>
    <m/>
    <m/>
    <s v="ID del hallazgo IV.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2"/>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0"/>
  </r>
  <r>
    <x v="3"/>
    <x v="2"/>
    <m/>
    <m/>
    <s v="ID del hallazgo V.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0"/>
  </r>
  <r>
    <x v="3"/>
    <x v="2"/>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0"/>
  </r>
  <r>
    <x v="3"/>
    <x v="2"/>
    <m/>
    <m/>
    <s v="&quot;ID del hallazgo VI.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0"/>
  </r>
  <r>
    <x v="3"/>
    <x v="2"/>
    <m/>
    <m/>
    <s v="ID del hallazgo VII.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0"/>
  </r>
  <r>
    <x v="3"/>
    <x v="2"/>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0"/>
  </r>
  <r>
    <x v="3"/>
    <x v="2"/>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0"/>
  </r>
  <r>
    <x v="3"/>
    <x v="2"/>
    <m/>
    <m/>
    <s v="ID del hallazgo VIII.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0"/>
  </r>
  <r>
    <x v="3"/>
    <x v="2"/>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0"/>
  </r>
  <r>
    <x v="3"/>
    <x v="2"/>
    <m/>
    <m/>
    <s v="ID del hallazgo IX.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0"/>
  </r>
  <r>
    <x v="3"/>
    <x v="2"/>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0"/>
  </r>
  <r>
    <x v="3"/>
    <x v="2"/>
    <m/>
    <m/>
    <s v="ID del hallazgo X.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0"/>
  </r>
  <r>
    <x v="3"/>
    <x v="2"/>
    <m/>
    <m/>
    <m/>
    <m/>
    <s v="20. Iniciar el proyecto con la definición de  los requerimientos funcionales"/>
    <s v="Definir los requerimientos funcionales"/>
    <s v="Documento de requerimientos funcionales V1"/>
    <n v="1"/>
    <d v="2024-02-01T00:00:00"/>
    <d v="2025-03-31T00:00:00"/>
    <n v="60.571428571428569"/>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2"/>
  </r>
  <r>
    <x v="3"/>
    <x v="2"/>
    <m/>
    <m/>
    <s v="ID del hallazgo XI.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0"/>
  </r>
  <r>
    <x v="3"/>
    <x v="2"/>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0"/>
  </r>
  <r>
    <x v="3"/>
    <x v="2"/>
    <m/>
    <m/>
    <m/>
    <m/>
    <s v="23. Definir la priorización funcional de la implementación"/>
    <s v="Definir la priorización funcional de la implementación"/>
    <s v="Mapa de historias con la priorización funcional de la implementación V1"/>
    <n v="1"/>
    <d v="2024-02-01T00:00:00"/>
    <d v="2025-03-31T00:00:00"/>
    <n v="60.571428571428569"/>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2"/>
  </r>
  <r>
    <x v="3"/>
    <x v="2"/>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0"/>
  </r>
  <r>
    <x v="3"/>
    <x v="2"/>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1"/>
  </r>
  <r>
    <x v="3"/>
    <x v="2"/>
    <m/>
    <m/>
    <s v="ID del hallazgo XII.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1"/>
  </r>
  <r>
    <x v="3"/>
    <x v="2"/>
    <m/>
    <m/>
    <s v="I1.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m/>
    <s v="27. Iniciar la implementación de la solución tecnológica"/>
    <s v="Pruebas y evaluación funcional"/>
    <s v=" (01) Un  formato de Aceptación de Pruebas funcionales y salida a producción - FT-IIT-185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1"/>
  </r>
  <r>
    <x v="3"/>
    <x v="2"/>
    <m/>
    <m/>
    <s v="I2.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1"/>
  </r>
  <r>
    <x v="3"/>
    <x v="2"/>
    <m/>
    <m/>
    <m/>
    <m/>
    <s v="29. Realizar auditoría de escritorio a la gestión de las solicitudes de devoluciones."/>
    <s v="Mejorar la confiabilidad de la gestión realizada a las solicitudes de devoluciones y/o compensación"/>
    <s v="Expedientes de las auditorías de escritorio."/>
    <n v="35"/>
    <d v="2023-05-15T00:00:00"/>
    <d v="2023-12-15T00:00:00"/>
    <n v="30.571428571428573"/>
    <n v="1"/>
    <s v="DGI_x000a_Subdirección de Devoluciones"/>
    <n v="1"/>
    <x v="0"/>
  </r>
  <r>
    <x v="3"/>
    <x v="2"/>
    <m/>
    <m/>
    <m/>
    <m/>
    <s v=" 30. Fortalecer la gestión del proceso documental de la entidad por medio de la contratación del sistema Gestor Documental."/>
    <s v="Implementacion del sistema Gestor Documental, el cual permitira integrar tecnologica y operativamente la gestion masiva de documentos tanto fisicos como digitales."/>
    <s v="contratación del sistema Gestor Documental."/>
    <n v="1"/>
    <d v="2022-08-01T00:00:00"/>
    <d v="2025-03-31T00:00:00"/>
    <n v="139"/>
    <n v="0.1"/>
    <s v="DGI_x000a_NC - Subproceso Innovación y Tecnología _x000a_Dirección de Gestión de Innovación y Tecnología"/>
    <n v="0.1"/>
    <x v="2"/>
  </r>
  <r>
    <x v="3"/>
    <x v="2"/>
    <s v="INSP. 1707022431_x000a_H 1,2,3,4"/>
    <s v="RG1_x000a__x000a_RFC1"/>
    <s v="ID del hallazgo I. Facilidades de pago otorgadas sin el lleno de requisitos exigidos en el procedimiento PR-CA-0272, PR-CA-0424 y Decreto 688 de 2020.            "/>
    <s v="ID del Riesgo de Gestión  : Otorgamiento sin el lleno de requisitos legales de facilidades de pago durante la emergencia económica, social y ecológica 2020._x000a__x000a_RFC.  Otorgamiento de facilidades de pago por fuera de términos legales Decreto 688 de 2020 sin denuncio de bienes y facilidades otorgadas por ley 2010 de 2019 beneficiando al contribuyente en la tasa de interés "/>
    <s v="Con el propósito de evitar la contravención de las normas que implementan o modifican procedimientos establecidos en la operación diaria de la Administración de Impuestos, es necesario que, paralelo a la socialización de la reglamentación aplicable, ya sea de origen interno o externo, se realicen jornadas de capacitación que permitan a los funcionarios sustanciadores conocer a fondo su correcta aplicación, permitiéndoles vislumbrar en forma detallada las diferencias y similitudes surgidas frente a los procesos que se venían trabajando"/>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3"/>
    <x v="2"/>
    <m/>
    <m/>
    <m/>
    <m/>
    <s v="Incluir en el formato FT-2386 una casilla para la identificación del nombre del contribuyente y la fecha en que se realiza el diligenciamiento de la lista de chequeo, como elemento demostrativo de los requisitos cumplidos o incumplidos aportados por el contribuyente, en cada momento del proceso de análisis de información para otorgar o negar la facilidad de pago."/>
    <s v="Modificar el formato FT-COT-2386"/>
    <s v="Formato publicado en la intranet de la entidad"/>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3"/>
    <x v="2"/>
    <m/>
    <m/>
    <s v="ID del hallazgo II.  Facilidades de pago otorgadas con obligaciones presentadas fuera del término señalado en el Decreto 688 de 2020 – procedimiento abreviado y sin denuncio de bienes.            "/>
    <m/>
    <s v="En caso de que se presenten situaciones coyunturales y/o de emergencia se debe implementar una política transicional en la que se delimiten las diferencias entre los diferentes aspectos reglados en la normativa existente y que establezca tanto condiciones como controles eficientes de tiempo, modo y lugar en los requisitos de admisión y otorgamiento de las facilidades de pago, de tal manera que los contribuyentes_x000a_accedan al respectivo beneficio bajo la certeza de la aplicación del tratamiento normativo que le resulta aplicable."/>
    <s v="Modificar documento"/>
    <s v="Documento Entregado a la Dirección de Gestión de Impuestos"/>
    <n v="1"/>
    <d v="2021-02-01T00:00:00"/>
    <d v="2021-12-31T00:00:00"/>
    <n v="47.571428571428569"/>
    <n v="1"/>
    <s v="DGI_x000a_NC - Subproceso Administracion de Cartera _x000a_Dirección de Gestión de Impuestos _x000a_Subdireccion de Cobranzas y Control Extensivo _x000a_Coordinación de Cobranzas_x000a__x000a_ACTUALIZADO_x000a_30112021"/>
    <n v="1"/>
    <x v="0"/>
  </r>
  <r>
    <x v="3"/>
    <x v="2"/>
    <m/>
    <m/>
    <m/>
    <m/>
    <s v="Establecer la obligatoriedad en la constitución de una garantía de aquellas establecidas en el numeral 4.1.2. “Garantías admisibles” del instructivo de garantías IN-CA-0070 v. 2 (pólizas, aceptación bancaria, libranzas, fiducias, etc.) por parte del contribuyente que solicita una facilidad de pago, toda vez que se hace indispensable que, en caso de incumplimiento, la Administración cuente con la posibilidad de recuperar las sumas adeudadas."/>
    <s v="Verificar el control en formato FT-COT-2616"/>
    <s v="Papel de trabajo firmado por el Director Seccional, Jefe de División, Jefe GIT  en donde se describa la verificación realizada y los hallazgos encontrados "/>
    <n v="6"/>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3"/>
    <x v="2"/>
    <m/>
    <m/>
    <s v="ID del hallazgo III.  Facilidades de pago otorgadas con obligaciones presentadas fuera del término señalado en la Ley 2010 de 2019 – PR-CA-0424, beneficiando contribuyentes en la tasa de interés.            "/>
    <m/>
    <m/>
    <s v="Realziar control al  formato FT-COT-2616"/>
    <s v="Informe Gerencial de las situaciones encontradas"/>
    <n v="2"/>
    <d v="2021-03-01T00:00:00"/>
    <d v="2021-09-01T00:00:00"/>
    <n v="26.285714285714285"/>
    <n v="1"/>
    <s v="DGI_x000a_NC - Subproceso Administracion de Cartera _x000a_Dirección de Gestión de Impuestos _x000a_Subdireccion de Cobranzas y Control Extensivo _x000a_Coordinación de Cobranzas_x000a__x000a_ACTUALIZADO_x000a_30112021"/>
    <n v="1"/>
    <x v="0"/>
  </r>
  <r>
    <x v="3"/>
    <x v="2"/>
    <m/>
    <m/>
    <s v="ID del hallazgo IV.  Acto Administrativo (Circular externa oooo3 de abril 14 de 2020) proferido por funcionario sin la debida competencia, en contravía de lo establecido en la Resolución 457 de noviembre 20 de 2008.  "/>
    <m/>
    <s v="Realizar y socializar un instructivo especifico con los tipos de facilidad de pago vigentes, donde se comparen las condiciones de tiempo de presentación de los títulos ejecutivos objeto de facilidad de pago, los requisitos específicos y las tasas de interés aplicables a cada tipo de facilidad de pago. Lo anterior, con el fin de proferir las resoluciones que conceden la respectiva facilidad ajustadas a la regulación aplicable en cada caso."/>
    <s v="Capacitación"/>
    <s v="FT-GH-1722 Registro Capacitación Interna"/>
    <n v="1"/>
    <d v="2021-02-01T00:00:00"/>
    <d v="2021-04-30T00:00:00"/>
    <n v="12.571428571428571"/>
    <n v="1"/>
    <s v="DGI_x000a_NC - Subproceso Administracion de Cartera _x000a_Dirección de Gestión de Impuestos _x000a_Subdireccion de Cobranzas y Control Extensivo _x000a_Coordinación de Cobranzas_x000a__x000a_ACTUALIZADO_x000a_30112021"/>
    <n v="1"/>
    <x v="0"/>
  </r>
  <r>
    <x v="3"/>
    <x v="2"/>
    <s v="INSP. 1707022433_x000a_H1 _x000a__x000a_Efectividad en la fiscalización, liquidación, cobro y recaudo tributario - Seccional Yopal."/>
    <s v="RFC1_x000a__x000a_RFC2"/>
    <s v="N/A_x000a__x000a_RG: Pérdida de oportunidad y efectividad para ejercer la acción de cobro             _x000a__x000a_RFC: Pérdida, adulteración, ocultamiento, daño o destrucción de documentos o información.            "/>
    <s v="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0"/>
  </r>
  <r>
    <x v="3"/>
    <x v="2"/>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0"/>
  </r>
  <r>
    <x v="3"/>
    <x v="2"/>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0"/>
  </r>
  <r>
    <x v="3"/>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2"/>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0"/>
  </r>
  <r>
    <x v="3"/>
    <x v="2"/>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0"/>
  </r>
  <r>
    <x v="3"/>
    <x v="2"/>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0"/>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1"/>
  </r>
  <r>
    <x v="3"/>
    <x v="2"/>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1"/>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0"/>
  </r>
  <r>
    <x v="3"/>
    <x v="2"/>
    <s v="INSP. 1707022441_x000a_H1,2,3_x000a__x000a_Inadmisorio en Devoluciones "/>
    <s v="RG1_x000a__x000a_RFC1"/>
    <s v="ID del hallazgo I.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0"/>
  </r>
  <r>
    <x v="3"/>
    <x v="2"/>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0"/>
  </r>
  <r>
    <x v="3"/>
    <x v="2"/>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0"/>
  </r>
  <r>
    <x v="3"/>
    <x v="2"/>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0"/>
  </r>
  <r>
    <x v="3"/>
    <x v="2"/>
    <m/>
    <m/>
    <m/>
    <m/>
    <s v="4. Iniciar el proyecto con la definición de  los requerimientos funcionales"/>
    <s v="Definir los requerimientos funcionales V1"/>
    <s v="Documento de requerimientos funcionales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2"/>
  </r>
  <r>
    <x v="3"/>
    <x v="2"/>
    <m/>
    <m/>
    <s v="ID del hallazgo II.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0"/>
  </r>
  <r>
    <x v="3"/>
    <x v="2"/>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0"/>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2"/>
  </r>
  <r>
    <x v="3"/>
    <x v="2"/>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0"/>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1"/>
  </r>
  <r>
    <x v="3"/>
    <x v="2"/>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0"/>
  </r>
  <r>
    <x v="3"/>
    <x v="2"/>
    <m/>
    <m/>
    <s v="ID del hallazgo III.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0"/>
  </r>
  <r>
    <x v="3"/>
    <x v="2"/>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0"/>
  </r>
  <r>
    <x v="3"/>
    <x v="2"/>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0"/>
  </r>
  <r>
    <x v="3"/>
    <x v="2"/>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0"/>
  </r>
  <r>
    <x v="3"/>
    <x v="2"/>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3"/>
    <x v="2"/>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0"/>
  </r>
  <r>
    <x v="3"/>
    <x v="2"/>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0"/>
  </r>
  <r>
    <x v="3"/>
    <x v="2"/>
    <s v="TECNOLÓGICO TRIBUTARIO"/>
    <s v="2401-RG1_x000a__x000a_2403-RG1_x000a__x000a_2011-RG1_x000a_RFC1_x000a__x000a_2413-RG_x000a__x000a_2420-RFC1"/>
    <s v="Insp. 1707022401 - Prescripción de Obligaciones Tributarias: Una vez analizada cada una de las variables establecidas para el proceso y alcance de la inspección, se puede concluir que no existen indicios de Fraude y Corrupción asociados a la presente inspección._x000a__x000a_"/>
    <s v="1. 2401-RG1: Vencimiento de términos: Posibilidad de incumplimiento de los términos legales (prescripción, caducidad) en las actuaciones que debe realizar la DIAN en cumplimiento de sus funciones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0"/>
  </r>
  <r>
    <x v="3"/>
    <x v="2"/>
    <m/>
    <m/>
    <m/>
    <m/>
    <s v="4. Iniciar el proceso de contratación "/>
    <s v="Validar o aceptar el proceso de contratación"/>
    <s v="Documento de validación o aceptación del proceso de contratación"/>
    <n v="1"/>
    <d v="2023-11-01T00:00:00"/>
    <d v="2025-03-31T00:00:00"/>
    <n v="73.714285714285708"/>
    <n v="0.9"/>
    <s v="DGI _x000a_NC - Subproceso Innovacion y Tecnologia_x000a_Dirección de Gestión de Innovación y Tecnología"/>
    <n v="0.9"/>
    <x v="2"/>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0"/>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1"/>
  </r>
  <r>
    <x v="3"/>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s v="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m/>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0"/>
  </r>
  <r>
    <x v="3"/>
    <x v="2"/>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3.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0"/>
  </r>
  <r>
    <x v="3"/>
    <x v="2"/>
    <m/>
    <m/>
    <m/>
    <m/>
    <s v="4. Iniciar el proceso de contratación "/>
    <s v="Validar o aceptar el proceso de contratación"/>
    <s v="Documento de validación o aceptación del proceso de contratación"/>
    <n v="1"/>
    <d v="2023-11-01T00:00:00"/>
    <d v="2025-03-31T00:00:00"/>
    <n v="73.714285714285708"/>
    <n v="0.9"/>
    <s v="DGI _x000a_NC - Subproceso Innovacion y Tecnologia_x000a_Dirección de Gestión de Innovación y Tecnología"/>
    <n v="0.9"/>
    <x v="2"/>
  </r>
  <r>
    <x v="3"/>
    <x v="2"/>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6.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0"/>
  </r>
  <r>
    <x v="3"/>
    <x v="2"/>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2"/>
    <m/>
    <m/>
    <m/>
    <m/>
    <s v="8. Iniciar el desarrollo de la solución tecnológica."/>
    <s v="Desarrollo de la solución"/>
    <s v="Informes de seguimiento"/>
    <n v="1"/>
    <d v="2025-01-02T00:00:00"/>
    <d v="2025-03-31T00:00:00"/>
    <n v="12.571428571428571"/>
    <n v="0"/>
    <s v="DGI _x000a_NC - Subproceso Innovacion y Tecnologia_x000a_Dirección de Gestión de Innovación y Tecnología"/>
    <n v="0"/>
    <x v="2"/>
  </r>
  <r>
    <x v="3"/>
    <x v="2"/>
    <m/>
    <m/>
    <m/>
    <m/>
    <s v="9. Iniciar la implementación de la solución tecnológica"/>
    <s v="Pruebas y evaluación funcional"/>
    <s v=" (01) Un  formato de Aceptación de Pruebas funcionales y salida a producción - FT-IIT-1851."/>
    <n v="1"/>
    <d v="2025-01-02T00:00:00"/>
    <d v="2025-03-31T00:00:00"/>
    <n v="12.57142857142857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2"/>
  </r>
  <r>
    <x v="3"/>
    <x v="2"/>
    <m/>
    <m/>
    <s v="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1-02T00:00:00"/>
    <d v="2025-03-31T00:00:00"/>
    <n v="12.57142857142857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2"/>
  </r>
  <r>
    <x v="3"/>
    <x v="2"/>
    <m/>
    <m/>
    <m/>
    <m/>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3"/>
    <x v="2"/>
    <m/>
    <m/>
    <m/>
    <m/>
    <s v="4. Iniciar el proceso de contratación "/>
    <s v="Validar o aceptar el proceso de contratación"/>
    <s v="Documento de validación o aceptación del proceso de contratación"/>
    <n v="1"/>
    <d v="2023-11-01T00:00:00"/>
    <d v="2025-03-31T00:00:00"/>
    <n v="73.714285714285708"/>
    <n v="0.9"/>
    <s v="DGI _x000a_NC - Subproceso Innovacion y Tecnologia_x000a_Subdirección de Gestión de Tecnología de la Información y las Telecomunicaciones"/>
    <n v="0.9"/>
    <x v="2"/>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0"/>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8.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1"/>
  </r>
  <r>
    <x v="3"/>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2"/>
    <m/>
    <m/>
    <s v="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0"/>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0"/>
  </r>
  <r>
    <x v="3"/>
    <x v="2"/>
    <m/>
    <m/>
    <m/>
    <m/>
    <s v="4. Iniciar el proceso de contratación "/>
    <s v="Validar o aceptar el proceso de contratación"/>
    <s v="Documento de validación o aceptación del proceso de contratación"/>
    <n v="1"/>
    <d v="2023-11-01T00:00:00"/>
    <d v="2025-03-31T00:00:00"/>
    <n v="73.714285714285708"/>
    <n v="0.9"/>
    <s v="DGI _x000a_NC - Subproceso Innovacion y Tecnologia_x000a_Subdirección de Gestión de Tecnología de la Información y las Telecomunicaciones"/>
    <n v="0.9"/>
    <x v="2"/>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0"/>
  </r>
  <r>
    <x v="3"/>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0"/>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8.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1"/>
  </r>
  <r>
    <x v="3"/>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1"/>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s v="INSP. 1707022450_x000a_H 1, 2, 3, 4, 5 y 6 _x000a__x000a_Verificación a la Gestión de las funciones del GIT Secretaría de Cobranzas en el Proceso de Cobro Dirección Seccional Impuestos de Medellín"/>
    <s v="RG1_x000a__x000a_RFC1"/>
    <s v="ID del 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0"/>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0"/>
  </r>
  <r>
    <x v="3"/>
    <x v="2"/>
    <m/>
    <m/>
    <s v="ID del 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2"/>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0"/>
  </r>
  <r>
    <x v="3"/>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0"/>
  </r>
  <r>
    <x v="3"/>
    <x v="2"/>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0"/>
  </r>
  <r>
    <x v="3"/>
    <x v="2"/>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2"/>
    <m/>
    <m/>
    <m/>
    <m/>
    <s v="8. Iniciar el desarrollo de la solución tecnológica."/>
    <s v="Desarrollo de la solución"/>
    <s v="Informes de seguimiento"/>
    <n v="7"/>
    <d v="2025-01-02T00:00:00"/>
    <d v="2027-09-30T00:00:00"/>
    <n v="143"/>
    <n v="0"/>
    <s v="DGI_x000a_NC- Subproceso Innovación y Tecnología_x000a_Dirección de Gestión de Innovación y Tecnología"/>
    <n v="0"/>
    <x v="1"/>
  </r>
  <r>
    <x v="3"/>
    <x v="2"/>
    <m/>
    <m/>
    <m/>
    <m/>
    <s v="9. Iniciar la implementación de la solución tecnológica"/>
    <s v="Pruebas y evaluación funcional"/>
    <s v=" (01) Un  formato de Aceptación de Pruebas funcionales y salida a producción - FT-IIT-1851."/>
    <n v="1"/>
    <d v="2025-01-02T00:00:00"/>
    <d v="2027-09-30T00:00:00"/>
    <n v="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1-02T00:00:00"/>
    <d v="2027-09-30T00:00:00"/>
    <n v="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0"/>
  </r>
  <r>
    <x v="3"/>
    <x v="2"/>
    <m/>
    <m/>
    <s v="ID del 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0"/>
  </r>
  <r>
    <x v="3"/>
    <x v="2"/>
    <m/>
    <m/>
    <s v="ID del 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0"/>
  </r>
  <r>
    <x v="3"/>
    <x v="2"/>
    <m/>
    <m/>
    <s v="ID del 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0"/>
  </r>
  <r>
    <x v="3"/>
    <x v="2"/>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0"/>
  </r>
  <r>
    <x v="3"/>
    <x v="2"/>
    <m/>
    <m/>
    <s v="ID del 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0"/>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0"/>
  </r>
  <r>
    <x v="3"/>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0"/>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0"/>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0"/>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1"/>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1"/>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1"/>
  </r>
  <r>
    <x v="3"/>
    <x v="2"/>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3"/>
    <x v="2"/>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0"/>
  </r>
  <r>
    <x v="3"/>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2"/>
    <m/>
    <m/>
    <m/>
    <m/>
    <s v="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0"/>
  </r>
  <r>
    <x v="3"/>
    <x v="2"/>
    <m/>
    <m/>
    <m/>
    <m/>
    <s v="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
    <s v="1. Divulgar el documento de lineamientos generales a las Direcciones Seccionales y Operativa de Grandes Contribyentes"/>
    <s v="documento"/>
    <n v="1"/>
    <d v="2024-10-01T00:00:00"/>
    <d v="2025-09-30T00:00:00"/>
    <n v="52"/>
    <n v="0"/>
    <s v="DGI_x000a_NC - Subproceso Recaudo - Devoluciones_x000a_Dirección de Gestión de Impuestos_x000a_Subdireccion de Cobranzas y Control Extensivo _x000a_Coordinación de Cobranzas._x000a__x000a_MODIFICADO_x000a_13102023"/>
    <n v="0"/>
    <x v="1"/>
  </r>
  <r>
    <x v="3"/>
    <x v="2"/>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_x000a_DS -  - Subproceso Recaudo - Devoluciones_x000a_Direcciones Seccionales _x000a__x000a_MODIFICADO_x000a_13102023"/>
    <n v="1"/>
    <x v="0"/>
  </r>
  <r>
    <x v="3"/>
    <x v="2"/>
    <m/>
    <m/>
    <m/>
    <m/>
    <s v="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0"/>
  </r>
  <r>
    <x v="3"/>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2"/>
    <m/>
    <m/>
    <m/>
    <m/>
    <s v="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0"/>
  </r>
  <r>
    <x v="3"/>
    <x v="2"/>
    <m/>
    <m/>
    <m/>
    <m/>
    <s v="3. Realizar un comité al interior de la Subdirección de Cobranzas y Control Extensivo, una vez promulgada la ley que otorga el beneficio, para establecer mediante un documento,  los criterios que deban ser objeto de aclaración y remitir a la dependencia competente y que tenga incidencia en el tema de cobranzas."/>
    <s v="1. Divulgar el documento de lineamientos generales a las Direcciones Seccionales y Operativa de Grandes Contribyentes"/>
    <s v="documento"/>
    <n v="1"/>
    <d v="2024-10-01T00:00:00"/>
    <d v="2025-09-30T00:00:00"/>
    <n v="52"/>
    <n v="0"/>
    <s v="DGI_x000a_NC - Subproceso Recaudo - Devoluciones_x000a_Dirección de Gestión de Impuestos_x000a_Subdireccion de Cobranzas y Control Extensivo _x000a_Coordinación de Cobranzas._x000a__x000a_MODIFICADO_x000a_13102023"/>
    <n v="0"/>
    <x v="1"/>
  </r>
  <r>
    <x v="3"/>
    <x v="2"/>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0"/>
  </r>
  <r>
    <x v="3"/>
    <x v="2"/>
    <m/>
    <m/>
    <m/>
    <m/>
    <s v="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ón  Seccional  de Bogota_x000a_Division de Cobranzas _x000a__x000a_MODIFICADO_x000a_13102023"/>
    <n v="1"/>
    <x v="0"/>
  </r>
  <r>
    <x v="3"/>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2"/>
    <m/>
    <m/>
    <s v="OB1. Se evidencian inconsistencias en los datos consignados en el formato FT-COT-2616 “Control Facilidad de Pago”, versus la información de los expedientes digitalizados y la información remitida por la DIAN producto de la solicitud de información del 19/04/2023 con número de radicado 2-2023—003077 y el correo electrónico del día 2 de marzo de 2023 en campos como: “Fecha de Radicado de Solicitud de Facilidad de Pago, Valor Total de las Obligaciones en la Solicitud de Facilidad, Valor Total de la Facilidad de Pago, Valor Cuota, Tipo de Facilidad, Número de Resolución que Otorga Facilidad de Pago, Fecha de Resolución que Otorga Facilidad de Pago, generando incertidumbre frente a la confiabilidad y completitud de la información y el seguimiento efectivo al cumplimiento de las facilidades de pago, en razón a que este se alimenta de forma manual y representa riesgos frente a su digitación,  actualización y consolidación de la información a Nivel Nacional. (Ver archivo Anexo 1. Inconsistencias Formato FT-COT-2616)"/>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2"/>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2"/>
    <m/>
    <m/>
    <m/>
    <m/>
    <s v="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controles eficientes para la trazabilidad de las solicitudes y otorgamiento de las facilidad de pago asi como de los funcionarios responsables."/>
    <s v="1. Entregar los ajustes y de mas requerimientos que las áreas tecnicas soliciten a la Funcional, para dar inicio a la creacion de la Herramienta."/>
    <s v="1. Formato de Registro de Asistencia a las mesas de trabajo_x000a__x000a_"/>
    <n v="1"/>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0"/>
  </r>
  <r>
    <x v="3"/>
    <x v="2"/>
    <m/>
    <m/>
    <m/>
    <m/>
    <s v="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2.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2. 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0"/>
  </r>
  <r>
    <x v="3"/>
    <x v="2"/>
    <m/>
    <m/>
    <s v="OB2. Para la Agencia ITRC el desarrollo de las inspecciones requiere un alto componente de consultas en los sistemas de información, al igual que la práctica de pruebas y solicitudes de información al proceso inspeccionado, dicho esto, para la ejecución de la presente inspección era necesario tener acceso a roles de consulta para los aplicativos relacionados con el tema de la inspección (DIANNET, Notificar, Obligación Financiera y SIPAC), lo cual se solicitó bajo el radicado No. 2-2023-000656 del 23 de enero de 2023, no obstante, y frente al normal desarrollo de la gestión correspondiente se presentaron inconvenientes específicamente para el aplicativo SIPAC donde se realizaron reuniones con funcionarios del área de tecnología de la DIAN desde el mes de marzo y hasta finales de abril sin poder obtener una solución definitiva al igual que la adecuada conexión a la misma, a la luz de esto, la deficiencia en la oportunidad para contar con la consulta en el aplicativo SIPAC generó atrasos y dificultades en los tiempos de la inspección y las pruebas de auditoria planeadas que deben mejorarse en la gestión de asignación de usuarios de consulta por parte de la DIAN. "/>
    <m/>
    <s v="1. Habilitar un filtro en donde se pueda seleccionar los casos que sean de entes externos en la vista de gestion de los casos para el especialista"/>
    <s v="1. Apertura de la solicitud de ajuste de la herramienta  de ARANDA."/>
    <s v="Acta de reunión y gestión del cambiio en la herramienta Aranda."/>
    <n v="1"/>
    <d v="2023-09-20T00:00:00"/>
    <d v="2024-03-31T00:00:00"/>
    <n v="27.571428571428573"/>
    <n v="1"/>
    <s v="DGI_x000a_NC- Subproceso Innovación y Tecnología_x000a_Coordinacion soporte tecnico al usuario._x000a__x000a_MODIFICADO_x000a_13102023"/>
    <n v="1"/>
    <x v="0"/>
  </r>
  <r>
    <x v="3"/>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0"/>
  </r>
  <r>
    <x v="3"/>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0"/>
  </r>
  <r>
    <x v="3"/>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0"/>
  </r>
  <r>
    <x v="3"/>
    <x v="2"/>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3"/>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0"/>
  </r>
  <r>
    <x v="3"/>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0"/>
  </r>
  <r>
    <x v="3"/>
    <x v="2"/>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0"/>
  </r>
  <r>
    <x v="3"/>
    <x v="2"/>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0"/>
  </r>
  <r>
    <x v="3"/>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0"/>
  </r>
  <r>
    <x v="3"/>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0"/>
  </r>
  <r>
    <x v="3"/>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0"/>
  </r>
  <r>
    <x v="3"/>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0"/>
  </r>
  <r>
    <x v="3"/>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0"/>
  </r>
  <r>
    <x v="3"/>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0"/>
  </r>
  <r>
    <x v="3"/>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0"/>
  </r>
  <r>
    <x v="3"/>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3"/>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0"/>
  </r>
  <r>
    <x v="3"/>
    <x v="2"/>
    <m/>
    <m/>
    <s v="OB1. No se evidencian todas las firmas en los actos administrativos, que permita identificar o acreditar la identidad del autor, o como prueba del consentimiento y revisión de la integridad y aprobación de la información contenida en estos actos administrativos de carácter legal, lo que implica el riesgo adicional de concentración de funciones, por cuanto se identifican documentos en los que no se respalda con su firma la actividad de elaborar, supervisar o dar validez al documento"/>
    <m/>
    <s v="14. Revisar mensualmente en tres (3) expedientes para verificar que contengan todos los actos administrativos  de embargos y desembargos debidamente firmados."/>
    <s v="Identificar los tres (3) expedientes._x000a_Verificar que en los actos administrativos del expediente se cuente con todas las firmas_x000a_Efectuar las acciones correspondientes si hay lugar a ello._x000a_Elaborar un informe."/>
    <s v="Informe"/>
    <n v="6"/>
    <d v="2023-11-01T00:00:00"/>
    <d v="2024-04-30T00:00:00"/>
    <n v="25.857142857142858"/>
    <n v="1"/>
    <s v="DGI_x000a_DS - Subproceso Recaudo - Devoluciones_x000a_Direcciones Seccionales de Impuestos de Bogotá_x000a_Divión de Cobranzas"/>
    <n v="1"/>
    <x v="0"/>
  </r>
  <r>
    <x v="3"/>
    <x v="2"/>
    <m/>
    <m/>
    <s v="OB2. En la revisión de los diecinueve (19) expedientes de la Dirección Seccional de Impuestos de Cali, se evidenció la falta de completitud de estos, teniendo en cuenta que no se observaron documentos como: hoja de ruta, resolución de embargo y/o auto de terminación y archivo, en contravía de lo definido en los lineamientos vigentes establecidos por el subproceso de recursos administrativos para la conformación de expedientes, IN-FI-0132_Organizacion de unidades documentales en dependencias de la UAE DIAN"/>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0"/>
  </r>
  <r>
    <x v="3"/>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Priorizar y detallar requerimientos funcionales necesarios para la solución tecnológica"/>
    <s v="Documento s             de requerimien tos funcionales"/>
    <n v="1"/>
    <d v="2025-06-01T00:00:00"/>
    <d v="2025-07-31T00:00:00"/>
    <n v="8.5714285714285712"/>
    <n v="0.16600000000000001"/>
    <s v="DGI_x000a_Dirección de Gestion de Innovación y Tecnología"/>
    <n v="0.16600000000000001"/>
    <x v="1"/>
  </r>
  <r>
    <x v="3"/>
    <x v="2"/>
    <m/>
    <m/>
    <m/>
    <m/>
    <m/>
    <s v="Análisis  y  diseño de    la    solución tecnológica"/>
    <s v="Plan        de trabajo   del desarrollo de            la solución tecnológica"/>
    <n v="1"/>
    <d v="2025-08-01T00:00:00"/>
    <d v="2025-09-30T00:00:00"/>
    <n v="8.5714285714285712"/>
    <n v="0.16600000000000001"/>
    <s v="DGI_x000a_Dirección de Gestion de Innovación y Tecnología"/>
    <n v="0.16600000000000001"/>
    <x v="1"/>
  </r>
  <r>
    <x v="3"/>
    <x v="2"/>
    <m/>
    <m/>
    <m/>
    <m/>
    <m/>
    <s v="Implementación de    la    solución tecnológica"/>
    <s v="Seguimient o  trimestral a              la implementa ción   de   la solución tecnológica"/>
    <n v="1"/>
    <d v="2025-10-01T00:00:00"/>
    <d v="2026-01-31T00:00:00"/>
    <n v="17.428571428571427"/>
    <n v="0.16600000000000001"/>
    <s v="DGI_x000a_Dirección de Gestion de Innovación y Tecnología"/>
    <n v="0.16600000000000001"/>
    <x v="1"/>
  </r>
  <r>
    <x v="3"/>
    <x v="2"/>
    <m/>
    <m/>
    <m/>
    <m/>
    <m/>
    <s v="Despliegue       en_x000a_producción         y estabilización   de la solución"/>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6-02-01T00:00:00"/>
    <d v="2026-04-30T00:00:00"/>
    <n v="12.571428571428571"/>
    <n v="0.16600000000000001"/>
    <s v="DGI_x000a_Dirección de Gestion de Innovación y Tecnología"/>
    <n v="0.16600000000000001"/>
    <x v="1"/>
  </r>
  <r>
    <x v="3"/>
    <x v="2"/>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3"/>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2"/>
    <m/>
    <m/>
    <m/>
    <m/>
    <m/>
    <m/>
    <m/>
    <n v="1"/>
    <d v="2025-01-01T00:00:00"/>
    <d v="2025-06-30T00:00:00"/>
    <n v="25.714285714285715"/>
    <n v="0.4"/>
    <s v="DGI_x000a_Subdireccion de Cobranzas y Control Extensivo_x000a_Coordinación  Control Extensivo de Obligaciones _x000a__x000a_Direcciones Seccionales (según reporte)_x000a__x000a_Dirección de Gestion de Innovación y Tecnología"/>
    <n v="0.4"/>
    <x v="1"/>
  </r>
  <r>
    <x v="3"/>
    <x v="2"/>
    <m/>
    <m/>
    <m/>
    <m/>
    <m/>
    <m/>
    <m/>
    <n v="1"/>
    <d v="2025-07-01T00:00:00"/>
    <d v="2025-12-31T00:00:00"/>
    <n v="26.142857142857142"/>
    <n v="0.4"/>
    <s v="DGI_x000a_Subdireccion de Cobranzas y Control Extensivo_x000a_Coordinación  Control Extensivo de Obligaciones _x000a__x000a_Direcciones Seccionales (según reporte)_x000a__x000a_Dirección de Gestion de Innovación y Tecnología"/>
    <n v="0.4"/>
    <x v="1"/>
  </r>
  <r>
    <x v="3"/>
    <x v="2"/>
    <m/>
    <m/>
    <m/>
    <m/>
    <m/>
    <m/>
    <m/>
    <n v="1"/>
    <d v="2026-01-01T00:00:00"/>
    <d v="2026-04-30T00:00:00"/>
    <n v="17"/>
    <n v="0.4"/>
    <s v="DGI_x000a_Subdireccion de Cobranzas y Control Extensivo_x000a_Coordinación  Control Extensivo de Obligaciones _x000a__x000a_Direcciones Seccionales (según reporte)_x000a__x000a_Dirección de Gestion de Innovación y Tecnología"/>
    <n v="0.4"/>
    <x v="1"/>
  </r>
  <r>
    <x v="3"/>
    <x v="2"/>
    <m/>
    <m/>
    <m/>
    <m/>
    <s v="A3. Implementar    y    poner    en producción    el    Módulo    de Reportes  en  el  SI  RTE,  que permita  validar automáticamente la trazabilidad de los actos administrativos generados a través del SI RTE e incluir lo que se gestione de manera manual."/>
    <s v="Priorizar y detallar requerimientos funcionales necesarios para la solución tecnológica"/>
    <s v="Documentos de requerimientos funcionales"/>
    <n v="1"/>
    <d v="2026-06-01T00:00:00"/>
    <d v="2026-07-31T00:00:00"/>
    <n v="8.5714285714285712"/>
    <n v="0.16600000000000001"/>
    <s v="DGI_x000a_Dirección de Gestion de Innovación y Tecnología"/>
    <n v="0.16600000000000001"/>
    <x v="1"/>
  </r>
  <r>
    <x v="3"/>
    <x v="2"/>
    <m/>
    <m/>
    <m/>
    <m/>
    <m/>
    <s v="Análisis y diseño de la solución tecnológica"/>
    <s v="Plan de trabajo del desarrollo de la solución tecnológica"/>
    <n v="1"/>
    <d v="2026-08-01T00:00:00"/>
    <d v="2026-09-30T00:00:00"/>
    <n v="8.5714285714285712"/>
    <n v="0.16600000000000001"/>
    <s v="DGI_x000a_Dirección de Gestion de Innovación y Tecnología"/>
    <n v="0.16600000000000001"/>
    <x v="1"/>
  </r>
  <r>
    <x v="3"/>
    <x v="2"/>
    <m/>
    <m/>
    <m/>
    <m/>
    <m/>
    <s v="Implementación de    la    solución tecnológica"/>
    <s v="Seguimient o  trimestral a la implementa ción   de   la solución tecnológica"/>
    <n v="1"/>
    <d v="2026-10-01T00:00:00"/>
    <d v="2027-01-31T00:00:00"/>
    <n v="17.428571428571427"/>
    <n v="0.16600000000000001"/>
    <s v="DGI_x000a_Dirección de Gestion de Innovación y Tecnología"/>
    <n v="0.16600000000000001"/>
    <x v="1"/>
  </r>
  <r>
    <x v="3"/>
    <x v="2"/>
    <m/>
    <m/>
    <m/>
    <m/>
    <m/>
    <s v="Despliegue       en producción         y estabilización   de la solución "/>
    <s v="Puesta     en producción de            la solución tecnológica:_x000a_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7-02-01T00:00:00"/>
    <d v="2027-04-30T00:00:00"/>
    <n v="12.571428571428571"/>
    <n v="0.16600000000000001"/>
    <s v="DGI_x000a_Dirección de Gestion de Innovación y Tecnología"/>
    <n v="0.16600000000000001"/>
    <x v="1"/>
  </r>
  <r>
    <x v="3"/>
    <x v="2"/>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0"/>
  </r>
  <r>
    <x v="3"/>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0"/>
  </r>
  <r>
    <x v="3"/>
    <x v="2"/>
    <m/>
    <m/>
    <m/>
    <m/>
    <m/>
    <m/>
    <m/>
    <n v="1"/>
    <d v="2025-01-01T00:00:00"/>
    <d v="2025-06-30T00:00:00"/>
    <n v="25.714285714285715"/>
    <n v="0.28499999999999998"/>
    <s v="DGI_x000a_Subdireccion de Cobranzas y Control Extensivo_x000a_Coordinación  Control Extensivo de Obligaciones _x000a__x000a_Direcciones Seccionales (según reporte)_x000a__x000a_Dirección de Gestion de Innovación y Tecnología"/>
    <n v="0.28499999999999998"/>
    <x v="1"/>
  </r>
  <r>
    <x v="3"/>
    <x v="2"/>
    <m/>
    <m/>
    <m/>
    <m/>
    <m/>
    <m/>
    <m/>
    <n v="1"/>
    <d v="2025-07-01T00:00:00"/>
    <d v="2025-12-31T00:00:00"/>
    <n v="26.142857142857142"/>
    <n v="0.28499999999999998"/>
    <s v="DGI_x000a_Subdireccion de Cobranzas y Control Extensivo_x000a_Coordinación  Control Extensivo de Obligaciones _x000a__x000a_Direcciones Seccionales (según reporte)_x000a__x000a_Dirección de Gestion de Innovación y Tecnología"/>
    <n v="0.28499999999999998"/>
    <x v="1"/>
  </r>
  <r>
    <x v="3"/>
    <x v="2"/>
    <m/>
    <m/>
    <m/>
    <m/>
    <m/>
    <m/>
    <m/>
    <n v="1"/>
    <d v="2026-01-01T00:00:00"/>
    <d v="2026-06-30T00:00:00"/>
    <n v="25.714285714285715"/>
    <n v="0.28499999999999998"/>
    <s v="DGI_x000a_Subdireccion de Cobranzas y Control Extensivo_x000a_Coordinación  Control Extensivo de Obligaciones _x000a__x000a_Direcciones Seccionales (según reporte)_x000a__x000a_Dirección de Gestion de Innovación y Tecnología"/>
    <n v="0.28499999999999998"/>
    <x v="1"/>
  </r>
  <r>
    <x v="3"/>
    <x v="2"/>
    <m/>
    <m/>
    <m/>
    <m/>
    <m/>
    <m/>
    <m/>
    <n v="1"/>
    <d v="2026-07-01T00:00:00"/>
    <d v="2026-12-31T00:00:00"/>
    <n v="26.142857142857142"/>
    <n v="0.28499999999999998"/>
    <s v="DGI_x000a_Subdireccion de Cobranzas y Control Extensivo_x000a_Coordinación  Control Extensivo de Obligaciones _x000a__x000a_Direcciones Seccionales (según reporte)_x000a__x000a_Dirección de Gestion de Innovación y Tecnología"/>
    <n v="0.28499999999999998"/>
    <x v="1"/>
  </r>
  <r>
    <x v="3"/>
    <x v="2"/>
    <m/>
    <m/>
    <m/>
    <m/>
    <m/>
    <m/>
    <m/>
    <n v="1"/>
    <d v="2027-01-01T00:00:00"/>
    <d v="2027-04-30T00:00:00"/>
    <n v="17"/>
    <n v="0.28499999999999998"/>
    <s v="DGI_x000a_Subdireccion de Cobranzas y Control Extensivo_x000a_Coordinación  Control Extensivo de Obligaciones _x000a__x000a_Direcciones Seccionales (según reporte)_x000a__x000a_Dirección de Gestion de Innovación y Tecnología"/>
    <n v="0.28499999999999998"/>
    <x v="1"/>
  </r>
  <r>
    <x v="3"/>
    <x v="2"/>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0"/>
  </r>
  <r>
    <x v="3"/>
    <x v="2"/>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0"/>
  </r>
  <r>
    <x v="3"/>
    <x v="2"/>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0"/>
  </r>
  <r>
    <x v="3"/>
    <x v="2"/>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0"/>
  </r>
  <r>
    <x v="3"/>
    <x v="2"/>
    <m/>
    <m/>
    <m/>
    <m/>
    <m/>
    <m/>
    <m/>
    <n v="1"/>
    <d v="2024-08-31T00:00:00"/>
    <d v="2024-09-06T00:00:00"/>
    <n v="0.8571428571428571"/>
    <n v="1"/>
    <s v="DGI_x000a_Subdirección de Fiscalización Tributaria_x000a_Coordinación de Sistemas de Información y Procedimiento de Fiscalización Tributaria"/>
    <n v="1"/>
    <x v="0"/>
  </r>
  <r>
    <x v="3"/>
    <x v="2"/>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0"/>
  </r>
  <r>
    <x v="3"/>
    <x v="2"/>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Priorizar y detallar requerimientos funcionales necesarios para la solución tecnológica"/>
    <s v="Documentos    de requerimien tos funcionales"/>
    <n v="1"/>
    <d v="2028-08-01T00:00:00"/>
    <d v="2028-09-30T00:00:00"/>
    <n v="8.5714285714285712"/>
    <n v="0"/>
    <s v="DGI_x000a_Dirección de Gestion de Innovación y Tecnología"/>
    <n v="0"/>
    <x v="1"/>
  </r>
  <r>
    <x v="3"/>
    <x v="2"/>
    <m/>
    <m/>
    <m/>
    <m/>
    <m/>
    <s v="Análisis  y  Diseño de     a     solución tecnológica"/>
    <s v="Plan        de trabajo   del desarrollo de            la solución tecnológica"/>
    <n v="1"/>
    <d v="2028-10-01T00:00:00"/>
    <d v="2028-11-30T00:00:00"/>
    <n v="8.5714285714285712"/>
    <n v="0"/>
    <s v="DGI_x000a_Dirección de Gestion de Innovación y Tecnología"/>
    <n v="0"/>
    <x v="1"/>
  </r>
  <r>
    <x v="3"/>
    <x v="2"/>
    <m/>
    <m/>
    <m/>
    <m/>
    <m/>
    <s v="Implementación de    la    solución tecnológica"/>
    <s v="Seguimient o  trimestral a     la implementa ción   de   la solución tecnológica"/>
    <n v="1"/>
    <d v="2028-12-01T00:00:00"/>
    <d v="2029-03-31T00:00:00"/>
    <n v="17.142857142857142"/>
    <n v="0"/>
    <s v="DGI_x000a_Dirección de Gestion de Innovación y Tecnología"/>
    <n v="0"/>
    <x v="1"/>
  </r>
  <r>
    <x v="3"/>
    <x v="2"/>
    <m/>
    <m/>
    <m/>
    <m/>
    <m/>
    <s v="Despliegue   en Producción  y Estabilización   de la solución"/>
    <s v="a.  (01)  Un formato información de    versión 30001-FT-IT-2180_x000a_b.  (01)  Un formato   de aceptación de   pruebas funcionales y   salida   a producción - FT-IT-1851._x000a_c.   (01)   Un acta        de comité     de gestión    de cambios   de tecnología del correspondi ente software instalado   y en producción."/>
    <n v="3"/>
    <d v="2029-04-01T00:00:00"/>
    <d v="2029-06-30T00:00:00"/>
    <n v="12.857142857142858"/>
    <n v="0"/>
    <s v="DGI_x000a_Dirección de Gestion de Innovación y Tecnología"/>
    <n v="0"/>
    <x v="1"/>
  </r>
  <r>
    <x v="3"/>
    <x v="2"/>
    <m/>
    <m/>
    <s v="OB1. De los 143 casos revisados y asociados con el proceso de actualización de las entidades pertenecientes al Régimen Tributario Especial RTE, se validó que posterior a su ingreso hayan realizado el proceso de actualización del registro web en el SI-RTE para permanecer con el beneficio tributario del régimen mencionado, evidenciando, que 57 entidades no presentaron actualizaciones en los años siguientes a su calificación, de las cuales 25 continúan registrando en la casilla 53 del RUT como Régimen Tributario Especial código “04 - Impto. renta y complementarios”. Expuesto esto, es importante resaltar que si bien la responsabilidad de la actualización recae sobre los contribuyentes que quieren obtener o continuar con el beneficio tributario por pertenecer al RTE, no es menos cierto que por parte de la administración se debe velar por realizar las actualizaciones de oficio de los RUT2 para estos contribuyentes con el fin de evitar posibles situaciones indebidas por el aprovechamiento de beneficios que no correspondan a la realidad de la operación de estas."/>
    <m/>
    <s v="A10. Generar  informe  en  archivo Excel     que     contenga     la verificación   manual   de   la realización  de  las  tareas  de sustanciación,     revisión     y firma       de       los       actos administrativos,    donde    se evidencie  que  son  realizadas por   diferentes   funcionarios, con  base  en  la  información diligenciada         por         las Direcciones Seccionales."/>
    <s v="Generar control y guardar    la trazabilidad  de  la gestión   realizada en cada una de las etapas     del proceso           de sustanciación."/>
    <s v="Informe   de verificación manual  de solicitudes RTE"/>
    <n v="1"/>
    <d v="2024-02-01T00:00:00"/>
    <d v="2024-06-30T00:00:00"/>
    <n v="21.428571428571427"/>
    <n v="1"/>
    <s v="DGI_x000a_Coordinación Control Extensivo de Obligaciones"/>
    <n v="1"/>
    <x v="0"/>
  </r>
  <r>
    <x v="3"/>
    <x v="2"/>
    <m/>
    <m/>
    <m/>
    <m/>
    <m/>
    <m/>
    <m/>
    <n v="1"/>
    <d v="2024-07-01T00:00:00"/>
    <d v="2024-12-31T00:00:00"/>
    <n v="26.142857142857142"/>
    <n v="1"/>
    <s v="DGI_x000a_Coordinación Control Extensivo de Obligaciones"/>
    <n v="1"/>
    <x v="0"/>
  </r>
  <r>
    <x v="3"/>
    <x v="2"/>
    <m/>
    <m/>
    <m/>
    <m/>
    <m/>
    <m/>
    <m/>
    <n v="1"/>
    <d v="2025-01-01T00:00:00"/>
    <d v="2025-06-30T00:00:00"/>
    <n v="25.714285714285715"/>
    <n v="0.16600000000000001"/>
    <s v="DGI_x000a_Coordinación Control Extensivo de Obligaciones"/>
    <n v="0.16600000000000001"/>
    <x v="1"/>
  </r>
  <r>
    <x v="3"/>
    <x v="2"/>
    <m/>
    <m/>
    <m/>
    <m/>
    <m/>
    <m/>
    <m/>
    <n v="1"/>
    <d v="2025-07-01T00:00:00"/>
    <d v="2025-12-31T00:00:00"/>
    <n v="26.142857142857142"/>
    <n v="0.16600000000000001"/>
    <s v="DGI_x000a_Coordinación Control Extensivo de Obligaciones"/>
    <n v="0.16600000000000001"/>
    <x v="1"/>
  </r>
  <r>
    <x v="3"/>
    <x v="2"/>
    <m/>
    <m/>
    <m/>
    <m/>
    <m/>
    <m/>
    <m/>
    <n v="1"/>
    <d v="2026-01-01T00:00:00"/>
    <d v="2026-06-30T00:00:00"/>
    <n v="25.714285714285715"/>
    <n v="0.16600000000000001"/>
    <s v="DGI_x000a_Coordinación Control Extensivo de Obligaciones"/>
    <n v="0.16600000000000001"/>
    <x v="1"/>
  </r>
  <r>
    <x v="3"/>
    <x v="2"/>
    <m/>
    <m/>
    <m/>
    <m/>
    <m/>
    <m/>
    <m/>
    <n v="1"/>
    <d v="2026-07-01T00:00:00"/>
    <d v="2026-12-31T00:00:00"/>
    <n v="26.142857142857142"/>
    <n v="0.16600000000000001"/>
    <s v="DGI_x000a_Coordinación Control Extensivo de Obligaciones"/>
    <n v="0.16600000000000001"/>
    <x v="1"/>
  </r>
  <r>
    <x v="3"/>
    <x v="2"/>
    <m/>
    <m/>
    <m/>
    <m/>
    <m/>
    <m/>
    <m/>
    <n v="1"/>
    <d v="2027-01-01T00:00:00"/>
    <d v="2027-06-30T00:00:00"/>
    <n v="25.714285714285715"/>
    <n v="0.16600000000000001"/>
    <s v="DGI_x000a_Coordinación Control Extensivo de Obligaciones"/>
    <n v="0.16600000000000001"/>
    <x v="1"/>
  </r>
  <r>
    <x v="3"/>
    <x v="2"/>
    <m/>
    <m/>
    <m/>
    <m/>
    <m/>
    <m/>
    <m/>
    <n v="1"/>
    <d v="2027-07-01T00:00:00"/>
    <d v="2027-12-31T00:00:00"/>
    <n v="26.142857142857142"/>
    <n v="0.16600000000000001"/>
    <s v="DGI_x000a_Coordinación Control Extensivo de Obligaciones"/>
    <n v="0.16600000000000001"/>
    <x v="1"/>
  </r>
  <r>
    <x v="3"/>
    <x v="2"/>
    <m/>
    <m/>
    <m/>
    <m/>
    <m/>
    <m/>
    <m/>
    <n v="1"/>
    <d v="2028-01-01T00:00:00"/>
    <d v="2028-06-30T00:00:00"/>
    <n v="25.857142857142858"/>
    <n v="0.16600000000000001"/>
    <s v="DGI_x000a_Coordinación Control Extensivo de Obligaciones"/>
    <n v="0.16600000000000001"/>
    <x v="1"/>
  </r>
  <r>
    <x v="3"/>
    <x v="2"/>
    <m/>
    <m/>
    <s v="OB2. Se evidenció concentración de funciones en las actividades de sustanciación de solicitudes, proyección, revisión y aprobación de los actos administrativos proferidos en el marco de los procesos de calificación y readmisión de las entidades que solicitan ingreso al RTE, evidenciado en once (11) casos, en donde la sustanciación y revisión fue efectuada por el mismo funcionario y 14 casos donde fueron revisados y aprobados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m/>
    <m/>
    <m/>
    <n v="1"/>
    <d v="2028-07-01T00:00:00"/>
    <d v="2028-12-31T00:00:00"/>
    <n v="26.142857142857142"/>
    <n v="0.16600000000000001"/>
    <s v="DGI_x000a_Coordinación Control Extensivo de Obligaciones"/>
    <n v="0.16600000000000001"/>
    <x v="1"/>
  </r>
  <r>
    <x v="3"/>
    <x v="2"/>
    <m/>
    <m/>
    <m/>
    <m/>
    <m/>
    <m/>
    <m/>
    <n v="1"/>
    <d v="2029-01-01T00:00:00"/>
    <d v="2029-06-30T00:00:00"/>
    <n v="25.714285714285715"/>
    <n v="0.16600000000000001"/>
    <s v="DGI_x000a_Coordinación Control Extensivo de Obligaciones"/>
    <n v="0.16600000000000001"/>
    <x v="1"/>
  </r>
  <r>
    <x v="3"/>
    <x v="2"/>
    <m/>
    <m/>
    <m/>
    <m/>
    <s v="A11. Se revisará y actualizaran los procedimientos        internos, donde               corresponda. Adicionalmente,   se   aplicará por parte de la Coordinación Control        Extensivo        de Obligaciones,   la  verificación mensual mediante un formato Excel  de  los  funcionarios  a nivel nacional que realizan las diferentes        tareas        de sustanciación,     revisión     y firma,  mientras  la  Dirección de  Innovación  y  Tecnología realice la entrega del Módulo de Reportes, donde se pueda observar y hacer seguimiento a cada tarea."/>
    <s v="Generar control y guardar            la trazabilidad  de  la gestión   realizada en cada una de las etapas            del_x000a_proceso           de sustanciación."/>
    <s v="Procedimien to   PR-COT- 0413 actualizado"/>
    <n v="1"/>
    <d v="2024-02-01T00:00:00"/>
    <d v="2024-06-04T00:00:00"/>
    <n v="17.714285714285715"/>
    <n v="1"/>
    <s v="DGI_x000a_Coordinación Control Extensivo de Obligaciones"/>
    <n v="1"/>
    <x v="0"/>
  </r>
  <r>
    <x v="3"/>
    <x v="2"/>
    <s v="INSP.170700-29-2024-02-06_x000a__x000a_ H1, H2, H3, H4, H5, H6, OB1,  OB2,OB3 Y OB4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0"/>
    <s v="DGI_x000a_Dirección de Gestión de Impuestos_x000a_Subdirección de Devoluciones"/>
    <n v="0"/>
    <x v="1"/>
  </r>
  <r>
    <x v="3"/>
    <x v="2"/>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0"/>
    <s v="DGI_x000a_Dirección de Gestión de Impuestos_x000a_Subdirección de Recaudo_x000a_Coordinación de Administración de Aplicativos de Impuestos_x000a__x000a_Subdirección de Fiscalización Tributaria_x000a__x000a_Coordinación de Pensamiento Estratégico"/>
    <n v="0"/>
    <x v="1"/>
  </r>
  <r>
    <x v="3"/>
    <x v="2"/>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0"/>
    <s v="DGI_x000a_Dirección de Gestión de Impuestos_x000a_Subdirección de Recaudo_x000a_Coordinación de Administración de Aplicativos de Impuestos_x000a__x000a_Subdirección de Fiscalización Tributaria_x000a__x000a_Coordinación de Pensamiento Estratégico"/>
    <n v="0"/>
    <x v="1"/>
  </r>
  <r>
    <x v="3"/>
    <x v="2"/>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0.1"/>
    <s v="DGI_x000a_Dirección de Gestión de Impuestos_x000a_Subdirección de Recaudo_x000a_Coordinación de Administración de Aplicativos de Impuestos_x000a__x000a_Dirección de Gestión de Innovación y Tecnología_x000a_Subdirección Procesamiento De Datos"/>
    <n v="0.1"/>
    <x v="1"/>
  </r>
  <r>
    <x v="3"/>
    <x v="2"/>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
    <s v="DGI _x000a_Dirección de Gestión de Impuestos_x000a_Subdirección de Recaudo_x000a_Coordinación de Administración de Aplicativos de Impuestos_x000a__x000a_Dirección de Gestión de Innovación y Tecnología_x000a_Subdirección Procesamiento De Datos"/>
    <n v="0"/>
    <x v="1"/>
  </r>
  <r>
    <x v="3"/>
    <x v="2"/>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0"/>
    <s v="DGI _x000a_Dirección de Gestión de Impuestos_x000a_Subdirección de Recaudo_x000a_Coordinación de Administración de Aplicativos de Impuestos_x000a__x000a_Dirección de Gestión de Innovación y Tecnología_x000a_Subdirección Procesamiento De Datos"/>
    <n v="0"/>
    <x v="1"/>
  </r>
  <r>
    <x v="3"/>
    <x v="2"/>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0"/>
    <s v="DGI_x000a_Dirección de Gestión de Impuestos_x000a_Subdirección de Recaudo_x000a_Coordinación de Administración de Aplicativos de Impuestos_x000a__x000a__x000a__x000a__x000a_"/>
    <n v="0"/>
    <x v="1"/>
  </r>
  <r>
    <x v="3"/>
    <x v="2"/>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2"/>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1"/>
  </r>
  <r>
    <x v="3"/>
    <x v="2"/>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0.1"/>
    <s v="DGI_x000a_Dirección de Gestión de Impuestos_x000a_Subdirección de Recaudo_x000a_Coordinación de Administración de Aplicativos de Impuestos_x000a__x000a_Dirección de Gestión de Innovación y Tecnología_x000a_Subdirección Procesamiento De Datos"/>
    <n v="0.1"/>
    <x v="1"/>
  </r>
  <r>
    <x v="3"/>
    <x v="2"/>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0"/>
    <s v="DGI _x000a_Dirección de Gestión de Impuestos_x000a_Subdirección de Recaudo_x000a_Coordinación de Administración de Aplicativos de Impuestos_x000a__x000a_Dirección de Gestión de Innovación y Tecnología_x000a_Subdirección Procesamiento De Datos"/>
    <n v="0"/>
    <x v="1"/>
  </r>
  <r>
    <x v="3"/>
    <x v="2"/>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0"/>
    <s v="DGI _x000a_Dirección de Gestión de Impuestos_x000a_Subdirección de Recaudo_x000a_Coordinación de Administración de Aplicativos de Impuestos_x000a_"/>
    <n v="0"/>
    <x v="1"/>
  </r>
  <r>
    <x v="3"/>
    <x v="2"/>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1"/>
  </r>
  <r>
    <x v="3"/>
    <x v="2"/>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2"/>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
    <x v="1"/>
  </r>
  <r>
    <x v="3"/>
    <x v="2"/>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0"/>
    <s v="DGI _x000a_Dirección de Gestión de Impuestos_x000a_Subdirección de Recaudo_x000a_Coordinación de Administración de Aplicativos de Impuestos_x000a_"/>
    <n v="0"/>
    <x v="1"/>
  </r>
  <r>
    <x v="3"/>
    <x v="2"/>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0"/>
    <s v="DGI _x000a_Dirección de Gestión de Impuestos_x000a_Subdirección de Recaudo_x000a_Coordinación de Contabilidad de la Función Recaudadora"/>
    <n v="0"/>
    <x v="1"/>
  </r>
  <r>
    <x v="3"/>
    <x v="2"/>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2"/>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0"/>
    <x v="1"/>
  </r>
  <r>
    <x v="3"/>
    <x v="2"/>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2"/>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1"/>
  </r>
  <r>
    <x v="3"/>
    <x v="2"/>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0"/>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0"/>
    <x v="1"/>
  </r>
  <r>
    <x v="3"/>
    <x v="2"/>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0"/>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0"/>
    <x v="1"/>
  </r>
  <r>
    <x v="3"/>
    <x v="2"/>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2"/>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
    <x v="1"/>
  </r>
  <r>
    <x v="3"/>
    <x v="2"/>
    <m/>
    <m/>
    <s v="OB1. En el formato “FT-COT-2707 Control vinculación al mecanismo de pago de obras por impuestos” no se identifica el valor de obra por impuesto aportado individualmente por cada contribuyente al BPIN aprobado por la Agencia de Renovación del Territorio ART en la respectiva vigencia. Es importante mencionar que en el diligenciamiento del formato solo se registra la información del valor total del proyecto para todos los contribuyentes vinculados al BPIN, situación que no permite identificar el valor realmente aportado por cada uno de los contribuyentes y en el campo “9. Valor vinculado a la renta” se registra el valor total de la casilla “Valor inversión Obras por Impuestos hasta del 50%” de la declaración de RENTA sin que se pueda identificar el valor individual de cada proyecto asociado al mecanismo de pago, lo cual dificulta el control o trazabilidad de la información."/>
    <m/>
    <s v="25.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2"/>
    <m/>
    <m/>
    <m/>
    <m/>
    <s v="26.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registro del valor que vincula a la renta  y el valor reintegrado  por contribuyente o contriubyentes cuando corresponda si es proyecto grupal, incluir dentro del formato FT-COT-2707,  la columna &quot;Valor aprobado del proyecto&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0"/>
    <x v="1"/>
  </r>
  <r>
    <x v="3"/>
    <x v="2"/>
    <m/>
    <m/>
    <s v="OB2. No se evidenció en las unidades documentales el listado de contribuyentes aprobados y no aprobados en la modalidad de pago de obras por impuestos, expedidos por la Agencia de Renovación del Territorio ART"/>
    <m/>
    <s v="2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2"/>
    <m/>
    <m/>
    <m/>
    <m/>
    <s v="2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como son el PR-ADF-163 &quot;Organización de Archivos de Gestión&quot; y el Instructivo IN-ADF-0132 &quot;Manejo de Archivos&quot; para la debida conformación de las unidades documentales sobre e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0"/>
    <x v="1"/>
  </r>
  <r>
    <x v="3"/>
    <x v="2"/>
    <m/>
    <m/>
    <m/>
    <m/>
    <s v="29. Recibir capacitación de la Coordinación de Documentación de la  Subdirección Administrativa de la Dirección de Gestión Coportativa en el procedimiento PR-ADF-163 &quot;Organización de Archivos de Gestión&quot; y el Instructivo IN-ADF-0132 &quot;Manejo de Archivos&quot; y su debida aplicación en la conformación y manejo de archivos de unidades documentales sobre el asunto d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0"/>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0"/>
    <x v="1"/>
  </r>
  <r>
    <x v="3"/>
    <x v="2"/>
    <m/>
    <m/>
    <s v="OB3. Se identificó un caso en el que los contribuyentes Empresas Públicas de Medellín E.S.P. con NIT. 890.904.996 y Empresa de Energía del Quindío S.A. E.S.P. con NIT 800.052.640, vincularon los valores de $56.027.343.000 y $4.737.233.000 en la declaración de RENTA en la vigencia gravable 2017, los cuales a la fecha de la presente inspección no han sido extinguidos conforme lo determina el procedimiento PR-COT-0452 “Obras por Impuestos”. _x000a__x000a_Lo anterior, originado en que el proyecto asociado con el BPIN 20181719000041 vinculado a la modalidad de pago obras por impuestos, fue suspendido en la fase de planeación, debido a que el Ministerio de Transporte manifestó la no viabilidad, lo que no permitió continuar la obra por parte de los contribuyentes, por consiguiente, no se declaró incumplimiento y no se realizó el proceso de extinción de la deuda._x000a__x000a_En vista de que la deuda no podía ser extinta, los contribuyentes realizaron los pagos de los valores vinculados en las respectivas declaraciones de RENTA, situación que figura en el SIE de Obligación Financiera como un excedente en la cuenta de los contribuyentes."/>
    <m/>
    <s v="30.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2"/>
    <m/>
    <m/>
    <m/>
    <m/>
    <s v="31.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que se solicitará a las entidades involucradas (Agencia de Renovación del Territorio ART, Departamento Nacional de Planeación DNP) con una periodicidad semestral la remisión de los contribuyentes que han presentado solicitud de vinculación al mecanismo de pago de obras por impuestos, para realizar la trazabiliad y el control de la adecuada aplicación del mecanismo de pago de obras por impuestos desde la solicitud presentada por el contribuyente hasta la extinción de la obligación o reconocimiento del Título de Renovación del Territorio – TR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0"/>
    <x v="1"/>
  </r>
  <r>
    <x v="3"/>
    <x v="2"/>
    <m/>
    <m/>
    <s v="OB4. El pago del valor no ejecutado del proyecto BPIN 20181719000175 no fue distribuido según el porcentaje de participación de cada contribuyente, teniendo en cuenta que el BPIN se encuentra integrado por los siguientes contribuyentes: ASEO CAPITAL con NIT. 830.000.861 participación del 17.63%, EMPRESA DE ENERGIA DE PEREIRA con NIT. 816.002.019 participación del 36.16%, ENERTOLIMA con NIT. 809.011.444 participación del 15.25%, SERVIGENERALES con NIT. 830.024.104 participación del 8.07%, URBASER SOACHA S.A. ESP con NIT. 900.275.643 participación del 10.61%, SOACHA CIUDAD LUZ S A S E.S.P con NIT 830.053.057 participación del 12.27%._x000a_En los soportes correspondientes a la extinción de la obligación del BPIN 20181719000175 del contribuyente ASEO CAPITAL, identificado con NIT. 830.000.861, se observa que el recibo de pago correspondiente al valor no ejecutado por $461.255.000, se realizó a nombre del contribuyente EMPRESA DE ENERGIA DE PEREIRA, identificada con NIT. 816.002.019._x000a_En la resolución de extinción de la obligación No. 2022322746463000091 del 13-01-2022, en la parte del considerando se indica que “el valor total de proyecto adjudicado fue por la suma de $8.247.041.294,96, el valor total ejecutado de la obra construida fue por $8.710.141.424, el saldo no ejecutado del valor consignado a la fiducia, administrado por la sociedad FIDUCIARIA LA PREVISORA SA con NIT. 860.525.148 por valor de $461.255.000 (…)._x000a__x000a_Que de la certificación remitida mediante radicado No. 20210043523651 de fecha octubre 10 de 2021, por la sociedad fiduciaria FIDUCIARIA LA PREVISORA S.A. con NIT. 860.525.148, se puede establecer que el saldo no ejecutado por valor de $461.255.000, fue consignado a favor de la Unidad Administrativa Especial Dirección de Impuestos y Aduana Nacionales – DIAN, en cumplimiento a lo establecido en el artículo 1.6.5.4.2 del Decreto 1625 de 2016 “Único Reglamentario en Materia Tributaria, con el recibo oficial de pago 490 No. 4910485130421”._x000a__x000a_En el resuelve el primer artículo indica “Extinguir el valor vinculado al mecanismo de obras por impuesto modalidad de pago 1, correspondiente al impuesto sobre la RENTA y complementario por el año gravable 2017, hasta por la suma de $1.536.055.000, de conformidad con los valores incluidos en la declaración No. 91000489696460 de fecha mayo 15 de 2018”._x000a__x000a_Es decir, que en la resolución no se indica de manera clara si el valor vinculado de obras por impuesto del contribuyente ASEO CAPITAL fue ejecutado en su totalidad, ya que se menciona el valor aprobado del proyecto, el valor ejecutado y el no ejecutado, pero no se indica si este valor no ejecutado le corresponde al contribuyente o si le corresponde en el porcentaje de participación del proyecto. Se observa que en la contabilidad de la obligación del contribuyente se realiza la extinción por el valor total vinculado al mecanismo de pago de obras por impuesto; lo que puede prestarse para interpretaciones erradas."/>
    <m/>
    <s v="A32.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0"/>
    <x v="1"/>
  </r>
  <r>
    <x v="3"/>
    <x v="2"/>
    <m/>
    <m/>
    <m/>
    <m/>
    <s v="A33.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incluir en la resolución que extingue la obligación toda la información relevante para la toma de la decisión para la extinción de la obligación según la realidad y los soportes de cada contribuyente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0"/>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0"/>
    <x v="1"/>
  </r>
  <r>
    <x v="3"/>
    <x v="2"/>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mensualmente una revision del 10% de la informacion registrada en los formatos FT-COT-5255 y FT-PEC-2034 contrastando con la informacion de expedientes fisicos tendientes a garantizar un adecuado control de el impulso a la gestion de cobro y actuaciones administrativas a que haya lugar en estos expedientes"/>
    <s v="Revision de los formatos FT-COT 5255 y FT-PEC-2034 por parte del despacho de la Division de Cobranzas para elaboracion del informe final."/>
    <s v="Informe en PDF de la revision efectuada que contenga objetivo, metodologia empleada, informacion puntual de expedientes revisados y conclusiones."/>
    <n v="12"/>
    <d v="2025-02-01T00:00:00"/>
    <d v="2026-01-31T00:00:00"/>
    <n v="52"/>
    <n v="0"/>
    <s v="DGI_x000a_ Division de Cobranzas Seccional de Impuestos de Bogota."/>
    <n v="0"/>
    <x v="1"/>
  </r>
  <r>
    <x v="3"/>
    <x v="2"/>
    <m/>
    <m/>
    <m/>
    <m/>
    <s v="A2. Definir la estrategia de digitalización"/>
    <s v="Estrategia de digitalización del proyecto."/>
    <s v="Documento de estrategia."/>
    <n v="1"/>
    <d v="2023-11-01T00:00:00"/>
    <d v="2024-07-31T00:00:00"/>
    <n v="39"/>
    <n v="1"/>
    <s v="DGI_x000a_Dirección de Gestión de Innovación y Tecnología"/>
    <n v="1"/>
    <x v="0"/>
  </r>
  <r>
    <x v="3"/>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2"/>
    <m/>
    <m/>
    <m/>
    <m/>
    <s v="A9. Iniciar el desarrollo de la solución tecnológica."/>
    <s v="Desarrollo de la solución"/>
    <s v="Informes de seguimiento"/>
    <n v="7"/>
    <d v="2026-01-02T00:00:00"/>
    <d v="2027-09-30T00:00:00"/>
    <n v="90.857142857142861"/>
    <n v="0"/>
    <s v="DGI_x000a_Dirección de Gestión de Innovación y Tecnología"/>
    <n v="0"/>
    <x v="1"/>
  </r>
  <r>
    <x v="3"/>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2"/>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2. Efectuar mensualmente una revision de la informacion registrada en los formatos FT-COT-2426 tendiente a garantizar un adecuado control de la rendicion de cuentas de los auxiliares de la justicia designados en diligencias de secuestro-avaluo y demas que sean necesarias en el proceso administrativo de cobro"/>
    <s v="revision de los formatos FT-COT-2426 por parte del despacho de la Division de Cobranzas para elaboracion del informe final."/>
    <s v="Informe en PDF de la revision efectuada que contenga objetivo, metodologia empleada, informacion puntual de expedientes revisados y conclusiones."/>
    <n v="12"/>
    <d v="2025-02-01T00:00:00"/>
    <d v="2026-01-31T00:00:00"/>
    <n v="52"/>
    <n v="0"/>
    <s v="DGI_x000a_Division de Cobranzas de las Direcciones Seccionales de Cali, Medellin y Barranquilla"/>
    <n v="0"/>
    <x v="1"/>
  </r>
  <r>
    <x v="3"/>
    <x v="2"/>
    <m/>
    <m/>
    <m/>
    <m/>
    <s v="A3. Efectuar seguimiento trimestral a los administradores de SIPAC para controlar la correcta inclusion en la tabla parametrica del aplicatico SIPAC de los auxiliares de Justicia que deben integrar los listados para designacion en diligencias dentro del proceso de cobro coactivo"/>
    <s v="revision de tabla parametrica de auxiliares de la justicia en SIPAC ."/>
    <s v="Informe PDF que contenga los requerimientos efectuados a los administradores SIPAC y respuesta a estos requerimiento donde se evidencie la actualizacion efectuada"/>
    <n v="4"/>
    <d v="2025-02-01T00:00:00"/>
    <d v="2026-01-31T00:00:00"/>
    <n v="52"/>
    <n v="0"/>
    <s v="DGI_x000a_Subdireccion de Cobranzas y Control Extensivo_x000a_Coordinacion de Cobranzas_x000a__x000a_Division de Cobranzas de las Direcciones Seccionales de Cali, Medellin y Barranquilla"/>
    <n v="0"/>
    <x v="1"/>
  </r>
  <r>
    <x v="3"/>
    <x v="2"/>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4. Certificacion mensual expedida por el Director Seccional donde se garantiza que esta debidamente actualizada la informacion registrada en el formato FT-COT-5255"/>
    <s v="revision de los formatos FT-COT-5255 por parte del despacho de la Division de Cobranzas para elaboracion del informe final."/>
    <s v="certificacion firmada por Director Seccional"/>
    <n v="36"/>
    <d v="2025-02-01T00:00:00"/>
    <d v="2026-01-31T00:00:00"/>
    <n v="52"/>
    <n v="0"/>
    <s v="DGI_x000a_Division de Cobranzas de las Direcciones Seccionales de Cali, Medellin y Barranquilla"/>
    <n v="0"/>
    <x v="1"/>
  </r>
  <r>
    <x v="3"/>
    <x v="2"/>
    <m/>
    <m/>
    <m/>
    <m/>
    <s v="A5. Definir la estrategia de digitalización"/>
    <s v="Estrategia de digitalización del proyecto."/>
    <s v="Documento de estrategia."/>
    <n v="1"/>
    <d v="2023-11-01T00:00:00"/>
    <d v="2024-07-31T00:00:00"/>
    <n v="39"/>
    <n v="1"/>
    <s v="DGI_x000a_Dirección de Gestión de Innovación y Tecnología"/>
    <n v="1"/>
    <x v="0"/>
  </r>
  <r>
    <x v="3"/>
    <x v="2"/>
    <m/>
    <m/>
    <m/>
    <m/>
    <s v="A6.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2"/>
    <m/>
    <m/>
    <m/>
    <m/>
    <s v="A7.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2"/>
    <m/>
    <m/>
    <m/>
    <m/>
    <s v="A8.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2"/>
    <m/>
    <m/>
    <m/>
    <m/>
    <s v="A9.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2"/>
    <m/>
    <m/>
    <m/>
    <m/>
    <s v="A10.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2"/>
    <m/>
    <m/>
    <m/>
    <m/>
    <s v="A11.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
    <n v="0"/>
    <x v="1"/>
  </r>
  <r>
    <x v="3"/>
    <x v="2"/>
    <m/>
    <m/>
    <m/>
    <m/>
    <s v="A12. Iniciar el desarrollo de la solución tecnológica."/>
    <s v="Desarrollo de la solución"/>
    <s v="Informes de seguimiento"/>
    <n v="7"/>
    <d v="2026-01-02T00:00:00"/>
    <d v="2027-09-30T00:00:00"/>
    <n v="90.857142857142861"/>
    <n v="0"/>
    <s v="DGI_x000a_Dirección de Gestión de Innovación y Tecnología"/>
    <n v="0"/>
    <x v="1"/>
  </r>
  <r>
    <x v="3"/>
    <x v="2"/>
    <m/>
    <m/>
    <m/>
    <m/>
    <s v="A13.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2"/>
    <m/>
    <m/>
    <m/>
    <m/>
    <s v="A14.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2"/>
    <m/>
    <m/>
    <s v="OB1. En siete (7) expedientes no se evidencia el formato FT-ADF-2398 “Entrega de actos administrativos para numeración, notificación, comunicaciones y/o publicación” y el formato FT-COT-2404 “Solicitud de concepto técnico sobre la viabilidad de adjudicación de bienes” diligenciados, toda vez que no obran en el expediente"/>
    <m/>
    <s v="A5. Efectuar capacitacion a los funcionarios de los grupos de coactiva que manejan expedientes de remates respecto al cumplimiento del PR-COT-0391 remate de bienes y todos los formatos correspondientes."/>
    <s v="Capacitacion procedimiento Remate de Bienes y sus formatos respectivos"/>
    <s v="Formato de capacitacion diligenciado"/>
    <n v="3"/>
    <d v="2025-02-01T00:00:00"/>
    <d v="2025-04-30T00:00:00"/>
    <n v="12.571428571428571"/>
    <n v="0"/>
    <s v="DGI_x000a_Division de Cobranzas Direcciones Seccionales de Bogota, Medellin y Bquilla"/>
    <n v="0"/>
    <x v="1"/>
  </r>
  <r>
    <x v="3"/>
    <x v="2"/>
    <m/>
    <m/>
    <m/>
    <m/>
    <s v="A5. Revisar estos 7 casos para corregir esta inconsistencia e incluir los formatos que no estan registrados. Adicionalmente respecto a los expedientes a los que se les va a programar fecha de remate, verificar mensualmente que este completa la informacion en cada uno de ellos junto con los formatos correspondientes y control de legalidad."/>
    <s v="Control y seguimiento de procedimiento de remates por parte del despacho de la Division de Cobranzas"/>
    <s v="Informe PDF que contenga la revision efectuada"/>
    <n v="36"/>
    <d v="2025-02-01T00:00:00"/>
    <d v="2026-01-31T00:00:00"/>
    <n v="52"/>
    <n v="0"/>
    <s v="DGI_x000a_Division de Cobranzas Direcciones Seccionales de Bogota, Medellin y Bquilla"/>
    <n v="0"/>
    <x v="1"/>
  </r>
  <r>
    <x v="3"/>
    <x v="2"/>
    <m/>
    <m/>
    <s v="Se identificaron dos (2) expedientes con suspensión de audiencias por incumplimiento a la publicación del remate y un (1) expediente con nulidad de los actos administrativos que ordena y aprueba avalúo. Esto debido a la ausencia del auto que corre traslado de un avalúo. Lo anterior incumple la actividad 18. “Solicitar publicación del remate Diligenciar el formato FT-PEC-2034 Solicitud Publicación de Remates y enviarlo al correo avisosdeley@dian.gov.co de acuerdo con lo establecido en el procedimiento PR-PEC-0247 Comunicación externa, tener en cuenta que la fecha de publicación de los remates debe realizarse el día domingo como mínimo con diez (10) días hábiles de antelación a la fecha señalada para el remate. Cumpliendo con los requisitos señalados en el artículo 450 del Código General del Proceso»” del procedimiento “PR-COT-391 REMATE DE BIENES” y la actividad (sic) 11. “Proferir auto por el cual se corre traslado de un avalúo. Proferir el auto por medio del cual se corre traslado de un avalúo, tener en cuenta la plantilla publicada en listado maestro de documentos en la Diannet.” del procedimiento “PR-COT-0389 AVALUO DE BIENES”. Situaciones que generaron reprocesos de actividades asociadas a las acciones de cobro."/>
    <m/>
    <s v="A6. Revision de los 2 casos seleccionados efectuando las correcciones y ajustes a que haya lugar"/>
    <s v="Revision de los casos en despacho de Cobranzas Seccional Bogota"/>
    <s v="informe PDF sobre  los casos en mencion"/>
    <n v="1"/>
    <d v="2025-02-01T00:00:00"/>
    <d v="2025-04-30T00:00:00"/>
    <n v="12.571428571428571"/>
    <n v="0"/>
    <s v="DGI_x000a_Division de Cobranzas Direccion Seccional de Impuestos de Bogota"/>
    <n v="0"/>
    <x v="1"/>
  </r>
  <r>
    <x v="3"/>
    <x v="2"/>
    <m/>
    <m/>
    <m/>
    <m/>
    <s v="A7. Efectuar capacitacion a los funcionarios de los grupos de coactiva que manejan expedientes de remates respecto al cumplimiento del PR-COT-0391 remate de bienes y todos los formatos correspondientes."/>
    <s v="Capacitacion procedimiento Remate de Bienes y sus formatos respectivos"/>
    <s v="Formato de capacitacion diligenciado"/>
    <n v="3"/>
    <d v="2025-02-01T00:00:00"/>
    <d v="2025-04-30T00:00:00"/>
    <n v="12.571428571428571"/>
    <n v="0"/>
    <s v="DGI_x000a_Division de Cobranzas Direcciones Seccionales de Bogota, Medellin y Bquilla"/>
    <n v="0"/>
    <x v="1"/>
  </r>
  <r>
    <x v="3"/>
    <x v="2"/>
    <m/>
    <m/>
    <m/>
    <m/>
    <s v="A8. Efectuar capacitacion a los funcionarios de los grupos de coactiva que manejan expedientes de remates respecto al cumplimiento del PR-COT-0391 remate de bienes y todos los formatos correspondientes."/>
    <s v="Capacitacion procedimiento Remate de Bienes y sus formatos respectivos"/>
    <s v="Formato de capacitacion diligenciado"/>
    <n v="3"/>
    <d v="2025-02-01T00:00:00"/>
    <d v="2025-04-30T00:00:00"/>
    <n v="12.571428571428571"/>
    <n v="0"/>
    <s v="DGI_x000a_Division de Cobranzas Direcciones Seccionales de Bogota, Medellin y Bquilla"/>
    <n v="0"/>
    <x v="1"/>
  </r>
  <r>
    <x v="3"/>
    <x v="2"/>
    <m/>
    <m/>
    <s v="OB3. Se evidenció en nueve (9) casos concentración de funciones en las actividades de proyectar, revisar y firmar actos administrativos proferidos en el marco del Subproceso Administración de Cartera, en donde la proyección, revisión y firma fue efectuada por el mismo funcionario; expuesto lo anterior, es importante recalcar que la segregación de funciones en los procesos busca minimizar el riesgo de realizar actividades indebidas por un funcionario en razón al poder y oportunidad que este pueda ejercer en la ejecución de sus actividades. "/>
    <m/>
    <s v="A9. Revision de los 9 casos seleccionados efectuando las correcciones y ajustes a que haya lugar"/>
    <s v="revision de los casos en despacho de Cobranzas Seccional Bogota"/>
    <s v="informe PDF sobre  los casos en mencion"/>
    <n v="1"/>
    <d v="2025-02-01T00:00:00"/>
    <d v="2025-04-30T00:00:00"/>
    <n v="12.571428571428571"/>
    <n v="0"/>
    <s v="DGI_x000a_Division de Cobranzas Direccion Seccional de Impuestos de Bogota"/>
    <n v="0"/>
    <x v="1"/>
  </r>
  <r>
    <x v="3"/>
    <x v="2"/>
    <m/>
    <m/>
    <m/>
    <m/>
    <s v="A10. Definir la estrategia de digitalización"/>
    <s v="Estrategia de digitalización del proyecto."/>
    <s v="Documento de estrategia."/>
    <n v="1"/>
    <d v="2023-11-01T00:00:00"/>
    <d v="2024-07-31T00:00:00"/>
    <n v="39"/>
    <n v="1"/>
    <s v="DGI_x000a_Dirección de Gestión de Innovación y Tecnología"/>
    <n v="1"/>
    <x v="0"/>
  </r>
  <r>
    <x v="3"/>
    <x v="2"/>
    <m/>
    <m/>
    <m/>
    <m/>
    <s v="A11.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2"/>
    <m/>
    <m/>
    <m/>
    <m/>
    <s v="A12.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0"/>
  </r>
  <r>
    <x v="3"/>
    <x v="2"/>
    <m/>
    <m/>
    <m/>
    <m/>
    <s v="A13.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0"/>
  </r>
  <r>
    <x v="3"/>
    <x v="2"/>
    <m/>
    <m/>
    <m/>
    <m/>
    <s v="A14.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0"/>
  </r>
  <r>
    <x v="3"/>
    <x v="2"/>
    <m/>
    <m/>
    <m/>
    <m/>
    <s v="A15.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0"/>
  </r>
  <r>
    <x v="3"/>
    <x v="2"/>
    <m/>
    <m/>
    <m/>
    <m/>
    <s v="A1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2"/>
    <m/>
    <m/>
    <m/>
    <m/>
    <s v="17. Iniciar el desarrollo de la solución tecnológica."/>
    <s v="Desarrollo de la solución"/>
    <s v="Informes de seguimiento"/>
    <n v="7"/>
    <d v="2026-01-02T00:00:00"/>
    <d v="2027-09-30T00:00:00"/>
    <n v="90.857142857142861"/>
    <n v="0"/>
    <s v="DGI_x000a_Dirección de Gestión de Innovación y Tecnología"/>
    <n v="0"/>
    <x v="1"/>
  </r>
  <r>
    <x v="3"/>
    <x v="2"/>
    <m/>
    <m/>
    <m/>
    <m/>
    <s v="A18.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1"/>
  </r>
  <r>
    <x v="3"/>
    <x v="2"/>
    <m/>
    <m/>
    <m/>
    <m/>
    <s v="A1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1"/>
  </r>
  <r>
    <x v="3"/>
    <x v="2"/>
    <m/>
    <m/>
    <s v="OB4. Se identificaron  veintiún (21) expedientes en el “Inventario de bienes embargados” formato “FT-COT-5255”, sin actuaciones después de haber proferido la resolución de embargo, medida cautelar o el avalúo del bien , incumpliendo con las actividades posteriores a este acto administrativo, las cuales están establecidas en los procedimientos asociados al subproceso de  administración de Cartera, lo que evidencia falta de celeridad, que puede configurar la prescripción de la acción de cobro generando la pérdida de las obligaciones a cargo de los contribuyentes."/>
    <m/>
    <s v="A10. Informe mensual de seguimiento a actuaciones oportunas y consecutivas  sobre bienes identificados en el FT-COT-5255 donde se incluyan los 21 casos expuestos por ITRC "/>
    <s v="Revision de los casos en despacho de Jefes de Division"/>
    <s v="Informe en PDF con los casos analizados en el trimestre"/>
    <n v="60"/>
    <d v="2025-02-01T00:00:00"/>
    <d v="2026-01-31T00:00:00"/>
    <n v="52"/>
    <n v="0"/>
    <s v="DGI_x000a_Division de Cobranzas de Bogota, Yopal, Sincelejo, Armenia y Pasto"/>
    <n v="0"/>
    <x v="1"/>
  </r>
  <r>
    <x v="0"/>
    <x v="2"/>
    <s v="INSP. 1707022417 _x000a_H 1,2,3,4_x000a__x000a_Reconocimiento de Carga"/>
    <s v="RF1"/>
    <s v="Hallazgo 1. Fallas en el seguimiento y control por parte de la Dirección de Impuestos y Aduanas Nacionales - DIAN al cumplimiento de lo establecido en el procedimiento de Reconocimiento de carga Código PR-OA-0177 Versión 2 y en el artículo 73-1 de la Resolución 4240 de 2000"/>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0"/>
  </r>
  <r>
    <x v="0"/>
    <x v="2"/>
    <m/>
    <m/>
    <m/>
    <m/>
    <s v="2. Definir los requerimientos no funcionales "/>
    <s v="Definir los requerimientos no funcionales "/>
    <s v="Documento de requerimientos no funcionales V1"/>
    <n v="1"/>
    <d v="2024-02-01T00:00:00"/>
    <d v="2025-03-31T00:00:00"/>
    <n v="60.571428571428569"/>
    <n v="1"/>
    <s v="DGA_x000a_NC - Subproceso de innovación y Tecnología_x000a_Subdirección de Innovación y Proyectos_x000a_"/>
    <n v="1"/>
    <x v="0"/>
  </r>
  <r>
    <x v="0"/>
    <x v="2"/>
    <m/>
    <m/>
    <m/>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Subdirección de Innovación y Proyectos_x000a_"/>
    <n v="1"/>
    <x v="0"/>
  </r>
  <r>
    <x v="0"/>
    <x v="2"/>
    <m/>
    <m/>
    <m/>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0"/>
  </r>
  <r>
    <x v="0"/>
    <x v="2"/>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Subdirección de Innovación y Proyectos_x000a_"/>
    <n v="1"/>
    <x v="0"/>
  </r>
  <r>
    <x v="0"/>
    <x v="2"/>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NC- Subproceso Operación Aduanera_x000a_Subdirección de Operación Aduanera _x000a__x000a_NC - Subproceso de innovación y Tecnología_x000a_Subdirección de Innovación y Proyectos_x000a_ACTUALIZADO_x000a_30112021_x000a__x000a_REFORMULADO_x000a_09122022"/>
    <n v="0"/>
    <x v="1"/>
  </r>
  <r>
    <x v="0"/>
    <x v="2"/>
    <m/>
    <m/>
    <m/>
    <m/>
    <s v="7. Iniciar el desarrollo de la solución tecnológica."/>
    <s v="Desarrollo de la solución"/>
    <s v="Informes de seguimiento"/>
    <n v="7"/>
    <d v="2025-06-01T00:00:00"/>
    <d v="2026-12-31T00:00:00"/>
    <n v="82.571428571428569"/>
    <n v="0"/>
    <s v="DGA_x000a_NC - Subproceso de innovación y Tecnología_x000a_Subdirección de Innovación y Proyectos_x000a_"/>
    <n v="0"/>
    <x v="1"/>
  </r>
  <r>
    <x v="0"/>
    <x v="2"/>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1"/>
  </r>
  <r>
    <x v="0"/>
    <x v="2"/>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Subdirección de Innovación y Proyectos_x000a_ACTUALIZADO_x000a_30112021_x000a__x000a_REFORMULADO_x000a_09122022"/>
    <n v="0"/>
    <x v="1"/>
  </r>
  <r>
    <x v="0"/>
    <x v="2"/>
    <m/>
    <m/>
    <s v="Hallazgo 2. 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m/>
    <s v="A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Dirección de Gestión Organizacional_x000a__x000a_ACTUALIZADO_x000a_30112021_x000a__x000a_REFORMULADO_x000a_09122022"/>
    <n v="1"/>
    <x v="0"/>
  </r>
  <r>
    <x v="0"/>
    <x v="2"/>
    <m/>
    <m/>
    <m/>
    <m/>
    <m/>
    <s v="Socializar el memorando en las Direcciones Seccionales  "/>
    <s v="Listado de asistencia a la jornada de socialización"/>
    <n v="1"/>
    <d v="2020-02-16T00:00:00"/>
    <d v="2020-03-15T00:00:00"/>
    <n v="4"/>
    <n v="1"/>
    <s v="DGA_x000a_NC – Subproceso Operación Aduanera_x000a_Dirección de Gestión de Aduanas_x000a_Subdirección de Gestión de Comercio Exterior _x000a_"/>
    <n v="1"/>
    <x v="0"/>
  </r>
  <r>
    <x v="0"/>
    <x v="2"/>
    <m/>
    <m/>
    <m/>
    <m/>
    <s v="A11. Actualizar la matriz de riesgos del Proceso de Operación Aduanera "/>
    <s v="Actualizar las matrices de operación aduanera."/>
    <s v="Matriz de Riesgos actualizada "/>
    <n v="1"/>
    <d v="2020-01-01T00:00:00"/>
    <d v="2022-06-30T00:00:00"/>
    <n v="130.14285714285714"/>
    <n v="1"/>
    <s v="DGA_x000a_NC – Subproceso Operación Aduanera_x000a_Dirección de Gestión de Aduanas_x000a_Subdirección de Operación Aduanera_x000a_Coordinación de Procesos y Riesgos Operacionales _x000a__x000a_ACTUALIZADO_x000a_30112021_x000a__x000a_REFORMULADO_x000a_09122022"/>
    <n v="1"/>
    <x v="0"/>
  </r>
  <r>
    <x v="0"/>
    <x v="2"/>
    <m/>
    <m/>
    <m/>
    <m/>
    <s v="A12. 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0"/>
  </r>
  <r>
    <x v="0"/>
    <x v="2"/>
    <m/>
    <m/>
    <m/>
    <m/>
    <s v="A13.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0"/>
    <x v="2"/>
    <m/>
    <m/>
    <s v="Hallazgo 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_x000a_"/>
    <m/>
    <s v="A14.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ones Seccionales de Aduanas de Bogotá Aeropuerto _x000a_ACTUALIZADO_x000a_30112021_x000a__x000a_REFORMULADO _x000a_09122022_x000a_"/>
    <n v="1"/>
    <x v="0"/>
  </r>
  <r>
    <x v="0"/>
    <x v="2"/>
    <m/>
    <m/>
    <m/>
    <m/>
    <s v="A15.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0"/>
  </r>
  <r>
    <x v="0"/>
    <x v="2"/>
    <m/>
    <m/>
    <m/>
    <m/>
    <s v="A16.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0"/>
  </r>
  <r>
    <x v="0"/>
    <x v="2"/>
    <m/>
    <m/>
    <m/>
    <m/>
    <s v="A17.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Carpeta pública en servidor de nivel central"/>
    <n v="1"/>
    <d v="2020-02-01T00:00:00"/>
    <d v="2020-02-28T00:00:00"/>
    <n v="3.8571428571428572"/>
    <n v="1"/>
    <s v="DGA_x000a_Subdirección de Gestión de Tecnologías de la Información y las Telecomunicaciones-_x000a_Coordinación de Infraestructura Tecnológica"/>
    <n v="1"/>
    <x v="0"/>
  </r>
  <r>
    <x v="0"/>
    <x v="2"/>
    <m/>
    <m/>
    <s v="Hallazgo 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m/>
    <s v="A18.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DS - Subproceso Operación Aduanera_x000a_Dirección Seccional de Aduanas Bogotá Aeropuerto El Dorado_x000a_GIT Asistencia Tecnologica_x000a__x000a_ACTUALIZADO_x000a_30112021_x000a__x000a_REFORMULADO _x000a_09122022"/>
    <n v="1"/>
    <x v="0"/>
  </r>
  <r>
    <x v="0"/>
    <x v="2"/>
    <m/>
    <m/>
    <m/>
    <m/>
    <s v="A19.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DS - Subproceso Operación Aduanera_x000a_Dirección Seccional de Aduanas Bogotá Aeropuerto El Dorado_x000a_GIT Asistencia Tecnologica_x000a__x000a_ACTUALIZADO_x000a_30112021_x000a__x000a_REFORMULADO _x000a_09122022"/>
    <n v="1"/>
    <x v="0"/>
  </r>
  <r>
    <x v="0"/>
    <x v="2"/>
    <m/>
    <m/>
    <m/>
    <m/>
    <s v="A20.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 Subproceso Operación Aduanera_x000a_Direcciones Seccionales de Aduanas de Bogotá, Barranquilla y Cartagena _x000a__x000a_ACTUALIZADO_x000a_30112021_x000a__x000a_REFORMULADO _x000a_09122022"/>
    <n v="1"/>
    <x v="0"/>
  </r>
  <r>
    <x v="0"/>
    <x v="2"/>
    <m/>
    <m/>
    <m/>
    <m/>
    <s v="A21.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Dirección de Gestión de Innovación y Tecnología_x000a__x000a_ACTUALIZADO_x000a_30112021_x000a__x000a_REFORMULADO_x000a_09122022"/>
    <n v="1"/>
    <x v="0"/>
  </r>
  <r>
    <x v="0"/>
    <x v="2"/>
    <s v="INSP. 1707022418 _x000a_H 1,2,3,4,5,6,7_x000a__x000a_Tránsito Aduanero"/>
    <s v="RG1"/>
    <s v="ID del hallazgo I.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0"/>
  </r>
  <r>
    <x v="0"/>
    <x v="2"/>
    <m/>
    <m/>
    <s v="ID del hallazgo II.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_x000a_"/>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Dirección de Gestión de Innovación y Tecnología_x000a__x000a_NC - Subproceso Desarrollo del Talento Humano_x000a_Dirección Gestión Corporativa_x000a_Subdirección Escuela de Impuestos y Aduanas_x000a__x000a_ACTUALIZADO_x000a_30112021"/>
    <n v="1"/>
    <x v="0"/>
  </r>
  <r>
    <x v="0"/>
    <x v="2"/>
    <m/>
    <m/>
    <m/>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0"/>
  </r>
  <r>
    <x v="0"/>
    <x v="2"/>
    <m/>
    <m/>
    <s v="ID del hallazgo III.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Dirección de Gestión de Innovación y Tecnología_x000a__x000a_ACTUALIZADO_x000a_30112021"/>
    <n v="1"/>
    <x v="0"/>
  </r>
  <r>
    <x v="0"/>
    <x v="2"/>
    <m/>
    <m/>
    <m/>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0"/>
  </r>
  <r>
    <x v="0"/>
    <x v="2"/>
    <m/>
    <m/>
    <s v="ID del hallazgo IV.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0"/>
  </r>
  <r>
    <x v="0"/>
    <x v="2"/>
    <m/>
    <m/>
    <m/>
    <m/>
    <s v="7. Definir los requerimientos no funcionales "/>
    <s v="Definir los requerimientos no funcionales "/>
    <s v="Documento de requerimientos no funcionales V1"/>
    <n v="1"/>
    <d v="2024-03-01T00:00:00"/>
    <d v="2025-03-31T00:00:00"/>
    <n v="56.428571428571431"/>
    <n v="1"/>
    <s v="DGA_x000a_NC - Subproceso Innovación y Tecnología_x000a_Subdirección de Innovación y Proyectos_x000a_"/>
    <n v="1"/>
    <x v="0"/>
  </r>
  <r>
    <x v="0"/>
    <x v="2"/>
    <m/>
    <m/>
    <s v="ID del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0"/>
  </r>
  <r>
    <x v="0"/>
    <x v="2"/>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Subdirección de Innovación y Proyectos_x000a_"/>
    <n v="1"/>
    <x v="0"/>
  </r>
  <r>
    <x v="0"/>
    <x v="2"/>
    <m/>
    <m/>
    <m/>
    <m/>
    <s v="9.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Subdirección de Innovación y Proyectos_x000a_"/>
    <n v="1"/>
    <x v="0"/>
  </r>
  <r>
    <x v="0"/>
    <x v="2"/>
    <m/>
    <m/>
    <s v="ID del hallazgo VI.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m/>
    <s v="11. Iniciar el desarrollo de la solución tecnológica."/>
    <s v="Desarrollo de la solución"/>
    <s v="Informes de seguimiento"/>
    <n v="3"/>
    <d v="2025-04-01T00:00:00"/>
    <d v="2025-09-30T00:00:00"/>
    <n v="26"/>
    <n v="0"/>
    <s v="DGA_x000a_NC - Subproceso Innovación y Tecnología_x000a_Subdirección de Innovación y Proyectos_x000a_"/>
    <n v="0"/>
    <x v="1"/>
  </r>
  <r>
    <x v="0"/>
    <x v="2"/>
    <m/>
    <m/>
    <m/>
    <m/>
    <s v="12.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_x000a_"/>
    <n v="0"/>
    <x v="1"/>
  </r>
  <r>
    <x v="0"/>
    <x v="2"/>
    <m/>
    <m/>
    <m/>
    <m/>
    <s v="13.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Operación Aduanera_x000a_Subdirección de Operación Aduanera_x000a__x000a_NC - Subproceso Innovación y Tecnología_x000a_Subdirección de Innovación y Proyectos_x000a_"/>
    <n v="0"/>
    <x v="1"/>
  </r>
  <r>
    <x v="0"/>
    <x v="2"/>
    <m/>
    <m/>
    <m/>
    <m/>
    <s v="14. 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Gestión de Comercio Exterior_x000a_Coordinación de Organización y Gestión de Calidad"/>
    <n v="1"/>
    <x v="0"/>
  </r>
  <r>
    <x v="0"/>
    <x v="2"/>
    <m/>
    <m/>
    <m/>
    <m/>
    <s v="15. 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0"/>
  </r>
  <r>
    <x v="0"/>
    <x v="2"/>
    <m/>
    <m/>
    <m/>
    <m/>
    <s v="16. 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Dirección de Gestión de Innovación y Tecnología_x000a_ _x000a_NC - Subproceso Operacón Aduanera_x000a_Subdirección de Gestión de Comercio Exterior_x000a__x000a_NC - Subproceso Comunicaciones_x000a_Oficina de Comunicaciones"/>
    <n v="1"/>
    <x v="0"/>
  </r>
  <r>
    <x v="0"/>
    <x v="2"/>
    <m/>
    <m/>
    <s v="ID del hallazgo VII. Autorizaciones de tránsitos aduaneros nacionales en la Dirección Seccional de Impuestos y Aduanas de Buenaventura sin el cumplimiento de requisitos, en contravía de lo establecido en el procedimiento PR-OA-0178 “Autorización de tránsito aduanero nacional” versión 2 y los artículos 209, 396 y 397, del Decreto 390 de 2016"/>
    <m/>
    <s v="17. 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Subdirección de Operación Aduanera_x000a_ _x000a_NC - Subproceso Desarrollo del Talento Humano_x000a_Dirección Gestión Corporativa_x000a_Subdirección Escuela de Impuestos y Aduanas_x000a__x000a_ACTUALIZADO_x000a_30112021"/>
    <n v="1"/>
    <x v="0"/>
  </r>
  <r>
    <x v="0"/>
    <x v="2"/>
    <s v="INSP. 1707022428_x000a_H 1,2,3_x000a__x000a_Verificación al control de mantenimiento de requisitos y obligaciones a los operadores de_x000a_tráfico postal y envíos urgentes"/>
    <s v="RG1"/>
    <s v="ID del hallazgo I.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0"/>
  </r>
  <r>
    <x v="0"/>
    <x v="2"/>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0"/>
  </r>
  <r>
    <x v="0"/>
    <x v="2"/>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0"/>
  </r>
  <r>
    <x v="0"/>
    <x v="2"/>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0"/>
  </r>
  <r>
    <x v="0"/>
    <x v="2"/>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0"/>
  </r>
  <r>
    <x v="0"/>
    <x v="2"/>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0"/>
  </r>
  <r>
    <x v="0"/>
    <x v="2"/>
    <m/>
    <m/>
    <s v="ID del hallazgo II.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0"/>
  </r>
  <r>
    <x v="0"/>
    <x v="2"/>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0"/>
  </r>
  <r>
    <x v="0"/>
    <x v="2"/>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0"/>
  </r>
  <r>
    <x v="0"/>
    <x v="2"/>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0"/>
    <x v="2"/>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0"/>
  </r>
  <r>
    <x v="0"/>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0"/>
  </r>
  <r>
    <x v="0"/>
    <x v="2"/>
    <m/>
    <m/>
    <s v="ID del hallazgo III.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0"/>
  </r>
  <r>
    <x v="0"/>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0"/>
  </r>
  <r>
    <x v="0"/>
    <x v="2"/>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0"/>
  </r>
  <r>
    <x v="0"/>
    <x v="2"/>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2"/>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2"/>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2"/>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0"/>
  </r>
  <r>
    <x v="0"/>
    <x v="2"/>
    <s v="TECNOLÓGICO ADUANERO"/>
    <s v="0304-RG 1_x000a_RFC1_x000a__x000a_0307-RG2_x000a_RFC1_x000a__x000a_00307-RG2_x000a_RFC2"/>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s v="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0"/>
    <x v="2"/>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0"/>
  </r>
  <r>
    <x v="0"/>
    <x v="2"/>
    <m/>
    <m/>
    <m/>
    <m/>
    <s v="2.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0"/>
  </r>
  <r>
    <x v="0"/>
    <x v="2"/>
    <m/>
    <m/>
    <m/>
    <m/>
    <s v="3.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0"/>
  </r>
  <r>
    <x v="0"/>
    <x v="2"/>
    <m/>
    <m/>
    <m/>
    <m/>
    <s v="4.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0"/>
  </r>
  <r>
    <x v="0"/>
    <x v="2"/>
    <m/>
    <m/>
    <m/>
    <m/>
    <s v="5. Aprobar o validar el plan de trabajo de la implementación de la solución tecnológica "/>
    <s v="Plan de trabajo aprobado V1"/>
    <s v="Plan de trabajo aprobado V1"/>
    <n v="1"/>
    <d v="2024-03-01T00:00:00"/>
    <d v="2025-03-31T00:00:00"/>
    <n v="56.428571428571431"/>
    <n v="0"/>
    <s v="DGA_x000a_NC - Subproceso Innovación y Tecnología_x000a_Subdirección de Innovación y Proyectos_x000a_"/>
    <n v="0"/>
    <x v="2"/>
  </r>
  <r>
    <x v="0"/>
    <x v="2"/>
    <m/>
    <m/>
    <m/>
    <m/>
    <s v="6. Iniciar el desarrollo de la solución tecnológica."/>
    <s v="Informes de seguimiento"/>
    <s v="Informes de seguimiento"/>
    <n v="2"/>
    <d v="2025-04-01T00:00:00"/>
    <d v="2025-09-30T00:00:00"/>
    <n v="26"/>
    <n v="0"/>
    <s v="DGA_x000a_NC – Subproceso Operación Aduanera_x000a_Dirección de Gestión de Aduanas_x000a_Subdirección de Operación Aduanera_x000a__x000a_ACTUALIZADO_x000a_30112021"/>
    <n v="0"/>
    <x v="1"/>
  </r>
  <r>
    <x v="0"/>
    <x v="2"/>
    <m/>
    <m/>
    <m/>
    <m/>
    <s v="7. Iniciar la implementación de la solución tecnológica"/>
    <s v=" (01) Un  formato de Aceptación de Pruebas funcionales y salida a producción - FT-IIT-1851."/>
    <s v=" (01) Un  formato de Aceptación de Pruebas funcionales y salida a producción - FT-IIT-1851."/>
    <n v="1"/>
    <d v="2025-04-01T00:00:00"/>
    <d v="2025-09-30T00:00:00"/>
    <n v="26"/>
    <n v="0"/>
    <s v="DGA_x000a_NC – Subproceso Operación Aduanera_x000a_Dirección de Gestión de Aduanas_x000a_Subdirección de Operación Aduanera_x000a__x000a_ACTUALIZADO_x000a_30112021"/>
    <n v="0"/>
    <x v="1"/>
  </r>
  <r>
    <x v="0"/>
    <x v="2"/>
    <m/>
    <m/>
    <m/>
    <m/>
    <s v="8.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2"/>
    <m/>
    <m/>
    <m/>
    <m/>
    <s v="9.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0"/>
  </r>
  <r>
    <x v="0"/>
    <x v="2"/>
    <m/>
    <m/>
    <m/>
    <m/>
    <s v="10.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0"/>
  </r>
  <r>
    <x v="0"/>
    <x v="2"/>
    <m/>
    <m/>
    <m/>
    <m/>
    <s v="11.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0"/>
  </r>
  <r>
    <x v="0"/>
    <x v="2"/>
    <m/>
    <m/>
    <m/>
    <m/>
    <s v="12.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0"/>
  </r>
  <r>
    <x v="0"/>
    <x v="2"/>
    <m/>
    <m/>
    <m/>
    <m/>
    <s v="13.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0"/>
  </r>
  <r>
    <x v="0"/>
    <x v="2"/>
    <m/>
    <m/>
    <m/>
    <m/>
    <s v=" 14.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0"/>
    <x v="2"/>
    <m/>
    <m/>
    <m/>
    <m/>
    <s v="15.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0"/>
  </r>
  <r>
    <x v="0"/>
    <x v="2"/>
    <m/>
    <m/>
    <m/>
    <m/>
    <s v="17. Proyecto SOC (Centro de Operación de Seguridad)"/>
    <s v="´- Diseño del SOC_x000a_- Estrategia de Implementación_x000a_- Servicios implementados de acuerdo con el Diseño"/>
    <s v="Implementación del proyecto"/>
    <n v="3"/>
    <d v="2024-02-01T00:00:00"/>
    <d v="2028-11-30T00:00:00"/>
    <n v="252"/>
    <n v="0.2"/>
    <s v="DGA_x000a_NC - Subproceso Innovación y Tecnología_x000a_Oficina de Seguridad de la Información"/>
    <n v="0.2"/>
    <x v="1"/>
  </r>
  <r>
    <x v="0"/>
    <x v="2"/>
    <m/>
    <m/>
    <m/>
    <m/>
    <s v="18. Diseño, estructuración y creación de la matriz de roles y responsabilidades."/>
    <s v="Matriz de roles y responsabilidades estructurada."/>
    <s v="Diseño"/>
    <n v="1"/>
    <d v="2023-02-15T00:00:00"/>
    <d v="2025-03-31T00:00:00"/>
    <n v="110.71428571428571"/>
    <n v="0"/>
    <s v="DGA_x000a_NC - Subproceso Innovación y Tecnología_x000a_Oficina de Seguridad de la Información"/>
    <n v="0"/>
    <x v="2"/>
  </r>
  <r>
    <x v="0"/>
    <x v="2"/>
    <m/>
    <m/>
    <m/>
    <m/>
    <s v=" 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 34.00"/>
    <d v="2022-10-01T00:00:00"/>
    <d v="2025-12-31T00:00:00"/>
    <n v="169.57142857142858"/>
    <n v="0.6"/>
    <s v="DGA_x000a_NC - Subproceso Innovación y Tecnología_x000a_Dirección de Gestión de Innovación y Proyectos"/>
    <n v="0.6"/>
    <x v="1"/>
  </r>
  <r>
    <x v="0"/>
    <x v="2"/>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0"/>
  </r>
  <r>
    <x v="0"/>
    <x v="2"/>
    <m/>
    <m/>
    <m/>
    <s v="2. Implementación del sistema de riesgos transversal en todos los procesos aduaneros incluido Tráfico Postal"/>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0"/>
    <x v="2"/>
    <m/>
    <m/>
    <m/>
    <m/>
    <s v="21. Iniciar el proyecto con la definición de  los requerimientos funcionales"/>
    <s v="Documento de requerimientos funcionales V1"/>
    <s v="Documento de requerimientos funcionales V1"/>
    <n v="1"/>
    <d v="2024-02-01T00:00:00"/>
    <d v="2025-03-31T00:00:00"/>
    <n v="60.571428571428569"/>
    <n v="1"/>
    <s v="DGA_x000a_NC – Subproceso Operación Aduanera_x000a_Dirección de Gestión de Aduanas_x000a_Subdirección de Operación Aduanera_x000a__x000a_ACTUALIZADO_x000a_30112021"/>
    <n v="1"/>
    <x v="0"/>
  </r>
  <r>
    <x v="0"/>
    <x v="2"/>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0"/>
  </r>
  <r>
    <x v="0"/>
    <x v="2"/>
    <m/>
    <m/>
    <m/>
    <m/>
    <s v="23. Iniciar el proceso de contratación"/>
    <s v="Documento de validación o aceptación del proceso de contratación"/>
    <s v="Documento de validación o aceptación del proceso de contratación"/>
    <n v="1"/>
    <d v="2023-11-01T00:00:00"/>
    <d v="2025-03-31T00:00:00"/>
    <n v="73.714285714285708"/>
    <n v="0.9"/>
    <s v="DGA_x000a_NC - Subproceso Innovación y Tecnología_x000a_Subdirección de Innovación y Proyectos_x000a_"/>
    <n v="0.9"/>
    <x v="2"/>
  </r>
  <r>
    <x v="0"/>
    <x v="2"/>
    <m/>
    <m/>
    <m/>
    <m/>
    <s v="24. Definir la priorización funcional de la implementación"/>
    <s v="Mapa de historias con la priorización funcional de la implementación V1"/>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ACTUALIZADO_x000a_30112021"/>
    <n v="1"/>
    <x v="0"/>
  </r>
  <r>
    <x v="0"/>
    <x v="2"/>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0"/>
  </r>
  <r>
    <x v="0"/>
    <x v="2"/>
    <m/>
    <m/>
    <m/>
    <m/>
    <s v="26. Aprobar o validar el plan de trabajo de la implementación de la solución tecnológica "/>
    <s v="Plan de trabajo aprobado V1"/>
    <s v="Plan de trabajo aprobado V1"/>
    <n v="1"/>
    <d v="2023-11-01T00:00:00"/>
    <d v="2025-05-31T00:00:00"/>
    <n v="82.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2"/>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1"/>
  </r>
  <r>
    <x v="0"/>
    <x v="2"/>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1"/>
  </r>
  <r>
    <x v="0"/>
    <x v="2"/>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2"/>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0"/>
  </r>
  <r>
    <x v="0"/>
    <x v="2"/>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0"/>
  </r>
  <r>
    <x v="0"/>
    <x v="2"/>
    <m/>
    <m/>
    <m/>
    <s v="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0"/>
  </r>
  <r>
    <x v="0"/>
    <x v="2"/>
    <m/>
    <m/>
    <m/>
    <m/>
    <s v="21. Iniciar el proyecto con la definición de  los requerimientos funcionales"/>
    <s v="Documento de requerimientos funcionales V1"/>
    <s v="Documento de requerimientos funcionales V1"/>
    <n v="1"/>
    <d v="2024-02-01T00:00:00"/>
    <d v="2025-03-31T00:00:00"/>
    <n v="60.571428571428569"/>
    <n v="1"/>
    <s v="DGA_x000a_NC – Subproceso Operación Aduanera_x000a_Dirección de Gestión de Aduanas_x000a_Subdirección de Operación Aduanera_x000a__x000a_ACTUALIZADO_x000a_30112021"/>
    <n v="1"/>
    <x v="0"/>
  </r>
  <r>
    <x v="0"/>
    <x v="2"/>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0"/>
  </r>
  <r>
    <x v="0"/>
    <x v="2"/>
    <m/>
    <m/>
    <m/>
    <m/>
    <s v="23. Iniciar el proceso de contratación"/>
    <s v="Documento de validación o aceptación del proceso de contratación"/>
    <s v="Documento de validación o aceptación del proceso de contratación"/>
    <n v="1"/>
    <d v="2023-11-01T00:00:00"/>
    <d v="2025-03-31T00:00:00"/>
    <n v="73.714285714285708"/>
    <n v="0.9"/>
    <s v="DGA_x000a_NC - Subproceso Innovación y Tecnología_x000a_Subdirección de Innovación y Proyectos_x000a_"/>
    <n v="0.9"/>
    <x v="2"/>
  </r>
  <r>
    <x v="0"/>
    <x v="2"/>
    <m/>
    <m/>
    <m/>
    <m/>
    <s v="24. Definir la priorización funcional de la implementación"/>
    <s v="Mapa de historias con la priorización funcional de la implementación V1"/>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ACTUALIZADO_x000a_30112021"/>
    <n v="1"/>
    <x v="0"/>
  </r>
  <r>
    <x v="0"/>
    <x v="2"/>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0"/>
  </r>
  <r>
    <x v="0"/>
    <x v="2"/>
    <m/>
    <m/>
    <m/>
    <m/>
    <s v="26. Aprobar o validar el plan de trabajo de la implementación de la solución tecnológica "/>
    <s v="Plan de trabajo aprobado V1"/>
    <s v="Plan de trabajo aprobado V1"/>
    <n v="1"/>
    <d v="2023-11-01T00:00:00"/>
    <d v="2025-05-31T00:00:00"/>
    <n v="82.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2"/>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1"/>
  </r>
  <r>
    <x v="0"/>
    <x v="2"/>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1"/>
  </r>
  <r>
    <x v="0"/>
    <x v="2"/>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6-01T00:00:00"/>
    <d v="2027-09-30T00:00:00"/>
    <n v="121.57142857142857"/>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1"/>
  </r>
  <r>
    <x v="0"/>
    <x v="2"/>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0"/>
  </r>
  <r>
    <x v="0"/>
    <x v="2"/>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0"/>
  </r>
  <r>
    <x v="0"/>
    <x v="2"/>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0"/>
  </r>
  <r>
    <x v="0"/>
    <x v="2"/>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0"/>
  </r>
  <r>
    <x v="0"/>
    <x v="2"/>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0"/>
  </r>
  <r>
    <x v="0"/>
    <x v="2"/>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0"/>
  </r>
  <r>
    <x v="0"/>
    <x v="2"/>
    <s v="INSP. 1707022443_x000a_H1,2,3,4,5,6,7,8_x000a__x000a_Indicar el nombre de la inspección tal como aparece en el encabezado del PPFC formalizado"/>
    <s v="RG2_x000a__x000a_RFC1"/>
    <s v="ID del hallazgo 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0"/>
  </r>
  <r>
    <x v="0"/>
    <x v="2"/>
    <m/>
    <m/>
    <s v="ID  del Hallazgo 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0"/>
  </r>
  <r>
    <x v="0"/>
    <x v="2"/>
    <m/>
    <m/>
    <s v="ID del Hallazgo 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0"/>
  </r>
  <r>
    <x v="0"/>
    <x v="2"/>
    <m/>
    <m/>
    <s v="ID del Hallazgo 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2"/>
    <m/>
    <m/>
    <s v="ID del Hallazgo 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2"/>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2"/>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2"/>
    <m/>
    <m/>
    <s v="ID del Hallazgo 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5-09-30T00:00:00"/>
    <n v="26"/>
    <n v="0"/>
    <s v="DGA_x000a_NC- Subproceso Innovación y Tecnología_x000a_Subdirección de Innovación y Proyectos"/>
    <n v="0"/>
    <x v="1"/>
  </r>
  <r>
    <x v="0"/>
    <x v="2"/>
    <m/>
    <m/>
    <m/>
    <m/>
    <s v="9.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2"/>
    <m/>
    <m/>
    <s v="ID del Hallazgo 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0"/>
    <x v="2"/>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2"/>
    <m/>
    <m/>
    <s v="ID del Hallazgo 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2"/>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2"/>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2"/>
    <m/>
    <m/>
    <m/>
    <m/>
    <s v="16. Iniciar el desarrollo de la solución tecnológica."/>
    <s v="Desarrollo de la solución"/>
    <s v="Informes de seguimiento"/>
    <n v="2"/>
    <d v="2025-04-01T00:00:00"/>
    <d v="2025-09-30T00:00:00"/>
    <n v="26"/>
    <n v="0"/>
    <s v="DGA_x000a_NC- Subproceso Innovación y Tecnología_x000a_Subdirección de Innovación y Proyectos"/>
    <n v="0"/>
    <x v="1"/>
  </r>
  <r>
    <x v="0"/>
    <x v="2"/>
    <m/>
    <m/>
    <m/>
    <m/>
    <s v="17.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2"/>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0"/>
    <x v="2"/>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2"/>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2"/>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2"/>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2"/>
    <m/>
    <m/>
    <m/>
    <m/>
    <s v="24. Iniciar el desarrollo de la solución tecnológica."/>
    <s v="Desarrollo de la solución"/>
    <s v="Informes de seguimiento"/>
    <n v="2"/>
    <d v="2025-04-01T00:00:00"/>
    <d v="2025-09-30T00:00:00"/>
    <n v="26"/>
    <n v="0"/>
    <s v="DGA_x000a_NC- Subproceso Innovación y Tecnología_x000a_Subdirección de Innovación y Proyectos"/>
    <n v="0"/>
    <x v="1"/>
  </r>
  <r>
    <x v="0"/>
    <x v="2"/>
    <m/>
    <m/>
    <m/>
    <m/>
    <s v="25.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2"/>
    <m/>
    <m/>
    <m/>
    <m/>
    <s v="26.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2"/>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0"/>
  </r>
  <r>
    <x v="0"/>
    <x v="2"/>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0"/>
  </r>
  <r>
    <x v="0"/>
    <x v="2"/>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0"/>
  </r>
  <r>
    <x v="0"/>
    <x v="2"/>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0"/>
  </r>
  <r>
    <x v="0"/>
    <x v="2"/>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0"/>
  </r>
  <r>
    <x v="0"/>
    <x v="2"/>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0"/>
  </r>
  <r>
    <x v="0"/>
    <x v="2"/>
    <m/>
    <m/>
    <m/>
    <m/>
    <s v="33. Iniciar el desarrollo de la solución tecnológica."/>
    <s v="Desarrollo de la solución"/>
    <s v="Informes de seguimiento"/>
    <n v="2"/>
    <d v="2025-04-01T00:00:00"/>
    <d v="2025-09-30T00:00:00"/>
    <n v="26"/>
    <n v="0"/>
    <s v="DGA_x000a_NC- Subproceso Innovación y Tecnología_x000a_Subdirección de Innovación y Proyectos"/>
    <n v="0"/>
    <x v="1"/>
  </r>
  <r>
    <x v="0"/>
    <x v="2"/>
    <m/>
    <m/>
    <m/>
    <m/>
    <s v="34. Iniciar la implementación de la solución tecnológica"/>
    <s v="Pruebas y evaluación funcional"/>
    <s v=" (01) Un  formato de Aceptación de Pruebas funcionales y salida a producción - FT-IIT-1851."/>
    <n v="1"/>
    <d v="2025-04-01T00:00:00"/>
    <d v="2025-09-30T00:00:00"/>
    <n v="26"/>
    <n v="0"/>
    <s v="DGA_x000a_NC – Subproceso Operación Aduanera_x000a_Subdirección de Operación Aduanera"/>
    <n v="0"/>
    <x v="1"/>
  </r>
  <r>
    <x v="0"/>
    <x v="2"/>
    <m/>
    <m/>
    <m/>
    <m/>
    <s v="35.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5-09-30T00:00:00"/>
    <n v="26"/>
    <n v="0"/>
    <s v="DGA_x000a_NC- Subproceso Innovación y Tecnología_x000a_Subdirección de Innovación y Proyectos_x000a__x000a_NC – Subproceso Operación Aduanera_x000a_Dirección de Gestión de Aduanas_x000a_Subdirección de Operación Aduanera"/>
    <n v="0"/>
    <x v="1"/>
  </r>
  <r>
    <x v="0"/>
    <x v="2"/>
    <s v="INSP. 1707022447_x000a_ H 4 y 5 _x000a_OB. 1_x000a__x000a_Clasificación y actualización arancelaria"/>
    <s v="RG1_x000a__x000a_RFC1"/>
    <s v="ID del 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s v="RG1: Decisión final del proceso de control fuera de la norma _x000a__x000a_RF1: Indebida clasificación arancelaria y/o actualización en el SIE  arancel para beneficio propio o de terceros"/>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0"/>
    <x v="2"/>
    <m/>
    <m/>
    <s v="ID del 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0"/>
  </r>
  <r>
    <x v="0"/>
    <x v="2"/>
    <m/>
    <m/>
    <s v="ID de OB1. Revisadas las publicaciones de las resoluciones de clasificación arancelaria en la página WEB de la entidad DIAN para el periodo de la muestra entre el 1 de enero de 2020 al 31 de mayo de 2022, se observó que se presenta inconsistencia frente a la información que se muestra al usuario externo, en lo relacionado con: casos en los que el número de la resolución descargada no coincide con la información registrada en el nombre del link; casos en los que la nomenclatura de la subpartida descargada no coincide con la registrada en el nombre del link."/>
    <m/>
    <s v="Realizar seguimiento a las publicaciones de las resoluciones de clasificación arancelaria."/>
    <s v="Obtener información clara y veraz a través de la página de la entidad en el link:_x000a__x000a_ https://www.dian.gov.co/normatividad/Paginas/ResoClasifiAracelaria.aspx"/>
    <s v="Información correcta y actualizada al 100%"/>
    <n v="1"/>
    <d v="2023-02-01T00:00:00"/>
    <d v="2023-12-31T00:00:00"/>
    <n v="47.571428571428569"/>
    <n v="1"/>
    <s v="DGA_x000a_NC – Subproceso Operación Aduanera_x000a_Coordinación de Clasificación Arancelaria"/>
    <n v="1"/>
    <x v="0"/>
  </r>
  <r>
    <x v="0"/>
    <x v="2"/>
    <m/>
    <m/>
    <m/>
    <m/>
    <s v="Realizar una evaluación con la Dirección de Tecnología e Innovación para determinar el alcance de esta acción que propende por disponer para uso, consulta o auditoria, toda la documentación soporte de las acrualizaciones del SIE de Arancel. No obstante, la Coordinación de Clasificación Arancelaria desde hace un mes viene haciendo esa trazabilidad y la mantendrá hacia el futuro con todas las actualizaciones del sistema."/>
    <s v="Disponer de manera actualizada toda la trazabilidad de las actualizaciones al SIE de Arancel para consulta, utilización y auditorias de los organismos competentes"/>
    <s v="Información correcta y actualizada al 100%"/>
    <n v="1"/>
    <d v="2023-01-15T00:00:00"/>
    <d v="2023-06-15T00:00:00"/>
    <n v="21.571428571428573"/>
    <n v="1"/>
    <s v="DGA_x000a_NC – Subproceso Operación Aduanera_x000a_Coordinación de Clasificación Arancelaria"/>
    <n v="1"/>
    <x v="0"/>
  </r>
  <r>
    <x v="0"/>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Seccional de Aduanas de Bogotá Aeropuerto El Dorado_x000a_ Divisiòn de Control de Carga _x000a_GIT de Tráfico Postal y Envíos Urgentes de la Divisiòn de Control de Carga"/>
    <n v="1"/>
    <x v="0"/>
  </r>
  <r>
    <x v="0"/>
    <x v="2"/>
    <m/>
    <m/>
    <m/>
    <m/>
    <s v="2. Realizar seguimiento bimestral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Seccional de Aduanas de Bogotá Aeropuerto El Dorado_x000a_ Divisiòn de Control de Carga _x000a_GIT de Tráfico Postal y Envíos Urgentes de la Divisiòn de Control de Carga"/>
    <n v="1"/>
    <x v="0"/>
  </r>
  <r>
    <x v="0"/>
    <x v="2"/>
    <m/>
    <m/>
    <m/>
    <m/>
    <s v="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_x000a__x000a_Un reporte de inconsistencias encontradas  en el seguimiento mensual y correctivos aplicados y/o informar en el evento que no existan inconsistencias "/>
    <s v="Reporte de inconsistencias  o reporte de no inconsistencias encontradas en el registro de la información en el SIE CARGA MUISCA."/>
    <n v="4"/>
    <d v="2023-08-31T00:00:00"/>
    <d v="2023-12-31T00:00:00"/>
    <n v="17.428571428571427"/>
    <n v="1"/>
    <s v="DGA_x000a_DS – Subproceso Operación Aduanera_x000a_Seccional de Aduanas de Bogotá Aeropuerto El Dorado_x000a_ Divisiòn de Control de Carga _x000a_GIT de Tráfico Postal y Envíos Urgentes de la Divisiòn de Control de Carga"/>
    <n v="1"/>
    <x v="0"/>
  </r>
  <r>
    <x v="0"/>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Seccional de Aduanas de Bogotá Aeropuerto El Dorado_x000a_Divisiòn de Control de Carga de la Dirección_x000a_GIT de Tráfico Postal y Envíos Urgentes"/>
    <n v="1"/>
    <x v="0"/>
  </r>
  <r>
    <x v="0"/>
    <x v="2"/>
    <m/>
    <m/>
    <m/>
    <m/>
    <s v="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Seccional de Aduanas de Bogotá Aeropuerto El Dorado_x000a_Divisiòn de Control de Carga de la Dirección_x000a_GIT de Tráfico Postal y Envíos Urgentes"/>
    <n v="1"/>
    <x v="0"/>
  </r>
  <r>
    <x v="0"/>
    <x v="2"/>
    <m/>
    <m/>
    <m/>
    <m/>
    <s v="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5"/>
    <d v="2023-08-31T00:00:00"/>
    <d v="2024-01-31T00:00:00"/>
    <n v="21.857142857142858"/>
    <n v="1"/>
    <s v="DGA_x000a_DS – Subproceso Operación Aduanera_x000a_Seccional de Aduanas de Bogotá Aeropuerto El Dorado_x000a_Divisiòn de Control de Carga de la Dirección_x000a_GIT de Tráfico Postal y Envíos Urgentes"/>
    <n v="1"/>
    <x v="0"/>
  </r>
  <r>
    <x v="0"/>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Seccional de Aduanas de Bogotá Aeropuerto El Dorado_x000a_Divisiòn de Control de Carga de la Dirección_x000a_GIT de Tráfico Postal y Envíos Urgentes"/>
    <n v="1"/>
    <x v="0"/>
  </r>
  <r>
    <x v="0"/>
    <x v="2"/>
    <m/>
    <m/>
    <m/>
    <m/>
    <s v="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5"/>
    <d v="2023-08-31T00:00:00"/>
    <d v="2024-01-31T00:00:00"/>
    <n v="21.857142857142858"/>
    <n v="1"/>
    <s v="DGA_x000a_DS – Subproceso Operación Aduanera_x000a_Seccional de Aduanas de Bogotá Aeropuerto El Dorado_x000a_Divisiòn de Control de Carga de la Dirección_x000a_GIT de Tráfico Postal y Envíos Urgentes"/>
    <n v="1"/>
    <x v="0"/>
  </r>
  <r>
    <x v="0"/>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Reporte mensual de inconsistencias encontradas y correctivos aplicados o informar en el evento que no existan inconsitencias "/>
    <n v="5"/>
    <d v="2023-08-31T00:00:00"/>
    <d v="2024-01-31T00:00:00"/>
    <n v="21.857142857142858"/>
    <n v="1"/>
    <s v="DGA_x000a_DS – Subproceso Operación Aduanera_x000a_Seccional de Aduanas de Bogotá Aeropuerto El Dorado_x000a_Divisiòn de Control de Carga de la Dirección_x000a_GIT de Tráfico Postal y Envíos Urgentes"/>
    <n v="1"/>
    <x v="0"/>
  </r>
  <r>
    <x v="0"/>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àfico postal.                                            "/>
    <s v=" 1.Certificado de aceptación de pruebas del &quot;acta de diligencia tráfico postal&quot;_x000a__x000a_2. Habilitar casilla 85  &quot;observaciones&quot; del acta de diligencia."/>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0"/>
    <x v="2"/>
    <m/>
    <m/>
    <m/>
    <m/>
    <s v="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
    <n v="13"/>
    <d v="2023-08-31T00:00:00"/>
    <d v="2024-09-30T00:00:00"/>
    <n v="56.571428571428569"/>
    <n v="1"/>
    <s v="DGA_x000a_DS – Subproceso Operación Aduanera_x000a_Seccional de Aduanas de Bogotá Aeropuerto El Dorado_x000a_Divisiòn de Control de Carga de la Dirección_x000a_GIT de Tráfico Postal y Envíos Urgentes"/>
    <n v="1"/>
    <x v="0"/>
  </r>
  <r>
    <x v="0"/>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
    <n v="1"/>
    <d v="2023-05-01T00:00:00"/>
    <d v="2024-06-30T00:00:00"/>
    <n v="60.857142857142854"/>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0"/>
    <x v="2"/>
    <m/>
    <m/>
    <m/>
    <m/>
    <s v="9. Actualizar el manual carga  sobre la forma de consulta de los insumos y documentos en el SIE MUISCA CARGA."/>
    <s v="1. Actualización del manual de CARGA._x000a_2. Capacitación sobre los ajustes del manual de CARGA."/>
    <s v="1. Manual actualizado._x000a__x000a_2. Capaciación sobre los ajustes al manual."/>
    <n v="2"/>
    <d v="2023-04-01T00:00:00"/>
    <d v="2024-06-30T00:00:00"/>
    <n v="65.142857142857139"/>
    <n v="1"/>
    <s v="DGA_x000a_NC – Subproceso Operación Aduanera_x000a_Subdirección de Operación Aduanera"/>
    <n v="1"/>
    <x v="0"/>
  </r>
  <r>
    <x v="0"/>
    <x v="2"/>
    <m/>
    <m/>
    <m/>
    <m/>
    <s v="10. Registrar información en las actas de diligencia de las operaciones de tràfico postal y envios urgentes en el SISTEMA MUISCA CARGA."/>
    <s v="1. Registrar la información en el SIE MUISCA CARGA.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Seccional de Aduanas de Bogotá Aeropuerto El Dorado_x000a_Divisiòn de Control de Carga de la Dirección_x000a_GIT de Tráfico Postal y Envíos Urgentes"/>
    <n v="1"/>
    <x v="0"/>
  </r>
  <r>
    <x v="0"/>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11. Realizar ajuste  en el SIE MUISCA CARGA al  FT-1154 &quot;Acta de Diligencia Tràfico Postal&quot; ."/>
    <s v="1. Acta de diligencia de trafico postal  en funcionamiento en el Sistema MUISCA CARGA.                             "/>
    <s v=" Certificado de aceptación de pruebas del &quot;acta de diligencia tráfico postal&quot;"/>
    <n v="1"/>
    <d v="2023-05-01T00:00:00"/>
    <d v="2024-08-31T00:00:00"/>
    <n v="69.714285714285708"/>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0"/>
  </r>
  <r>
    <x v="0"/>
    <x v="2"/>
    <m/>
    <m/>
    <m/>
    <m/>
    <s v="10. Registrar información en las actas de diligencia de las operaciones de tràfico postal y envios urgentes en el SISTEMA MUISCA CARGA."/>
    <s v="1. Registrar la información en el SIE MUISCA CARGA.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Seccional de Aduanas de Bogotá Aeropuerto El Dorado_x000a_Divisiòn de Control de Carga de la Dirección_x000a_GIT de Tráfico Postal y Envíos Urgentes"/>
    <n v="1"/>
    <x v="0"/>
  </r>
  <r>
    <x v="0"/>
    <x v="2"/>
    <m/>
    <m/>
    <m/>
    <m/>
    <s v="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5"/>
    <d v="2023-09-30T00:00:00"/>
    <d v="2024-02-29T00:00:00"/>
    <n v="21.714285714285715"/>
    <n v="1"/>
    <s v="DGA_x000a_DS – Subproceso Operación Aduanera_x000a_Seccional de Aduanas de Bogotá Aeropuerto El Dorado_x000a_Divisiòn de Control de Carga de la Dirección_x000a_GIT de Tráfico Postal y Envíos Urgentes"/>
    <n v="1"/>
    <x v="0"/>
  </r>
  <r>
    <x v="0"/>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Seccional de Aduanas de Bogotá Aeropuerto El Dorado_x000a_Divisiòn de Control de Carga de la Dirección_x000a_GIT de Tráfico Postal y Envíos Urgentes"/>
    <n v="1"/>
    <x v="0"/>
  </r>
  <r>
    <x v="0"/>
    <x v="2"/>
    <m/>
    <m/>
    <m/>
    <m/>
    <s v="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_x000a_"/>
    <n v="1"/>
    <d v="2023-10-01T00:00:00"/>
    <d v="2025-05-31T00:00:00"/>
    <n v="86.857142857142861"/>
    <n v="0.8"/>
    <s v="DGA_x000a_NC – Subproceso Operación Aduanera_x000a_Subdirección de Operación Aduanera"/>
    <n v="0.8"/>
    <x v="1"/>
  </r>
  <r>
    <x v="0"/>
    <x v="2"/>
    <m/>
    <m/>
    <m/>
    <m/>
    <s v="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5"/>
    <d v="2024-01-04T00:00:00"/>
    <d v="2025-11-30T00:00:00"/>
    <n v="99.428571428571431"/>
    <n v="0.32"/>
    <s v="DGA_x000a_DS – Subproceso Operación Aduanera_x000a_Seccional de Aduanas de Bogotá Aeropuerto El Dorado_x000a_Divisiòn de Control de Carga de la Dirección_x000a_GIT de Tráfico Postal y Envíos Urgentes"/>
    <n v="0.32"/>
    <x v="1"/>
  </r>
  <r>
    <x v="0"/>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0"/>
  </r>
  <r>
    <x v="0"/>
    <x v="2"/>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0"/>
  </r>
  <r>
    <x v="0"/>
    <x v="2"/>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0"/>
  </r>
  <r>
    <x v="0"/>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0"/>
  </r>
  <r>
    <x v="0"/>
    <x v="2"/>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5-10-31T00:00:00"/>
    <n v="52"/>
    <n v="0.1"/>
    <s v="DGA_x000a_Subdirección de Operación Aduanera_x000a_Direccioón de Innovación y Tecnología_x000a__x000a_Dirección de Gestión de Impuestos_x000a_Subdirección de Recaudo_x000a_Coordinación de Control a Entidades Reaudadoras."/>
    <n v="0.1"/>
    <x v="1"/>
  </r>
  <r>
    <x v="0"/>
    <x v="2"/>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0"/>
  </r>
  <r>
    <x v="0"/>
    <x v="2"/>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0"/>
  </r>
  <r>
    <x v="0"/>
    <x v="2"/>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0"/>
  </r>
  <r>
    <x v="0"/>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0"/>
  </r>
  <r>
    <x v="0"/>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0"/>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0"/>
  </r>
  <r>
    <x v="0"/>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1"/>
  </r>
  <r>
    <x v="0"/>
    <x v="2"/>
    <m/>
    <m/>
    <m/>
    <m/>
    <s v="16. Iniciar el desarrollo de la solución tecnológica."/>
    <s v="Desarrollo de la solución"/>
    <s v="Informes de seguimiento"/>
    <n v="2"/>
    <d v="2025-07-01T00:00:00"/>
    <d v="2025-12-31T00:00:00"/>
    <n v="26.142857142857142"/>
    <n v="0"/>
    <s v="DGA_x000a_Dirección de Innovación y Tecnología "/>
    <n v="0"/>
    <x v="1"/>
  </r>
  <r>
    <x v="0"/>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0"/>
  </r>
  <r>
    <x v="0"/>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0"/>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1"/>
  </r>
  <r>
    <x v="0"/>
    <x v="2"/>
    <m/>
    <m/>
    <m/>
    <m/>
    <s v="16. Iniciar el desarrollo de la solución tecnológica."/>
    <s v="Desarrollo de la solución"/>
    <s v="Informes de seguimiento"/>
    <n v="2"/>
    <d v="2025-07-01T00:00:00"/>
    <d v="2025-12-31T00:00:00"/>
    <n v="26.142857142857142"/>
    <n v="0"/>
    <s v="DGA_x000a_Dirección de Innovación y Tecnología "/>
    <n v="0"/>
    <x v="1"/>
  </r>
  <r>
    <x v="0"/>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0"/>
  </r>
  <r>
    <x v="0"/>
    <x v="2"/>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0"/>
  </r>
  <r>
    <x v="0"/>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0"/>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0"/>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1"/>
  </r>
  <r>
    <x v="0"/>
    <x v="2"/>
    <m/>
    <m/>
    <m/>
    <m/>
    <s v="16. Iniciar el desarrollo de la solución tecnológica."/>
    <s v="Desarrollo de la solución"/>
    <s v="Informes de seguimiento"/>
    <n v="2"/>
    <d v="2025-07-01T00:00:00"/>
    <d v="2025-12-31T00:00:00"/>
    <n v="26.142857142857142"/>
    <n v="0"/>
    <s v="DGA_x000a_Dirección de Innovación y Tecnología "/>
    <n v="0"/>
    <x v="1"/>
  </r>
  <r>
    <x v="0"/>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0"/>
  </r>
  <r>
    <x v="0"/>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0"/>
  </r>
  <r>
    <x v="0"/>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0"/>
  </r>
  <r>
    <x v="0"/>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0"/>
  </r>
  <r>
    <x v="0"/>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0"/>
  </r>
  <r>
    <x v="0"/>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0"/>
  </r>
  <r>
    <x v="0"/>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0"/>
  </r>
  <r>
    <x v="0"/>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0"/>
    <s v="DGA_x000a_Subdirección de Operación Aduanera_x000a__x000a_Dirección de Innovación y Tecnología "/>
    <n v="0"/>
    <x v="1"/>
  </r>
  <r>
    <x v="0"/>
    <x v="2"/>
    <m/>
    <m/>
    <m/>
    <m/>
    <s v="16. Iniciar el desarrollo de la solución tecnológica."/>
    <s v="Desarrollo de la solución"/>
    <s v="Informes de seguimiento"/>
    <n v="2"/>
    <d v="2025-07-01T00:00:00"/>
    <d v="2025-12-31T00:00:00"/>
    <n v="26.142857142857142"/>
    <n v="0"/>
    <s v="DGA_x000a_Dirección de Innovación y Tecnología "/>
    <n v="0"/>
    <x v="1"/>
  </r>
  <r>
    <x v="0"/>
    <x v="2"/>
    <m/>
    <m/>
    <m/>
    <m/>
    <s v="17. Iniciar la implementación de la solución tecnológica"/>
    <s v="Pruebas y evaluación funcional"/>
    <s v=" (01) Un  formato de Aceptación de Pruebas funcionales y salida a producción - FT-IIT-1851."/>
    <n v="1"/>
    <d v="2025-07-01T00:00:00"/>
    <d v="2025-12-31T00:00:00"/>
    <n v="26.142857142857142"/>
    <n v="0"/>
    <s v="DGA_x000a_Subdirección de Operación Aduanera"/>
    <n v="0"/>
    <x v="1"/>
  </r>
  <r>
    <x v="0"/>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5-12-31T00:00:00"/>
    <n v="26.142857142857142"/>
    <n v="0"/>
    <s v="DGA_x000a_Subdirección de Operación Aduanera_x000a__x000a_Dirección de Innovación y Tecnología "/>
    <n v="0"/>
    <x v="1"/>
  </r>
  <r>
    <x v="0"/>
    <x v="2"/>
    <m/>
    <m/>
    <s v="OB1. Se observó falta de confiabilidad en la información registrada en el inventario diario de bodega de la división de viajeros de la Seccional de Aduanas de Bogotá - Aeropuerto el Dorado. De acuerdo con lo evidenciado por el equipo inspector en el desarrollo del trabajo de campo, este presenta las inconsistencias "/>
    <m/>
    <s v="22. Diligenciar para cada entrega de turno, el cuadro de informe de inventario diario de mercancía que se encuentre en bodega transitoria y/o bovedas de la División de Viajeros  para garantizar que los registros de rotación de las mercancías  almacenadas transitoriamente se mantengan actualizados."/>
    <s v="Diligenciamiento diario en cada entrega de turno del informe de inventario de mercancías objeto de trámite aduanero y cambiario de la Division de Viajeros."/>
    <s v="  Inventario actualizado en cada entrega de turno"/>
    <n v="1"/>
    <d v="2023-07-01T00:00:00"/>
    <d v="2024-12-31T00:00:00"/>
    <n v="78.428571428571431"/>
    <n v="1"/>
    <s v="DGA_x000a_Direcciones Seccionales de Aduanas y de Impuestos y Aduanas a nivel nacional._x000a_División de Viajeros o quien haga sus veces"/>
    <n v="1"/>
    <x v="0"/>
  </r>
  <r>
    <x v="0"/>
    <x v="2"/>
    <m/>
    <m/>
    <m/>
    <m/>
    <s v="23. Generar alertas en el archivo  excel de registro de inventario de mercancías y divisas que conlleven a la realización de arqueo semanal del inventario fisico frente a lo registrado en el excel."/>
    <s v="1. incluir las modificacione necesarias al archivo excel. 2.  Diseño de plantilla de resultados de arqueo. 3. Generar informe de resultados del arqueo en bodega.4. Correctivos a inconsistencias, si hay lugar."/>
    <s v="Archivo de excel con ajuste  de inclusión de alerta.                                             Plantilla de informe de resultados  del arqueo de bodega.          "/>
    <n v="2"/>
    <d v="2023-07-01T00:00:00"/>
    <d v="2023-12-31T00:00:00"/>
    <n v="26.142857142857142"/>
    <n v="1"/>
    <s v="DGA_x000a_Dirección Seccional de Aduanas de Bogotá Aeropuerto El Dorado_x000a_Jefe Divisón de viajeros"/>
    <n v="1"/>
    <x v="0"/>
  </r>
  <r>
    <x v="0"/>
    <x v="2"/>
    <m/>
    <m/>
    <s v="OB2. El equipo inspector solicitó mediante radicado 2-2022013286 del 10/10/2022 información relacionada con el perfilamiento de viajeros así: “…4. Listado de viajeros internacionales perfilados en el período comprendido entre el 01/01/2018 al 30/09/2022 y 5. Listado de alertas internas sobre viajeros internacionales y la gestión realizada sobre las mismas para el período comprendido entre el 01/01/2018 al 30/09/2022.”, a la dirección seccional de aduanas de Bogotá - aeropuerto el dorado._x000a__x000a_Con el objetivo de aclarar el requerimiento mencionado, por solicitud de la División de control viajeros de la seccional, se realizó reunión el 20/10/2022, en la cual se indicó al equipo inspector que todo lo registrado en las Tablas de Excel de seguimiento y control de las aprehensiones, conteo y retención de divisas fue perfilado, y que con las mismas se daría respuesta a los puntos descritos anteriormente._x000a__x000a_Al revisar la información el equipo inspector observó que estos archivos cumplen con el registro de:_x000a__x000a_a)_x0009_Nombre e identificación del pasajero _x000a_b)_x0009_Nacionalidad _x000a_c)_x0009_País de procedencia o destino_x000a__x000a_Sin embargo, no se cuenta con información dentro de los archivos como lo solicita el Memorando 000299 del 06 de agosto de 2013, relacionado con la selectividad y el perfilamiento de riesgos para las operaciones en la modalidad de viajeros que indica en su punto 2 Registro de los resultados de la selección y el control, que se debe registrar además de los campos antes mencionados, los siguientes:_x000a__x000a_a) Hora de arribo o de partida del vuelo_x000a_b) Aerolínea_x000a_c) Resultados de los controles e inspecciones realizadas detallando su tipo._x000a__x000a_Adicionalmente, el equipo inspector evidenció en la revisión de la información que únicamente se deja registro y trazabilidad de los eventos en que se ejecutó un control a un viajero y hubo novedad, lo que impide conocer la efectividad del perfilamiento realizado por la Seccional y la toma de decisiones a partir de los resultados obtenidos."/>
    <m/>
    <s v="24. Solicitud a la Direcciòn de Gestiòn de Aduanas sobre replanteamiento de los lineamientos del memorando 299 de 2013, para determinar su aplicabilidad teniendo en cuenta  la realidad logistica y de talento humano frente a la magnitud de la operaciòn en el aeropuerto Internacional El Dorado de Bogotà."/>
    <s v="La Direcciòn Seccional de Aduanas de Bogotà Aeropuerto El Dorado, remitira a la Direcciòn de Gestiòn de Aduanas un estudio incluyendo las estadisticas de los viajeros que ingresan y salen del pais a fin de relejar la magnitud de la operación que imposibilita el cumplimiento de lo indicado en el memorando 299 de 2013 y la necesidad de replanteamiento y modificaciòn de dicho memorando."/>
    <s v="Solicitud replanteamiento del memorando 299 de 2013."/>
    <n v="1"/>
    <d v="2023-07-01T00:00:00"/>
    <d v="2023-09-30T00:00:00"/>
    <n v="13"/>
    <n v="1"/>
    <s v="DGA_x000a_Dirección Seccional de Aduanas de Bogotá Aeropuerto El Dorado_x000a_Jefe Divisón de viajeros"/>
    <n v="1"/>
    <x v="0"/>
  </r>
  <r>
    <x v="0"/>
    <x v="2"/>
    <m/>
    <m/>
    <m/>
    <m/>
    <s v="25. Diligenciar para cada entrega de turno, el anexo al Memorando 299 de 2013 en el porcentaje de selección de viajeros a quienes se les realice inspección intrusiva de los equipajes y los resultados de las diligencias. "/>
    <s v="Diligenciamiento diario en cada entrega de turno del informe del anexo del Memorando 299 de 2013 correspondiente a los equipajes seleccionados para inspección intrusiva una vez el paso por el escaner. (Por parte del Coordinador de cadaturno y/o el funcionario de trámites)"/>
    <s v="  Inventario actualizado en cada entrega de turno."/>
    <n v="1"/>
    <d v="2023-08-01T00:00:00"/>
    <d v="2023-12-31T00:00:00"/>
    <n v="21.714285714285715"/>
    <n v="1"/>
    <s v="DGA_x000a_Dirección Seccional de Aduanas de Bogotá Aeropuerto El Dorado_x000a_Jefe Divisón de viajeros"/>
    <n v="1"/>
    <x v="0"/>
  </r>
  <r>
    <x v="0"/>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_x0009_31/12/2025"/>
    <s v="1) Estudio_x000a_2) Solicitud_x000a_3) Informe trimestral de seguimiento_x000a_4) Acta de cambios"/>
    <s v="1.00_x000a__x000a_1.00_x000a__x000a_3.00_x000a__x000a_1.00"/>
    <d v="2024-09-01T00:00:00"/>
    <d v="2025-08-31T00:00:00"/>
    <n v="52"/>
    <n v="0.45"/>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0.45"/>
    <x v="1"/>
  </r>
  <r>
    <x v="0"/>
    <x v="2"/>
    <m/>
    <m/>
    <m/>
    <m/>
    <s v="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0"/>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0"/>
  </r>
  <r>
    <x v="0"/>
    <x v="2"/>
    <m/>
    <m/>
    <m/>
    <m/>
    <s v="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5-10-31T00:00:00"/>
    <n v="82.57142857142856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1"/>
  </r>
  <r>
    <x v="0"/>
    <x v="2"/>
    <m/>
    <m/>
    <m/>
    <m/>
    <s v="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0.28000000000000003"/>
    <s v="DGA_x000a_Oficina de Seguridad de la Información - OSI _x000a_Dirección de Gestión de Innovación y Tecnología - DGIT"/>
    <n v="0.28000000000000003"/>
    <x v="1"/>
  </r>
  <r>
    <x v="0"/>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5-10-31T00:00:00"/>
    <n v="78.285714285714292"/>
    <n v="0.7"/>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7"/>
    <x v="1"/>
  </r>
  <r>
    <x v="0"/>
    <x v="2"/>
    <m/>
    <m/>
    <m/>
    <m/>
    <s v="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0"/>
  </r>
  <r>
    <x v="0"/>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8. Diligenciar el FT-COA-2299 registrando la totalidad  informaciòn  en sus casillas, cumpliendo con las exigencias respecto a la notificación y comparecencia de los repartos de inspecciones físicas a cargo. "/>
    <s v="1) formatos debidamentre diligenciados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0"/>
  </r>
  <r>
    <x v="0"/>
    <x v="2"/>
    <m/>
    <m/>
    <m/>
    <m/>
    <s v="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0"/>
  </r>
  <r>
    <x v="0"/>
    <x v="2"/>
    <m/>
    <m/>
    <m/>
    <m/>
    <s v="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0"/>
  </r>
  <r>
    <x v="0"/>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 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0"/>
  </r>
  <r>
    <x v="0"/>
    <x v="2"/>
    <m/>
    <m/>
    <m/>
    <m/>
    <s v="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0"/>
  </r>
  <r>
    <x v="0"/>
    <x v="2"/>
    <m/>
    <m/>
    <s v="OB2: 44 actas de inspección enviadas por las Direcciones Seccionales de Aduanas de Cartagena y Bogotá – Aeropuerto el Dorado, así como de la Dirección Seccional de Impuestos y Aduanas de Buenaventura, se descargaron del aplicativo SYGA SIGLO XXI, las cuales no tienen las firmas de quienes participaron en las diligencias. A continuación, se detalla por seccional esta situación."/>
    <m/>
    <s v="13. Gestionar reunión para recordar  a los  funcionarios inspectores el cumplimiento del artículo 182 del Decreto 1165  de 2019, sobre la obligación de suscribir las actas de Inspección en conjunto con el declararante._x000a__x000a_"/>
    <s v="1) Firmar el acta de reuniòn con el compromiso de cumplimiento."/>
    <s v=" Acta "/>
    <n v="1"/>
    <d v="2024-05-01T00:00:00"/>
    <d v="2024-09-30T00:00:00"/>
    <n v="21.714285714285715"/>
    <n v="1"/>
    <s v="DGA_x000a_DS – Subproceso Operación Aduanera_x000a_Direcciones Seccionales a nivel nacionaL_x000a_Divisiòn de Operaciòn Aduanera _x000a_G.I.T. Importaciones o quien haga sus veces."/>
    <n v="1"/>
    <x v="0"/>
  </r>
  <r>
    <x v="0"/>
    <x v="2"/>
    <m/>
    <m/>
    <m/>
    <m/>
    <s v="13. Adelantar autocontrol al 1% de las actas de inspección generadas, las cuales deben cumplir con lo determinado artículo 182 dle Decreto 1165  de 2019"/>
    <s v="1) Realizar autocontrol_x000a_2) Generar informe"/>
    <s v="Informe de autocontrol sobre el 1% de las actas de inspección trimestral debidamente suscritas por el declarante e importador."/>
    <n v="3"/>
    <d v="2024-05-01T00:00:00"/>
    <d v="2024-12-31T00:00:00"/>
    <n v="34.857142857142854"/>
    <n v="1"/>
    <s v="DGA_x000a_DS – Subproceso Operación Aduanera_x000a_Direcciones Seccionales a nivel nacionaL_x000a_Divisiòn de Operaciòn Aduanera _x000a_G.I.T. Importaciones o quien haga sus veces."/>
    <n v="1"/>
    <x v="0"/>
  </r>
  <r>
    <x v="0"/>
    <x v="2"/>
    <m/>
    <m/>
    <m/>
    <m/>
    <s v="14. Implementar en el modulo de aduanas    herramienta o funcionalidad &quot; firma electronica simple&quot; tanto para usuarios internos como externos  "/>
    <s v="1) Solicitud PST mediante la herramienta dispuesta_x000a_2) Aprobación de proyecto_x000a_3) Seguimiento del proyecto_x000a_4) Despliegue y puesta en producción del proyecto_x000a_5) Divulgación firma electrónica"/>
    <s v="1) PST solicitud _x000a_2) Acta de aprobación del proyecto_x000a_3) Informe trimestral de seguimiento _x000a_&quot;4) Formato de Aceptación de Pruebas y _x000a_Acta comité de cambios&quot;_x000a_5) Mecanismo de firma"/>
    <s v="1.00_x000a_1.00_x000a_3.00_x000a_2.00_x000a_1.00"/>
    <d v="2024-05-01T00:00:00"/>
    <d v="2025-10-31T00:00:00"/>
    <n v="78.285714285714292"/>
    <n v="0.2"/>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
    <x v="1"/>
  </r>
  <r>
    <x v="0"/>
    <x v="2"/>
    <m/>
    <m/>
    <s v="OB4: En el sistema SYGA SIGLO XXI no se pueden identificar las ampliaciones de 30 días, en razón a que el sistema solo muestra dos opciones de ampliación y/o suspensión de 2 y 5 días, e igualmente no se pueden identificar cuáles de las diligencias de inspección fueron ampliadas, la única forma para poder identificarlas es en el campo “Observaciones” y si el funcionario lo registra."/>
    <m/>
    <s v="15. Implementar en el modulo de aduanas ajuste o funcionalidad &quot; ampliacion de terminos&quot;   "/>
    <s v="1) Solicitud PST mediante la herramienta dispuesta_x000a_2) Aprobación de proyecto_x000a_3) Seguimiento del proyecto_x000a_4) Despliegue del proyecto"/>
    <s v="1) PST solicitud _x000a_2) Acta de aprobación del proyecto_x000a_3) Informe trimestral de seguimiento_x000a_4) Formato de Aceptación de Pruebas y Acta comité de cambios_x000a_"/>
    <s v="1.00_x000a__x000a_1.00_x000a__x000a_3.00_x000a__x000a_2.00"/>
    <d v="2024-05-01T00:00:00"/>
    <d v="2025-10-31T00:00:00"/>
    <n v="78.285714285714292"/>
    <n v="0.3"/>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3"/>
    <x v="1"/>
  </r>
  <r>
    <x v="0"/>
    <x v="2"/>
    <m/>
    <m/>
    <s v="OB5: Para 8 declaraciones de importación analizadas, no se vio reflejado el pago realizado del tributo aduanero; teniendo en cuenta que en el formato de la declaración de importación en la casilla 127 “pagos anteriores” y la casilla 980 “pago total” no se observó el valor del pago. Esto permite evidenciar que no se tiene trazabilidad del pago dentro del formato de la declaración; así como en la casilla “996 Espacio para el número autoadhesivo”, no se evidenció sí se presentó en SYGA SIGLO XXI o en alguna entidad bancaria, o si el pago se realizó por medios electrónicos"/>
    <m/>
    <s v="16. Implementar en el modulo de aduanas    ajuste o validacion &quot; pago de tributo&quot; "/>
    <s v="1) Solicitud PST mediante la herramienta dispuesta_x000a_2) Aprobación de proyecto_x000a_3) Seguimiento del proyecto_x000a_4) Despliegue del proyecto"/>
    <s v="2) Acta de aprobación del proyecto"/>
    <s v="1.00_x000a_1.00_x000a_3.00_x000a_2.00"/>
    <d v="2024-05-01T00:00:00"/>
    <d v="2025-10-31T00:00:00"/>
    <n v="78.285714285714292"/>
    <n v="0.9"/>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9"/>
    <x v="1"/>
  </r>
  <r>
    <x v="0"/>
    <x v="2"/>
    <s v="INSP. 1707022456_x000a__x000a_Nacionalización de mercancías"/>
    <s v="RG1_x000a__x000a_RFC2"/>
    <s v="I1: &quot;...Después de efectuado un análisis de integridad de la información procesada por la selectividad aduanera de la DIAN en el periodo comprendido entre 01 de enero de 2022 al 31 de julio de 2023, se identificaron 407 declaraciones de importación con cambios en alguno de sus campos, tales como el NIT del declarante, NIT del importador y subpartida arancelaria, en la información procesada por selectividad aduanera  (ver Anexo 2)&quot;"/>
    <s v="RG1: &quot;Decisión final del proceso de control aduanero por fuera de la norma&quot;_x000a__x000a_RFC2: &quot;Alteración de información electrónica estratégica para la toma de decisiones de control&quot;"/>
    <s v="17. 1) Realizar un analisis de la información presentada al ITRC en el curso de la auditoria, para determinar si hay inconsistencias en la información y/o actuaciones no permitidas en el sistema para determinar si hay lugar a un control posterior de la declaraciones_x000a_2) Implementar flujo de calidad de la información que permita validar datos incosistentes, por ejemplo, valores nulos, valores en cero, entre otros._x000a_3) Realizar un analisis de información de un periodo de tiempo determinado extraida utilizando los script´s de extracción de la información para verificar si se presentan inconsistencias en la información y/o actuaciones no permitidas en el sistema para determinar la pertinenca de ajuste en los script´s o del sistema."/>
    <s v="1) Realizar mesa de trabajo conjuntas con las áreas responsables._x000a_2) Elaborar  informe de resultados_x000a_3) Si como resultado del informe, se detectan fallas en las validaciones o indicios de fraude, se deben remitir a las áreas competentes, para los corretivos a que haya lugar."/>
    <s v="1) tres (3) Informes smestrales"/>
    <n v="3"/>
    <d v="2024-06-01T00:00:00"/>
    <d v="2025-12-31T00:00:00"/>
    <n v="82.571428571428569"/>
    <n v="0"/>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0"/>
    <x v="1"/>
  </r>
  <r>
    <x v="0"/>
    <x v="2"/>
    <m/>
    <m/>
    <m/>
    <m/>
    <s v="18.Implementar una nueva versión o sistema de Importaciones de la Entidad que permita mitigar los riesgos evidenciados por el ente de control _x000a_"/>
    <s v="1) Solicitud PST mediante la herramienta dispuesta_x000a_2) Aprobación de proyecto_x000a_3) Seguimiento del proyecto_x000a_4) Despliegue del proyecto_x000a__x0009_"/>
    <s v="1) PST solicitud _x000a_1/05/2024 - 31/10/2025_x000a__x000a_2) Acta de aprobación del proyecto._x000a_1/05/2024 - 31/10/2025_x000a__x000a_3) Informe trimestral de seguimiento._x000a_1/05/2024 - 31/10/2025_x000a__x000a_4) Formato de Aceptación de Pruebas y_x000a_Acta comité de cambios._x000a_1/05/2024 - 31/10/2025"/>
    <s v="1.00 _x000a__x000a__x000a_1.00 _x000a__x000a__x000a_ _x000a_3.00  _x000a__x000a__x000a__x000a_2.00"/>
    <d v="2024-05-01T00:00:00"/>
    <d v="2025-10-31T00:00:00"/>
    <n v="78.285714285714292"/>
    <n v="0.5160000000000000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51600000000000001"/>
    <x v="1"/>
  </r>
  <r>
    <x v="0"/>
    <x v="2"/>
    <m/>
    <m/>
    <m/>
    <m/>
    <s v="19. Autoevaluación de los controles de los aplicativos SIE SYGA SIGLO XXI y Selectividad aduanera (LUCIA), para detectar quienes están posiblemente realizando modificaciones a la información, previo acuerdo con la Dirección de Gestión de Aduanas y el alcance de la herramienta de seguridad de la información definida por la entidad."/>
    <s v="Reporte de transacciones anómalas"/>
    <s v="reporte"/>
    <n v="1"/>
    <d v="2024-07-01T00:00:00"/>
    <d v="2025-02-28T00:00:00"/>
    <n v="34.571428571428569"/>
    <n v="1"/>
    <s v="DGA_x000a_NC – Seguridad de la Informaación_x000a_Oficina de Seguridad de la Informacion"/>
    <n v="1"/>
    <x v="0"/>
  </r>
  <r>
    <x v="0"/>
    <x v="2"/>
    <m/>
    <m/>
    <m/>
    <m/>
    <s v="20.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Un (1) informe"/>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0"/>
  </r>
  <r>
    <x v="0"/>
    <x v="2"/>
    <s v="INSP. 1707022460_x000a__x000a_I1, H1, I2, OB1, OB2, OB3, OB4y OB5"/>
    <s v="RG1_x000a__x000a_RFC1"/>
    <s v="I1.  &quot;...Lo anotado se evidenció en las inconsistencias en la información y las formalidades aduaneras asociadas a los ingresos, salidas de mercancías y certificados de integración, junto con los procesos realizados por los usuarios industriales autorizados o calificados, cuyo control es responsabilidad de los Usuarios Operadores de las Zonas Francas, conforme al Decreto 1165 de 2019, artículo 475 “Ingreso, salida y permanencia de mercancía en zona franca”; artículo 494 “Obligaciones de los Usuarios Operadores de las Zonas Francas”; artículo 495 “Obligaciones de los Usuarios Industriales de Bienes, Industriales de Servicios y Comerciales De Zonas Francas”, lo cual pudo tener como causa la falta de cobertura en el seguimiento y control al cumplimiento de las obligaciones aduaneras de los Usuarios Operadores de las Zonas Francas por parte de la DIAN, en contravía de lo establecido en la Resolución 9 de 2008, “artículo 11. División de Gestión de la Operación Aduanera”, numerales 1 y 2; y la Resolución 69 de 2021, “artículo 2.17. División de la operación aduanera” numerales 1 y 2...&quot;"/>
    <s v="RG1: Posible decisión final del proceso de control fuera de la norma_x000a__x000a_RFC1: Posible decisión final de un proceso de control basado en hechos falsos y/o información inexistente"/>
    <s v="A1. Tramitar e incluir en proyecto normativo,  la obligación, como uno de los requisitos para la introducción de bienes procedentes de otros países con destino a las zonas francas, del diligenciamiento de la  &quot;Declaración de Ingreso&quot;."/>
    <s v="&quot;1. Proyecto normativo.  _x000a_ 2. Justificación del proyecto normativo.                                                                                                                                                                                                                                                                                                             3. Publicación del proyecto de norma para comentarios._x0009_"/>
    <s v="Proyecto de norma"/>
    <n v="1"/>
    <d v="2024-05-01T00:00:00"/>
    <d v="2025-03-31T00:00:00"/>
    <n v="47.714285714285715"/>
    <n v="1"/>
    <s v="DGA_x000a_NC – Subproceso Operación Aduanera_x000a_Dirección de Gestión de Aduanas_x000a_Subdirección de Operación Aduanera"/>
    <n v="1"/>
    <x v="0"/>
  </r>
  <r>
    <x v="0"/>
    <x v="2"/>
    <m/>
    <m/>
    <m/>
    <m/>
    <s v="A2. Actualizar el  Procedimiento PR-COA-0208 denominado “Control Aleatorio de Ingresos y Salidas de Mercancía en Zona Franca” respecto al control  de insumos extranjeros incluidos en los certificados de integración, una vez reglamentada la obligación de diligenciar  la &quot;Declaración de ingreso&quot; de mercancias desde el resto del mundo con destino a las zonas francas"/>
    <s v="1.  Realizar ajustes de conformidad con la normativa  2. Socializar ajustes al procedimiento 3. Revisión y diagramación procesos 4. publicación y capacitación. "/>
    <s v="Actualizacion procedimiento"/>
    <n v="1"/>
    <d v="2024-10-31T00:00:00"/>
    <d v="2025-03-31T00:00:00"/>
    <n v="21.571428571428573"/>
    <n v="0"/>
    <s v="DGA_x000a_NC – Subproceso Operación Aduanera_x000a_Dirección de Gestión de Aduanas_x000a_Subdirección de Operación Aduanera"/>
    <n v="0"/>
    <x v="2"/>
  </r>
  <r>
    <x v="0"/>
    <x v="2"/>
    <m/>
    <m/>
    <m/>
    <m/>
    <s v="A3. Tramitar e Incluir en el proyecto normativo,  para la mercancia &quot;hidrocarburos&quot;,  la exigencia de documentos aduaneros, asi:                                                                                                                                                                                                                                                                                                                                       1. Para el ingreso de mercancias desde el resto del mundo con destino a las zonas francas,  la &quot;Declaración de Ingreso&quot;.                                                                                                                                                                                                                                                                                                                                                                          2. Para el ingreso de mercancias desde el resto del Territorio Aduanero Nacional con destino a las zonas francas,  se exigira diligenciar la &quot;Solicitud de Autorización de Embarque (SAE)&quot;."/>
    <s v="&quot;1. Proyectos normativos.  _x000a_ 2. Justificación de los proyectos normativos.                                                                                                                                                                                                                                                                                                       3. Publicación de los  proyectos de norma para comentarios._x0009_"/>
    <s v="Proyectos de norma"/>
    <n v="1"/>
    <d v="2024-05-01T00:00:00"/>
    <d v="2025-03-31T00:00:00"/>
    <n v="47.714285714285715"/>
    <n v="0"/>
    <s v="DGA_x000a_NC – Subproceso Operación Aduanera_x000a_Dirección de Gestión de Aduanas_x000a_Subdirección de Operación Aduanera"/>
    <n v="0"/>
    <x v="2"/>
  </r>
  <r>
    <x v="0"/>
    <x v="2"/>
    <m/>
    <m/>
    <m/>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4"/>
    <s v="DGA_x000a_NC – Subproceso Operación Aduanera_x000a_Dirección de Gestión de Aduanas_x000a_Subdirección de Operación Aduanera_x000a_Subdirección Técnica Aduanera_x000a_Subdirección de Laboratorio Aduanero"/>
    <n v="0.4"/>
    <x v="1"/>
  </r>
  <r>
    <x v="0"/>
    <x v="2"/>
    <m/>
    <m/>
    <m/>
    <m/>
    <s v="A5. Tramitar e incluir en los proyectos normativos reglamentarios ,  la exigencia, como uno de los requisitos para la introducción de hidrocarburos procedentes desde el Territorio Aduanero Nacional con destino a las zonas francas, Del diligenciamiento de la &quot;Solicitud de Autorización de Embarque (SAE)&quot;. "/>
    <s v="1. Proyecto normativo.  _x000a_ 2. Justificación del proyecto normativo.                                                                                                                                                                                                                                                                                                             3. Publicación del proyecto de norma para comentarios._x0009_"/>
    <s v="proyecto normativo"/>
    <n v="1"/>
    <d v="2024-05-01T00:00:00"/>
    <d v="2025-03-31T00:00:00"/>
    <n v="47.714285714285715"/>
    <n v="0"/>
    <s v="DGA_x000a_NC – Subproceso Operación Aduanera_x000a_Dirección de Gestión de Aduanas_x000a_Subdirección de Operación Aduanera"/>
    <n v="0"/>
    <x v="2"/>
  </r>
  <r>
    <x v="0"/>
    <x v="2"/>
    <m/>
    <m/>
    <m/>
    <m/>
    <s v="A6. Aclarar la operación 312 &quot;Ingreso Temporal” respecto de las operaciones de ingreso desde el territorio aduanero nacional con destino a las zonas francas, con el fin guardar la trazabilidad y unidad_x000a_de criterio."/>
    <s v="1. Evaluar la operación 312 y expedir documento aclaratorio sobre su utilización y trazabilidad."/>
    <s v="Documento aclaratorio (circular externa u otro)"/>
    <n v="1"/>
    <d v="2024-05-01T00:00:00"/>
    <d v="2025-06-30T00:00:00"/>
    <n v="60.714285714285715"/>
    <n v="0.33"/>
    <s v="DGA_x000a_NC – Subproceso Operación Aduanera_x000a_Dirección de Gestión de Aduanas_x000a_Subdirección de Operación Aduanera"/>
    <n v="0.33"/>
    <x v="1"/>
  </r>
  <r>
    <x v="0"/>
    <x v="2"/>
    <m/>
    <m/>
    <m/>
    <m/>
    <s v="A7. Realizar control aleatorio simultáneo en forma mensual a las operaciones de ingreso y salida de mercancia (hidrocarburos), verificando la coincidencia  entre los documentos soporte registrados en el  sistema de control de inventarios del usuario operador, versus información reportada en el sistema de interoperabilidad y las declaraciones aduaneras. "/>
    <s v="1- Perfilamiento aleatorio de Formulario de Movimiento de Mercancia a verificar. _x000a_2- Verificación, durante la diligencia de reconocimiento, del FMM, de los documentos soporte fisicos presentados por el usuario calificado versus sistema de control de inventarios del usuario operador diligenciando listado de chequeo y dejando constancia en el acta de hechos._x000a_3. Verificación de lo consignado en el FMM, contra lo informado en el sistema de interoperabilidad, diligenciando listado de chequeo. _x000a_4.- Revisión por parte del Jefe del GIT de Zona Franca, de los listados de chequeo y acta de hecho diligenciadas por el funcionario asignado.                                                                                                5. Remisión a Fiscalización si hay lugar."/>
    <s v="Relación de actas de hecho mensuales y listado de chequeo"/>
    <n v="7"/>
    <d v="2024-05-01T00:00:00"/>
    <d v="2024-12-31T00:00:00"/>
    <n v="34.857142857142854"/>
    <n v="1"/>
    <s v="DGA_x000a_DS – Subproceso Operación Aduanera_x000a_Dirección Seccional de Aduanas de Barranquilla_x000a_División de Operación Aduanera_x000a_G.I.T. de Zona Franca"/>
    <n v="1"/>
    <x v="0"/>
  </r>
  <r>
    <x v="0"/>
    <x v="2"/>
    <m/>
    <m/>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m/>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0"/>
    <s v="DGA_x000a_NC – Subproceso Operación Aduanera_x000a_Dirección de Gestión de Aduanas_x000a_Subdirección de Operación Aduanera"/>
    <n v="0"/>
    <x v="2"/>
  </r>
  <r>
    <x v="0"/>
    <x v="2"/>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5-03-31T00:00:00"/>
    <n v="21.571428571428573"/>
    <n v="0"/>
    <s v="DGA_x000a_NC – Subproceso Operación Aduanera_x000a_Dirección de Gestión de Aduanas_x000a_Subdirección de Operación Aduanera"/>
    <n v="0"/>
    <x v="2"/>
  </r>
  <r>
    <x v="0"/>
    <x v="2"/>
    <m/>
    <m/>
    <s v="I2. Se identificó un (1) caso en que el funcionario de la Dirección Seccional de impuestos y aduanas de Maicao José de Jesús Fonseca Lindao identificado con C.C 84.039.243, no realizó la aprehensión de la mercancía amparada con la declaración de importación 392019000000122-7, en contravía a lo dispuesto en el artículo 150 del decreto 349 de 2018 “Causales de aprehensión y decomiso de mercancías” ítem 4. “Cuando en la diligencia de reconocimiento de la carga se encuentra que la mercancía relacionada en los documentos de viaje es diferente a la efectivamente descargada, y no se trate de mercancía diferente por error de despacho del proveedor o transportador, de conformidad con la regulación aduanera vigente”. _x000a__x000a_Lo anterior, teniendo en cuenta que otorgó levante según el acta de inspección No 392019000000088 con numero de levante 392019000000193 del 24/01/2019; y que la mercancía no cumplía con los requisitos para el tránsito en el TAN, como lo evidencia el acta de aprehensión de mercancía 200  del 06/02/2019, que se realizó sobre la misma mercancía y que se generó en acción de control posterior, la cual está soportada en el informe de análisis de prueba PIPH el cual indica que “el combustible analizado no cumple con los parámetros establecidos legalmente por Ecopetrol para los combustibles legalmente comercializados en el territorio nacional según decreto 3563/2003 (…)”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n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4,Evaluar la necesidad de inclusión de la subpartida 2709000000 por selectividad aduanera, al momento de la nacionalizacion.                                                                                                                                                                                                                                                                                                                                                                                                                                                                                                                                                                                                                                                                                                                                                     "/>
    <s v="Informe a partir del cual se indiquen las acciones o lineamientos a seguir."/>
    <n v="1"/>
    <d v="2024-05-02T00:00:00"/>
    <d v="2025-08-30T00:00:00"/>
    <n v="69.285714285714292"/>
    <n v="0.4"/>
    <s v="DGA_x000a_NC – Subproceso Operación Aduanera_x000a_Dirección de Gestión de Aduanas_x000a_Subdirección de Operación Aduanera_x000a_Subdirección Técnica Aduanera_x000a_Subdirección de Laboratorio Aduanero"/>
    <n v="0.4"/>
    <x v="1"/>
  </r>
  <r>
    <x v="0"/>
    <x v="2"/>
    <m/>
    <m/>
    <m/>
    <m/>
    <s v="A10. Realizar seguimiento al 10% de las inspecciones físicas aduaneras realizadas en la Dirección Seccional en forma mensual, verificando que las mismas cumplan los requisitos legales establecidos y los documento soporte necesarios, según corresponda a la mercancia objeto de inspección asi como verificar el correcto diligenciamiento de los documentos soporte."/>
    <s v="1) Registro del 10% de las actuaciones en inspección física revisada en forma trimestral.                                                                                                                                                                                              2.Informe de inconsistencias encontradas o de no inconsistencias._x000a_3) Si como resultado del informe, se detectan casos a investigar, se deben remitir a las areas competentes."/>
    <s v="1. Un archivo con el registro de las declaraciones objeto del 10% de verificación como resultado del seguimiento.                                                                                                                                                   2. Informe de inconsistencias encontradas o de no inconsistencias"/>
    <n v="6"/>
    <d v="2024-05-01T00:00:00"/>
    <d v="2024-10-31T00:00:00"/>
    <n v="26.142857142857142"/>
    <n v="1"/>
    <s v="DGA_x000a_DS – Subproceso Operación Aduanera_x000a_Dirección Seccional de Impuestos y Aduanas de Maicao_x000a_División Operación Aduanera "/>
    <n v="1"/>
    <x v="0"/>
  </r>
  <r>
    <x v="0"/>
    <x v="2"/>
    <m/>
    <m/>
    <s v="OB1. Con ocasión a la toma de muestras de la mercancía, en 4 casos se observó que la remisión de las muestras mediante la Solicitud de Pronunciamiento Técnico y/o Análisis Fisicoquímico se realizó hasta dos meses después de la fecha en la cual se efectuó la toma de estas, lo que pudo haber generado una afectación respecto a características fisicoquímicas de las muestras que se pretendían analizar; lo anterior, según lo validado en las actas de hechos, actas de toma de muestras y oficio de remisión de la solicitud "/>
    <m/>
    <s v="A4. Realizar mesas de trabajo conjuntas, entre las areas involucradas , para evaluar y diagnosticar las necesidades y condiciones  requeridas  en el control aduanero al sector de hidrocarburos y sus derivados,  con el objeto de definir, si hay lugar a fijar  criterios especificos de control asi como las necesidades de capacitación y/o entrenamienton en conocimientos técnicos para los funcionarios de la DIAN y de ser necesario solicitar la participación de las entidades publicas del sector de hidrocarburos."/>
    <s v="1. Cronograma de reuniones                                                                                                                                                                                                                                                                                                                                                                                                                                                                                                                                                                             2. Emitir diagnóstico y  evaluación sobre las necesidades y condiciones requeridas para el control aduanero al sector de hidrocarburos.                                                                                                                                                                                                                                                                                                    3. Informe con las acciones o lineamientos a seguir en la operatividad de la franca.                                        _x000a_4. Evaluar la necesidad de inclusión de la subpartida 2709000000 por selectividad aduanera, al momento de la nacionalizacion.                                                                                                                                                                                                                                                                                                                                                                                                                                                                                                                                                                                                                                                                                                                                                     "/>
    <s v="Informe a partir del cual se indiquen las acciones o lineamientos a seguir."/>
    <n v="1"/>
    <d v="2024-05-02T00:00:00"/>
    <d v="2025-08-30T00:00:00"/>
    <n v="69.285714285714292"/>
    <n v="0.4"/>
    <s v="DGA_x000a_NC – Subproceso Operación Aduanera_x000a_Dirección de Gestión de Aduanas                                                                                                                                                                                                                                                                                                      Subdirección de Operación Aduanera_x000a_Subdirección Técnica Aduanera_x000a_Subdirección de Laboratorio Aduanero"/>
    <n v="0.4"/>
    <x v="1"/>
  </r>
  <r>
    <x v="0"/>
    <x v="2"/>
    <m/>
    <m/>
    <m/>
    <m/>
    <s v="A11. Definir las condiciones y los parámetros para los términos de  remisión de las muestras por parte de las direcciones seccionales a la Subdirección del Laboratorio para pronunciamiento técnico científico_x000a_ "/>
    <s v="1. Proyectar documento conjunto areas involucradas.                                                                                                                                                                                                                                                                              2. Emitir documento con terminos definidos.                                                                                                                                                                                                                                                                                                 3. Divulgación del documento."/>
    <s v="Documento (a definir)"/>
    <n v="1"/>
    <d v="2024-02-05T00:00:00"/>
    <d v="2025-04-30T00:00:00"/>
    <n v="64.285714285714292"/>
    <n v="0.7"/>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0.7"/>
    <x v="1"/>
  </r>
  <r>
    <x v="0"/>
    <x v="2"/>
    <m/>
    <m/>
    <s v="OB2. De las solicitudes de Pronunciamiento Técnico y/o Análisis Fisicoquímico realizadas con el fin de obtener la identificación, características y clasificación arancelaria de las mercancías, la DIAN no ha obtenido el resultado  del análisis técnico-científico requerido, ocasionando la posible pérdida de oportunidad para iniciar acciones de control posterior ante la posible comisión de infracciones aduaneras"/>
    <m/>
    <s v="A12. Elaborar un diagnostico sobre las condiciones y necesidades específicas que demanda el control aduanero al comercio exterior de hidrocarburos y sus derivados."/>
    <s v="Conocer el volumen de muestras de hidrocarburos remitidas desde las direcciones seccionales. Verficar con los laboratorios locales su capaciadad tecnica, operativa, dotación de equipos especializados para este  tipo de mercancia. "/>
    <s v="Informe de resultados del diagnostico."/>
    <n v="1"/>
    <d v="2024-05-30T00:00:00"/>
    <d v="2024-11-30T00:00:00"/>
    <n v="26.285714285714285"/>
    <n v="1"/>
    <s v="DGA_x000a_NC – Subproceso Operación Aduanera_x000a_Subdirección de Operación Aduanera_x000a_Subdirección del Laboratorio Aduanero"/>
    <n v="1"/>
    <x v="0"/>
  </r>
  <r>
    <x v="0"/>
    <x v="2"/>
    <m/>
    <m/>
    <m/>
    <m/>
    <s v="A13. Definir las condiciones y parámetros  relacionados con los términos  de respuesta a las solicitudes de análisis fisico quimico de mercancías de hidrocarburos y sus derivados.                                            "/>
    <s v="1. Proyectar documento                                                                                                                                                                                                                                                                2. Emitir documento con términos definidos.                                                                                                                                                                                                                                                                                                 3. Divulgación del documento."/>
    <s v="Documento (Memorando)"/>
    <n v="1"/>
    <d v="2024-05-30T00:00:00"/>
    <d v="2024-11-30T00:00:00"/>
    <n v="26.285714285714285"/>
    <n v="1"/>
    <s v="DGA_x000a_NC – Subproceso Operación Aduanera_x000a_Subdirección del Laboratorio Aduanero"/>
    <n v="1"/>
    <x v="0"/>
  </r>
  <r>
    <x v="0"/>
    <x v="2"/>
    <m/>
    <m/>
    <s v="OB3. Los formatos y los documentos que soportan las operaciones en Zona Franca Barranquilla no generan una adecuada trazabilidad de los movimientos de mercancía, de sus elementos y de sus condiciones para poder garantizar su correcta ejecución."/>
    <m/>
    <s v="A14. Control trimestral del 10% de FMM de mercancía consistente en hidrocarburos, a traves de requerimientos ordinarios de información al usuario operador, solicitando FMM, planillas de envio correspondientes (Cuando aplique) y demas documentos soporte de viaje, de la operación comercial y de los documentos y su correcto diligenciamiento que den cuenta de la actividad a desarrollar por cada interviniente. "/>
    <s v="1- Selección de la muestra de Formularios de Movimiento de Mercancia a verificar._x000a_2- Poryección de los ROI_x000a_3.- Revision de la completitud y consistencia de la información consignada en documentos FMM, planilla de envio en su caso, y documentos soporte, diligenciando el listado de chequeo diseñado para el efecto  _x000a_4.- Revisión aleatoria por parte del Jefe del GIT Zona Franca de los listados de chequeo diligenciados por el funcionario asignado, contra los documentos recibidos "/>
    <s v="Listados de chequeo donde conste la verificacion de la completitud y consistencia de la informacion documental    relacionada con el ingreso y salida de la mercancia de la zona franca. "/>
    <n v="3"/>
    <d v="2024-05-01T00:00:00"/>
    <d v="2025-01-30T00:00:00"/>
    <n v="39.142857142857146"/>
    <n v="1"/>
    <s v="DGA_x000a_DS – Subproceso Operación Aduanera_x000a_Dirección Seccional de Aduanas de Barranquilla_x000a_División de Operación Aduanera _x000a_G.I.T. de Zona Franca"/>
    <n v="1"/>
    <x v="0"/>
  </r>
  <r>
    <x v="0"/>
    <x v="2"/>
    <m/>
    <m/>
    <s v="OB4. De los 4 expedientes de fiscalización tributaria analizados, los cuales se encuentran en términos, 3 presentan falta de celeridad en las actuaciones procesales"/>
    <m/>
    <s v="A15. Generar un lineamiento para las áreas del nivel local y delegado, en las que se promuevan acciones de autocontrol y supervisión por parte de los funcionarios con expedientes a cargo y los Jefes de División y Grupos Internos de Trabajo, orientadas a emplear efectivamente las herramientas informáticas y procedimentales existentes, para llevar a cabo un control efectivo de la inactividad procesal y, o la falta de celeridad en las actuaciones requeridas. "/>
    <s v="1. Redactar y proponer el lineamiento para firma del despacho del Subdirector de Fiscalización Tributaria._x000a__x000a_2. Divulgar el Memorando expedido. "/>
    <s v="1 Memorando divulgado con el lineamiento propuesto"/>
    <n v="1"/>
    <d v="2024-05-01T00:00:00"/>
    <d v="2024-09-30T00:00:00"/>
    <n v="21.714285714285715"/>
    <n v="1"/>
    <s v="DGA_x000a_NC – Subproceso Fiscalización y Liquidación_x000a_Subdirección de Fiscalización Tributaria"/>
    <n v="1"/>
    <x v="0"/>
  </r>
  <r>
    <x v="0"/>
    <x v="2"/>
    <m/>
    <m/>
    <s v="OB5. Se estableció que los acuerdos complementarios de servicio logístico integral  a crudos y sus derivados realizados entre usuarios operadores de la misma Zona Franca Barranquilla y entre zonas francas de distinta jurisdicción, no describen con claridad y trazabilidad las operaciones comerciales adelantadas, por lo que se hace necesario priorizar como insumo de control los negocios jurídicos realizados en el marco de los citados acuerdos para evitar que bajo estas figuras legales se puedan presentar transacciones irregulares."/>
    <m/>
    <s v="A16. Tramitar e incluir en proyecto de   reglamentación normativa, para las operaciones entre usuarios de zona franca, la exigencia,  de los documentos que den cuenta de los servicios logisticos asociados, asi como sus intervinientes,  producto de los negocios juridicos realizados entre estos.  "/>
    <s v="&quot;1. Proyecto normativo.  _x000a_ 2. Justificación del proyecto normativo.                                                                                                                                                                                                                                                                                                             3. Publicación del proyecto de norma para comentarios._x0009_"/>
    <s v="proyecto de reglmentación"/>
    <n v="1"/>
    <d v="2024-09-30T00:00:00"/>
    <d v="2025-03-31T00:00:00"/>
    <n v="26"/>
    <n v="0"/>
    <s v="DGA_x000a_NC – Subproceso Operación Aduanera_x000a_Subdirección de Operación Aduanera"/>
    <n v="0"/>
    <x v="2"/>
  </r>
  <r>
    <x v="0"/>
    <x v="2"/>
    <s v="INSP. 170700-29-2024-02-01_x000a__x000a_I1, H1, H2, H3, H4, H5, H6, H7 OB1, OB2 y OB3"/>
    <s v="RG1 _x000a__x000a_RFC01"/>
    <s v="I1. La DIAN omitió controles efectivos en la aplicación del procedimiento PR-COA-0414 “Control al mantenimiento de requisitos a usuarios aduaneros”, permitiendo que los usuarios aduaneros operen sin el mantenimiento y/o adecuación de requisitos que fueron acreditados al momento de obtener el registro aduanero, y la omisión del traslado de insumos para los respectivos procesos sancionatorios o de pérdida de la calidad."/>
    <s v="RG1: Decisión final del proceso de control por fuera de la norma._x000a__x000a_RFC01: Decisión final de un proceso de control basado en hechos falsos o información inexistente"/>
    <s v="A1. Elaborar formato de acta de entrega y/o lista de chequeo de carpetas y archivos relacionados con la gestión del GIT de las Visitas de Control de Mantenimiento de Requisitos, en el cual se incluirá el visto bueno de la persona encargada del archivo del GIT, quien verificará la correcta conformación, foliación y entrega de cada una de las carpetas entregadas por los funcionarios responsables de la misma."/>
    <s v="Elaborar formato de acta de entrega y/o lista de chequeo"/>
    <s v="1. Elaborar formato de acuerdo a la norma, procedimiento e instructivo vigente.                     2. Solicitar al área pertinente la revisión y publicación"/>
    <n v="1"/>
    <d v="2024-09-01T00:00:00"/>
    <d v="2025-01-30T00:00:00"/>
    <n v="21.571428571428573"/>
    <n v="1"/>
    <s v="DGA_x000a_NC – Subproceso Operación Aduanera_x000a_Subdirección de Registro y Control Aduanero"/>
    <n v="1"/>
    <x v="0"/>
  </r>
  <r>
    <x v="0"/>
    <x v="2"/>
    <m/>
    <m/>
    <m/>
    <m/>
    <s v="A2. Cada Dirección Seccional diligenciara la lista de chequeo socializada por la Subdirección de Registro y control aduanero, por el funcionario responsable de la visita y el funcionario que recibe y archiva los documentos soporte de la visita (Archivo de Gestión), este ultimo verificará que los documentos se encuentren completos, organizados y foliados de acuerdo al instructivo IN-FI-0132 &quot;ORGANIZACIÓN DE UNIDADES DOCUMENTALES EN DEPENDENCIAS DE LA_x000a_UAE DIAN&quot;."/>
    <s v="Cada Dirección Seccional diligenciara la lista de chequeo socializada por la Subdirección de Registro y control aduanero"/>
    <s v="1. Realizar la verificación de la incorporación de documentos en el carpeta de la visita_x000a_2. Elaborar la lista de chequeo_x000a_3. Archivar los documentos en debida forma de acuerdo al instructivo  IN-ADF-0132  Versión 4 de fecha 09/11/2021 relacionado con el proceso de archivo "/>
    <n v="12"/>
    <d v="2025-01-01T00:00:00"/>
    <d v="2025-12-31T00:00:00"/>
    <n v="52"/>
    <n v="0.25"/>
    <s v="DGA_x000a_DS – Subproceso Operación Aduanera_x000a_GIT de Registro y Control a Usuarios Aduaneros_x000a_División de Gestión de Operación Aduanera"/>
    <n v="0.25"/>
    <x v="1"/>
  </r>
  <r>
    <x v="0"/>
    <x v="2"/>
    <m/>
    <m/>
    <m/>
    <m/>
    <s v="A3. Solicitar al área pertinente la actualización de la Tabla de Retención Documental respecto de los documentos relacionados con las visitas de mantenimiento y control de requisitos y cumplimiento de obligaciones."/>
    <s v="Solicitar al área pertinente la actualización de la Tabla de Retención Documental"/>
    <s v="1. Revisar antecedentes y norma vigente.                                      2. Solicitud al área pertinente inclusion de la Serie en la Tabla de Retención Documental."/>
    <n v="1"/>
    <d v="2024-09-01T00:00:00"/>
    <d v="2024-12-30T00:00:00"/>
    <n v="17.142857142857142"/>
    <n v="1"/>
    <s v="DGA_x000a_NC – Subproceso Operación Aduanera_x000a_Subdirección de Registro y Control Aduanero"/>
    <n v="1"/>
    <x v="0"/>
  </r>
  <r>
    <x v="0"/>
    <x v="2"/>
    <m/>
    <m/>
    <m/>
    <m/>
    <s v="A4. Cada Direción Seccional creara carpeta en el share point de la División de la Operación Aduanera de la Dirección Seccional, que contenga los documentos que soporten la visita y demás trámites que se generen en la Dirección Seccional con relación a las verificaciones realizadas a los usuarios aduaneros inscritos, habilitados o autorizados por el Nivel Central, autorizando  la consulta respectiva para la Subdirección de Registro y Control Aduanero. La conformación de esta carpeta cumplirá con lineamientos dados por la entidad referente a la Gestión Documental en el Manejo de Archivos Físicos, Electrónicos e Híbridos. IN-FI-0132 &quot;ORGANIZACIÓN DE UNIDADES DOCUMENTALES EN DEPENDENCIAS DE LA_x000a_UAE DIAN&quot;."/>
    <s v="Cada Direción Seccional creara carpeta en el share point de la División de la Operación Aduanera de la Dirección Seccional"/>
    <s v="1. Conformación de la carpeta digital en el share point de la División de Operación Aduanera. _x000a_2. Ubicar en la mencionada carpeta, por tipo de usuario aduanero, todos los documentos que soporten las visitas de mantenemiento de requisitos, con la debida conformación de los mismos._x000a_3. Crear acceso a la mencionada carpeta,  para consulta del Nivel Central, al funcionario que informe la Subdirección de Registro y Control Aduanero_x000a__x000a_"/>
    <n v="12"/>
    <d v="2025-01-01T00:00:00"/>
    <d v="2025-12-31T00:00:00"/>
    <n v="52"/>
    <n v="0.25"/>
    <s v="DGA_x000a_DS – Subproceso Operación Aduanera_x000a_GIT de Registro y Control a Usuarios Aduaneros_x000a_División de Gestión de Operación Aduanera"/>
    <n v="0.25"/>
    <x v="1"/>
  </r>
  <r>
    <x v="0"/>
    <x v="2"/>
    <m/>
    <m/>
    <m/>
    <m/>
    <s v="A5. La SRCA diligenciara cuadro en excel &quot;Control al Mantenimiento de Requisitos&quot; para la revisión y trazabilidad de los Informes de las Visitas de Control de Mantenimiento de Requisitos, remitidos por las Direcciones Seccionales, revisando los documentos enviados y requiriendo a las DS cuando la información se encuentre incompleta o deba hacerse ajustes o correciones; así como el reporte de los insumos al área correspondientes y presuntos incumplimientos."/>
    <s v="La SRCA diligenciara cuadro en excel &quot;Control al Mantenimiento de Requisitos&quot; "/>
    <s v="1. Recibir y revisar los Informes de las Visitas de Control de Mantenimiento de Requisitos enviados por las DS con sus documentos soporte.                2. Enviar correo con observaciones para que las DS ajusten o corrijan.                                                   3. Una vez corregida o aportada la información faltante y de encontrarse conforme se informa a la DS que cumple con los lineamientos generales."/>
    <n v="6"/>
    <d v="2024-10-30T00:00:00"/>
    <d v="2026-01-30T00:00:00"/>
    <n v="65.285714285714292"/>
    <n v="0.32"/>
    <s v="DGA_x000a_NC – Subproceso Operación Aduanera_x000a_Subdirección de Registro y Control Aduanero"/>
    <n v="0.32"/>
    <x v="1"/>
  </r>
  <r>
    <x v="0"/>
    <x v="2"/>
    <m/>
    <m/>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m/>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0.16"/>
    <s v="DGA_x000a_NC – Subproceso Operación Aduanera_x000a_Coordinación de Sustanciación"/>
    <n v="0.16"/>
    <x v="1"/>
  </r>
  <r>
    <x v="0"/>
    <x v="2"/>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0.5"/>
    <s v="DGA_x000a_NC – Subproceso Operación Aduanera_x000a_Coordinación de Sustanciación"/>
    <n v="0.5"/>
    <x v="1"/>
  </r>
  <r>
    <x v="0"/>
    <x v="2"/>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0.16"/>
    <s v="DGA_x000a_NC – Subproceso Operación Aduanera_x000a_Coordinación de Sustanciación"/>
    <n v="0.16"/>
    <x v="1"/>
  </r>
  <r>
    <x v="0"/>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0.5"/>
    <s v="DGA_x000a_NC – Subproceso Operación Aduanera_x000a_Coordinación de Sustanciación"/>
    <n v="0.5"/>
    <x v="1"/>
  </r>
  <r>
    <x v="0"/>
    <x v="2"/>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0"/>
  </r>
  <r>
    <x v="0"/>
    <x v="2"/>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0.16"/>
    <s v="DGA_x000a_NC – Subproceso Operación Aduanera_x000a_Coordinación de Sustanciación"/>
    <n v="0.16"/>
    <x v="1"/>
  </r>
  <r>
    <x v="0"/>
    <x v="2"/>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0.16"/>
    <s v="DGA_x000a_NC – Subproceso Operación Aduanera_x000a_Coordinación de Sustanciación"/>
    <n v="0.16"/>
    <x v="1"/>
  </r>
  <r>
    <x v="0"/>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0.2"/>
    <s v="DGA_x000a_NC – Subproceso Operación Aduanera_x000a_Coordinación de Sustanciación"/>
    <n v="0.2"/>
    <x v="1"/>
  </r>
  <r>
    <x v="0"/>
    <x v="2"/>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1"/>
  </r>
  <r>
    <x v="0"/>
    <x v="2"/>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0"/>
  </r>
  <r>
    <x v="0"/>
    <x v="2"/>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2"/>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5"/>
    <s v="DGA_x000a_NC – Subproceso Operación Aduanera_x000a_Coordinación de Sustanciación"/>
    <n v="0.5"/>
    <x v="1"/>
  </r>
  <r>
    <x v="0"/>
    <x v="2"/>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0"/>
  </r>
  <r>
    <x v="0"/>
    <x v="2"/>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0"/>
  </r>
  <r>
    <x v="0"/>
    <x v="2"/>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0"/>
    <x v="2"/>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1"/>
    <s v="DGA_x000a_NC – Subproceso Operación Aduanera_x000a_Coordinación de Sustanciación"/>
    <n v="0.1"/>
    <x v="1"/>
  </r>
  <r>
    <x v="0"/>
    <x v="2"/>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0"/>
  </r>
  <r>
    <x v="0"/>
    <x v="2"/>
    <m/>
    <m/>
    <s v="OB1. Se observó para los usuarios aduaneros GOODYEAR DE COLOMBIA S.A y COMERCIALIZADORA VIGIA C.I.  S.A.S., que los soportes aportados y utilizados en la liquidación de la base del valor asegurado son papeles de trabajo o cálculos en hojas de Excel que no cuentan con características de formalización tales como: quién realizó el análisis, quién aprobó el documento, su fecha de elaboración, entre otras."/>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0"/>
  </r>
  <r>
    <x v="0"/>
    <x v="2"/>
    <m/>
    <m/>
    <s v="OB2. Se evidencian diferencias en la información remitida por la Subdirección de Registro y Control Aduanero de las visitas de control al mantenimiento de requisitos programadas mediante Tablero Balanceado de Gestión -TBG , y de las que son reportadas por la Dirección Seccional de Aduanas Barranquilla , toda vez que de 66 visitas programadas en el periodo comprendido entre el 01/01/2020 al 31/05/2023, se identificaron 24 que NO fueron reportadas por la seccional._x000a__x000a_Todo lo anterior conlleva a no contar con información consistente y obtener mediciones y resultados de metas con diferencias en las fuentes de información. "/>
    <m/>
    <s v="A20. La Subdirección de Registro y Control Aduanero solicitara a las Direcciones Seccionales de Aduanas que hayan ejecutado visitas durante el trimestre, el informe de las visitas realizadas con el fin de validar las cifras y usuarios reportados en el marco del TBG/Indicador de Procedimiento, asi como las visitas ejecutadas por iniciativa propia."/>
    <s v="1. Llevar registro mensual de las visitas realizadas en archivo excel por parte de las DS.                  2. La SRCA solicitara a la DS el envío de la información del trimestre a analizar._x000a_2. La SRCA hará revisión de las cifras reportadas  por las direcciones seccionales en el SIE Planeación - Indicador Vs cuadro excel enviado a las DS y carpetas digitales de las visitas de control de mantenimiento de requisitos."/>
    <s v="Infome trimestral de validación"/>
    <n v="5"/>
    <d v="2024-10-30T00:00:00"/>
    <d v="2025-10-30T00:00:00"/>
    <n v="52.142857142857146"/>
    <n v="0.2"/>
    <s v="DGA_x000a_NC – Subproceso Operación Aduanera_x000a_Subdirección de Registro y Control Aduanero_x000a__x000a_DS - Subproceso Operación Aduanera_x000a_Direcciones Seccionales"/>
    <n v="0.2"/>
    <x v="1"/>
  </r>
  <r>
    <x v="0"/>
    <x v="2"/>
    <m/>
    <m/>
    <s v="OB3. La Agencia ITRC tomó información oficial según lo registrado en archivo Excel denominado “Solicitud ITRC 02 de abril”, recibido de la DIAN a través de correo electrónico No. 100210166-0218 del 16/04/2024; en este archivo se referencia el usuario aduanero ECOFERTIL S.A. con NIT 830095890 y se relaciona entre otros el tipo de garantía, la fecha de aceptación, las fechas de vigencia y el estado actual de la garantía, sin embargo, al validar esta información en el SIE de Garantías no es posible su consulta ingresando por el NIT de este usuario aduanero. _x000a__x000a_Por medio de comunicaciones de respuesta posteriores por parte de la DIAN, se aclara que la empresa ECOFERTIL S.A., es una filial de la empresa MONOMEROS COLOMBO VENEZOLANOS SA NIT 860020439, y que para la renovación objeto de verificación, el tomador de la garantía fue la “empresa propietaria” a la cual se asociaron los documentos soporte en el SIE de Garantías utilizando el asunto 202081840100000203._x000a__x000a_Evidenciando fallas en la trazabilidad de la información, lo cual dificulta la consulta de los documentos relacionados en el SIE Garantías.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5-07-30T00:00:00"/>
    <n v="47.428571428571431"/>
    <n v="0"/>
    <s v="DGA_x000a_NC – Subproceso Operación Aduanera_x000a_Coordinación de Sustanciación"/>
    <n v="0"/>
    <x v="1"/>
  </r>
  <r>
    <x v="0"/>
    <x v="2"/>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0"/>
    <x v="2"/>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3"/>
    <x v="1"/>
  </r>
  <r>
    <x v="0"/>
    <x v="2"/>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3"/>
    <x v="1"/>
  </r>
  <r>
    <x v="0"/>
    <x v="2"/>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0.4"/>
    <s v="DGA_x000a_DS – Subproceso Operación Aduanera_x000a_Direcciones Seccionales_x000a_Divisiones de la Operación Aduanera_x000a_GIT de Importaciones._x000a_"/>
    <n v="0.4"/>
    <x v="1"/>
  </r>
  <r>
    <x v="0"/>
    <x v="2"/>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3"/>
    <x v="1"/>
  </r>
  <r>
    <x v="0"/>
    <x v="2"/>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0.4"/>
    <s v="DGA_x000a_DS – Subproceso Operación Aduanera_x000a_Direcciones Seccionales_x000a_Divisiones de la Operación Aduanera_x000a_GIT de Importaciones._x000a_"/>
    <n v="0.4"/>
    <x v="1"/>
  </r>
  <r>
    <x v="0"/>
    <x v="2"/>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0"/>
  </r>
  <r>
    <x v="0"/>
    <x v="2"/>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9-12-31T00:00:00"/>
    <n v="308.57142857142856"/>
    <n v="0.3"/>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3"/>
    <x v="1"/>
  </r>
  <r>
    <x v="0"/>
    <x v="2"/>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0.4"/>
    <s v="DGA_x000a_DS – Subproceso Operación Aduanera_x000a_Direcciones Seccionales_x000a_Divisiones de la Operación Aduanera_x000a_GIT de Importaciones._x000a_"/>
    <n v="0.4"/>
    <x v="1"/>
  </r>
  <r>
    <x v="0"/>
    <x v="2"/>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0.4"/>
    <s v="DGA_x000a_DS – Subproceso Operación Aduanera_x000a_Direcciones Seccionales_x000a_Divisiones de la Operación Aduanera_x000a_GIT de Importaciones._x000a_"/>
    <n v="0.4"/>
    <x v="1"/>
  </r>
  <r>
    <x v="0"/>
    <x v="2"/>
    <m/>
    <m/>
    <s v="I1: En cuanto al cumplimiento de los requisitos de la nacionalización de las mercancías que fueron sujetas a cambio de modalidad por parte de la DIAN, en operaciones de tráfico postal y envíos urgentes, control viajeros y menajes; se encontraron en la Dirección Seccional de Aduanas de Bogotá – Aeropuerto el Dorado, casos en los cuales existen diferencias en la descripción de la mercancía. Esto se evidenció al comparar la documentación de la carga, con respecto a los documentos soporte de la solicitud de creación de usuario ocasional y con respecto a la declaración de importación resultante, lo que generó el posible ingreso de mercancía al TAN sin el cumplimiento de requisitos (Contrabando técnico), en contravía de lo establecido en el Decreto 1165 de 2019"/>
    <m/>
    <s v="A11: Impartir instrucciones a las Direcciones Seccionales para que a través de los roles habilitados en los servicios informáticos electrónicos soliciten a la Subdirección de Análisis de Riesgo y Programas la determinación de una inspección física para mercancía que haya tenido cambio de modalidad,  con base en los documentos de transporte  respecto de los cuales se haya hecho el cambio de modalidad para cada importador ocasional. _x000a__x000a__x000a__x000a__x000a_"/>
    <s v="*Lineamientos (memorando, circular o procedimiento). "/>
    <s v="*Lineamientos (memorando, circular o procedimiento). _x000a__x000a_"/>
    <n v="1"/>
    <d v="2024-11-01T00:00:00"/>
    <d v="2025-07-30T00:00:00"/>
    <n v="38.714285714285715"/>
    <n v="0"/>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0"/>
    <x v="1"/>
  </r>
  <r>
    <x v="0"/>
    <x v="2"/>
    <m/>
    <m/>
    <m/>
    <m/>
    <s v="12. La Dirección de Gestión de Innovación y Tecnología y la Subdirección de Soluciones y Desarrollo dentro del proyecto de modernización deberá implementar un nuevo sistema que permita asociar el documento transporte del importador ocasional cuando efectúe la activación de la cuenta de usuario, con fin de validar y realizar un control efectivo a la mercancía declarada e ingresada al TAN. (Largo plazo)_x000a_"/>
    <s v="* Documento de requerimientos funcionales_x000a_ 01/02/2024 - 31/10/2024_x000a__x000a_* Plan de trabajo _x000a_01/11/2023 - 31/10/2024_x000a__x000a_*Informe de seguimiento / actas de reunión_x000a_ 01/08/2024 - 12/31/2029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01/08/2024 - 12/31/2029_x000a_"/>
    <s v="* Documento de requerimientos funcionales_x000a__x000a_* Plan de trabajo _x000a__x000a_*Informe de seguimiento / actas de reunión_x000a__x000a_* Puesta en producción de la solución tecnológica: _x000a_a. (01) Un formato información de versión 30001-FT-IT-2180_x000a_b. (01) Un  formato de Aceptación de Pruebas funcionales y salida a producción - FT-IT-1851._x000a_c. (01) Un Acta de comité de gestión de Cambios de Tecnología del correspondiente software instalado y en producción_x000a__x000a_"/>
    <s v="1.00_x000a__x000a_1.00_x000a__x000a_22.00_x000a__x000a_3.00"/>
    <d v="2024-02-01T00:00:00"/>
    <d v="2029-12-31T00:00:00"/>
    <n v="308.57142857142856"/>
    <n v="0.3"/>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3"/>
    <x v="1"/>
  </r>
  <r>
    <x v="0"/>
    <x v="2"/>
    <m/>
    <m/>
    <m/>
    <m/>
    <s v="13. Elevar solicitud a  la Dirección de Gestión Estratégica y de Analítica y la Subdirección de Análisis de Riesgo y Programas  para crear una regla de selectividad (inclusión forzosa) en los sistemas de gestión del riesgo que envié a inspección física a todos las importaciones de usuarios importadores ocasionales."/>
    <s v=" *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s v="*Correo electrónico solicitud gestión Dirección de Gestión Estratégica y de Analítica y la Subdirección de Análisis de Riesgo y Programas. _x000a__x000a_*3 mesas de trabajo conjuntas con las áreas de  Estratégica y de Analítica y la Subdirección de Análisis de Riesgo y Programas  para el desarrollo y seguimiento al cumplimiento de la acción "/>
    <s v="1.00_x000a__x000a_3.00"/>
    <d v="2024-11-01T00:00:00"/>
    <d v="2025-07-30T00:00:00"/>
    <n v="38.714285714285715"/>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1"/>
  </r>
  <r>
    <x v="0"/>
    <x v="2"/>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0.5"/>
    <s v="DGA_x000a_Dirección de Gestión de Innovación y Tecnología -DGIT_x000a_Dirección de Estratégica y Analítica _x000a_Subdirección de Procesos"/>
    <n v="0.5"/>
    <x v="1"/>
  </r>
  <r>
    <x v="0"/>
    <x v="2"/>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0"/>
    <s v="DGA_x000a_Dirección de Gestión de Innovación y Tecnología -DGIT_x000a_Dirección de Estratégica y Analítica _x000a_Subdirección de Procesos"/>
    <n v="0"/>
    <x v="1"/>
  </r>
  <r>
    <x v="0"/>
    <x v="2"/>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0"/>
    <s v="DGA_x000a_Dirección de Gestión de Innovación y Tecnología -DGIT"/>
    <n v="0"/>
    <x v="1"/>
  </r>
  <r>
    <x v="0"/>
    <x v="2"/>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0"/>
  </r>
  <r>
    <x v="0"/>
    <x v="2"/>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0.2"/>
    <s v="DGA_x000a_Oficina de Seguridad de la Información - OSI"/>
    <n v="0.2"/>
    <x v="1"/>
  </r>
  <r>
    <x v="0"/>
    <x v="2"/>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0"/>
    <s v="DGA_x000a_Subdirección de Procesos _x000a_Dirección de Estrategica y de Analitica _x000a__x000a_"/>
    <n v="0"/>
    <x v="1"/>
  </r>
  <r>
    <x v="0"/>
    <x v="2"/>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0.4"/>
    <s v="DGA_x000a_Subdirección de Procesos _x000a_Dirección de Estrategica y de Analitica _x000a__x000a_"/>
    <n v="0.4"/>
    <x v="1"/>
  </r>
  <r>
    <x v="0"/>
    <x v="2"/>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5-12-31T00:00:00"/>
    <n v="46.285714285714285"/>
    <n v="0"/>
    <s v="DGA_x000a_Dirección de Estrategica y de Analitica _x000a_Subdirección de Procesos _x000a__x000a__x000a_"/>
    <n v="0"/>
    <x v="1"/>
  </r>
  <r>
    <x v="0"/>
    <x v="2"/>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0.25"/>
    <s v="DGA_x000a_Subdirección de Procesos _x000a_Dirección de Estrategica y de Analitica _x000a__x000a_"/>
    <n v="0.25"/>
    <x v="1"/>
  </r>
  <r>
    <x v="0"/>
    <x v="2"/>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0"/>
    <s v="DGA_x000a_Subdirección de Procesos _x000a_Dirección de Estrategica y de Analitica _x000a__x000a_"/>
    <n v="0"/>
    <x v="1"/>
  </r>
  <r>
    <x v="0"/>
    <x v="2"/>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0"/>
    <s v="DGA_x000a_Dirección de Gestión de Innnovación y Tecnología _x000a__x000a_Dirección de Géstión de Aduanas_x000a_Subdirección de Registro y Control Aduanero"/>
    <n v="0"/>
    <x v="1"/>
  </r>
  <r>
    <x v="0"/>
    <x v="2"/>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0"/>
    <s v="DGA_x000a_Dirección de Gestión de Innnovación y Tecnología _x000a__x000a_Dirección de Gestión Estratégica y Analítica  "/>
    <n v="0"/>
    <x v="1"/>
  </r>
  <r>
    <x v="0"/>
    <x v="2"/>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0"/>
    <s v="DGA_x000a_Dirección de Gestión de  Innnovación y Tecnología - DGIT_x000a_"/>
    <n v="0"/>
    <x v="1"/>
  </r>
  <r>
    <x v="0"/>
    <x v="2"/>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0"/>
    <s v="DGA_x000a_Dirección de Gestión de Innnovación y Tecnología - DGIT_x000a__x000a_Dirección de Gestión Estratégica y de Analítica_x000a__x000a_"/>
    <n v="0"/>
    <x v="1"/>
  </r>
  <r>
    <x v="0"/>
    <x v="2"/>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0"/>
    <s v="DGA_x000a_Dirección de Gestión de Innnovación y Tecnología _x000a__x000a_Dirección de Géstión de Aduanas"/>
    <n v="0"/>
    <x v="1"/>
  </r>
  <r>
    <x v="0"/>
    <x v="2"/>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
    <s v="DGA_x000a_Dirección de Gestión de Innnovación y Tecnología - DGIT_x000a__x000a_Dirección de Gestión Estratégica y de Analítica_x000a__x000a_"/>
    <n v="0"/>
    <x v="1"/>
  </r>
  <r>
    <x v="0"/>
    <x v="2"/>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0"/>
    <s v="DGA_x000a_Dirección de Gestión de Innnovación y Tecnología - DGIT_x000a__x000a_Dirección de Gestión Estratégica y de Analítica_x000a__x000a_"/>
    <n v="0"/>
    <x v="1"/>
  </r>
  <r>
    <x v="0"/>
    <x v="2"/>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0"/>
    <s v="DGA_x000a_Dirección de Gestión de Innnovación y Tecnología - DGIT"/>
    <n v="0"/>
    <x v="1"/>
  </r>
  <r>
    <x v="0"/>
    <x v="2"/>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0"/>
    <s v="DGA_x000a_Dirección de Gestión de Innnovación y Tecnología - DGIT"/>
    <n v="0"/>
    <x v="1"/>
  </r>
  <r>
    <x v="0"/>
    <x v="2"/>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0"/>
    <s v="DGA_x000a_Dirección de Gestión de Innnovación y Tecnología - DGIT"/>
    <n v="0"/>
    <x v="1"/>
  </r>
  <r>
    <x v="0"/>
    <x v="2"/>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0"/>
    <s v="DGA_x000a_Dirección de Gestión de Innnovación y Tecnología - DGIT"/>
    <n v="0"/>
    <x v="1"/>
  </r>
  <r>
    <x v="0"/>
    <x v="2"/>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0.3"/>
    <s v="DGA_x000a_Oficina de Seguridad de la Información _x000a__x000a_Dirección de Gestion de Aduanas _x000a_Subdirección de Operación Aduanera_x000a__x000a_Dirección de Gestión Estratégica y de Analítica"/>
    <n v="0.3"/>
    <x v="1"/>
  </r>
  <r>
    <x v="0"/>
    <x v="2"/>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0"/>
    <s v="DGA_x000a_Oficina de Seguridad de la Información - OSI_x000a__x000a_Dirección de Gestión Estratégica y de Analítica_x000a__x000a__x000a_"/>
    <n v="0"/>
    <x v="1"/>
  </r>
  <r>
    <x v="0"/>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0"/>
    <s v="DGA_x000a_Oficina de Seguridad de la Información - OSI"/>
    <n v="0"/>
    <x v="1"/>
  </r>
  <r>
    <x v="0"/>
    <x v="2"/>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
    <s v="DGA_x000a_Oficina de Seguridad de la Información - OSI_x000a__x000a_Dirección de Innovación y Técnologia "/>
    <n v="0"/>
    <x v="1"/>
  </r>
  <r>
    <x v="0"/>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0.05"/>
    <s v="DGA_x000a_Dirección de Gestión de Innovación y Tecnología - DGIT_x000a__x000a_Dirección de Gestión Estratégica y de Analítica- DGEA_x000a__x000a_Oficina de la Seguridada de la Información- OSI "/>
    <n v="0.05"/>
    <x v="1"/>
  </r>
  <r>
    <x v="0"/>
    <x v="2"/>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0"/>
    <s v="DGA_x000a_Subdirección de Análisis de Riesgos y programas - SARP _x000a_ Dirección de Gestión Estratégica y de Analítica- DGEASARP _x000a_"/>
    <n v="0"/>
    <x v="1"/>
  </r>
  <r>
    <x v="0"/>
    <x v="2"/>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0.3"/>
    <s v="DGA_x000a_Oficina de Seguridad de la Información _x000a__x000a_Dirección de Gestion de Aduanas -SOA_x000a__x000a_Dirección de Gestión Estratégica y de Analítica_x000a_"/>
    <n v="0.3"/>
    <x v="1"/>
  </r>
  <r>
    <x v="0"/>
    <x v="2"/>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0"/>
    <s v="DGA_x000a_Oficina de Seguridad de la Información - OSI_x000a__x000a_Dirección de Gestión Estratégica y de Analítica_x000a__x000a__x000a_"/>
    <n v="0"/>
    <x v="1"/>
  </r>
  <r>
    <x v="0"/>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0"/>
    <s v="DGA_x000a_Oficina de Seguridad de la Información - OSI_x000a_"/>
    <n v="0"/>
    <x v="1"/>
  </r>
  <r>
    <x v="0"/>
    <x v="2"/>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
    <s v="DGA_x000a_Oficina de Seguridad de la Información - OSI_x000a_Dirección de Innovación y Técnologia "/>
    <n v="0"/>
    <x v="1"/>
  </r>
  <r>
    <x v="0"/>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0"/>
    <s v="DGA_x000a_Dirección de Gestión de Innovación y Tecnología - DGIT_x000a__x000a_Dirección de Gestión Estratégica y de Analítica- DGEA_x000a__x000a_Oficina de la Seguridada de la Información- OSI "/>
    <n v="0"/>
    <x v="1"/>
  </r>
  <r>
    <x v="0"/>
    <x v="2"/>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0.5"/>
    <s v="DGA_x000a_Oficina de Seguridad de la Información - OSI_x000a_"/>
    <n v="0.5"/>
    <x v="1"/>
  </r>
  <r>
    <x v="0"/>
    <x v="2"/>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0"/>
    <s v="DGA_x000a_Oficina de Seguridad de la Información - OSI_x000a_"/>
    <n v="0"/>
    <x v="1"/>
  </r>
  <r>
    <x v="0"/>
    <x v="2"/>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0"/>
    <s v="DGA_x000a_Dirección de Gestión de Innovación y Tecnología _x000a__x000a_Oficina de Seguridad de la Información - OSI"/>
    <n v="0"/>
    <x v="1"/>
  </r>
  <r>
    <x v="0"/>
    <x v="2"/>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0"/>
  </r>
  <r>
    <x v="0"/>
    <x v="2"/>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0"/>
    <s v="DGA_x000a_Oficina de Seguridad de la Información - OSI"/>
    <n v="0"/>
    <x v="1"/>
  </r>
  <r>
    <x v="0"/>
    <x v="2"/>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5-05-31T00:00:00"/>
    <n v="4.2857142857142856"/>
    <n v="0"/>
    <s v="DGA_x000a_Oficina de Seguridad de la Información - OSI"/>
    <n v="0"/>
    <x v="1"/>
  </r>
  <r>
    <x v="0"/>
    <x v="2"/>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0.9"/>
    <s v="DGA_x000a_Oficina de Seguridad de la Información - OSI"/>
    <n v="0.9"/>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0B82CBD-ED76-4287-ADFF-A6008CA25961}" name="TablaDinámica6"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numFmtId="164" showAll="0"/>
    <pivotField dataField="1" numFmtId="164"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0">
    <format dxfId="116">
      <pivotArea type="all" dataOnly="0" outline="0" fieldPosition="0"/>
    </format>
    <format dxfId="115">
      <pivotArea outline="0" collapsedLevelsAreSubtotals="1" fieldPosition="0"/>
    </format>
    <format dxfId="114">
      <pivotArea field="1" type="button" dataOnly="0" labelOnly="1" outline="0" axis="axisRow" fieldPosition="0"/>
    </format>
    <format dxfId="113">
      <pivotArea dataOnly="0" labelOnly="1" outline="0" axis="axisValues" fieldPosition="0"/>
    </format>
    <format dxfId="112">
      <pivotArea type="all" dataOnly="0" outline="0" fieldPosition="0"/>
    </format>
    <format dxfId="111">
      <pivotArea outline="0" collapsedLevelsAreSubtotals="1" fieldPosition="0"/>
    </format>
    <format dxfId="110">
      <pivotArea field="1" type="button" dataOnly="0" labelOnly="1" outline="0" axis="axisRow" fieldPosition="0"/>
    </format>
    <format dxfId="109">
      <pivotArea dataOnly="0" labelOnly="1" outline="0" axis="axisValues" fieldPosition="0"/>
    </format>
    <format dxfId="108">
      <pivotArea dataOnly="0" labelOnly="1" fieldPosition="0">
        <references count="1">
          <reference field="1" count="0"/>
        </references>
      </pivotArea>
    </format>
    <format dxfId="107">
      <pivotArea grandRow="1" outline="0" collapsedLevelsAreSubtotals="1" fieldPosition="0"/>
    </format>
    <format dxfId="106">
      <pivotArea dataOnly="0" labelOnly="1" grandRow="1" outline="0" fieldPosition="0"/>
    </format>
    <format dxfId="105">
      <pivotArea type="all" dataOnly="0" outline="0" fieldPosition="0"/>
    </format>
    <format dxfId="104">
      <pivotArea outline="0" collapsedLevelsAreSubtotals="1" fieldPosition="0"/>
    </format>
    <format dxfId="103">
      <pivotArea field="1" type="button" dataOnly="0" labelOnly="1" outline="0" axis="axisRow" fieldPosition="0"/>
    </format>
    <format dxfId="102">
      <pivotArea dataOnly="0" labelOnly="1" fieldPosition="0">
        <references count="1">
          <reference field="1" count="0"/>
        </references>
      </pivotArea>
    </format>
    <format dxfId="101">
      <pivotArea dataOnly="0" labelOnly="1" grandRow="1" outline="0" fieldPosition="0"/>
    </format>
    <format dxfId="100">
      <pivotArea dataOnly="0" labelOnly="1" outline="0" axis="axisValues" fieldPosition="0"/>
    </format>
    <format dxfId="99">
      <pivotArea dataOnly="0" labelOnly="1" outline="0" axis="axisValues" fieldPosition="0"/>
    </format>
    <format dxfId="98">
      <pivotArea type="all" dataOnly="0" outline="0" fieldPosition="0"/>
    </format>
    <format dxfId="97">
      <pivotArea collapsedLevelsAreSubtotals="1" fieldPosition="0">
        <references count="1">
          <reference field="1" count="0"/>
        </references>
      </pivotArea>
    </format>
    <format dxfId="96">
      <pivotArea collapsedLevelsAreSubtotals="1" fieldPosition="0">
        <references count="1">
          <reference field="1" count="0"/>
        </references>
      </pivotArea>
    </format>
    <format dxfId="95">
      <pivotArea grandRow="1" outline="0" collapsedLevelsAreSubtotals="1" fieldPosition="0"/>
    </format>
    <format dxfId="94">
      <pivotArea type="all" dataOnly="0" outline="0" fieldPosition="0"/>
    </format>
    <format dxfId="93">
      <pivotArea outline="0" collapsedLevelsAreSubtotals="1" fieldPosition="0"/>
    </format>
    <format dxfId="92">
      <pivotArea field="1" type="button" dataOnly="0" labelOnly="1" outline="0" axis="axisRow" fieldPosition="0"/>
    </format>
    <format dxfId="91">
      <pivotArea dataOnly="0" labelOnly="1" grandRow="1" outline="0" fieldPosition="0"/>
    </format>
    <format dxfId="90">
      <pivotArea dataOnly="0" labelOnly="1" outline="0" axis="axisValues" fieldPosition="0"/>
    </format>
    <format dxfId="89">
      <pivotArea collapsedLevelsAreSubtotals="1" fieldPosition="0">
        <references count="1">
          <reference field="1" count="1">
            <x v="0"/>
          </reference>
        </references>
      </pivotArea>
    </format>
    <format dxfId="88">
      <pivotArea grandRow="1" outline="0" collapsedLevelsAreSubtotals="1" fieldPosition="0"/>
    </format>
    <format dxfId="87">
      <pivotArea dataOnly="0" labelOnly="1" grandRow="1" outline="0" fieldPosition="0"/>
    </format>
    <format dxfId="86">
      <pivotArea collapsedLevelsAreSubtotals="1" fieldPosition="0">
        <references count="1">
          <reference field="1" count="1">
            <x v="0"/>
          </reference>
        </references>
      </pivotArea>
    </format>
    <format dxfId="85">
      <pivotArea grandRow="1" outline="0" collapsedLevelsAreSubtotals="1" fieldPosition="0"/>
    </format>
    <format dxfId="84">
      <pivotArea dataOnly="0" labelOnly="1" fieldPosition="0">
        <references count="1">
          <reference field="1" count="0"/>
        </references>
      </pivotArea>
    </format>
    <format dxfId="83">
      <pivotArea collapsedLevelsAreSubtotals="1" fieldPosition="0">
        <references count="1">
          <reference field="1" count="1">
            <x v="2"/>
          </reference>
        </references>
      </pivotArea>
    </format>
    <format dxfId="82">
      <pivotArea type="all" dataOnly="0" outline="0" fieldPosition="0"/>
    </format>
    <format dxfId="81">
      <pivotArea outline="0" collapsedLevelsAreSubtotals="1" fieldPosition="0"/>
    </format>
    <format dxfId="80">
      <pivotArea field="1" type="button" dataOnly="0" labelOnly="1" outline="0" axis="axisRow" fieldPosition="0"/>
    </format>
    <format dxfId="79">
      <pivotArea dataOnly="0" labelOnly="1" fieldPosition="0">
        <references count="1">
          <reference field="1" count="0"/>
        </references>
      </pivotArea>
    </format>
    <format dxfId="78">
      <pivotArea dataOnly="0" labelOnly="1" grandRow="1" outline="0" fieldPosition="0"/>
    </format>
    <format dxfId="77">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5F6ED3-3FA1-409A-8A10-A7A21AFE21A8}" name="TablaDinámica10"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12">
    <format dxfId="128">
      <pivotArea type="all" dataOnly="0" outline="0" fieldPosition="0"/>
    </format>
    <format dxfId="127">
      <pivotArea outline="0" collapsedLevelsAreSubtotals="1" fieldPosition="0"/>
    </format>
    <format dxfId="126">
      <pivotArea field="0" type="button" dataOnly="0" labelOnly="1" outline="0" axis="axisRow" fieldPosition="0"/>
    </format>
    <format dxfId="125">
      <pivotArea dataOnly="0" labelOnly="1" fieldPosition="0">
        <references count="1">
          <reference field="0" count="0"/>
        </references>
      </pivotArea>
    </format>
    <format dxfId="124">
      <pivotArea dataOnly="0" labelOnly="1" fieldPosition="0">
        <references count="1">
          <reference field="1" count="0"/>
        </references>
      </pivotArea>
    </format>
    <format dxfId="123">
      <pivotArea type="origin" dataOnly="0" labelOnly="1" outline="0" fieldPosition="0"/>
    </format>
    <format dxfId="122">
      <pivotArea field="1" type="button" dataOnly="0" labelOnly="1" outline="0" axis="axisCol" fieldPosition="0"/>
    </format>
    <format dxfId="121">
      <pivotArea type="topRight" dataOnly="0" labelOnly="1" outline="0" fieldPosition="0"/>
    </format>
    <format dxfId="120">
      <pivotArea field="0" type="button" dataOnly="0" labelOnly="1" outline="0" axis="axisRow" fieldPosition="0"/>
    </format>
    <format dxfId="119">
      <pivotArea dataOnly="0" labelOnly="1" fieldPosition="0">
        <references count="1">
          <reference field="1" count="0"/>
        </references>
      </pivotArea>
    </format>
    <format dxfId="118">
      <pivotArea outline="0" collapsedLevelsAreSubtotals="1" fieldPosition="0"/>
    </format>
    <format dxfId="117">
      <pivotArea dataOnly="0" labelOnly="1" fieldPosition="0">
        <references count="1">
          <reference field="0"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C58306E-5F5B-4DA8-A30F-3EFC70878EB9}" name="TablaDinámica8" cacheId="5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6" firstHeaderRow="1" firstDataRow="1" firstDataCol="1" rowPageCount="1" colPageCount="1"/>
  <pivotFields count="17">
    <pivotField axis="axisPage" multipleItemSelectionAllowed="1" showAll="0">
      <items count="9">
        <item x="0"/>
        <item x="1"/>
        <item x="4"/>
        <item x="3"/>
        <item x="2"/>
        <item x="6"/>
        <item x="5"/>
        <item x="7"/>
        <item t="default"/>
      </items>
    </pivotField>
    <pivotField axis="axisRow" showAll="0">
      <items count="4">
        <item x="0"/>
        <item x="2"/>
        <item x="1"/>
        <item t="default"/>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axis="axisRow" dataField="1" showAll="0">
      <items count="4">
        <item x="0"/>
        <item x="1"/>
        <item x="2"/>
        <item t="default"/>
      </items>
    </pivotField>
  </pivotFields>
  <rowFields count="2">
    <field x="1"/>
    <field x="16"/>
  </rowFields>
  <rowItems count="11">
    <i>
      <x/>
    </i>
    <i r="1">
      <x/>
    </i>
    <i r="1">
      <x v="1"/>
    </i>
    <i>
      <x v="1"/>
    </i>
    <i r="1">
      <x/>
    </i>
    <i r="1">
      <x v="1"/>
    </i>
    <i r="1">
      <x v="2"/>
    </i>
    <i>
      <x v="2"/>
    </i>
    <i r="1">
      <x/>
    </i>
    <i r="1">
      <x v="1"/>
    </i>
    <i t="grand">
      <x/>
    </i>
  </rowItems>
  <colItems count="1">
    <i/>
  </colItems>
  <pageFields count="1">
    <pageField fld="0" hier="-1"/>
  </pageFields>
  <dataFields count="1">
    <dataField name="Cuenta de ESTADO DE CUMPLIMIENTO" fld="16" subtotal="count" baseField="0" baseItem="0"/>
  </dataFields>
  <formats count="90">
    <format dxfId="218">
      <pivotArea type="all" dataOnly="0" outline="0" fieldPosition="0"/>
    </format>
    <format dxfId="217">
      <pivotArea outline="0" collapsedLevelsAreSubtotals="1" fieldPosition="0"/>
    </format>
    <format dxfId="216">
      <pivotArea field="1" type="button" dataOnly="0" labelOnly="1" outline="0" axis="axisRow" fieldPosition="0"/>
    </format>
    <format dxfId="215">
      <pivotArea dataOnly="0" labelOnly="1" fieldPosition="0">
        <references count="1">
          <reference field="1" count="2">
            <x v="0"/>
            <x v="1"/>
          </reference>
        </references>
      </pivotArea>
    </format>
    <format dxfId="214">
      <pivotArea dataOnly="0" labelOnly="1" grandRow="1" outline="0" fieldPosition="0"/>
    </format>
    <format dxfId="213">
      <pivotArea dataOnly="0" labelOnly="1" fieldPosition="0">
        <references count="2">
          <reference field="1" count="1" selected="0">
            <x v="1"/>
          </reference>
          <reference field="16" count="2">
            <x v="0"/>
            <x v="1"/>
          </reference>
        </references>
      </pivotArea>
    </format>
    <format dxfId="212">
      <pivotArea dataOnly="0" labelOnly="1" outline="0" axis="axisValues" fieldPosition="0"/>
    </format>
    <format dxfId="211">
      <pivotArea type="all" dataOnly="0" outline="0" fieldPosition="0"/>
    </format>
    <format dxfId="210">
      <pivotArea dataOnly="0" labelOnly="1" fieldPosition="0">
        <references count="1">
          <reference field="1" count="2">
            <x v="0"/>
            <x v="1"/>
          </reference>
        </references>
      </pivotArea>
    </format>
    <format dxfId="209">
      <pivotArea dataOnly="0" labelOnly="1" grandRow="1" outline="0" fieldPosition="0"/>
    </format>
    <format dxfId="208">
      <pivotArea collapsedLevelsAreSubtotals="1" fieldPosition="0">
        <references count="1">
          <reference field="1" count="1">
            <x v="0"/>
          </reference>
        </references>
      </pivotArea>
    </format>
    <format dxfId="207">
      <pivotArea dataOnly="0" labelOnly="1" fieldPosition="0">
        <references count="1">
          <reference field="1" count="1">
            <x v="0"/>
          </reference>
        </references>
      </pivotArea>
    </format>
    <format dxfId="206">
      <pivotArea collapsedLevelsAreSubtotals="1" fieldPosition="0">
        <references count="1">
          <reference field="1" count="1">
            <x v="1"/>
          </reference>
        </references>
      </pivotArea>
    </format>
    <format dxfId="205">
      <pivotArea dataOnly="0" labelOnly="1" fieldPosition="0">
        <references count="1">
          <reference field="1" count="1">
            <x v="1"/>
          </reference>
        </references>
      </pivotArea>
    </format>
    <format dxfId="204">
      <pivotArea dataOnly="0" labelOnly="1" grandRow="1" outline="0" fieldPosition="0"/>
    </format>
    <format dxfId="203">
      <pivotArea type="all" dataOnly="0" outline="0" fieldPosition="0"/>
    </format>
    <format dxfId="202">
      <pivotArea dataOnly="0" labelOnly="1" fieldPosition="0">
        <references count="1">
          <reference field="1" count="0"/>
        </references>
      </pivotArea>
    </format>
    <format dxfId="201">
      <pivotArea dataOnly="0" labelOnly="1" grandRow="1" outline="0" fieldPosition="0"/>
    </format>
    <format dxfId="200">
      <pivotArea dataOnly="0" labelOnly="1" fieldPosition="0">
        <references count="2">
          <reference field="1" count="1" selected="0">
            <x v="1"/>
          </reference>
          <reference field="16" count="0"/>
        </references>
      </pivotArea>
    </format>
    <format dxfId="199">
      <pivotArea dataOnly="0" labelOnly="1" fieldPosition="0">
        <references count="2">
          <reference field="1" count="1" selected="0">
            <x v="2"/>
          </reference>
          <reference field="16" count="2">
            <x v="0"/>
            <x v="1"/>
          </reference>
        </references>
      </pivotArea>
    </format>
    <format dxfId="198">
      <pivotArea collapsedLevelsAreSubtotals="1" fieldPosition="0">
        <references count="2">
          <reference field="1" count="1" selected="0">
            <x v="1"/>
          </reference>
          <reference field="16" count="1">
            <x v="1"/>
          </reference>
        </references>
      </pivotArea>
    </format>
    <format dxfId="197">
      <pivotArea collapsedLevelsAreSubtotals="1" fieldPosition="0">
        <references count="2">
          <reference field="1" count="1" selected="0">
            <x v="2"/>
          </reference>
          <reference field="16" count="2">
            <x v="0"/>
            <x v="1"/>
          </reference>
        </references>
      </pivotArea>
    </format>
    <format dxfId="196">
      <pivotArea dataOnly="0" labelOnly="1" fieldPosition="0">
        <references count="2">
          <reference field="1" count="1" selected="0">
            <x v="1"/>
          </reference>
          <reference field="16" count="1">
            <x v="1"/>
          </reference>
        </references>
      </pivotArea>
    </format>
    <format dxfId="195">
      <pivotArea collapsedLevelsAreSubtotals="1" fieldPosition="0">
        <references count="1">
          <reference field="1" count="1">
            <x v="2"/>
          </reference>
        </references>
      </pivotArea>
    </format>
    <format dxfId="194">
      <pivotArea dataOnly="0" labelOnly="1" fieldPosition="0">
        <references count="1">
          <reference field="1" count="1">
            <x v="2"/>
          </reference>
        </references>
      </pivotArea>
    </format>
    <format dxfId="193">
      <pivotArea grandRow="1" outline="0" collapsedLevelsAreSubtotals="1" fieldPosition="0"/>
    </format>
    <format dxfId="192">
      <pivotArea dataOnly="0" labelOnly="1" grandRow="1" outline="0" fieldPosition="0"/>
    </format>
    <format dxfId="191">
      <pivotArea type="all" dataOnly="0" outline="0" fieldPosition="0"/>
    </format>
    <format dxfId="190">
      <pivotArea collapsedLevelsAreSubtotals="1" fieldPosition="0">
        <references count="1">
          <reference field="1" count="1">
            <x v="1"/>
          </reference>
        </references>
      </pivotArea>
    </format>
    <format dxfId="189">
      <pivotArea collapsedLevelsAreSubtotals="1" fieldPosition="0">
        <references count="2">
          <reference field="1" count="1" selected="0">
            <x v="1"/>
          </reference>
          <reference field="16" count="0"/>
        </references>
      </pivotArea>
    </format>
    <format dxfId="188">
      <pivotArea collapsedLevelsAreSubtotals="1" fieldPosition="0">
        <references count="2">
          <reference field="1" count="1" selected="0">
            <x v="2"/>
          </reference>
          <reference field="16" count="2">
            <x v="0"/>
            <x v="1"/>
          </reference>
        </references>
      </pivotArea>
    </format>
    <format dxfId="187">
      <pivotArea type="all" dataOnly="0" outline="0" fieldPosition="0"/>
    </format>
    <format dxfId="186">
      <pivotArea type="all" dataOnly="0" outline="0" fieldPosition="0"/>
    </format>
    <format dxfId="185">
      <pivotArea outline="0" collapsedLevelsAreSubtotals="1" fieldPosition="0"/>
    </format>
    <format dxfId="184">
      <pivotArea field="1" type="button" dataOnly="0" labelOnly="1" outline="0" axis="axisRow" fieldPosition="0"/>
    </format>
    <format dxfId="183">
      <pivotArea dataOnly="0" labelOnly="1" fieldPosition="0">
        <references count="1">
          <reference field="1" count="0"/>
        </references>
      </pivotArea>
    </format>
    <format dxfId="182">
      <pivotArea dataOnly="0" labelOnly="1" grandRow="1" outline="0" fieldPosition="0"/>
    </format>
    <format dxfId="181">
      <pivotArea dataOnly="0" labelOnly="1" outline="0" axis="axisValues" fieldPosition="0"/>
    </format>
    <format dxfId="180">
      <pivotArea field="0" type="button" dataOnly="0" labelOnly="1" outline="0" axis="axisPage" fieldPosition="0"/>
    </format>
    <format dxfId="179">
      <pivotArea field="1" type="button" dataOnly="0" labelOnly="1" outline="0" axis="axisRow" fieldPosition="0"/>
    </format>
    <format dxfId="178">
      <pivotArea dataOnly="0" labelOnly="1" outline="0" axis="axisValues" fieldPosition="0"/>
    </format>
    <format dxfId="177">
      <pivotArea collapsedLevelsAreSubtotals="1" fieldPosition="0">
        <references count="1">
          <reference field="1" count="1">
            <x v="1"/>
          </reference>
        </references>
      </pivotArea>
    </format>
    <format dxfId="176">
      <pivotArea dataOnly="0" labelOnly="1" fieldPosition="0">
        <references count="1">
          <reference field="1" count="1">
            <x v="1"/>
          </reference>
        </references>
      </pivotArea>
    </format>
    <format dxfId="175">
      <pivotArea dataOnly="0" labelOnly="1" fieldPosition="0">
        <references count="1">
          <reference field="1" count="1">
            <x v="2"/>
          </reference>
        </references>
      </pivotArea>
    </format>
    <format dxfId="174">
      <pivotArea dataOnly="0" labelOnly="1" grandRow="1" outline="0" fieldPosition="0"/>
    </format>
    <format dxfId="173">
      <pivotArea collapsedLevelsAreSubtotals="1" fieldPosition="0">
        <references count="1">
          <reference field="1" count="1">
            <x v="1"/>
          </reference>
        </references>
      </pivotArea>
    </format>
    <format dxfId="172">
      <pivotArea dataOnly="0" labelOnly="1" fieldPosition="0">
        <references count="2">
          <reference field="1" count="1" selected="0">
            <x v="1"/>
          </reference>
          <reference field="16" count="0"/>
        </references>
      </pivotArea>
    </format>
    <format dxfId="171">
      <pivotArea dataOnly="0" labelOnly="1" fieldPosition="0">
        <references count="2">
          <reference field="1" count="1" selected="0">
            <x v="2"/>
          </reference>
          <reference field="16" count="0"/>
        </references>
      </pivotArea>
    </format>
    <format dxfId="170">
      <pivotArea collapsedLevelsAreSubtotals="1" fieldPosition="0">
        <references count="1">
          <reference field="1" count="1">
            <x v="1"/>
          </reference>
        </references>
      </pivotArea>
    </format>
    <format dxfId="169">
      <pivotArea collapsedLevelsAreSubtotals="1" fieldPosition="0">
        <references count="1">
          <reference field="1" count="1">
            <x v="2"/>
          </reference>
        </references>
      </pivotArea>
    </format>
    <format dxfId="168">
      <pivotArea grandRow="1" outline="0" collapsedLevelsAreSubtotals="1" fieldPosition="0"/>
    </format>
    <format dxfId="167">
      <pivotArea collapsedLevelsAreSubtotals="1" fieldPosition="0">
        <references count="1">
          <reference field="1" count="1">
            <x v="1"/>
          </reference>
        </references>
      </pivotArea>
    </format>
    <format dxfId="166">
      <pivotArea dataOnly="0" labelOnly="1" fieldPosition="0">
        <references count="1">
          <reference field="1" count="1">
            <x v="1"/>
          </reference>
        </references>
      </pivotArea>
    </format>
    <format dxfId="165">
      <pivotArea collapsedLevelsAreSubtotals="1" fieldPosition="0">
        <references count="1">
          <reference field="1" count="1">
            <x v="0"/>
          </reference>
        </references>
      </pivotArea>
    </format>
    <format dxfId="164">
      <pivotArea collapsedLevelsAreSubtotals="1" fieldPosition="0">
        <references count="2">
          <reference field="1" count="1" selected="0">
            <x v="0"/>
          </reference>
          <reference field="16" count="0"/>
        </references>
      </pivotArea>
    </format>
    <format dxfId="163">
      <pivotArea dataOnly="0" labelOnly="1" fieldPosition="0">
        <references count="1">
          <reference field="1" count="1">
            <x v="0"/>
          </reference>
        </references>
      </pivotArea>
    </format>
    <format dxfId="162">
      <pivotArea dataOnly="0" labelOnly="1" fieldPosition="0">
        <references count="2">
          <reference field="1" count="1" selected="0">
            <x v="0"/>
          </reference>
          <reference field="16" count="0"/>
        </references>
      </pivotArea>
    </format>
    <format dxfId="161">
      <pivotArea collapsedLevelsAreSubtotals="1" fieldPosition="0">
        <references count="1">
          <reference field="1" count="1">
            <x v="1"/>
          </reference>
        </references>
      </pivotArea>
    </format>
    <format dxfId="160">
      <pivotArea collapsedLevelsAreSubtotals="1" fieldPosition="0">
        <references count="2">
          <reference field="1" count="1" selected="0">
            <x v="1"/>
          </reference>
          <reference field="16" count="0"/>
        </references>
      </pivotArea>
    </format>
    <format dxfId="159">
      <pivotArea dataOnly="0" labelOnly="1" fieldPosition="0">
        <references count="1">
          <reference field="1" count="1">
            <x v="1"/>
          </reference>
        </references>
      </pivotArea>
    </format>
    <format dxfId="158">
      <pivotArea dataOnly="0" labelOnly="1" fieldPosition="0">
        <references count="2">
          <reference field="1" count="1" selected="0">
            <x v="1"/>
          </reference>
          <reference field="16" count="0"/>
        </references>
      </pivotArea>
    </format>
    <format dxfId="157">
      <pivotArea collapsedLevelsAreSubtotals="1" fieldPosition="0">
        <references count="1">
          <reference field="1" count="1">
            <x v="2"/>
          </reference>
        </references>
      </pivotArea>
    </format>
    <format dxfId="156">
      <pivotArea collapsedLevelsAreSubtotals="1" fieldPosition="0">
        <references count="2">
          <reference field="1" count="1" selected="0">
            <x v="2"/>
          </reference>
          <reference field="16" count="0"/>
        </references>
      </pivotArea>
    </format>
    <format dxfId="155">
      <pivotArea grandRow="1" outline="0" collapsedLevelsAreSubtotals="1" fieldPosition="0"/>
    </format>
    <format dxfId="154">
      <pivotArea dataOnly="0" labelOnly="1" fieldPosition="0">
        <references count="1">
          <reference field="1" count="1">
            <x v="2"/>
          </reference>
        </references>
      </pivotArea>
    </format>
    <format dxfId="153">
      <pivotArea dataOnly="0" labelOnly="1" grandRow="1" outline="0" fieldPosition="0"/>
    </format>
    <format dxfId="152">
      <pivotArea dataOnly="0" labelOnly="1" fieldPosition="0">
        <references count="2">
          <reference field="1" count="1" selected="0">
            <x v="2"/>
          </reference>
          <reference field="16" count="0"/>
        </references>
      </pivotArea>
    </format>
    <format dxfId="151">
      <pivotArea type="all" dataOnly="0" outline="0" fieldPosition="0"/>
    </format>
    <format dxfId="150">
      <pivotArea outline="0" collapsedLevelsAreSubtotals="1" fieldPosition="0"/>
    </format>
    <format dxfId="149">
      <pivotArea type="all" dataOnly="0" outline="0" fieldPosition="0"/>
    </format>
    <format dxfId="148">
      <pivotArea outline="0" collapsedLevelsAreSubtotals="1" fieldPosition="0"/>
    </format>
    <format dxfId="147">
      <pivotArea field="1" type="button" dataOnly="0" labelOnly="1" outline="0" axis="axisRow" fieldPosition="0"/>
    </format>
    <format dxfId="146">
      <pivotArea dataOnly="0" labelOnly="1" fieldPosition="0">
        <references count="1">
          <reference field="1" count="0"/>
        </references>
      </pivotArea>
    </format>
    <format dxfId="145">
      <pivotArea dataOnly="0" labelOnly="1" grandRow="1" outline="0" fieldPosition="0"/>
    </format>
    <format dxfId="144">
      <pivotArea dataOnly="0" labelOnly="1" fieldPosition="0">
        <references count="2">
          <reference field="1" count="1" selected="0">
            <x v="1"/>
          </reference>
          <reference field="16" count="0"/>
        </references>
      </pivotArea>
    </format>
    <format dxfId="143">
      <pivotArea dataOnly="0" labelOnly="1" fieldPosition="0">
        <references count="2">
          <reference field="1" count="1" selected="0">
            <x v="2"/>
          </reference>
          <reference field="16" count="2">
            <x v="0"/>
            <x v="1"/>
          </reference>
        </references>
      </pivotArea>
    </format>
    <format dxfId="142">
      <pivotArea dataOnly="0" labelOnly="1" outline="0" axis="axisValues" fieldPosition="0"/>
    </format>
    <format dxfId="141">
      <pivotArea grandRow="1" outline="0" collapsedLevelsAreSubtotals="1" fieldPosition="0"/>
    </format>
    <format dxfId="140">
      <pivotArea collapsedLevelsAreSubtotals="1" fieldPosition="0">
        <references count="2">
          <reference field="1" count="1" selected="0">
            <x v="0"/>
          </reference>
          <reference field="16" count="1">
            <x v="1"/>
          </reference>
        </references>
      </pivotArea>
    </format>
    <format dxfId="139">
      <pivotArea dataOnly="0" labelOnly="1" fieldPosition="0">
        <references count="2">
          <reference field="1" count="1" selected="0">
            <x v="0"/>
          </reference>
          <reference field="16" count="1">
            <x v="1"/>
          </reference>
        </references>
      </pivotArea>
    </format>
    <format dxfId="138">
      <pivotArea collapsedLevelsAreSubtotals="1" fieldPosition="0">
        <references count="2">
          <reference field="1" count="1" selected="0">
            <x v="0"/>
          </reference>
          <reference field="16" count="2">
            <x v="0"/>
            <x v="1"/>
          </reference>
        </references>
      </pivotArea>
    </format>
    <format dxfId="137">
      <pivotArea dataOnly="0" labelOnly="1" fieldPosition="0">
        <references count="2">
          <reference field="1" count="1" selected="0">
            <x v="0"/>
          </reference>
          <reference field="16" count="2">
            <x v="0"/>
            <x v="1"/>
          </reference>
        </references>
      </pivotArea>
    </format>
    <format dxfId="136">
      <pivotArea collapsedLevelsAreSubtotals="1" fieldPosition="0">
        <references count="2">
          <reference field="1" count="1" selected="0">
            <x v="1"/>
          </reference>
          <reference field="16" count="1">
            <x v="2"/>
          </reference>
        </references>
      </pivotArea>
    </format>
    <format dxfId="135">
      <pivotArea dataOnly="0" labelOnly="1" fieldPosition="0">
        <references count="2">
          <reference field="1" count="1" selected="0">
            <x v="1"/>
          </reference>
          <reference field="16" count="1">
            <x v="2"/>
          </reference>
        </references>
      </pivotArea>
    </format>
    <format dxfId="134">
      <pivotArea collapsedLevelsAreSubtotals="1" fieldPosition="0">
        <references count="2">
          <reference field="1" count="1" selected="0">
            <x v="0"/>
          </reference>
          <reference field="16" count="1">
            <x v="1"/>
          </reference>
        </references>
      </pivotArea>
    </format>
    <format dxfId="133">
      <pivotArea dataOnly="0" labelOnly="1" fieldPosition="0">
        <references count="2">
          <reference field="1" count="1" selected="0">
            <x v="0"/>
          </reference>
          <reference field="16" count="1">
            <x v="1"/>
          </reference>
        </references>
      </pivotArea>
    </format>
    <format dxfId="132">
      <pivotArea collapsedLevelsAreSubtotals="1" fieldPosition="0">
        <references count="2">
          <reference field="1" count="1" selected="0">
            <x v="1"/>
          </reference>
          <reference field="16" count="1">
            <x v="1"/>
          </reference>
        </references>
      </pivotArea>
    </format>
    <format dxfId="131">
      <pivotArea dataOnly="0" labelOnly="1" fieldPosition="0">
        <references count="2">
          <reference field="1" count="1" selected="0">
            <x v="1"/>
          </reference>
          <reference field="16" count="1">
            <x v="1"/>
          </reference>
        </references>
      </pivotArea>
    </format>
    <format dxfId="130">
      <pivotArea collapsedLevelsAreSubtotals="1" fieldPosition="0">
        <references count="2">
          <reference field="1" count="1" selected="0">
            <x v="2"/>
          </reference>
          <reference field="16" count="1">
            <x v="1"/>
          </reference>
        </references>
      </pivotArea>
    </format>
    <format dxfId="129">
      <pivotArea dataOnly="0" labelOnly="1" fieldPosition="0">
        <references count="2">
          <reference field="1" count="1" selected="0">
            <x v="2"/>
          </reference>
          <reference field="16" count="1">
            <x v="1"/>
          </reference>
        </references>
      </pivotArea>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8C3508C-F167-485C-9DB4-D96FF393288B}" name="TablaDinámica7"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62" firstHeaderRow="1" firstDataRow="1" firstDataCol="2" rowPageCount="1" colPageCount="1"/>
  <pivotFields count="17">
    <pivotField name="DIRECCIÓN/" axis="axisRow" compact="0" showAll="0">
      <items count="9">
        <item x="0"/>
        <item x="1"/>
        <item x="4"/>
        <item x="3"/>
        <item x="2"/>
        <item x="6"/>
        <item x="5"/>
        <item x="7"/>
        <item t="default"/>
      </items>
    </pivotField>
    <pivotField axis="axisPage" multipleItemSelectionAllowed="1" showAll="0" defaultSubtotal="0">
      <items count="3">
        <item x="0"/>
        <item x="1"/>
        <item x="2"/>
      </items>
    </pivotField>
    <pivotField showAll="0"/>
    <pivotField showAll="0"/>
    <pivotField showAll="0"/>
    <pivotField showAll="0"/>
    <pivotField showAll="0"/>
    <pivotField showAll="0"/>
    <pivotField showAll="0"/>
    <pivotField showAll="0"/>
    <pivotField numFmtId="164" showAll="0"/>
    <pivotField numFmtId="164" showAll="0"/>
    <pivotField showAll="0"/>
    <pivotField showAll="0"/>
    <pivotField showAll="0"/>
    <pivotField showAll="0"/>
    <pivotField axis="axisRow" dataField="1" showAll="0" defaultSubtotal="0">
      <items count="3">
        <item x="0"/>
        <item x="1"/>
        <item x="2"/>
      </items>
    </pivotField>
  </pivotFields>
  <rowFields count="2">
    <field x="0"/>
    <field x="16"/>
  </rowFields>
  <rowItems count="26">
    <i>
      <x/>
    </i>
    <i r="1">
      <x/>
    </i>
    <i r="1">
      <x v="1"/>
    </i>
    <i r="1">
      <x v="2"/>
    </i>
    <i>
      <x v="1"/>
    </i>
    <i r="1">
      <x/>
    </i>
    <i r="1">
      <x v="1"/>
    </i>
    <i>
      <x v="2"/>
    </i>
    <i r="1">
      <x/>
    </i>
    <i r="1">
      <x v="1"/>
    </i>
    <i r="1">
      <x v="2"/>
    </i>
    <i>
      <x v="3"/>
    </i>
    <i r="1">
      <x/>
    </i>
    <i r="1">
      <x v="1"/>
    </i>
    <i r="1">
      <x v="2"/>
    </i>
    <i>
      <x v="4"/>
    </i>
    <i r="1">
      <x/>
    </i>
    <i r="1">
      <x v="1"/>
    </i>
    <i>
      <x v="5"/>
    </i>
    <i r="1">
      <x/>
    </i>
    <i>
      <x v="6"/>
    </i>
    <i r="1">
      <x/>
    </i>
    <i>
      <x v="7"/>
    </i>
    <i r="1">
      <x/>
    </i>
    <i r="1">
      <x v="1"/>
    </i>
    <i t="grand">
      <x/>
    </i>
  </rowItems>
  <colItems count="1">
    <i/>
  </colItems>
  <pageFields count="1">
    <pageField fld="1" hier="-1"/>
  </pageFields>
  <dataFields count="1">
    <dataField name="TOTAL ESTADO DE CUMPLIMIENTO" fld="16" subtotal="count" baseField="0" baseItem="0" numFmtId="3"/>
  </dataFields>
  <formats count="192">
    <format dxfId="410">
      <pivotArea type="all" dataOnly="0" outline="0" fieldPosition="0"/>
    </format>
    <format dxfId="409">
      <pivotArea outline="0" collapsedLevelsAreSubtotals="1" fieldPosition="0"/>
    </format>
    <format dxfId="408">
      <pivotArea field="0" type="button" dataOnly="0" labelOnly="1" outline="0" axis="axisRow" fieldPosition="0"/>
    </format>
    <format dxfId="407">
      <pivotArea field="16" type="button" dataOnly="0" labelOnly="1" outline="0" axis="axisRow" fieldPosition="1"/>
    </format>
    <format dxfId="406">
      <pivotArea dataOnly="0" labelOnly="1" outline="0" axis="axisValues" fieldPosition="0"/>
    </format>
    <format dxfId="405">
      <pivotArea dataOnly="0" labelOnly="1" outline="0" fieldPosition="0">
        <references count="1">
          <reference field="0" count="0"/>
        </references>
      </pivotArea>
    </format>
    <format dxfId="404">
      <pivotArea dataOnly="0" labelOnly="1" fieldPosition="0">
        <references count="2">
          <reference field="0" count="1" selected="0">
            <x v="0"/>
          </reference>
          <reference field="16" count="2">
            <x v="0"/>
            <x v="1"/>
          </reference>
        </references>
      </pivotArea>
    </format>
    <format dxfId="403">
      <pivotArea dataOnly="0" labelOnly="1" fieldPosition="0">
        <references count="2">
          <reference field="0" count="1" selected="0">
            <x v="1"/>
          </reference>
          <reference field="16" count="2">
            <x v="0"/>
            <x v="1"/>
          </reference>
        </references>
      </pivotArea>
    </format>
    <format dxfId="402">
      <pivotArea dataOnly="0" labelOnly="1" fieldPosition="0">
        <references count="2">
          <reference field="0" count="1" selected="0">
            <x v="2"/>
          </reference>
          <reference field="16" count="2">
            <x v="0"/>
            <x v="1"/>
          </reference>
        </references>
      </pivotArea>
    </format>
    <format dxfId="401">
      <pivotArea dataOnly="0" labelOnly="1" fieldPosition="0">
        <references count="2">
          <reference field="0" count="1" selected="0">
            <x v="3"/>
          </reference>
          <reference field="16" count="0"/>
        </references>
      </pivotArea>
    </format>
    <format dxfId="400">
      <pivotArea dataOnly="0" labelOnly="1" fieldPosition="0">
        <references count="2">
          <reference field="0" count="1" selected="0">
            <x v="4"/>
          </reference>
          <reference field="16" count="2">
            <x v="0"/>
            <x v="1"/>
          </reference>
        </references>
      </pivotArea>
    </format>
    <format dxfId="399">
      <pivotArea dataOnly="0" labelOnly="1" fieldPosition="0">
        <references count="2">
          <reference field="0" count="1" selected="0">
            <x v="5"/>
          </reference>
          <reference field="16" count="2">
            <x v="0"/>
            <x v="1"/>
          </reference>
        </references>
      </pivotArea>
    </format>
    <format dxfId="398">
      <pivotArea type="all" dataOnly="0" outline="0" fieldPosition="0"/>
    </format>
    <format dxfId="397">
      <pivotArea outline="0" collapsedLevelsAreSubtotals="1" fieldPosition="0"/>
    </format>
    <format dxfId="396">
      <pivotArea field="0" type="button" dataOnly="0" labelOnly="1" outline="0" axis="axisRow" fieldPosition="0"/>
    </format>
    <format dxfId="395">
      <pivotArea field="16" type="button" dataOnly="0" labelOnly="1" outline="0" axis="axisRow" fieldPosition="1"/>
    </format>
    <format dxfId="394">
      <pivotArea dataOnly="0" labelOnly="1" outline="0" fieldPosition="0">
        <references count="1">
          <reference field="0" count="0"/>
        </references>
      </pivotArea>
    </format>
    <format dxfId="393">
      <pivotArea dataOnly="0" labelOnly="1" fieldPosition="0">
        <references count="2">
          <reference field="0" count="1" selected="0">
            <x v="0"/>
          </reference>
          <reference field="16" count="2">
            <x v="0"/>
            <x v="1"/>
          </reference>
        </references>
      </pivotArea>
    </format>
    <format dxfId="392">
      <pivotArea dataOnly="0" labelOnly="1" fieldPosition="0">
        <references count="2">
          <reference field="0" count="1" selected="0">
            <x v="1"/>
          </reference>
          <reference field="16" count="2">
            <x v="0"/>
            <x v="1"/>
          </reference>
        </references>
      </pivotArea>
    </format>
    <format dxfId="391">
      <pivotArea dataOnly="0" labelOnly="1" fieldPosition="0">
        <references count="2">
          <reference field="0" count="1" selected="0">
            <x v="2"/>
          </reference>
          <reference field="16" count="2">
            <x v="0"/>
            <x v="1"/>
          </reference>
        </references>
      </pivotArea>
    </format>
    <format dxfId="390">
      <pivotArea dataOnly="0" labelOnly="1" fieldPosition="0">
        <references count="2">
          <reference field="0" count="1" selected="0">
            <x v="3"/>
          </reference>
          <reference field="16" count="0"/>
        </references>
      </pivotArea>
    </format>
    <format dxfId="389">
      <pivotArea dataOnly="0" labelOnly="1" fieldPosition="0">
        <references count="2">
          <reference field="0" count="1" selected="0">
            <x v="4"/>
          </reference>
          <reference field="16" count="2">
            <x v="0"/>
            <x v="1"/>
          </reference>
        </references>
      </pivotArea>
    </format>
    <format dxfId="388">
      <pivotArea dataOnly="0" labelOnly="1" fieldPosition="0">
        <references count="2">
          <reference field="0" count="1" selected="0">
            <x v="5"/>
          </reference>
          <reference field="16" count="2">
            <x v="0"/>
            <x v="1"/>
          </reference>
        </references>
      </pivotArea>
    </format>
    <format dxfId="387">
      <pivotArea dataOnly="0" labelOnly="1" outline="0" axis="axisValues" fieldPosition="0"/>
    </format>
    <format dxfId="386">
      <pivotArea dataOnly="0" labelOnly="1" grandRow="1" outline="0" fieldPosition="0"/>
    </format>
    <format dxfId="385">
      <pivotArea type="all" dataOnly="0" outline="0" fieldPosition="0"/>
    </format>
    <format dxfId="384">
      <pivotArea outline="0" collapsedLevelsAreSubtotals="1" fieldPosition="0"/>
    </format>
    <format dxfId="383">
      <pivotArea field="0" type="button" dataOnly="0" labelOnly="1" outline="0" axis="axisRow" fieldPosition="0"/>
    </format>
    <format dxfId="382">
      <pivotArea field="16" type="button" dataOnly="0" labelOnly="1" outline="0" axis="axisRow" fieldPosition="1"/>
    </format>
    <format dxfId="381">
      <pivotArea dataOnly="0" labelOnly="1" outline="0" fieldPosition="0">
        <references count="1">
          <reference field="0" count="0"/>
        </references>
      </pivotArea>
    </format>
    <format dxfId="380">
      <pivotArea dataOnly="0" labelOnly="1" grandRow="1" outline="0" fieldPosition="0"/>
    </format>
    <format dxfId="379">
      <pivotArea dataOnly="0" labelOnly="1" fieldPosition="0">
        <references count="2">
          <reference field="0" count="1" selected="0">
            <x v="0"/>
          </reference>
          <reference field="16" count="2">
            <x v="0"/>
            <x v="1"/>
          </reference>
        </references>
      </pivotArea>
    </format>
    <format dxfId="378">
      <pivotArea dataOnly="0" labelOnly="1" fieldPosition="0">
        <references count="2">
          <reference field="0" count="1" selected="0">
            <x v="1"/>
          </reference>
          <reference field="16" count="2">
            <x v="0"/>
            <x v="1"/>
          </reference>
        </references>
      </pivotArea>
    </format>
    <format dxfId="377">
      <pivotArea dataOnly="0" labelOnly="1" fieldPosition="0">
        <references count="2">
          <reference field="0" count="1" selected="0">
            <x v="2"/>
          </reference>
          <reference field="16" count="2">
            <x v="0"/>
            <x v="1"/>
          </reference>
        </references>
      </pivotArea>
    </format>
    <format dxfId="376">
      <pivotArea dataOnly="0" labelOnly="1" fieldPosition="0">
        <references count="2">
          <reference field="0" count="1" selected="0">
            <x v="3"/>
          </reference>
          <reference field="16" count="0"/>
        </references>
      </pivotArea>
    </format>
    <format dxfId="375">
      <pivotArea dataOnly="0" labelOnly="1" fieldPosition="0">
        <references count="2">
          <reference field="0" count="1" selected="0">
            <x v="4"/>
          </reference>
          <reference field="16" count="2">
            <x v="0"/>
            <x v="1"/>
          </reference>
        </references>
      </pivotArea>
    </format>
    <format dxfId="374">
      <pivotArea dataOnly="0" labelOnly="1" fieldPosition="0">
        <references count="2">
          <reference field="0" count="1" selected="0">
            <x v="5"/>
          </reference>
          <reference field="16" count="2">
            <x v="0"/>
            <x v="1"/>
          </reference>
        </references>
      </pivotArea>
    </format>
    <format dxfId="373">
      <pivotArea dataOnly="0" labelOnly="1" outline="0" axis="axisValues" fieldPosition="0"/>
    </format>
    <format dxfId="372">
      <pivotArea field="0" type="button" dataOnly="0" labelOnly="1" outline="0" axis="axisRow" fieldPosition="0"/>
    </format>
    <format dxfId="371">
      <pivotArea field="16" type="button" dataOnly="0" labelOnly="1" outline="0" axis="axisRow" fieldPosition="1"/>
    </format>
    <format dxfId="370">
      <pivotArea dataOnly="0" labelOnly="1" outline="0" axis="axisValues" fieldPosition="0"/>
    </format>
    <format dxfId="369">
      <pivotArea type="all" dataOnly="0" outline="0" fieldPosition="0"/>
    </format>
    <format dxfId="368">
      <pivotArea dataOnly="0" labelOnly="1" outline="0" fieldPosition="0">
        <references count="1">
          <reference field="0" count="0"/>
        </references>
      </pivotArea>
    </format>
    <format dxfId="367">
      <pivotArea dataOnly="0" labelOnly="1" outline="0" offset="A256" fieldPosition="0">
        <references count="1">
          <reference field="0" count="1">
            <x v="1"/>
          </reference>
        </references>
      </pivotArea>
    </format>
    <format dxfId="366">
      <pivotArea dataOnly="0" labelOnly="1" outline="0" offset="A256" fieldPosition="0">
        <references count="1">
          <reference field="0" count="1">
            <x v="2"/>
          </reference>
        </references>
      </pivotArea>
    </format>
    <format dxfId="365">
      <pivotArea dataOnly="0" labelOnly="1" outline="0" offset="A256" fieldPosition="0">
        <references count="1">
          <reference field="0" count="1">
            <x v="3"/>
          </reference>
        </references>
      </pivotArea>
    </format>
    <format dxfId="364">
      <pivotArea dataOnly="0" labelOnly="1" outline="0" offset="A256" fieldPosition="0">
        <references count="1">
          <reference field="0" count="1">
            <x v="4"/>
          </reference>
        </references>
      </pivotArea>
    </format>
    <format dxfId="363">
      <pivotArea dataOnly="0" labelOnly="1" outline="0" offset="A256" fieldPosition="0">
        <references count="1">
          <reference field="0" count="1">
            <x v="5"/>
          </reference>
        </references>
      </pivotArea>
    </format>
    <format dxfId="362">
      <pivotArea collapsedLevelsAreSubtotals="1" fieldPosition="0">
        <references count="2">
          <reference field="0" count="1" selected="0">
            <x v="0"/>
          </reference>
          <reference field="16" count="2">
            <x v="0"/>
            <x v="1"/>
          </reference>
        </references>
      </pivotArea>
    </format>
    <format dxfId="361">
      <pivotArea collapsedLevelsAreSubtotals="1" fieldPosition="0">
        <references count="2">
          <reference field="0" count="1" selected="0">
            <x v="2"/>
          </reference>
          <reference field="16" count="2">
            <x v="0"/>
            <x v="1"/>
          </reference>
        </references>
      </pivotArea>
    </format>
    <format dxfId="360">
      <pivotArea collapsedLevelsAreSubtotals="1" fieldPosition="0">
        <references count="2">
          <reference field="0" count="1" selected="0">
            <x v="3"/>
          </reference>
          <reference field="16" count="0"/>
        </references>
      </pivotArea>
    </format>
    <format dxfId="359">
      <pivotArea collapsedLevelsAreSubtotals="1" fieldPosition="0">
        <references count="2">
          <reference field="0" count="1" selected="0">
            <x v="5"/>
          </reference>
          <reference field="16" count="2">
            <x v="0"/>
            <x v="1"/>
          </reference>
        </references>
      </pivotArea>
    </format>
    <format dxfId="358">
      <pivotArea dataOnly="0" labelOnly="1" outline="0" fieldPosition="0">
        <references count="1">
          <reference field="0" count="0"/>
        </references>
      </pivotArea>
    </format>
    <format dxfId="357">
      <pivotArea dataOnly="0" labelOnly="1" fieldPosition="0">
        <references count="2">
          <reference field="0" count="1" selected="0">
            <x v="0"/>
          </reference>
          <reference field="16" count="2">
            <x v="0"/>
            <x v="1"/>
          </reference>
        </references>
      </pivotArea>
    </format>
    <format dxfId="356">
      <pivotArea dataOnly="0" labelOnly="1" fieldPosition="0">
        <references count="2">
          <reference field="0" count="1" selected="0">
            <x v="1"/>
          </reference>
          <reference field="16" count="2">
            <x v="0"/>
            <x v="1"/>
          </reference>
        </references>
      </pivotArea>
    </format>
    <format dxfId="355">
      <pivotArea dataOnly="0" labelOnly="1" fieldPosition="0">
        <references count="2">
          <reference field="0" count="1" selected="0">
            <x v="2"/>
          </reference>
          <reference field="16" count="2">
            <x v="0"/>
            <x v="1"/>
          </reference>
        </references>
      </pivotArea>
    </format>
    <format dxfId="354">
      <pivotArea dataOnly="0" labelOnly="1" fieldPosition="0">
        <references count="2">
          <reference field="0" count="1" selected="0">
            <x v="3"/>
          </reference>
          <reference field="16" count="0"/>
        </references>
      </pivotArea>
    </format>
    <format dxfId="353">
      <pivotArea dataOnly="0" labelOnly="1" fieldPosition="0">
        <references count="2">
          <reference field="0" count="1" selected="0">
            <x v="4"/>
          </reference>
          <reference field="16" count="2">
            <x v="0"/>
            <x v="1"/>
          </reference>
        </references>
      </pivotArea>
    </format>
    <format dxfId="352">
      <pivotArea dataOnly="0" labelOnly="1" fieldPosition="0">
        <references count="2">
          <reference field="0" count="1" selected="0">
            <x v="5"/>
          </reference>
          <reference field="16" count="2">
            <x v="0"/>
            <x v="1"/>
          </reference>
        </references>
      </pivotArea>
    </format>
    <format dxfId="351">
      <pivotArea collapsedLevelsAreSubtotals="1" fieldPosition="0">
        <references count="2">
          <reference field="0" count="1" selected="0">
            <x v="0"/>
          </reference>
          <reference field="16" count="2">
            <x v="0"/>
            <x v="1"/>
          </reference>
        </references>
      </pivotArea>
    </format>
    <format dxfId="350">
      <pivotArea collapsedLevelsAreSubtotals="1" fieldPosition="0">
        <references count="2">
          <reference field="0" count="1" selected="0">
            <x v="2"/>
          </reference>
          <reference field="16" count="2">
            <x v="0"/>
            <x v="1"/>
          </reference>
        </references>
      </pivotArea>
    </format>
    <format dxfId="349">
      <pivotArea collapsedLevelsAreSubtotals="1" fieldPosition="0">
        <references count="2">
          <reference field="0" count="1" selected="0">
            <x v="3"/>
          </reference>
          <reference field="16" count="0"/>
        </references>
      </pivotArea>
    </format>
    <format dxfId="348">
      <pivotArea collapsedLevelsAreSubtotals="1" fieldPosition="0">
        <references count="2">
          <reference field="0" count="1" selected="0">
            <x v="5"/>
          </reference>
          <reference field="16" count="2">
            <x v="0"/>
            <x v="1"/>
          </reference>
        </references>
      </pivotArea>
    </format>
    <format dxfId="347">
      <pivotArea dataOnly="0" labelOnly="1" outline="0" fieldPosition="0">
        <references count="1">
          <reference field="0" count="0"/>
        </references>
      </pivotArea>
    </format>
    <format dxfId="346">
      <pivotArea dataOnly="0" labelOnly="1" fieldPosition="0">
        <references count="2">
          <reference field="0" count="1" selected="0">
            <x v="0"/>
          </reference>
          <reference field="16" count="2">
            <x v="0"/>
            <x v="1"/>
          </reference>
        </references>
      </pivotArea>
    </format>
    <format dxfId="345">
      <pivotArea dataOnly="0" labelOnly="1" fieldPosition="0">
        <references count="2">
          <reference field="0" count="1" selected="0">
            <x v="1"/>
          </reference>
          <reference field="16" count="2">
            <x v="0"/>
            <x v="1"/>
          </reference>
        </references>
      </pivotArea>
    </format>
    <format dxfId="344">
      <pivotArea dataOnly="0" labelOnly="1" fieldPosition="0">
        <references count="2">
          <reference field="0" count="1" selected="0">
            <x v="2"/>
          </reference>
          <reference field="16" count="2">
            <x v="0"/>
            <x v="1"/>
          </reference>
        </references>
      </pivotArea>
    </format>
    <format dxfId="343">
      <pivotArea dataOnly="0" labelOnly="1" fieldPosition="0">
        <references count="2">
          <reference field="0" count="1" selected="0">
            <x v="3"/>
          </reference>
          <reference field="16" count="0"/>
        </references>
      </pivotArea>
    </format>
    <format dxfId="342">
      <pivotArea dataOnly="0" labelOnly="1" fieldPosition="0">
        <references count="2">
          <reference field="0" count="1" selected="0">
            <x v="4"/>
          </reference>
          <reference field="16" count="2">
            <x v="0"/>
            <x v="1"/>
          </reference>
        </references>
      </pivotArea>
    </format>
    <format dxfId="341">
      <pivotArea dataOnly="0" labelOnly="1" fieldPosition="0">
        <references count="2">
          <reference field="0" count="1" selected="0">
            <x v="5"/>
          </reference>
          <reference field="16" count="2">
            <x v="0"/>
            <x v="1"/>
          </reference>
        </references>
      </pivotArea>
    </format>
    <format dxfId="340">
      <pivotArea grandRow="1" outline="0" collapsedLevelsAreSubtotals="1" fieldPosition="0"/>
    </format>
    <format dxfId="339">
      <pivotArea dataOnly="0" labelOnly="1" outline="0" fieldPosition="0">
        <references count="1">
          <reference field="0" count="1">
            <x v="1"/>
          </reference>
        </references>
      </pivotArea>
    </format>
    <format dxfId="338">
      <pivotArea dataOnly="0" labelOnly="1" outline="0" fieldPosition="0">
        <references count="1">
          <reference field="0" count="1">
            <x v="2"/>
          </reference>
        </references>
      </pivotArea>
    </format>
    <format dxfId="337">
      <pivotArea dataOnly="0" labelOnly="1" outline="0" fieldPosition="0">
        <references count="1">
          <reference field="0" count="1">
            <x v="3"/>
          </reference>
        </references>
      </pivotArea>
    </format>
    <format dxfId="336">
      <pivotArea dataOnly="0" labelOnly="1" outline="0" fieldPosition="0">
        <references count="1">
          <reference field="0" count="1">
            <x v="4"/>
          </reference>
        </references>
      </pivotArea>
    </format>
    <format dxfId="335">
      <pivotArea dataOnly="0" labelOnly="1" outline="0" fieldPosition="0">
        <references count="1">
          <reference field="0" count="1">
            <x v="5"/>
          </reference>
        </references>
      </pivotArea>
    </format>
    <format dxfId="334">
      <pivotArea dataOnly="0" labelOnly="1" fieldPosition="0">
        <references count="2">
          <reference field="0" count="1" selected="0">
            <x v="0"/>
          </reference>
          <reference field="16" count="2">
            <x v="0"/>
            <x v="1"/>
          </reference>
        </references>
      </pivotArea>
    </format>
    <format dxfId="333">
      <pivotArea dataOnly="0" labelOnly="1" fieldPosition="0">
        <references count="2">
          <reference field="0" count="1" selected="0">
            <x v="1"/>
          </reference>
          <reference field="16" count="2">
            <x v="0"/>
            <x v="1"/>
          </reference>
        </references>
      </pivotArea>
    </format>
    <format dxfId="332">
      <pivotArea dataOnly="0" labelOnly="1" fieldPosition="0">
        <references count="2">
          <reference field="0" count="1" selected="0">
            <x v="2"/>
          </reference>
          <reference field="16" count="2">
            <x v="0"/>
            <x v="1"/>
          </reference>
        </references>
      </pivotArea>
    </format>
    <format dxfId="331">
      <pivotArea dataOnly="0" labelOnly="1" fieldPosition="0">
        <references count="2">
          <reference field="0" count="1" selected="0">
            <x v="3"/>
          </reference>
          <reference field="16" count="0"/>
        </references>
      </pivotArea>
    </format>
    <format dxfId="330">
      <pivotArea dataOnly="0" labelOnly="1" fieldPosition="0">
        <references count="2">
          <reference field="0" count="1" selected="0">
            <x v="4"/>
          </reference>
          <reference field="16" count="2">
            <x v="0"/>
            <x v="1"/>
          </reference>
        </references>
      </pivotArea>
    </format>
    <format dxfId="329">
      <pivotArea dataOnly="0" labelOnly="1" fieldPosition="0">
        <references count="2">
          <reference field="0" count="1" selected="0">
            <x v="5"/>
          </reference>
          <reference field="16" count="2">
            <x v="0"/>
            <x v="1"/>
          </reference>
        </references>
      </pivotArea>
    </format>
    <format dxfId="328">
      <pivotArea type="all" dataOnly="0" outline="0" fieldPosition="0"/>
    </format>
    <format dxfId="327">
      <pivotArea dataOnly="0" labelOnly="1" grandRow="1" outline="0" fieldPosition="0"/>
    </format>
    <format dxfId="326">
      <pivotArea dataOnly="0" labelOnly="1" fieldPosition="0">
        <references count="2">
          <reference field="0" count="1" selected="0">
            <x v="2"/>
          </reference>
          <reference field="16" count="2">
            <x v="0"/>
            <x v="1"/>
          </reference>
        </references>
      </pivotArea>
    </format>
    <format dxfId="325">
      <pivotArea dataOnly="0" labelOnly="1" fieldPosition="0">
        <references count="2">
          <reference field="0" count="1" selected="0">
            <x v="3"/>
          </reference>
          <reference field="16" count="0"/>
        </references>
      </pivotArea>
    </format>
    <format dxfId="324">
      <pivotArea dataOnly="0" labelOnly="1" fieldPosition="0">
        <references count="2">
          <reference field="0" count="1" selected="0">
            <x v="5"/>
          </reference>
          <reference field="16" count="2">
            <x v="0"/>
            <x v="1"/>
          </reference>
        </references>
      </pivotArea>
    </format>
    <format dxfId="323">
      <pivotArea collapsedLevelsAreSubtotals="1" fieldPosition="0">
        <references count="2">
          <reference field="0" count="1" selected="0">
            <x v="0"/>
          </reference>
          <reference field="16" count="2">
            <x v="0"/>
            <x v="1"/>
          </reference>
        </references>
      </pivotArea>
    </format>
    <format dxfId="322">
      <pivotArea collapsedLevelsAreSubtotals="1" fieldPosition="0">
        <references count="2">
          <reference field="0" count="1" selected="0">
            <x v="1"/>
          </reference>
          <reference field="16" count="2">
            <x v="0"/>
            <x v="1"/>
          </reference>
        </references>
      </pivotArea>
    </format>
    <format dxfId="321">
      <pivotArea collapsedLevelsAreSubtotals="1" fieldPosition="0">
        <references count="2">
          <reference field="0" count="1" selected="0">
            <x v="2"/>
          </reference>
          <reference field="16" count="2">
            <x v="0"/>
            <x v="1"/>
          </reference>
        </references>
      </pivotArea>
    </format>
    <format dxfId="320">
      <pivotArea collapsedLevelsAreSubtotals="1" fieldPosition="0">
        <references count="2">
          <reference field="0" count="1" selected="0">
            <x v="3"/>
          </reference>
          <reference field="16" count="0"/>
        </references>
      </pivotArea>
    </format>
    <format dxfId="319">
      <pivotArea collapsedLevelsAreSubtotals="1" fieldPosition="0">
        <references count="2">
          <reference field="0" count="1" selected="0">
            <x v="5"/>
          </reference>
          <reference field="16" count="2">
            <x v="0"/>
            <x v="1"/>
          </reference>
        </references>
      </pivotArea>
    </format>
    <format dxfId="318">
      <pivotArea dataOnly="0" labelOnly="1" fieldPosition="0">
        <references count="2">
          <reference field="0" count="1" selected="0">
            <x v="0"/>
          </reference>
          <reference field="16" count="2">
            <x v="0"/>
            <x v="1"/>
          </reference>
        </references>
      </pivotArea>
    </format>
    <format dxfId="317">
      <pivotArea dataOnly="0" labelOnly="1" fieldPosition="0">
        <references count="2">
          <reference field="0" count="1" selected="0">
            <x v="1"/>
          </reference>
          <reference field="16" count="2">
            <x v="0"/>
            <x v="1"/>
          </reference>
        </references>
      </pivotArea>
    </format>
    <format dxfId="316">
      <pivotArea dataOnly="0" labelOnly="1" fieldPosition="0">
        <references count="2">
          <reference field="0" count="1" selected="0">
            <x v="2"/>
          </reference>
          <reference field="16" count="2">
            <x v="0"/>
            <x v="1"/>
          </reference>
        </references>
      </pivotArea>
    </format>
    <format dxfId="315">
      <pivotArea dataOnly="0" labelOnly="1" fieldPosition="0">
        <references count="2">
          <reference field="0" count="1" selected="0">
            <x v="3"/>
          </reference>
          <reference field="16" count="0"/>
        </references>
      </pivotArea>
    </format>
    <format dxfId="314">
      <pivotArea dataOnly="0" labelOnly="1" fieldPosition="0">
        <references count="2">
          <reference field="0" count="1" selected="0">
            <x v="5"/>
          </reference>
          <reference field="16" count="2">
            <x v="0"/>
            <x v="1"/>
          </reference>
        </references>
      </pivotArea>
    </format>
    <format dxfId="313">
      <pivotArea collapsedLevelsAreSubtotals="1" fieldPosition="0">
        <references count="2">
          <reference field="0" count="1" selected="0">
            <x v="0"/>
          </reference>
          <reference field="16" count="1">
            <x v="0"/>
          </reference>
        </references>
      </pivotArea>
    </format>
    <format dxfId="312">
      <pivotArea dataOnly="0" labelOnly="1" fieldPosition="0">
        <references count="2">
          <reference field="0" count="1" selected="0">
            <x v="0"/>
          </reference>
          <reference field="16" count="1">
            <x v="0"/>
          </reference>
        </references>
      </pivotArea>
    </format>
    <format dxfId="311">
      <pivotArea collapsedLevelsAreSubtotals="1" fieldPosition="0">
        <references count="2">
          <reference field="0" count="1" selected="0">
            <x v="1"/>
          </reference>
          <reference field="16" count="1">
            <x v="0"/>
          </reference>
        </references>
      </pivotArea>
    </format>
    <format dxfId="310">
      <pivotArea dataOnly="0" labelOnly="1" fieldPosition="0">
        <references count="2">
          <reference field="0" count="1" selected="0">
            <x v="1"/>
          </reference>
          <reference field="16" count="1">
            <x v="0"/>
          </reference>
        </references>
      </pivotArea>
    </format>
    <format dxfId="309">
      <pivotArea collapsedLevelsAreSubtotals="1" fieldPosition="0">
        <references count="2">
          <reference field="0" count="1" selected="0">
            <x v="2"/>
          </reference>
          <reference field="16" count="1">
            <x v="0"/>
          </reference>
        </references>
      </pivotArea>
    </format>
    <format dxfId="308">
      <pivotArea dataOnly="0" labelOnly="1" fieldPosition="0">
        <references count="2">
          <reference field="0" count="1" selected="0">
            <x v="2"/>
          </reference>
          <reference field="16" count="1">
            <x v="0"/>
          </reference>
        </references>
      </pivotArea>
    </format>
    <format dxfId="307">
      <pivotArea collapsedLevelsAreSubtotals="1" fieldPosition="0">
        <references count="2">
          <reference field="0" count="1" selected="0">
            <x v="3"/>
          </reference>
          <reference field="16" count="1">
            <x v="0"/>
          </reference>
        </references>
      </pivotArea>
    </format>
    <format dxfId="306">
      <pivotArea dataOnly="0" labelOnly="1" fieldPosition="0">
        <references count="2">
          <reference field="0" count="1" selected="0">
            <x v="3"/>
          </reference>
          <reference field="16" count="1">
            <x v="0"/>
          </reference>
        </references>
      </pivotArea>
    </format>
    <format dxfId="305">
      <pivotArea grandRow="1" outline="0" collapsedLevelsAreSubtotals="1" fieldPosition="0"/>
    </format>
    <format dxfId="304">
      <pivotArea dataOnly="0" labelOnly="1" grandRow="1" outline="0" offset="IV256" fieldPosition="0"/>
    </format>
    <format dxfId="303">
      <pivotArea grandRow="1" outline="0" collapsedLevelsAreSubtotals="1" fieldPosition="0"/>
    </format>
    <format dxfId="302">
      <pivotArea dataOnly="0" labelOnly="1" grandRow="1" outline="0" offset="IV256" fieldPosition="0"/>
    </format>
    <format dxfId="301">
      <pivotArea dataOnly="0" labelOnly="1" grandRow="1" outline="0" offset="A256" fieldPosition="0"/>
    </format>
    <format dxfId="300">
      <pivotArea dataOnly="0" labelOnly="1" grandRow="1" outline="0" offset="A256" fieldPosition="0"/>
    </format>
    <format dxfId="299">
      <pivotArea type="all" dataOnly="0" outline="0" fieldPosition="0"/>
    </format>
    <format dxfId="298">
      <pivotArea outline="0" collapsedLevelsAreSubtotals="1" fieldPosition="0"/>
    </format>
    <format dxfId="297">
      <pivotArea field="0" type="button" dataOnly="0" labelOnly="1" outline="0" axis="axisRow" fieldPosition="0"/>
    </format>
    <format dxfId="296">
      <pivotArea field="16" type="button" dataOnly="0" labelOnly="1" outline="0" axis="axisRow" fieldPosition="1"/>
    </format>
    <format dxfId="295">
      <pivotArea dataOnly="0" labelOnly="1" outline="0" fieldPosition="0">
        <references count="1">
          <reference field="0" count="0"/>
        </references>
      </pivotArea>
    </format>
    <format dxfId="294">
      <pivotArea dataOnly="0" labelOnly="1" grandRow="1" outline="0" fieldPosition="0"/>
    </format>
    <format dxfId="293">
      <pivotArea dataOnly="0" labelOnly="1" outline="0" axis="axisValues" fieldPosition="0"/>
    </format>
    <format dxfId="292">
      <pivotArea field="1" type="button" dataOnly="0" labelOnly="1" outline="0" axis="axisPage" fieldPosition="0"/>
    </format>
    <format dxfId="291">
      <pivotArea field="1" type="button" dataOnly="0" labelOnly="1" outline="0" axis="axisPage" fieldPosition="0"/>
    </format>
    <format dxfId="290">
      <pivotArea field="0" type="button" dataOnly="0" labelOnly="1" outline="0" axis="axisRow" fieldPosition="0"/>
    </format>
    <format dxfId="289">
      <pivotArea field="16" type="button" dataOnly="0" labelOnly="1" outline="0" axis="axisRow" fieldPosition="1"/>
    </format>
    <format dxfId="288">
      <pivotArea dataOnly="0" labelOnly="1" outline="0" axis="axisValues" fieldPosition="0"/>
    </format>
    <format dxfId="287">
      <pivotArea grandRow="1" outline="0" collapsedLevelsAreSubtotals="1" fieldPosition="0"/>
    </format>
    <format dxfId="286">
      <pivotArea dataOnly="0" labelOnly="1" grandRow="1" outline="0" fieldPosition="0"/>
    </format>
    <format dxfId="285">
      <pivotArea dataOnly="0" labelOnly="1" outline="0" fieldPosition="0">
        <references count="1">
          <reference field="0" count="2">
            <x v="1"/>
            <x v="2"/>
          </reference>
        </references>
      </pivotArea>
    </format>
    <format dxfId="284">
      <pivotArea fieldPosition="0">
        <references count="1">
          <reference field="0" count="1">
            <x v="0"/>
          </reference>
        </references>
      </pivotArea>
    </format>
    <format dxfId="283">
      <pivotArea collapsedLevelsAreSubtotals="1" fieldPosition="0">
        <references count="2">
          <reference field="0" count="1" selected="0">
            <x v="0"/>
          </reference>
          <reference field="16" count="0"/>
        </references>
      </pivotArea>
    </format>
    <format dxfId="282">
      <pivotArea dataOnly="0" labelOnly="1" outline="0" fieldPosition="0">
        <references count="1">
          <reference field="0" count="1">
            <x v="0"/>
          </reference>
        </references>
      </pivotArea>
    </format>
    <format dxfId="281">
      <pivotArea dataOnly="0" labelOnly="1" fieldPosition="0">
        <references count="2">
          <reference field="0" count="1" selected="0">
            <x v="0"/>
          </reference>
          <reference field="16" count="0"/>
        </references>
      </pivotArea>
    </format>
    <format dxfId="280">
      <pivotArea fieldPosition="0">
        <references count="1">
          <reference field="0" count="1">
            <x v="1"/>
          </reference>
        </references>
      </pivotArea>
    </format>
    <format dxfId="279">
      <pivotArea collapsedLevelsAreSubtotals="1" fieldPosition="0">
        <references count="2">
          <reference field="0" count="1" selected="0">
            <x v="1"/>
          </reference>
          <reference field="16" count="0"/>
        </references>
      </pivotArea>
    </format>
    <format dxfId="278">
      <pivotArea dataOnly="0" labelOnly="1" outline="0" fieldPosition="0">
        <references count="1">
          <reference field="0" count="1">
            <x v="1"/>
          </reference>
        </references>
      </pivotArea>
    </format>
    <format dxfId="277">
      <pivotArea dataOnly="0" labelOnly="1" fieldPosition="0">
        <references count="2">
          <reference field="0" count="1" selected="0">
            <x v="1"/>
          </reference>
          <reference field="16" count="0"/>
        </references>
      </pivotArea>
    </format>
    <format dxfId="276">
      <pivotArea fieldPosition="0">
        <references count="1">
          <reference field="0" count="1">
            <x v="2"/>
          </reference>
        </references>
      </pivotArea>
    </format>
    <format dxfId="275">
      <pivotArea collapsedLevelsAreSubtotals="1" fieldPosition="0">
        <references count="2">
          <reference field="0" count="1" selected="0">
            <x v="2"/>
          </reference>
          <reference field="16" count="0"/>
        </references>
      </pivotArea>
    </format>
    <format dxfId="274">
      <pivotArea dataOnly="0" labelOnly="1" outline="0" fieldPosition="0">
        <references count="1">
          <reference field="0" count="1">
            <x v="2"/>
          </reference>
        </references>
      </pivotArea>
    </format>
    <format dxfId="273">
      <pivotArea dataOnly="0" labelOnly="1" fieldPosition="0">
        <references count="2">
          <reference field="0" count="1" selected="0">
            <x v="2"/>
          </reference>
          <reference field="16" count="0"/>
        </references>
      </pivotArea>
    </format>
    <format dxfId="272">
      <pivotArea fieldPosition="0">
        <references count="1">
          <reference field="0" count="1">
            <x v="3"/>
          </reference>
        </references>
      </pivotArea>
    </format>
    <format dxfId="271">
      <pivotArea collapsedLevelsAreSubtotals="1" fieldPosition="0">
        <references count="2">
          <reference field="0" count="1" selected="0">
            <x v="3"/>
          </reference>
          <reference field="16" count="0"/>
        </references>
      </pivotArea>
    </format>
    <format dxfId="270">
      <pivotArea dataOnly="0" labelOnly="1" outline="0" fieldPosition="0">
        <references count="1">
          <reference field="0" count="1">
            <x v="3"/>
          </reference>
        </references>
      </pivotArea>
    </format>
    <format dxfId="269">
      <pivotArea dataOnly="0" labelOnly="1" fieldPosition="0">
        <references count="2">
          <reference field="0" count="1" selected="0">
            <x v="3"/>
          </reference>
          <reference field="16" count="0"/>
        </references>
      </pivotArea>
    </format>
    <format dxfId="268">
      <pivotArea fieldPosition="0">
        <references count="1">
          <reference field="0" count="1">
            <x v="4"/>
          </reference>
        </references>
      </pivotArea>
    </format>
    <format dxfId="267">
      <pivotArea collapsedLevelsAreSubtotals="1" fieldPosition="0">
        <references count="2">
          <reference field="0" count="1" selected="0">
            <x v="4"/>
          </reference>
          <reference field="16" count="0"/>
        </references>
      </pivotArea>
    </format>
    <format dxfId="266">
      <pivotArea dataOnly="0" labelOnly="1" outline="0" fieldPosition="0">
        <references count="1">
          <reference field="0" count="1">
            <x v="4"/>
          </reference>
        </references>
      </pivotArea>
    </format>
    <format dxfId="265">
      <pivotArea dataOnly="0" labelOnly="1" fieldPosition="0">
        <references count="2">
          <reference field="0" count="1" selected="0">
            <x v="4"/>
          </reference>
          <reference field="16" count="0"/>
        </references>
      </pivotArea>
    </format>
    <format dxfId="264">
      <pivotArea fieldPosition="0">
        <references count="1">
          <reference field="0" count="1">
            <x v="5"/>
          </reference>
        </references>
      </pivotArea>
    </format>
    <format dxfId="263">
      <pivotArea collapsedLevelsAreSubtotals="1" fieldPosition="0">
        <references count="2">
          <reference field="0" count="1" selected="0">
            <x v="5"/>
          </reference>
          <reference field="16" count="1">
            <x v="0"/>
          </reference>
        </references>
      </pivotArea>
    </format>
    <format dxfId="262">
      <pivotArea dataOnly="0" labelOnly="1" outline="0" fieldPosition="0">
        <references count="1">
          <reference field="0" count="1">
            <x v="5"/>
          </reference>
        </references>
      </pivotArea>
    </format>
    <format dxfId="261">
      <pivotArea dataOnly="0" labelOnly="1" fieldPosition="0">
        <references count="2">
          <reference field="0" count="1" selected="0">
            <x v="5"/>
          </reference>
          <reference field="16" count="1">
            <x v="0"/>
          </reference>
        </references>
      </pivotArea>
    </format>
    <format dxfId="260">
      <pivotArea fieldPosition="0">
        <references count="1">
          <reference field="0" count="1">
            <x v="6"/>
          </reference>
        </references>
      </pivotArea>
    </format>
    <format dxfId="259">
      <pivotArea collapsedLevelsAreSubtotals="1" fieldPosition="0">
        <references count="2">
          <reference field="0" count="1" selected="0">
            <x v="6"/>
          </reference>
          <reference field="16" count="0"/>
        </references>
      </pivotArea>
    </format>
    <format dxfId="258">
      <pivotArea dataOnly="0" labelOnly="1" outline="0" fieldPosition="0">
        <references count="1">
          <reference field="0" count="1">
            <x v="6"/>
          </reference>
        </references>
      </pivotArea>
    </format>
    <format dxfId="257">
      <pivotArea dataOnly="0" labelOnly="1" fieldPosition="0">
        <references count="2">
          <reference field="0" count="1" selected="0">
            <x v="6"/>
          </reference>
          <reference field="16" count="0"/>
        </references>
      </pivotArea>
    </format>
    <format dxfId="256">
      <pivotArea fieldPosition="0">
        <references count="1">
          <reference field="0" count="1">
            <x v="7"/>
          </reference>
        </references>
      </pivotArea>
    </format>
    <format dxfId="255">
      <pivotArea collapsedLevelsAreSubtotals="1" fieldPosition="0">
        <references count="2">
          <reference field="0" count="1" selected="0">
            <x v="7"/>
          </reference>
          <reference field="16" count="1">
            <x v="1"/>
          </reference>
        </references>
      </pivotArea>
    </format>
    <format dxfId="254">
      <pivotArea dataOnly="0" labelOnly="1" outline="0" fieldPosition="0">
        <references count="1">
          <reference field="0" count="1">
            <x v="7"/>
          </reference>
        </references>
      </pivotArea>
    </format>
    <format dxfId="253">
      <pivotArea dataOnly="0" labelOnly="1" fieldPosition="0">
        <references count="2">
          <reference field="0" count="1" selected="0">
            <x v="7"/>
          </reference>
          <reference field="16" count="1">
            <x v="1"/>
          </reference>
        </references>
      </pivotArea>
    </format>
    <format dxfId="252">
      <pivotArea dataOnly="0" labelOnly="1" outline="0" fieldPosition="0">
        <references count="1">
          <reference field="0" count="1">
            <x v="1"/>
          </reference>
        </references>
      </pivotArea>
    </format>
    <format dxfId="251">
      <pivotArea dataOnly="0" labelOnly="1" outline="0" fieldPosition="0">
        <references count="1">
          <reference field="0" count="1">
            <x v="2"/>
          </reference>
        </references>
      </pivotArea>
    </format>
    <format dxfId="250">
      <pivotArea dataOnly="0" labelOnly="1" outline="0" fieldPosition="0">
        <references count="1">
          <reference field="0" count="1">
            <x v="4"/>
          </reference>
        </references>
      </pivotArea>
    </format>
    <format dxfId="249">
      <pivotArea dataOnly="0" labelOnly="1" outline="0" fieldPosition="0">
        <references count="1">
          <reference field="0" count="1">
            <x v="3"/>
          </reference>
        </references>
      </pivotArea>
    </format>
    <format dxfId="248">
      <pivotArea dataOnly="0" labelOnly="1" outline="0" fieldPosition="0">
        <references count="1">
          <reference field="0" count="1">
            <x v="5"/>
          </reference>
        </references>
      </pivotArea>
    </format>
    <format dxfId="247">
      <pivotArea type="all" dataOnly="0" outline="0" fieldPosition="0"/>
    </format>
    <format dxfId="246">
      <pivotArea outline="0" collapsedLevelsAreSubtotals="1" fieldPosition="0"/>
    </format>
    <format dxfId="245">
      <pivotArea field="0" type="button" dataOnly="0" labelOnly="1" outline="0" axis="axisRow" fieldPosition="0"/>
    </format>
    <format dxfId="244">
      <pivotArea field="16" type="button" dataOnly="0" labelOnly="1" outline="0" axis="axisRow" fieldPosition="1"/>
    </format>
    <format dxfId="243">
      <pivotArea dataOnly="0" labelOnly="1" outline="0" fieldPosition="0">
        <references count="1">
          <reference field="0" count="0"/>
        </references>
      </pivotArea>
    </format>
    <format dxfId="242">
      <pivotArea dataOnly="0" labelOnly="1" grandRow="1" outline="0" fieldPosition="0"/>
    </format>
    <format dxfId="241">
      <pivotArea dataOnly="0" labelOnly="1" fieldPosition="0">
        <references count="2">
          <reference field="0" count="1" selected="0">
            <x v="0"/>
          </reference>
          <reference field="16" count="2">
            <x v="0"/>
            <x v="1"/>
          </reference>
        </references>
      </pivotArea>
    </format>
    <format dxfId="240">
      <pivotArea dataOnly="0" labelOnly="1" fieldPosition="0">
        <references count="2">
          <reference field="0" count="1" selected="0">
            <x v="1"/>
          </reference>
          <reference field="16" count="2">
            <x v="0"/>
            <x v="1"/>
          </reference>
        </references>
      </pivotArea>
    </format>
    <format dxfId="239">
      <pivotArea dataOnly="0" labelOnly="1" fieldPosition="0">
        <references count="2">
          <reference field="0" count="1" selected="0">
            <x v="2"/>
          </reference>
          <reference field="16" count="2">
            <x v="0"/>
            <x v="1"/>
          </reference>
        </references>
      </pivotArea>
    </format>
    <format dxfId="238">
      <pivotArea dataOnly="0" labelOnly="1" fieldPosition="0">
        <references count="2">
          <reference field="0" count="1" selected="0">
            <x v="3"/>
          </reference>
          <reference field="16" count="0"/>
        </references>
      </pivotArea>
    </format>
    <format dxfId="237">
      <pivotArea dataOnly="0" labelOnly="1" fieldPosition="0">
        <references count="2">
          <reference field="0" count="1" selected="0">
            <x v="4"/>
          </reference>
          <reference field="16" count="2">
            <x v="0"/>
            <x v="1"/>
          </reference>
        </references>
      </pivotArea>
    </format>
    <format dxfId="236">
      <pivotArea dataOnly="0" labelOnly="1" fieldPosition="0">
        <references count="2">
          <reference field="0" count="1" selected="0">
            <x v="5"/>
          </reference>
          <reference field="16" count="1">
            <x v="0"/>
          </reference>
        </references>
      </pivotArea>
    </format>
    <format dxfId="235">
      <pivotArea dataOnly="0" labelOnly="1" fieldPosition="0">
        <references count="2">
          <reference field="0" count="1" selected="0">
            <x v="6"/>
          </reference>
          <reference field="16" count="1">
            <x v="0"/>
          </reference>
        </references>
      </pivotArea>
    </format>
    <format dxfId="234">
      <pivotArea dataOnly="0" labelOnly="1" fieldPosition="0">
        <references count="2">
          <reference field="0" count="1" selected="0">
            <x v="7"/>
          </reference>
          <reference field="16" count="2">
            <x v="0"/>
            <x v="1"/>
          </reference>
        </references>
      </pivotArea>
    </format>
    <format dxfId="233">
      <pivotArea dataOnly="0" labelOnly="1" outline="0" axis="axisValues" fieldPosition="0"/>
    </format>
    <format dxfId="232">
      <pivotArea outline="0" fieldPosition="0">
        <references count="1">
          <reference field="4294967294" count="1">
            <x v="0"/>
          </reference>
        </references>
      </pivotArea>
    </format>
    <format dxfId="231">
      <pivotArea dataOnly="0" labelOnly="1" outline="0" offset="IV256" fieldPosition="0">
        <references count="1">
          <reference field="0" count="1">
            <x v="7"/>
          </reference>
        </references>
      </pivotArea>
    </format>
    <format dxfId="230">
      <pivotArea dataOnly="0" fieldPosition="0">
        <references count="1">
          <reference field="16" count="1">
            <x v="2"/>
          </reference>
        </references>
      </pivotArea>
    </format>
    <format dxfId="229">
      <pivotArea dataOnly="0" fieldPosition="0">
        <references count="1">
          <reference field="16" count="1">
            <x v="0"/>
          </reference>
        </references>
      </pivotArea>
    </format>
    <format dxfId="228">
      <pivotArea collapsedLevelsAreSubtotals="1" fieldPosition="0">
        <references count="2">
          <reference field="0" count="1" selected="0">
            <x v="0"/>
          </reference>
          <reference field="16" count="1">
            <x v="1"/>
          </reference>
        </references>
      </pivotArea>
    </format>
    <format dxfId="227">
      <pivotArea dataOnly="0" labelOnly="1" fieldPosition="0">
        <references count="2">
          <reference field="0" count="1" selected="0">
            <x v="0"/>
          </reference>
          <reference field="16" count="1">
            <x v="1"/>
          </reference>
        </references>
      </pivotArea>
    </format>
    <format dxfId="226">
      <pivotArea collapsedLevelsAreSubtotals="1" fieldPosition="0">
        <references count="2">
          <reference field="0" count="1" selected="0">
            <x v="1"/>
          </reference>
          <reference field="16" count="1">
            <x v="1"/>
          </reference>
        </references>
      </pivotArea>
    </format>
    <format dxfId="225">
      <pivotArea dataOnly="0" labelOnly="1" fieldPosition="0">
        <references count="2">
          <reference field="0" count="1" selected="0">
            <x v="1"/>
          </reference>
          <reference field="16" count="1">
            <x v="1"/>
          </reference>
        </references>
      </pivotArea>
    </format>
    <format dxfId="224">
      <pivotArea collapsedLevelsAreSubtotals="1" fieldPosition="0">
        <references count="2">
          <reference field="0" count="1" selected="0">
            <x v="2"/>
          </reference>
          <reference field="16" count="1">
            <x v="1"/>
          </reference>
        </references>
      </pivotArea>
    </format>
    <format dxfId="223">
      <pivotArea dataOnly="0" labelOnly="1" fieldPosition="0">
        <references count="2">
          <reference field="0" count="1" selected="0">
            <x v="2"/>
          </reference>
          <reference field="16" count="1">
            <x v="1"/>
          </reference>
        </references>
      </pivotArea>
    </format>
    <format dxfId="222">
      <pivotArea collapsedLevelsAreSubtotals="1" fieldPosition="0">
        <references count="2">
          <reference field="0" count="1" selected="0">
            <x v="3"/>
          </reference>
          <reference field="16" count="1">
            <x v="1"/>
          </reference>
        </references>
      </pivotArea>
    </format>
    <format dxfId="221">
      <pivotArea dataOnly="0" labelOnly="1" fieldPosition="0">
        <references count="2">
          <reference field="0" count="1" selected="0">
            <x v="3"/>
          </reference>
          <reference field="16" count="1">
            <x v="1"/>
          </reference>
        </references>
      </pivotArea>
    </format>
    <format dxfId="220">
      <pivotArea collapsedLevelsAreSubtotals="1" fieldPosition="0">
        <references count="2">
          <reference field="0" count="1" selected="0">
            <x v="4"/>
          </reference>
          <reference field="16" count="1">
            <x v="1"/>
          </reference>
        </references>
      </pivotArea>
    </format>
    <format dxfId="219">
      <pivotArea dataOnly="0" labelOnly="1" fieldPosition="0">
        <references count="2">
          <reference field="0" count="1" selected="0">
            <x v="4"/>
          </reference>
          <reference field="16" count="1">
            <x v="1"/>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92035AD-C075-457B-B476-3E75AB1E3FB8}" name="TablaDinámica1"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0"/>
        <item x="2"/>
        <item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2">
    <format dxfId="452">
      <pivotArea type="all" dataOnly="0" outline="0" fieldPosition="0"/>
    </format>
    <format dxfId="451">
      <pivotArea outline="0" collapsedLevelsAreSubtotals="1" fieldPosition="0"/>
    </format>
    <format dxfId="450">
      <pivotArea field="1" type="button" dataOnly="0" labelOnly="1" outline="0" axis="axisRow" fieldPosition="0"/>
    </format>
    <format dxfId="449">
      <pivotArea dataOnly="0" labelOnly="1" grandRow="1" outline="0" fieldPosition="0"/>
    </format>
    <format dxfId="448">
      <pivotArea dataOnly="0" labelOnly="1" outline="0" axis="axisValues" fieldPosition="0"/>
    </format>
    <format dxfId="447">
      <pivotArea type="all" dataOnly="0" outline="0" fieldPosition="0"/>
    </format>
    <format dxfId="446">
      <pivotArea outline="0" collapsedLevelsAreSubtotals="1" fieldPosition="0"/>
    </format>
    <format dxfId="445">
      <pivotArea field="1" type="button" dataOnly="0" labelOnly="1" outline="0" axis="axisRow" fieldPosition="0"/>
    </format>
    <format dxfId="444">
      <pivotArea dataOnly="0" labelOnly="1" grandRow="1" outline="0" fieldPosition="0"/>
    </format>
    <format dxfId="443">
      <pivotArea dataOnly="0" labelOnly="1" outline="0" axis="axisValues" fieldPosition="0"/>
    </format>
    <format dxfId="442">
      <pivotArea dataOnly="0" labelOnly="1" fieldPosition="0">
        <references count="1">
          <reference field="1" count="0"/>
        </references>
      </pivotArea>
    </format>
    <format dxfId="441">
      <pivotArea dataOnly="0" labelOnly="1" outline="0" axis="axisValues" fieldPosition="0"/>
    </format>
    <format dxfId="440">
      <pivotArea type="all" dataOnly="0" outline="0" fieldPosition="0"/>
    </format>
    <format dxfId="439">
      <pivotArea outline="0" collapsedLevelsAreSubtotals="1" fieldPosition="0"/>
    </format>
    <format dxfId="438">
      <pivotArea field="1" type="button" dataOnly="0" labelOnly="1" outline="0" axis="axisRow" fieldPosition="0"/>
    </format>
    <format dxfId="437">
      <pivotArea dataOnly="0" labelOnly="1" fieldPosition="0">
        <references count="1">
          <reference field="1" count="0"/>
        </references>
      </pivotArea>
    </format>
    <format dxfId="436">
      <pivotArea dataOnly="0" labelOnly="1" grandRow="1" outline="0" fieldPosition="0"/>
    </format>
    <format dxfId="435">
      <pivotArea dataOnly="0" labelOnly="1" outline="0" axis="axisValues" fieldPosition="0"/>
    </format>
    <format dxfId="434">
      <pivotArea type="all" dataOnly="0" outline="0" fieldPosition="0"/>
    </format>
    <format dxfId="433">
      <pivotArea field="1" type="button" dataOnly="0" labelOnly="1" outline="0" axis="axisRow" fieldPosition="0"/>
    </format>
    <format dxfId="432">
      <pivotArea collapsedLevelsAreSubtotals="1" fieldPosition="0">
        <references count="1">
          <reference field="1" count="0"/>
        </references>
      </pivotArea>
    </format>
    <format dxfId="431">
      <pivotArea field="1" type="button" dataOnly="0" labelOnly="1" outline="0" axis="axisRow" fieldPosition="0"/>
    </format>
    <format dxfId="430">
      <pivotArea field="1" type="button" dataOnly="0" labelOnly="1" outline="0" axis="axisRow" fieldPosition="0"/>
    </format>
    <format dxfId="429">
      <pivotArea type="all" dataOnly="0" outline="0" fieldPosition="0"/>
    </format>
    <format dxfId="428">
      <pivotArea type="all" dataOnly="0" outline="0" fieldPosition="0"/>
    </format>
    <format dxfId="427">
      <pivotArea field="1" type="button" dataOnly="0" labelOnly="1" outline="0" axis="axisRow" fieldPosition="0"/>
    </format>
    <format dxfId="426">
      <pivotArea dataOnly="0" labelOnly="1" outline="0" axis="axisValues" fieldPosition="0"/>
    </format>
    <format dxfId="425">
      <pivotArea collapsedLevelsAreSubtotals="1" fieldPosition="0">
        <references count="1">
          <reference field="1" count="0"/>
        </references>
      </pivotArea>
    </format>
    <format dxfId="424">
      <pivotArea collapsedLevelsAreSubtotals="1" fieldPosition="0">
        <references count="1">
          <reference field="1" count="1">
            <x v="2"/>
          </reference>
        </references>
      </pivotArea>
    </format>
    <format dxfId="423">
      <pivotArea field="1" type="button" dataOnly="0" labelOnly="1" outline="0" axis="axisRow" fieldPosition="0"/>
    </format>
    <format dxfId="422">
      <pivotArea outline="0" collapsedLevelsAreSubtotals="1" fieldPosition="0"/>
    </format>
    <format dxfId="421">
      <pivotArea dataOnly="0" labelOnly="1" fieldPosition="0">
        <references count="1">
          <reference field="1" count="0"/>
        </references>
      </pivotArea>
    </format>
    <format dxfId="420">
      <pivotArea dataOnly="0" labelOnly="1" grandRow="1" outline="0" fieldPosition="0"/>
    </format>
    <format dxfId="419">
      <pivotArea grandRow="1" outline="0" collapsedLevelsAreSubtotals="1" fieldPosition="0"/>
    </format>
    <format dxfId="418">
      <pivotArea dataOnly="0" labelOnly="1" grandRow="1" outline="0" fieldPosition="0"/>
    </format>
    <format dxfId="417">
      <pivotArea field="1" type="button" dataOnly="0" labelOnly="1" outline="0" axis="axisRow" fieldPosition="0"/>
    </format>
    <format dxfId="416">
      <pivotArea type="all" dataOnly="0" outline="0" fieldPosition="0"/>
    </format>
    <format dxfId="415">
      <pivotArea outline="0" collapsedLevelsAreSubtotals="1" fieldPosition="0"/>
    </format>
    <format dxfId="414">
      <pivotArea field="1" type="button" dataOnly="0" labelOnly="1" outline="0" axis="axisRow" fieldPosition="0"/>
    </format>
    <format dxfId="413">
      <pivotArea dataOnly="0" labelOnly="1" fieldPosition="0">
        <references count="1">
          <reference field="1" count="0"/>
        </references>
      </pivotArea>
    </format>
    <format dxfId="412">
      <pivotArea dataOnly="0" labelOnly="1" grandRow="1" outline="0" fieldPosition="0"/>
    </format>
    <format dxfId="411">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20D504B-4115-4361-8217-FDDFF27B0108}" name="TablaDinámica2"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6"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2"/>
        <item x="1"/>
        <item t="default"/>
      </items>
    </pivotField>
    <pivotField showAll="0"/>
    <pivotField showAll="0"/>
    <pivotField dataField="1" showAll="0"/>
    <pivotField showAll="0"/>
    <pivotField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Cuenta de DESCRIPCIÓN DEL HALLAZGO/OBSERVACIÓN/INDICIO" fld="4" subtotal="count" baseField="0" baseItem="0"/>
  </dataFields>
  <formats count="36">
    <format dxfId="488">
      <pivotArea field="1" type="button" dataOnly="0" labelOnly="1" outline="0" axis="axisPage" fieldPosition="0"/>
    </format>
    <format dxfId="487">
      <pivotArea dataOnly="0" labelOnly="1" outline="0" fieldPosition="0">
        <references count="1">
          <reference field="1" count="0"/>
        </references>
      </pivotArea>
    </format>
    <format dxfId="486">
      <pivotArea type="all" dataOnly="0" outline="0" fieldPosition="0"/>
    </format>
    <format dxfId="485">
      <pivotArea outline="0" collapsedLevelsAreSubtotals="1" fieldPosition="0"/>
    </format>
    <format dxfId="484">
      <pivotArea field="0" type="button" dataOnly="0" labelOnly="1" outline="0" axis="axisRow" fieldPosition="0"/>
    </format>
    <format dxfId="483">
      <pivotArea dataOnly="0" labelOnly="1" grandRow="1" outline="0" fieldPosition="0"/>
    </format>
    <format dxfId="482">
      <pivotArea dataOnly="0" labelOnly="1" outline="0" axis="axisValues" fieldPosition="0"/>
    </format>
    <format dxfId="481">
      <pivotArea type="all" dataOnly="0" outline="0" fieldPosition="0"/>
    </format>
    <format dxfId="480">
      <pivotArea outline="0" collapsedLevelsAreSubtotals="1" fieldPosition="0"/>
    </format>
    <format dxfId="479">
      <pivotArea field="0" type="button" dataOnly="0" labelOnly="1" outline="0" axis="axisRow" fieldPosition="0"/>
    </format>
    <format dxfId="478">
      <pivotArea dataOnly="0" labelOnly="1" grandRow="1" outline="0" fieldPosition="0"/>
    </format>
    <format dxfId="477">
      <pivotArea dataOnly="0" labelOnly="1" outline="0" axis="axisValues" fieldPosition="0"/>
    </format>
    <format dxfId="476">
      <pivotArea dataOnly="0" labelOnly="1" fieldPosition="0">
        <references count="1">
          <reference field="0" count="0"/>
        </references>
      </pivotArea>
    </format>
    <format dxfId="475">
      <pivotArea type="all" dataOnly="0" outline="0" fieldPosition="0"/>
    </format>
    <format dxfId="474">
      <pivotArea outline="0" collapsedLevelsAreSubtotals="1" fieldPosition="0"/>
    </format>
    <format dxfId="473">
      <pivotArea field="0" type="button" dataOnly="0" labelOnly="1" outline="0" axis="axisRow" fieldPosition="0"/>
    </format>
    <format dxfId="472">
      <pivotArea dataOnly="0" labelOnly="1" fieldPosition="0">
        <references count="1">
          <reference field="0" count="0"/>
        </references>
      </pivotArea>
    </format>
    <format dxfId="471">
      <pivotArea dataOnly="0" labelOnly="1" grandRow="1" outline="0" fieldPosition="0"/>
    </format>
    <format dxfId="470">
      <pivotArea dataOnly="0" labelOnly="1" outline="0" axis="axisValues" fieldPosition="0"/>
    </format>
    <format dxfId="469">
      <pivotArea type="all" dataOnly="0" outline="0" fieldPosition="0"/>
    </format>
    <format dxfId="468">
      <pivotArea outline="0" collapsedLevelsAreSubtotals="1" fieldPosition="0"/>
    </format>
    <format dxfId="467">
      <pivotArea field="0" type="button" dataOnly="0" labelOnly="1" outline="0" axis="axisRow" fieldPosition="0"/>
    </format>
    <format dxfId="466">
      <pivotArea dataOnly="0" labelOnly="1" grandRow="1" outline="0" fieldPosition="0"/>
    </format>
    <format dxfId="465">
      <pivotArea dataOnly="0" labelOnly="1" outline="0" axis="axisValues" fieldPosition="0"/>
    </format>
    <format dxfId="464">
      <pivotArea grandRow="1" outline="0" collapsedLevelsAreSubtotals="1" fieldPosition="0"/>
    </format>
    <format dxfId="463">
      <pivotArea dataOnly="0" labelOnly="1" grandRow="1" outline="0" fieldPosition="0"/>
    </format>
    <format dxfId="462">
      <pivotArea field="0" type="button" dataOnly="0" labelOnly="1" outline="0" axis="axisRow" fieldPosition="0"/>
    </format>
    <format dxfId="461">
      <pivotArea dataOnly="0" labelOnly="1" outline="0" axis="axisValues" fieldPosition="0"/>
    </format>
    <format dxfId="460">
      <pivotArea collapsedLevelsAreSubtotals="1" fieldPosition="0">
        <references count="1">
          <reference field="0" count="0"/>
        </references>
      </pivotArea>
    </format>
    <format dxfId="459">
      <pivotArea dataOnly="0" labelOnly="1" fieldPosition="0">
        <references count="1">
          <reference field="0" count="0"/>
        </references>
      </pivotArea>
    </format>
    <format dxfId="458">
      <pivotArea type="all" dataOnly="0" outline="0" fieldPosition="0"/>
    </format>
    <format dxfId="457">
      <pivotArea outline="0" collapsedLevelsAreSubtotals="1" fieldPosition="0"/>
    </format>
    <format dxfId="456">
      <pivotArea field="0" type="button" dataOnly="0" labelOnly="1" outline="0" axis="axisRow" fieldPosition="0"/>
    </format>
    <format dxfId="455">
      <pivotArea dataOnly="0" labelOnly="1" fieldPosition="0">
        <references count="1">
          <reference field="0" count="0"/>
        </references>
      </pivotArea>
    </format>
    <format dxfId="454">
      <pivotArea dataOnly="0" labelOnly="1" grandRow="1" outline="0" fieldPosition="0"/>
    </format>
    <format dxfId="453">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EE8AB81-327A-474A-93F2-CC3FABD12EED}" name="TablaDinámica4"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0" firstHeaderRow="1" firstDataRow="1" firstDataCol="1" rowPageCount="1" colPageCount="1"/>
  <pivotFields count="17">
    <pivotField axis="axisRow" showAll="0">
      <items count="9">
        <item x="0"/>
        <item x="1"/>
        <item x="4"/>
        <item x="3"/>
        <item x="2"/>
        <item x="6"/>
        <item x="5"/>
        <item x="7"/>
        <item t="default"/>
      </items>
    </pivotField>
    <pivotField axis="axisPage" multipleItemSelectionAllowed="1" showAll="0">
      <items count="4">
        <item x="0"/>
        <item x="2"/>
        <item x="1"/>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0"/>
  </rowFields>
  <rowItems count="9">
    <i>
      <x/>
    </i>
    <i>
      <x v="1"/>
    </i>
    <i>
      <x v="2"/>
    </i>
    <i>
      <x v="3"/>
    </i>
    <i>
      <x v="4"/>
    </i>
    <i>
      <x v="5"/>
    </i>
    <i>
      <x v="6"/>
    </i>
    <i>
      <x v="7"/>
    </i>
    <i t="grand">
      <x/>
    </i>
  </rowItems>
  <colItems count="1">
    <i/>
  </colItems>
  <pageFields count="1">
    <pageField fld="1" hier="-1"/>
  </pageFields>
  <dataFields count="1">
    <dataField name="TOTAL ACCIONES DE MEJORA" fld="6" subtotal="count" baseField="0" baseItem="0"/>
  </dataFields>
  <formats count="36">
    <format dxfId="524">
      <pivotArea field="1" type="button" dataOnly="0" labelOnly="1" outline="0" axis="axisPage" fieldPosition="0"/>
    </format>
    <format dxfId="523">
      <pivotArea type="all" dataOnly="0" outline="0" fieldPosition="0"/>
    </format>
    <format dxfId="522">
      <pivotArea outline="0" collapsedLevelsAreSubtotals="1" fieldPosition="0"/>
    </format>
    <format dxfId="521">
      <pivotArea field="0" type="button" dataOnly="0" labelOnly="1" outline="0" axis="axisRow" fieldPosition="0"/>
    </format>
    <format dxfId="520">
      <pivotArea dataOnly="0" labelOnly="1" grandRow="1" outline="0" fieldPosition="0"/>
    </format>
    <format dxfId="519">
      <pivotArea dataOnly="0" labelOnly="1" outline="0" axis="axisValues" fieldPosition="0"/>
    </format>
    <format dxfId="518">
      <pivotArea type="all" dataOnly="0" outline="0" fieldPosition="0"/>
    </format>
    <format dxfId="517">
      <pivotArea outline="0" collapsedLevelsAreSubtotals="1" fieldPosition="0"/>
    </format>
    <format dxfId="516">
      <pivotArea field="0" type="button" dataOnly="0" labelOnly="1" outline="0" axis="axisRow" fieldPosition="0"/>
    </format>
    <format dxfId="515">
      <pivotArea dataOnly="0" labelOnly="1" grandRow="1" outline="0" fieldPosition="0"/>
    </format>
    <format dxfId="514">
      <pivotArea dataOnly="0" labelOnly="1" outline="0" axis="axisValues" fieldPosition="0"/>
    </format>
    <format dxfId="513">
      <pivotArea collapsedLevelsAreSubtotals="1" fieldPosition="0">
        <references count="1">
          <reference field="0" count="0"/>
        </references>
      </pivotArea>
    </format>
    <format dxfId="512">
      <pivotArea dataOnly="0" labelOnly="1" fieldPosition="0">
        <references count="1">
          <reference field="0" count="0"/>
        </references>
      </pivotArea>
    </format>
    <format dxfId="511">
      <pivotArea dataOnly="0" labelOnly="1" grandRow="1" outline="0" fieldPosition="0"/>
    </format>
    <format dxfId="510">
      <pivotArea type="all" dataOnly="0" outline="0" fieldPosition="0"/>
    </format>
    <format dxfId="509">
      <pivotArea outline="0" collapsedLevelsAreSubtotals="1" fieldPosition="0"/>
    </format>
    <format dxfId="508">
      <pivotArea field="0" type="button" dataOnly="0" labelOnly="1" outline="0" axis="axisRow" fieldPosition="0"/>
    </format>
    <format dxfId="507">
      <pivotArea dataOnly="0" labelOnly="1" fieldPosition="0">
        <references count="1">
          <reference field="0" count="0"/>
        </references>
      </pivotArea>
    </format>
    <format dxfId="506">
      <pivotArea dataOnly="0" labelOnly="1" grandRow="1" outline="0" fieldPosition="0"/>
    </format>
    <format dxfId="505">
      <pivotArea dataOnly="0" labelOnly="1" outline="0" axis="axisValues" fieldPosition="0"/>
    </format>
    <format dxfId="504">
      <pivotArea type="all" dataOnly="0" outline="0" fieldPosition="0"/>
    </format>
    <format dxfId="503">
      <pivotArea outline="0" collapsedLevelsAreSubtotals="1" fieldPosition="0"/>
    </format>
    <format dxfId="502">
      <pivotArea field="0" type="button" dataOnly="0" labelOnly="1" outline="0" axis="axisRow" fieldPosition="0"/>
    </format>
    <format dxfId="501">
      <pivotArea dataOnly="0" labelOnly="1" fieldPosition="0">
        <references count="1">
          <reference field="0" count="0"/>
        </references>
      </pivotArea>
    </format>
    <format dxfId="500">
      <pivotArea dataOnly="0" labelOnly="1" grandRow="1" outline="0" fieldPosition="0"/>
    </format>
    <format dxfId="499">
      <pivotArea dataOnly="0" labelOnly="1" outline="0" axis="axisValues" fieldPosition="0"/>
    </format>
    <format dxfId="498">
      <pivotArea field="0" type="button" dataOnly="0" labelOnly="1" outline="0" axis="axisRow" fieldPosition="0"/>
    </format>
    <format dxfId="497">
      <pivotArea dataOnly="0" labelOnly="1" outline="0" axis="axisValues" fieldPosition="0"/>
    </format>
    <format dxfId="496">
      <pivotArea grandRow="1" outline="0" collapsedLevelsAreSubtotals="1" fieldPosition="0"/>
    </format>
    <format dxfId="495">
      <pivotArea dataOnly="0" labelOnly="1" grandRow="1" outline="0" fieldPosition="0"/>
    </format>
    <format dxfId="494">
      <pivotArea type="all" dataOnly="0" outline="0" fieldPosition="0"/>
    </format>
    <format dxfId="493">
      <pivotArea outline="0" collapsedLevelsAreSubtotals="1" fieldPosition="0"/>
    </format>
    <format dxfId="492">
      <pivotArea field="0" type="button" dataOnly="0" labelOnly="1" outline="0" axis="axisRow" fieldPosition="0"/>
    </format>
    <format dxfId="491">
      <pivotArea dataOnly="0" labelOnly="1" fieldPosition="0">
        <references count="1">
          <reference field="0" count="0"/>
        </references>
      </pivotArea>
    </format>
    <format dxfId="490">
      <pivotArea dataOnly="0" labelOnly="1" grandRow="1" outline="0" fieldPosition="0"/>
    </format>
    <format dxfId="48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EED4091-24AE-48F3-9757-2AD8199B08EE}" name="TablaDinámica5" cacheId="5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9">
        <item x="0"/>
        <item x="1"/>
        <item x="4"/>
        <item x="3"/>
        <item x="2"/>
        <item x="6"/>
        <item x="5"/>
        <item x="7"/>
        <item t="default"/>
      </items>
    </pivotField>
    <pivotField axis="axisRow" showAll="0">
      <items count="4">
        <item x="0"/>
        <item x="2"/>
        <item x="1"/>
        <item t="default"/>
      </items>
    </pivotField>
    <pivotField showAll="0"/>
    <pivotField showAll="0"/>
    <pivotField showAll="0"/>
    <pivotField showAll="0"/>
    <pivotField dataField="1" showAll="0"/>
    <pivotField showAll="0"/>
    <pivotField showAll="0"/>
    <pivotField showAll="0"/>
    <pivotField numFmtId="164" showAll="0"/>
    <pivotField numFmtId="164"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3">
    <format dxfId="567">
      <pivotArea type="all" dataOnly="0" outline="0" fieldPosition="0"/>
    </format>
    <format dxfId="566">
      <pivotArea outline="0" collapsedLevelsAreSubtotals="1" fieldPosition="0"/>
    </format>
    <format dxfId="565">
      <pivotArea field="1" type="button" dataOnly="0" labelOnly="1" outline="0" axis="axisRow" fieldPosition="0"/>
    </format>
    <format dxfId="564">
      <pivotArea dataOnly="0" labelOnly="1" fieldPosition="0">
        <references count="1">
          <reference field="1" count="0"/>
        </references>
      </pivotArea>
    </format>
    <format dxfId="563">
      <pivotArea dataOnly="0" labelOnly="1" outline="0" axis="axisValues" fieldPosition="0"/>
    </format>
    <format dxfId="562">
      <pivotArea type="all" dataOnly="0" outline="0" fieldPosition="0"/>
    </format>
    <format dxfId="561">
      <pivotArea outline="0" collapsedLevelsAreSubtotals="1" fieldPosition="0"/>
    </format>
    <format dxfId="560">
      <pivotArea field="1" type="button" dataOnly="0" labelOnly="1" outline="0" axis="axisRow" fieldPosition="0"/>
    </format>
    <format dxfId="559">
      <pivotArea dataOnly="0" labelOnly="1" fieldPosition="0">
        <references count="1">
          <reference field="1" count="0"/>
        </references>
      </pivotArea>
    </format>
    <format dxfId="558">
      <pivotArea dataOnly="0" labelOnly="1" outline="0" axis="axisValues" fieldPosition="0"/>
    </format>
    <format dxfId="557">
      <pivotArea type="all" dataOnly="0" outline="0" fieldPosition="0"/>
    </format>
    <format dxfId="556">
      <pivotArea outline="0" collapsedLevelsAreSubtotals="1" fieldPosition="0"/>
    </format>
    <format dxfId="555">
      <pivotArea field="1" type="button" dataOnly="0" labelOnly="1" outline="0" axis="axisRow" fieldPosition="0"/>
    </format>
    <format dxfId="554">
      <pivotArea dataOnly="0" labelOnly="1" fieldPosition="0">
        <references count="1">
          <reference field="1" count="0"/>
        </references>
      </pivotArea>
    </format>
    <format dxfId="553">
      <pivotArea dataOnly="0" labelOnly="1" outline="0" axis="axisValues" fieldPosition="0"/>
    </format>
    <format dxfId="552">
      <pivotArea grandRow="1" outline="0" collapsedLevelsAreSubtotals="1" fieldPosition="0"/>
    </format>
    <format dxfId="551">
      <pivotArea dataOnly="0" labelOnly="1" grandRow="1" outline="0" fieldPosition="0"/>
    </format>
    <format dxfId="550">
      <pivotArea type="all" dataOnly="0" outline="0" fieldPosition="0"/>
    </format>
    <format dxfId="549">
      <pivotArea outline="0" collapsedLevelsAreSubtotals="1" fieldPosition="0"/>
    </format>
    <format dxfId="548">
      <pivotArea field="1" type="button" dataOnly="0" labelOnly="1" outline="0" axis="axisRow" fieldPosition="0"/>
    </format>
    <format dxfId="547">
      <pivotArea dataOnly="0" labelOnly="1" fieldPosition="0">
        <references count="1">
          <reference field="1" count="0"/>
        </references>
      </pivotArea>
    </format>
    <format dxfId="546">
      <pivotArea dataOnly="0" labelOnly="1" grandRow="1" outline="0" fieldPosition="0"/>
    </format>
    <format dxfId="545">
      <pivotArea dataOnly="0" labelOnly="1" outline="0" axis="axisValues" fieldPosition="0"/>
    </format>
    <format dxfId="544">
      <pivotArea dataOnly="0" labelOnly="1" outline="0" axis="axisValues" fieldPosition="0"/>
    </format>
    <format dxfId="543">
      <pivotArea type="all" dataOnly="0" outline="0" fieldPosition="0"/>
    </format>
    <format dxfId="542">
      <pivotArea type="all" dataOnly="0" outline="0" fieldPosition="0"/>
    </format>
    <format dxfId="541">
      <pivotArea outline="0" collapsedLevelsAreSubtotals="1" fieldPosition="0"/>
    </format>
    <format dxfId="540">
      <pivotArea field="1" type="button" dataOnly="0" labelOnly="1" outline="0" axis="axisRow" fieldPosition="0"/>
    </format>
    <format dxfId="539">
      <pivotArea dataOnly="0" labelOnly="1" fieldPosition="0">
        <references count="1">
          <reference field="1" count="0"/>
        </references>
      </pivotArea>
    </format>
    <format dxfId="538">
      <pivotArea dataOnly="0" labelOnly="1" grandRow="1" outline="0" fieldPosition="0"/>
    </format>
    <format dxfId="537">
      <pivotArea dataOnly="0" labelOnly="1" outline="0" axis="axisValues" fieldPosition="0"/>
    </format>
    <format dxfId="536">
      <pivotArea collapsedLevelsAreSubtotals="1" fieldPosition="0">
        <references count="1">
          <reference field="1" count="0"/>
        </references>
      </pivotArea>
    </format>
    <format dxfId="535">
      <pivotArea field="0" type="button" dataOnly="0" labelOnly="1" outline="0" axis="axisPage" fieldPosition="0"/>
    </format>
    <format dxfId="534">
      <pivotArea field="1" type="button" dataOnly="0" labelOnly="1" outline="0" axis="axisRow" fieldPosition="0"/>
    </format>
    <format dxfId="533">
      <pivotArea dataOnly="0" labelOnly="1" outline="0" axis="axisValues" fieldPosition="0"/>
    </format>
    <format dxfId="532">
      <pivotArea grandRow="1" outline="0" collapsedLevelsAreSubtotals="1" fieldPosition="0"/>
    </format>
    <format dxfId="531">
      <pivotArea dataOnly="0" labelOnly="1" grandRow="1" outline="0" fieldPosition="0"/>
    </format>
    <format dxfId="530">
      <pivotArea type="all" dataOnly="0" outline="0" fieldPosition="0"/>
    </format>
    <format dxfId="529">
      <pivotArea outline="0" collapsedLevelsAreSubtotals="1" fieldPosition="0"/>
    </format>
    <format dxfId="528">
      <pivotArea field="1" type="button" dataOnly="0" labelOnly="1" outline="0" axis="axisRow" fieldPosition="0"/>
    </format>
    <format dxfId="527">
      <pivotArea dataOnly="0" labelOnly="1" fieldPosition="0">
        <references count="1">
          <reference field="1" count="0"/>
        </references>
      </pivotArea>
    </format>
    <format dxfId="526">
      <pivotArea dataOnly="0" labelOnly="1" grandRow="1" outline="0" fieldPosition="0"/>
    </format>
    <format dxfId="5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DC79C0C-1927-4350-9AD9-F0AF5E47D3A1}" name="TablaDinámica3" cacheId="5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5" firstHeaderRow="1" firstDataRow="2" firstDataCol="1"/>
  <pivotFields count="17">
    <pivotField axis="axisRow" showAll="0">
      <items count="9">
        <item x="0"/>
        <item x="1"/>
        <item x="5"/>
        <item x="4"/>
        <item x="3"/>
        <item x="2"/>
        <item x="6"/>
        <item x="7"/>
        <item t="default"/>
      </items>
    </pivotField>
    <pivotField axis="axisCol" showAll="0">
      <items count="4">
        <item x="0"/>
        <item x="2"/>
        <item x="1"/>
        <item t="default"/>
      </items>
    </pivotField>
    <pivotField showAll="0"/>
    <pivotField showAll="0"/>
    <pivotField showAll="0"/>
    <pivotField showAll="0"/>
    <pivotField showAll="0"/>
    <pivotField showAll="0"/>
    <pivotField showAll="0"/>
    <pivotField showAll="0"/>
    <pivotField numFmtId="164" showAll="0"/>
    <pivotField dataField="1" numFmtId="164" showAll="0"/>
    <pivotField showAll="0"/>
    <pivotField showAll="0"/>
    <pivotField showAll="0"/>
    <pivotField showAll="0"/>
    <pivotField axis="axisRow" showAll="0" insertPageBreak="1">
      <items count="4">
        <item x="0"/>
        <item x="1"/>
        <item x="2"/>
        <item t="default"/>
      </items>
    </pivotField>
  </pivotFields>
  <rowFields count="2">
    <field x="0"/>
    <field x="16"/>
  </rowFields>
  <rowItems count="26">
    <i>
      <x/>
    </i>
    <i r="1">
      <x/>
    </i>
    <i r="1">
      <x v="1"/>
    </i>
    <i r="1">
      <x v="2"/>
    </i>
    <i>
      <x v="1"/>
    </i>
    <i r="1">
      <x/>
    </i>
    <i r="1">
      <x v="1"/>
    </i>
    <i>
      <x v="2"/>
    </i>
    <i r="1">
      <x/>
    </i>
    <i>
      <x v="3"/>
    </i>
    <i r="1">
      <x/>
    </i>
    <i r="1">
      <x v="1"/>
    </i>
    <i r="1">
      <x v="2"/>
    </i>
    <i>
      <x v="4"/>
    </i>
    <i r="1">
      <x/>
    </i>
    <i r="1">
      <x v="1"/>
    </i>
    <i r="1">
      <x v="2"/>
    </i>
    <i>
      <x v="5"/>
    </i>
    <i r="1">
      <x/>
    </i>
    <i r="1">
      <x v="1"/>
    </i>
    <i>
      <x v="6"/>
    </i>
    <i r="1">
      <x/>
    </i>
    <i>
      <x v="7"/>
    </i>
    <i r="1">
      <x/>
    </i>
    <i r="1">
      <x v="1"/>
    </i>
    <i t="grand">
      <x/>
    </i>
  </rowItems>
  <colFields count="1">
    <field x="1"/>
  </colFields>
  <colItems count="4">
    <i>
      <x/>
    </i>
    <i>
      <x v="1"/>
    </i>
    <i>
      <x v="2"/>
    </i>
    <i t="grand">
      <x/>
    </i>
  </colItems>
  <dataFields count="1">
    <dataField name="Cuenta de FECHA TERMINACIÓN ACTIVIDADES" fld="11" subtotal="count" baseField="0" baseItem="0"/>
  </dataFields>
  <formats count="128">
    <format dxfId="695">
      <pivotArea outline="0" collapsedLevelsAreSubtotals="1" fieldPosition="0"/>
    </format>
    <format dxfId="694">
      <pivotArea type="all" dataOnly="0" outline="0" fieldPosition="0"/>
    </format>
    <format dxfId="693">
      <pivotArea dataOnly="0" labelOnly="1" grandRow="1" outline="0" fieldPosition="0"/>
    </format>
    <format dxfId="692">
      <pivotArea dataOnly="0" labelOnly="1" fieldPosition="0">
        <references count="1">
          <reference field="0" count="0"/>
        </references>
      </pivotArea>
    </format>
    <format dxfId="691">
      <pivotArea collapsedLevelsAreSubtotals="1" fieldPosition="0">
        <references count="1">
          <reference field="0" count="1">
            <x v="0"/>
          </reference>
        </references>
      </pivotArea>
    </format>
    <format dxfId="690">
      <pivotArea collapsedLevelsAreSubtotals="1" fieldPosition="0">
        <references count="1">
          <reference field="0" count="1">
            <x v="1"/>
          </reference>
        </references>
      </pivotArea>
    </format>
    <format dxfId="689">
      <pivotArea collapsedLevelsAreSubtotals="1" fieldPosition="0">
        <references count="1">
          <reference field="0" count="1">
            <x v="2"/>
          </reference>
        </references>
      </pivotArea>
    </format>
    <format dxfId="688">
      <pivotArea collapsedLevelsAreSubtotals="1" fieldPosition="0">
        <references count="1">
          <reference field="0" count="1">
            <x v="3"/>
          </reference>
        </references>
      </pivotArea>
    </format>
    <format dxfId="687">
      <pivotArea collapsedLevelsAreSubtotals="1" fieldPosition="0">
        <references count="1">
          <reference field="0" count="1">
            <x v="4"/>
          </reference>
        </references>
      </pivotArea>
    </format>
    <format dxfId="686">
      <pivotArea dataOnly="0" labelOnly="1" fieldPosition="0">
        <references count="1">
          <reference field="0" count="1">
            <x v="4"/>
          </reference>
        </references>
      </pivotArea>
    </format>
    <format dxfId="685">
      <pivotArea collapsedLevelsAreSubtotals="1" fieldPosition="0">
        <references count="1">
          <reference field="0" count="1">
            <x v="5"/>
          </reference>
        </references>
      </pivotArea>
    </format>
    <format dxfId="684">
      <pivotArea collapsedLevelsAreSubtotals="1" fieldPosition="0">
        <references count="1">
          <reference field="0" count="1">
            <x v="6"/>
          </reference>
        </references>
      </pivotArea>
    </format>
    <format dxfId="683">
      <pivotArea grandRow="1" outline="0" collapsedLevelsAreSubtotals="1" fieldPosition="0"/>
    </format>
    <format dxfId="682">
      <pivotArea dataOnly="0" labelOnly="1" grandRow="1" outline="0" fieldPosition="0"/>
    </format>
    <format dxfId="681">
      <pivotArea grandRow="1" outline="0" collapsedLevelsAreSubtotals="1" fieldPosition="0"/>
    </format>
    <format dxfId="680">
      <pivotArea dataOnly="0" labelOnly="1" grandRow="1" outline="0" fieldPosition="0"/>
    </format>
    <format dxfId="679">
      <pivotArea dataOnly="0" labelOnly="1" fieldPosition="0">
        <references count="1">
          <reference field="0" count="0"/>
        </references>
      </pivotArea>
    </format>
    <format dxfId="678">
      <pivotArea collapsedLevelsAreSubtotals="1" fieldPosition="0">
        <references count="1">
          <reference field="0" count="1">
            <x v="0"/>
          </reference>
        </references>
      </pivotArea>
    </format>
    <format dxfId="677">
      <pivotArea collapsedLevelsAreSubtotals="1" fieldPosition="0">
        <references count="1">
          <reference field="0" count="1">
            <x v="1"/>
          </reference>
        </references>
      </pivotArea>
    </format>
    <format dxfId="676">
      <pivotArea collapsedLevelsAreSubtotals="1" fieldPosition="0">
        <references count="1">
          <reference field="0" count="1">
            <x v="2"/>
          </reference>
        </references>
      </pivotArea>
    </format>
    <format dxfId="675">
      <pivotArea collapsedLevelsAreSubtotals="1" fieldPosition="0">
        <references count="1">
          <reference field="0" count="1">
            <x v="3"/>
          </reference>
        </references>
      </pivotArea>
    </format>
    <format dxfId="674">
      <pivotArea collapsedLevelsAreSubtotals="1" fieldPosition="0">
        <references count="1">
          <reference field="0" count="1">
            <x v="4"/>
          </reference>
        </references>
      </pivotArea>
    </format>
    <format dxfId="673">
      <pivotArea collapsedLevelsAreSubtotals="1" fieldPosition="0">
        <references count="1">
          <reference field="0" count="1">
            <x v="5"/>
          </reference>
        </references>
      </pivotArea>
    </format>
    <format dxfId="672">
      <pivotArea collapsedLevelsAreSubtotals="1" fieldPosition="0">
        <references count="1">
          <reference field="0" count="1">
            <x v="6"/>
          </reference>
        </references>
      </pivotArea>
    </format>
    <format dxfId="671">
      <pivotArea dataOnly="0" labelOnly="1" fieldPosition="0">
        <references count="1">
          <reference field="0" count="0"/>
        </references>
      </pivotArea>
    </format>
    <format dxfId="670">
      <pivotArea type="all" dataOnly="0" outline="0" fieldPosition="0"/>
    </format>
    <format dxfId="669">
      <pivotArea outline="0" collapsedLevelsAreSubtotals="1" fieldPosition="0"/>
    </format>
    <format dxfId="668">
      <pivotArea type="origin" dataOnly="0" labelOnly="1" outline="0" fieldPosition="0"/>
    </format>
    <format dxfId="667">
      <pivotArea field="1" type="button" dataOnly="0" labelOnly="1" outline="0" axis="axisCol" fieldPosition="0"/>
    </format>
    <format dxfId="666">
      <pivotArea type="topRight" dataOnly="0" labelOnly="1" outline="0" fieldPosition="0"/>
    </format>
    <format dxfId="665">
      <pivotArea field="0" type="button" dataOnly="0" labelOnly="1" outline="0" axis="axisRow" fieldPosition="0"/>
    </format>
    <format dxfId="664">
      <pivotArea dataOnly="0" labelOnly="1" fieldPosition="0">
        <references count="1">
          <reference field="0" count="0"/>
        </references>
      </pivotArea>
    </format>
    <format dxfId="663">
      <pivotArea dataOnly="0" labelOnly="1" grandRow="1" outline="0" fieldPosition="0"/>
    </format>
    <format dxfId="662">
      <pivotArea dataOnly="0" labelOnly="1" fieldPosition="0">
        <references count="1">
          <reference field="1" count="0"/>
        </references>
      </pivotArea>
    </format>
    <format dxfId="661">
      <pivotArea dataOnly="0" labelOnly="1" grandCol="1" outline="0" fieldPosition="0"/>
    </format>
    <format dxfId="660">
      <pivotArea dataOnly="0" labelOnly="1" fieldPosition="0">
        <references count="1">
          <reference field="1" count="0"/>
        </references>
      </pivotArea>
    </format>
    <format dxfId="659">
      <pivotArea dataOnly="0" labelOnly="1" grandCol="1" outline="0" fieldPosition="0"/>
    </format>
    <format dxfId="658">
      <pivotArea outline="0" collapsedLevelsAreSubtotals="1" fieldPosition="0"/>
    </format>
    <format dxfId="657">
      <pivotArea dataOnly="0" labelOnly="1" fieldPosition="0">
        <references count="1">
          <reference field="0" count="1">
            <x v="4"/>
          </reference>
        </references>
      </pivotArea>
    </format>
    <format dxfId="656">
      <pivotArea dataOnly="0" labelOnly="1" grandRow="1" outline="0" fieldPosition="0"/>
    </format>
    <format dxfId="655">
      <pivotArea type="all" dataOnly="0" outline="0" fieldPosition="0"/>
    </format>
    <format dxfId="654">
      <pivotArea outline="0" collapsedLevelsAreSubtotals="1" fieldPosition="0"/>
    </format>
    <format dxfId="653">
      <pivotArea type="origin" dataOnly="0" labelOnly="1" outline="0" fieldPosition="0"/>
    </format>
    <format dxfId="652">
      <pivotArea field="1" type="button" dataOnly="0" labelOnly="1" outline="0" axis="axisCol" fieldPosition="0"/>
    </format>
    <format dxfId="651">
      <pivotArea type="topRight" dataOnly="0" labelOnly="1" outline="0" fieldPosition="0"/>
    </format>
    <format dxfId="650">
      <pivotArea field="0" type="button" dataOnly="0" labelOnly="1" outline="0" axis="axisRow" fieldPosition="0"/>
    </format>
    <format dxfId="649">
      <pivotArea dataOnly="0" labelOnly="1" fieldPosition="0">
        <references count="1">
          <reference field="0" count="0"/>
        </references>
      </pivotArea>
    </format>
    <format dxfId="648">
      <pivotArea dataOnly="0" labelOnly="1" grandRow="1" outline="0" fieldPosition="0"/>
    </format>
    <format dxfId="647">
      <pivotArea dataOnly="0" labelOnly="1" fieldPosition="0">
        <references count="1">
          <reference field="1" count="0"/>
        </references>
      </pivotArea>
    </format>
    <format dxfId="646">
      <pivotArea dataOnly="0" labelOnly="1" grandCol="1" outline="0" fieldPosition="0"/>
    </format>
    <format dxfId="645">
      <pivotArea collapsedLevelsAreSubtotals="1" fieldPosition="0">
        <references count="1">
          <reference field="0" count="1">
            <x v="4"/>
          </reference>
        </references>
      </pivotArea>
    </format>
    <format dxfId="644">
      <pivotArea outline="0" collapsedLevelsAreSubtotals="1" fieldPosition="0"/>
    </format>
    <format dxfId="643">
      <pivotArea field="0" type="button" dataOnly="0" labelOnly="1" outline="0" axis="axisRow" fieldPosition="0"/>
    </format>
    <format dxfId="642">
      <pivotArea dataOnly="0" labelOnly="1" fieldPosition="0">
        <references count="1">
          <reference field="0" count="0"/>
        </references>
      </pivotArea>
    </format>
    <format dxfId="641">
      <pivotArea dataOnly="0" labelOnly="1" fieldPosition="0">
        <references count="1">
          <reference field="1" count="0"/>
        </references>
      </pivotArea>
    </format>
    <format dxfId="640">
      <pivotArea dataOnly="0" labelOnly="1" grandCol="1" outline="0" fieldPosition="0"/>
    </format>
    <format dxfId="639">
      <pivotArea collapsedLevelsAreSubtotals="1" fieldPosition="0">
        <references count="1">
          <reference field="0" count="1">
            <x v="0"/>
          </reference>
        </references>
      </pivotArea>
    </format>
    <format dxfId="638">
      <pivotArea dataOnly="0" labelOnly="1" fieldPosition="0">
        <references count="1">
          <reference field="0" count="1">
            <x v="0"/>
          </reference>
        </references>
      </pivotArea>
    </format>
    <format dxfId="637">
      <pivotArea collapsedLevelsAreSubtotals="1" fieldPosition="0">
        <references count="1">
          <reference field="0" count="1">
            <x v="1"/>
          </reference>
        </references>
      </pivotArea>
    </format>
    <format dxfId="636">
      <pivotArea dataOnly="0" labelOnly="1" fieldPosition="0">
        <references count="1">
          <reference field="0" count="1">
            <x v="1"/>
          </reference>
        </references>
      </pivotArea>
    </format>
    <format dxfId="635">
      <pivotArea collapsedLevelsAreSubtotals="1" fieldPosition="0">
        <references count="1">
          <reference field="0" count="1">
            <x v="2"/>
          </reference>
        </references>
      </pivotArea>
    </format>
    <format dxfId="634">
      <pivotArea dataOnly="0" labelOnly="1" fieldPosition="0">
        <references count="1">
          <reference field="0" count="1">
            <x v="2"/>
          </reference>
        </references>
      </pivotArea>
    </format>
    <format dxfId="633">
      <pivotArea collapsedLevelsAreSubtotals="1" fieldPosition="0">
        <references count="1">
          <reference field="0" count="1">
            <x v="3"/>
          </reference>
        </references>
      </pivotArea>
    </format>
    <format dxfId="632">
      <pivotArea dataOnly="0" labelOnly="1" fieldPosition="0">
        <references count="1">
          <reference field="0" count="1">
            <x v="3"/>
          </reference>
        </references>
      </pivotArea>
    </format>
    <format dxfId="631">
      <pivotArea collapsedLevelsAreSubtotals="1" fieldPosition="0">
        <references count="1">
          <reference field="0" count="1">
            <x v="5"/>
          </reference>
        </references>
      </pivotArea>
    </format>
    <format dxfId="630">
      <pivotArea dataOnly="0" labelOnly="1" fieldPosition="0">
        <references count="1">
          <reference field="0" count="1">
            <x v="5"/>
          </reference>
        </references>
      </pivotArea>
    </format>
    <format dxfId="629">
      <pivotArea collapsedLevelsAreSubtotals="1" fieldPosition="0">
        <references count="1">
          <reference field="0" count="1">
            <x v="6"/>
          </reference>
        </references>
      </pivotArea>
    </format>
    <format dxfId="628">
      <pivotArea dataOnly="0" labelOnly="1" fieldPosition="0">
        <references count="1">
          <reference field="0" count="1">
            <x v="6"/>
          </reference>
        </references>
      </pivotArea>
    </format>
    <format dxfId="627">
      <pivotArea collapsedLevelsAreSubtotals="1" fieldPosition="0">
        <references count="1">
          <reference field="0" count="1">
            <x v="7"/>
          </reference>
        </references>
      </pivotArea>
    </format>
    <format dxfId="626">
      <pivotArea dataOnly="0" labelOnly="1" fieldPosition="0">
        <references count="1">
          <reference field="0" count="1">
            <x v="7"/>
          </reference>
        </references>
      </pivotArea>
    </format>
    <format dxfId="625">
      <pivotArea grandRow="1" outline="0" collapsedLevelsAreSubtotals="1" fieldPosition="0"/>
    </format>
    <format dxfId="624">
      <pivotArea dataOnly="0" labelOnly="1" grandRow="1" outline="0" fieldPosition="0"/>
    </format>
    <format dxfId="623">
      <pivotArea type="all" dataOnly="0" outline="0" fieldPosition="0"/>
    </format>
    <format dxfId="622">
      <pivotArea outline="0" collapsedLevelsAreSubtotals="1" fieldPosition="0"/>
    </format>
    <format dxfId="621">
      <pivotArea type="origin" dataOnly="0" labelOnly="1" outline="0" fieldPosition="0"/>
    </format>
    <format dxfId="620">
      <pivotArea field="1" type="button" dataOnly="0" labelOnly="1" outline="0" axis="axisCol" fieldPosition="0"/>
    </format>
    <format dxfId="619">
      <pivotArea type="topRight" dataOnly="0" labelOnly="1" outline="0" fieldPosition="0"/>
    </format>
    <format dxfId="618">
      <pivotArea field="0" type="button" dataOnly="0" labelOnly="1" outline="0" axis="axisRow" fieldPosition="0"/>
    </format>
    <format dxfId="617">
      <pivotArea dataOnly="0" labelOnly="1" fieldPosition="0">
        <references count="1">
          <reference field="0" count="0"/>
        </references>
      </pivotArea>
    </format>
    <format dxfId="616">
      <pivotArea dataOnly="0" labelOnly="1" grandRow="1" outline="0" fieldPosition="0"/>
    </format>
    <format dxfId="615">
      <pivotArea dataOnly="0" labelOnly="1" fieldPosition="0">
        <references count="1">
          <reference field="1" count="0"/>
        </references>
      </pivotArea>
    </format>
    <format dxfId="614">
      <pivotArea dataOnly="0" labelOnly="1" grandCol="1" outline="0" fieldPosition="0"/>
    </format>
    <format dxfId="613">
      <pivotArea collapsedLevelsAreSubtotals="1" fieldPosition="0">
        <references count="2">
          <reference field="0" count="1" selected="0">
            <x v="4"/>
          </reference>
          <reference field="16" count="1">
            <x v="2"/>
          </reference>
        </references>
      </pivotArea>
    </format>
    <format dxfId="612">
      <pivotArea dataOnly="0" labelOnly="1" fieldPosition="0">
        <references count="2">
          <reference field="0" count="1" selected="0">
            <x v="4"/>
          </reference>
          <reference field="16" count="1">
            <x v="2"/>
          </reference>
        </references>
      </pivotArea>
    </format>
    <format dxfId="611">
      <pivotArea collapsedLevelsAreSubtotals="1" fieldPosition="0">
        <references count="2">
          <reference field="0" count="1" selected="0">
            <x v="0"/>
          </reference>
          <reference field="16" count="1">
            <x v="0"/>
          </reference>
        </references>
      </pivotArea>
    </format>
    <format dxfId="610">
      <pivotArea dataOnly="0" labelOnly="1" fieldPosition="0">
        <references count="2">
          <reference field="0" count="1" selected="0">
            <x v="0"/>
          </reference>
          <reference field="16" count="1">
            <x v="0"/>
          </reference>
        </references>
      </pivotArea>
    </format>
    <format dxfId="609">
      <pivotArea collapsedLevelsAreSubtotals="1" fieldPosition="0">
        <references count="2">
          <reference field="0" count="1" selected="0">
            <x v="1"/>
          </reference>
          <reference field="16" count="1">
            <x v="0"/>
          </reference>
        </references>
      </pivotArea>
    </format>
    <format dxfId="608">
      <pivotArea dataOnly="0" labelOnly="1" fieldPosition="0">
        <references count="2">
          <reference field="0" count="1" selected="0">
            <x v="1"/>
          </reference>
          <reference field="16" count="1">
            <x v="0"/>
          </reference>
        </references>
      </pivotArea>
    </format>
    <format dxfId="607">
      <pivotArea collapsedLevelsAreSubtotals="1" fieldPosition="0">
        <references count="2">
          <reference field="0" count="1" selected="0">
            <x v="2"/>
          </reference>
          <reference field="16" count="1">
            <x v="0"/>
          </reference>
        </references>
      </pivotArea>
    </format>
    <format dxfId="606">
      <pivotArea dataOnly="0" labelOnly="1" fieldPosition="0">
        <references count="2">
          <reference field="0" count="1" selected="0">
            <x v="2"/>
          </reference>
          <reference field="16" count="1">
            <x v="0"/>
          </reference>
        </references>
      </pivotArea>
    </format>
    <format dxfId="605">
      <pivotArea collapsedLevelsAreSubtotals="1" fieldPosition="0">
        <references count="2">
          <reference field="0" count="1" selected="0">
            <x v="3"/>
          </reference>
          <reference field="16" count="1">
            <x v="0"/>
          </reference>
        </references>
      </pivotArea>
    </format>
    <format dxfId="604">
      <pivotArea dataOnly="0" labelOnly="1" fieldPosition="0">
        <references count="2">
          <reference field="0" count="1" selected="0">
            <x v="3"/>
          </reference>
          <reference field="16" count="1">
            <x v="0"/>
          </reference>
        </references>
      </pivotArea>
    </format>
    <format dxfId="603">
      <pivotArea collapsedLevelsAreSubtotals="1" fieldPosition="0">
        <references count="2">
          <reference field="0" count="1" selected="0">
            <x v="4"/>
          </reference>
          <reference field="16" count="1">
            <x v="0"/>
          </reference>
        </references>
      </pivotArea>
    </format>
    <format dxfId="602">
      <pivotArea dataOnly="0" labelOnly="1" fieldPosition="0">
        <references count="2">
          <reference field="0" count="1" selected="0">
            <x v="4"/>
          </reference>
          <reference field="16" count="1">
            <x v="0"/>
          </reference>
        </references>
      </pivotArea>
    </format>
    <format dxfId="601">
      <pivotArea collapsedLevelsAreSubtotals="1" fieldPosition="0">
        <references count="2">
          <reference field="0" count="1" selected="0">
            <x v="5"/>
          </reference>
          <reference field="16" count="1">
            <x v="0"/>
          </reference>
        </references>
      </pivotArea>
    </format>
    <format dxfId="600">
      <pivotArea dataOnly="0" labelOnly="1" fieldPosition="0">
        <references count="2">
          <reference field="0" count="1" selected="0">
            <x v="5"/>
          </reference>
          <reference field="16" count="1">
            <x v="0"/>
          </reference>
        </references>
      </pivotArea>
    </format>
    <format dxfId="599">
      <pivotArea collapsedLevelsAreSubtotals="1" fieldPosition="0">
        <references count="2">
          <reference field="0" count="1" selected="0">
            <x v="6"/>
          </reference>
          <reference field="16" count="1">
            <x v="0"/>
          </reference>
        </references>
      </pivotArea>
    </format>
    <format dxfId="598">
      <pivotArea dataOnly="0" labelOnly="1" fieldPosition="0">
        <references count="2">
          <reference field="0" count="1" selected="0">
            <x v="6"/>
          </reference>
          <reference field="16" count="1">
            <x v="0"/>
          </reference>
        </references>
      </pivotArea>
    </format>
    <format dxfId="597">
      <pivotArea collapsedLevelsAreSubtotals="1" fieldPosition="0">
        <references count="2">
          <reference field="0" count="1" selected="0">
            <x v="7"/>
          </reference>
          <reference field="16" count="1">
            <x v="0"/>
          </reference>
        </references>
      </pivotArea>
    </format>
    <format dxfId="596">
      <pivotArea dataOnly="0" labelOnly="1" fieldPosition="0">
        <references count="2">
          <reference field="0" count="1" selected="0">
            <x v="7"/>
          </reference>
          <reference field="16" count="1">
            <x v="0"/>
          </reference>
        </references>
      </pivotArea>
    </format>
    <format dxfId="595">
      <pivotArea collapsedLevelsAreSubtotals="1" fieldPosition="0">
        <references count="2">
          <reference field="0" count="1" selected="0">
            <x v="0"/>
          </reference>
          <reference field="16" count="1">
            <x v="1"/>
          </reference>
        </references>
      </pivotArea>
    </format>
    <format dxfId="594">
      <pivotArea dataOnly="0" labelOnly="1" fieldPosition="0">
        <references count="2">
          <reference field="0" count="1" selected="0">
            <x v="0"/>
          </reference>
          <reference field="16" count="1">
            <x v="1"/>
          </reference>
        </references>
      </pivotArea>
    </format>
    <format dxfId="593">
      <pivotArea collapsedLevelsAreSubtotals="1" fieldPosition="0">
        <references count="2">
          <reference field="0" count="1" selected="0">
            <x v="1"/>
          </reference>
          <reference field="16" count="1">
            <x v="1"/>
          </reference>
        </references>
      </pivotArea>
    </format>
    <format dxfId="592">
      <pivotArea dataOnly="0" labelOnly="1" fieldPosition="0">
        <references count="2">
          <reference field="0" count="1" selected="0">
            <x v="1"/>
          </reference>
          <reference field="16" count="1">
            <x v="1"/>
          </reference>
        </references>
      </pivotArea>
    </format>
    <format dxfId="591">
      <pivotArea collapsedLevelsAreSubtotals="1" fieldPosition="0">
        <references count="2">
          <reference field="0" count="1" selected="0">
            <x v="3"/>
          </reference>
          <reference field="16" count="1">
            <x v="1"/>
          </reference>
        </references>
      </pivotArea>
    </format>
    <format dxfId="590">
      <pivotArea dataOnly="0" labelOnly="1" fieldPosition="0">
        <references count="2">
          <reference field="0" count="1" selected="0">
            <x v="3"/>
          </reference>
          <reference field="16" count="1">
            <x v="1"/>
          </reference>
        </references>
      </pivotArea>
    </format>
    <format dxfId="589">
      <pivotArea collapsedLevelsAreSubtotals="1" fieldPosition="0">
        <references count="2">
          <reference field="0" count="1" selected="0">
            <x v="4"/>
          </reference>
          <reference field="16" count="1">
            <x v="1"/>
          </reference>
        </references>
      </pivotArea>
    </format>
    <format dxfId="588">
      <pivotArea dataOnly="0" labelOnly="1" fieldPosition="0">
        <references count="2">
          <reference field="0" count="1" selected="0">
            <x v="4"/>
          </reference>
          <reference field="16" count="1">
            <x v="1"/>
          </reference>
        </references>
      </pivotArea>
    </format>
    <format dxfId="587">
      <pivotArea collapsedLevelsAreSubtotals="1" fieldPosition="0">
        <references count="2">
          <reference field="0" count="1" selected="0">
            <x v="5"/>
          </reference>
          <reference field="16" count="1">
            <x v="1"/>
          </reference>
        </references>
      </pivotArea>
    </format>
    <format dxfId="586">
      <pivotArea dataOnly="0" labelOnly="1" fieldPosition="0">
        <references count="2">
          <reference field="0" count="1" selected="0">
            <x v="5"/>
          </reference>
          <reference field="16" count="1">
            <x v="1"/>
          </reference>
        </references>
      </pivotArea>
    </format>
    <format dxfId="585">
      <pivotArea collapsedLevelsAreSubtotals="1" fieldPosition="0">
        <references count="2">
          <reference field="0" count="1" selected="0">
            <x v="7"/>
          </reference>
          <reference field="16" count="1">
            <x v="1"/>
          </reference>
        </references>
      </pivotArea>
    </format>
    <format dxfId="584">
      <pivotArea dataOnly="0" labelOnly="1" fieldPosition="0">
        <references count="2">
          <reference field="0" count="1" selected="0">
            <x v="7"/>
          </reference>
          <reference field="16" count="1">
            <x v="1"/>
          </reference>
        </references>
      </pivotArea>
    </format>
    <format dxfId="583">
      <pivotArea collapsedLevelsAreSubtotals="1" fieldPosition="0">
        <references count="2">
          <reference field="0" count="1" selected="0">
            <x v="0"/>
          </reference>
          <reference field="16" count="1">
            <x v="2"/>
          </reference>
        </references>
      </pivotArea>
    </format>
    <format dxfId="582">
      <pivotArea dataOnly="0" labelOnly="1" fieldPosition="0">
        <references count="2">
          <reference field="0" count="1" selected="0">
            <x v="0"/>
          </reference>
          <reference field="16" count="1">
            <x v="2"/>
          </reference>
        </references>
      </pivotArea>
    </format>
    <format dxfId="581">
      <pivotArea collapsedLevelsAreSubtotals="1" fieldPosition="0">
        <references count="2">
          <reference field="0" count="1" selected="0">
            <x v="1"/>
          </reference>
          <reference field="16" count="1">
            <x v="2"/>
          </reference>
        </references>
      </pivotArea>
    </format>
    <format dxfId="580">
      <pivotArea dataOnly="0" labelOnly="1" fieldPosition="0">
        <references count="2">
          <reference field="0" count="1" selected="0">
            <x v="1"/>
          </reference>
          <reference field="16" count="1">
            <x v="2"/>
          </reference>
        </references>
      </pivotArea>
    </format>
    <format dxfId="579">
      <pivotArea collapsedLevelsAreSubtotals="1" fieldPosition="0">
        <references count="2">
          <reference field="0" count="1" selected="0">
            <x v="3"/>
          </reference>
          <reference field="16" count="1">
            <x v="2"/>
          </reference>
        </references>
      </pivotArea>
    </format>
    <format dxfId="578">
      <pivotArea dataOnly="0" labelOnly="1" fieldPosition="0">
        <references count="2">
          <reference field="0" count="1" selected="0">
            <x v="3"/>
          </reference>
          <reference field="16" count="1">
            <x v="2"/>
          </reference>
        </references>
      </pivotArea>
    </format>
    <format dxfId="577">
      <pivotArea collapsedLevelsAreSubtotals="1" fieldPosition="0">
        <references count="2">
          <reference field="0" count="1" selected="0">
            <x v="0"/>
          </reference>
          <reference field="16" count="0"/>
        </references>
      </pivotArea>
    </format>
    <format dxfId="576">
      <pivotArea dataOnly="0" labelOnly="1" fieldPosition="0">
        <references count="2">
          <reference field="0" count="1" selected="0">
            <x v="0"/>
          </reference>
          <reference field="16" count="0"/>
        </references>
      </pivotArea>
    </format>
    <format dxfId="575">
      <pivotArea collapsedLevelsAreSubtotals="1" fieldPosition="0">
        <references count="2">
          <reference field="0" count="1" selected="0">
            <x v="1"/>
          </reference>
          <reference field="16" count="0"/>
        </references>
      </pivotArea>
    </format>
    <format dxfId="574">
      <pivotArea dataOnly="0" labelOnly="1" fieldPosition="0">
        <references count="2">
          <reference field="0" count="1" selected="0">
            <x v="1"/>
          </reference>
          <reference field="16" count="0"/>
        </references>
      </pivotArea>
    </format>
    <format dxfId="573">
      <pivotArea collapsedLevelsAreSubtotals="1" fieldPosition="0">
        <references count="3">
          <reference field="0" count="1" selected="0">
            <x v="3"/>
          </reference>
          <reference field="1" count="1" selected="0">
            <x v="0"/>
          </reference>
          <reference field="16" count="0"/>
        </references>
      </pivotArea>
    </format>
    <format dxfId="572">
      <pivotArea dataOnly="0" labelOnly="1" fieldPosition="0">
        <references count="2">
          <reference field="0" count="1" selected="0">
            <x v="3"/>
          </reference>
          <reference field="16" count="0"/>
        </references>
      </pivotArea>
    </format>
    <format dxfId="571">
      <pivotArea collapsedLevelsAreSubtotals="1" fieldPosition="0">
        <references count="3">
          <reference field="0" count="1" selected="0">
            <x v="4"/>
          </reference>
          <reference field="1" count="1" selected="0">
            <x v="0"/>
          </reference>
          <reference field="16" count="0"/>
        </references>
      </pivotArea>
    </format>
    <format dxfId="570">
      <pivotArea dataOnly="0" labelOnly="1" fieldPosition="0">
        <references count="2">
          <reference field="0" count="1" selected="0">
            <x v="4"/>
          </reference>
          <reference field="16" count="0"/>
        </references>
      </pivotArea>
    </format>
    <format dxfId="569">
      <pivotArea collapsedLevelsAreSubtotals="1" fieldPosition="0">
        <references count="3">
          <reference field="0" count="1" selected="0">
            <x v="7"/>
          </reference>
          <reference field="1" count="1" selected="0">
            <x v="0"/>
          </reference>
          <reference field="16" count="2">
            <x v="0"/>
            <x v="1"/>
          </reference>
        </references>
      </pivotArea>
    </format>
    <format dxfId="568">
      <pivotArea dataOnly="0" labelOnly="1" fieldPosition="0">
        <references count="2">
          <reference field="0" count="1" selected="0">
            <x v="7"/>
          </reference>
          <reference field="16" count="2">
            <x v="0"/>
            <x v="1"/>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7" Type="http://schemas.openxmlformats.org/officeDocument/2006/relationships/comments" Target="../comments3.xml"/><Relationship Id="rId2"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1"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 Id="rId6" Type="http://schemas.openxmlformats.org/officeDocument/2006/relationships/vmlDrawing" Target="../drawings/vmlDrawing3.vml"/><Relationship Id="rId5" Type="http://schemas.openxmlformats.org/officeDocument/2006/relationships/printerSettings" Target="../printerSettings/printerSettings8.bin"/><Relationship Id="rId4" Type="http://schemas.openxmlformats.org/officeDocument/2006/relationships/hyperlink" Target="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D035-109A-4AF8-BFAA-B9838DFEF745}">
  <dimension ref="B1:AI722"/>
  <sheetViews>
    <sheetView zoomScale="55" zoomScaleNormal="55" workbookViewId="0">
      <selection activeCell="F17" sqref="F17"/>
    </sheetView>
  </sheetViews>
  <sheetFormatPr baseColWidth="10" defaultColWidth="11.5703125" defaultRowHeight="15" x14ac:dyDescent="0.25"/>
  <cols>
    <col min="1" max="1" width="11.5703125" style="24"/>
    <col min="2" max="2" width="5.28515625" style="24" customWidth="1"/>
    <col min="3" max="3" width="30" style="24" bestFit="1" customWidth="1"/>
    <col min="4" max="4" width="83.5703125" style="24" bestFit="1" customWidth="1"/>
    <col min="5" max="5" width="6.5703125" style="24" bestFit="1" customWidth="1"/>
    <col min="6" max="6" width="60.85546875" style="24" bestFit="1" customWidth="1"/>
    <col min="7" max="7" width="83.5703125" style="24" bestFit="1" customWidth="1"/>
    <col min="8" max="8" width="46.5703125" style="24" bestFit="1" customWidth="1"/>
    <col min="9" max="9" width="9" style="24" bestFit="1" customWidth="1"/>
    <col min="10" max="10" width="17.85546875" style="24" bestFit="1" customWidth="1"/>
    <col min="11" max="11" width="60.85546875" style="24" bestFit="1" customWidth="1"/>
    <col min="12" max="12" width="50.5703125" style="24" bestFit="1" customWidth="1"/>
    <col min="13" max="13" width="68.140625" style="24" bestFit="1" customWidth="1"/>
    <col min="14" max="14" width="57.85546875" style="24" bestFit="1" customWidth="1"/>
    <col min="15" max="15" width="29.7109375" style="24" customWidth="1"/>
    <col min="16" max="16" width="16.7109375" style="24" bestFit="1" customWidth="1"/>
    <col min="17" max="17" width="12.140625" style="24" bestFit="1" customWidth="1"/>
    <col min="18" max="18" width="19.140625" style="24" bestFit="1" customWidth="1"/>
    <col min="19" max="28" width="11.5703125" style="24"/>
    <col min="29" max="29" width="49.28515625" style="24" bestFit="1" customWidth="1"/>
    <col min="30" max="30" width="76.42578125" style="24" bestFit="1" customWidth="1"/>
    <col min="31" max="31" width="30.28515625" style="24" bestFit="1" customWidth="1"/>
    <col min="32" max="32" width="7.28515625" style="24" bestFit="1" customWidth="1"/>
    <col min="33" max="33" width="5.7109375" style="24" bestFit="1" customWidth="1"/>
    <col min="34" max="34" width="7.28515625" style="24" bestFit="1" customWidth="1"/>
    <col min="35" max="35" width="5.28515625" style="24" bestFit="1" customWidth="1"/>
    <col min="36" max="16384" width="11.5703125" style="24"/>
  </cols>
  <sheetData>
    <row r="1" spans="2:35" ht="15.75" thickBot="1" x14ac:dyDescent="0.3">
      <c r="B1" s="25"/>
      <c r="C1" s="26"/>
      <c r="D1" s="26"/>
      <c r="E1" s="26"/>
      <c r="F1" s="26"/>
      <c r="G1" s="26"/>
      <c r="H1" s="26"/>
      <c r="I1" s="26"/>
      <c r="J1" s="26"/>
      <c r="K1" s="26"/>
      <c r="L1" s="27"/>
    </row>
    <row r="2" spans="2:35" ht="24" thickBot="1" x14ac:dyDescent="0.3">
      <c r="B2" s="28"/>
      <c r="C2" s="1254" t="s">
        <v>0</v>
      </c>
      <c r="D2" s="1255"/>
      <c r="E2" s="1255"/>
      <c r="F2" s="1255"/>
      <c r="G2" s="1255"/>
      <c r="H2" s="1255"/>
      <c r="I2" s="1255"/>
      <c r="J2" s="1255"/>
      <c r="K2" s="1256"/>
      <c r="L2" s="29"/>
      <c r="AD2" s="24" t="s">
        <v>1</v>
      </c>
    </row>
    <row r="3" spans="2:35" ht="15.75" thickBot="1" x14ac:dyDescent="0.3">
      <c r="B3" s="28"/>
      <c r="C3" s="828"/>
      <c r="D3" s="828"/>
      <c r="E3" s="828"/>
      <c r="F3" s="828"/>
      <c r="G3" s="828"/>
      <c r="H3" s="828"/>
      <c r="I3" s="828"/>
      <c r="J3" s="828"/>
      <c r="K3" s="828"/>
      <c r="L3" s="29"/>
      <c r="AD3" s="508" t="s">
        <v>2</v>
      </c>
      <c r="AE3" s="508" t="s">
        <v>3</v>
      </c>
      <c r="AF3" s="653"/>
      <c r="AG3"/>
      <c r="AH3"/>
      <c r="AI3"/>
    </row>
    <row r="4" spans="2:35" ht="15.75" thickBot="1" x14ac:dyDescent="0.3">
      <c r="B4" s="28"/>
      <c r="C4" s="1257" t="s">
        <v>4</v>
      </c>
      <c r="D4" s="1258"/>
      <c r="E4" s="828"/>
      <c r="F4" s="1257" t="s">
        <v>5</v>
      </c>
      <c r="G4" s="1258"/>
      <c r="H4" s="828"/>
      <c r="I4" s="828"/>
      <c r="J4" s="828"/>
      <c r="K4" s="828"/>
      <c r="L4" s="29"/>
      <c r="AD4" s="510" t="s">
        <v>6</v>
      </c>
      <c r="AE4" s="511" t="s">
        <v>7</v>
      </c>
      <c r="AF4" s="509" t="s">
        <v>8</v>
      </c>
      <c r="AG4"/>
      <c r="AH4"/>
      <c r="AI4"/>
    </row>
    <row r="5" spans="2:35" ht="15.75" thickBot="1" x14ac:dyDescent="0.3">
      <c r="B5" s="28"/>
      <c r="C5" s="644" t="s">
        <v>9</v>
      </c>
      <c r="D5" s="639" t="s">
        <v>10</v>
      </c>
      <c r="E5" s="828"/>
      <c r="F5" s="646" t="s">
        <v>9</v>
      </c>
      <c r="G5" s="647" t="s">
        <v>11</v>
      </c>
      <c r="H5" s="828"/>
      <c r="I5" s="828"/>
      <c r="J5" s="828"/>
      <c r="K5" s="828"/>
      <c r="L5" s="29"/>
      <c r="AD5" s="527" t="s">
        <v>12</v>
      </c>
      <c r="AE5" s="511">
        <v>8</v>
      </c>
      <c r="AF5" s="509">
        <v>8</v>
      </c>
      <c r="AG5"/>
      <c r="AH5"/>
      <c r="AI5"/>
    </row>
    <row r="6" spans="2:35" ht="15.75" thickBot="1" x14ac:dyDescent="0.3">
      <c r="B6" s="28"/>
      <c r="C6" s="640" t="s">
        <v>13</v>
      </c>
      <c r="D6" s="2068">
        <v>125</v>
      </c>
      <c r="E6" s="828"/>
      <c r="F6" s="608"/>
      <c r="G6" s="609"/>
      <c r="H6" s="828"/>
      <c r="I6" s="828"/>
      <c r="J6" s="828"/>
      <c r="K6" s="828"/>
      <c r="L6" s="29"/>
      <c r="AD6"/>
      <c r="AE6"/>
      <c r="AF6"/>
      <c r="AG6"/>
      <c r="AH6"/>
      <c r="AI6"/>
    </row>
    <row r="7" spans="2:35" ht="15.75" thickBot="1" x14ac:dyDescent="0.3">
      <c r="B7" s="28"/>
      <c r="C7" s="641" t="s">
        <v>14</v>
      </c>
      <c r="D7" s="2069">
        <v>236</v>
      </c>
      <c r="E7" s="828"/>
      <c r="F7" s="638" t="s">
        <v>15</v>
      </c>
      <c r="G7" s="645" t="s">
        <v>10</v>
      </c>
      <c r="H7" s="828"/>
      <c r="I7" s="828"/>
      <c r="J7" s="828"/>
      <c r="K7" s="828"/>
      <c r="L7" s="29"/>
      <c r="AD7"/>
      <c r="AE7"/>
      <c r="AF7"/>
      <c r="AG7"/>
      <c r="AH7"/>
      <c r="AI7"/>
    </row>
    <row r="8" spans="2:35" ht="15.75" thickBot="1" x14ac:dyDescent="0.3">
      <c r="B8" s="28"/>
      <c r="C8" s="642" t="s">
        <v>16</v>
      </c>
      <c r="D8" s="2068">
        <v>87</v>
      </c>
      <c r="E8" s="828"/>
      <c r="F8" s="683" t="s">
        <v>17</v>
      </c>
      <c r="G8" s="2067">
        <v>104</v>
      </c>
      <c r="H8" s="828"/>
      <c r="I8" s="828"/>
      <c r="J8" s="828"/>
      <c r="K8" s="828"/>
      <c r="L8" s="29"/>
      <c r="AD8"/>
      <c r="AE8"/>
      <c r="AF8"/>
      <c r="AG8"/>
      <c r="AH8"/>
      <c r="AI8"/>
    </row>
    <row r="9" spans="2:35" ht="15.75" thickBot="1" x14ac:dyDescent="0.3">
      <c r="B9" s="28"/>
      <c r="C9" s="643" t="s">
        <v>8</v>
      </c>
      <c r="D9" s="2070">
        <v>448</v>
      </c>
      <c r="E9" s="828"/>
      <c r="F9" s="683" t="s">
        <v>12</v>
      </c>
      <c r="G9" s="2067">
        <v>67</v>
      </c>
      <c r="H9" s="828"/>
      <c r="I9" s="828"/>
      <c r="J9" s="828"/>
      <c r="K9" s="828"/>
      <c r="L9" s="29"/>
      <c r="AD9"/>
      <c r="AE9"/>
      <c r="AF9"/>
      <c r="AG9"/>
      <c r="AH9"/>
      <c r="AI9"/>
    </row>
    <row r="10" spans="2:35" x14ac:dyDescent="0.25">
      <c r="B10" s="28"/>
      <c r="C10"/>
      <c r="D10"/>
      <c r="E10" s="828"/>
      <c r="F10" s="683" t="s">
        <v>18</v>
      </c>
      <c r="G10" s="2067">
        <v>59</v>
      </c>
      <c r="H10" s="828"/>
      <c r="I10" s="828"/>
      <c r="J10" s="828"/>
      <c r="K10" s="828"/>
      <c r="L10" s="29"/>
      <c r="AD10"/>
      <c r="AE10"/>
      <c r="AF10"/>
      <c r="AG10"/>
      <c r="AH10"/>
      <c r="AI10"/>
    </row>
    <row r="11" spans="2:35" ht="15.75" thickBot="1" x14ac:dyDescent="0.3">
      <c r="B11" s="28"/>
      <c r="C11"/>
      <c r="D11"/>
      <c r="E11" s="828"/>
      <c r="F11" s="683" t="s">
        <v>19</v>
      </c>
      <c r="G11" s="2067">
        <v>190</v>
      </c>
      <c r="H11" s="828"/>
      <c r="I11" s="828"/>
      <c r="J11" s="828"/>
      <c r="K11" s="828"/>
      <c r="L11" s="29"/>
      <c r="AD11"/>
      <c r="AE11"/>
      <c r="AF11"/>
      <c r="AG11"/>
      <c r="AH11"/>
      <c r="AI11"/>
    </row>
    <row r="12" spans="2:35" ht="15.75" thickBot="1" x14ac:dyDescent="0.3">
      <c r="B12" s="28"/>
      <c r="C12" s="828"/>
      <c r="D12" s="828"/>
      <c r="E12" s="828"/>
      <c r="F12" s="683" t="s">
        <v>20</v>
      </c>
      <c r="G12" s="2067">
        <v>11</v>
      </c>
      <c r="H12" s="828"/>
      <c r="I12" s="828"/>
      <c r="J12" s="828"/>
      <c r="K12" s="828"/>
      <c r="L12" s="29"/>
      <c r="AC12"/>
      <c r="AD12" s="512" t="s">
        <v>8</v>
      </c>
      <c r="AE12" s="513">
        <f>SUM(AE5:AE11)</f>
        <v>8</v>
      </c>
      <c r="AF12" s="513">
        <f>SUM(AF5:AF11)</f>
        <v>8</v>
      </c>
      <c r="AG12" s="513">
        <f>SUM(AG5:AG11)</f>
        <v>0</v>
      </c>
      <c r="AH12" s="513">
        <f>SUM(AH5:AH11)</f>
        <v>0</v>
      </c>
      <c r="AI12" s="514">
        <f>SUM(AI5:AI11)</f>
        <v>0</v>
      </c>
    </row>
    <row r="13" spans="2:35" x14ac:dyDescent="0.25">
      <c r="B13" s="28"/>
      <c r="C13" s="828"/>
      <c r="D13" s="828"/>
      <c r="E13" s="828"/>
      <c r="F13" s="683" t="s">
        <v>21</v>
      </c>
      <c r="G13" s="2067">
        <v>5</v>
      </c>
      <c r="H13" s="828"/>
      <c r="I13" s="828"/>
      <c r="J13" s="828"/>
      <c r="K13" s="828"/>
      <c r="L13" s="29"/>
      <c r="AC13"/>
      <c r="AD13"/>
    </row>
    <row r="14" spans="2:35" x14ac:dyDescent="0.25">
      <c r="B14" s="28"/>
      <c r="C14" s="828"/>
      <c r="D14" s="828"/>
      <c r="E14" s="828"/>
      <c r="F14" s="683" t="s">
        <v>22</v>
      </c>
      <c r="G14" s="2067">
        <v>4</v>
      </c>
      <c r="H14" s="828"/>
      <c r="I14" s="828"/>
      <c r="J14" s="828"/>
      <c r="K14" s="828"/>
      <c r="L14" s="29"/>
      <c r="AC14"/>
      <c r="AD14"/>
    </row>
    <row r="15" spans="2:35" ht="15.75" thickBot="1" x14ac:dyDescent="0.3">
      <c r="B15" s="28"/>
      <c r="C15" s="828"/>
      <c r="D15" s="828"/>
      <c r="E15" s="828"/>
      <c r="F15" s="832" t="s">
        <v>23</v>
      </c>
      <c r="G15" s="2067">
        <v>8</v>
      </c>
      <c r="H15" s="828"/>
      <c r="I15" s="828"/>
      <c r="J15" s="828"/>
      <c r="K15" s="828"/>
      <c r="L15" s="29"/>
      <c r="AC15"/>
      <c r="AD15"/>
    </row>
    <row r="16" spans="2:35" ht="15.75" thickBot="1" x14ac:dyDescent="0.3">
      <c r="B16" s="28"/>
      <c r="C16" s="828"/>
      <c r="D16" s="828"/>
      <c r="E16" s="828"/>
      <c r="F16" s="643" t="s">
        <v>24</v>
      </c>
      <c r="G16" s="2070">
        <v>448</v>
      </c>
      <c r="H16" s="828"/>
      <c r="I16" s="828"/>
      <c r="J16" s="828"/>
      <c r="K16" s="828"/>
      <c r="L16" s="29"/>
      <c r="AC16"/>
      <c r="AD16"/>
    </row>
    <row r="17" spans="2:30" ht="15.75" thickBot="1" x14ac:dyDescent="0.3">
      <c r="B17" s="28"/>
      <c r="C17" s="828"/>
      <c r="D17" s="828"/>
      <c r="E17" s="828"/>
      <c r="F17"/>
      <c r="G17"/>
      <c r="H17" s="828"/>
      <c r="I17" s="828"/>
      <c r="J17" s="828"/>
      <c r="K17" s="828"/>
      <c r="L17" s="29"/>
      <c r="AC17"/>
      <c r="AD17"/>
    </row>
    <row r="18" spans="2:30" ht="15.75" thickBot="1" x14ac:dyDescent="0.3">
      <c r="B18" s="28"/>
      <c r="C18" s="1260"/>
      <c r="D18" s="1260"/>
      <c r="E18" s="828"/>
      <c r="F18" s="1257" t="s">
        <v>25</v>
      </c>
      <c r="G18" s="1258"/>
      <c r="H18" s="828"/>
      <c r="I18" s="828"/>
      <c r="J18" s="828"/>
      <c r="K18" s="828"/>
      <c r="L18" s="29"/>
      <c r="AC18"/>
      <c r="AD18"/>
    </row>
    <row r="19" spans="2:30" ht="15.75" thickBot="1" x14ac:dyDescent="0.3">
      <c r="B19" s="28"/>
      <c r="C19"/>
      <c r="D19"/>
      <c r="E19" s="828"/>
      <c r="F19" s="646" t="s">
        <v>9</v>
      </c>
      <c r="G19" s="651" t="s">
        <v>11</v>
      </c>
      <c r="H19" s="828"/>
      <c r="I19" s="828"/>
      <c r="J19" s="828"/>
      <c r="K19" s="828"/>
      <c r="L19" s="29"/>
      <c r="AC19"/>
      <c r="AD19"/>
    </row>
    <row r="20" spans="2:30" ht="15.75" thickBot="1" x14ac:dyDescent="0.3">
      <c r="B20" s="28"/>
      <c r="C20" s="1257" t="s">
        <v>26</v>
      </c>
      <c r="D20" s="1258"/>
      <c r="E20" s="828"/>
      <c r="F20" s="608"/>
      <c r="G20" s="609"/>
      <c r="H20" s="828"/>
      <c r="I20" s="828"/>
      <c r="J20" s="828"/>
      <c r="K20" s="828"/>
      <c r="L20" s="29"/>
      <c r="AC20"/>
    </row>
    <row r="21" spans="2:30" ht="15.75" thickBot="1" x14ac:dyDescent="0.3">
      <c r="B21" s="28"/>
      <c r="C21" s="607" t="s">
        <v>27</v>
      </c>
      <c r="D21" s="51" t="s">
        <v>11</v>
      </c>
      <c r="E21"/>
      <c r="F21" s="638" t="s">
        <v>15</v>
      </c>
      <c r="G21" s="645" t="s">
        <v>28</v>
      </c>
      <c r="H21" s="828"/>
      <c r="I21" s="828"/>
      <c r="J21" s="828"/>
      <c r="K21" s="828"/>
      <c r="L21" s="29"/>
      <c r="AC21"/>
    </row>
    <row r="22" spans="2:30" ht="15.75" thickBot="1" x14ac:dyDescent="0.3">
      <c r="B22" s="28"/>
      <c r="C22" s="608"/>
      <c r="D22" s="609"/>
      <c r="E22"/>
      <c r="F22" s="648" t="s">
        <v>17</v>
      </c>
      <c r="G22" s="2071">
        <v>471</v>
      </c>
      <c r="H22" s="828"/>
      <c r="I22" s="828"/>
      <c r="J22" s="828"/>
      <c r="K22" s="828"/>
      <c r="L22" s="29"/>
      <c r="AC22"/>
    </row>
    <row r="23" spans="2:30" ht="15.75" thickBot="1" x14ac:dyDescent="0.3">
      <c r="B23" s="28"/>
      <c r="C23" s="638" t="s">
        <v>9</v>
      </c>
      <c r="D23" s="639" t="s">
        <v>29</v>
      </c>
      <c r="E23"/>
      <c r="F23" s="649" t="s">
        <v>12</v>
      </c>
      <c r="G23" s="2072">
        <v>206</v>
      </c>
      <c r="H23" s="828"/>
      <c r="I23" s="828"/>
      <c r="J23" s="828"/>
      <c r="K23" s="828"/>
      <c r="L23" s="29"/>
      <c r="AC23"/>
    </row>
    <row r="24" spans="2:30" x14ac:dyDescent="0.25">
      <c r="B24" s="28"/>
      <c r="C24" s="648" t="s">
        <v>13</v>
      </c>
      <c r="D24" s="2068">
        <v>959</v>
      </c>
      <c r="E24"/>
      <c r="F24" s="649" t="s">
        <v>18</v>
      </c>
      <c r="G24" s="2072">
        <v>207</v>
      </c>
      <c r="H24" s="828"/>
      <c r="I24" s="828"/>
      <c r="J24" s="828"/>
      <c r="K24" s="828"/>
      <c r="L24" s="29"/>
      <c r="AC24"/>
    </row>
    <row r="25" spans="2:30" x14ac:dyDescent="0.25">
      <c r="B25" s="28"/>
      <c r="C25" s="649" t="s">
        <v>14</v>
      </c>
      <c r="D25" s="2069">
        <v>895</v>
      </c>
      <c r="E25"/>
      <c r="F25" s="649" t="s">
        <v>19</v>
      </c>
      <c r="G25" s="2072">
        <v>1290</v>
      </c>
      <c r="H25" s="828"/>
      <c r="I25" s="828"/>
      <c r="J25" s="828"/>
      <c r="K25" s="828"/>
      <c r="L25" s="29"/>
      <c r="AC25"/>
    </row>
    <row r="26" spans="2:30" ht="15.75" thickBot="1" x14ac:dyDescent="0.3">
      <c r="B26" s="28"/>
      <c r="C26" s="650" t="s">
        <v>16</v>
      </c>
      <c r="D26" s="2069">
        <v>482</v>
      </c>
      <c r="E26"/>
      <c r="F26" s="649" t="s">
        <v>20</v>
      </c>
      <c r="G26" s="2072">
        <v>107</v>
      </c>
      <c r="H26" s="828"/>
      <c r="I26" s="828"/>
      <c r="J26" s="828"/>
      <c r="K26" s="828"/>
      <c r="L26" s="29"/>
      <c r="AC26"/>
    </row>
    <row r="27" spans="2:30" ht="15.75" thickBot="1" x14ac:dyDescent="0.3">
      <c r="B27" s="28"/>
      <c r="C27" s="643" t="s">
        <v>24</v>
      </c>
      <c r="D27" s="2070">
        <v>2336</v>
      </c>
      <c r="E27"/>
      <c r="F27" s="649" t="s">
        <v>21</v>
      </c>
      <c r="G27" s="2072">
        <v>27</v>
      </c>
      <c r="H27" s="828"/>
      <c r="I27" s="828"/>
      <c r="J27" s="828"/>
      <c r="K27" s="828"/>
      <c r="L27" s="29"/>
      <c r="AC27"/>
    </row>
    <row r="28" spans="2:30" x14ac:dyDescent="0.25">
      <c r="B28" s="28"/>
      <c r="C28"/>
      <c r="D28"/>
      <c r="E28" s="828"/>
      <c r="F28" s="649" t="s">
        <v>22</v>
      </c>
      <c r="G28" s="2072">
        <v>7</v>
      </c>
      <c r="H28" s="828"/>
      <c r="I28" s="828"/>
      <c r="J28" s="828"/>
      <c r="K28" s="828"/>
      <c r="L28" s="29"/>
    </row>
    <row r="29" spans="2:30" ht="15.75" thickBot="1" x14ac:dyDescent="0.3">
      <c r="B29" s="28"/>
      <c r="C29"/>
      <c r="D29"/>
      <c r="E29" s="828"/>
      <c r="F29" s="650" t="s">
        <v>23</v>
      </c>
      <c r="G29" s="2072">
        <v>21</v>
      </c>
      <c r="H29" s="828"/>
      <c r="I29" s="828"/>
      <c r="J29" s="828"/>
      <c r="K29" s="828"/>
      <c r="L29" s="29"/>
    </row>
    <row r="30" spans="2:30" ht="15.75" thickBot="1" x14ac:dyDescent="0.3">
      <c r="B30" s="28"/>
      <c r="C30"/>
      <c r="D30"/>
      <c r="E30" s="828"/>
      <c r="F30" s="643" t="s">
        <v>24</v>
      </c>
      <c r="G30" s="2070">
        <v>2336</v>
      </c>
      <c r="H30" s="828"/>
      <c r="I30" s="828"/>
      <c r="J30" s="828"/>
      <c r="K30" s="828"/>
      <c r="L30" s="29"/>
    </row>
    <row r="31" spans="2:30" x14ac:dyDescent="0.25">
      <c r="B31" s="28"/>
      <c r="C31" s="828"/>
      <c r="D31" s="828"/>
      <c r="E31" s="828"/>
      <c r="F31"/>
      <c r="G31"/>
      <c r="H31" s="828"/>
      <c r="I31" s="828"/>
      <c r="J31" s="828"/>
      <c r="K31" s="828"/>
      <c r="L31" s="29"/>
    </row>
    <row r="32" spans="2:30" ht="15.75" thickBot="1" x14ac:dyDescent="0.3">
      <c r="B32" s="28"/>
      <c r="C32" s="828"/>
      <c r="D32" s="828"/>
      <c r="E32" s="828"/>
      <c r="F32" s="828"/>
      <c r="G32" s="828"/>
      <c r="H32" s="828"/>
      <c r="I32" s="828"/>
      <c r="J32" s="828"/>
      <c r="K32" s="828"/>
      <c r="L32" s="29"/>
    </row>
    <row r="33" spans="2:12" ht="15.75" thickBot="1" x14ac:dyDescent="0.3">
      <c r="B33" s="28"/>
      <c r="C33" s="1257" t="s">
        <v>30</v>
      </c>
      <c r="D33" s="1258"/>
      <c r="E33" s="828"/>
      <c r="F33" s="1257" t="s">
        <v>31</v>
      </c>
      <c r="G33" s="1259"/>
      <c r="H33" s="1258"/>
      <c r="I33" s="828"/>
      <c r="J33" s="828"/>
      <c r="K33" s="828"/>
      <c r="L33" s="29"/>
    </row>
    <row r="34" spans="2:12" ht="15.75" thickBot="1" x14ac:dyDescent="0.3">
      <c r="B34" s="28"/>
      <c r="C34" s="638" t="s">
        <v>9</v>
      </c>
      <c r="D34" s="639" t="s">
        <v>32</v>
      </c>
      <c r="E34" s="829"/>
      <c r="F34" s="655" t="s">
        <v>9</v>
      </c>
      <c r="G34" s="651" t="s">
        <v>11</v>
      </c>
      <c r="H34" s="610"/>
      <c r="I34" s="828"/>
      <c r="J34" s="828"/>
      <c r="K34" s="828"/>
      <c r="L34" s="29"/>
    </row>
    <row r="35" spans="2:12" ht="15.75" thickBot="1" x14ac:dyDescent="0.3">
      <c r="B35" s="28"/>
      <c r="C35" s="683" t="s">
        <v>13</v>
      </c>
      <c r="D35" s="2068">
        <v>1125</v>
      </c>
      <c r="E35" s="829"/>
      <c r="F35" s="611"/>
      <c r="G35" s="612"/>
      <c r="H35" s="613"/>
      <c r="I35" s="828"/>
      <c r="J35" s="828"/>
      <c r="K35" s="828"/>
      <c r="L35" s="29"/>
    </row>
    <row r="36" spans="2:12" ht="15.75" thickBot="1" x14ac:dyDescent="0.3">
      <c r="B36" s="28"/>
      <c r="C36" s="683" t="s">
        <v>16</v>
      </c>
      <c r="D36" s="2072">
        <v>529</v>
      </c>
      <c r="E36" s="829"/>
      <c r="F36" s="821" t="s">
        <v>15</v>
      </c>
      <c r="G36" s="821" t="s">
        <v>33</v>
      </c>
      <c r="H36" s="639" t="s">
        <v>34</v>
      </c>
      <c r="I36" s="828"/>
      <c r="J36" s="828"/>
      <c r="K36" s="828"/>
      <c r="L36" s="29"/>
    </row>
    <row r="37" spans="2:12" ht="15.75" thickBot="1" x14ac:dyDescent="0.3">
      <c r="B37" s="28"/>
      <c r="C37" s="832" t="s">
        <v>14</v>
      </c>
      <c r="D37" s="2069">
        <v>1087</v>
      </c>
      <c r="E37" s="829"/>
      <c r="F37" s="648" t="s">
        <v>17</v>
      </c>
      <c r="G37" s="2073"/>
      <c r="H37" s="835">
        <v>508</v>
      </c>
      <c r="I37" s="828"/>
      <c r="J37" s="828"/>
      <c r="K37" s="828"/>
      <c r="L37" s="29"/>
    </row>
    <row r="38" spans="2:12" ht="15.75" thickBot="1" x14ac:dyDescent="0.3">
      <c r="B38" s="28"/>
      <c r="C38" s="643" t="s">
        <v>24</v>
      </c>
      <c r="D38" s="722">
        <v>2741</v>
      </c>
      <c r="E38" s="829"/>
      <c r="F38" s="802"/>
      <c r="G38" s="822" t="s">
        <v>35</v>
      </c>
      <c r="H38" s="837">
        <v>324</v>
      </c>
      <c r="I38" s="828"/>
      <c r="J38" s="828"/>
      <c r="K38" s="828"/>
      <c r="L38" s="29"/>
    </row>
    <row r="39" spans="2:12" ht="15.75" thickBot="1" x14ac:dyDescent="0.3">
      <c r="B39" s="28"/>
      <c r="C39"/>
      <c r="D39"/>
      <c r="E39" s="829"/>
      <c r="F39" s="802"/>
      <c r="G39" s="1125" t="s">
        <v>36</v>
      </c>
      <c r="H39" s="1127">
        <v>174</v>
      </c>
      <c r="I39" s="828"/>
      <c r="J39" s="828"/>
      <c r="K39" s="828"/>
      <c r="L39" s="29"/>
    </row>
    <row r="40" spans="2:12" ht="15.75" thickBot="1" x14ac:dyDescent="0.3">
      <c r="B40" s="28"/>
      <c r="C40" s="828"/>
      <c r="D40" s="828"/>
      <c r="E40" s="828"/>
      <c r="F40" s="818"/>
      <c r="G40" s="1237" t="s">
        <v>39</v>
      </c>
      <c r="H40" s="1238">
        <v>10</v>
      </c>
      <c r="I40" s="828"/>
      <c r="J40" s="828"/>
      <c r="K40" s="828"/>
      <c r="L40" s="29"/>
    </row>
    <row r="41" spans="2:12" ht="15.75" thickBot="1" x14ac:dyDescent="0.3">
      <c r="B41" s="28"/>
      <c r="C41" s="828"/>
      <c r="D41" s="828"/>
      <c r="E41" s="828"/>
      <c r="F41" s="823" t="s">
        <v>12</v>
      </c>
      <c r="G41" s="2073"/>
      <c r="H41" s="835">
        <v>238</v>
      </c>
      <c r="I41" s="828"/>
      <c r="J41" s="828"/>
      <c r="K41" s="828"/>
      <c r="L41" s="29"/>
    </row>
    <row r="42" spans="2:12" ht="15.75" thickBot="1" x14ac:dyDescent="0.3">
      <c r="B42" s="28"/>
      <c r="C42" s="1257" t="s">
        <v>37</v>
      </c>
      <c r="D42" s="1258"/>
      <c r="E42" s="828"/>
      <c r="F42" s="824"/>
      <c r="G42" s="822" t="s">
        <v>35</v>
      </c>
      <c r="H42" s="837">
        <v>177</v>
      </c>
      <c r="I42" s="828"/>
      <c r="J42" s="828"/>
      <c r="K42" s="828"/>
      <c r="L42" s="29"/>
    </row>
    <row r="43" spans="2:12" ht="15.75" thickBot="1" x14ac:dyDescent="0.3">
      <c r="B43" s="28"/>
      <c r="C43" s="654" t="s">
        <v>27</v>
      </c>
      <c r="D43" s="652" t="s">
        <v>11</v>
      </c>
      <c r="E43" s="828"/>
      <c r="F43" s="825"/>
      <c r="G43" s="1125" t="s">
        <v>36</v>
      </c>
      <c r="H43" s="2075">
        <v>61</v>
      </c>
      <c r="I43" s="828"/>
      <c r="J43" s="828"/>
      <c r="K43" s="828"/>
      <c r="L43" s="29"/>
    </row>
    <row r="44" spans="2:12" ht="15.75" thickBot="1" x14ac:dyDescent="0.3">
      <c r="B44" s="28"/>
      <c r="C44" s="614"/>
      <c r="D44" s="615"/>
      <c r="E44" s="828"/>
      <c r="F44" s="823" t="s">
        <v>18</v>
      </c>
      <c r="G44" s="2073"/>
      <c r="H44" s="835">
        <v>356</v>
      </c>
      <c r="I44" s="828"/>
      <c r="J44" s="828"/>
      <c r="K44" s="828"/>
      <c r="L44" s="29"/>
    </row>
    <row r="45" spans="2:12" ht="15.75" thickBot="1" x14ac:dyDescent="0.3">
      <c r="B45" s="28"/>
      <c r="C45" s="816" t="s">
        <v>6</v>
      </c>
      <c r="D45" s="816" t="s">
        <v>38</v>
      </c>
      <c r="E45" s="829"/>
      <c r="F45" s="824"/>
      <c r="G45" s="822" t="s">
        <v>35</v>
      </c>
      <c r="H45" s="837">
        <v>138</v>
      </c>
      <c r="I45" s="828"/>
      <c r="J45" s="828"/>
      <c r="K45" s="828"/>
      <c r="L45" s="29"/>
    </row>
    <row r="46" spans="2:12" ht="15.75" thickBot="1" x14ac:dyDescent="0.3">
      <c r="B46" s="28"/>
      <c r="C46" s="833" t="s">
        <v>13</v>
      </c>
      <c r="D46" s="2079">
        <v>1125</v>
      </c>
      <c r="E46" s="829"/>
      <c r="F46" s="824"/>
      <c r="G46" s="1125" t="s">
        <v>36</v>
      </c>
      <c r="H46" s="1127">
        <v>178</v>
      </c>
      <c r="I46" s="828"/>
      <c r="J46" s="828"/>
      <c r="K46" s="828"/>
      <c r="L46" s="29"/>
    </row>
    <row r="47" spans="2:12" ht="15.75" thickBot="1" x14ac:dyDescent="0.3">
      <c r="B47" s="28"/>
      <c r="C47" s="815" t="s">
        <v>35</v>
      </c>
      <c r="D47" s="2077">
        <v>408</v>
      </c>
      <c r="E47" s="829"/>
      <c r="F47" s="825"/>
      <c r="G47" s="1237" t="s">
        <v>39</v>
      </c>
      <c r="H47" s="1238">
        <v>40</v>
      </c>
      <c r="I47" s="828"/>
      <c r="J47" s="828"/>
      <c r="K47" s="828"/>
      <c r="L47" s="29"/>
    </row>
    <row r="48" spans="2:12" ht="15.75" thickBot="1" x14ac:dyDescent="0.3">
      <c r="B48" s="28"/>
      <c r="C48" s="1130" t="s">
        <v>36</v>
      </c>
      <c r="D48" s="2081">
        <v>717</v>
      </c>
      <c r="E48" s="829"/>
      <c r="F48" s="823" t="s">
        <v>19</v>
      </c>
      <c r="G48" s="2073"/>
      <c r="H48" s="835">
        <v>1436</v>
      </c>
      <c r="I48" s="828"/>
      <c r="J48" s="828"/>
      <c r="K48" s="828"/>
      <c r="L48" s="29"/>
    </row>
    <row r="49" spans="2:14" ht="19.5" thickBot="1" x14ac:dyDescent="0.3">
      <c r="B49" s="28"/>
      <c r="C49" s="833" t="s">
        <v>14</v>
      </c>
      <c r="D49" s="2079">
        <v>1087</v>
      </c>
      <c r="E49" s="829"/>
      <c r="F49" s="824"/>
      <c r="G49" s="822" t="s">
        <v>35</v>
      </c>
      <c r="H49" s="837">
        <v>539</v>
      </c>
      <c r="I49" s="828"/>
      <c r="J49" s="828"/>
      <c r="K49" s="828"/>
      <c r="L49" s="29"/>
      <c r="N49" s="41" t="s">
        <v>40</v>
      </c>
    </row>
    <row r="50" spans="2:14" ht="15.75" thickBot="1" x14ac:dyDescent="0.3">
      <c r="B50" s="28"/>
      <c r="C50" s="817" t="s">
        <v>35</v>
      </c>
      <c r="D50" s="2076">
        <v>620</v>
      </c>
      <c r="E50" s="829"/>
      <c r="F50" s="824"/>
      <c r="G50" s="1126" t="s">
        <v>36</v>
      </c>
      <c r="H50" s="1127">
        <v>885</v>
      </c>
      <c r="I50" s="828"/>
      <c r="J50" s="828"/>
      <c r="K50" s="828"/>
      <c r="L50" s="29"/>
    </row>
    <row r="51" spans="2:14" ht="15.75" thickBot="1" x14ac:dyDescent="0.3">
      <c r="B51" s="28"/>
      <c r="C51" s="1131" t="s">
        <v>36</v>
      </c>
      <c r="D51" s="2082">
        <v>405</v>
      </c>
      <c r="E51" s="829"/>
      <c r="F51" s="825"/>
      <c r="G51" s="1117" t="s">
        <v>39</v>
      </c>
      <c r="H51" s="1118">
        <v>12</v>
      </c>
      <c r="I51" s="828"/>
      <c r="J51" s="828"/>
      <c r="K51" s="828"/>
      <c r="L51" s="29"/>
    </row>
    <row r="52" spans="2:14" ht="15.75" thickBot="1" x14ac:dyDescent="0.3">
      <c r="B52" s="28"/>
      <c r="C52" s="1119" t="s">
        <v>39</v>
      </c>
      <c r="D52" s="2080">
        <v>62</v>
      </c>
      <c r="E52" s="829"/>
      <c r="F52" s="823" t="s">
        <v>20</v>
      </c>
      <c r="G52" s="2073"/>
      <c r="H52" s="835">
        <v>143</v>
      </c>
      <c r="I52" s="828"/>
      <c r="J52" s="828"/>
      <c r="K52" s="828"/>
      <c r="L52" s="29"/>
    </row>
    <row r="53" spans="2:14" ht="15.75" thickBot="1" x14ac:dyDescent="0.3">
      <c r="B53" s="28"/>
      <c r="C53" s="833" t="s">
        <v>16</v>
      </c>
      <c r="D53" s="2078">
        <v>529</v>
      </c>
      <c r="E53" s="829"/>
      <c r="F53" s="824"/>
      <c r="G53" s="823" t="s">
        <v>35</v>
      </c>
      <c r="H53" s="1121">
        <v>52</v>
      </c>
      <c r="I53" s="828"/>
      <c r="J53" s="828"/>
      <c r="K53" s="828"/>
      <c r="L53" s="29"/>
    </row>
    <row r="54" spans="2:14" ht="15.75" thickBot="1" x14ac:dyDescent="0.3">
      <c r="B54" s="28"/>
      <c r="C54" s="817" t="s">
        <v>35</v>
      </c>
      <c r="D54" s="2076">
        <v>256</v>
      </c>
      <c r="E54" s="829"/>
      <c r="F54" s="825"/>
      <c r="G54" s="1128" t="s">
        <v>36</v>
      </c>
      <c r="H54" s="1129">
        <v>91</v>
      </c>
      <c r="I54" s="828"/>
      <c r="J54" s="828"/>
      <c r="K54" s="828"/>
      <c r="L54" s="29"/>
    </row>
    <row r="55" spans="2:14" ht="15.75" thickBot="1" x14ac:dyDescent="0.3">
      <c r="B55" s="28"/>
      <c r="C55" s="1130" t="s">
        <v>36</v>
      </c>
      <c r="D55" s="2081">
        <v>273</v>
      </c>
      <c r="E55" s="829"/>
      <c r="F55" s="823" t="s">
        <v>21</v>
      </c>
      <c r="G55" s="2073"/>
      <c r="H55" s="835">
        <v>27</v>
      </c>
      <c r="I55" s="828"/>
      <c r="J55" s="828"/>
      <c r="K55" s="828"/>
      <c r="L55" s="29"/>
    </row>
    <row r="56" spans="2:14" ht="15.75" thickBot="1" x14ac:dyDescent="0.3">
      <c r="B56" s="28"/>
      <c r="C56" s="833" t="s">
        <v>41</v>
      </c>
      <c r="D56" s="834">
        <v>2741</v>
      </c>
      <c r="E56" s="829"/>
      <c r="F56" s="826"/>
      <c r="G56" s="1122" t="s">
        <v>35</v>
      </c>
      <c r="H56" s="1123">
        <v>27</v>
      </c>
      <c r="I56" s="828"/>
      <c r="J56" s="828"/>
      <c r="K56" s="828"/>
      <c r="L56" s="29"/>
    </row>
    <row r="57" spans="2:14" ht="15.75" thickBot="1" x14ac:dyDescent="0.3">
      <c r="B57" s="28"/>
      <c r="C57"/>
      <c r="D57"/>
      <c r="E57" s="829"/>
      <c r="F57" s="648" t="s">
        <v>22</v>
      </c>
      <c r="G57" s="2073"/>
      <c r="H57" s="835">
        <v>12</v>
      </c>
      <c r="I57" s="828"/>
      <c r="J57" s="828"/>
      <c r="K57" s="828"/>
      <c r="L57" s="29"/>
    </row>
    <row r="58" spans="2:14" ht="15.75" thickBot="1" x14ac:dyDescent="0.3">
      <c r="B58" s="28"/>
      <c r="C58"/>
      <c r="D58"/>
      <c r="E58" s="829"/>
      <c r="F58" s="818"/>
      <c r="G58" s="1122" t="s">
        <v>35</v>
      </c>
      <c r="H58" s="1123">
        <v>12</v>
      </c>
      <c r="I58" s="828"/>
      <c r="J58" s="828"/>
      <c r="K58" s="828"/>
      <c r="L58" s="29"/>
    </row>
    <row r="59" spans="2:14" ht="15.75" thickBot="1" x14ac:dyDescent="0.3">
      <c r="B59" s="28"/>
      <c r="E59" s="829"/>
      <c r="F59" s="648" t="s">
        <v>23</v>
      </c>
      <c r="G59" s="2073"/>
      <c r="H59" s="835">
        <v>21</v>
      </c>
      <c r="I59" s="828"/>
      <c r="J59" s="828"/>
      <c r="K59" s="828"/>
      <c r="L59" s="29"/>
    </row>
    <row r="60" spans="2:14" ht="15.75" thickBot="1" x14ac:dyDescent="0.3">
      <c r="B60" s="28"/>
      <c r="C60" s="829"/>
      <c r="D60" s="829"/>
      <c r="E60" s="828"/>
      <c r="F60" s="802"/>
      <c r="G60" s="2074" t="s">
        <v>35</v>
      </c>
      <c r="H60" s="1124">
        <v>15</v>
      </c>
      <c r="I60" s="828"/>
      <c r="J60" s="828"/>
      <c r="K60" s="828"/>
      <c r="L60" s="29"/>
    </row>
    <row r="61" spans="2:14" ht="15.75" thickBot="1" x14ac:dyDescent="0.3">
      <c r="B61" s="28"/>
      <c r="C61" s="829"/>
      <c r="D61" s="829"/>
      <c r="E61" s="828"/>
      <c r="F61" s="818"/>
      <c r="G61" s="643" t="s">
        <v>36</v>
      </c>
      <c r="H61" s="835">
        <v>6</v>
      </c>
      <c r="I61" s="828"/>
      <c r="J61" s="828"/>
      <c r="K61" s="828"/>
      <c r="L61" s="29"/>
    </row>
    <row r="62" spans="2:14" ht="15.75" thickBot="1" x14ac:dyDescent="0.3">
      <c r="B62" s="28"/>
      <c r="C62" s="829"/>
      <c r="D62" s="829"/>
      <c r="E62" s="828"/>
      <c r="F62" s="820" t="s">
        <v>24</v>
      </c>
      <c r="G62" s="819"/>
      <c r="H62" s="836">
        <v>2741</v>
      </c>
      <c r="I62" s="828"/>
      <c r="J62" s="828"/>
      <c r="K62" s="828"/>
      <c r="L62" s="29"/>
    </row>
    <row r="63" spans="2:14" x14ac:dyDescent="0.25">
      <c r="B63" s="28"/>
      <c r="E63" s="828"/>
      <c r="F63"/>
      <c r="G63"/>
      <c r="H63"/>
      <c r="I63" s="828"/>
      <c r="J63" s="828"/>
      <c r="K63" s="828"/>
      <c r="L63" s="29"/>
    </row>
    <row r="64" spans="2:14" x14ac:dyDescent="0.25">
      <c r="B64" s="28"/>
      <c r="E64" s="828"/>
      <c r="F64"/>
      <c r="G64"/>
      <c r="H64"/>
      <c r="I64" s="828"/>
      <c r="J64" s="828"/>
      <c r="K64" s="828"/>
      <c r="L64" s="29"/>
    </row>
    <row r="65" spans="2:14" ht="36.75" customHeight="1" thickBot="1" x14ac:dyDescent="0.3">
      <c r="B65" s="28"/>
      <c r="E65" s="828"/>
      <c r="F65"/>
      <c r="G65"/>
      <c r="H65"/>
      <c r="I65" s="828"/>
      <c r="J65" s="828"/>
      <c r="K65" s="828"/>
      <c r="L65" s="29"/>
    </row>
    <row r="66" spans="2:14" ht="15.75" thickBot="1" x14ac:dyDescent="0.3">
      <c r="B66" s="28"/>
      <c r="C66" s="829"/>
      <c r="D66" s="829"/>
      <c r="E66" s="828"/>
      <c r="F66"/>
      <c r="G66"/>
      <c r="H66"/>
      <c r="I66" s="828"/>
      <c r="J66" s="828"/>
      <c r="K66" s="828"/>
      <c r="L66" s="29"/>
    </row>
    <row r="67" spans="2:14" ht="16.5" thickBot="1" x14ac:dyDescent="0.3">
      <c r="B67" s="28"/>
      <c r="C67" s="829"/>
      <c r="D67" s="829"/>
      <c r="E67" s="830"/>
      <c r="F67" s="1253" t="s">
        <v>42</v>
      </c>
      <c r="G67" s="1253"/>
      <c r="H67" s="1253"/>
      <c r="I67" s="1253"/>
      <c r="J67" s="1253"/>
      <c r="K67" s="831"/>
      <c r="L67" s="29"/>
    </row>
    <row r="68" spans="2:14" ht="15.75" thickBot="1" x14ac:dyDescent="0.3">
      <c r="B68" s="28"/>
      <c r="C68" s="829"/>
      <c r="D68" s="829"/>
      <c r="E68" s="829"/>
      <c r="F68" s="2083" t="s">
        <v>32</v>
      </c>
      <c r="G68" s="2083" t="s">
        <v>3</v>
      </c>
      <c r="H68" s="2084"/>
      <c r="I68" s="2085"/>
      <c r="J68" s="2086"/>
      <c r="K68"/>
      <c r="L68"/>
      <c r="M68"/>
      <c r="N68"/>
    </row>
    <row r="69" spans="2:14" ht="15.75" thickBot="1" x14ac:dyDescent="0.3">
      <c r="B69" s="28"/>
      <c r="C69" s="829"/>
      <c r="D69" s="829"/>
      <c r="E69" s="829"/>
      <c r="F69" s="2097" t="s">
        <v>6</v>
      </c>
      <c r="G69" s="2098" t="s">
        <v>13</v>
      </c>
      <c r="H69" s="2098" t="s">
        <v>14</v>
      </c>
      <c r="I69" s="2098" t="s">
        <v>16</v>
      </c>
      <c r="J69" s="2098" t="s">
        <v>41</v>
      </c>
      <c r="K69"/>
      <c r="L69"/>
      <c r="M69"/>
      <c r="N69"/>
    </row>
    <row r="70" spans="2:14" ht="15.75" thickBot="1" x14ac:dyDescent="0.3">
      <c r="B70" s="28"/>
      <c r="C70" s="829"/>
      <c r="D70" s="829"/>
      <c r="E70" s="829"/>
      <c r="F70" s="805" t="s">
        <v>17</v>
      </c>
      <c r="G70" s="2088">
        <v>98</v>
      </c>
      <c r="H70" s="2089">
        <v>337</v>
      </c>
      <c r="I70" s="2089">
        <v>73</v>
      </c>
      <c r="J70" s="2090">
        <v>508</v>
      </c>
      <c r="K70"/>
      <c r="L70"/>
      <c r="M70"/>
      <c r="N70"/>
    </row>
    <row r="71" spans="2:14" x14ac:dyDescent="0.25">
      <c r="B71" s="28"/>
      <c r="C71" s="829"/>
      <c r="D71" s="829"/>
      <c r="E71" s="829"/>
      <c r="F71" s="1247" t="s">
        <v>35</v>
      </c>
      <c r="G71" s="2087">
        <v>54</v>
      </c>
      <c r="H71" s="2087">
        <v>197</v>
      </c>
      <c r="I71" s="2087">
        <v>73</v>
      </c>
      <c r="J71" s="2087">
        <v>324</v>
      </c>
      <c r="K71"/>
      <c r="L71"/>
      <c r="M71"/>
      <c r="N71"/>
    </row>
    <row r="72" spans="2:14" x14ac:dyDescent="0.25">
      <c r="B72" s="28"/>
      <c r="C72" s="829"/>
      <c r="D72" s="829"/>
      <c r="E72" s="829"/>
      <c r="F72" s="1248" t="s">
        <v>36</v>
      </c>
      <c r="G72" s="2100">
        <v>44</v>
      </c>
      <c r="H72" s="2100">
        <v>130</v>
      </c>
      <c r="I72" s="2100"/>
      <c r="J72" s="2100">
        <v>174</v>
      </c>
      <c r="K72"/>
      <c r="L72"/>
      <c r="M72"/>
      <c r="N72"/>
    </row>
    <row r="73" spans="2:14" ht="15.75" thickBot="1" x14ac:dyDescent="0.3">
      <c r="B73" s="28"/>
      <c r="C73" s="829"/>
      <c r="D73" s="829"/>
      <c r="E73" s="829"/>
      <c r="F73" s="1249" t="s">
        <v>39</v>
      </c>
      <c r="G73" s="2099"/>
      <c r="H73" s="2099">
        <v>10</v>
      </c>
      <c r="I73" s="2099"/>
      <c r="J73" s="2099">
        <v>10</v>
      </c>
      <c r="K73"/>
      <c r="L73"/>
      <c r="M73"/>
      <c r="N73"/>
    </row>
    <row r="74" spans="2:14" ht="15.75" thickBot="1" x14ac:dyDescent="0.3">
      <c r="B74" s="28"/>
      <c r="C74" s="829"/>
      <c r="D74" s="829"/>
      <c r="E74" s="829"/>
      <c r="F74" s="805" t="s">
        <v>12</v>
      </c>
      <c r="G74" s="2088">
        <v>63</v>
      </c>
      <c r="H74" s="2089">
        <v>59</v>
      </c>
      <c r="I74" s="2089">
        <v>116</v>
      </c>
      <c r="J74" s="2090">
        <v>238</v>
      </c>
      <c r="K74"/>
      <c r="L74"/>
      <c r="M74"/>
      <c r="N74"/>
    </row>
    <row r="75" spans="2:14" s="1136" customFormat="1" x14ac:dyDescent="0.25">
      <c r="B75" s="1133"/>
      <c r="C75" s="1134"/>
      <c r="D75" s="1134"/>
      <c r="E75" s="1134"/>
      <c r="F75" s="1247" t="s">
        <v>35</v>
      </c>
      <c r="G75" s="2087">
        <v>43</v>
      </c>
      <c r="H75" s="2087">
        <v>50</v>
      </c>
      <c r="I75" s="2087">
        <v>84</v>
      </c>
      <c r="J75" s="2087">
        <v>177</v>
      </c>
      <c r="K75" s="1135"/>
      <c r="L75" s="1135"/>
      <c r="M75" s="1135"/>
      <c r="N75" s="1135"/>
    </row>
    <row r="76" spans="2:14" ht="15.75" thickBot="1" x14ac:dyDescent="0.3">
      <c r="B76" s="28"/>
      <c r="C76" s="829"/>
      <c r="D76" s="829"/>
      <c r="E76" s="829"/>
      <c r="F76" s="1248" t="s">
        <v>36</v>
      </c>
      <c r="G76" s="2100">
        <v>20</v>
      </c>
      <c r="H76" s="2100">
        <v>9</v>
      </c>
      <c r="I76" s="2100">
        <v>32</v>
      </c>
      <c r="J76" s="2100">
        <v>61</v>
      </c>
      <c r="K76"/>
      <c r="L76"/>
      <c r="M76"/>
      <c r="N76"/>
    </row>
    <row r="77" spans="2:14" ht="15.75" thickBot="1" x14ac:dyDescent="0.3">
      <c r="B77" s="28"/>
      <c r="C77" s="829"/>
      <c r="D77" s="829"/>
      <c r="E77" s="829"/>
      <c r="F77" s="805" t="s">
        <v>22</v>
      </c>
      <c r="G77" s="2088"/>
      <c r="H77" s="2089">
        <v>12</v>
      </c>
      <c r="I77" s="2089"/>
      <c r="J77" s="2090">
        <v>12</v>
      </c>
      <c r="K77"/>
      <c r="L77"/>
      <c r="M77"/>
      <c r="N77"/>
    </row>
    <row r="78" spans="2:14" ht="15.75" thickBot="1" x14ac:dyDescent="0.3">
      <c r="B78" s="28"/>
      <c r="C78" s="829"/>
      <c r="D78" s="829"/>
      <c r="E78" s="829"/>
      <c r="F78" s="1120" t="s">
        <v>35</v>
      </c>
      <c r="G78" s="2087"/>
      <c r="H78" s="2087">
        <v>12</v>
      </c>
      <c r="I78" s="2087"/>
      <c r="J78" s="2087">
        <v>12</v>
      </c>
      <c r="K78"/>
      <c r="L78"/>
      <c r="M78"/>
      <c r="N78"/>
    </row>
    <row r="79" spans="2:14" ht="15.75" thickBot="1" x14ac:dyDescent="0.3">
      <c r="B79" s="28"/>
      <c r="C79" s="829"/>
      <c r="D79" s="829"/>
      <c r="E79" s="829"/>
      <c r="F79" s="805" t="s">
        <v>18</v>
      </c>
      <c r="G79" s="2088"/>
      <c r="H79" s="2089">
        <v>283</v>
      </c>
      <c r="I79" s="2089">
        <v>73</v>
      </c>
      <c r="J79" s="2090">
        <v>356</v>
      </c>
      <c r="K79"/>
      <c r="L79"/>
      <c r="M79"/>
      <c r="N79"/>
    </row>
    <row r="80" spans="2:14" s="1136" customFormat="1" x14ac:dyDescent="0.25">
      <c r="B80" s="1133"/>
      <c r="C80" s="1134"/>
      <c r="D80" s="1134"/>
      <c r="E80" s="1134"/>
      <c r="F80" s="1247" t="s">
        <v>35</v>
      </c>
      <c r="G80" s="2087"/>
      <c r="H80" s="2087">
        <v>111</v>
      </c>
      <c r="I80" s="2087">
        <v>27</v>
      </c>
      <c r="J80" s="2087">
        <v>138</v>
      </c>
      <c r="K80" s="1134"/>
      <c r="L80" s="1137"/>
    </row>
    <row r="81" spans="2:18" x14ac:dyDescent="0.25">
      <c r="B81" s="28"/>
      <c r="C81" s="829"/>
      <c r="D81" s="829"/>
      <c r="E81" s="829"/>
      <c r="F81" s="1248" t="s">
        <v>36</v>
      </c>
      <c r="G81" s="2100"/>
      <c r="H81" s="2100">
        <v>132</v>
      </c>
      <c r="I81" s="2100">
        <v>46</v>
      </c>
      <c r="J81" s="2100">
        <v>178</v>
      </c>
      <c r="K81" s="829"/>
      <c r="L81" s="528"/>
    </row>
    <row r="82" spans="2:18" x14ac:dyDescent="0.25">
      <c r="B82" s="28"/>
      <c r="C82" s="829"/>
      <c r="D82" s="829"/>
      <c r="E82" s="829"/>
      <c r="F82" s="1250" t="s">
        <v>39</v>
      </c>
      <c r="G82" s="2099"/>
      <c r="H82" s="2099">
        <v>40</v>
      </c>
      <c r="I82" s="2099"/>
      <c r="J82" s="2099">
        <v>40</v>
      </c>
      <c r="K82" s="829"/>
      <c r="L82" s="528"/>
    </row>
    <row r="83" spans="2:18" s="1136" customFormat="1" ht="15.75" thickBot="1" x14ac:dyDescent="0.3">
      <c r="B83" s="1133"/>
      <c r="C83" s="1134"/>
      <c r="D83" s="1134"/>
      <c r="E83" s="1134"/>
      <c r="F83" s="1246" t="s">
        <v>19</v>
      </c>
      <c r="G83" s="2087">
        <v>844</v>
      </c>
      <c r="H83" s="2087">
        <v>348</v>
      </c>
      <c r="I83" s="2087">
        <v>244</v>
      </c>
      <c r="J83" s="2087">
        <v>1436</v>
      </c>
      <c r="K83" s="1134"/>
      <c r="L83" s="1137"/>
    </row>
    <row r="84" spans="2:18" x14ac:dyDescent="0.25">
      <c r="B84" s="28"/>
      <c r="C84" s="829"/>
      <c r="D84" s="829"/>
      <c r="E84" s="829"/>
      <c r="F84" s="1247" t="s">
        <v>35</v>
      </c>
      <c r="G84" s="2087">
        <v>261</v>
      </c>
      <c r="H84" s="2087">
        <v>208</v>
      </c>
      <c r="I84" s="2087">
        <v>70</v>
      </c>
      <c r="J84" s="2087">
        <v>539</v>
      </c>
      <c r="K84" s="829"/>
      <c r="L84" s="528"/>
    </row>
    <row r="85" spans="2:18" x14ac:dyDescent="0.25">
      <c r="B85" s="28"/>
      <c r="C85" s="829"/>
      <c r="D85" s="829"/>
      <c r="E85" s="829"/>
      <c r="F85" s="1248" t="s">
        <v>36</v>
      </c>
      <c r="G85" s="2100">
        <v>583</v>
      </c>
      <c r="H85" s="2100">
        <v>128</v>
      </c>
      <c r="I85" s="2100">
        <v>174</v>
      </c>
      <c r="J85" s="2100">
        <v>885</v>
      </c>
      <c r="K85" s="829"/>
      <c r="L85" s="528"/>
    </row>
    <row r="86" spans="2:18" ht="15.75" thickBot="1" x14ac:dyDescent="0.3">
      <c r="B86" s="28"/>
      <c r="C86" s="829"/>
      <c r="D86" s="829"/>
      <c r="E86" s="829"/>
      <c r="F86" s="1249" t="s">
        <v>39</v>
      </c>
      <c r="G86" s="2099"/>
      <c r="H86" s="2099">
        <v>12</v>
      </c>
      <c r="I86" s="2099"/>
      <c r="J86" s="2099">
        <v>12</v>
      </c>
      <c r="K86" s="829"/>
      <c r="L86" s="528"/>
    </row>
    <row r="87" spans="2:18" s="1136" customFormat="1" ht="15.75" thickBot="1" x14ac:dyDescent="0.3">
      <c r="B87" s="1133"/>
      <c r="C87" s="1134"/>
      <c r="D87" s="1134"/>
      <c r="E87" s="1134"/>
      <c r="F87" s="805" t="s">
        <v>20</v>
      </c>
      <c r="G87" s="2088">
        <v>120</v>
      </c>
      <c r="H87" s="2089"/>
      <c r="I87" s="2089">
        <v>23</v>
      </c>
      <c r="J87" s="2090">
        <v>143</v>
      </c>
      <c r="K87" s="1134"/>
      <c r="L87" s="1137"/>
    </row>
    <row r="88" spans="2:18" x14ac:dyDescent="0.25">
      <c r="B88" s="28"/>
      <c r="C88" s="829"/>
      <c r="D88" s="829"/>
      <c r="E88" s="829"/>
      <c r="F88" s="1120" t="s">
        <v>35</v>
      </c>
      <c r="G88" s="2087">
        <v>50</v>
      </c>
      <c r="H88" s="2087"/>
      <c r="I88" s="2087">
        <v>2</v>
      </c>
      <c r="J88" s="2087">
        <v>52</v>
      </c>
      <c r="K88" s="829"/>
      <c r="L88" s="528"/>
    </row>
    <row r="89" spans="2:18" ht="15.75" thickBot="1" x14ac:dyDescent="0.3">
      <c r="B89" s="28"/>
      <c r="C89" s="829"/>
      <c r="D89" s="829"/>
      <c r="E89" s="828"/>
      <c r="F89" s="1132" t="s">
        <v>36</v>
      </c>
      <c r="G89" s="2100">
        <v>70</v>
      </c>
      <c r="H89" s="2100"/>
      <c r="I89" s="2100">
        <v>21</v>
      </c>
      <c r="J89" s="2100">
        <v>91</v>
      </c>
      <c r="K89" s="829"/>
      <c r="L89" s="528"/>
    </row>
    <row r="90" spans="2:18" ht="15.75" thickBot="1" x14ac:dyDescent="0.3">
      <c r="B90" s="28"/>
      <c r="C90" s="829"/>
      <c r="D90" s="829"/>
      <c r="E90" s="828"/>
      <c r="F90" s="805" t="s">
        <v>21</v>
      </c>
      <c r="G90" s="2088"/>
      <c r="H90" s="2089">
        <v>27</v>
      </c>
      <c r="I90" s="2089"/>
      <c r="J90" s="2090">
        <v>27</v>
      </c>
      <c r="K90" s="829"/>
      <c r="L90" s="528"/>
    </row>
    <row r="91" spans="2:18" ht="15.75" thickBot="1" x14ac:dyDescent="0.3">
      <c r="B91" s="28"/>
      <c r="C91" s="829"/>
      <c r="D91" s="829"/>
      <c r="E91" s="828"/>
      <c r="F91" s="1120" t="s">
        <v>35</v>
      </c>
      <c r="G91" s="2087"/>
      <c r="H91" s="2087">
        <v>27</v>
      </c>
      <c r="I91" s="2087"/>
      <c r="J91" s="2087">
        <v>27</v>
      </c>
      <c r="K91" s="829"/>
      <c r="L91" s="528"/>
      <c r="M91"/>
      <c r="N91"/>
      <c r="O91"/>
      <c r="P91"/>
    </row>
    <row r="92" spans="2:18" s="1136" customFormat="1" ht="15.75" thickBot="1" x14ac:dyDescent="0.3">
      <c r="B92" s="1133"/>
      <c r="C92" s="1134"/>
      <c r="D92" s="1134"/>
      <c r="E92" s="1138"/>
      <c r="F92" s="805" t="s">
        <v>23</v>
      </c>
      <c r="G92" s="2091"/>
      <c r="H92" s="2092">
        <v>21</v>
      </c>
      <c r="I92" s="2092"/>
      <c r="J92" s="2093">
        <v>21</v>
      </c>
      <c r="K92" s="1134"/>
      <c r="L92" s="1137"/>
      <c r="M92" s="1135"/>
      <c r="N92" s="1135"/>
      <c r="O92" s="1135"/>
      <c r="P92" s="1135"/>
    </row>
    <row r="93" spans="2:18" x14ac:dyDescent="0.25">
      <c r="B93" s="28"/>
      <c r="C93" s="829"/>
      <c r="D93" s="829"/>
      <c r="E93" s="828"/>
      <c r="F93" s="1247" t="s">
        <v>35</v>
      </c>
      <c r="G93" s="2087"/>
      <c r="H93" s="2087">
        <v>15</v>
      </c>
      <c r="I93" s="2087"/>
      <c r="J93" s="2087">
        <v>15</v>
      </c>
      <c r="K93" s="829"/>
      <c r="L93" s="528"/>
      <c r="M93"/>
      <c r="N93"/>
    </row>
    <row r="94" spans="2:18" ht="15.75" thickBot="1" x14ac:dyDescent="0.3">
      <c r="B94" s="28"/>
      <c r="E94" s="828"/>
      <c r="F94" s="1248" t="s">
        <v>36</v>
      </c>
      <c r="G94" s="2100"/>
      <c r="H94" s="2100">
        <v>6</v>
      </c>
      <c r="I94" s="2100"/>
      <c r="J94" s="2100">
        <v>6</v>
      </c>
      <c r="K94" s="829"/>
      <c r="L94" s="29"/>
      <c r="M94"/>
      <c r="N94"/>
    </row>
    <row r="95" spans="2:18" ht="18.75" thickBot="1" x14ac:dyDescent="0.3">
      <c r="B95" s="28"/>
      <c r="C95" s="1252" t="s">
        <v>43</v>
      </c>
      <c r="D95" s="1252"/>
      <c r="E95" s="828"/>
      <c r="F95" s="1245" t="s">
        <v>41</v>
      </c>
      <c r="G95" s="2094">
        <v>1125</v>
      </c>
      <c r="H95" s="2095">
        <v>1087</v>
      </c>
      <c r="I95" s="2095">
        <v>529</v>
      </c>
      <c r="J95" s="2096">
        <v>2741</v>
      </c>
      <c r="K95"/>
      <c r="L95" s="29"/>
      <c r="M95"/>
      <c r="N95"/>
    </row>
    <row r="96" spans="2:18" ht="15.75" thickBot="1" x14ac:dyDescent="0.3">
      <c r="B96" s="605"/>
      <c r="E96" s="606"/>
      <c r="F96"/>
      <c r="G96"/>
      <c r="H96"/>
      <c r="I96"/>
      <c r="J96"/>
      <c r="K96" s="30"/>
      <c r="L96" s="31"/>
      <c r="M96"/>
      <c r="N96"/>
      <c r="O96"/>
      <c r="P96"/>
      <c r="Q96"/>
      <c r="R96"/>
    </row>
    <row r="97" spans="3:18" x14ac:dyDescent="0.25">
      <c r="C97"/>
      <c r="D97"/>
      <c r="E97"/>
      <c r="F97"/>
      <c r="G97"/>
      <c r="H97"/>
      <c r="I97"/>
      <c r="J97"/>
      <c r="M97"/>
      <c r="N97"/>
      <c r="O97"/>
      <c r="P97"/>
      <c r="Q97"/>
      <c r="R97"/>
    </row>
    <row r="98" spans="3:18" x14ac:dyDescent="0.25">
      <c r="C98"/>
      <c r="D98"/>
      <c r="E98"/>
      <c r="F98"/>
      <c r="G98"/>
      <c r="H98"/>
      <c r="I98"/>
      <c r="J98"/>
      <c r="M98"/>
      <c r="N98"/>
      <c r="O98"/>
      <c r="P98"/>
      <c r="Q98"/>
      <c r="R98"/>
    </row>
    <row r="99" spans="3:18" x14ac:dyDescent="0.25">
      <c r="C99"/>
      <c r="D99"/>
      <c r="E99"/>
      <c r="F99"/>
      <c r="G99"/>
      <c r="H99"/>
      <c r="I99"/>
      <c r="J99"/>
      <c r="M99"/>
      <c r="N99"/>
      <c r="O99"/>
      <c r="P99"/>
      <c r="Q99"/>
      <c r="R99"/>
    </row>
    <row r="100" spans="3:18" x14ac:dyDescent="0.25">
      <c r="C100"/>
      <c r="D100"/>
      <c r="E100"/>
      <c r="M100"/>
      <c r="N100"/>
      <c r="O100"/>
      <c r="P100"/>
      <c r="Q100"/>
      <c r="R100"/>
    </row>
    <row r="101" spans="3:18" x14ac:dyDescent="0.25">
      <c r="C101"/>
      <c r="D101"/>
      <c r="E101"/>
      <c r="M101"/>
      <c r="N101"/>
      <c r="O101"/>
      <c r="P101"/>
      <c r="Q101"/>
      <c r="R101"/>
    </row>
    <row r="102" spans="3:18" x14ac:dyDescent="0.25">
      <c r="C102"/>
      <c r="D102"/>
      <c r="E102"/>
      <c r="M102"/>
      <c r="N102"/>
      <c r="O102"/>
      <c r="P102"/>
      <c r="Q102"/>
      <c r="R102"/>
    </row>
    <row r="103" spans="3:18" x14ac:dyDescent="0.25">
      <c r="C103"/>
      <c r="D103"/>
      <c r="E103"/>
      <c r="M103"/>
      <c r="N103"/>
      <c r="O103"/>
      <c r="P103"/>
      <c r="Q103"/>
      <c r="R103"/>
    </row>
    <row r="104" spans="3:18" x14ac:dyDescent="0.25">
      <c r="C104"/>
      <c r="D104"/>
      <c r="E104"/>
      <c r="M104"/>
      <c r="N104"/>
      <c r="O104"/>
      <c r="P104"/>
      <c r="Q104"/>
      <c r="R104"/>
    </row>
    <row r="105" spans="3:18" x14ac:dyDescent="0.25">
      <c r="C105"/>
      <c r="D105"/>
      <c r="E105"/>
      <c r="M105"/>
      <c r="N105"/>
      <c r="O105"/>
      <c r="P105"/>
      <c r="Q105"/>
      <c r="R105"/>
    </row>
    <row r="106" spans="3:18" x14ac:dyDescent="0.25">
      <c r="C106"/>
      <c r="D106"/>
      <c r="E106"/>
      <c r="M106"/>
      <c r="N106"/>
      <c r="O106"/>
      <c r="P106"/>
      <c r="Q106"/>
      <c r="R106"/>
    </row>
    <row r="107" spans="3:18" x14ac:dyDescent="0.25">
      <c r="C107"/>
      <c r="D107"/>
      <c r="E107"/>
      <c r="M107"/>
      <c r="N107"/>
    </row>
    <row r="108" spans="3:18" x14ac:dyDescent="0.25">
      <c r="C108"/>
      <c r="D108"/>
      <c r="E108"/>
      <c r="M108"/>
      <c r="N108"/>
    </row>
    <row r="109" spans="3:18" x14ac:dyDescent="0.25">
      <c r="C109"/>
      <c r="D109"/>
      <c r="E109"/>
    </row>
    <row r="110" spans="3:18" x14ac:dyDescent="0.25">
      <c r="C110"/>
      <c r="D110"/>
      <c r="E110"/>
    </row>
    <row r="111" spans="3:18" x14ac:dyDescent="0.25">
      <c r="C111"/>
      <c r="D111"/>
      <c r="E111"/>
    </row>
    <row r="112" spans="3:18" x14ac:dyDescent="0.25">
      <c r="C112"/>
      <c r="D112"/>
      <c r="E112"/>
    </row>
    <row r="113" spans="3:8" x14ac:dyDescent="0.25">
      <c r="C113"/>
      <c r="D113"/>
      <c r="E113"/>
    </row>
    <row r="114" spans="3:8" x14ac:dyDescent="0.25">
      <c r="C114"/>
      <c r="D114"/>
      <c r="E114"/>
    </row>
    <row r="115" spans="3:8" x14ac:dyDescent="0.25">
      <c r="C115"/>
      <c r="D115"/>
      <c r="E115"/>
    </row>
    <row r="116" spans="3:8" x14ac:dyDescent="0.25">
      <c r="C116"/>
      <c r="D116"/>
      <c r="E116"/>
      <c r="F116"/>
      <c r="G116"/>
      <c r="H116"/>
    </row>
    <row r="117" spans="3:8" x14ac:dyDescent="0.25">
      <c r="C117"/>
      <c r="D117"/>
      <c r="E117"/>
      <c r="F117"/>
      <c r="G117"/>
      <c r="H117"/>
    </row>
    <row r="118" spans="3:8" x14ac:dyDescent="0.25">
      <c r="C118"/>
      <c r="D118"/>
      <c r="E118"/>
      <c r="F118"/>
      <c r="G118"/>
      <c r="H118"/>
    </row>
    <row r="119" spans="3:8" x14ac:dyDescent="0.25">
      <c r="C119"/>
      <c r="D119"/>
      <c r="E119"/>
      <c r="F119"/>
      <c r="G119"/>
      <c r="H119"/>
    </row>
    <row r="120" spans="3:8" x14ac:dyDescent="0.25">
      <c r="C120"/>
      <c r="D120"/>
      <c r="E120"/>
      <c r="F120"/>
      <c r="G120"/>
      <c r="H120"/>
    </row>
    <row r="121" spans="3:8" x14ac:dyDescent="0.25">
      <c r="C121"/>
      <c r="D121"/>
    </row>
    <row r="122" spans="3:8" x14ac:dyDescent="0.25">
      <c r="C122"/>
      <c r="D122"/>
    </row>
    <row r="123" spans="3:8" x14ac:dyDescent="0.25">
      <c r="C123"/>
      <c r="D123"/>
    </row>
    <row r="124" spans="3:8" x14ac:dyDescent="0.25">
      <c r="C124"/>
      <c r="D124"/>
    </row>
    <row r="125" spans="3:8" x14ac:dyDescent="0.25">
      <c r="C125"/>
      <c r="D125"/>
    </row>
    <row r="126" spans="3:8" x14ac:dyDescent="0.25">
      <c r="C126"/>
      <c r="D126"/>
    </row>
    <row r="127" spans="3:8" x14ac:dyDescent="0.25">
      <c r="C127"/>
      <c r="D127"/>
    </row>
    <row r="128" spans="3:8" x14ac:dyDescent="0.25">
      <c r="C128"/>
      <c r="D128"/>
    </row>
    <row r="129" spans="3:4" x14ac:dyDescent="0.25">
      <c r="C129"/>
      <c r="D129"/>
    </row>
    <row r="130" spans="3:4" x14ac:dyDescent="0.25">
      <c r="C130"/>
      <c r="D130"/>
    </row>
    <row r="131" spans="3:4" x14ac:dyDescent="0.25">
      <c r="C131"/>
      <c r="D131"/>
    </row>
    <row r="132" spans="3:4" x14ac:dyDescent="0.25">
      <c r="C132"/>
      <c r="D132"/>
    </row>
    <row r="133" spans="3:4" x14ac:dyDescent="0.25">
      <c r="C133"/>
      <c r="D133"/>
    </row>
    <row r="134" spans="3:4" x14ac:dyDescent="0.25">
      <c r="C134"/>
      <c r="D134"/>
    </row>
    <row r="135" spans="3:4" x14ac:dyDescent="0.25">
      <c r="C135"/>
      <c r="D135"/>
    </row>
    <row r="136" spans="3:4" x14ac:dyDescent="0.25">
      <c r="C136"/>
      <c r="D136"/>
    </row>
    <row r="137" spans="3:4" x14ac:dyDescent="0.25">
      <c r="C137"/>
      <c r="D137"/>
    </row>
    <row r="138" spans="3:4" x14ac:dyDescent="0.25">
      <c r="C138"/>
      <c r="D138"/>
    </row>
    <row r="139" spans="3:4" x14ac:dyDescent="0.25">
      <c r="C139"/>
      <c r="D139"/>
    </row>
    <row r="140" spans="3:4" x14ac:dyDescent="0.25">
      <c r="C140"/>
      <c r="D140"/>
    </row>
    <row r="141" spans="3:4" x14ac:dyDescent="0.25">
      <c r="C141"/>
      <c r="D141"/>
    </row>
    <row r="142" spans="3:4" x14ac:dyDescent="0.25">
      <c r="C142"/>
      <c r="D142"/>
    </row>
    <row r="143" spans="3:4" x14ac:dyDescent="0.25">
      <c r="C143"/>
      <c r="D143"/>
    </row>
    <row r="144" spans="3:4" x14ac:dyDescent="0.25">
      <c r="C144"/>
      <c r="D144"/>
    </row>
    <row r="145" spans="3:4" x14ac:dyDescent="0.25">
      <c r="C145"/>
      <c r="D145"/>
    </row>
    <row r="146" spans="3:4" x14ac:dyDescent="0.25">
      <c r="C146"/>
      <c r="D146"/>
    </row>
    <row r="147" spans="3:4" x14ac:dyDescent="0.25">
      <c r="C147"/>
      <c r="D147"/>
    </row>
    <row r="148" spans="3:4" x14ac:dyDescent="0.25">
      <c r="C148"/>
      <c r="D148"/>
    </row>
    <row r="149" spans="3:4" x14ac:dyDescent="0.25">
      <c r="C149"/>
      <c r="D149"/>
    </row>
    <row r="150" spans="3:4" x14ac:dyDescent="0.25">
      <c r="C150"/>
      <c r="D150"/>
    </row>
    <row r="151" spans="3:4" x14ac:dyDescent="0.25">
      <c r="C151"/>
      <c r="D151"/>
    </row>
    <row r="152" spans="3:4" x14ac:dyDescent="0.25">
      <c r="C152"/>
      <c r="D152"/>
    </row>
    <row r="153" spans="3:4" x14ac:dyDescent="0.25">
      <c r="C153"/>
      <c r="D153"/>
    </row>
    <row r="154" spans="3:4" x14ac:dyDescent="0.25">
      <c r="C154"/>
      <c r="D154"/>
    </row>
    <row r="155" spans="3:4" x14ac:dyDescent="0.25">
      <c r="C155"/>
      <c r="D155"/>
    </row>
    <row r="156" spans="3:4" x14ac:dyDescent="0.25">
      <c r="C156"/>
      <c r="D156"/>
    </row>
    <row r="157" spans="3:4" x14ac:dyDescent="0.25">
      <c r="C157"/>
      <c r="D157"/>
    </row>
    <row r="158" spans="3:4" x14ac:dyDescent="0.25">
      <c r="C158"/>
      <c r="D158"/>
    </row>
    <row r="159" spans="3:4" x14ac:dyDescent="0.25">
      <c r="C159"/>
      <c r="D159"/>
    </row>
    <row r="160" spans="3:4" x14ac:dyDescent="0.25">
      <c r="C160"/>
      <c r="D160"/>
    </row>
    <row r="161" spans="3:4" x14ac:dyDescent="0.25">
      <c r="C161"/>
      <c r="D161"/>
    </row>
    <row r="162" spans="3:4" x14ac:dyDescent="0.25">
      <c r="C162"/>
      <c r="D162"/>
    </row>
    <row r="163" spans="3:4" x14ac:dyDescent="0.25">
      <c r="C163"/>
      <c r="D163"/>
    </row>
    <row r="164" spans="3:4" x14ac:dyDescent="0.25">
      <c r="C164"/>
      <c r="D164"/>
    </row>
    <row r="165" spans="3:4" x14ac:dyDescent="0.25">
      <c r="C165"/>
      <c r="D165"/>
    </row>
    <row r="166" spans="3:4" x14ac:dyDescent="0.25">
      <c r="C166"/>
      <c r="D166"/>
    </row>
    <row r="167" spans="3:4" x14ac:dyDescent="0.25">
      <c r="C167"/>
      <c r="D167"/>
    </row>
    <row r="168" spans="3:4" x14ac:dyDescent="0.25">
      <c r="C168"/>
      <c r="D168"/>
    </row>
    <row r="169" spans="3:4" x14ac:dyDescent="0.25">
      <c r="C169"/>
      <c r="D169"/>
    </row>
    <row r="170" spans="3:4" x14ac:dyDescent="0.25">
      <c r="C170"/>
      <c r="D170"/>
    </row>
    <row r="171" spans="3:4" x14ac:dyDescent="0.25">
      <c r="C171"/>
      <c r="D171"/>
    </row>
    <row r="172" spans="3:4" x14ac:dyDescent="0.25">
      <c r="C172"/>
      <c r="D172"/>
    </row>
    <row r="173" spans="3:4" x14ac:dyDescent="0.25">
      <c r="C173"/>
      <c r="D173"/>
    </row>
    <row r="174" spans="3:4" x14ac:dyDescent="0.25">
      <c r="C174"/>
      <c r="D174"/>
    </row>
    <row r="175" spans="3:4" x14ac:dyDescent="0.25">
      <c r="C175"/>
      <c r="D175"/>
    </row>
    <row r="176" spans="3:4" x14ac:dyDescent="0.25">
      <c r="C176"/>
      <c r="D176"/>
    </row>
    <row r="177" spans="3:4" x14ac:dyDescent="0.25">
      <c r="C177"/>
      <c r="D177"/>
    </row>
    <row r="178" spans="3:4" x14ac:dyDescent="0.25">
      <c r="C178"/>
      <c r="D178"/>
    </row>
    <row r="179" spans="3:4" x14ac:dyDescent="0.25">
      <c r="C179"/>
      <c r="D179"/>
    </row>
    <row r="180" spans="3:4" x14ac:dyDescent="0.25">
      <c r="C180"/>
      <c r="D180"/>
    </row>
    <row r="181" spans="3:4" x14ac:dyDescent="0.25">
      <c r="C181"/>
      <c r="D181"/>
    </row>
    <row r="182" spans="3:4" x14ac:dyDescent="0.25">
      <c r="C182"/>
      <c r="D182"/>
    </row>
    <row r="183" spans="3:4" x14ac:dyDescent="0.25">
      <c r="C183"/>
      <c r="D183"/>
    </row>
    <row r="184" spans="3:4" x14ac:dyDescent="0.25">
      <c r="C184"/>
      <c r="D184"/>
    </row>
    <row r="185" spans="3:4" x14ac:dyDescent="0.25">
      <c r="C185"/>
      <c r="D185"/>
    </row>
    <row r="186" spans="3:4" x14ac:dyDescent="0.25">
      <c r="C186"/>
      <c r="D186"/>
    </row>
    <row r="187" spans="3:4" x14ac:dyDescent="0.25">
      <c r="C187"/>
      <c r="D187"/>
    </row>
    <row r="188" spans="3:4" x14ac:dyDescent="0.25">
      <c r="C188"/>
      <c r="D188"/>
    </row>
    <row r="189" spans="3:4" x14ac:dyDescent="0.25">
      <c r="C189"/>
      <c r="D189"/>
    </row>
    <row r="190" spans="3:4" x14ac:dyDescent="0.25">
      <c r="C190"/>
      <c r="D190"/>
    </row>
    <row r="191" spans="3:4" x14ac:dyDescent="0.25">
      <c r="C191"/>
      <c r="D191"/>
    </row>
    <row r="192" spans="3:4" x14ac:dyDescent="0.25">
      <c r="C192"/>
      <c r="D192"/>
    </row>
    <row r="193" spans="3:4" x14ac:dyDescent="0.25">
      <c r="C193"/>
      <c r="D193"/>
    </row>
    <row r="194" spans="3:4" x14ac:dyDescent="0.25">
      <c r="C194"/>
      <c r="D194"/>
    </row>
    <row r="195" spans="3:4" x14ac:dyDescent="0.25">
      <c r="C195"/>
      <c r="D195"/>
    </row>
    <row r="196" spans="3:4" x14ac:dyDescent="0.25">
      <c r="C196"/>
      <c r="D196"/>
    </row>
    <row r="197" spans="3:4" x14ac:dyDescent="0.25">
      <c r="C197"/>
      <c r="D197"/>
    </row>
    <row r="198" spans="3:4" x14ac:dyDescent="0.25">
      <c r="C198"/>
      <c r="D198"/>
    </row>
    <row r="199" spans="3:4" x14ac:dyDescent="0.25">
      <c r="C199"/>
      <c r="D199"/>
    </row>
    <row r="200" spans="3:4" x14ac:dyDescent="0.25">
      <c r="C200"/>
      <c r="D200"/>
    </row>
    <row r="201" spans="3:4" x14ac:dyDescent="0.25">
      <c r="C201"/>
      <c r="D201"/>
    </row>
    <row r="202" spans="3:4" x14ac:dyDescent="0.25">
      <c r="C202"/>
      <c r="D202"/>
    </row>
    <row r="203" spans="3:4" x14ac:dyDescent="0.25">
      <c r="C203"/>
      <c r="D203"/>
    </row>
    <row r="204" spans="3:4" x14ac:dyDescent="0.25">
      <c r="C204"/>
      <c r="D204"/>
    </row>
    <row r="205" spans="3:4" x14ac:dyDescent="0.25">
      <c r="C205"/>
      <c r="D205"/>
    </row>
    <row r="206" spans="3:4" x14ac:dyDescent="0.25">
      <c r="C206"/>
      <c r="D206"/>
    </row>
    <row r="207" spans="3:4" x14ac:dyDescent="0.25">
      <c r="C207"/>
      <c r="D207"/>
    </row>
    <row r="208" spans="3:4" x14ac:dyDescent="0.25">
      <c r="C208"/>
      <c r="D208"/>
    </row>
    <row r="209" spans="3:4" x14ac:dyDescent="0.25">
      <c r="C209"/>
      <c r="D209"/>
    </row>
    <row r="210" spans="3:4" x14ac:dyDescent="0.25">
      <c r="C210"/>
      <c r="D210"/>
    </row>
    <row r="211" spans="3:4" x14ac:dyDescent="0.25">
      <c r="C211"/>
      <c r="D211"/>
    </row>
    <row r="212" spans="3:4" x14ac:dyDescent="0.25">
      <c r="C212"/>
      <c r="D212"/>
    </row>
    <row r="213" spans="3:4" x14ac:dyDescent="0.25">
      <c r="C213"/>
      <c r="D213"/>
    </row>
    <row r="214" spans="3:4" x14ac:dyDescent="0.25">
      <c r="C214"/>
      <c r="D214"/>
    </row>
    <row r="215" spans="3:4" x14ac:dyDescent="0.25">
      <c r="C215"/>
      <c r="D215"/>
    </row>
    <row r="216" spans="3:4" x14ac:dyDescent="0.25">
      <c r="C216"/>
      <c r="D216"/>
    </row>
    <row r="217" spans="3:4" x14ac:dyDescent="0.25">
      <c r="C217"/>
      <c r="D217"/>
    </row>
    <row r="218" spans="3:4" x14ac:dyDescent="0.25">
      <c r="C218"/>
      <c r="D218"/>
    </row>
    <row r="219" spans="3:4" x14ac:dyDescent="0.25">
      <c r="C219"/>
      <c r="D219"/>
    </row>
    <row r="220" spans="3:4" x14ac:dyDescent="0.25">
      <c r="C220"/>
      <c r="D220"/>
    </row>
    <row r="221" spans="3:4" x14ac:dyDescent="0.25">
      <c r="C221"/>
      <c r="D221"/>
    </row>
    <row r="222" spans="3:4" x14ac:dyDescent="0.25">
      <c r="C222"/>
      <c r="D222"/>
    </row>
    <row r="223" spans="3:4" x14ac:dyDescent="0.25">
      <c r="C223"/>
      <c r="D223"/>
    </row>
    <row r="224" spans="3:4" x14ac:dyDescent="0.25">
      <c r="C224"/>
      <c r="D224"/>
    </row>
    <row r="225" spans="3:4" x14ac:dyDescent="0.25">
      <c r="C225"/>
      <c r="D225"/>
    </row>
    <row r="226" spans="3:4" x14ac:dyDescent="0.25">
      <c r="C226"/>
      <c r="D226"/>
    </row>
    <row r="227" spans="3:4" x14ac:dyDescent="0.25">
      <c r="C227"/>
      <c r="D227"/>
    </row>
    <row r="228" spans="3:4" x14ac:dyDescent="0.25">
      <c r="C228"/>
      <c r="D228"/>
    </row>
    <row r="229" spans="3:4" x14ac:dyDescent="0.25">
      <c r="C229"/>
      <c r="D229"/>
    </row>
    <row r="230" spans="3:4" x14ac:dyDescent="0.25">
      <c r="C230"/>
      <c r="D230"/>
    </row>
    <row r="231" spans="3:4" x14ac:dyDescent="0.25">
      <c r="C231"/>
      <c r="D231"/>
    </row>
    <row r="232" spans="3:4" x14ac:dyDescent="0.25">
      <c r="C232"/>
      <c r="D232"/>
    </row>
    <row r="233" spans="3:4" x14ac:dyDescent="0.25">
      <c r="C233"/>
      <c r="D233"/>
    </row>
    <row r="234" spans="3:4" x14ac:dyDescent="0.25">
      <c r="C234"/>
      <c r="D234"/>
    </row>
    <row r="235" spans="3:4" x14ac:dyDescent="0.25">
      <c r="C235"/>
      <c r="D235"/>
    </row>
    <row r="236" spans="3:4" x14ac:dyDescent="0.25">
      <c r="C236"/>
      <c r="D236"/>
    </row>
    <row r="237" spans="3:4" x14ac:dyDescent="0.25">
      <c r="C237"/>
      <c r="D237"/>
    </row>
    <row r="238" spans="3:4" x14ac:dyDescent="0.25">
      <c r="C238"/>
      <c r="D238"/>
    </row>
    <row r="239" spans="3:4" x14ac:dyDescent="0.25">
      <c r="C239"/>
      <c r="D239"/>
    </row>
    <row r="240" spans="3:4" x14ac:dyDescent="0.25">
      <c r="C240"/>
      <c r="D240"/>
    </row>
    <row r="241" spans="3:4" x14ac:dyDescent="0.25">
      <c r="C241"/>
      <c r="D241"/>
    </row>
    <row r="242" spans="3:4" x14ac:dyDescent="0.25">
      <c r="C242"/>
      <c r="D242"/>
    </row>
    <row r="243" spans="3:4" x14ac:dyDescent="0.25">
      <c r="C243"/>
      <c r="D243"/>
    </row>
    <row r="244" spans="3:4" x14ac:dyDescent="0.25">
      <c r="C244"/>
      <c r="D244"/>
    </row>
    <row r="245" spans="3:4" x14ac:dyDescent="0.25">
      <c r="C245"/>
      <c r="D245"/>
    </row>
    <row r="246" spans="3:4" x14ac:dyDescent="0.25">
      <c r="C246"/>
      <c r="D246"/>
    </row>
    <row r="247" spans="3:4" x14ac:dyDescent="0.25">
      <c r="C247"/>
      <c r="D247"/>
    </row>
    <row r="248" spans="3:4" x14ac:dyDescent="0.25">
      <c r="C248"/>
      <c r="D248"/>
    </row>
    <row r="249" spans="3:4" x14ac:dyDescent="0.25">
      <c r="C249"/>
      <c r="D249"/>
    </row>
    <row r="250" spans="3:4" x14ac:dyDescent="0.25">
      <c r="C250"/>
      <c r="D250"/>
    </row>
    <row r="251" spans="3:4" x14ac:dyDescent="0.25">
      <c r="C251"/>
      <c r="D251"/>
    </row>
    <row r="252" spans="3:4" x14ac:dyDescent="0.25">
      <c r="C252"/>
      <c r="D252"/>
    </row>
    <row r="253" spans="3:4" x14ac:dyDescent="0.25">
      <c r="C253"/>
      <c r="D253"/>
    </row>
    <row r="254" spans="3:4" x14ac:dyDescent="0.25">
      <c r="C254"/>
      <c r="D254"/>
    </row>
    <row r="255" spans="3:4" x14ac:dyDescent="0.25">
      <c r="C255"/>
      <c r="D255"/>
    </row>
    <row r="256" spans="3:4" x14ac:dyDescent="0.25">
      <c r="C256"/>
      <c r="D256"/>
    </row>
    <row r="257" spans="3:4" x14ac:dyDescent="0.25">
      <c r="C257"/>
      <c r="D257"/>
    </row>
    <row r="258" spans="3:4" x14ac:dyDescent="0.25">
      <c r="C258"/>
      <c r="D258"/>
    </row>
    <row r="259" spans="3:4" x14ac:dyDescent="0.25">
      <c r="C259"/>
      <c r="D259"/>
    </row>
    <row r="260" spans="3:4" x14ac:dyDescent="0.25">
      <c r="C260"/>
      <c r="D260"/>
    </row>
    <row r="261" spans="3:4" x14ac:dyDescent="0.25">
      <c r="C261"/>
      <c r="D261"/>
    </row>
    <row r="262" spans="3:4" x14ac:dyDescent="0.25">
      <c r="C262"/>
      <c r="D262"/>
    </row>
    <row r="263" spans="3:4" x14ac:dyDescent="0.25">
      <c r="C263"/>
      <c r="D263"/>
    </row>
    <row r="264" spans="3:4" x14ac:dyDescent="0.25">
      <c r="C264"/>
      <c r="D264"/>
    </row>
    <row r="265" spans="3:4" x14ac:dyDescent="0.25">
      <c r="C265"/>
      <c r="D265"/>
    </row>
    <row r="266" spans="3:4" x14ac:dyDescent="0.25">
      <c r="C266"/>
      <c r="D266"/>
    </row>
    <row r="267" spans="3:4" x14ac:dyDescent="0.25">
      <c r="C267"/>
      <c r="D267"/>
    </row>
    <row r="268" spans="3:4" x14ac:dyDescent="0.25">
      <c r="C268"/>
      <c r="D268"/>
    </row>
    <row r="269" spans="3:4" x14ac:dyDescent="0.25">
      <c r="C269"/>
      <c r="D269"/>
    </row>
    <row r="270" spans="3:4" x14ac:dyDescent="0.25">
      <c r="C270"/>
      <c r="D270"/>
    </row>
    <row r="271" spans="3:4" x14ac:dyDescent="0.25">
      <c r="C271"/>
      <c r="D271"/>
    </row>
    <row r="272" spans="3:4" x14ac:dyDescent="0.25">
      <c r="C272"/>
      <c r="D272"/>
    </row>
    <row r="273" spans="3:4" x14ac:dyDescent="0.25">
      <c r="C273"/>
      <c r="D273"/>
    </row>
    <row r="274" spans="3:4" x14ac:dyDescent="0.25">
      <c r="C274"/>
      <c r="D274"/>
    </row>
    <row r="275" spans="3:4" x14ac:dyDescent="0.25">
      <c r="C275"/>
      <c r="D275"/>
    </row>
    <row r="276" spans="3:4" x14ac:dyDescent="0.25">
      <c r="C276"/>
      <c r="D276"/>
    </row>
    <row r="277" spans="3:4" x14ac:dyDescent="0.25">
      <c r="C277"/>
      <c r="D277"/>
    </row>
    <row r="278" spans="3:4" x14ac:dyDescent="0.25">
      <c r="C278"/>
      <c r="D278"/>
    </row>
    <row r="279" spans="3:4" x14ac:dyDescent="0.25">
      <c r="C279"/>
      <c r="D279"/>
    </row>
    <row r="280" spans="3:4" x14ac:dyDescent="0.25">
      <c r="C280"/>
      <c r="D280"/>
    </row>
    <row r="281" spans="3:4" x14ac:dyDescent="0.25">
      <c r="C281"/>
      <c r="D281"/>
    </row>
    <row r="282" spans="3:4" x14ac:dyDescent="0.25">
      <c r="C282"/>
      <c r="D282"/>
    </row>
    <row r="283" spans="3:4" x14ac:dyDescent="0.25">
      <c r="C283"/>
      <c r="D283"/>
    </row>
    <row r="284" spans="3:4" x14ac:dyDescent="0.25">
      <c r="C284"/>
      <c r="D284"/>
    </row>
    <row r="285" spans="3:4" x14ac:dyDescent="0.25">
      <c r="C285"/>
      <c r="D285"/>
    </row>
    <row r="286" spans="3:4" x14ac:dyDescent="0.25">
      <c r="C286"/>
      <c r="D286"/>
    </row>
    <row r="287" spans="3:4" x14ac:dyDescent="0.25">
      <c r="C287"/>
      <c r="D287"/>
    </row>
    <row r="288" spans="3:4" x14ac:dyDescent="0.25">
      <c r="C288"/>
      <c r="D288"/>
    </row>
    <row r="289" spans="3:4" x14ac:dyDescent="0.25">
      <c r="C289"/>
      <c r="D289"/>
    </row>
    <row r="290" spans="3:4" x14ac:dyDescent="0.25">
      <c r="C290"/>
      <c r="D290"/>
    </row>
    <row r="291" spans="3:4" x14ac:dyDescent="0.25">
      <c r="C291"/>
      <c r="D291"/>
    </row>
    <row r="292" spans="3:4" x14ac:dyDescent="0.25">
      <c r="C292"/>
      <c r="D292"/>
    </row>
    <row r="293" spans="3:4" x14ac:dyDescent="0.25">
      <c r="C293"/>
      <c r="D293"/>
    </row>
    <row r="294" spans="3:4" x14ac:dyDescent="0.25">
      <c r="C294"/>
      <c r="D294"/>
    </row>
    <row r="295" spans="3:4" x14ac:dyDescent="0.25">
      <c r="C295"/>
      <c r="D295"/>
    </row>
    <row r="296" spans="3:4" x14ac:dyDescent="0.25">
      <c r="C296"/>
      <c r="D296"/>
    </row>
    <row r="297" spans="3:4" x14ac:dyDescent="0.25">
      <c r="C297"/>
      <c r="D297"/>
    </row>
    <row r="298" spans="3:4" x14ac:dyDescent="0.25">
      <c r="C298"/>
      <c r="D298"/>
    </row>
    <row r="299" spans="3:4" x14ac:dyDescent="0.25">
      <c r="C299"/>
      <c r="D299"/>
    </row>
    <row r="300" spans="3:4" x14ac:dyDescent="0.25">
      <c r="C300"/>
      <c r="D300"/>
    </row>
    <row r="301" spans="3:4" x14ac:dyDescent="0.25">
      <c r="C301"/>
      <c r="D301"/>
    </row>
    <row r="302" spans="3:4" x14ac:dyDescent="0.25">
      <c r="C302"/>
      <c r="D302"/>
    </row>
    <row r="303" spans="3:4" x14ac:dyDescent="0.25">
      <c r="C303"/>
      <c r="D303"/>
    </row>
    <row r="304" spans="3:4" x14ac:dyDescent="0.25">
      <c r="C304"/>
      <c r="D304"/>
    </row>
    <row r="305" spans="3:4" x14ac:dyDescent="0.25">
      <c r="C305"/>
      <c r="D305"/>
    </row>
    <row r="306" spans="3:4" x14ac:dyDescent="0.25">
      <c r="C306"/>
      <c r="D306"/>
    </row>
    <row r="307" spans="3:4" x14ac:dyDescent="0.25">
      <c r="C307"/>
      <c r="D307"/>
    </row>
    <row r="308" spans="3:4" x14ac:dyDescent="0.25">
      <c r="C308"/>
      <c r="D308"/>
    </row>
    <row r="309" spans="3:4" x14ac:dyDescent="0.25">
      <c r="C309"/>
      <c r="D309"/>
    </row>
    <row r="310" spans="3:4" x14ac:dyDescent="0.25">
      <c r="C310"/>
      <c r="D310"/>
    </row>
    <row r="311" spans="3:4" x14ac:dyDescent="0.25">
      <c r="C311"/>
      <c r="D311"/>
    </row>
    <row r="312" spans="3:4" x14ac:dyDescent="0.25">
      <c r="C312"/>
      <c r="D312"/>
    </row>
    <row r="313" spans="3:4" x14ac:dyDescent="0.25">
      <c r="C313"/>
      <c r="D313"/>
    </row>
    <row r="314" spans="3:4" x14ac:dyDescent="0.25">
      <c r="C314"/>
      <c r="D314"/>
    </row>
    <row r="315" spans="3:4" x14ac:dyDescent="0.25">
      <c r="C315"/>
      <c r="D315"/>
    </row>
    <row r="316" spans="3:4" x14ac:dyDescent="0.25">
      <c r="C316"/>
      <c r="D316"/>
    </row>
    <row r="317" spans="3:4" x14ac:dyDescent="0.25">
      <c r="C317"/>
      <c r="D317"/>
    </row>
    <row r="318" spans="3:4" x14ac:dyDescent="0.25">
      <c r="C318"/>
      <c r="D318"/>
    </row>
    <row r="319" spans="3:4" x14ac:dyDescent="0.25">
      <c r="C319"/>
      <c r="D319"/>
    </row>
    <row r="320" spans="3:4" x14ac:dyDescent="0.25">
      <c r="C320"/>
      <c r="D320"/>
    </row>
    <row r="321" spans="3:4" x14ac:dyDescent="0.25">
      <c r="C321"/>
      <c r="D321"/>
    </row>
    <row r="322" spans="3:4" x14ac:dyDescent="0.25">
      <c r="C322"/>
      <c r="D322"/>
    </row>
    <row r="323" spans="3:4" x14ac:dyDescent="0.25">
      <c r="C323"/>
      <c r="D323"/>
    </row>
    <row r="324" spans="3:4" x14ac:dyDescent="0.25">
      <c r="C324"/>
      <c r="D324"/>
    </row>
    <row r="325" spans="3:4" x14ac:dyDescent="0.25">
      <c r="C325"/>
      <c r="D325"/>
    </row>
    <row r="326" spans="3:4" x14ac:dyDescent="0.25">
      <c r="C326"/>
      <c r="D326"/>
    </row>
    <row r="327" spans="3:4" x14ac:dyDescent="0.25">
      <c r="C327"/>
      <c r="D327"/>
    </row>
    <row r="328" spans="3:4" x14ac:dyDescent="0.25">
      <c r="C328"/>
      <c r="D328"/>
    </row>
    <row r="329" spans="3:4" x14ac:dyDescent="0.25">
      <c r="C329"/>
      <c r="D329"/>
    </row>
    <row r="330" spans="3:4" x14ac:dyDescent="0.25">
      <c r="C330"/>
      <c r="D330"/>
    </row>
    <row r="331" spans="3:4" x14ac:dyDescent="0.25">
      <c r="C331"/>
      <c r="D331"/>
    </row>
    <row r="332" spans="3:4" x14ac:dyDescent="0.25">
      <c r="C332"/>
      <c r="D332"/>
    </row>
    <row r="333" spans="3:4" x14ac:dyDescent="0.25">
      <c r="C333"/>
      <c r="D333"/>
    </row>
    <row r="334" spans="3:4" x14ac:dyDescent="0.25">
      <c r="C334"/>
      <c r="D334"/>
    </row>
    <row r="335" spans="3:4" x14ac:dyDescent="0.25">
      <c r="C335"/>
      <c r="D335"/>
    </row>
    <row r="336" spans="3:4" x14ac:dyDescent="0.25">
      <c r="C336"/>
      <c r="D336"/>
    </row>
    <row r="337" spans="3:4" x14ac:dyDescent="0.25">
      <c r="C337"/>
      <c r="D337"/>
    </row>
    <row r="338" spans="3:4" x14ac:dyDescent="0.25">
      <c r="C338"/>
      <c r="D338"/>
    </row>
    <row r="339" spans="3:4" x14ac:dyDescent="0.25">
      <c r="C339"/>
      <c r="D339"/>
    </row>
    <row r="340" spans="3:4" x14ac:dyDescent="0.25">
      <c r="C340"/>
      <c r="D340"/>
    </row>
    <row r="341" spans="3:4" x14ac:dyDescent="0.25">
      <c r="C341"/>
      <c r="D341"/>
    </row>
    <row r="342" spans="3:4" x14ac:dyDescent="0.25">
      <c r="C342"/>
      <c r="D342"/>
    </row>
    <row r="343" spans="3:4" x14ac:dyDescent="0.25">
      <c r="C343"/>
      <c r="D343"/>
    </row>
    <row r="344" spans="3:4" x14ac:dyDescent="0.25">
      <c r="C344"/>
      <c r="D344"/>
    </row>
    <row r="345" spans="3:4" x14ac:dyDescent="0.25">
      <c r="C345"/>
      <c r="D345"/>
    </row>
    <row r="346" spans="3:4" x14ac:dyDescent="0.25">
      <c r="C346"/>
      <c r="D346"/>
    </row>
    <row r="347" spans="3:4" x14ac:dyDescent="0.25">
      <c r="C347"/>
      <c r="D347"/>
    </row>
    <row r="348" spans="3:4" x14ac:dyDescent="0.25">
      <c r="C348"/>
      <c r="D348"/>
    </row>
    <row r="349" spans="3:4" x14ac:dyDescent="0.25">
      <c r="C349"/>
      <c r="D349"/>
    </row>
    <row r="350" spans="3:4" x14ac:dyDescent="0.25">
      <c r="C350"/>
      <c r="D350"/>
    </row>
    <row r="351" spans="3:4" x14ac:dyDescent="0.25">
      <c r="C351"/>
      <c r="D351"/>
    </row>
    <row r="352" spans="3:4" x14ac:dyDescent="0.25">
      <c r="C352"/>
      <c r="D352"/>
    </row>
    <row r="353" spans="3:4" x14ac:dyDescent="0.25">
      <c r="C353"/>
      <c r="D353"/>
    </row>
    <row r="354" spans="3:4" x14ac:dyDescent="0.25">
      <c r="C354"/>
      <c r="D354"/>
    </row>
    <row r="355" spans="3:4" x14ac:dyDescent="0.25">
      <c r="C355"/>
      <c r="D355"/>
    </row>
    <row r="356" spans="3:4" x14ac:dyDescent="0.25">
      <c r="C356"/>
      <c r="D356"/>
    </row>
    <row r="357" spans="3:4" x14ac:dyDescent="0.25">
      <c r="C357"/>
      <c r="D357"/>
    </row>
    <row r="358" spans="3:4" x14ac:dyDescent="0.25">
      <c r="C358"/>
      <c r="D358"/>
    </row>
    <row r="359" spans="3:4" x14ac:dyDescent="0.25">
      <c r="C359"/>
      <c r="D359"/>
    </row>
    <row r="360" spans="3:4" x14ac:dyDescent="0.25">
      <c r="C360"/>
      <c r="D360"/>
    </row>
    <row r="361" spans="3:4" x14ac:dyDescent="0.25">
      <c r="C361"/>
      <c r="D361"/>
    </row>
    <row r="362" spans="3:4" x14ac:dyDescent="0.25">
      <c r="C362"/>
      <c r="D362"/>
    </row>
    <row r="363" spans="3:4" x14ac:dyDescent="0.25">
      <c r="C363"/>
      <c r="D363"/>
    </row>
    <row r="364" spans="3:4" x14ac:dyDescent="0.25">
      <c r="C364"/>
      <c r="D364"/>
    </row>
    <row r="365" spans="3:4" x14ac:dyDescent="0.25">
      <c r="C365"/>
      <c r="D365"/>
    </row>
    <row r="366" spans="3:4" x14ac:dyDescent="0.25">
      <c r="C366"/>
      <c r="D366"/>
    </row>
    <row r="367" spans="3:4" x14ac:dyDescent="0.25">
      <c r="C367"/>
      <c r="D367"/>
    </row>
    <row r="368" spans="3:4" x14ac:dyDescent="0.25">
      <c r="C368"/>
      <c r="D368"/>
    </row>
    <row r="369" spans="3:4" x14ac:dyDescent="0.25">
      <c r="C369"/>
      <c r="D369"/>
    </row>
    <row r="370" spans="3:4" x14ac:dyDescent="0.25">
      <c r="C370"/>
      <c r="D370"/>
    </row>
    <row r="371" spans="3:4" x14ac:dyDescent="0.25">
      <c r="C371"/>
      <c r="D371"/>
    </row>
    <row r="372" spans="3:4" x14ac:dyDescent="0.25">
      <c r="C372"/>
      <c r="D372"/>
    </row>
    <row r="373" spans="3:4" x14ac:dyDescent="0.25">
      <c r="C373"/>
      <c r="D373"/>
    </row>
    <row r="374" spans="3:4" x14ac:dyDescent="0.25">
      <c r="C374"/>
      <c r="D374"/>
    </row>
    <row r="375" spans="3:4" x14ac:dyDescent="0.25">
      <c r="C375"/>
      <c r="D375"/>
    </row>
    <row r="376" spans="3:4" x14ac:dyDescent="0.25">
      <c r="C376"/>
      <c r="D376"/>
    </row>
    <row r="377" spans="3:4" x14ac:dyDescent="0.25">
      <c r="C377"/>
      <c r="D377"/>
    </row>
    <row r="378" spans="3:4" x14ac:dyDescent="0.25">
      <c r="C378"/>
      <c r="D378"/>
    </row>
    <row r="379" spans="3:4" x14ac:dyDescent="0.25">
      <c r="C379"/>
      <c r="D379"/>
    </row>
    <row r="380" spans="3:4" x14ac:dyDescent="0.25">
      <c r="C380"/>
      <c r="D380"/>
    </row>
    <row r="381" spans="3:4" x14ac:dyDescent="0.25">
      <c r="C381"/>
      <c r="D381"/>
    </row>
    <row r="382" spans="3:4" x14ac:dyDescent="0.25">
      <c r="C382"/>
      <c r="D382"/>
    </row>
    <row r="383" spans="3:4" x14ac:dyDescent="0.25">
      <c r="C383"/>
      <c r="D383"/>
    </row>
    <row r="384" spans="3:4" x14ac:dyDescent="0.25">
      <c r="C384"/>
      <c r="D384"/>
    </row>
    <row r="385" spans="3:4" x14ac:dyDescent="0.25">
      <c r="C385"/>
      <c r="D385"/>
    </row>
    <row r="386" spans="3:4" x14ac:dyDescent="0.25">
      <c r="C386"/>
      <c r="D386"/>
    </row>
    <row r="387" spans="3:4" x14ac:dyDescent="0.25">
      <c r="C387"/>
      <c r="D387"/>
    </row>
    <row r="388" spans="3:4" x14ac:dyDescent="0.25">
      <c r="C388"/>
      <c r="D388"/>
    </row>
    <row r="389" spans="3:4" x14ac:dyDescent="0.25">
      <c r="C389"/>
      <c r="D389"/>
    </row>
    <row r="390" spans="3:4" x14ac:dyDescent="0.25">
      <c r="C390"/>
      <c r="D390"/>
    </row>
    <row r="391" spans="3:4" x14ac:dyDescent="0.25">
      <c r="C391"/>
      <c r="D391"/>
    </row>
    <row r="392" spans="3:4" x14ac:dyDescent="0.25">
      <c r="C392"/>
      <c r="D392"/>
    </row>
    <row r="393" spans="3:4" x14ac:dyDescent="0.25">
      <c r="C393"/>
      <c r="D393"/>
    </row>
    <row r="394" spans="3:4" x14ac:dyDescent="0.25">
      <c r="C394"/>
      <c r="D394"/>
    </row>
    <row r="395" spans="3:4" x14ac:dyDescent="0.25">
      <c r="C395"/>
      <c r="D395"/>
    </row>
    <row r="396" spans="3:4" x14ac:dyDescent="0.25">
      <c r="C396"/>
      <c r="D396"/>
    </row>
    <row r="397" spans="3:4" x14ac:dyDescent="0.25">
      <c r="C397"/>
      <c r="D397"/>
    </row>
    <row r="398" spans="3:4" x14ac:dyDescent="0.25">
      <c r="C398"/>
      <c r="D398"/>
    </row>
    <row r="399" spans="3:4" x14ac:dyDescent="0.25">
      <c r="C399"/>
      <c r="D399"/>
    </row>
    <row r="400" spans="3:4" x14ac:dyDescent="0.25">
      <c r="C400"/>
      <c r="D400"/>
    </row>
    <row r="401" spans="3:4" x14ac:dyDescent="0.25">
      <c r="C401"/>
      <c r="D401"/>
    </row>
    <row r="402" spans="3:4" x14ac:dyDescent="0.25">
      <c r="C402"/>
      <c r="D402"/>
    </row>
    <row r="403" spans="3:4" x14ac:dyDescent="0.25">
      <c r="C403"/>
      <c r="D403"/>
    </row>
    <row r="404" spans="3:4" x14ac:dyDescent="0.25">
      <c r="C404"/>
      <c r="D404"/>
    </row>
    <row r="405" spans="3:4" x14ac:dyDescent="0.25">
      <c r="C405"/>
      <c r="D405"/>
    </row>
    <row r="406" spans="3:4" x14ac:dyDescent="0.25">
      <c r="C406"/>
      <c r="D406"/>
    </row>
    <row r="407" spans="3:4" x14ac:dyDescent="0.25">
      <c r="C407"/>
      <c r="D407"/>
    </row>
    <row r="408" spans="3:4" x14ac:dyDescent="0.25">
      <c r="C408"/>
      <c r="D408"/>
    </row>
    <row r="409" spans="3:4" x14ac:dyDescent="0.25">
      <c r="C409"/>
      <c r="D409"/>
    </row>
    <row r="410" spans="3:4" x14ac:dyDescent="0.25">
      <c r="C410"/>
      <c r="D410"/>
    </row>
    <row r="411" spans="3:4" x14ac:dyDescent="0.25">
      <c r="C411"/>
      <c r="D411"/>
    </row>
    <row r="412" spans="3:4" x14ac:dyDescent="0.25">
      <c r="C412"/>
      <c r="D412"/>
    </row>
    <row r="413" spans="3:4" x14ac:dyDescent="0.25">
      <c r="C413"/>
      <c r="D413"/>
    </row>
    <row r="414" spans="3:4" x14ac:dyDescent="0.25">
      <c r="C414"/>
      <c r="D414"/>
    </row>
    <row r="415" spans="3:4" x14ac:dyDescent="0.25">
      <c r="C415"/>
      <c r="D415"/>
    </row>
    <row r="416" spans="3:4" x14ac:dyDescent="0.25">
      <c r="C416"/>
      <c r="D416"/>
    </row>
    <row r="417" spans="3:4" x14ac:dyDescent="0.25">
      <c r="C417"/>
      <c r="D417"/>
    </row>
    <row r="418" spans="3:4" x14ac:dyDescent="0.25">
      <c r="C418"/>
      <c r="D418"/>
    </row>
    <row r="419" spans="3:4" x14ac:dyDescent="0.25">
      <c r="C419"/>
      <c r="D419"/>
    </row>
    <row r="420" spans="3:4" x14ac:dyDescent="0.25">
      <c r="C420"/>
      <c r="D420"/>
    </row>
    <row r="421" spans="3:4" x14ac:dyDescent="0.25">
      <c r="C421"/>
      <c r="D421"/>
    </row>
    <row r="422" spans="3:4" x14ac:dyDescent="0.25">
      <c r="C422"/>
      <c r="D422"/>
    </row>
    <row r="423" spans="3:4" x14ac:dyDescent="0.25">
      <c r="C423"/>
      <c r="D423"/>
    </row>
    <row r="424" spans="3:4" x14ac:dyDescent="0.25">
      <c r="C424"/>
      <c r="D424"/>
    </row>
    <row r="425" spans="3:4" x14ac:dyDescent="0.25">
      <c r="C425"/>
      <c r="D425"/>
    </row>
    <row r="426" spans="3:4" x14ac:dyDescent="0.25">
      <c r="C426"/>
      <c r="D426"/>
    </row>
    <row r="427" spans="3:4" x14ac:dyDescent="0.25">
      <c r="C427"/>
      <c r="D427"/>
    </row>
    <row r="428" spans="3:4" x14ac:dyDescent="0.25">
      <c r="C428"/>
      <c r="D428"/>
    </row>
    <row r="429" spans="3:4" x14ac:dyDescent="0.25">
      <c r="C429"/>
      <c r="D429"/>
    </row>
    <row r="430" spans="3:4" x14ac:dyDescent="0.25">
      <c r="C430"/>
      <c r="D430"/>
    </row>
    <row r="431" spans="3:4" x14ac:dyDescent="0.25">
      <c r="C431"/>
      <c r="D431"/>
    </row>
    <row r="432" spans="3:4" x14ac:dyDescent="0.25">
      <c r="C432"/>
      <c r="D432"/>
    </row>
    <row r="433" spans="3:4" x14ac:dyDescent="0.25">
      <c r="C433"/>
      <c r="D433"/>
    </row>
    <row r="434" spans="3:4" x14ac:dyDescent="0.25">
      <c r="C434"/>
      <c r="D434"/>
    </row>
    <row r="435" spans="3:4" x14ac:dyDescent="0.25">
      <c r="C435"/>
      <c r="D435"/>
    </row>
    <row r="436" spans="3:4" x14ac:dyDescent="0.25">
      <c r="C436"/>
      <c r="D436"/>
    </row>
    <row r="437" spans="3:4" x14ac:dyDescent="0.25">
      <c r="C437"/>
      <c r="D437"/>
    </row>
    <row r="438" spans="3:4" x14ac:dyDescent="0.25">
      <c r="C438"/>
      <c r="D438"/>
    </row>
    <row r="439" spans="3:4" x14ac:dyDescent="0.25">
      <c r="C439"/>
      <c r="D439"/>
    </row>
    <row r="440" spans="3:4" x14ac:dyDescent="0.25">
      <c r="C440"/>
      <c r="D440"/>
    </row>
    <row r="441" spans="3:4" x14ac:dyDescent="0.25">
      <c r="C441"/>
      <c r="D441"/>
    </row>
    <row r="442" spans="3:4" x14ac:dyDescent="0.25">
      <c r="C442"/>
      <c r="D442"/>
    </row>
    <row r="443" spans="3:4" x14ac:dyDescent="0.25">
      <c r="C443"/>
      <c r="D443"/>
    </row>
    <row r="444" spans="3:4" x14ac:dyDescent="0.25">
      <c r="C444"/>
      <c r="D444"/>
    </row>
    <row r="445" spans="3:4" x14ac:dyDescent="0.25">
      <c r="C445"/>
      <c r="D445"/>
    </row>
    <row r="446" spans="3:4" x14ac:dyDescent="0.25">
      <c r="C446"/>
      <c r="D446"/>
    </row>
    <row r="447" spans="3:4" x14ac:dyDescent="0.25">
      <c r="C447"/>
      <c r="D447"/>
    </row>
    <row r="448" spans="3:4" x14ac:dyDescent="0.25">
      <c r="C448"/>
      <c r="D448"/>
    </row>
    <row r="449" spans="3:4" x14ac:dyDescent="0.25">
      <c r="C449"/>
      <c r="D449"/>
    </row>
    <row r="450" spans="3:4" x14ac:dyDescent="0.25">
      <c r="C450"/>
      <c r="D450"/>
    </row>
    <row r="451" spans="3:4" x14ac:dyDescent="0.25">
      <c r="C451"/>
      <c r="D451"/>
    </row>
    <row r="452" spans="3:4" x14ac:dyDescent="0.25">
      <c r="C452"/>
      <c r="D452"/>
    </row>
    <row r="453" spans="3:4" x14ac:dyDescent="0.25">
      <c r="C453"/>
      <c r="D453"/>
    </row>
    <row r="454" spans="3:4" x14ac:dyDescent="0.25">
      <c r="C454"/>
      <c r="D454"/>
    </row>
    <row r="455" spans="3:4" x14ac:dyDescent="0.25">
      <c r="C455"/>
      <c r="D455"/>
    </row>
    <row r="456" spans="3:4" x14ac:dyDescent="0.25">
      <c r="C456"/>
      <c r="D456"/>
    </row>
    <row r="457" spans="3:4" x14ac:dyDescent="0.25">
      <c r="C457"/>
      <c r="D457"/>
    </row>
    <row r="458" spans="3:4" x14ac:dyDescent="0.25">
      <c r="C458"/>
      <c r="D458"/>
    </row>
    <row r="459" spans="3:4" x14ac:dyDescent="0.25">
      <c r="C459"/>
      <c r="D459"/>
    </row>
    <row r="460" spans="3:4" x14ac:dyDescent="0.25">
      <c r="C460"/>
      <c r="D460"/>
    </row>
    <row r="461" spans="3:4" x14ac:dyDescent="0.25">
      <c r="C461"/>
      <c r="D461"/>
    </row>
    <row r="462" spans="3:4" x14ac:dyDescent="0.25">
      <c r="C462"/>
      <c r="D462"/>
    </row>
    <row r="463" spans="3:4" x14ac:dyDescent="0.25">
      <c r="C463"/>
      <c r="D463"/>
    </row>
    <row r="464" spans="3:4" x14ac:dyDescent="0.25">
      <c r="C464"/>
      <c r="D464"/>
    </row>
    <row r="465" spans="3:4" x14ac:dyDescent="0.25">
      <c r="C465"/>
      <c r="D465"/>
    </row>
    <row r="466" spans="3:4" x14ac:dyDescent="0.25">
      <c r="C466"/>
      <c r="D466"/>
    </row>
    <row r="467" spans="3:4" x14ac:dyDescent="0.25">
      <c r="C467"/>
      <c r="D467"/>
    </row>
    <row r="468" spans="3:4" x14ac:dyDescent="0.25">
      <c r="C468"/>
      <c r="D468"/>
    </row>
    <row r="469" spans="3:4" x14ac:dyDescent="0.25">
      <c r="C469"/>
      <c r="D469"/>
    </row>
    <row r="470" spans="3:4" x14ac:dyDescent="0.25">
      <c r="C470"/>
      <c r="D470"/>
    </row>
    <row r="471" spans="3:4" x14ac:dyDescent="0.25">
      <c r="C471"/>
      <c r="D471"/>
    </row>
    <row r="472" spans="3:4" x14ac:dyDescent="0.25">
      <c r="C472"/>
      <c r="D472"/>
    </row>
    <row r="473" spans="3:4" x14ac:dyDescent="0.25">
      <c r="C473"/>
      <c r="D473"/>
    </row>
    <row r="474" spans="3:4" x14ac:dyDescent="0.25">
      <c r="C474"/>
      <c r="D474"/>
    </row>
    <row r="475" spans="3:4" x14ac:dyDescent="0.25">
      <c r="C475"/>
      <c r="D475"/>
    </row>
    <row r="476" spans="3:4" x14ac:dyDescent="0.25">
      <c r="C476"/>
      <c r="D476"/>
    </row>
    <row r="477" spans="3:4" x14ac:dyDescent="0.25">
      <c r="C477"/>
      <c r="D477"/>
    </row>
    <row r="478" spans="3:4" x14ac:dyDescent="0.25">
      <c r="C478"/>
      <c r="D478"/>
    </row>
    <row r="479" spans="3:4" x14ac:dyDescent="0.25">
      <c r="C479"/>
      <c r="D479"/>
    </row>
    <row r="480" spans="3:4" x14ac:dyDescent="0.25">
      <c r="C480"/>
      <c r="D480"/>
    </row>
    <row r="481" spans="3:4" x14ac:dyDescent="0.25">
      <c r="C481"/>
      <c r="D481"/>
    </row>
    <row r="482" spans="3:4" x14ac:dyDescent="0.25">
      <c r="C482"/>
      <c r="D482"/>
    </row>
    <row r="483" spans="3:4" x14ac:dyDescent="0.25">
      <c r="C483"/>
      <c r="D483"/>
    </row>
    <row r="484" spans="3:4" x14ac:dyDescent="0.25">
      <c r="C484"/>
      <c r="D484"/>
    </row>
    <row r="485" spans="3:4" x14ac:dyDescent="0.25">
      <c r="C485"/>
      <c r="D485"/>
    </row>
    <row r="486" spans="3:4" x14ac:dyDescent="0.25">
      <c r="C486"/>
      <c r="D486"/>
    </row>
    <row r="487" spans="3:4" x14ac:dyDescent="0.25">
      <c r="C487"/>
      <c r="D487"/>
    </row>
    <row r="488" spans="3:4" x14ac:dyDescent="0.25">
      <c r="C488"/>
      <c r="D488"/>
    </row>
    <row r="489" spans="3:4" x14ac:dyDescent="0.25">
      <c r="C489"/>
      <c r="D489"/>
    </row>
    <row r="490" spans="3:4" x14ac:dyDescent="0.25">
      <c r="C490"/>
      <c r="D490"/>
    </row>
    <row r="491" spans="3:4" x14ac:dyDescent="0.25">
      <c r="C491"/>
      <c r="D491"/>
    </row>
    <row r="492" spans="3:4" x14ac:dyDescent="0.25">
      <c r="C492"/>
      <c r="D492"/>
    </row>
    <row r="493" spans="3:4" x14ac:dyDescent="0.25">
      <c r="C493"/>
      <c r="D493"/>
    </row>
    <row r="494" spans="3:4" x14ac:dyDescent="0.25">
      <c r="C494"/>
      <c r="D494"/>
    </row>
    <row r="495" spans="3:4" x14ac:dyDescent="0.25">
      <c r="C495"/>
      <c r="D495"/>
    </row>
    <row r="496" spans="3:4" x14ac:dyDescent="0.25">
      <c r="C496"/>
      <c r="D496"/>
    </row>
    <row r="497" spans="3:4" x14ac:dyDescent="0.25">
      <c r="C497"/>
      <c r="D497"/>
    </row>
    <row r="498" spans="3:4" x14ac:dyDescent="0.25">
      <c r="C498"/>
      <c r="D498"/>
    </row>
    <row r="499" spans="3:4" x14ac:dyDescent="0.25">
      <c r="C499"/>
      <c r="D499"/>
    </row>
    <row r="500" spans="3:4" x14ac:dyDescent="0.25">
      <c r="C500"/>
      <c r="D500"/>
    </row>
    <row r="501" spans="3:4" x14ac:dyDescent="0.25">
      <c r="C501"/>
      <c r="D501"/>
    </row>
    <row r="502" spans="3:4" x14ac:dyDescent="0.25">
      <c r="C502"/>
      <c r="D502"/>
    </row>
    <row r="503" spans="3:4" x14ac:dyDescent="0.25">
      <c r="C503"/>
      <c r="D503"/>
    </row>
    <row r="504" spans="3:4" x14ac:dyDescent="0.25">
      <c r="C504"/>
      <c r="D504"/>
    </row>
    <row r="505" spans="3:4" x14ac:dyDescent="0.25">
      <c r="C505"/>
      <c r="D505"/>
    </row>
    <row r="506" spans="3:4" x14ac:dyDescent="0.25">
      <c r="C506"/>
      <c r="D506"/>
    </row>
    <row r="507" spans="3:4" x14ac:dyDescent="0.25">
      <c r="C507"/>
      <c r="D507"/>
    </row>
    <row r="508" spans="3:4" x14ac:dyDescent="0.25">
      <c r="C508"/>
      <c r="D508"/>
    </row>
    <row r="509" spans="3:4" x14ac:dyDescent="0.25">
      <c r="C509"/>
      <c r="D509"/>
    </row>
    <row r="510" spans="3:4" x14ac:dyDescent="0.25">
      <c r="C510"/>
      <c r="D510"/>
    </row>
    <row r="511" spans="3:4" x14ac:dyDescent="0.25">
      <c r="C511"/>
      <c r="D511"/>
    </row>
    <row r="512" spans="3:4" x14ac:dyDescent="0.25">
      <c r="C512"/>
      <c r="D512"/>
    </row>
    <row r="513" spans="3:4" x14ac:dyDescent="0.25">
      <c r="C513"/>
      <c r="D513"/>
    </row>
    <row r="514" spans="3:4" x14ac:dyDescent="0.25">
      <c r="C514"/>
      <c r="D514"/>
    </row>
    <row r="515" spans="3:4" x14ac:dyDescent="0.25">
      <c r="C515"/>
      <c r="D515"/>
    </row>
    <row r="516" spans="3:4" x14ac:dyDescent="0.25">
      <c r="C516"/>
      <c r="D516"/>
    </row>
    <row r="517" spans="3:4" x14ac:dyDescent="0.25">
      <c r="C517"/>
      <c r="D517"/>
    </row>
    <row r="518" spans="3:4" x14ac:dyDescent="0.25">
      <c r="C518"/>
      <c r="D518"/>
    </row>
    <row r="519" spans="3:4" x14ac:dyDescent="0.25">
      <c r="C519"/>
      <c r="D519"/>
    </row>
    <row r="520" spans="3:4" x14ac:dyDescent="0.25">
      <c r="C520"/>
      <c r="D520"/>
    </row>
    <row r="521" spans="3:4" x14ac:dyDescent="0.25">
      <c r="C521"/>
      <c r="D521"/>
    </row>
    <row r="522" spans="3:4" x14ac:dyDescent="0.25">
      <c r="C522"/>
      <c r="D522"/>
    </row>
    <row r="523" spans="3:4" x14ac:dyDescent="0.25">
      <c r="C523"/>
      <c r="D523"/>
    </row>
    <row r="524" spans="3:4" x14ac:dyDescent="0.25">
      <c r="C524"/>
      <c r="D524"/>
    </row>
    <row r="525" spans="3:4" x14ac:dyDescent="0.25">
      <c r="C525"/>
      <c r="D525"/>
    </row>
    <row r="526" spans="3:4" x14ac:dyDescent="0.25">
      <c r="C526"/>
      <c r="D526"/>
    </row>
    <row r="527" spans="3:4" x14ac:dyDescent="0.25">
      <c r="C527"/>
      <c r="D527"/>
    </row>
    <row r="528" spans="3:4" x14ac:dyDescent="0.25">
      <c r="C528"/>
      <c r="D528"/>
    </row>
    <row r="529" spans="3:4" x14ac:dyDescent="0.25">
      <c r="C529"/>
      <c r="D529"/>
    </row>
    <row r="530" spans="3:4" x14ac:dyDescent="0.25">
      <c r="C530"/>
      <c r="D530"/>
    </row>
    <row r="531" spans="3:4" x14ac:dyDescent="0.25">
      <c r="C531"/>
      <c r="D531"/>
    </row>
    <row r="532" spans="3:4" x14ac:dyDescent="0.25">
      <c r="C532"/>
      <c r="D532"/>
    </row>
    <row r="533" spans="3:4" x14ac:dyDescent="0.25">
      <c r="C533"/>
      <c r="D533"/>
    </row>
    <row r="534" spans="3:4" x14ac:dyDescent="0.25">
      <c r="C534"/>
      <c r="D534"/>
    </row>
    <row r="535" spans="3:4" x14ac:dyDescent="0.25">
      <c r="C535"/>
      <c r="D535"/>
    </row>
    <row r="536" spans="3:4" x14ac:dyDescent="0.25">
      <c r="C536"/>
      <c r="D536"/>
    </row>
    <row r="537" spans="3:4" x14ac:dyDescent="0.25">
      <c r="C537"/>
      <c r="D537"/>
    </row>
    <row r="538" spans="3:4" x14ac:dyDescent="0.25">
      <c r="C538"/>
      <c r="D538"/>
    </row>
    <row r="539" spans="3:4" x14ac:dyDescent="0.25">
      <c r="C539"/>
      <c r="D539"/>
    </row>
    <row r="540" spans="3:4" x14ac:dyDescent="0.25">
      <c r="C540"/>
      <c r="D540"/>
    </row>
    <row r="541" spans="3:4" x14ac:dyDescent="0.25">
      <c r="C541"/>
      <c r="D541"/>
    </row>
    <row r="542" spans="3:4" x14ac:dyDescent="0.25">
      <c r="C542"/>
      <c r="D542"/>
    </row>
    <row r="543" spans="3:4" x14ac:dyDescent="0.25">
      <c r="C543"/>
      <c r="D543"/>
    </row>
    <row r="544" spans="3:4" x14ac:dyDescent="0.25">
      <c r="C544"/>
      <c r="D544"/>
    </row>
    <row r="545" spans="3:4" x14ac:dyDescent="0.25">
      <c r="C545"/>
      <c r="D545"/>
    </row>
    <row r="546" spans="3:4" x14ac:dyDescent="0.25">
      <c r="C546"/>
      <c r="D546"/>
    </row>
    <row r="547" spans="3:4" x14ac:dyDescent="0.25">
      <c r="C547"/>
      <c r="D547"/>
    </row>
    <row r="548" spans="3:4" x14ac:dyDescent="0.25">
      <c r="C548"/>
      <c r="D548"/>
    </row>
    <row r="549" spans="3:4" x14ac:dyDescent="0.25">
      <c r="C549"/>
      <c r="D549"/>
    </row>
    <row r="550" spans="3:4" x14ac:dyDescent="0.25">
      <c r="C550"/>
      <c r="D550"/>
    </row>
    <row r="551" spans="3:4" x14ac:dyDescent="0.25">
      <c r="C551"/>
      <c r="D551"/>
    </row>
    <row r="552" spans="3:4" x14ac:dyDescent="0.25">
      <c r="C552"/>
      <c r="D552"/>
    </row>
    <row r="553" spans="3:4" x14ac:dyDescent="0.25">
      <c r="C553"/>
      <c r="D553"/>
    </row>
    <row r="554" spans="3:4" x14ac:dyDescent="0.25">
      <c r="C554"/>
      <c r="D554"/>
    </row>
    <row r="555" spans="3:4" x14ac:dyDescent="0.25">
      <c r="C555"/>
      <c r="D555"/>
    </row>
    <row r="556" spans="3:4" x14ac:dyDescent="0.25">
      <c r="C556"/>
      <c r="D556"/>
    </row>
    <row r="557" spans="3:4" x14ac:dyDescent="0.25">
      <c r="C557"/>
      <c r="D557"/>
    </row>
    <row r="558" spans="3:4" x14ac:dyDescent="0.25">
      <c r="C558"/>
      <c r="D558"/>
    </row>
    <row r="559" spans="3:4" x14ac:dyDescent="0.25">
      <c r="C559"/>
      <c r="D559"/>
    </row>
    <row r="560" spans="3:4" x14ac:dyDescent="0.25">
      <c r="C560"/>
      <c r="D560"/>
    </row>
    <row r="561" spans="3:4" x14ac:dyDescent="0.25">
      <c r="C561"/>
      <c r="D561"/>
    </row>
    <row r="562" spans="3:4" x14ac:dyDescent="0.25">
      <c r="C562"/>
      <c r="D562"/>
    </row>
    <row r="563" spans="3:4" x14ac:dyDescent="0.25">
      <c r="C563"/>
      <c r="D563"/>
    </row>
    <row r="564" spans="3:4" x14ac:dyDescent="0.25">
      <c r="C564"/>
      <c r="D564"/>
    </row>
    <row r="565" spans="3:4" x14ac:dyDescent="0.25">
      <c r="C565"/>
      <c r="D565"/>
    </row>
    <row r="566" spans="3:4" x14ac:dyDescent="0.25">
      <c r="C566"/>
      <c r="D566"/>
    </row>
    <row r="567" spans="3:4" x14ac:dyDescent="0.25">
      <c r="C567"/>
      <c r="D567"/>
    </row>
    <row r="568" spans="3:4" x14ac:dyDescent="0.25">
      <c r="C568"/>
      <c r="D568"/>
    </row>
    <row r="569" spans="3:4" x14ac:dyDescent="0.25">
      <c r="C569"/>
      <c r="D569"/>
    </row>
    <row r="570" spans="3:4" x14ac:dyDescent="0.25">
      <c r="C570"/>
      <c r="D570"/>
    </row>
    <row r="571" spans="3:4" x14ac:dyDescent="0.25">
      <c r="C571"/>
      <c r="D571"/>
    </row>
    <row r="572" spans="3:4" x14ac:dyDescent="0.25">
      <c r="C572"/>
      <c r="D572"/>
    </row>
    <row r="573" spans="3:4" x14ac:dyDescent="0.25">
      <c r="C573"/>
      <c r="D573"/>
    </row>
    <row r="574" spans="3:4" x14ac:dyDescent="0.25">
      <c r="C574"/>
      <c r="D574"/>
    </row>
    <row r="575" spans="3:4" x14ac:dyDescent="0.25">
      <c r="C575"/>
      <c r="D575"/>
    </row>
    <row r="576" spans="3:4" x14ac:dyDescent="0.25">
      <c r="C576"/>
      <c r="D576"/>
    </row>
    <row r="577" spans="3:4" x14ac:dyDescent="0.25">
      <c r="C577"/>
      <c r="D577"/>
    </row>
    <row r="578" spans="3:4" x14ac:dyDescent="0.25">
      <c r="C578"/>
      <c r="D578"/>
    </row>
    <row r="579" spans="3:4" x14ac:dyDescent="0.25">
      <c r="C579"/>
      <c r="D579"/>
    </row>
    <row r="580" spans="3:4" x14ac:dyDescent="0.25">
      <c r="C580"/>
      <c r="D580"/>
    </row>
    <row r="581" spans="3:4" x14ac:dyDescent="0.25">
      <c r="C581"/>
      <c r="D581"/>
    </row>
    <row r="582" spans="3:4" x14ac:dyDescent="0.25">
      <c r="C582"/>
      <c r="D582"/>
    </row>
    <row r="583" spans="3:4" x14ac:dyDescent="0.25">
      <c r="C583"/>
      <c r="D583"/>
    </row>
    <row r="584" spans="3:4" x14ac:dyDescent="0.25">
      <c r="C584"/>
      <c r="D584"/>
    </row>
    <row r="585" spans="3:4" x14ac:dyDescent="0.25">
      <c r="C585"/>
      <c r="D585"/>
    </row>
    <row r="586" spans="3:4" x14ac:dyDescent="0.25">
      <c r="C586"/>
      <c r="D586"/>
    </row>
    <row r="587" spans="3:4" x14ac:dyDescent="0.25">
      <c r="C587"/>
      <c r="D587"/>
    </row>
    <row r="588" spans="3:4" x14ac:dyDescent="0.25">
      <c r="C588"/>
      <c r="D588"/>
    </row>
    <row r="589" spans="3:4" x14ac:dyDescent="0.25">
      <c r="C589"/>
      <c r="D589"/>
    </row>
    <row r="590" spans="3:4" x14ac:dyDescent="0.25">
      <c r="C590"/>
      <c r="D590"/>
    </row>
    <row r="591" spans="3:4" x14ac:dyDescent="0.25">
      <c r="C591"/>
      <c r="D591"/>
    </row>
    <row r="592" spans="3:4" x14ac:dyDescent="0.25">
      <c r="C592"/>
      <c r="D592"/>
    </row>
    <row r="593" spans="3:4" x14ac:dyDescent="0.25">
      <c r="C593"/>
      <c r="D593"/>
    </row>
    <row r="594" spans="3:4" x14ac:dyDescent="0.25">
      <c r="C594"/>
      <c r="D594"/>
    </row>
    <row r="595" spans="3:4" x14ac:dyDescent="0.25">
      <c r="C595"/>
      <c r="D595"/>
    </row>
    <row r="596" spans="3:4" x14ac:dyDescent="0.25">
      <c r="C596"/>
      <c r="D596"/>
    </row>
    <row r="597" spans="3:4" x14ac:dyDescent="0.25">
      <c r="C597"/>
      <c r="D597"/>
    </row>
    <row r="598" spans="3:4" x14ac:dyDescent="0.25">
      <c r="C598"/>
      <c r="D598"/>
    </row>
    <row r="599" spans="3:4" x14ac:dyDescent="0.25">
      <c r="C599"/>
      <c r="D599"/>
    </row>
    <row r="600" spans="3:4" x14ac:dyDescent="0.25">
      <c r="C600"/>
      <c r="D600"/>
    </row>
    <row r="601" spans="3:4" x14ac:dyDescent="0.25">
      <c r="C601"/>
      <c r="D601"/>
    </row>
    <row r="602" spans="3:4" x14ac:dyDescent="0.25">
      <c r="C602"/>
      <c r="D602"/>
    </row>
    <row r="603" spans="3:4" x14ac:dyDescent="0.25">
      <c r="C603"/>
      <c r="D603"/>
    </row>
    <row r="604" spans="3:4" x14ac:dyDescent="0.25">
      <c r="C604"/>
      <c r="D604"/>
    </row>
    <row r="605" spans="3:4" x14ac:dyDescent="0.25">
      <c r="C605"/>
      <c r="D605"/>
    </row>
    <row r="606" spans="3:4" x14ac:dyDescent="0.25">
      <c r="C606"/>
      <c r="D606"/>
    </row>
    <row r="607" spans="3:4" x14ac:dyDescent="0.25">
      <c r="C607"/>
      <c r="D607"/>
    </row>
    <row r="608" spans="3:4" x14ac:dyDescent="0.25">
      <c r="C608"/>
      <c r="D608"/>
    </row>
    <row r="609" spans="3:4" x14ac:dyDescent="0.25">
      <c r="C609"/>
      <c r="D609"/>
    </row>
    <row r="610" spans="3:4" x14ac:dyDescent="0.25">
      <c r="C610"/>
      <c r="D610"/>
    </row>
    <row r="611" spans="3:4" x14ac:dyDescent="0.25">
      <c r="C611"/>
      <c r="D611"/>
    </row>
    <row r="612" spans="3:4" x14ac:dyDescent="0.25">
      <c r="C612"/>
      <c r="D612"/>
    </row>
    <row r="613" spans="3:4" x14ac:dyDescent="0.25">
      <c r="C613"/>
      <c r="D613"/>
    </row>
    <row r="614" spans="3:4" x14ac:dyDescent="0.25">
      <c r="C614"/>
      <c r="D614"/>
    </row>
    <row r="615" spans="3:4" x14ac:dyDescent="0.25">
      <c r="C615"/>
      <c r="D615"/>
    </row>
    <row r="616" spans="3:4" x14ac:dyDescent="0.25">
      <c r="C616"/>
      <c r="D616"/>
    </row>
    <row r="617" spans="3:4" x14ac:dyDescent="0.25">
      <c r="C617"/>
      <c r="D617"/>
    </row>
    <row r="618" spans="3:4" x14ac:dyDescent="0.25">
      <c r="C618"/>
      <c r="D618"/>
    </row>
    <row r="619" spans="3:4" x14ac:dyDescent="0.25">
      <c r="C619"/>
      <c r="D619"/>
    </row>
    <row r="620" spans="3:4" x14ac:dyDescent="0.25">
      <c r="C620"/>
      <c r="D620"/>
    </row>
    <row r="621" spans="3:4" x14ac:dyDescent="0.25">
      <c r="C621"/>
      <c r="D621"/>
    </row>
    <row r="622" spans="3:4" x14ac:dyDescent="0.25">
      <c r="C622"/>
      <c r="D622"/>
    </row>
    <row r="623" spans="3:4" x14ac:dyDescent="0.25">
      <c r="C623"/>
      <c r="D623"/>
    </row>
    <row r="624" spans="3:4" x14ac:dyDescent="0.25">
      <c r="C624"/>
      <c r="D624"/>
    </row>
    <row r="625" spans="3:4" x14ac:dyDescent="0.25">
      <c r="C625"/>
      <c r="D625"/>
    </row>
    <row r="626" spans="3:4" x14ac:dyDescent="0.25">
      <c r="C626"/>
      <c r="D626"/>
    </row>
    <row r="627" spans="3:4" x14ac:dyDescent="0.25">
      <c r="C627"/>
      <c r="D627"/>
    </row>
    <row r="628" spans="3:4" x14ac:dyDescent="0.25">
      <c r="C628"/>
      <c r="D628"/>
    </row>
    <row r="629" spans="3:4" x14ac:dyDescent="0.25">
      <c r="C629"/>
      <c r="D629"/>
    </row>
    <row r="630" spans="3:4" x14ac:dyDescent="0.25">
      <c r="C630"/>
      <c r="D630"/>
    </row>
    <row r="631" spans="3:4" x14ac:dyDescent="0.25">
      <c r="C631"/>
      <c r="D631"/>
    </row>
    <row r="632" spans="3:4" x14ac:dyDescent="0.25">
      <c r="C632"/>
      <c r="D632"/>
    </row>
    <row r="633" spans="3:4" x14ac:dyDescent="0.25">
      <c r="C633"/>
      <c r="D633"/>
    </row>
    <row r="634" spans="3:4" x14ac:dyDescent="0.25">
      <c r="C634"/>
      <c r="D634"/>
    </row>
    <row r="635" spans="3:4" x14ac:dyDescent="0.25">
      <c r="C635"/>
      <c r="D635"/>
    </row>
    <row r="636" spans="3:4" x14ac:dyDescent="0.25">
      <c r="C636"/>
      <c r="D636"/>
    </row>
    <row r="637" spans="3:4" x14ac:dyDescent="0.25">
      <c r="C637"/>
      <c r="D637"/>
    </row>
    <row r="638" spans="3:4" x14ac:dyDescent="0.25">
      <c r="C638"/>
      <c r="D638"/>
    </row>
    <row r="639" spans="3:4" x14ac:dyDescent="0.25">
      <c r="C639"/>
      <c r="D639"/>
    </row>
    <row r="640" spans="3:4" x14ac:dyDescent="0.25">
      <c r="C640"/>
      <c r="D640"/>
    </row>
    <row r="641" spans="3:4" x14ac:dyDescent="0.25">
      <c r="C641"/>
      <c r="D641"/>
    </row>
    <row r="642" spans="3:4" x14ac:dyDescent="0.25">
      <c r="C642"/>
      <c r="D642"/>
    </row>
    <row r="643" spans="3:4" x14ac:dyDescent="0.25">
      <c r="C643"/>
      <c r="D643"/>
    </row>
    <row r="644" spans="3:4" x14ac:dyDescent="0.25">
      <c r="C644"/>
      <c r="D644"/>
    </row>
    <row r="645" spans="3:4" x14ac:dyDescent="0.25">
      <c r="C645"/>
      <c r="D645"/>
    </row>
    <row r="646" spans="3:4" ht="15.75" thickBot="1" x14ac:dyDescent="0.3">
      <c r="C646"/>
      <c r="D646"/>
    </row>
    <row r="647" spans="3:4" ht="15.75" thickBot="1" x14ac:dyDescent="0.3">
      <c r="C647"/>
      <c r="D647"/>
    </row>
    <row r="648" spans="3:4" x14ac:dyDescent="0.25">
      <c r="C648"/>
      <c r="D648"/>
    </row>
    <row r="649" spans="3:4" x14ac:dyDescent="0.25">
      <c r="C649"/>
      <c r="D649"/>
    </row>
    <row r="650" spans="3:4" x14ac:dyDescent="0.25">
      <c r="C650"/>
      <c r="D650"/>
    </row>
    <row r="651" spans="3:4" x14ac:dyDescent="0.25">
      <c r="C651"/>
      <c r="D651"/>
    </row>
    <row r="652" spans="3:4" x14ac:dyDescent="0.25">
      <c r="C652"/>
      <c r="D652"/>
    </row>
    <row r="653" spans="3:4" x14ac:dyDescent="0.25">
      <c r="C653"/>
      <c r="D653"/>
    </row>
    <row r="654" spans="3:4" x14ac:dyDescent="0.25">
      <c r="C654"/>
      <c r="D654"/>
    </row>
    <row r="655" spans="3:4" x14ac:dyDescent="0.25">
      <c r="C655"/>
      <c r="D655"/>
    </row>
    <row r="656" spans="3:4" x14ac:dyDescent="0.25">
      <c r="C656"/>
      <c r="D656"/>
    </row>
    <row r="657" spans="3:4" x14ac:dyDescent="0.25">
      <c r="C657"/>
      <c r="D657"/>
    </row>
    <row r="658" spans="3:4" x14ac:dyDescent="0.25">
      <c r="C658"/>
      <c r="D658"/>
    </row>
    <row r="659" spans="3:4" x14ac:dyDescent="0.25">
      <c r="C659"/>
      <c r="D659"/>
    </row>
    <row r="660" spans="3:4" x14ac:dyDescent="0.25">
      <c r="C660"/>
      <c r="D660"/>
    </row>
    <row r="661" spans="3:4" x14ac:dyDescent="0.25">
      <c r="C661"/>
      <c r="D661"/>
    </row>
    <row r="662" spans="3:4" x14ac:dyDescent="0.25">
      <c r="C662"/>
      <c r="D662"/>
    </row>
    <row r="663" spans="3:4" x14ac:dyDescent="0.25">
      <c r="C663"/>
      <c r="D663"/>
    </row>
    <row r="664" spans="3:4" x14ac:dyDescent="0.25">
      <c r="C664"/>
      <c r="D664"/>
    </row>
    <row r="665" spans="3:4" x14ac:dyDescent="0.25">
      <c r="C665"/>
      <c r="D665"/>
    </row>
    <row r="666" spans="3:4" x14ac:dyDescent="0.25">
      <c r="C666"/>
      <c r="D666"/>
    </row>
    <row r="667" spans="3:4" x14ac:dyDescent="0.25">
      <c r="C667"/>
      <c r="D667"/>
    </row>
    <row r="668" spans="3:4" x14ac:dyDescent="0.25">
      <c r="C668"/>
      <c r="D668"/>
    </row>
    <row r="669" spans="3:4" x14ac:dyDescent="0.25">
      <c r="C669"/>
      <c r="D669"/>
    </row>
    <row r="670" spans="3:4" x14ac:dyDescent="0.25">
      <c r="C670"/>
      <c r="D670"/>
    </row>
    <row r="671" spans="3:4" x14ac:dyDescent="0.25">
      <c r="C671"/>
      <c r="D671"/>
    </row>
    <row r="672" spans="3:4" x14ac:dyDescent="0.25">
      <c r="C672"/>
      <c r="D672"/>
    </row>
    <row r="673" spans="3:4" x14ac:dyDescent="0.25">
      <c r="C673"/>
      <c r="D673"/>
    </row>
    <row r="674" spans="3:4" x14ac:dyDescent="0.25">
      <c r="C674"/>
      <c r="D674"/>
    </row>
    <row r="675" spans="3:4" x14ac:dyDescent="0.25">
      <c r="C675"/>
      <c r="D675"/>
    </row>
    <row r="676" spans="3:4" x14ac:dyDescent="0.25">
      <c r="C676"/>
      <c r="D676"/>
    </row>
    <row r="677" spans="3:4" x14ac:dyDescent="0.25">
      <c r="C677"/>
      <c r="D677"/>
    </row>
    <row r="678" spans="3:4" x14ac:dyDescent="0.25">
      <c r="C678"/>
      <c r="D678"/>
    </row>
    <row r="679" spans="3:4" x14ac:dyDescent="0.25">
      <c r="C679"/>
      <c r="D679"/>
    </row>
    <row r="680" spans="3:4" x14ac:dyDescent="0.25">
      <c r="C680"/>
      <c r="D680"/>
    </row>
    <row r="681" spans="3:4" x14ac:dyDescent="0.25">
      <c r="C681"/>
      <c r="D681"/>
    </row>
    <row r="682" spans="3:4" x14ac:dyDescent="0.25">
      <c r="C682"/>
      <c r="D682"/>
    </row>
    <row r="683" spans="3:4" x14ac:dyDescent="0.25">
      <c r="C683"/>
      <c r="D683"/>
    </row>
    <row r="684" spans="3:4" x14ac:dyDescent="0.25">
      <c r="C684"/>
      <c r="D684"/>
    </row>
    <row r="685" spans="3:4" x14ac:dyDescent="0.25">
      <c r="C685"/>
      <c r="D685"/>
    </row>
    <row r="686" spans="3:4" x14ac:dyDescent="0.25">
      <c r="C686"/>
      <c r="D686"/>
    </row>
    <row r="687" spans="3:4" x14ac:dyDescent="0.25">
      <c r="C687"/>
      <c r="D687"/>
    </row>
    <row r="688" spans="3:4" x14ac:dyDescent="0.25">
      <c r="C688"/>
      <c r="D688"/>
    </row>
    <row r="689" spans="3:4" x14ac:dyDescent="0.25">
      <c r="C689"/>
      <c r="D689"/>
    </row>
    <row r="690" spans="3:4" x14ac:dyDescent="0.25">
      <c r="C690"/>
      <c r="D690"/>
    </row>
    <row r="691" spans="3:4" x14ac:dyDescent="0.25">
      <c r="C691"/>
      <c r="D691"/>
    </row>
    <row r="692" spans="3:4" x14ac:dyDescent="0.25">
      <c r="C692"/>
      <c r="D692"/>
    </row>
    <row r="693" spans="3:4" x14ac:dyDescent="0.25">
      <c r="C693"/>
      <c r="D693"/>
    </row>
    <row r="694" spans="3:4" x14ac:dyDescent="0.25">
      <c r="C694"/>
      <c r="D694"/>
    </row>
    <row r="695" spans="3:4" x14ac:dyDescent="0.25">
      <c r="C695"/>
      <c r="D695"/>
    </row>
    <row r="696" spans="3:4" x14ac:dyDescent="0.25">
      <c r="C696"/>
      <c r="D696"/>
    </row>
    <row r="697" spans="3:4" x14ac:dyDescent="0.25">
      <c r="C697"/>
      <c r="D697"/>
    </row>
    <row r="698" spans="3:4" x14ac:dyDescent="0.25">
      <c r="C698"/>
      <c r="D698"/>
    </row>
    <row r="699" spans="3:4" x14ac:dyDescent="0.25">
      <c r="C699"/>
      <c r="D699"/>
    </row>
    <row r="700" spans="3:4" x14ac:dyDescent="0.25">
      <c r="C700"/>
      <c r="D700"/>
    </row>
    <row r="701" spans="3:4" x14ac:dyDescent="0.25">
      <c r="C701"/>
      <c r="D701"/>
    </row>
    <row r="702" spans="3:4" x14ac:dyDescent="0.25">
      <c r="C702"/>
      <c r="D702"/>
    </row>
    <row r="703" spans="3:4" x14ac:dyDescent="0.25">
      <c r="C703"/>
      <c r="D703"/>
    </row>
    <row r="704" spans="3:4" x14ac:dyDescent="0.25">
      <c r="C704"/>
      <c r="D704"/>
    </row>
    <row r="705" spans="3:4" x14ac:dyDescent="0.25">
      <c r="C705"/>
      <c r="D705"/>
    </row>
    <row r="706" spans="3:4" x14ac:dyDescent="0.25">
      <c r="C706"/>
      <c r="D706"/>
    </row>
    <row r="707" spans="3:4" x14ac:dyDescent="0.25">
      <c r="C707"/>
      <c r="D707"/>
    </row>
    <row r="708" spans="3:4" x14ac:dyDescent="0.25">
      <c r="C708"/>
      <c r="D708"/>
    </row>
    <row r="709" spans="3:4" x14ac:dyDescent="0.25">
      <c r="C709"/>
      <c r="D709"/>
    </row>
    <row r="710" spans="3:4" x14ac:dyDescent="0.25">
      <c r="C710"/>
      <c r="D710"/>
    </row>
    <row r="711" spans="3:4" x14ac:dyDescent="0.25">
      <c r="C711"/>
      <c r="D711"/>
    </row>
    <row r="712" spans="3:4" x14ac:dyDescent="0.25">
      <c r="C712"/>
      <c r="D712"/>
    </row>
    <row r="713" spans="3:4" x14ac:dyDescent="0.25">
      <c r="C713"/>
      <c r="D713"/>
    </row>
    <row r="714" spans="3:4" x14ac:dyDescent="0.25">
      <c r="C714"/>
      <c r="D714"/>
    </row>
    <row r="715" spans="3:4" x14ac:dyDescent="0.25">
      <c r="C715"/>
      <c r="D715"/>
    </row>
    <row r="716" spans="3:4" x14ac:dyDescent="0.25">
      <c r="C716"/>
      <c r="D716"/>
    </row>
    <row r="717" spans="3:4" x14ac:dyDescent="0.25">
      <c r="C717"/>
      <c r="D717"/>
    </row>
    <row r="718" spans="3:4" x14ac:dyDescent="0.25">
      <c r="C718"/>
      <c r="D718"/>
    </row>
    <row r="719" spans="3:4" x14ac:dyDescent="0.25">
      <c r="C719"/>
      <c r="D719"/>
    </row>
    <row r="720" spans="3:4" x14ac:dyDescent="0.25">
      <c r="C720"/>
      <c r="D720"/>
    </row>
    <row r="721" spans="3:4" ht="15.75" thickBot="1" x14ac:dyDescent="0.3">
      <c r="C721"/>
      <c r="D721"/>
    </row>
    <row r="722" spans="3:4" ht="15.75" thickBot="1" x14ac:dyDescent="0.3">
      <c r="C722"/>
      <c r="D722"/>
    </row>
  </sheetData>
  <sheetProtection algorithmName="SHA-512" hashValue="CW7gaS5VxMp0M7lUpyEDxSefpDQloHTyBOZV2AnMxytv+uRrI2zriMGUR9bHv9DPyxSQUfiEOjEydo/xH7Dbfw==" saltValue="hRAwOXSIKJJa18D1eSCAIQ==" spinCount="100000" sheet="1" formatCells="0" formatColumns="0" formatRows="0" autoFilter="0"/>
  <dataConsolidate function="count"/>
  <mergeCells count="11">
    <mergeCell ref="C95:D95"/>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FD48-7983-46C8-B828-12010D3D0689}">
  <dimension ref="A1:AE644"/>
  <sheetViews>
    <sheetView topLeftCell="A631" zoomScale="70" zoomScaleNormal="70" workbookViewId="0">
      <selection activeCell="B650" sqref="B650"/>
    </sheetView>
  </sheetViews>
  <sheetFormatPr baseColWidth="10" defaultColWidth="11.42578125" defaultRowHeight="18" x14ac:dyDescent="0.25"/>
  <cols>
    <col min="1" max="1" width="72.28515625" style="455" bestFit="1" customWidth="1"/>
    <col min="2" max="2" width="70.42578125" style="455" bestFit="1" customWidth="1"/>
    <col min="3" max="3" width="10.28515625" style="455" hidden="1" customWidth="1"/>
    <col min="4" max="4" width="11.7109375" style="455" hidden="1" customWidth="1"/>
    <col min="5" max="5" width="14.28515625" style="455" hidden="1" customWidth="1"/>
    <col min="6" max="6" width="10.42578125" style="455" hidden="1" customWidth="1"/>
    <col min="7" max="7" width="13.140625" style="455" hidden="1" customWidth="1"/>
    <col min="8" max="8" width="16.28515625" style="455" hidden="1" customWidth="1"/>
    <col min="9" max="9" width="6.7109375" style="455" hidden="1" customWidth="1"/>
    <col min="10" max="10" width="24" style="455" hidden="1" customWidth="1"/>
    <col min="11" max="11" width="29.5703125" style="491" hidden="1" customWidth="1"/>
    <col min="12" max="12" width="43.7109375" style="455" hidden="1" customWidth="1"/>
    <col min="13" max="13" width="10.28515625" style="455" hidden="1" customWidth="1"/>
    <col min="14" max="14" width="9.42578125" style="455" hidden="1" customWidth="1"/>
    <col min="15" max="15" width="14.5703125" style="455" hidden="1" customWidth="1"/>
    <col min="16" max="16" width="9.42578125" style="455" hidden="1" customWidth="1"/>
    <col min="17" max="17" width="9.7109375" style="455" hidden="1" customWidth="1"/>
    <col min="18" max="18" width="8.42578125" style="455" hidden="1" customWidth="1"/>
    <col min="19" max="19" width="7.7109375" style="455" hidden="1" customWidth="1"/>
    <col min="20" max="20" width="13.85546875" style="455" hidden="1" customWidth="1"/>
    <col min="21" max="21" width="13.28515625" style="455" hidden="1" customWidth="1"/>
    <col min="22" max="22" width="12.42578125" style="455" hidden="1" customWidth="1"/>
    <col min="23" max="23" width="9.5703125" style="455" hidden="1" customWidth="1"/>
    <col min="24" max="24" width="10.42578125" style="455" hidden="1" customWidth="1"/>
    <col min="25" max="26" width="8.42578125" style="455" hidden="1" customWidth="1"/>
    <col min="27" max="27" width="62.28515625" style="455" bestFit="1" customWidth="1"/>
    <col min="28" max="28" width="18.42578125" style="455" customWidth="1"/>
    <col min="29" max="29" width="83.5703125" style="455" bestFit="1" customWidth="1"/>
    <col min="30" max="30" width="15" style="455" customWidth="1"/>
    <col min="31" max="31" width="18.85546875" style="455" bestFit="1" customWidth="1"/>
    <col min="32" max="16384" width="11.42578125" style="455"/>
  </cols>
  <sheetData>
    <row r="1" spans="1:29" ht="18.75" thickBot="1" x14ac:dyDescent="0.3">
      <c r="A1" s="1754" t="s">
        <v>48</v>
      </c>
      <c r="B1" s="1755"/>
      <c r="C1" s="1755"/>
      <c r="D1" s="1755"/>
      <c r="E1" s="1755"/>
      <c r="F1" s="1756">
        <v>44773</v>
      </c>
      <c r="G1" s="1756"/>
      <c r="H1" s="1756"/>
      <c r="I1" s="1757"/>
      <c r="J1" s="1758" t="s">
        <v>5271</v>
      </c>
      <c r="K1" s="1758"/>
      <c r="L1" s="1758"/>
      <c r="M1" s="1758"/>
      <c r="N1" s="1758"/>
      <c r="O1" s="1759">
        <v>44832</v>
      </c>
      <c r="P1" s="1760"/>
      <c r="Q1" s="1760"/>
      <c r="R1" s="1761"/>
      <c r="S1" s="191"/>
      <c r="T1" s="191"/>
      <c r="U1" s="191"/>
      <c r="V1" s="191"/>
      <c r="W1" s="191"/>
      <c r="X1" s="191"/>
      <c r="Y1" s="191"/>
      <c r="Z1" s="191"/>
      <c r="AA1" s="191"/>
      <c r="AB1" s="191"/>
      <c r="AC1" s="192"/>
    </row>
    <row r="2" spans="1:29" x14ac:dyDescent="0.25">
      <c r="A2" s="1741" t="s">
        <v>5272</v>
      </c>
      <c r="B2" s="1736" t="s">
        <v>5273</v>
      </c>
      <c r="C2" s="1736" t="s">
        <v>5274</v>
      </c>
      <c r="D2" s="1736"/>
      <c r="E2" s="1736"/>
      <c r="F2" s="1736"/>
      <c r="G2" s="1736"/>
      <c r="H2" s="1736"/>
      <c r="I2" s="1736"/>
      <c r="J2" s="1746"/>
      <c r="K2" s="1746"/>
      <c r="L2" s="1763"/>
      <c r="M2" s="1745" t="s">
        <v>5275</v>
      </c>
      <c r="N2" s="1746"/>
      <c r="O2" s="1746"/>
      <c r="P2" s="1746"/>
      <c r="Q2" s="1746"/>
      <c r="R2" s="1746"/>
      <c r="S2" s="1747"/>
      <c r="T2" s="1748" t="s">
        <v>5276</v>
      </c>
      <c r="U2" s="1746"/>
      <c r="V2" s="1746"/>
      <c r="W2" s="1746"/>
      <c r="X2" s="1746"/>
      <c r="Y2" s="1746"/>
      <c r="Z2" s="1747"/>
      <c r="AA2" s="1749" t="s">
        <v>5277</v>
      </c>
      <c r="AB2" s="1750"/>
      <c r="AC2" s="1751"/>
    </row>
    <row r="3" spans="1:29" ht="72" x14ac:dyDescent="0.25">
      <c r="A3" s="1762"/>
      <c r="B3" s="1737"/>
      <c r="C3" s="456" t="s">
        <v>5278</v>
      </c>
      <c r="D3" s="456" t="s">
        <v>5279</v>
      </c>
      <c r="E3" s="456" t="s">
        <v>5280</v>
      </c>
      <c r="F3" s="456" t="s">
        <v>5281</v>
      </c>
      <c r="G3" s="456" t="s">
        <v>5282</v>
      </c>
      <c r="H3" s="456" t="s">
        <v>5283</v>
      </c>
      <c r="I3" s="120" t="s">
        <v>5284</v>
      </c>
      <c r="J3" s="120" t="s">
        <v>5285</v>
      </c>
      <c r="K3" s="121" t="s">
        <v>5286</v>
      </c>
      <c r="L3" s="122" t="s">
        <v>5287</v>
      </c>
      <c r="M3" s="457" t="s">
        <v>5288</v>
      </c>
      <c r="N3" s="121" t="s">
        <v>5289</v>
      </c>
      <c r="O3" s="141" t="s">
        <v>5290</v>
      </c>
      <c r="P3" s="458" t="s">
        <v>5291</v>
      </c>
      <c r="Q3" s="459" t="s">
        <v>5292</v>
      </c>
      <c r="R3" s="459" t="s">
        <v>5293</v>
      </c>
      <c r="S3" s="460" t="s">
        <v>5294</v>
      </c>
      <c r="T3" s="461" t="s">
        <v>5288</v>
      </c>
      <c r="U3" s="121" t="s">
        <v>5289</v>
      </c>
      <c r="V3" s="141" t="s">
        <v>5290</v>
      </c>
      <c r="W3" s="458" t="s">
        <v>5291</v>
      </c>
      <c r="X3" s="459" t="s">
        <v>5292</v>
      </c>
      <c r="Y3" s="459" t="s">
        <v>5293</v>
      </c>
      <c r="Z3" s="460" t="s">
        <v>5294</v>
      </c>
      <c r="AA3" s="123" t="s">
        <v>5295</v>
      </c>
      <c r="AB3" s="124" t="s">
        <v>4799</v>
      </c>
      <c r="AC3" s="125" t="s">
        <v>5189</v>
      </c>
    </row>
    <row r="4" spans="1:29" ht="36" x14ac:dyDescent="0.25">
      <c r="A4" s="126">
        <v>1707022401</v>
      </c>
      <c r="B4" s="127" t="s">
        <v>5296</v>
      </c>
      <c r="C4" s="1727" t="s">
        <v>5297</v>
      </c>
      <c r="D4" s="1727"/>
      <c r="E4" s="1727"/>
      <c r="F4" s="1727"/>
      <c r="G4" s="1727"/>
      <c r="H4" s="1727"/>
      <c r="I4" s="1727"/>
      <c r="J4" s="128" t="s">
        <v>5298</v>
      </c>
      <c r="K4" s="129" t="s">
        <v>5299</v>
      </c>
      <c r="L4" s="130" t="s">
        <v>5300</v>
      </c>
      <c r="M4" s="131">
        <v>1</v>
      </c>
      <c r="N4" s="129">
        <v>0</v>
      </c>
      <c r="O4" s="129">
        <v>0</v>
      </c>
      <c r="P4" s="129">
        <v>2</v>
      </c>
      <c r="Q4" s="129">
        <v>2</v>
      </c>
      <c r="R4" s="129"/>
      <c r="S4" s="132"/>
      <c r="T4" s="133">
        <v>1</v>
      </c>
      <c r="U4" s="129">
        <v>0</v>
      </c>
      <c r="V4" s="129">
        <v>0</v>
      </c>
      <c r="W4" s="134" t="s">
        <v>5301</v>
      </c>
      <c r="X4" s="129">
        <v>2</v>
      </c>
      <c r="Y4" s="129"/>
      <c r="Z4" s="132"/>
      <c r="AA4" s="135">
        <v>0</v>
      </c>
      <c r="AB4" s="136">
        <v>4</v>
      </c>
      <c r="AC4" s="137"/>
    </row>
    <row r="5" spans="1:29" ht="54" x14ac:dyDescent="0.25">
      <c r="A5" s="138">
        <v>1707022403</v>
      </c>
      <c r="B5" s="139" t="s">
        <v>5302</v>
      </c>
      <c r="C5" s="1732" t="s">
        <v>5297</v>
      </c>
      <c r="D5" s="1732"/>
      <c r="E5" s="1732"/>
      <c r="F5" s="1732"/>
      <c r="G5" s="1732"/>
      <c r="H5" s="1732"/>
      <c r="I5" s="1732"/>
      <c r="J5" s="140" t="s">
        <v>5298</v>
      </c>
      <c r="K5" s="141" t="s">
        <v>5299</v>
      </c>
      <c r="L5" s="142" t="s">
        <v>5300</v>
      </c>
      <c r="M5" s="143">
        <v>1</v>
      </c>
      <c r="N5" s="141">
        <v>0</v>
      </c>
      <c r="O5" s="141">
        <v>1</v>
      </c>
      <c r="P5" s="144">
        <v>3</v>
      </c>
      <c r="Q5" s="144">
        <v>4</v>
      </c>
      <c r="R5" s="144"/>
      <c r="S5" s="145"/>
      <c r="T5" s="146">
        <v>1</v>
      </c>
      <c r="U5" s="144">
        <v>0</v>
      </c>
      <c r="V5" s="144">
        <v>1</v>
      </c>
      <c r="W5" s="144">
        <v>4</v>
      </c>
      <c r="X5" s="144">
        <v>4</v>
      </c>
      <c r="Y5" s="144"/>
      <c r="Z5" s="145"/>
      <c r="AA5" s="146">
        <v>1</v>
      </c>
      <c r="AB5" s="144">
        <v>3</v>
      </c>
      <c r="AC5" s="147" t="s">
        <v>5303</v>
      </c>
    </row>
    <row r="6" spans="1:29" ht="36" x14ac:dyDescent="0.25">
      <c r="A6" s="126">
        <v>1707022404</v>
      </c>
      <c r="B6" s="127" t="s">
        <v>5304</v>
      </c>
      <c r="C6" s="1727" t="s">
        <v>5297</v>
      </c>
      <c r="D6" s="1727"/>
      <c r="E6" s="1727"/>
      <c r="F6" s="1727"/>
      <c r="G6" s="1727"/>
      <c r="H6" s="1727"/>
      <c r="I6" s="1727"/>
      <c r="J6" s="128" t="s">
        <v>5298</v>
      </c>
      <c r="K6" s="129" t="s">
        <v>5305</v>
      </c>
      <c r="L6" s="130" t="s">
        <v>5300</v>
      </c>
      <c r="M6" s="131">
        <v>0</v>
      </c>
      <c r="N6" s="129">
        <v>3</v>
      </c>
      <c r="O6" s="129">
        <v>16</v>
      </c>
      <c r="P6" s="129">
        <f>9+18+7</f>
        <v>34</v>
      </c>
      <c r="Q6" s="129"/>
      <c r="R6" s="129"/>
      <c r="S6" s="132"/>
      <c r="T6" s="133">
        <v>0</v>
      </c>
      <c r="U6" s="129">
        <v>3</v>
      </c>
      <c r="V6" s="129">
        <v>16</v>
      </c>
      <c r="W6" s="134" t="s">
        <v>5306</v>
      </c>
      <c r="X6" s="129"/>
      <c r="Y6" s="129"/>
      <c r="Z6" s="132"/>
      <c r="AA6" s="135">
        <v>16</v>
      </c>
      <c r="AB6" s="136">
        <v>36</v>
      </c>
      <c r="AC6" s="148"/>
    </row>
    <row r="7" spans="1:29" ht="36" x14ac:dyDescent="0.25">
      <c r="A7" s="149">
        <v>1707022407</v>
      </c>
      <c r="B7" s="462" t="s">
        <v>5307</v>
      </c>
      <c r="C7" s="1727" t="s">
        <v>5297</v>
      </c>
      <c r="D7" s="1727"/>
      <c r="E7" s="1727"/>
      <c r="F7" s="1727"/>
      <c r="G7" s="1727"/>
      <c r="H7" s="1727"/>
      <c r="I7" s="1727"/>
      <c r="J7" s="128" t="s">
        <v>5298</v>
      </c>
      <c r="K7" s="129" t="s">
        <v>5308</v>
      </c>
      <c r="L7" s="130" t="s">
        <v>5300</v>
      </c>
      <c r="M7" s="131">
        <v>0</v>
      </c>
      <c r="N7" s="129">
        <v>1</v>
      </c>
      <c r="O7" s="129">
        <v>7</v>
      </c>
      <c r="P7" s="129">
        <v>18</v>
      </c>
      <c r="Q7" s="129"/>
      <c r="R7" s="129"/>
      <c r="S7" s="132"/>
      <c r="T7" s="133">
        <v>0</v>
      </c>
      <c r="U7" s="129">
        <v>1</v>
      </c>
      <c r="V7" s="129">
        <v>7</v>
      </c>
      <c r="W7" s="129">
        <v>18</v>
      </c>
      <c r="X7" s="129"/>
      <c r="Y7" s="129"/>
      <c r="Z7" s="132"/>
      <c r="AA7" s="133">
        <v>7</v>
      </c>
      <c r="AB7" s="129">
        <v>18</v>
      </c>
      <c r="AC7" s="147" t="s">
        <v>5309</v>
      </c>
    </row>
    <row r="8" spans="1:29" ht="36" x14ac:dyDescent="0.25">
      <c r="A8" s="149">
        <v>1707022409</v>
      </c>
      <c r="B8" s="128" t="s">
        <v>5310</v>
      </c>
      <c r="C8" s="1727" t="s">
        <v>5297</v>
      </c>
      <c r="D8" s="1727"/>
      <c r="E8" s="1727"/>
      <c r="F8" s="1727"/>
      <c r="G8" s="1727"/>
      <c r="H8" s="1727"/>
      <c r="I8" s="1727"/>
      <c r="J8" s="128" t="s">
        <v>5298</v>
      </c>
      <c r="K8" s="129" t="s">
        <v>5299</v>
      </c>
      <c r="L8" s="130" t="s">
        <v>5300</v>
      </c>
      <c r="M8" s="131">
        <v>1</v>
      </c>
      <c r="N8" s="129">
        <v>2</v>
      </c>
      <c r="O8" s="129">
        <v>8</v>
      </c>
      <c r="P8" s="129">
        <v>17</v>
      </c>
      <c r="Q8" s="129">
        <v>17</v>
      </c>
      <c r="R8" s="129"/>
      <c r="S8" s="132"/>
      <c r="T8" s="133">
        <v>1</v>
      </c>
      <c r="U8" s="129">
        <v>2</v>
      </c>
      <c r="V8" s="129">
        <v>8</v>
      </c>
      <c r="W8" s="134" t="s">
        <v>5311</v>
      </c>
      <c r="X8" s="129">
        <v>17</v>
      </c>
      <c r="Y8" s="129"/>
      <c r="Z8" s="132"/>
      <c r="AA8" s="135">
        <v>8</v>
      </c>
      <c r="AB8" s="150">
        <v>17</v>
      </c>
      <c r="AC8" s="147" t="s">
        <v>5312</v>
      </c>
    </row>
    <row r="9" spans="1:29" ht="36" x14ac:dyDescent="0.25">
      <c r="A9" s="133" t="s">
        <v>5313</v>
      </c>
      <c r="B9" s="128" t="s">
        <v>3452</v>
      </c>
      <c r="C9" s="1727" t="s">
        <v>5297</v>
      </c>
      <c r="D9" s="1727"/>
      <c r="E9" s="1727"/>
      <c r="F9" s="1727"/>
      <c r="G9" s="1727"/>
      <c r="H9" s="1727"/>
      <c r="I9" s="1727"/>
      <c r="J9" s="128" t="s">
        <v>5298</v>
      </c>
      <c r="K9" s="129" t="s">
        <v>5314</v>
      </c>
      <c r="L9" s="130" t="s">
        <v>5315</v>
      </c>
      <c r="M9" s="151">
        <v>0</v>
      </c>
      <c r="N9" s="152">
        <v>0</v>
      </c>
      <c r="O9" s="129">
        <v>0</v>
      </c>
      <c r="P9" s="152">
        <v>4</v>
      </c>
      <c r="Q9" s="152">
        <v>0</v>
      </c>
      <c r="R9" s="152"/>
      <c r="S9" s="153"/>
      <c r="T9" s="154">
        <v>0</v>
      </c>
      <c r="U9" s="152">
        <v>0</v>
      </c>
      <c r="V9" s="129">
        <v>0</v>
      </c>
      <c r="W9" s="152" t="s">
        <v>5316</v>
      </c>
      <c r="X9" s="152">
        <v>0</v>
      </c>
      <c r="Y9" s="155"/>
      <c r="Z9" s="156"/>
      <c r="AA9" s="135">
        <v>0</v>
      </c>
      <c r="AB9" s="157">
        <v>9</v>
      </c>
      <c r="AC9" s="147" t="s">
        <v>5317</v>
      </c>
    </row>
    <row r="10" spans="1:29" ht="36" x14ac:dyDescent="0.25">
      <c r="A10" s="126">
        <v>1707022411</v>
      </c>
      <c r="B10" s="128" t="s">
        <v>5318</v>
      </c>
      <c r="C10" s="1727" t="s">
        <v>5297</v>
      </c>
      <c r="D10" s="1727"/>
      <c r="E10" s="1727"/>
      <c r="F10" s="1727"/>
      <c r="G10" s="1727"/>
      <c r="H10" s="1727"/>
      <c r="I10" s="1727"/>
      <c r="J10" s="128" t="s">
        <v>5298</v>
      </c>
      <c r="K10" s="129" t="s">
        <v>5299</v>
      </c>
      <c r="L10" s="130" t="s">
        <v>5319</v>
      </c>
      <c r="M10" s="151">
        <v>1</v>
      </c>
      <c r="N10" s="152">
        <v>1</v>
      </c>
      <c r="O10" s="144">
        <v>1</v>
      </c>
      <c r="P10" s="152">
        <v>9</v>
      </c>
      <c r="Q10" s="152">
        <v>9</v>
      </c>
      <c r="R10" s="152"/>
      <c r="S10" s="153"/>
      <c r="T10" s="154">
        <v>1</v>
      </c>
      <c r="U10" s="152">
        <v>1</v>
      </c>
      <c r="V10" s="134" t="s">
        <v>5320</v>
      </c>
      <c r="W10" s="158" t="s">
        <v>5321</v>
      </c>
      <c r="X10" s="152">
        <v>9</v>
      </c>
      <c r="Y10" s="152"/>
      <c r="Z10" s="153"/>
      <c r="AA10" s="135">
        <v>1</v>
      </c>
      <c r="AB10" s="136">
        <v>7</v>
      </c>
      <c r="AC10" s="147" t="s">
        <v>5312</v>
      </c>
    </row>
    <row r="11" spans="1:29" ht="36" x14ac:dyDescent="0.25">
      <c r="A11" s="126">
        <v>1707022412</v>
      </c>
      <c r="B11" s="128" t="s">
        <v>5322</v>
      </c>
      <c r="C11" s="1727" t="s">
        <v>5297</v>
      </c>
      <c r="D11" s="1727"/>
      <c r="E11" s="1727"/>
      <c r="F11" s="1727"/>
      <c r="G11" s="1727"/>
      <c r="H11" s="1727"/>
      <c r="I11" s="1727"/>
      <c r="J11" s="128" t="s">
        <v>5298</v>
      </c>
      <c r="K11" s="129" t="s">
        <v>5299</v>
      </c>
      <c r="L11" s="159" t="s">
        <v>5323</v>
      </c>
      <c r="M11" s="151">
        <v>1</v>
      </c>
      <c r="N11" s="152">
        <v>2</v>
      </c>
      <c r="O11" s="129">
        <v>6</v>
      </c>
      <c r="P11" s="152">
        <v>5</v>
      </c>
      <c r="Q11" s="152">
        <v>5</v>
      </c>
      <c r="R11" s="152"/>
      <c r="S11" s="153"/>
      <c r="T11" s="154">
        <v>1</v>
      </c>
      <c r="U11" s="152">
        <v>2</v>
      </c>
      <c r="V11" s="129">
        <v>6</v>
      </c>
      <c r="W11" s="158" t="s">
        <v>5324</v>
      </c>
      <c r="X11" s="152">
        <v>5</v>
      </c>
      <c r="Y11" s="152"/>
      <c r="Z11" s="153"/>
      <c r="AA11" s="135">
        <v>6</v>
      </c>
      <c r="AB11" s="150">
        <v>5</v>
      </c>
      <c r="AC11" s="147" t="s">
        <v>5312</v>
      </c>
    </row>
    <row r="12" spans="1:29" ht="36" x14ac:dyDescent="0.25">
      <c r="A12" s="126">
        <v>1707022413</v>
      </c>
      <c r="B12" s="128" t="s">
        <v>5325</v>
      </c>
      <c r="C12" s="1727" t="s">
        <v>5297</v>
      </c>
      <c r="D12" s="1727"/>
      <c r="E12" s="1727"/>
      <c r="F12" s="1727"/>
      <c r="G12" s="1727"/>
      <c r="H12" s="1727"/>
      <c r="I12" s="1727"/>
      <c r="J12" s="128" t="s">
        <v>5298</v>
      </c>
      <c r="K12" s="129" t="s">
        <v>5299</v>
      </c>
      <c r="L12" s="130" t="s">
        <v>5326</v>
      </c>
      <c r="M12" s="151">
        <v>0</v>
      </c>
      <c r="N12" s="152">
        <v>2</v>
      </c>
      <c r="O12" s="129">
        <v>1</v>
      </c>
      <c r="P12" s="152">
        <v>11</v>
      </c>
      <c r="Q12" s="152">
        <v>11</v>
      </c>
      <c r="R12" s="152"/>
      <c r="S12" s="153"/>
      <c r="T12" s="154">
        <v>0</v>
      </c>
      <c r="U12" s="152">
        <v>2</v>
      </c>
      <c r="V12" s="134" t="s">
        <v>5327</v>
      </c>
      <c r="W12" s="158" t="s">
        <v>5328</v>
      </c>
      <c r="X12" s="152">
        <v>11</v>
      </c>
      <c r="Y12" s="152"/>
      <c r="Z12" s="153"/>
      <c r="AA12" s="135">
        <v>1</v>
      </c>
      <c r="AB12" s="150">
        <v>11</v>
      </c>
      <c r="AC12" s="147" t="s">
        <v>5312</v>
      </c>
    </row>
    <row r="13" spans="1:29" ht="36" x14ac:dyDescent="0.25">
      <c r="A13" s="126">
        <v>1707022414</v>
      </c>
      <c r="B13" s="128" t="s">
        <v>5329</v>
      </c>
      <c r="C13" s="1727" t="s">
        <v>5297</v>
      </c>
      <c r="D13" s="1727"/>
      <c r="E13" s="1727"/>
      <c r="F13" s="1727"/>
      <c r="G13" s="1727"/>
      <c r="H13" s="1727"/>
      <c r="I13" s="1727"/>
      <c r="J13" s="128" t="s">
        <v>5298</v>
      </c>
      <c r="K13" s="129" t="s">
        <v>5299</v>
      </c>
      <c r="L13" s="159" t="s">
        <v>5330</v>
      </c>
      <c r="M13" s="151">
        <v>0</v>
      </c>
      <c r="N13" s="152">
        <v>1</v>
      </c>
      <c r="O13" s="129">
        <v>3</v>
      </c>
      <c r="P13" s="152">
        <v>5</v>
      </c>
      <c r="Q13" s="152"/>
      <c r="R13" s="152"/>
      <c r="S13" s="153"/>
      <c r="T13" s="154">
        <v>0</v>
      </c>
      <c r="U13" s="152">
        <v>1</v>
      </c>
      <c r="V13" s="129">
        <v>3</v>
      </c>
      <c r="W13" s="158" t="s">
        <v>5331</v>
      </c>
      <c r="X13" s="152"/>
      <c r="Y13" s="152"/>
      <c r="Z13" s="153"/>
      <c r="AA13" s="135">
        <v>3</v>
      </c>
      <c r="AB13" s="150">
        <v>6</v>
      </c>
      <c r="AC13" s="147" t="s">
        <v>5312</v>
      </c>
    </row>
    <row r="14" spans="1:29" ht="36" x14ac:dyDescent="0.25">
      <c r="A14" s="126">
        <v>1707022416</v>
      </c>
      <c r="B14" s="128" t="s">
        <v>5332</v>
      </c>
      <c r="C14" s="1727" t="s">
        <v>5297</v>
      </c>
      <c r="D14" s="1727"/>
      <c r="E14" s="1727"/>
      <c r="F14" s="1727"/>
      <c r="G14" s="1727"/>
      <c r="H14" s="1727"/>
      <c r="I14" s="1727"/>
      <c r="J14" s="128" t="s">
        <v>5298</v>
      </c>
      <c r="K14" s="129" t="s">
        <v>5314</v>
      </c>
      <c r="L14" s="159" t="s">
        <v>5333</v>
      </c>
      <c r="M14" s="151">
        <v>1</v>
      </c>
      <c r="N14" s="152">
        <v>0</v>
      </c>
      <c r="O14" s="129">
        <v>3</v>
      </c>
      <c r="P14" s="152">
        <v>8</v>
      </c>
      <c r="Q14" s="152"/>
      <c r="R14" s="152"/>
      <c r="S14" s="153"/>
      <c r="T14" s="154">
        <v>1</v>
      </c>
      <c r="U14" s="152">
        <v>0</v>
      </c>
      <c r="V14" s="129">
        <v>3</v>
      </c>
      <c r="W14" s="158" t="s">
        <v>5334</v>
      </c>
      <c r="X14" s="152"/>
      <c r="Y14" s="152"/>
      <c r="Z14" s="153"/>
      <c r="AA14" s="135">
        <v>3</v>
      </c>
      <c r="AB14" s="150">
        <v>8</v>
      </c>
      <c r="AC14" s="147" t="s">
        <v>5312</v>
      </c>
    </row>
    <row r="15" spans="1:29" x14ac:dyDescent="0.25">
      <c r="A15" s="126">
        <v>1707022417</v>
      </c>
      <c r="B15" s="128" t="s">
        <v>5335</v>
      </c>
      <c r="C15" s="1727" t="s">
        <v>5297</v>
      </c>
      <c r="D15" s="1727"/>
      <c r="E15" s="1727"/>
      <c r="F15" s="1727"/>
      <c r="G15" s="1727"/>
      <c r="H15" s="1727"/>
      <c r="I15" s="1727"/>
      <c r="J15" s="128" t="s">
        <v>5298</v>
      </c>
      <c r="K15" s="129" t="s">
        <v>5314</v>
      </c>
      <c r="L15" s="159" t="s">
        <v>5336</v>
      </c>
      <c r="M15" s="151">
        <v>0</v>
      </c>
      <c r="N15" s="152">
        <v>1</v>
      </c>
      <c r="O15" s="129">
        <v>4</v>
      </c>
      <c r="P15" s="152">
        <v>9</v>
      </c>
      <c r="Q15" s="152"/>
      <c r="R15" s="152"/>
      <c r="S15" s="153"/>
      <c r="T15" s="154">
        <v>0</v>
      </c>
      <c r="U15" s="152">
        <v>1</v>
      </c>
      <c r="V15" s="129">
        <v>4</v>
      </c>
      <c r="W15" s="158" t="s">
        <v>5337</v>
      </c>
      <c r="X15" s="152"/>
      <c r="Y15" s="152"/>
      <c r="Z15" s="153"/>
      <c r="AA15" s="135">
        <v>4</v>
      </c>
      <c r="AB15" s="150">
        <v>9</v>
      </c>
      <c r="AC15" s="147" t="s">
        <v>5312</v>
      </c>
    </row>
    <row r="16" spans="1:29" x14ac:dyDescent="0.25">
      <c r="A16" s="126">
        <v>1707022418</v>
      </c>
      <c r="B16" s="128" t="s">
        <v>5338</v>
      </c>
      <c r="C16" s="1727" t="s">
        <v>5297</v>
      </c>
      <c r="D16" s="1727"/>
      <c r="E16" s="1727"/>
      <c r="F16" s="1727"/>
      <c r="G16" s="1727"/>
      <c r="H16" s="1727"/>
      <c r="I16" s="1727"/>
      <c r="J16" s="128" t="s">
        <v>5298</v>
      </c>
      <c r="K16" s="129" t="s">
        <v>5314</v>
      </c>
      <c r="L16" s="130" t="s">
        <v>5339</v>
      </c>
      <c r="M16" s="151">
        <v>0</v>
      </c>
      <c r="N16" s="152">
        <v>1</v>
      </c>
      <c r="O16" s="129">
        <v>7</v>
      </c>
      <c r="P16" s="152">
        <v>10</v>
      </c>
      <c r="Q16" s="152"/>
      <c r="R16" s="152"/>
      <c r="S16" s="153"/>
      <c r="T16" s="154">
        <v>0</v>
      </c>
      <c r="U16" s="152">
        <v>1</v>
      </c>
      <c r="V16" s="129">
        <v>7</v>
      </c>
      <c r="W16" s="158" t="s">
        <v>5340</v>
      </c>
      <c r="X16" s="152"/>
      <c r="Y16" s="152"/>
      <c r="Z16" s="153"/>
      <c r="AA16" s="135">
        <v>7</v>
      </c>
      <c r="AB16" s="157">
        <v>13</v>
      </c>
      <c r="AC16" s="148"/>
    </row>
    <row r="17" spans="1:29" ht="36" x14ac:dyDescent="0.25">
      <c r="A17" s="149">
        <v>1707022419</v>
      </c>
      <c r="B17" s="128" t="s">
        <v>5341</v>
      </c>
      <c r="C17" s="1727" t="s">
        <v>5297</v>
      </c>
      <c r="D17" s="1727"/>
      <c r="E17" s="1727"/>
      <c r="F17" s="1727"/>
      <c r="G17" s="1727"/>
      <c r="H17" s="1727"/>
      <c r="I17" s="1727"/>
      <c r="J17" s="128" t="s">
        <v>5298</v>
      </c>
      <c r="K17" s="129" t="s">
        <v>5299</v>
      </c>
      <c r="L17" s="159" t="s">
        <v>5342</v>
      </c>
      <c r="M17" s="151">
        <v>0</v>
      </c>
      <c r="N17" s="152">
        <v>1</v>
      </c>
      <c r="O17" s="129">
        <v>4</v>
      </c>
      <c r="P17" s="152">
        <v>3</v>
      </c>
      <c r="Q17" s="152">
        <v>3</v>
      </c>
      <c r="R17" s="152"/>
      <c r="S17" s="153"/>
      <c r="T17" s="154">
        <v>0</v>
      </c>
      <c r="U17" s="152">
        <v>1</v>
      </c>
      <c r="V17" s="129">
        <v>4</v>
      </c>
      <c r="W17" s="152">
        <v>3</v>
      </c>
      <c r="X17" s="152">
        <v>3</v>
      </c>
      <c r="Y17" s="152"/>
      <c r="Z17" s="153"/>
      <c r="AA17" s="133">
        <v>4</v>
      </c>
      <c r="AB17" s="463">
        <v>3</v>
      </c>
      <c r="AC17" s="148"/>
    </row>
    <row r="18" spans="1:29" ht="36" x14ac:dyDescent="0.25">
      <c r="A18" s="149">
        <v>1707022420</v>
      </c>
      <c r="B18" s="129" t="s">
        <v>5343</v>
      </c>
      <c r="C18" s="1727" t="s">
        <v>5297</v>
      </c>
      <c r="D18" s="1727"/>
      <c r="E18" s="1727"/>
      <c r="F18" s="1727"/>
      <c r="G18" s="1727"/>
      <c r="H18" s="1727"/>
      <c r="I18" s="1727"/>
      <c r="J18" s="129" t="s">
        <v>5298</v>
      </c>
      <c r="K18" s="129" t="s">
        <v>5299</v>
      </c>
      <c r="L18" s="159" t="s">
        <v>5344</v>
      </c>
      <c r="M18" s="151">
        <v>0</v>
      </c>
      <c r="N18" s="152">
        <v>1</v>
      </c>
      <c r="O18" s="129">
        <v>5</v>
      </c>
      <c r="P18" s="152">
        <v>8</v>
      </c>
      <c r="Q18" s="152">
        <v>8</v>
      </c>
      <c r="R18" s="152"/>
      <c r="S18" s="153"/>
      <c r="T18" s="154">
        <v>0</v>
      </c>
      <c r="U18" s="152">
        <v>1</v>
      </c>
      <c r="V18" s="129">
        <v>5</v>
      </c>
      <c r="W18" s="152">
        <v>8</v>
      </c>
      <c r="X18" s="152">
        <v>8</v>
      </c>
      <c r="Y18" s="152"/>
      <c r="Z18" s="153"/>
      <c r="AA18" s="133">
        <v>5</v>
      </c>
      <c r="AB18" s="463">
        <v>8</v>
      </c>
      <c r="AC18" s="148"/>
    </row>
    <row r="19" spans="1:29" x14ac:dyDescent="0.25">
      <c r="A19" s="149">
        <v>1707022421</v>
      </c>
      <c r="B19" s="128" t="s">
        <v>5345</v>
      </c>
      <c r="C19" s="1727" t="s">
        <v>5297</v>
      </c>
      <c r="D19" s="1727"/>
      <c r="E19" s="1727"/>
      <c r="F19" s="1727"/>
      <c r="G19" s="1727"/>
      <c r="H19" s="1727"/>
      <c r="I19" s="1727"/>
      <c r="J19" s="128" t="s">
        <v>5298</v>
      </c>
      <c r="K19" s="129" t="s">
        <v>5314</v>
      </c>
      <c r="L19" s="130" t="s">
        <v>5339</v>
      </c>
      <c r="M19" s="151">
        <v>0</v>
      </c>
      <c r="N19" s="152">
        <v>1</v>
      </c>
      <c r="O19" s="129">
        <v>2</v>
      </c>
      <c r="P19" s="152">
        <v>8</v>
      </c>
      <c r="Q19" s="152">
        <v>8</v>
      </c>
      <c r="R19" s="152"/>
      <c r="S19" s="153"/>
      <c r="T19" s="154">
        <v>0</v>
      </c>
      <c r="U19" s="152">
        <v>1</v>
      </c>
      <c r="V19" s="129">
        <v>2</v>
      </c>
      <c r="W19" s="152">
        <v>8</v>
      </c>
      <c r="X19" s="152">
        <v>8</v>
      </c>
      <c r="Y19" s="152"/>
      <c r="Z19" s="153"/>
      <c r="AA19" s="133">
        <v>2</v>
      </c>
      <c r="AB19" s="463">
        <v>8</v>
      </c>
      <c r="AC19" s="148"/>
    </row>
    <row r="20" spans="1:29" x14ac:dyDescent="0.25">
      <c r="A20" s="149">
        <v>1707022422</v>
      </c>
      <c r="B20" s="128" t="s">
        <v>5346</v>
      </c>
      <c r="C20" s="1727" t="s">
        <v>5297</v>
      </c>
      <c r="D20" s="1727"/>
      <c r="E20" s="1727"/>
      <c r="F20" s="1727"/>
      <c r="G20" s="1727"/>
      <c r="H20" s="1727"/>
      <c r="I20" s="1727"/>
      <c r="J20" s="128" t="s">
        <v>5298</v>
      </c>
      <c r="K20" s="129" t="s">
        <v>5347</v>
      </c>
      <c r="L20" s="159" t="s">
        <v>5348</v>
      </c>
      <c r="M20" s="151">
        <v>0</v>
      </c>
      <c r="N20" s="152">
        <v>1</v>
      </c>
      <c r="O20" s="129">
        <v>4</v>
      </c>
      <c r="P20" s="152">
        <v>6</v>
      </c>
      <c r="Q20" s="152">
        <v>6</v>
      </c>
      <c r="R20" s="152"/>
      <c r="S20" s="153"/>
      <c r="T20" s="154">
        <v>0</v>
      </c>
      <c r="U20" s="152">
        <v>1</v>
      </c>
      <c r="V20" s="129">
        <v>4</v>
      </c>
      <c r="W20" s="152">
        <v>6</v>
      </c>
      <c r="X20" s="152">
        <v>6</v>
      </c>
      <c r="Y20" s="152"/>
      <c r="Z20" s="153"/>
      <c r="AA20" s="133">
        <v>4</v>
      </c>
      <c r="AB20" s="463">
        <v>6</v>
      </c>
      <c r="AC20" s="148"/>
    </row>
    <row r="21" spans="1:29" ht="36" x14ac:dyDescent="0.25">
      <c r="A21" s="126">
        <v>1707022423</v>
      </c>
      <c r="B21" s="128" t="s">
        <v>5349</v>
      </c>
      <c r="C21" s="1727" t="s">
        <v>5297</v>
      </c>
      <c r="D21" s="1727"/>
      <c r="E21" s="1727"/>
      <c r="F21" s="1727"/>
      <c r="G21" s="1727"/>
      <c r="H21" s="1727"/>
      <c r="I21" s="1727"/>
      <c r="J21" s="128" t="s">
        <v>5298</v>
      </c>
      <c r="K21" s="129" t="s">
        <v>5299</v>
      </c>
      <c r="L21" s="159" t="s">
        <v>5342</v>
      </c>
      <c r="M21" s="151">
        <v>0</v>
      </c>
      <c r="N21" s="152">
        <v>1</v>
      </c>
      <c r="O21" s="129">
        <v>3</v>
      </c>
      <c r="P21" s="152">
        <v>4</v>
      </c>
      <c r="Q21" s="152">
        <v>4</v>
      </c>
      <c r="R21" s="152"/>
      <c r="S21" s="153"/>
      <c r="T21" s="154">
        <v>0</v>
      </c>
      <c r="U21" s="152">
        <v>1</v>
      </c>
      <c r="V21" s="129">
        <v>3</v>
      </c>
      <c r="W21" s="152">
        <v>4</v>
      </c>
      <c r="X21" s="152">
        <v>4</v>
      </c>
      <c r="Y21" s="152"/>
      <c r="Z21" s="153"/>
      <c r="AA21" s="133">
        <v>3</v>
      </c>
      <c r="AB21" s="463">
        <v>4</v>
      </c>
      <c r="AC21" s="148"/>
    </row>
    <row r="22" spans="1:29" ht="36" x14ac:dyDescent="0.25">
      <c r="A22" s="126">
        <v>1707022424</v>
      </c>
      <c r="B22" s="129" t="s">
        <v>5350</v>
      </c>
      <c r="C22" s="1727" t="s">
        <v>5297</v>
      </c>
      <c r="D22" s="1727"/>
      <c r="E22" s="1727"/>
      <c r="F22" s="1727"/>
      <c r="G22" s="1727"/>
      <c r="H22" s="1727"/>
      <c r="I22" s="1727"/>
      <c r="J22" s="129" t="s">
        <v>5298</v>
      </c>
      <c r="K22" s="129" t="s">
        <v>5351</v>
      </c>
      <c r="L22" s="159" t="s">
        <v>5352</v>
      </c>
      <c r="M22" s="151">
        <v>0</v>
      </c>
      <c r="N22" s="152">
        <v>1</v>
      </c>
      <c r="O22" s="129">
        <v>2</v>
      </c>
      <c r="P22" s="152">
        <v>5</v>
      </c>
      <c r="Q22" s="152">
        <v>5</v>
      </c>
      <c r="R22" s="152"/>
      <c r="S22" s="153"/>
      <c r="T22" s="154">
        <v>0</v>
      </c>
      <c r="U22" s="152">
        <v>1</v>
      </c>
      <c r="V22" s="129">
        <v>2</v>
      </c>
      <c r="W22" s="158" t="s">
        <v>5353</v>
      </c>
      <c r="X22" s="152">
        <v>5</v>
      </c>
      <c r="Y22" s="152"/>
      <c r="Z22" s="153"/>
      <c r="AA22" s="135">
        <v>2</v>
      </c>
      <c r="AB22" s="157">
        <v>9</v>
      </c>
      <c r="AC22" s="148"/>
    </row>
    <row r="23" spans="1:29" x14ac:dyDescent="0.25">
      <c r="A23" s="126">
        <v>1707022425</v>
      </c>
      <c r="B23" s="128" t="s">
        <v>5354</v>
      </c>
      <c r="C23" s="1727" t="s">
        <v>5297</v>
      </c>
      <c r="D23" s="1727"/>
      <c r="E23" s="1727"/>
      <c r="F23" s="1727"/>
      <c r="G23" s="1727"/>
      <c r="H23" s="1727"/>
      <c r="I23" s="1727"/>
      <c r="J23" s="128" t="s">
        <v>5298</v>
      </c>
      <c r="K23" s="129" t="s">
        <v>5355</v>
      </c>
      <c r="L23" s="159" t="s">
        <v>5352</v>
      </c>
      <c r="M23" s="151">
        <v>1</v>
      </c>
      <c r="N23" s="152">
        <v>0</v>
      </c>
      <c r="O23" s="129">
        <v>4</v>
      </c>
      <c r="P23" s="152">
        <v>7</v>
      </c>
      <c r="Q23" s="152"/>
      <c r="R23" s="152"/>
      <c r="S23" s="153"/>
      <c r="T23" s="154">
        <v>1</v>
      </c>
      <c r="U23" s="152">
        <v>0</v>
      </c>
      <c r="V23" s="129">
        <v>4</v>
      </c>
      <c r="W23" s="158" t="s">
        <v>5356</v>
      </c>
      <c r="X23" s="152"/>
      <c r="Y23" s="152"/>
      <c r="Z23" s="153"/>
      <c r="AA23" s="135">
        <v>4</v>
      </c>
      <c r="AB23" s="150">
        <v>7</v>
      </c>
      <c r="AC23" s="147" t="s">
        <v>5312</v>
      </c>
    </row>
    <row r="24" spans="1:29" ht="36" x14ac:dyDescent="0.25">
      <c r="A24" s="126">
        <v>1707022426</v>
      </c>
      <c r="B24" s="128" t="s">
        <v>5357</v>
      </c>
      <c r="C24" s="1727" t="s">
        <v>5297</v>
      </c>
      <c r="D24" s="1727"/>
      <c r="E24" s="1727"/>
      <c r="F24" s="1727"/>
      <c r="G24" s="1727"/>
      <c r="H24" s="1727"/>
      <c r="I24" s="1727"/>
      <c r="J24" s="128" t="s">
        <v>5298</v>
      </c>
      <c r="K24" s="129" t="s">
        <v>5358</v>
      </c>
      <c r="L24" s="159" t="s">
        <v>5352</v>
      </c>
      <c r="M24" s="151">
        <v>0</v>
      </c>
      <c r="N24" s="152">
        <v>1</v>
      </c>
      <c r="O24" s="129">
        <v>5</v>
      </c>
      <c r="P24" s="152">
        <v>7</v>
      </c>
      <c r="Q24" s="152">
        <v>7</v>
      </c>
      <c r="R24" s="152"/>
      <c r="S24" s="153"/>
      <c r="T24" s="154">
        <v>0</v>
      </c>
      <c r="U24" s="152">
        <v>1</v>
      </c>
      <c r="V24" s="129">
        <v>5</v>
      </c>
      <c r="W24" s="158" t="s">
        <v>5359</v>
      </c>
      <c r="X24" s="152">
        <v>7</v>
      </c>
      <c r="Y24" s="152"/>
      <c r="Z24" s="153"/>
      <c r="AA24" s="135">
        <v>5</v>
      </c>
      <c r="AB24" s="136">
        <v>9</v>
      </c>
      <c r="AC24" s="148"/>
    </row>
    <row r="25" spans="1:29" ht="36" x14ac:dyDescent="0.25">
      <c r="A25" s="126">
        <v>1707022427</v>
      </c>
      <c r="B25" s="128" t="s">
        <v>5360</v>
      </c>
      <c r="C25" s="1727" t="s">
        <v>5297</v>
      </c>
      <c r="D25" s="1727"/>
      <c r="E25" s="1727"/>
      <c r="F25" s="1727"/>
      <c r="G25" s="1727"/>
      <c r="H25" s="1727"/>
      <c r="I25" s="1727"/>
      <c r="J25" s="128" t="s">
        <v>5298</v>
      </c>
      <c r="K25" s="129" t="s">
        <v>5351</v>
      </c>
      <c r="L25" s="159" t="s">
        <v>5352</v>
      </c>
      <c r="M25" s="151">
        <v>1</v>
      </c>
      <c r="N25" s="152">
        <v>1</v>
      </c>
      <c r="O25" s="129">
        <v>3</v>
      </c>
      <c r="P25" s="152">
        <v>5</v>
      </c>
      <c r="Q25" s="152">
        <v>5</v>
      </c>
      <c r="R25" s="152"/>
      <c r="S25" s="153"/>
      <c r="T25" s="154">
        <v>1</v>
      </c>
      <c r="U25" s="152">
        <v>1</v>
      </c>
      <c r="V25" s="134" t="s">
        <v>5361</v>
      </c>
      <c r="W25" s="152">
        <v>5</v>
      </c>
      <c r="X25" s="152">
        <v>5</v>
      </c>
      <c r="Y25" s="152"/>
      <c r="Z25" s="153"/>
      <c r="AA25" s="454">
        <v>3</v>
      </c>
      <c r="AB25" s="463">
        <v>5</v>
      </c>
      <c r="AC25" s="148"/>
    </row>
    <row r="26" spans="1:29" ht="54" x14ac:dyDescent="0.25">
      <c r="A26" s="126">
        <v>1707022428</v>
      </c>
      <c r="B26" s="128" t="s">
        <v>5362</v>
      </c>
      <c r="C26" s="1727" t="s">
        <v>5297</v>
      </c>
      <c r="D26" s="1727"/>
      <c r="E26" s="1727"/>
      <c r="F26" s="1727"/>
      <c r="G26" s="1727"/>
      <c r="H26" s="1727"/>
      <c r="I26" s="1727"/>
      <c r="J26" s="128" t="s">
        <v>5298</v>
      </c>
      <c r="K26" s="464" t="s">
        <v>17</v>
      </c>
      <c r="L26" s="159"/>
      <c r="M26" s="151">
        <v>0</v>
      </c>
      <c r="N26" s="152">
        <v>1</v>
      </c>
      <c r="O26" s="129">
        <v>3</v>
      </c>
      <c r="P26" s="152">
        <v>13</v>
      </c>
      <c r="Q26" s="152"/>
      <c r="R26" s="152"/>
      <c r="S26" s="153"/>
      <c r="T26" s="154">
        <v>0</v>
      </c>
      <c r="U26" s="152">
        <v>1</v>
      </c>
      <c r="V26" s="129">
        <v>3</v>
      </c>
      <c r="W26" s="158" t="s">
        <v>5363</v>
      </c>
      <c r="X26" s="152"/>
      <c r="Y26" s="152"/>
      <c r="Z26" s="153"/>
      <c r="AA26" s="135">
        <v>3</v>
      </c>
      <c r="AB26" s="150">
        <v>12</v>
      </c>
      <c r="AC26" s="147" t="s">
        <v>5364</v>
      </c>
    </row>
    <row r="27" spans="1:29" ht="36" x14ac:dyDescent="0.25">
      <c r="A27" s="160">
        <v>1707022429</v>
      </c>
      <c r="B27" s="465" t="s">
        <v>5365</v>
      </c>
      <c r="C27" s="1765" t="s">
        <v>5297</v>
      </c>
      <c r="D27" s="1765"/>
      <c r="E27" s="1765"/>
      <c r="F27" s="1765"/>
      <c r="G27" s="1765"/>
      <c r="H27" s="1765"/>
      <c r="I27" s="1765"/>
      <c r="J27" s="161" t="s">
        <v>5298</v>
      </c>
      <c r="K27" s="466" t="s">
        <v>18</v>
      </c>
      <c r="L27" s="162"/>
      <c r="M27" s="467">
        <v>0</v>
      </c>
      <c r="N27" s="468">
        <v>1</v>
      </c>
      <c r="O27" s="469">
        <v>3</v>
      </c>
      <c r="P27" s="468">
        <v>7</v>
      </c>
      <c r="Q27" s="468"/>
      <c r="R27" s="468"/>
      <c r="S27" s="470"/>
      <c r="T27" s="471">
        <v>0</v>
      </c>
      <c r="U27" s="468">
        <v>1</v>
      </c>
      <c r="V27" s="469">
        <v>3</v>
      </c>
      <c r="W27" s="468" t="s">
        <v>5366</v>
      </c>
      <c r="X27" s="468"/>
      <c r="Y27" s="468"/>
      <c r="Z27" s="470"/>
      <c r="AA27" s="472">
        <v>3</v>
      </c>
      <c r="AB27" s="473">
        <v>7</v>
      </c>
      <c r="AC27" s="147" t="s">
        <v>5367</v>
      </c>
    </row>
    <row r="28" spans="1:29" ht="54" x14ac:dyDescent="0.25">
      <c r="A28" s="126">
        <v>1707022430</v>
      </c>
      <c r="B28" s="474" t="s">
        <v>5368</v>
      </c>
      <c r="C28" s="1727" t="s">
        <v>5297</v>
      </c>
      <c r="D28" s="1727"/>
      <c r="E28" s="1727"/>
      <c r="F28" s="1727"/>
      <c r="G28" s="1727"/>
      <c r="H28" s="1727"/>
      <c r="I28" s="1727"/>
      <c r="J28" s="128" t="s">
        <v>5298</v>
      </c>
      <c r="K28" s="464" t="s">
        <v>5369</v>
      </c>
      <c r="L28" s="159"/>
      <c r="M28" s="151">
        <v>1</v>
      </c>
      <c r="N28" s="152">
        <v>2</v>
      </c>
      <c r="O28" s="129">
        <v>12</v>
      </c>
      <c r="P28" s="152">
        <v>16</v>
      </c>
      <c r="Q28" s="152"/>
      <c r="R28" s="152"/>
      <c r="S28" s="153"/>
      <c r="T28" s="154">
        <v>1</v>
      </c>
      <c r="U28" s="152">
        <v>2</v>
      </c>
      <c r="V28" s="129">
        <v>12</v>
      </c>
      <c r="W28" s="158" t="s">
        <v>5370</v>
      </c>
      <c r="X28" s="152"/>
      <c r="Y28" s="152"/>
      <c r="Z28" s="153"/>
      <c r="AA28" s="135">
        <v>12</v>
      </c>
      <c r="AB28" s="150">
        <v>36</v>
      </c>
      <c r="AC28" s="147"/>
    </row>
    <row r="29" spans="1:29" ht="72" x14ac:dyDescent="0.25">
      <c r="A29" s="149">
        <v>1707022431</v>
      </c>
      <c r="B29" s="474" t="s">
        <v>5371</v>
      </c>
      <c r="C29" s="1727" t="s">
        <v>5297</v>
      </c>
      <c r="D29" s="1727"/>
      <c r="E29" s="1727"/>
      <c r="F29" s="1727"/>
      <c r="G29" s="1727"/>
      <c r="H29" s="1727"/>
      <c r="I29" s="1727"/>
      <c r="J29" s="128" t="s">
        <v>5298</v>
      </c>
      <c r="K29" s="464" t="s">
        <v>5369</v>
      </c>
      <c r="L29" s="159"/>
      <c r="M29" s="151">
        <v>1</v>
      </c>
      <c r="N29" s="152">
        <v>1</v>
      </c>
      <c r="O29" s="129">
        <v>4</v>
      </c>
      <c r="P29" s="152">
        <v>5</v>
      </c>
      <c r="Q29" s="152">
        <v>5</v>
      </c>
      <c r="R29" s="152"/>
      <c r="S29" s="153"/>
      <c r="T29" s="154">
        <v>1</v>
      </c>
      <c r="U29" s="152">
        <v>1</v>
      </c>
      <c r="V29" s="129">
        <v>4</v>
      </c>
      <c r="W29" s="152">
        <v>5</v>
      </c>
      <c r="X29" s="152">
        <v>5</v>
      </c>
      <c r="Y29" s="152"/>
      <c r="Z29" s="153"/>
      <c r="AA29" s="133">
        <v>4</v>
      </c>
      <c r="AB29" s="129">
        <v>5</v>
      </c>
      <c r="AC29" s="147" t="s">
        <v>5364</v>
      </c>
    </row>
    <row r="30" spans="1:29" ht="54" x14ac:dyDescent="0.25">
      <c r="A30" s="149">
        <v>1707022432</v>
      </c>
      <c r="B30" s="452" t="s">
        <v>5372</v>
      </c>
      <c r="C30" s="1727" t="s">
        <v>5297</v>
      </c>
      <c r="D30" s="1727"/>
      <c r="E30" s="1727"/>
      <c r="F30" s="1727"/>
      <c r="G30" s="1727"/>
      <c r="H30" s="1727"/>
      <c r="I30" s="1727"/>
      <c r="J30" s="128" t="s">
        <v>5298</v>
      </c>
      <c r="K30" s="464" t="s">
        <v>5373</v>
      </c>
      <c r="L30" s="159"/>
      <c r="M30" s="151">
        <v>0</v>
      </c>
      <c r="N30" s="152">
        <v>1</v>
      </c>
      <c r="O30" s="129">
        <v>2</v>
      </c>
      <c r="P30" s="152">
        <v>7</v>
      </c>
      <c r="Q30" s="152">
        <v>7</v>
      </c>
      <c r="R30" s="152"/>
      <c r="S30" s="153"/>
      <c r="T30" s="154">
        <v>0</v>
      </c>
      <c r="U30" s="152">
        <v>1</v>
      </c>
      <c r="V30" s="129">
        <v>2</v>
      </c>
      <c r="W30" s="152">
        <v>7</v>
      </c>
      <c r="X30" s="152">
        <v>7</v>
      </c>
      <c r="Y30" s="152"/>
      <c r="Z30" s="153"/>
      <c r="AA30" s="135">
        <v>2</v>
      </c>
      <c r="AB30" s="136">
        <v>7</v>
      </c>
      <c r="AC30" s="148"/>
    </row>
    <row r="31" spans="1:29" ht="36" x14ac:dyDescent="0.25">
      <c r="A31" s="126">
        <v>1707022433</v>
      </c>
      <c r="B31" s="452" t="s">
        <v>5374</v>
      </c>
      <c r="C31" s="1727" t="s">
        <v>5297</v>
      </c>
      <c r="D31" s="1727"/>
      <c r="E31" s="1727"/>
      <c r="F31" s="1727"/>
      <c r="G31" s="1727"/>
      <c r="H31" s="1727"/>
      <c r="I31" s="1727"/>
      <c r="J31" s="128" t="s">
        <v>5298</v>
      </c>
      <c r="K31" s="152" t="s">
        <v>5369</v>
      </c>
      <c r="L31" s="159"/>
      <c r="M31" s="151">
        <v>0</v>
      </c>
      <c r="N31" s="152">
        <v>2</v>
      </c>
      <c r="O31" s="129">
        <v>0</v>
      </c>
      <c r="P31" s="152">
        <v>6</v>
      </c>
      <c r="Q31" s="152"/>
      <c r="R31" s="152"/>
      <c r="S31" s="153"/>
      <c r="T31" s="154">
        <v>0</v>
      </c>
      <c r="U31" s="152">
        <v>2</v>
      </c>
      <c r="V31" s="129">
        <v>0</v>
      </c>
      <c r="W31" s="158" t="s">
        <v>5375</v>
      </c>
      <c r="X31" s="152"/>
      <c r="Y31" s="152"/>
      <c r="Z31" s="153"/>
      <c r="AA31" s="135">
        <v>0</v>
      </c>
      <c r="AB31" s="157">
        <v>7</v>
      </c>
      <c r="AC31" s="148"/>
    </row>
    <row r="32" spans="1:29" x14ac:dyDescent="0.25">
      <c r="A32" s="126">
        <v>1707022435</v>
      </c>
      <c r="B32" s="452" t="s">
        <v>5376</v>
      </c>
      <c r="C32" s="1727" t="s">
        <v>5297</v>
      </c>
      <c r="D32" s="1727"/>
      <c r="E32" s="1727"/>
      <c r="F32" s="1727"/>
      <c r="G32" s="1727"/>
      <c r="H32" s="1727"/>
      <c r="I32" s="1727"/>
      <c r="J32" s="128" t="s">
        <v>5298</v>
      </c>
      <c r="K32" s="152" t="s">
        <v>5377</v>
      </c>
      <c r="L32" s="159"/>
      <c r="M32" s="151">
        <v>2</v>
      </c>
      <c r="N32" s="152">
        <v>2</v>
      </c>
      <c r="O32" s="129">
        <v>3</v>
      </c>
      <c r="P32" s="152">
        <v>11</v>
      </c>
      <c r="Q32" s="152"/>
      <c r="R32" s="152"/>
      <c r="S32" s="153"/>
      <c r="T32" s="154">
        <v>2</v>
      </c>
      <c r="U32" s="152">
        <v>2</v>
      </c>
      <c r="V32" s="129">
        <v>3</v>
      </c>
      <c r="W32" s="158" t="s">
        <v>5378</v>
      </c>
      <c r="X32" s="152"/>
      <c r="Y32" s="152"/>
      <c r="Z32" s="153"/>
      <c r="AA32" s="133">
        <v>3</v>
      </c>
      <c r="AB32" s="163">
        <v>11</v>
      </c>
      <c r="AC32" s="147" t="s">
        <v>5364</v>
      </c>
    </row>
    <row r="33" spans="1:29" x14ac:dyDescent="0.25">
      <c r="A33" s="149">
        <v>1707022436</v>
      </c>
      <c r="B33" s="475" t="s">
        <v>5379</v>
      </c>
      <c r="C33" s="1727" t="s">
        <v>5297</v>
      </c>
      <c r="D33" s="1727"/>
      <c r="E33" s="1727"/>
      <c r="F33" s="1727"/>
      <c r="G33" s="1727"/>
      <c r="H33" s="1727"/>
      <c r="I33" s="1727"/>
      <c r="J33" s="128" t="s">
        <v>5298</v>
      </c>
      <c r="K33" s="152" t="s">
        <v>5380</v>
      </c>
      <c r="L33" s="159"/>
      <c r="M33" s="151">
        <v>1</v>
      </c>
      <c r="N33" s="152">
        <v>0</v>
      </c>
      <c r="O33" s="129">
        <v>0</v>
      </c>
      <c r="P33" s="152">
        <v>9</v>
      </c>
      <c r="Q33" s="152"/>
      <c r="R33" s="152"/>
      <c r="S33" s="153"/>
      <c r="T33" s="154">
        <v>1</v>
      </c>
      <c r="U33" s="152">
        <v>0</v>
      </c>
      <c r="V33" s="129">
        <v>0</v>
      </c>
      <c r="W33" s="152">
        <v>9</v>
      </c>
      <c r="X33" s="152"/>
      <c r="Y33" s="152"/>
      <c r="Z33" s="153"/>
      <c r="AA33" s="135">
        <v>0</v>
      </c>
      <c r="AB33" s="136">
        <v>9</v>
      </c>
      <c r="AC33" s="148"/>
    </row>
    <row r="34" spans="1:29" ht="54" x14ac:dyDescent="0.25">
      <c r="A34" s="126">
        <v>1707022437</v>
      </c>
      <c r="B34" s="452" t="s">
        <v>5381</v>
      </c>
      <c r="C34" s="1727" t="s">
        <v>5297</v>
      </c>
      <c r="D34" s="1727"/>
      <c r="E34" s="1727"/>
      <c r="F34" s="1727"/>
      <c r="G34" s="1727"/>
      <c r="H34" s="1727"/>
      <c r="I34" s="1727"/>
      <c r="J34" s="128" t="s">
        <v>5298</v>
      </c>
      <c r="K34" s="152" t="s">
        <v>5369</v>
      </c>
      <c r="L34" s="159"/>
      <c r="M34" s="151">
        <v>2</v>
      </c>
      <c r="N34" s="152">
        <v>0</v>
      </c>
      <c r="O34" s="129">
        <v>3</v>
      </c>
      <c r="P34" s="152">
        <v>11</v>
      </c>
      <c r="Q34" s="152"/>
      <c r="R34" s="152"/>
      <c r="S34" s="153"/>
      <c r="T34" s="154">
        <v>2</v>
      </c>
      <c r="U34" s="152">
        <v>0</v>
      </c>
      <c r="V34" s="129">
        <v>3</v>
      </c>
      <c r="W34" s="158" t="s">
        <v>5382</v>
      </c>
      <c r="X34" s="152"/>
      <c r="Y34" s="152"/>
      <c r="Z34" s="153"/>
      <c r="AA34" s="135">
        <v>3</v>
      </c>
      <c r="AB34" s="157">
        <v>10</v>
      </c>
      <c r="AC34" s="148"/>
    </row>
    <row r="35" spans="1:29" ht="36" x14ac:dyDescent="0.25">
      <c r="A35" s="126">
        <v>1707022438</v>
      </c>
      <c r="B35" s="452" t="s">
        <v>5383</v>
      </c>
      <c r="C35" s="1727" t="s">
        <v>5297</v>
      </c>
      <c r="D35" s="1727"/>
      <c r="E35" s="1727"/>
      <c r="F35" s="1727"/>
      <c r="G35" s="1727"/>
      <c r="H35" s="1727"/>
      <c r="I35" s="1727"/>
      <c r="J35" s="128" t="s">
        <v>5298</v>
      </c>
      <c r="K35" s="152" t="s">
        <v>5384</v>
      </c>
      <c r="L35" s="159"/>
      <c r="M35" s="151">
        <v>1</v>
      </c>
      <c r="N35" s="152">
        <v>1</v>
      </c>
      <c r="O35" s="129">
        <v>1</v>
      </c>
      <c r="P35" s="152">
        <v>7</v>
      </c>
      <c r="Q35" s="152"/>
      <c r="R35" s="152"/>
      <c r="S35" s="153"/>
      <c r="T35" s="154">
        <v>1</v>
      </c>
      <c r="U35" s="152">
        <v>1</v>
      </c>
      <c r="V35" s="129">
        <v>1</v>
      </c>
      <c r="W35" s="158" t="s">
        <v>5385</v>
      </c>
      <c r="X35" s="152"/>
      <c r="Y35" s="152"/>
      <c r="Z35" s="153"/>
      <c r="AA35" s="133">
        <v>1</v>
      </c>
      <c r="AB35" s="152">
        <v>8</v>
      </c>
      <c r="AC35" s="148"/>
    </row>
    <row r="36" spans="1:29" ht="54" x14ac:dyDescent="0.25">
      <c r="A36" s="149">
        <v>1707022439</v>
      </c>
      <c r="B36" s="452" t="s">
        <v>5386</v>
      </c>
      <c r="C36" s="1727" t="s">
        <v>5297</v>
      </c>
      <c r="D36" s="1727"/>
      <c r="E36" s="1727"/>
      <c r="F36" s="1727"/>
      <c r="G36" s="1727"/>
      <c r="H36" s="1727"/>
      <c r="I36" s="1727"/>
      <c r="J36" s="128" t="s">
        <v>5298</v>
      </c>
      <c r="K36" s="152" t="s">
        <v>5387</v>
      </c>
      <c r="L36" s="159"/>
      <c r="M36" s="151">
        <v>1</v>
      </c>
      <c r="N36" s="152">
        <v>1</v>
      </c>
      <c r="O36" s="129">
        <v>1</v>
      </c>
      <c r="P36" s="152">
        <v>11</v>
      </c>
      <c r="Q36" s="152"/>
      <c r="R36" s="152"/>
      <c r="S36" s="153"/>
      <c r="T36" s="154">
        <v>1</v>
      </c>
      <c r="U36" s="152">
        <v>1</v>
      </c>
      <c r="V36" s="129">
        <v>1</v>
      </c>
      <c r="W36" s="152">
        <v>11</v>
      </c>
      <c r="X36" s="152"/>
      <c r="Y36" s="152"/>
      <c r="Z36" s="153"/>
      <c r="AA36" s="135">
        <v>1</v>
      </c>
      <c r="AB36" s="136">
        <v>11</v>
      </c>
      <c r="AC36" s="148"/>
    </row>
    <row r="37" spans="1:29" x14ac:dyDescent="0.25">
      <c r="A37" s="149">
        <v>1707022440</v>
      </c>
      <c r="B37" s="452" t="s">
        <v>5388</v>
      </c>
      <c r="C37" s="1727" t="s">
        <v>5297</v>
      </c>
      <c r="D37" s="1727"/>
      <c r="E37" s="1727"/>
      <c r="F37" s="1727"/>
      <c r="G37" s="1727"/>
      <c r="H37" s="1727"/>
      <c r="I37" s="1727"/>
      <c r="J37" s="128" t="s">
        <v>5298</v>
      </c>
      <c r="K37" s="152" t="s">
        <v>5389</v>
      </c>
      <c r="L37" s="159"/>
      <c r="M37" s="151">
        <v>1</v>
      </c>
      <c r="N37" s="152">
        <v>1</v>
      </c>
      <c r="O37" s="129">
        <v>2</v>
      </c>
      <c r="P37" s="152">
        <v>11</v>
      </c>
      <c r="Q37" s="152"/>
      <c r="R37" s="152"/>
      <c r="S37" s="153"/>
      <c r="T37" s="154">
        <v>1</v>
      </c>
      <c r="U37" s="152">
        <v>1</v>
      </c>
      <c r="V37" s="129">
        <v>2</v>
      </c>
      <c r="W37" s="152">
        <v>11</v>
      </c>
      <c r="X37" s="152"/>
      <c r="Y37" s="152"/>
      <c r="Z37" s="153"/>
      <c r="AA37" s="133">
        <v>2</v>
      </c>
      <c r="AB37" s="463">
        <v>11</v>
      </c>
      <c r="AC37" s="148"/>
    </row>
    <row r="38" spans="1:29" x14ac:dyDescent="0.25">
      <c r="A38" s="149">
        <v>1707022441</v>
      </c>
      <c r="B38" s="452" t="s">
        <v>5390</v>
      </c>
      <c r="C38" s="1727" t="s">
        <v>5297</v>
      </c>
      <c r="D38" s="1727"/>
      <c r="E38" s="1727"/>
      <c r="F38" s="1727"/>
      <c r="G38" s="1727"/>
      <c r="H38" s="1727"/>
      <c r="I38" s="1727"/>
      <c r="J38" s="128" t="s">
        <v>5298</v>
      </c>
      <c r="K38" s="152" t="s">
        <v>5369</v>
      </c>
      <c r="L38" s="159"/>
      <c r="M38" s="151">
        <v>1</v>
      </c>
      <c r="N38" s="152">
        <v>1</v>
      </c>
      <c r="O38" s="129">
        <v>3</v>
      </c>
      <c r="P38" s="152">
        <v>15</v>
      </c>
      <c r="Q38" s="152"/>
      <c r="R38" s="152"/>
      <c r="S38" s="153"/>
      <c r="T38" s="154">
        <v>1</v>
      </c>
      <c r="U38" s="152">
        <v>1</v>
      </c>
      <c r="V38" s="129">
        <v>3</v>
      </c>
      <c r="W38" s="152">
        <v>15</v>
      </c>
      <c r="X38" s="152"/>
      <c r="Y38" s="152"/>
      <c r="Z38" s="153"/>
      <c r="AA38" s="133">
        <v>3</v>
      </c>
      <c r="AB38" s="463">
        <v>15</v>
      </c>
      <c r="AC38" s="148"/>
    </row>
    <row r="39" spans="1:29" ht="36" x14ac:dyDescent="0.25">
      <c r="A39" s="160">
        <v>1707022442</v>
      </c>
      <c r="B39" s="476" t="s">
        <v>5391</v>
      </c>
      <c r="C39" s="1764"/>
      <c r="D39" s="1764"/>
      <c r="E39" s="1764"/>
      <c r="F39" s="1764"/>
      <c r="G39" s="1764"/>
      <c r="H39" s="1764"/>
      <c r="I39" s="161"/>
      <c r="J39" s="161" t="s">
        <v>5392</v>
      </c>
      <c r="K39" s="468" t="s">
        <v>5393</v>
      </c>
      <c r="L39" s="162"/>
      <c r="M39" s="467">
        <v>1</v>
      </c>
      <c r="N39" s="468">
        <v>1</v>
      </c>
      <c r="O39" s="469">
        <v>2</v>
      </c>
      <c r="P39" s="468">
        <v>8</v>
      </c>
      <c r="Q39" s="468"/>
      <c r="R39" s="468"/>
      <c r="S39" s="470"/>
      <c r="T39" s="471">
        <v>1</v>
      </c>
      <c r="U39" s="468">
        <v>1</v>
      </c>
      <c r="V39" s="469">
        <v>2</v>
      </c>
      <c r="W39" s="468" t="s">
        <v>5394</v>
      </c>
      <c r="X39" s="468"/>
      <c r="Y39" s="468"/>
      <c r="Z39" s="470"/>
      <c r="AA39" s="135">
        <v>2</v>
      </c>
      <c r="AB39" s="477">
        <v>8</v>
      </c>
      <c r="AC39" s="164" t="s">
        <v>5395</v>
      </c>
    </row>
    <row r="40" spans="1:29" ht="36" x14ac:dyDescent="0.25">
      <c r="A40" s="149">
        <v>1707022443</v>
      </c>
      <c r="B40" s="452" t="s">
        <v>5396</v>
      </c>
      <c r="C40" s="129"/>
      <c r="D40" s="129"/>
      <c r="E40" s="129"/>
      <c r="F40" s="129"/>
      <c r="G40" s="128"/>
      <c r="H40" s="128"/>
      <c r="I40" s="128"/>
      <c r="J40" s="128" t="s">
        <v>5397</v>
      </c>
      <c r="K40" s="152" t="s">
        <v>4698</v>
      </c>
      <c r="L40" s="159"/>
      <c r="M40" s="151">
        <v>1</v>
      </c>
      <c r="N40" s="152">
        <v>1</v>
      </c>
      <c r="O40" s="129">
        <v>8</v>
      </c>
      <c r="P40" s="152">
        <v>11</v>
      </c>
      <c r="Q40" s="152"/>
      <c r="R40" s="152"/>
      <c r="S40" s="153"/>
      <c r="T40" s="154">
        <v>1</v>
      </c>
      <c r="U40" s="152">
        <v>1</v>
      </c>
      <c r="V40" s="129">
        <v>8</v>
      </c>
      <c r="W40" s="152">
        <v>11</v>
      </c>
      <c r="X40" s="152"/>
      <c r="Y40" s="152"/>
      <c r="Z40" s="153"/>
      <c r="AA40" s="133">
        <v>8</v>
      </c>
      <c r="AB40" s="463">
        <v>11</v>
      </c>
      <c r="AC40" s="148"/>
    </row>
    <row r="41" spans="1:29" ht="36" x14ac:dyDescent="0.25">
      <c r="A41" s="165">
        <v>1707022444</v>
      </c>
      <c r="B41" s="478" t="s">
        <v>5398</v>
      </c>
      <c r="C41" s="479"/>
      <c r="D41" s="463"/>
      <c r="E41" s="463"/>
      <c r="F41" s="463"/>
      <c r="G41" s="166"/>
      <c r="H41" s="166"/>
      <c r="I41" s="166"/>
      <c r="J41" s="166" t="s">
        <v>5397</v>
      </c>
      <c r="K41" s="172" t="s">
        <v>18</v>
      </c>
      <c r="L41" s="167"/>
      <c r="M41" s="480">
        <v>1</v>
      </c>
      <c r="N41" s="172">
        <v>1</v>
      </c>
      <c r="O41" s="168">
        <v>2</v>
      </c>
      <c r="P41" s="458">
        <v>8</v>
      </c>
      <c r="Q41" s="155"/>
      <c r="R41" s="155"/>
      <c r="S41" s="156"/>
      <c r="T41" s="171">
        <v>1</v>
      </c>
      <c r="U41" s="172">
        <v>1</v>
      </c>
      <c r="V41" s="168">
        <v>2</v>
      </c>
      <c r="W41" s="458">
        <v>8</v>
      </c>
      <c r="X41" s="155"/>
      <c r="Y41" s="155"/>
      <c r="Z41" s="156"/>
      <c r="AA41" s="169">
        <v>2</v>
      </c>
      <c r="AB41" s="157">
        <v>8</v>
      </c>
      <c r="AC41" s="170"/>
    </row>
    <row r="42" spans="1:29" ht="36" x14ac:dyDescent="0.25">
      <c r="A42" s="149">
        <v>1707022445</v>
      </c>
      <c r="B42" s="452" t="s">
        <v>5399</v>
      </c>
      <c r="C42" s="129"/>
      <c r="D42" s="129"/>
      <c r="E42" s="129"/>
      <c r="F42" s="129"/>
      <c r="G42" s="128"/>
      <c r="H42" s="128"/>
      <c r="I42" s="128"/>
      <c r="J42" s="128" t="s">
        <v>5397</v>
      </c>
      <c r="K42" s="152" t="s">
        <v>5369</v>
      </c>
      <c r="L42" s="159"/>
      <c r="M42" s="151">
        <v>1</v>
      </c>
      <c r="N42" s="152">
        <v>1</v>
      </c>
      <c r="O42" s="129">
        <v>3</v>
      </c>
      <c r="P42" s="152">
        <v>9</v>
      </c>
      <c r="Q42" s="152"/>
      <c r="R42" s="152"/>
      <c r="S42" s="153"/>
      <c r="T42" s="154">
        <v>1</v>
      </c>
      <c r="U42" s="152">
        <v>1</v>
      </c>
      <c r="V42" s="129">
        <v>3</v>
      </c>
      <c r="W42" s="152">
        <v>9</v>
      </c>
      <c r="X42" s="152"/>
      <c r="Y42" s="152"/>
      <c r="Z42" s="153"/>
      <c r="AA42" s="154">
        <v>3</v>
      </c>
      <c r="AB42" s="152">
        <v>9</v>
      </c>
      <c r="AC42" s="148"/>
    </row>
    <row r="43" spans="1:29" x14ac:dyDescent="0.25">
      <c r="A43" s="165">
        <v>1707022447</v>
      </c>
      <c r="B43" s="481" t="s">
        <v>5400</v>
      </c>
      <c r="C43" s="479"/>
      <c r="D43" s="463"/>
      <c r="E43" s="463"/>
      <c r="F43" s="463"/>
      <c r="G43" s="166"/>
      <c r="H43" s="166"/>
      <c r="I43" s="166"/>
      <c r="J43" s="166" t="s">
        <v>5397</v>
      </c>
      <c r="K43" s="463"/>
      <c r="L43" s="167"/>
      <c r="M43" s="480"/>
      <c r="N43" s="172"/>
      <c r="O43" s="141"/>
      <c r="P43" s="458"/>
      <c r="Q43" s="155"/>
      <c r="R43" s="155"/>
      <c r="S43" s="156"/>
      <c r="T43" s="171"/>
      <c r="U43" s="172"/>
      <c r="V43" s="172"/>
      <c r="W43" s="172"/>
      <c r="X43" s="172"/>
      <c r="Y43" s="172"/>
      <c r="Z43" s="173"/>
      <c r="AA43" s="171"/>
      <c r="AB43" s="172"/>
      <c r="AC43" s="148"/>
    </row>
    <row r="44" spans="1:29" ht="18.75" x14ac:dyDescent="0.25">
      <c r="A44" s="165">
        <v>1707022448</v>
      </c>
      <c r="B44" s="482" t="s">
        <v>5401</v>
      </c>
      <c r="C44" s="479"/>
      <c r="D44" s="463"/>
      <c r="E44" s="463"/>
      <c r="F44" s="463"/>
      <c r="G44" s="166"/>
      <c r="H44" s="166"/>
      <c r="I44" s="166"/>
      <c r="J44" s="166" t="s">
        <v>5397</v>
      </c>
      <c r="K44" s="463"/>
      <c r="L44" s="167"/>
      <c r="M44" s="480"/>
      <c r="N44" s="172"/>
      <c r="O44" s="141"/>
      <c r="P44" s="458"/>
      <c r="Q44" s="155"/>
      <c r="R44" s="155"/>
      <c r="S44" s="156"/>
      <c r="T44" s="171"/>
      <c r="U44" s="172"/>
      <c r="V44" s="172"/>
      <c r="W44" s="172"/>
      <c r="X44" s="172"/>
      <c r="Y44" s="172"/>
      <c r="Z44" s="173"/>
      <c r="AA44" s="171"/>
      <c r="AB44" s="172"/>
      <c r="AC44" s="148"/>
    </row>
    <row r="45" spans="1:29" ht="36" x14ac:dyDescent="0.25">
      <c r="A45" s="165">
        <v>1707022449</v>
      </c>
      <c r="B45" s="483" t="s">
        <v>5402</v>
      </c>
      <c r="C45" s="479"/>
      <c r="D45" s="463"/>
      <c r="E45" s="463"/>
      <c r="F45" s="463"/>
      <c r="G45" s="166"/>
      <c r="H45" s="166"/>
      <c r="I45" s="166"/>
      <c r="J45" s="166" t="s">
        <v>5397</v>
      </c>
      <c r="K45" s="463"/>
      <c r="L45" s="167"/>
      <c r="M45" s="480"/>
      <c r="N45" s="172"/>
      <c r="O45" s="141"/>
      <c r="P45" s="458"/>
      <c r="Q45" s="155"/>
      <c r="R45" s="155"/>
      <c r="S45" s="156"/>
      <c r="T45" s="171"/>
      <c r="U45" s="172"/>
      <c r="V45" s="172"/>
      <c r="W45" s="172"/>
      <c r="X45" s="172"/>
      <c r="Y45" s="172"/>
      <c r="Z45" s="173"/>
      <c r="AA45" s="171"/>
      <c r="AB45" s="172"/>
      <c r="AC45" s="148"/>
    </row>
    <row r="46" spans="1:29" x14ac:dyDescent="0.25">
      <c r="A46" s="149" t="s">
        <v>5313</v>
      </c>
      <c r="B46" s="127" t="s">
        <v>5403</v>
      </c>
      <c r="C46" s="129"/>
      <c r="D46" s="129"/>
      <c r="E46" s="129"/>
      <c r="F46" s="129"/>
      <c r="G46" s="128"/>
      <c r="H46" s="128"/>
      <c r="I46" s="128"/>
      <c r="J46" s="128" t="s">
        <v>5298</v>
      </c>
      <c r="K46" s="129"/>
      <c r="L46" s="159"/>
      <c r="M46" s="151">
        <v>0</v>
      </c>
      <c r="N46" s="152">
        <v>0</v>
      </c>
      <c r="O46" s="129">
        <v>0</v>
      </c>
      <c r="P46" s="152">
        <v>6</v>
      </c>
      <c r="Q46" s="152"/>
      <c r="R46" s="152"/>
      <c r="S46" s="153"/>
      <c r="T46" s="154">
        <v>0</v>
      </c>
      <c r="U46" s="152">
        <v>0</v>
      </c>
      <c r="V46" s="129">
        <v>0</v>
      </c>
      <c r="W46" s="158" t="s">
        <v>5404</v>
      </c>
      <c r="X46" s="152"/>
      <c r="Y46" s="152">
        <v>7</v>
      </c>
      <c r="Z46" s="153"/>
      <c r="AA46" s="135">
        <v>0</v>
      </c>
      <c r="AB46" s="136">
        <v>6</v>
      </c>
      <c r="AC46" s="159"/>
    </row>
    <row r="47" spans="1:29" x14ac:dyDescent="0.25">
      <c r="A47" s="160" t="s">
        <v>5313</v>
      </c>
      <c r="B47" s="484" t="s">
        <v>5405</v>
      </c>
      <c r="C47" s="134"/>
      <c r="D47" s="134"/>
      <c r="E47" s="134"/>
      <c r="F47" s="134"/>
      <c r="G47" s="175"/>
      <c r="H47" s="175"/>
      <c r="I47" s="175"/>
      <c r="J47" s="175"/>
      <c r="K47" s="134"/>
      <c r="L47" s="176"/>
      <c r="M47" s="485"/>
      <c r="N47" s="158"/>
      <c r="O47" s="134"/>
      <c r="P47" s="158"/>
      <c r="Q47" s="158"/>
      <c r="R47" s="158"/>
      <c r="S47" s="486"/>
      <c r="T47" s="487"/>
      <c r="U47" s="158"/>
      <c r="V47" s="134"/>
      <c r="W47" s="158"/>
      <c r="X47" s="158"/>
      <c r="Y47" s="158"/>
      <c r="Z47" s="486"/>
      <c r="AA47" s="488"/>
      <c r="AB47" s="463"/>
      <c r="AC47" s="148"/>
    </row>
    <row r="48" spans="1:29" ht="18.75" thickBot="1" x14ac:dyDescent="0.3">
      <c r="A48" s="177" t="s">
        <v>5406</v>
      </c>
      <c r="B48" s="178"/>
      <c r="C48" s="179"/>
      <c r="D48" s="179"/>
      <c r="E48" s="179"/>
      <c r="F48" s="179"/>
      <c r="G48" s="179"/>
      <c r="H48" s="180"/>
      <c r="I48" s="181"/>
      <c r="J48" s="181"/>
      <c r="K48" s="182"/>
      <c r="L48" s="183"/>
      <c r="M48" s="184">
        <f>SUM(M4:M45)</f>
        <v>23</v>
      </c>
      <c r="N48" s="185">
        <f>SUM(N4:N45)</f>
        <v>40</v>
      </c>
      <c r="O48" s="489">
        <f>SUM(O4:O47)</f>
        <v>141</v>
      </c>
      <c r="P48" s="186">
        <f>SUM(P4:P47)</f>
        <v>359</v>
      </c>
      <c r="Q48" s="185">
        <f>SUM(Q4:Q47)</f>
        <v>106</v>
      </c>
      <c r="R48" s="185">
        <f>SUM(R4:R15)</f>
        <v>0</v>
      </c>
      <c r="S48" s="187">
        <f>SUM(S4:S15)</f>
        <v>0</v>
      </c>
      <c r="T48" s="188"/>
      <c r="U48" s="185"/>
      <c r="V48" s="185"/>
      <c r="W48" s="185"/>
      <c r="X48" s="185"/>
      <c r="Y48" s="185"/>
      <c r="Z48" s="187"/>
      <c r="AA48" s="188"/>
      <c r="AB48" s="185"/>
      <c r="AC48" s="189"/>
    </row>
    <row r="49" spans="1:29" ht="85.15" customHeight="1" thickBot="1" x14ac:dyDescent="0.3">
      <c r="A49" s="1752" t="s">
        <v>5407</v>
      </c>
      <c r="B49" s="1753"/>
      <c r="C49" s="1753"/>
      <c r="D49" s="1753"/>
      <c r="E49" s="1753"/>
      <c r="F49" s="1753"/>
      <c r="G49" s="1753"/>
      <c r="H49" s="1753"/>
      <c r="I49" s="1753"/>
      <c r="J49" s="1753"/>
      <c r="K49" s="1753"/>
      <c r="L49" s="1753"/>
      <c r="M49" s="1753"/>
      <c r="N49" s="1753"/>
      <c r="O49" s="1753"/>
      <c r="P49" s="1753"/>
      <c r="Q49" s="1753"/>
      <c r="R49" s="1753"/>
      <c r="S49" s="1753"/>
      <c r="T49" s="1753"/>
      <c r="U49" s="1753"/>
      <c r="V49" s="1753"/>
      <c r="W49" s="1753"/>
      <c r="X49" s="1753"/>
      <c r="Y49" s="1753"/>
      <c r="Z49" s="1753"/>
      <c r="AA49" s="490">
        <f>SUM(AA4:AA48)</f>
        <v>141</v>
      </c>
      <c r="AB49" s="490">
        <f>SUM(AB4:AB48)</f>
        <v>396</v>
      </c>
      <c r="AC49" s="212" t="s">
        <v>5408</v>
      </c>
    </row>
    <row r="50" spans="1:29" ht="18.75" thickBot="1" x14ac:dyDescent="0.3"/>
    <row r="51" spans="1:29" ht="18.75" thickBot="1" x14ac:dyDescent="0.3">
      <c r="A51" s="1754" t="s">
        <v>48</v>
      </c>
      <c r="B51" s="1755"/>
      <c r="C51" s="1755"/>
      <c r="D51" s="1755"/>
      <c r="E51" s="1755"/>
      <c r="F51" s="1756">
        <v>44865</v>
      </c>
      <c r="G51" s="1756"/>
      <c r="H51" s="1756"/>
      <c r="I51" s="1757"/>
      <c r="J51" s="1758" t="s">
        <v>5271</v>
      </c>
      <c r="K51" s="1758"/>
      <c r="L51" s="1758"/>
      <c r="M51" s="1758"/>
      <c r="N51" s="1758"/>
      <c r="O51" s="1759">
        <v>44904</v>
      </c>
      <c r="P51" s="1760"/>
      <c r="Q51" s="1760"/>
      <c r="R51" s="1761"/>
      <c r="S51" s="191"/>
      <c r="T51" s="191"/>
      <c r="U51" s="191"/>
      <c r="V51" s="191"/>
      <c r="W51" s="191"/>
      <c r="X51" s="191"/>
      <c r="Y51" s="191"/>
      <c r="Z51" s="191"/>
      <c r="AA51" s="191"/>
      <c r="AB51" s="191"/>
      <c r="AC51" s="192"/>
    </row>
    <row r="52" spans="1:29" x14ac:dyDescent="0.25">
      <c r="A52" s="1741" t="s">
        <v>5272</v>
      </c>
      <c r="B52" s="1736" t="s">
        <v>5273</v>
      </c>
      <c r="C52" s="1736" t="s">
        <v>5274</v>
      </c>
      <c r="D52" s="1736"/>
      <c r="E52" s="1736"/>
      <c r="F52" s="1736"/>
      <c r="G52" s="1736"/>
      <c r="H52" s="1736"/>
      <c r="I52" s="1736"/>
      <c r="J52" s="1746"/>
      <c r="K52" s="1746"/>
      <c r="L52" s="1763"/>
      <c r="M52" s="1745" t="s">
        <v>5275</v>
      </c>
      <c r="N52" s="1746"/>
      <c r="O52" s="1746"/>
      <c r="P52" s="1746"/>
      <c r="Q52" s="1746"/>
      <c r="R52" s="1746"/>
      <c r="S52" s="1747"/>
      <c r="T52" s="1748" t="s">
        <v>5276</v>
      </c>
      <c r="U52" s="1746"/>
      <c r="V52" s="1746"/>
      <c r="W52" s="1746"/>
      <c r="X52" s="1746"/>
      <c r="Y52" s="1746"/>
      <c r="Z52" s="1747"/>
      <c r="AA52" s="1749" t="s">
        <v>5277</v>
      </c>
      <c r="AB52" s="1750"/>
      <c r="AC52" s="1751"/>
    </row>
    <row r="53" spans="1:29" ht="72" x14ac:dyDescent="0.25">
      <c r="A53" s="1762"/>
      <c r="B53" s="1737"/>
      <c r="C53" s="456" t="s">
        <v>5278</v>
      </c>
      <c r="D53" s="456" t="s">
        <v>5279</v>
      </c>
      <c r="E53" s="456" t="s">
        <v>5280</v>
      </c>
      <c r="F53" s="456" t="s">
        <v>5281</v>
      </c>
      <c r="G53" s="456" t="s">
        <v>5282</v>
      </c>
      <c r="H53" s="456" t="s">
        <v>5283</v>
      </c>
      <c r="I53" s="120" t="s">
        <v>5284</v>
      </c>
      <c r="J53" s="120" t="s">
        <v>5285</v>
      </c>
      <c r="K53" s="121" t="s">
        <v>5286</v>
      </c>
      <c r="L53" s="122" t="s">
        <v>5287</v>
      </c>
      <c r="M53" s="457" t="s">
        <v>5288</v>
      </c>
      <c r="N53" s="121" t="s">
        <v>5289</v>
      </c>
      <c r="O53" s="141" t="s">
        <v>5290</v>
      </c>
      <c r="P53" s="458" t="s">
        <v>5291</v>
      </c>
      <c r="Q53" s="459" t="s">
        <v>5292</v>
      </c>
      <c r="R53" s="459" t="s">
        <v>5293</v>
      </c>
      <c r="S53" s="460" t="s">
        <v>5294</v>
      </c>
      <c r="T53" s="461" t="s">
        <v>5288</v>
      </c>
      <c r="U53" s="121" t="s">
        <v>5289</v>
      </c>
      <c r="V53" s="141" t="s">
        <v>5290</v>
      </c>
      <c r="W53" s="458" t="s">
        <v>5291</v>
      </c>
      <c r="X53" s="459" t="s">
        <v>5292</v>
      </c>
      <c r="Y53" s="459" t="s">
        <v>5293</v>
      </c>
      <c r="Z53" s="460" t="s">
        <v>5294</v>
      </c>
      <c r="AA53" s="123" t="s">
        <v>5295</v>
      </c>
      <c r="AB53" s="124" t="s">
        <v>4799</v>
      </c>
      <c r="AC53" s="125" t="s">
        <v>5189</v>
      </c>
    </row>
    <row r="54" spans="1:29" ht="36" x14ac:dyDescent="0.25">
      <c r="A54" s="126">
        <v>1707022401</v>
      </c>
      <c r="B54" s="127" t="s">
        <v>5296</v>
      </c>
      <c r="C54" s="1727" t="s">
        <v>5297</v>
      </c>
      <c r="D54" s="1727"/>
      <c r="E54" s="1727"/>
      <c r="F54" s="1727"/>
      <c r="G54" s="1727"/>
      <c r="H54" s="1727"/>
      <c r="I54" s="1727"/>
      <c r="J54" s="128" t="s">
        <v>5298</v>
      </c>
      <c r="K54" s="129" t="s">
        <v>5299</v>
      </c>
      <c r="L54" s="130" t="s">
        <v>5300</v>
      </c>
      <c r="M54" s="131">
        <v>1</v>
      </c>
      <c r="N54" s="129">
        <v>0</v>
      </c>
      <c r="O54" s="129">
        <v>0</v>
      </c>
      <c r="P54" s="129">
        <v>2</v>
      </c>
      <c r="Q54" s="129">
        <v>2</v>
      </c>
      <c r="R54" s="129"/>
      <c r="S54" s="132"/>
      <c r="T54" s="133">
        <v>1</v>
      </c>
      <c r="U54" s="129">
        <v>0</v>
      </c>
      <c r="V54" s="129">
        <v>0</v>
      </c>
      <c r="W54" s="134" t="s">
        <v>5301</v>
      </c>
      <c r="X54" s="129">
        <v>2</v>
      </c>
      <c r="Y54" s="129"/>
      <c r="Z54" s="132"/>
      <c r="AA54" s="135">
        <v>0</v>
      </c>
      <c r="AB54" s="136">
        <v>4</v>
      </c>
      <c r="AC54" s="137"/>
    </row>
    <row r="55" spans="1:29" ht="54" x14ac:dyDescent="0.25">
      <c r="A55" s="138">
        <v>1707022403</v>
      </c>
      <c r="B55" s="139" t="s">
        <v>5302</v>
      </c>
      <c r="C55" s="1732" t="s">
        <v>5297</v>
      </c>
      <c r="D55" s="1732"/>
      <c r="E55" s="1732"/>
      <c r="F55" s="1732"/>
      <c r="G55" s="1732"/>
      <c r="H55" s="1732"/>
      <c r="I55" s="1732"/>
      <c r="J55" s="140" t="s">
        <v>5298</v>
      </c>
      <c r="K55" s="141" t="s">
        <v>5299</v>
      </c>
      <c r="L55" s="142" t="s">
        <v>5300</v>
      </c>
      <c r="M55" s="143">
        <v>1</v>
      </c>
      <c r="N55" s="141">
        <v>0</v>
      </c>
      <c r="O55" s="141">
        <v>1</v>
      </c>
      <c r="P55" s="144">
        <v>3</v>
      </c>
      <c r="Q55" s="144">
        <v>4</v>
      </c>
      <c r="R55" s="144"/>
      <c r="S55" s="145"/>
      <c r="T55" s="146">
        <v>1</v>
      </c>
      <c r="U55" s="144">
        <v>0</v>
      </c>
      <c r="V55" s="144">
        <v>1</v>
      </c>
      <c r="W55" s="144">
        <v>4</v>
      </c>
      <c r="X55" s="144">
        <v>4</v>
      </c>
      <c r="Y55" s="144"/>
      <c r="Z55" s="145"/>
      <c r="AA55" s="146">
        <v>1</v>
      </c>
      <c r="AB55" s="144">
        <v>3</v>
      </c>
      <c r="AC55" s="147" t="s">
        <v>5303</v>
      </c>
    </row>
    <row r="56" spans="1:29" ht="36" x14ac:dyDescent="0.25">
      <c r="A56" s="126">
        <v>1707022404</v>
      </c>
      <c r="B56" s="127" t="s">
        <v>5304</v>
      </c>
      <c r="C56" s="1727" t="s">
        <v>5297</v>
      </c>
      <c r="D56" s="1727"/>
      <c r="E56" s="1727"/>
      <c r="F56" s="1727"/>
      <c r="G56" s="1727"/>
      <c r="H56" s="1727"/>
      <c r="I56" s="1727"/>
      <c r="J56" s="128" t="s">
        <v>5298</v>
      </c>
      <c r="K56" s="129" t="s">
        <v>5305</v>
      </c>
      <c r="L56" s="130" t="s">
        <v>5300</v>
      </c>
      <c r="M56" s="131">
        <v>0</v>
      </c>
      <c r="N56" s="129">
        <v>3</v>
      </c>
      <c r="O56" s="129">
        <v>16</v>
      </c>
      <c r="P56" s="129">
        <f>9+18+7</f>
        <v>34</v>
      </c>
      <c r="Q56" s="129"/>
      <c r="R56" s="129"/>
      <c r="S56" s="132"/>
      <c r="T56" s="133">
        <v>0</v>
      </c>
      <c r="U56" s="129">
        <v>3</v>
      </c>
      <c r="V56" s="129">
        <v>16</v>
      </c>
      <c r="W56" s="134" t="s">
        <v>5306</v>
      </c>
      <c r="X56" s="129"/>
      <c r="Y56" s="129"/>
      <c r="Z56" s="132"/>
      <c r="AA56" s="135">
        <v>16</v>
      </c>
      <c r="AB56" s="136">
        <v>36</v>
      </c>
      <c r="AC56" s="148"/>
    </row>
    <row r="57" spans="1:29" ht="36" x14ac:dyDescent="0.25">
      <c r="A57" s="149">
        <v>1707022407</v>
      </c>
      <c r="B57" s="462" t="s">
        <v>5307</v>
      </c>
      <c r="C57" s="1727" t="s">
        <v>5297</v>
      </c>
      <c r="D57" s="1727"/>
      <c r="E57" s="1727"/>
      <c r="F57" s="1727"/>
      <c r="G57" s="1727"/>
      <c r="H57" s="1727"/>
      <c r="I57" s="1727"/>
      <c r="J57" s="128" t="s">
        <v>5298</v>
      </c>
      <c r="K57" s="129" t="s">
        <v>5308</v>
      </c>
      <c r="L57" s="130" t="s">
        <v>5300</v>
      </c>
      <c r="M57" s="131">
        <v>0</v>
      </c>
      <c r="N57" s="129">
        <v>1</v>
      </c>
      <c r="O57" s="129">
        <v>7</v>
      </c>
      <c r="P57" s="129">
        <v>18</v>
      </c>
      <c r="Q57" s="129"/>
      <c r="R57" s="129"/>
      <c r="S57" s="132"/>
      <c r="T57" s="133">
        <v>0</v>
      </c>
      <c r="U57" s="129">
        <v>1</v>
      </c>
      <c r="V57" s="129">
        <v>7</v>
      </c>
      <c r="W57" s="129">
        <v>18</v>
      </c>
      <c r="X57" s="129"/>
      <c r="Y57" s="129"/>
      <c r="Z57" s="132"/>
      <c r="AA57" s="133">
        <v>7</v>
      </c>
      <c r="AB57" s="129">
        <v>18</v>
      </c>
      <c r="AC57" s="147" t="s">
        <v>5309</v>
      </c>
    </row>
    <row r="58" spans="1:29" ht="36" x14ac:dyDescent="0.25">
      <c r="A58" s="149">
        <v>1707022409</v>
      </c>
      <c r="B58" s="128" t="s">
        <v>5310</v>
      </c>
      <c r="C58" s="1727" t="s">
        <v>5297</v>
      </c>
      <c r="D58" s="1727"/>
      <c r="E58" s="1727"/>
      <c r="F58" s="1727"/>
      <c r="G58" s="1727"/>
      <c r="H58" s="1727"/>
      <c r="I58" s="1727"/>
      <c r="J58" s="128" t="s">
        <v>5298</v>
      </c>
      <c r="K58" s="129" t="s">
        <v>5299</v>
      </c>
      <c r="L58" s="130" t="s">
        <v>5300</v>
      </c>
      <c r="M58" s="131">
        <v>1</v>
      </c>
      <c r="N58" s="129">
        <v>2</v>
      </c>
      <c r="O58" s="129">
        <v>8</v>
      </c>
      <c r="P58" s="129">
        <v>17</v>
      </c>
      <c r="Q58" s="129">
        <v>17</v>
      </c>
      <c r="R58" s="129"/>
      <c r="S58" s="132"/>
      <c r="T58" s="133">
        <v>1</v>
      </c>
      <c r="U58" s="129">
        <v>2</v>
      </c>
      <c r="V58" s="129">
        <v>8</v>
      </c>
      <c r="W58" s="134" t="s">
        <v>5311</v>
      </c>
      <c r="X58" s="129">
        <v>17</v>
      </c>
      <c r="Y58" s="129"/>
      <c r="Z58" s="132"/>
      <c r="AA58" s="135">
        <v>8</v>
      </c>
      <c r="AB58" s="150">
        <v>17</v>
      </c>
      <c r="AC58" s="147" t="s">
        <v>5312</v>
      </c>
    </row>
    <row r="59" spans="1:29" ht="36" x14ac:dyDescent="0.25">
      <c r="A59" s="133" t="s">
        <v>5313</v>
      </c>
      <c r="B59" s="128" t="s">
        <v>3452</v>
      </c>
      <c r="C59" s="1727" t="s">
        <v>5297</v>
      </c>
      <c r="D59" s="1727"/>
      <c r="E59" s="1727"/>
      <c r="F59" s="1727"/>
      <c r="G59" s="1727"/>
      <c r="H59" s="1727"/>
      <c r="I59" s="1727"/>
      <c r="J59" s="128" t="s">
        <v>5298</v>
      </c>
      <c r="K59" s="129" t="s">
        <v>5314</v>
      </c>
      <c r="L59" s="130" t="s">
        <v>5315</v>
      </c>
      <c r="M59" s="151">
        <v>0</v>
      </c>
      <c r="N59" s="152">
        <v>0</v>
      </c>
      <c r="O59" s="129">
        <v>0</v>
      </c>
      <c r="P59" s="152">
        <v>4</v>
      </c>
      <c r="Q59" s="152">
        <v>0</v>
      </c>
      <c r="R59" s="152"/>
      <c r="S59" s="153"/>
      <c r="T59" s="154">
        <v>0</v>
      </c>
      <c r="U59" s="152">
        <v>0</v>
      </c>
      <c r="V59" s="129">
        <v>0</v>
      </c>
      <c r="W59" s="152" t="s">
        <v>5316</v>
      </c>
      <c r="X59" s="152">
        <v>0</v>
      </c>
      <c r="Y59" s="155"/>
      <c r="Z59" s="156"/>
      <c r="AA59" s="135">
        <v>0</v>
      </c>
      <c r="AB59" s="157">
        <v>9</v>
      </c>
      <c r="AC59" s="147" t="s">
        <v>5317</v>
      </c>
    </row>
    <row r="60" spans="1:29" ht="36" x14ac:dyDescent="0.25">
      <c r="A60" s="126">
        <v>1707022411</v>
      </c>
      <c r="B60" s="128" t="s">
        <v>5318</v>
      </c>
      <c r="C60" s="1727" t="s">
        <v>5297</v>
      </c>
      <c r="D60" s="1727"/>
      <c r="E60" s="1727"/>
      <c r="F60" s="1727"/>
      <c r="G60" s="1727"/>
      <c r="H60" s="1727"/>
      <c r="I60" s="1727"/>
      <c r="J60" s="128" t="s">
        <v>5298</v>
      </c>
      <c r="K60" s="129" t="s">
        <v>5299</v>
      </c>
      <c r="L60" s="130" t="s">
        <v>5319</v>
      </c>
      <c r="M60" s="151">
        <v>1</v>
      </c>
      <c r="N60" s="152">
        <v>1</v>
      </c>
      <c r="O60" s="144">
        <v>1</v>
      </c>
      <c r="P60" s="152">
        <v>9</v>
      </c>
      <c r="Q60" s="152">
        <v>9</v>
      </c>
      <c r="R60" s="152"/>
      <c r="S60" s="153"/>
      <c r="T60" s="154">
        <v>1</v>
      </c>
      <c r="U60" s="152">
        <v>1</v>
      </c>
      <c r="V60" s="134" t="s">
        <v>5320</v>
      </c>
      <c r="W60" s="158" t="s">
        <v>5321</v>
      </c>
      <c r="X60" s="152">
        <v>9</v>
      </c>
      <c r="Y60" s="152"/>
      <c r="Z60" s="153"/>
      <c r="AA60" s="135">
        <v>1</v>
      </c>
      <c r="AB60" s="136">
        <v>7</v>
      </c>
      <c r="AC60" s="147" t="s">
        <v>5312</v>
      </c>
    </row>
    <row r="61" spans="1:29" ht="36" x14ac:dyDescent="0.25">
      <c r="A61" s="126">
        <v>1707022412</v>
      </c>
      <c r="B61" s="128" t="s">
        <v>5322</v>
      </c>
      <c r="C61" s="1727" t="s">
        <v>5297</v>
      </c>
      <c r="D61" s="1727"/>
      <c r="E61" s="1727"/>
      <c r="F61" s="1727"/>
      <c r="G61" s="1727"/>
      <c r="H61" s="1727"/>
      <c r="I61" s="1727"/>
      <c r="J61" s="128" t="s">
        <v>5298</v>
      </c>
      <c r="K61" s="129" t="s">
        <v>5299</v>
      </c>
      <c r="L61" s="159" t="s">
        <v>5323</v>
      </c>
      <c r="M61" s="151">
        <v>1</v>
      </c>
      <c r="N61" s="152">
        <v>2</v>
      </c>
      <c r="O61" s="129">
        <v>6</v>
      </c>
      <c r="P61" s="152">
        <v>5</v>
      </c>
      <c r="Q61" s="152">
        <v>5</v>
      </c>
      <c r="R61" s="152"/>
      <c r="S61" s="153"/>
      <c r="T61" s="154">
        <v>1</v>
      </c>
      <c r="U61" s="152">
        <v>2</v>
      </c>
      <c r="V61" s="129">
        <v>6</v>
      </c>
      <c r="W61" s="158" t="s">
        <v>5324</v>
      </c>
      <c r="X61" s="152">
        <v>5</v>
      </c>
      <c r="Y61" s="152"/>
      <c r="Z61" s="153"/>
      <c r="AA61" s="135">
        <v>6</v>
      </c>
      <c r="AB61" s="150">
        <v>5</v>
      </c>
      <c r="AC61" s="147" t="s">
        <v>5312</v>
      </c>
    </row>
    <row r="62" spans="1:29" ht="36" x14ac:dyDescent="0.25">
      <c r="A62" s="126">
        <v>1707022413</v>
      </c>
      <c r="B62" s="128" t="s">
        <v>5325</v>
      </c>
      <c r="C62" s="1727" t="s">
        <v>5297</v>
      </c>
      <c r="D62" s="1727"/>
      <c r="E62" s="1727"/>
      <c r="F62" s="1727"/>
      <c r="G62" s="1727"/>
      <c r="H62" s="1727"/>
      <c r="I62" s="1727"/>
      <c r="J62" s="128" t="s">
        <v>5298</v>
      </c>
      <c r="K62" s="129" t="s">
        <v>5299</v>
      </c>
      <c r="L62" s="130" t="s">
        <v>5326</v>
      </c>
      <c r="M62" s="151">
        <v>0</v>
      </c>
      <c r="N62" s="152">
        <v>2</v>
      </c>
      <c r="O62" s="129">
        <v>1</v>
      </c>
      <c r="P62" s="152">
        <v>11</v>
      </c>
      <c r="Q62" s="152">
        <v>11</v>
      </c>
      <c r="R62" s="152"/>
      <c r="S62" s="153"/>
      <c r="T62" s="154">
        <v>0</v>
      </c>
      <c r="U62" s="152">
        <v>2</v>
      </c>
      <c r="V62" s="134" t="s">
        <v>5327</v>
      </c>
      <c r="W62" s="158" t="s">
        <v>5328</v>
      </c>
      <c r="X62" s="152">
        <v>11</v>
      </c>
      <c r="Y62" s="152"/>
      <c r="Z62" s="153"/>
      <c r="AA62" s="135">
        <v>1</v>
      </c>
      <c r="AB62" s="150">
        <v>11</v>
      </c>
      <c r="AC62" s="147" t="s">
        <v>5312</v>
      </c>
    </row>
    <row r="63" spans="1:29" ht="36" x14ac:dyDescent="0.25">
      <c r="A63" s="126">
        <v>1707022414</v>
      </c>
      <c r="B63" s="128" t="s">
        <v>5329</v>
      </c>
      <c r="C63" s="1727" t="s">
        <v>5297</v>
      </c>
      <c r="D63" s="1727"/>
      <c r="E63" s="1727"/>
      <c r="F63" s="1727"/>
      <c r="G63" s="1727"/>
      <c r="H63" s="1727"/>
      <c r="I63" s="1727"/>
      <c r="J63" s="128" t="s">
        <v>5298</v>
      </c>
      <c r="K63" s="129" t="s">
        <v>5299</v>
      </c>
      <c r="L63" s="159" t="s">
        <v>5330</v>
      </c>
      <c r="M63" s="151">
        <v>0</v>
      </c>
      <c r="N63" s="152">
        <v>1</v>
      </c>
      <c r="O63" s="129">
        <v>3</v>
      </c>
      <c r="P63" s="152">
        <v>5</v>
      </c>
      <c r="Q63" s="152"/>
      <c r="R63" s="152"/>
      <c r="S63" s="153"/>
      <c r="T63" s="154">
        <v>0</v>
      </c>
      <c r="U63" s="152">
        <v>1</v>
      </c>
      <c r="V63" s="129">
        <v>3</v>
      </c>
      <c r="W63" s="158" t="s">
        <v>5331</v>
      </c>
      <c r="X63" s="152"/>
      <c r="Y63" s="152"/>
      <c r="Z63" s="153"/>
      <c r="AA63" s="135">
        <v>3</v>
      </c>
      <c r="AB63" s="150">
        <v>6</v>
      </c>
      <c r="AC63" s="147" t="s">
        <v>5312</v>
      </c>
    </row>
    <row r="64" spans="1:29" ht="36" x14ac:dyDescent="0.25">
      <c r="A64" s="126">
        <v>1707022416</v>
      </c>
      <c r="B64" s="128" t="s">
        <v>5332</v>
      </c>
      <c r="C64" s="1727" t="s">
        <v>5297</v>
      </c>
      <c r="D64" s="1727"/>
      <c r="E64" s="1727"/>
      <c r="F64" s="1727"/>
      <c r="G64" s="1727"/>
      <c r="H64" s="1727"/>
      <c r="I64" s="1727"/>
      <c r="J64" s="128" t="s">
        <v>5298</v>
      </c>
      <c r="K64" s="129" t="s">
        <v>5314</v>
      </c>
      <c r="L64" s="159" t="s">
        <v>5333</v>
      </c>
      <c r="M64" s="151">
        <v>1</v>
      </c>
      <c r="N64" s="152">
        <v>0</v>
      </c>
      <c r="O64" s="129">
        <v>3</v>
      </c>
      <c r="P64" s="152">
        <v>8</v>
      </c>
      <c r="Q64" s="152"/>
      <c r="R64" s="152"/>
      <c r="S64" s="153"/>
      <c r="T64" s="154">
        <v>1</v>
      </c>
      <c r="U64" s="152">
        <v>0</v>
      </c>
      <c r="V64" s="129">
        <v>3</v>
      </c>
      <c r="W64" s="158" t="s">
        <v>5334</v>
      </c>
      <c r="X64" s="152"/>
      <c r="Y64" s="152"/>
      <c r="Z64" s="153"/>
      <c r="AA64" s="135">
        <v>3</v>
      </c>
      <c r="AB64" s="150">
        <v>8</v>
      </c>
      <c r="AC64" s="147" t="s">
        <v>5312</v>
      </c>
    </row>
    <row r="65" spans="1:29" x14ac:dyDescent="0.25">
      <c r="A65" s="126">
        <v>1707022417</v>
      </c>
      <c r="B65" s="128" t="s">
        <v>5335</v>
      </c>
      <c r="C65" s="1727" t="s">
        <v>5297</v>
      </c>
      <c r="D65" s="1727"/>
      <c r="E65" s="1727"/>
      <c r="F65" s="1727"/>
      <c r="G65" s="1727"/>
      <c r="H65" s="1727"/>
      <c r="I65" s="1727"/>
      <c r="J65" s="128" t="s">
        <v>5298</v>
      </c>
      <c r="K65" s="129" t="s">
        <v>5314</v>
      </c>
      <c r="L65" s="159" t="s">
        <v>5336</v>
      </c>
      <c r="M65" s="151">
        <v>0</v>
      </c>
      <c r="N65" s="152">
        <v>1</v>
      </c>
      <c r="O65" s="129">
        <v>4</v>
      </c>
      <c r="P65" s="152">
        <v>9</v>
      </c>
      <c r="Q65" s="152"/>
      <c r="R65" s="152"/>
      <c r="S65" s="153"/>
      <c r="T65" s="154">
        <v>0</v>
      </c>
      <c r="U65" s="152">
        <v>1</v>
      </c>
      <c r="V65" s="129">
        <v>4</v>
      </c>
      <c r="W65" s="158" t="s">
        <v>5337</v>
      </c>
      <c r="X65" s="152"/>
      <c r="Y65" s="152"/>
      <c r="Z65" s="153"/>
      <c r="AA65" s="135">
        <v>4</v>
      </c>
      <c r="AB65" s="150">
        <v>9</v>
      </c>
      <c r="AC65" s="147" t="s">
        <v>5312</v>
      </c>
    </row>
    <row r="66" spans="1:29" x14ac:dyDescent="0.25">
      <c r="A66" s="126">
        <v>1707022418</v>
      </c>
      <c r="B66" s="128" t="s">
        <v>5338</v>
      </c>
      <c r="C66" s="1727" t="s">
        <v>5297</v>
      </c>
      <c r="D66" s="1727"/>
      <c r="E66" s="1727"/>
      <c r="F66" s="1727"/>
      <c r="G66" s="1727"/>
      <c r="H66" s="1727"/>
      <c r="I66" s="1727"/>
      <c r="J66" s="128" t="s">
        <v>5298</v>
      </c>
      <c r="K66" s="129" t="s">
        <v>5314</v>
      </c>
      <c r="L66" s="130" t="s">
        <v>5339</v>
      </c>
      <c r="M66" s="151">
        <v>0</v>
      </c>
      <c r="N66" s="152">
        <v>1</v>
      </c>
      <c r="O66" s="129">
        <v>7</v>
      </c>
      <c r="P66" s="152">
        <v>10</v>
      </c>
      <c r="Q66" s="152"/>
      <c r="R66" s="152"/>
      <c r="S66" s="153"/>
      <c r="T66" s="154">
        <v>0</v>
      </c>
      <c r="U66" s="152">
        <v>1</v>
      </c>
      <c r="V66" s="129">
        <v>7</v>
      </c>
      <c r="W66" s="158" t="s">
        <v>5340</v>
      </c>
      <c r="X66" s="152"/>
      <c r="Y66" s="152"/>
      <c r="Z66" s="153"/>
      <c r="AA66" s="135">
        <v>7</v>
      </c>
      <c r="AB66" s="157">
        <v>13</v>
      </c>
      <c r="AC66" s="148"/>
    </row>
    <row r="67" spans="1:29" ht="36" x14ac:dyDescent="0.25">
      <c r="A67" s="149">
        <v>1707022419</v>
      </c>
      <c r="B67" s="128" t="s">
        <v>5341</v>
      </c>
      <c r="C67" s="1727" t="s">
        <v>5297</v>
      </c>
      <c r="D67" s="1727"/>
      <c r="E67" s="1727"/>
      <c r="F67" s="1727"/>
      <c r="G67" s="1727"/>
      <c r="H67" s="1727"/>
      <c r="I67" s="1727"/>
      <c r="J67" s="128" t="s">
        <v>5298</v>
      </c>
      <c r="K67" s="129" t="s">
        <v>5299</v>
      </c>
      <c r="L67" s="159" t="s">
        <v>5342</v>
      </c>
      <c r="M67" s="151">
        <v>0</v>
      </c>
      <c r="N67" s="152">
        <v>1</v>
      </c>
      <c r="O67" s="129">
        <v>4</v>
      </c>
      <c r="P67" s="152">
        <v>3</v>
      </c>
      <c r="Q67" s="152">
        <v>3</v>
      </c>
      <c r="R67" s="152"/>
      <c r="S67" s="153"/>
      <c r="T67" s="154">
        <v>0</v>
      </c>
      <c r="U67" s="152">
        <v>1</v>
      </c>
      <c r="V67" s="129">
        <v>4</v>
      </c>
      <c r="W67" s="152">
        <v>3</v>
      </c>
      <c r="X67" s="152">
        <v>3</v>
      </c>
      <c r="Y67" s="152"/>
      <c r="Z67" s="153"/>
      <c r="AA67" s="133">
        <v>4</v>
      </c>
      <c r="AB67" s="463">
        <v>3</v>
      </c>
      <c r="AC67" s="148"/>
    </row>
    <row r="68" spans="1:29" ht="36" x14ac:dyDescent="0.25">
      <c r="A68" s="149">
        <v>1707022420</v>
      </c>
      <c r="B68" s="129" t="s">
        <v>5343</v>
      </c>
      <c r="C68" s="1727" t="s">
        <v>5297</v>
      </c>
      <c r="D68" s="1727"/>
      <c r="E68" s="1727"/>
      <c r="F68" s="1727"/>
      <c r="G68" s="1727"/>
      <c r="H68" s="1727"/>
      <c r="I68" s="1727"/>
      <c r="J68" s="129" t="s">
        <v>5298</v>
      </c>
      <c r="K68" s="129" t="s">
        <v>5299</v>
      </c>
      <c r="L68" s="159" t="s">
        <v>5344</v>
      </c>
      <c r="M68" s="151">
        <v>0</v>
      </c>
      <c r="N68" s="152">
        <v>1</v>
      </c>
      <c r="O68" s="129">
        <v>5</v>
      </c>
      <c r="P68" s="152">
        <v>8</v>
      </c>
      <c r="Q68" s="152">
        <v>8</v>
      </c>
      <c r="R68" s="152"/>
      <c r="S68" s="153"/>
      <c r="T68" s="154">
        <v>0</v>
      </c>
      <c r="U68" s="152">
        <v>1</v>
      </c>
      <c r="V68" s="129">
        <v>5</v>
      </c>
      <c r="W68" s="152">
        <v>8</v>
      </c>
      <c r="X68" s="152">
        <v>8</v>
      </c>
      <c r="Y68" s="152"/>
      <c r="Z68" s="153"/>
      <c r="AA68" s="133">
        <v>5</v>
      </c>
      <c r="AB68" s="463">
        <v>8</v>
      </c>
      <c r="AC68" s="148"/>
    </row>
    <row r="69" spans="1:29" x14ac:dyDescent="0.25">
      <c r="A69" s="149">
        <v>1707022422</v>
      </c>
      <c r="B69" s="128" t="s">
        <v>5346</v>
      </c>
      <c r="C69" s="1727" t="s">
        <v>5297</v>
      </c>
      <c r="D69" s="1727"/>
      <c r="E69" s="1727"/>
      <c r="F69" s="1727"/>
      <c r="G69" s="1727"/>
      <c r="H69" s="1727"/>
      <c r="I69" s="1727"/>
      <c r="J69" s="128" t="s">
        <v>5298</v>
      </c>
      <c r="K69" s="129" t="s">
        <v>5347</v>
      </c>
      <c r="L69" s="159" t="s">
        <v>5348</v>
      </c>
      <c r="M69" s="151">
        <v>0</v>
      </c>
      <c r="N69" s="152">
        <v>1</v>
      </c>
      <c r="O69" s="129">
        <v>4</v>
      </c>
      <c r="P69" s="152">
        <v>6</v>
      </c>
      <c r="Q69" s="152">
        <v>6</v>
      </c>
      <c r="R69" s="152"/>
      <c r="S69" s="153"/>
      <c r="T69" s="154">
        <v>0</v>
      </c>
      <c r="U69" s="152">
        <v>1</v>
      </c>
      <c r="V69" s="129">
        <v>4</v>
      </c>
      <c r="W69" s="152">
        <v>6</v>
      </c>
      <c r="X69" s="152">
        <v>6</v>
      </c>
      <c r="Y69" s="152"/>
      <c r="Z69" s="153"/>
      <c r="AA69" s="133">
        <v>4</v>
      </c>
      <c r="AB69" s="463">
        <v>6</v>
      </c>
      <c r="AC69" s="148"/>
    </row>
    <row r="70" spans="1:29" ht="36" x14ac:dyDescent="0.25">
      <c r="A70" s="126">
        <v>1707022423</v>
      </c>
      <c r="B70" s="128" t="s">
        <v>5349</v>
      </c>
      <c r="C70" s="1727" t="s">
        <v>5297</v>
      </c>
      <c r="D70" s="1727"/>
      <c r="E70" s="1727"/>
      <c r="F70" s="1727"/>
      <c r="G70" s="1727"/>
      <c r="H70" s="1727"/>
      <c r="I70" s="1727"/>
      <c r="J70" s="128" t="s">
        <v>5298</v>
      </c>
      <c r="K70" s="129" t="s">
        <v>5299</v>
      </c>
      <c r="L70" s="159" t="s">
        <v>5342</v>
      </c>
      <c r="M70" s="151">
        <v>0</v>
      </c>
      <c r="N70" s="152">
        <v>1</v>
      </c>
      <c r="O70" s="129">
        <v>3</v>
      </c>
      <c r="P70" s="152">
        <v>4</v>
      </c>
      <c r="Q70" s="152">
        <v>4</v>
      </c>
      <c r="R70" s="152"/>
      <c r="S70" s="153"/>
      <c r="T70" s="154">
        <v>0</v>
      </c>
      <c r="U70" s="152">
        <v>1</v>
      </c>
      <c r="V70" s="129">
        <v>3</v>
      </c>
      <c r="W70" s="152">
        <v>4</v>
      </c>
      <c r="X70" s="152">
        <v>4</v>
      </c>
      <c r="Y70" s="152"/>
      <c r="Z70" s="153"/>
      <c r="AA70" s="133">
        <v>3</v>
      </c>
      <c r="AB70" s="463">
        <v>4</v>
      </c>
      <c r="AC70" s="148"/>
    </row>
    <row r="71" spans="1:29" ht="36" x14ac:dyDescent="0.25">
      <c r="A71" s="126">
        <v>1707022424</v>
      </c>
      <c r="B71" s="129" t="s">
        <v>5350</v>
      </c>
      <c r="C71" s="1727" t="s">
        <v>5297</v>
      </c>
      <c r="D71" s="1727"/>
      <c r="E71" s="1727"/>
      <c r="F71" s="1727"/>
      <c r="G71" s="1727"/>
      <c r="H71" s="1727"/>
      <c r="I71" s="1727"/>
      <c r="J71" s="129" t="s">
        <v>5298</v>
      </c>
      <c r="K71" s="129" t="s">
        <v>5351</v>
      </c>
      <c r="L71" s="159" t="s">
        <v>5352</v>
      </c>
      <c r="M71" s="151">
        <v>0</v>
      </c>
      <c r="N71" s="152">
        <v>1</v>
      </c>
      <c r="O71" s="129">
        <v>2</v>
      </c>
      <c r="P71" s="152">
        <v>5</v>
      </c>
      <c r="Q71" s="152">
        <v>5</v>
      </c>
      <c r="R71" s="152"/>
      <c r="S71" s="153"/>
      <c r="T71" s="154">
        <v>0</v>
      </c>
      <c r="U71" s="152">
        <v>1</v>
      </c>
      <c r="V71" s="129">
        <v>2</v>
      </c>
      <c r="W71" s="158" t="s">
        <v>5353</v>
      </c>
      <c r="X71" s="152">
        <v>5</v>
      </c>
      <c r="Y71" s="152"/>
      <c r="Z71" s="153"/>
      <c r="AA71" s="135">
        <v>2</v>
      </c>
      <c r="AB71" s="157">
        <v>9</v>
      </c>
      <c r="AC71" s="148"/>
    </row>
    <row r="72" spans="1:29" x14ac:dyDescent="0.25">
      <c r="A72" s="126">
        <v>1707022425</v>
      </c>
      <c r="B72" s="128" t="s">
        <v>5354</v>
      </c>
      <c r="C72" s="1727" t="s">
        <v>5297</v>
      </c>
      <c r="D72" s="1727"/>
      <c r="E72" s="1727"/>
      <c r="F72" s="1727"/>
      <c r="G72" s="1727"/>
      <c r="H72" s="1727"/>
      <c r="I72" s="1727"/>
      <c r="J72" s="128" t="s">
        <v>5298</v>
      </c>
      <c r="K72" s="129" t="s">
        <v>5355</v>
      </c>
      <c r="L72" s="159" t="s">
        <v>5352</v>
      </c>
      <c r="M72" s="151">
        <v>1</v>
      </c>
      <c r="N72" s="152">
        <v>0</v>
      </c>
      <c r="O72" s="129">
        <v>4</v>
      </c>
      <c r="P72" s="152">
        <v>7</v>
      </c>
      <c r="Q72" s="152"/>
      <c r="R72" s="152"/>
      <c r="S72" s="153"/>
      <c r="T72" s="154">
        <v>1</v>
      </c>
      <c r="U72" s="152">
        <v>0</v>
      </c>
      <c r="V72" s="129">
        <v>4</v>
      </c>
      <c r="W72" s="158" t="s">
        <v>5356</v>
      </c>
      <c r="X72" s="152"/>
      <c r="Y72" s="152"/>
      <c r="Z72" s="153"/>
      <c r="AA72" s="135">
        <v>4</v>
      </c>
      <c r="AB72" s="150">
        <v>7</v>
      </c>
      <c r="AC72" s="147" t="s">
        <v>5312</v>
      </c>
    </row>
    <row r="73" spans="1:29" ht="36" x14ac:dyDescent="0.25">
      <c r="A73" s="126">
        <v>1707022426</v>
      </c>
      <c r="B73" s="128" t="s">
        <v>5357</v>
      </c>
      <c r="C73" s="1727" t="s">
        <v>5297</v>
      </c>
      <c r="D73" s="1727"/>
      <c r="E73" s="1727"/>
      <c r="F73" s="1727"/>
      <c r="G73" s="1727"/>
      <c r="H73" s="1727"/>
      <c r="I73" s="1727"/>
      <c r="J73" s="128" t="s">
        <v>5298</v>
      </c>
      <c r="K73" s="129" t="s">
        <v>5358</v>
      </c>
      <c r="L73" s="159" t="s">
        <v>5352</v>
      </c>
      <c r="M73" s="151">
        <v>0</v>
      </c>
      <c r="N73" s="152">
        <v>1</v>
      </c>
      <c r="O73" s="129">
        <v>5</v>
      </c>
      <c r="P73" s="152">
        <v>7</v>
      </c>
      <c r="Q73" s="152">
        <v>7</v>
      </c>
      <c r="R73" s="152"/>
      <c r="S73" s="153"/>
      <c r="T73" s="154">
        <v>0</v>
      </c>
      <c r="U73" s="152">
        <v>1</v>
      </c>
      <c r="V73" s="129">
        <v>5</v>
      </c>
      <c r="W73" s="158" t="s">
        <v>5359</v>
      </c>
      <c r="X73" s="152">
        <v>7</v>
      </c>
      <c r="Y73" s="152"/>
      <c r="Z73" s="153"/>
      <c r="AA73" s="135">
        <v>5</v>
      </c>
      <c r="AB73" s="136">
        <v>9</v>
      </c>
      <c r="AC73" s="148"/>
    </row>
    <row r="74" spans="1:29" ht="36" x14ac:dyDescent="0.25">
      <c r="A74" s="126">
        <v>1707022427</v>
      </c>
      <c r="B74" s="128" t="s">
        <v>5360</v>
      </c>
      <c r="C74" s="1727" t="s">
        <v>5297</v>
      </c>
      <c r="D74" s="1727"/>
      <c r="E74" s="1727"/>
      <c r="F74" s="1727"/>
      <c r="G74" s="1727"/>
      <c r="H74" s="1727"/>
      <c r="I74" s="1727"/>
      <c r="J74" s="128" t="s">
        <v>5298</v>
      </c>
      <c r="K74" s="129" t="s">
        <v>5351</v>
      </c>
      <c r="L74" s="159" t="s">
        <v>5352</v>
      </c>
      <c r="M74" s="151">
        <v>1</v>
      </c>
      <c r="N74" s="152">
        <v>1</v>
      </c>
      <c r="O74" s="129">
        <v>3</v>
      </c>
      <c r="P74" s="152">
        <v>5</v>
      </c>
      <c r="Q74" s="152">
        <v>5</v>
      </c>
      <c r="R74" s="152"/>
      <c r="S74" s="153"/>
      <c r="T74" s="154">
        <v>1</v>
      </c>
      <c r="U74" s="152">
        <v>1</v>
      </c>
      <c r="V74" s="134" t="s">
        <v>5361</v>
      </c>
      <c r="W74" s="152">
        <v>5</v>
      </c>
      <c r="X74" s="152">
        <v>5</v>
      </c>
      <c r="Y74" s="152"/>
      <c r="Z74" s="153"/>
      <c r="AA74" s="454">
        <v>3</v>
      </c>
      <c r="AB74" s="463">
        <v>5</v>
      </c>
      <c r="AC74" s="148"/>
    </row>
    <row r="75" spans="1:29" ht="54" x14ac:dyDescent="0.25">
      <c r="A75" s="126">
        <v>1707022428</v>
      </c>
      <c r="B75" s="128" t="s">
        <v>5362</v>
      </c>
      <c r="C75" s="1727" t="s">
        <v>5297</v>
      </c>
      <c r="D75" s="1727"/>
      <c r="E75" s="1727"/>
      <c r="F75" s="1727"/>
      <c r="G75" s="1727"/>
      <c r="H75" s="1727"/>
      <c r="I75" s="1727"/>
      <c r="J75" s="128" t="s">
        <v>5298</v>
      </c>
      <c r="K75" s="464" t="s">
        <v>17</v>
      </c>
      <c r="L75" s="159"/>
      <c r="M75" s="151">
        <v>0</v>
      </c>
      <c r="N75" s="152">
        <v>1</v>
      </c>
      <c r="O75" s="129">
        <v>3</v>
      </c>
      <c r="P75" s="152">
        <v>13</v>
      </c>
      <c r="Q75" s="152"/>
      <c r="R75" s="152"/>
      <c r="S75" s="153"/>
      <c r="T75" s="154">
        <v>0</v>
      </c>
      <c r="U75" s="152">
        <v>1</v>
      </c>
      <c r="V75" s="129">
        <v>3</v>
      </c>
      <c r="W75" s="158" t="s">
        <v>5363</v>
      </c>
      <c r="X75" s="152"/>
      <c r="Y75" s="152"/>
      <c r="Z75" s="153"/>
      <c r="AA75" s="135">
        <v>3</v>
      </c>
      <c r="AB75" s="150">
        <v>12</v>
      </c>
      <c r="AC75" s="147" t="s">
        <v>5364</v>
      </c>
    </row>
    <row r="76" spans="1:29" ht="36" x14ac:dyDescent="0.25">
      <c r="A76" s="160">
        <v>1707022429</v>
      </c>
      <c r="B76" s="465" t="s">
        <v>5365</v>
      </c>
      <c r="C76" s="1765" t="s">
        <v>5297</v>
      </c>
      <c r="D76" s="1765"/>
      <c r="E76" s="1765"/>
      <c r="F76" s="1765"/>
      <c r="G76" s="1765"/>
      <c r="H76" s="1765"/>
      <c r="I76" s="1765"/>
      <c r="J76" s="161" t="s">
        <v>5298</v>
      </c>
      <c r="K76" s="466" t="s">
        <v>18</v>
      </c>
      <c r="L76" s="162"/>
      <c r="M76" s="467">
        <v>0</v>
      </c>
      <c r="N76" s="468">
        <v>1</v>
      </c>
      <c r="O76" s="469">
        <v>3</v>
      </c>
      <c r="P76" s="468">
        <v>7</v>
      </c>
      <c r="Q76" s="468"/>
      <c r="R76" s="468"/>
      <c r="S76" s="470"/>
      <c r="T76" s="471">
        <v>0</v>
      </c>
      <c r="U76" s="468">
        <v>1</v>
      </c>
      <c r="V76" s="469">
        <v>3</v>
      </c>
      <c r="W76" s="468" t="s">
        <v>5366</v>
      </c>
      <c r="X76" s="468"/>
      <c r="Y76" s="468"/>
      <c r="Z76" s="470"/>
      <c r="AA76" s="472">
        <v>3</v>
      </c>
      <c r="AB76" s="473">
        <v>7</v>
      </c>
      <c r="AC76" s="147" t="s">
        <v>5367</v>
      </c>
    </row>
    <row r="77" spans="1:29" ht="54" x14ac:dyDescent="0.25">
      <c r="A77" s="126">
        <v>1707022430</v>
      </c>
      <c r="B77" s="474" t="s">
        <v>5368</v>
      </c>
      <c r="C77" s="1727" t="s">
        <v>5297</v>
      </c>
      <c r="D77" s="1727"/>
      <c r="E77" s="1727"/>
      <c r="F77" s="1727"/>
      <c r="G77" s="1727"/>
      <c r="H77" s="1727"/>
      <c r="I77" s="1727"/>
      <c r="J77" s="128" t="s">
        <v>5298</v>
      </c>
      <c r="K77" s="464" t="s">
        <v>5369</v>
      </c>
      <c r="L77" s="159"/>
      <c r="M77" s="151">
        <v>1</v>
      </c>
      <c r="N77" s="152">
        <v>2</v>
      </c>
      <c r="O77" s="129">
        <v>12</v>
      </c>
      <c r="P77" s="152">
        <v>16</v>
      </c>
      <c r="Q77" s="152"/>
      <c r="R77" s="152"/>
      <c r="S77" s="153"/>
      <c r="T77" s="154">
        <v>1</v>
      </c>
      <c r="U77" s="152">
        <v>2</v>
      </c>
      <c r="V77" s="129">
        <v>12</v>
      </c>
      <c r="W77" s="158" t="s">
        <v>5370</v>
      </c>
      <c r="X77" s="152"/>
      <c r="Y77" s="152"/>
      <c r="Z77" s="153"/>
      <c r="AA77" s="135">
        <v>12</v>
      </c>
      <c r="AB77" s="150">
        <v>36</v>
      </c>
      <c r="AC77" s="147"/>
    </row>
    <row r="78" spans="1:29" ht="72" x14ac:dyDescent="0.25">
      <c r="A78" s="149">
        <v>1707022431</v>
      </c>
      <c r="B78" s="474" t="s">
        <v>5371</v>
      </c>
      <c r="C78" s="1727" t="s">
        <v>5297</v>
      </c>
      <c r="D78" s="1727"/>
      <c r="E78" s="1727"/>
      <c r="F78" s="1727"/>
      <c r="G78" s="1727"/>
      <c r="H78" s="1727"/>
      <c r="I78" s="1727"/>
      <c r="J78" s="128" t="s">
        <v>5298</v>
      </c>
      <c r="K78" s="464" t="s">
        <v>5369</v>
      </c>
      <c r="L78" s="159"/>
      <c r="M78" s="151">
        <v>1</v>
      </c>
      <c r="N78" s="152">
        <v>1</v>
      </c>
      <c r="O78" s="129">
        <v>4</v>
      </c>
      <c r="P78" s="152">
        <v>5</v>
      </c>
      <c r="Q78" s="152">
        <v>5</v>
      </c>
      <c r="R78" s="152"/>
      <c r="S78" s="153"/>
      <c r="T78" s="154">
        <v>1</v>
      </c>
      <c r="U78" s="152">
        <v>1</v>
      </c>
      <c r="V78" s="129">
        <v>4</v>
      </c>
      <c r="W78" s="152">
        <v>5</v>
      </c>
      <c r="X78" s="152">
        <v>5</v>
      </c>
      <c r="Y78" s="152"/>
      <c r="Z78" s="153"/>
      <c r="AA78" s="133">
        <v>4</v>
      </c>
      <c r="AB78" s="129">
        <v>5</v>
      </c>
      <c r="AC78" s="147" t="s">
        <v>5364</v>
      </c>
    </row>
    <row r="79" spans="1:29" ht="54" x14ac:dyDescent="0.25">
      <c r="A79" s="149">
        <v>1707022432</v>
      </c>
      <c r="B79" s="452" t="s">
        <v>5372</v>
      </c>
      <c r="C79" s="1727" t="s">
        <v>5297</v>
      </c>
      <c r="D79" s="1727"/>
      <c r="E79" s="1727"/>
      <c r="F79" s="1727"/>
      <c r="G79" s="1727"/>
      <c r="H79" s="1727"/>
      <c r="I79" s="1727"/>
      <c r="J79" s="128" t="s">
        <v>5298</v>
      </c>
      <c r="K79" s="464" t="s">
        <v>5373</v>
      </c>
      <c r="L79" s="159"/>
      <c r="M79" s="151">
        <v>0</v>
      </c>
      <c r="N79" s="152">
        <v>1</v>
      </c>
      <c r="O79" s="129">
        <v>2</v>
      </c>
      <c r="P79" s="152">
        <v>7</v>
      </c>
      <c r="Q79" s="152">
        <v>7</v>
      </c>
      <c r="R79" s="152"/>
      <c r="S79" s="153"/>
      <c r="T79" s="154">
        <v>0</v>
      </c>
      <c r="U79" s="152">
        <v>1</v>
      </c>
      <c r="V79" s="129">
        <v>2</v>
      </c>
      <c r="W79" s="152">
        <v>7</v>
      </c>
      <c r="X79" s="152">
        <v>7</v>
      </c>
      <c r="Y79" s="152"/>
      <c r="Z79" s="153"/>
      <c r="AA79" s="135">
        <v>2</v>
      </c>
      <c r="AB79" s="136">
        <v>7</v>
      </c>
      <c r="AC79" s="148"/>
    </row>
    <row r="80" spans="1:29" ht="36" x14ac:dyDescent="0.25">
      <c r="A80" s="126">
        <v>1707022433</v>
      </c>
      <c r="B80" s="452" t="s">
        <v>5374</v>
      </c>
      <c r="C80" s="1727" t="s">
        <v>5297</v>
      </c>
      <c r="D80" s="1727"/>
      <c r="E80" s="1727"/>
      <c r="F80" s="1727"/>
      <c r="G80" s="1727"/>
      <c r="H80" s="1727"/>
      <c r="I80" s="1727"/>
      <c r="J80" s="128" t="s">
        <v>5298</v>
      </c>
      <c r="K80" s="152" t="s">
        <v>5369</v>
      </c>
      <c r="L80" s="159"/>
      <c r="M80" s="151">
        <v>0</v>
      </c>
      <c r="N80" s="152">
        <v>2</v>
      </c>
      <c r="O80" s="129">
        <v>0</v>
      </c>
      <c r="P80" s="152">
        <v>6</v>
      </c>
      <c r="Q80" s="152"/>
      <c r="R80" s="152"/>
      <c r="S80" s="153"/>
      <c r="T80" s="154">
        <v>0</v>
      </c>
      <c r="U80" s="152">
        <v>2</v>
      </c>
      <c r="V80" s="129">
        <v>0</v>
      </c>
      <c r="W80" s="158" t="s">
        <v>5375</v>
      </c>
      <c r="X80" s="152"/>
      <c r="Y80" s="152"/>
      <c r="Z80" s="153"/>
      <c r="AA80" s="135">
        <v>0</v>
      </c>
      <c r="AB80" s="157">
        <v>7</v>
      </c>
      <c r="AC80" s="148"/>
    </row>
    <row r="81" spans="1:29" x14ac:dyDescent="0.25">
      <c r="A81" s="126">
        <v>1707022435</v>
      </c>
      <c r="B81" s="452" t="s">
        <v>5376</v>
      </c>
      <c r="C81" s="1727" t="s">
        <v>5297</v>
      </c>
      <c r="D81" s="1727"/>
      <c r="E81" s="1727"/>
      <c r="F81" s="1727"/>
      <c r="G81" s="1727"/>
      <c r="H81" s="1727"/>
      <c r="I81" s="1727"/>
      <c r="J81" s="128" t="s">
        <v>5298</v>
      </c>
      <c r="K81" s="152" t="s">
        <v>5377</v>
      </c>
      <c r="L81" s="159"/>
      <c r="M81" s="151">
        <v>2</v>
      </c>
      <c r="N81" s="152">
        <v>2</v>
      </c>
      <c r="O81" s="129">
        <v>3</v>
      </c>
      <c r="P81" s="152">
        <v>11</v>
      </c>
      <c r="Q81" s="152"/>
      <c r="R81" s="152"/>
      <c r="S81" s="153"/>
      <c r="T81" s="154">
        <v>2</v>
      </c>
      <c r="U81" s="152">
        <v>2</v>
      </c>
      <c r="V81" s="129">
        <v>3</v>
      </c>
      <c r="W81" s="158" t="s">
        <v>5378</v>
      </c>
      <c r="X81" s="152"/>
      <c r="Y81" s="152"/>
      <c r="Z81" s="153"/>
      <c r="AA81" s="133">
        <v>3</v>
      </c>
      <c r="AB81" s="163">
        <v>11</v>
      </c>
      <c r="AC81" s="147" t="s">
        <v>5364</v>
      </c>
    </row>
    <row r="82" spans="1:29" x14ac:dyDescent="0.25">
      <c r="A82" s="149">
        <v>1707022436</v>
      </c>
      <c r="B82" s="475" t="s">
        <v>5379</v>
      </c>
      <c r="C82" s="1727" t="s">
        <v>5297</v>
      </c>
      <c r="D82" s="1727"/>
      <c r="E82" s="1727"/>
      <c r="F82" s="1727"/>
      <c r="G82" s="1727"/>
      <c r="H82" s="1727"/>
      <c r="I82" s="1727"/>
      <c r="J82" s="128" t="s">
        <v>5298</v>
      </c>
      <c r="K82" s="152" t="s">
        <v>5380</v>
      </c>
      <c r="L82" s="159"/>
      <c r="M82" s="151">
        <v>1</v>
      </c>
      <c r="N82" s="152">
        <v>0</v>
      </c>
      <c r="O82" s="129">
        <v>0</v>
      </c>
      <c r="P82" s="152">
        <v>9</v>
      </c>
      <c r="Q82" s="152"/>
      <c r="R82" s="152"/>
      <c r="S82" s="153"/>
      <c r="T82" s="154">
        <v>1</v>
      </c>
      <c r="U82" s="152">
        <v>0</v>
      </c>
      <c r="V82" s="129">
        <v>0</v>
      </c>
      <c r="W82" s="152">
        <v>9</v>
      </c>
      <c r="X82" s="152"/>
      <c r="Y82" s="152"/>
      <c r="Z82" s="153"/>
      <c r="AA82" s="135">
        <v>0</v>
      </c>
      <c r="AB82" s="136">
        <v>9</v>
      </c>
      <c r="AC82" s="148"/>
    </row>
    <row r="83" spans="1:29" ht="54" x14ac:dyDescent="0.25">
      <c r="A83" s="126">
        <v>1707022437</v>
      </c>
      <c r="B83" s="452" t="s">
        <v>5381</v>
      </c>
      <c r="C83" s="1727" t="s">
        <v>5297</v>
      </c>
      <c r="D83" s="1727"/>
      <c r="E83" s="1727"/>
      <c r="F83" s="1727"/>
      <c r="G83" s="1727"/>
      <c r="H83" s="1727"/>
      <c r="I83" s="1727"/>
      <c r="J83" s="128" t="s">
        <v>5298</v>
      </c>
      <c r="K83" s="152" t="s">
        <v>5369</v>
      </c>
      <c r="L83" s="159"/>
      <c r="M83" s="151">
        <v>2</v>
      </c>
      <c r="N83" s="152">
        <v>0</v>
      </c>
      <c r="O83" s="129">
        <v>3</v>
      </c>
      <c r="P83" s="152">
        <v>11</v>
      </c>
      <c r="Q83" s="152"/>
      <c r="R83" s="152"/>
      <c r="S83" s="153"/>
      <c r="T83" s="154">
        <v>2</v>
      </c>
      <c r="U83" s="152">
        <v>0</v>
      </c>
      <c r="V83" s="129">
        <v>3</v>
      </c>
      <c r="W83" s="158" t="s">
        <v>5382</v>
      </c>
      <c r="X83" s="152"/>
      <c r="Y83" s="152"/>
      <c r="Z83" s="153"/>
      <c r="AA83" s="135">
        <v>3</v>
      </c>
      <c r="AB83" s="157">
        <v>10</v>
      </c>
      <c r="AC83" s="148"/>
    </row>
    <row r="84" spans="1:29" ht="36" x14ac:dyDescent="0.25">
      <c r="A84" s="126">
        <v>1707022438</v>
      </c>
      <c r="B84" s="452" t="s">
        <v>5383</v>
      </c>
      <c r="C84" s="1727" t="s">
        <v>5297</v>
      </c>
      <c r="D84" s="1727"/>
      <c r="E84" s="1727"/>
      <c r="F84" s="1727"/>
      <c r="G84" s="1727"/>
      <c r="H84" s="1727"/>
      <c r="I84" s="1727"/>
      <c r="J84" s="128" t="s">
        <v>5298</v>
      </c>
      <c r="K84" s="152" t="s">
        <v>5384</v>
      </c>
      <c r="L84" s="159"/>
      <c r="M84" s="151">
        <v>1</v>
      </c>
      <c r="N84" s="152">
        <v>1</v>
      </c>
      <c r="O84" s="129">
        <v>1</v>
      </c>
      <c r="P84" s="152">
        <v>7</v>
      </c>
      <c r="Q84" s="152"/>
      <c r="R84" s="152"/>
      <c r="S84" s="153"/>
      <c r="T84" s="154">
        <v>1</v>
      </c>
      <c r="U84" s="152">
        <v>1</v>
      </c>
      <c r="V84" s="129">
        <v>1</v>
      </c>
      <c r="W84" s="158" t="s">
        <v>5385</v>
      </c>
      <c r="X84" s="152"/>
      <c r="Y84" s="152"/>
      <c r="Z84" s="153"/>
      <c r="AA84" s="133">
        <v>1</v>
      </c>
      <c r="AB84" s="152">
        <v>8</v>
      </c>
      <c r="AC84" s="148"/>
    </row>
    <row r="85" spans="1:29" ht="54" x14ac:dyDescent="0.25">
      <c r="A85" s="149">
        <v>1707022439</v>
      </c>
      <c r="B85" s="452" t="s">
        <v>5386</v>
      </c>
      <c r="C85" s="1727" t="s">
        <v>5297</v>
      </c>
      <c r="D85" s="1727"/>
      <c r="E85" s="1727"/>
      <c r="F85" s="1727"/>
      <c r="G85" s="1727"/>
      <c r="H85" s="1727"/>
      <c r="I85" s="1727"/>
      <c r="J85" s="128" t="s">
        <v>5298</v>
      </c>
      <c r="K85" s="152" t="s">
        <v>5387</v>
      </c>
      <c r="L85" s="159"/>
      <c r="M85" s="151">
        <v>1</v>
      </c>
      <c r="N85" s="152">
        <v>1</v>
      </c>
      <c r="O85" s="129">
        <v>1</v>
      </c>
      <c r="P85" s="152">
        <v>11</v>
      </c>
      <c r="Q85" s="152"/>
      <c r="R85" s="152"/>
      <c r="S85" s="153"/>
      <c r="T85" s="154">
        <v>1</v>
      </c>
      <c r="U85" s="152">
        <v>1</v>
      </c>
      <c r="V85" s="129">
        <v>1</v>
      </c>
      <c r="W85" s="152">
        <v>11</v>
      </c>
      <c r="X85" s="152"/>
      <c r="Y85" s="152"/>
      <c r="Z85" s="153"/>
      <c r="AA85" s="135">
        <v>1</v>
      </c>
      <c r="AB85" s="136">
        <v>11</v>
      </c>
      <c r="AC85" s="148"/>
    </row>
    <row r="86" spans="1:29" x14ac:dyDescent="0.25">
      <c r="A86" s="149">
        <v>1707022440</v>
      </c>
      <c r="B86" s="452" t="s">
        <v>5388</v>
      </c>
      <c r="C86" s="1727" t="s">
        <v>5297</v>
      </c>
      <c r="D86" s="1727"/>
      <c r="E86" s="1727"/>
      <c r="F86" s="1727"/>
      <c r="G86" s="1727"/>
      <c r="H86" s="1727"/>
      <c r="I86" s="1727"/>
      <c r="J86" s="128" t="s">
        <v>5298</v>
      </c>
      <c r="K86" s="152" t="s">
        <v>5389</v>
      </c>
      <c r="L86" s="159"/>
      <c r="M86" s="151">
        <v>1</v>
      </c>
      <c r="N86" s="152">
        <v>1</v>
      </c>
      <c r="O86" s="129">
        <v>2</v>
      </c>
      <c r="P86" s="152">
        <v>11</v>
      </c>
      <c r="Q86" s="152"/>
      <c r="R86" s="152"/>
      <c r="S86" s="153"/>
      <c r="T86" s="154">
        <v>1</v>
      </c>
      <c r="U86" s="152">
        <v>1</v>
      </c>
      <c r="V86" s="129">
        <v>2</v>
      </c>
      <c r="W86" s="152">
        <v>11</v>
      </c>
      <c r="X86" s="152"/>
      <c r="Y86" s="152"/>
      <c r="Z86" s="153"/>
      <c r="AA86" s="133">
        <v>2</v>
      </c>
      <c r="AB86" s="463">
        <v>11</v>
      </c>
      <c r="AC86" s="148"/>
    </row>
    <row r="87" spans="1:29" x14ac:dyDescent="0.25">
      <c r="A87" s="149">
        <v>1707022441</v>
      </c>
      <c r="B87" s="452" t="s">
        <v>5390</v>
      </c>
      <c r="C87" s="1727" t="s">
        <v>5297</v>
      </c>
      <c r="D87" s="1727"/>
      <c r="E87" s="1727"/>
      <c r="F87" s="1727"/>
      <c r="G87" s="1727"/>
      <c r="H87" s="1727"/>
      <c r="I87" s="1727"/>
      <c r="J87" s="128" t="s">
        <v>5298</v>
      </c>
      <c r="K87" s="152" t="s">
        <v>5369</v>
      </c>
      <c r="L87" s="159"/>
      <c r="M87" s="151">
        <v>1</v>
      </c>
      <c r="N87" s="152">
        <v>1</v>
      </c>
      <c r="O87" s="129">
        <v>3</v>
      </c>
      <c r="P87" s="152">
        <v>15</v>
      </c>
      <c r="Q87" s="152"/>
      <c r="R87" s="152"/>
      <c r="S87" s="153"/>
      <c r="T87" s="154">
        <v>1</v>
      </c>
      <c r="U87" s="152">
        <v>1</v>
      </c>
      <c r="V87" s="129">
        <v>3</v>
      </c>
      <c r="W87" s="152">
        <v>15</v>
      </c>
      <c r="X87" s="152"/>
      <c r="Y87" s="152"/>
      <c r="Z87" s="153"/>
      <c r="AA87" s="133">
        <v>3</v>
      </c>
      <c r="AB87" s="463">
        <v>15</v>
      </c>
      <c r="AC87" s="148"/>
    </row>
    <row r="88" spans="1:29" ht="36" x14ac:dyDescent="0.25">
      <c r="A88" s="160">
        <v>1707022442</v>
      </c>
      <c r="B88" s="476" t="s">
        <v>5391</v>
      </c>
      <c r="C88" s="1764"/>
      <c r="D88" s="1764"/>
      <c r="E88" s="1764"/>
      <c r="F88" s="1764"/>
      <c r="G88" s="1764"/>
      <c r="H88" s="1764"/>
      <c r="I88" s="161"/>
      <c r="J88" s="161" t="s">
        <v>5392</v>
      </c>
      <c r="K88" s="468" t="s">
        <v>5393</v>
      </c>
      <c r="L88" s="162"/>
      <c r="M88" s="467">
        <v>1</v>
      </c>
      <c r="N88" s="468">
        <v>1</v>
      </c>
      <c r="O88" s="469">
        <v>2</v>
      </c>
      <c r="P88" s="468">
        <v>8</v>
      </c>
      <c r="Q88" s="468"/>
      <c r="R88" s="468"/>
      <c r="S88" s="470"/>
      <c r="T88" s="471">
        <v>1</v>
      </c>
      <c r="U88" s="468">
        <v>1</v>
      </c>
      <c r="V88" s="469">
        <v>2</v>
      </c>
      <c r="W88" s="468" t="s">
        <v>5394</v>
      </c>
      <c r="X88" s="468"/>
      <c r="Y88" s="468"/>
      <c r="Z88" s="470"/>
      <c r="AA88" s="135">
        <v>2</v>
      </c>
      <c r="AB88" s="477">
        <v>8</v>
      </c>
      <c r="AC88" s="164" t="s">
        <v>5395</v>
      </c>
    </row>
    <row r="89" spans="1:29" ht="36" x14ac:dyDescent="0.25">
      <c r="A89" s="149">
        <v>1707022443</v>
      </c>
      <c r="B89" s="452" t="s">
        <v>5396</v>
      </c>
      <c r="C89" s="129"/>
      <c r="D89" s="129"/>
      <c r="E89" s="129"/>
      <c r="F89" s="129"/>
      <c r="G89" s="128"/>
      <c r="H89" s="128"/>
      <c r="I89" s="128"/>
      <c r="J89" s="128" t="s">
        <v>5397</v>
      </c>
      <c r="K89" s="152" t="s">
        <v>4698</v>
      </c>
      <c r="L89" s="159"/>
      <c r="M89" s="151">
        <v>1</v>
      </c>
      <c r="N89" s="152">
        <v>1</v>
      </c>
      <c r="O89" s="129">
        <v>8</v>
      </c>
      <c r="P89" s="152">
        <v>11</v>
      </c>
      <c r="Q89" s="152"/>
      <c r="R89" s="152"/>
      <c r="S89" s="153"/>
      <c r="T89" s="154">
        <v>1</v>
      </c>
      <c r="U89" s="152">
        <v>1</v>
      </c>
      <c r="V89" s="129">
        <v>8</v>
      </c>
      <c r="W89" s="152">
        <v>11</v>
      </c>
      <c r="X89" s="152"/>
      <c r="Y89" s="152"/>
      <c r="Z89" s="153"/>
      <c r="AA89" s="133">
        <v>8</v>
      </c>
      <c r="AB89" s="463">
        <v>11</v>
      </c>
      <c r="AC89" s="148"/>
    </row>
    <row r="90" spans="1:29" ht="36" x14ac:dyDescent="0.25">
      <c r="A90" s="165">
        <v>1707022444</v>
      </c>
      <c r="B90" s="478" t="s">
        <v>5398</v>
      </c>
      <c r="C90" s="479"/>
      <c r="D90" s="463"/>
      <c r="E90" s="463"/>
      <c r="F90" s="463"/>
      <c r="G90" s="166"/>
      <c r="H90" s="166"/>
      <c r="I90" s="166"/>
      <c r="J90" s="166" t="s">
        <v>5397</v>
      </c>
      <c r="K90" s="172" t="s">
        <v>18</v>
      </c>
      <c r="L90" s="167"/>
      <c r="M90" s="480">
        <v>1</v>
      </c>
      <c r="N90" s="172">
        <v>1</v>
      </c>
      <c r="O90" s="168">
        <v>2</v>
      </c>
      <c r="P90" s="458">
        <v>8</v>
      </c>
      <c r="Q90" s="155"/>
      <c r="R90" s="155"/>
      <c r="S90" s="156"/>
      <c r="T90" s="171">
        <v>1</v>
      </c>
      <c r="U90" s="172">
        <v>1</v>
      </c>
      <c r="V90" s="168">
        <v>2</v>
      </c>
      <c r="W90" s="458">
        <v>8</v>
      </c>
      <c r="X90" s="155"/>
      <c r="Y90" s="155"/>
      <c r="Z90" s="156"/>
      <c r="AA90" s="169">
        <v>2</v>
      </c>
      <c r="AB90" s="157">
        <v>8</v>
      </c>
      <c r="AC90" s="170"/>
    </row>
    <row r="91" spans="1:29" ht="36" x14ac:dyDescent="0.25">
      <c r="A91" s="149">
        <v>1707022445</v>
      </c>
      <c r="B91" s="452" t="s">
        <v>5399</v>
      </c>
      <c r="C91" s="129"/>
      <c r="D91" s="129"/>
      <c r="E91" s="129"/>
      <c r="F91" s="129"/>
      <c r="G91" s="128"/>
      <c r="H91" s="128"/>
      <c r="I91" s="128"/>
      <c r="J91" s="128" t="s">
        <v>5397</v>
      </c>
      <c r="K91" s="152" t="s">
        <v>5369</v>
      </c>
      <c r="L91" s="159"/>
      <c r="M91" s="151">
        <v>1</v>
      </c>
      <c r="N91" s="152">
        <v>1</v>
      </c>
      <c r="O91" s="129">
        <v>3</v>
      </c>
      <c r="P91" s="152">
        <v>9</v>
      </c>
      <c r="Q91" s="152"/>
      <c r="R91" s="152"/>
      <c r="S91" s="153"/>
      <c r="T91" s="154">
        <v>1</v>
      </c>
      <c r="U91" s="152">
        <v>1</v>
      </c>
      <c r="V91" s="129">
        <v>3</v>
      </c>
      <c r="W91" s="152">
        <v>9</v>
      </c>
      <c r="X91" s="152"/>
      <c r="Y91" s="152"/>
      <c r="Z91" s="153"/>
      <c r="AA91" s="154">
        <v>3</v>
      </c>
      <c r="AB91" s="152">
        <v>9</v>
      </c>
      <c r="AC91" s="148"/>
    </row>
    <row r="92" spans="1:29" x14ac:dyDescent="0.25">
      <c r="A92" s="165">
        <v>1707022447</v>
      </c>
      <c r="B92" s="481" t="s">
        <v>5400</v>
      </c>
      <c r="C92" s="479"/>
      <c r="D92" s="463"/>
      <c r="E92" s="463"/>
      <c r="F92" s="463"/>
      <c r="G92" s="166"/>
      <c r="H92" s="166"/>
      <c r="I92" s="166"/>
      <c r="J92" s="166" t="s">
        <v>5397</v>
      </c>
      <c r="K92" s="463"/>
      <c r="L92" s="167"/>
      <c r="M92" s="480"/>
      <c r="N92" s="172"/>
      <c r="O92" s="141"/>
      <c r="P92" s="458"/>
      <c r="Q92" s="155"/>
      <c r="R92" s="155"/>
      <c r="S92" s="156"/>
      <c r="T92" s="171"/>
      <c r="U92" s="172"/>
      <c r="V92" s="172"/>
      <c r="W92" s="172"/>
      <c r="X92" s="172"/>
      <c r="Y92" s="172"/>
      <c r="Z92" s="173"/>
      <c r="AA92" s="171"/>
      <c r="AB92" s="172"/>
      <c r="AC92" s="148"/>
    </row>
    <row r="93" spans="1:29" ht="18.75" x14ac:dyDescent="0.25">
      <c r="A93" s="165">
        <v>1707022448</v>
      </c>
      <c r="B93" s="482" t="s">
        <v>5401</v>
      </c>
      <c r="C93" s="479"/>
      <c r="D93" s="463"/>
      <c r="E93" s="463"/>
      <c r="F93" s="463"/>
      <c r="G93" s="166"/>
      <c r="H93" s="166"/>
      <c r="I93" s="166"/>
      <c r="J93" s="166" t="s">
        <v>5397</v>
      </c>
      <c r="K93" s="463"/>
      <c r="L93" s="167"/>
      <c r="M93" s="480"/>
      <c r="N93" s="172"/>
      <c r="O93" s="141"/>
      <c r="P93" s="458"/>
      <c r="Q93" s="155"/>
      <c r="R93" s="155"/>
      <c r="S93" s="156"/>
      <c r="T93" s="171"/>
      <c r="U93" s="172"/>
      <c r="V93" s="172"/>
      <c r="W93" s="172"/>
      <c r="X93" s="172"/>
      <c r="Y93" s="172"/>
      <c r="Z93" s="173"/>
      <c r="AA93" s="171"/>
      <c r="AB93" s="172"/>
      <c r="AC93" s="148"/>
    </row>
    <row r="94" spans="1:29" ht="36" x14ac:dyDescent="0.25">
      <c r="A94" s="165">
        <v>1707022449</v>
      </c>
      <c r="B94" s="483" t="s">
        <v>5402</v>
      </c>
      <c r="C94" s="479"/>
      <c r="D94" s="463"/>
      <c r="E94" s="463"/>
      <c r="F94" s="463"/>
      <c r="G94" s="166"/>
      <c r="H94" s="166"/>
      <c r="I94" s="166"/>
      <c r="J94" s="166" t="s">
        <v>5397</v>
      </c>
      <c r="K94" s="463"/>
      <c r="L94" s="167"/>
      <c r="M94" s="480"/>
      <c r="N94" s="172"/>
      <c r="O94" s="141"/>
      <c r="P94" s="458"/>
      <c r="Q94" s="155"/>
      <c r="R94" s="155"/>
      <c r="S94" s="156"/>
      <c r="T94" s="171"/>
      <c r="U94" s="172"/>
      <c r="V94" s="172"/>
      <c r="W94" s="172"/>
      <c r="X94" s="172"/>
      <c r="Y94" s="172"/>
      <c r="Z94" s="173"/>
      <c r="AA94" s="171"/>
      <c r="AB94" s="172"/>
      <c r="AC94" s="148"/>
    </row>
    <row r="95" spans="1:29" x14ac:dyDescent="0.25">
      <c r="A95" s="149" t="s">
        <v>5313</v>
      </c>
      <c r="B95" s="127" t="s">
        <v>5403</v>
      </c>
      <c r="C95" s="129"/>
      <c r="D95" s="129"/>
      <c r="E95" s="129"/>
      <c r="F95" s="129"/>
      <c r="G95" s="128"/>
      <c r="H95" s="128"/>
      <c r="I95" s="128"/>
      <c r="J95" s="128" t="s">
        <v>5298</v>
      </c>
      <c r="K95" s="129"/>
      <c r="L95" s="159"/>
      <c r="M95" s="151">
        <v>0</v>
      </c>
      <c r="N95" s="152">
        <v>0</v>
      </c>
      <c r="O95" s="129">
        <v>0</v>
      </c>
      <c r="P95" s="152">
        <v>6</v>
      </c>
      <c r="Q95" s="152"/>
      <c r="R95" s="152"/>
      <c r="S95" s="153"/>
      <c r="T95" s="154">
        <v>0</v>
      </c>
      <c r="U95" s="152">
        <v>0</v>
      </c>
      <c r="V95" s="129">
        <v>0</v>
      </c>
      <c r="W95" s="158" t="s">
        <v>5404</v>
      </c>
      <c r="X95" s="152"/>
      <c r="Y95" s="152">
        <v>7</v>
      </c>
      <c r="Z95" s="153"/>
      <c r="AA95" s="135">
        <v>0</v>
      </c>
      <c r="AB95" s="136">
        <v>6</v>
      </c>
      <c r="AC95" s="159"/>
    </row>
    <row r="96" spans="1:29" x14ac:dyDescent="0.25">
      <c r="A96" s="160" t="s">
        <v>5313</v>
      </c>
      <c r="B96" s="484" t="s">
        <v>5405</v>
      </c>
      <c r="C96" s="134"/>
      <c r="D96" s="134"/>
      <c r="E96" s="134"/>
      <c r="F96" s="134"/>
      <c r="G96" s="175"/>
      <c r="H96" s="175"/>
      <c r="I96" s="175"/>
      <c r="J96" s="175"/>
      <c r="K96" s="134"/>
      <c r="L96" s="176"/>
      <c r="M96" s="485"/>
      <c r="N96" s="158"/>
      <c r="O96" s="134"/>
      <c r="P96" s="158"/>
      <c r="Q96" s="158"/>
      <c r="R96" s="158"/>
      <c r="S96" s="486"/>
      <c r="T96" s="487"/>
      <c r="U96" s="158"/>
      <c r="V96" s="134"/>
      <c r="W96" s="158"/>
      <c r="X96" s="158"/>
      <c r="Y96" s="158"/>
      <c r="Z96" s="486"/>
      <c r="AA96" s="488"/>
      <c r="AB96" s="463"/>
      <c r="AC96" s="148"/>
    </row>
    <row r="97" spans="1:29" ht="18.75" thickBot="1" x14ac:dyDescent="0.3">
      <c r="A97" s="177" t="s">
        <v>5406</v>
      </c>
      <c r="B97" s="178"/>
      <c r="C97" s="179"/>
      <c r="D97" s="179"/>
      <c r="E97" s="179"/>
      <c r="F97" s="179"/>
      <c r="G97" s="179"/>
      <c r="H97" s="180"/>
      <c r="I97" s="181"/>
      <c r="J97" s="181"/>
      <c r="K97" s="182"/>
      <c r="L97" s="183"/>
      <c r="M97" s="184">
        <f>SUM(M54:M94)</f>
        <v>23</v>
      </c>
      <c r="N97" s="185">
        <f>SUM(N54:N94)</f>
        <v>39</v>
      </c>
      <c r="O97" s="492">
        <f>SUM(O54:O96)</f>
        <v>139</v>
      </c>
      <c r="P97" s="186">
        <f>SUM(P54:P96)</f>
        <v>351</v>
      </c>
      <c r="Q97" s="185">
        <f>SUM(Q54:Q96)</f>
        <v>98</v>
      </c>
      <c r="R97" s="185">
        <f>SUM(R54:R65)</f>
        <v>0</v>
      </c>
      <c r="S97" s="187">
        <f>SUM(S54:S65)</f>
        <v>0</v>
      </c>
      <c r="T97" s="188"/>
      <c r="U97" s="185"/>
      <c r="V97" s="185"/>
      <c r="W97" s="185"/>
      <c r="X97" s="185"/>
      <c r="Y97" s="185"/>
      <c r="Z97" s="187"/>
      <c r="AA97" s="188"/>
      <c r="AB97" s="185"/>
      <c r="AC97" s="189"/>
    </row>
    <row r="98" spans="1:29" ht="36.75" thickBot="1" x14ac:dyDescent="0.3">
      <c r="A98" s="1728" t="s">
        <v>5407</v>
      </c>
      <c r="B98" s="1729"/>
      <c r="C98" s="1729"/>
      <c r="D98" s="1729"/>
      <c r="E98" s="1729"/>
      <c r="F98" s="1729"/>
      <c r="G98" s="1729"/>
      <c r="H98" s="1729"/>
      <c r="I98" s="1729"/>
      <c r="J98" s="1729"/>
      <c r="K98" s="1729"/>
      <c r="L98" s="1753"/>
      <c r="M98" s="1753"/>
      <c r="N98" s="1753"/>
      <c r="O98" s="1753"/>
      <c r="P98" s="1753"/>
      <c r="Q98" s="1753"/>
      <c r="R98" s="1753"/>
      <c r="S98" s="1753"/>
      <c r="T98" s="1753"/>
      <c r="U98" s="1753"/>
      <c r="V98" s="1753"/>
      <c r="W98" s="1753"/>
      <c r="X98" s="1753"/>
      <c r="Y98" s="1753"/>
      <c r="Z98" s="1753"/>
      <c r="AA98" s="490">
        <f>SUM(AA54:AA97)</f>
        <v>139</v>
      </c>
      <c r="AB98" s="490">
        <f>SUM(AB54:AB97)</f>
        <v>388</v>
      </c>
      <c r="AC98" s="212" t="s">
        <v>5408</v>
      </c>
    </row>
    <row r="99" spans="1:29" x14ac:dyDescent="0.25">
      <c r="A99" s="1766" t="s">
        <v>5409</v>
      </c>
      <c r="B99" s="1766"/>
      <c r="C99" s="1766"/>
      <c r="D99" s="1766"/>
      <c r="E99" s="1766"/>
      <c r="F99" s="1766"/>
      <c r="G99" s="1766"/>
      <c r="H99" s="1766"/>
      <c r="I99" s="1766"/>
      <c r="J99" s="1766"/>
      <c r="K99" s="1766"/>
    </row>
    <row r="100" spans="1:29" ht="18.75" thickBot="1" x14ac:dyDescent="0.3"/>
    <row r="101" spans="1:29" ht="27" thickBot="1" x14ac:dyDescent="0.3">
      <c r="A101" s="1754" t="s">
        <v>48</v>
      </c>
      <c r="B101" s="1755"/>
      <c r="C101" s="1755"/>
      <c r="D101" s="1755"/>
      <c r="E101" s="1755"/>
      <c r="F101" s="1756">
        <v>44957</v>
      </c>
      <c r="G101" s="1756"/>
      <c r="H101" s="1756"/>
      <c r="I101" s="1757"/>
      <c r="J101" s="1758" t="s">
        <v>5271</v>
      </c>
      <c r="K101" s="1758"/>
      <c r="L101" s="1758"/>
      <c r="M101" s="1758"/>
      <c r="N101" s="1758"/>
      <c r="O101" s="1759">
        <v>44972</v>
      </c>
      <c r="P101" s="1760"/>
      <c r="Q101" s="1760"/>
      <c r="R101" s="1761"/>
      <c r="S101" s="191"/>
      <c r="T101" s="191"/>
      <c r="U101" s="191"/>
      <c r="V101" s="191"/>
      <c r="W101" s="191"/>
      <c r="X101" s="191"/>
      <c r="Y101" s="191"/>
      <c r="Z101" s="191"/>
      <c r="AA101" s="1767">
        <v>44957</v>
      </c>
      <c r="AB101" s="1768"/>
      <c r="AC101" s="1769"/>
    </row>
    <row r="102" spans="1:29" x14ac:dyDescent="0.25">
      <c r="A102" s="1741" t="s">
        <v>5272</v>
      </c>
      <c r="B102" s="1736" t="s">
        <v>5273</v>
      </c>
      <c r="C102" s="1736" t="s">
        <v>5274</v>
      </c>
      <c r="D102" s="1736"/>
      <c r="E102" s="1736"/>
      <c r="F102" s="1736"/>
      <c r="G102" s="1736"/>
      <c r="H102" s="1736"/>
      <c r="I102" s="1736"/>
      <c r="J102" s="1746"/>
      <c r="K102" s="1746"/>
      <c r="L102" s="1763"/>
      <c r="M102" s="1745" t="s">
        <v>5275</v>
      </c>
      <c r="N102" s="1746"/>
      <c r="O102" s="1746"/>
      <c r="P102" s="1746"/>
      <c r="Q102" s="1746"/>
      <c r="R102" s="1746"/>
      <c r="S102" s="1747"/>
      <c r="T102" s="1748" t="s">
        <v>5276</v>
      </c>
      <c r="U102" s="1746"/>
      <c r="V102" s="1746"/>
      <c r="W102" s="1746"/>
      <c r="X102" s="1746"/>
      <c r="Y102" s="1746"/>
      <c r="Z102" s="1747"/>
      <c r="AA102" s="1749" t="s">
        <v>5277</v>
      </c>
      <c r="AB102" s="1750"/>
      <c r="AC102" s="1751"/>
    </row>
    <row r="103" spans="1:29" ht="162" x14ac:dyDescent="0.25">
      <c r="A103" s="1762"/>
      <c r="B103" s="1737"/>
      <c r="C103" s="456" t="s">
        <v>5278</v>
      </c>
      <c r="D103" s="456" t="s">
        <v>5279</v>
      </c>
      <c r="E103" s="456" t="s">
        <v>5280</v>
      </c>
      <c r="F103" s="456" t="s">
        <v>5281</v>
      </c>
      <c r="G103" s="456" t="s">
        <v>5282</v>
      </c>
      <c r="H103" s="456" t="s">
        <v>5283</v>
      </c>
      <c r="I103" s="120" t="s">
        <v>5284</v>
      </c>
      <c r="J103" s="120" t="s">
        <v>5285</v>
      </c>
      <c r="K103" s="121" t="s">
        <v>5286</v>
      </c>
      <c r="L103" s="122" t="s">
        <v>5287</v>
      </c>
      <c r="M103" s="457" t="s">
        <v>5288</v>
      </c>
      <c r="N103" s="121" t="s">
        <v>5289</v>
      </c>
      <c r="O103" s="141" t="s">
        <v>5290</v>
      </c>
      <c r="P103" s="458" t="s">
        <v>5291</v>
      </c>
      <c r="Q103" s="459" t="s">
        <v>5292</v>
      </c>
      <c r="R103" s="459" t="s">
        <v>5293</v>
      </c>
      <c r="S103" s="460" t="s">
        <v>5294</v>
      </c>
      <c r="T103" s="461" t="s">
        <v>5288</v>
      </c>
      <c r="U103" s="121" t="s">
        <v>5289</v>
      </c>
      <c r="V103" s="141" t="s">
        <v>5290</v>
      </c>
      <c r="W103" s="458" t="s">
        <v>5291</v>
      </c>
      <c r="X103" s="459" t="s">
        <v>5292</v>
      </c>
      <c r="Y103" s="459" t="s">
        <v>5293</v>
      </c>
      <c r="Z103" s="460" t="s">
        <v>5294</v>
      </c>
      <c r="AA103" s="123" t="s">
        <v>5295</v>
      </c>
      <c r="AB103" s="515" t="s">
        <v>5410</v>
      </c>
      <c r="AC103" s="125" t="s">
        <v>5189</v>
      </c>
    </row>
    <row r="104" spans="1:29" x14ac:dyDescent="0.25">
      <c r="A104" s="146">
        <v>1707022401</v>
      </c>
      <c r="B104" s="127" t="s">
        <v>5296</v>
      </c>
      <c r="C104" s="1727" t="s">
        <v>5297</v>
      </c>
      <c r="D104" s="1727"/>
      <c r="E104" s="1727"/>
      <c r="F104" s="1727"/>
      <c r="G104" s="1727"/>
      <c r="H104" s="1727"/>
      <c r="I104" s="1727"/>
      <c r="J104" s="128" t="s">
        <v>5298</v>
      </c>
      <c r="K104" s="129" t="s">
        <v>19</v>
      </c>
      <c r="L104" s="130" t="s">
        <v>5300</v>
      </c>
      <c r="M104" s="131">
        <v>1</v>
      </c>
      <c r="N104" s="129">
        <v>0</v>
      </c>
      <c r="O104" s="129">
        <v>0</v>
      </c>
      <c r="P104" s="129">
        <v>2</v>
      </c>
      <c r="Q104" s="129">
        <v>2</v>
      </c>
      <c r="R104" s="129"/>
      <c r="S104" s="132"/>
      <c r="T104" s="133">
        <v>1</v>
      </c>
      <c r="U104" s="129">
        <v>0</v>
      </c>
      <c r="V104" s="129">
        <v>0</v>
      </c>
      <c r="W104" s="134" t="s">
        <v>5301</v>
      </c>
      <c r="X104" s="129">
        <v>2</v>
      </c>
      <c r="Y104" s="129"/>
      <c r="Z104" s="132"/>
      <c r="AA104" s="146">
        <v>1</v>
      </c>
      <c r="AB104" s="141">
        <v>4</v>
      </c>
      <c r="AC104" s="137"/>
    </row>
    <row r="105" spans="1:29" ht="36" x14ac:dyDescent="0.25">
      <c r="A105" s="146">
        <v>1707022404</v>
      </c>
      <c r="B105" s="127" t="s">
        <v>5304</v>
      </c>
      <c r="C105" s="1727" t="s">
        <v>5297</v>
      </c>
      <c r="D105" s="1727"/>
      <c r="E105" s="1727"/>
      <c r="F105" s="1727"/>
      <c r="G105" s="1727"/>
      <c r="H105" s="1727"/>
      <c r="I105" s="1727"/>
      <c r="J105" s="128" t="s">
        <v>5298</v>
      </c>
      <c r="K105" s="129" t="s">
        <v>12</v>
      </c>
      <c r="L105" s="130" t="s">
        <v>5300</v>
      </c>
      <c r="M105" s="131">
        <v>0</v>
      </c>
      <c r="N105" s="129">
        <v>3</v>
      </c>
      <c r="O105" s="129">
        <v>16</v>
      </c>
      <c r="P105" s="129">
        <f>9+18+7</f>
        <v>34</v>
      </c>
      <c r="Q105" s="129"/>
      <c r="R105" s="129"/>
      <c r="S105" s="132"/>
      <c r="T105" s="133">
        <v>0</v>
      </c>
      <c r="U105" s="129">
        <v>3</v>
      </c>
      <c r="V105" s="129">
        <v>16</v>
      </c>
      <c r="W105" s="134" t="s">
        <v>5306</v>
      </c>
      <c r="X105" s="129"/>
      <c r="Y105" s="129"/>
      <c r="Z105" s="132"/>
      <c r="AA105" s="454">
        <v>16</v>
      </c>
      <c r="AB105" s="144">
        <v>37</v>
      </c>
      <c r="AC105" s="148"/>
    </row>
    <row r="106" spans="1:29" x14ac:dyDescent="0.25">
      <c r="A106" s="138">
        <v>1707022407</v>
      </c>
      <c r="B106" s="462" t="s">
        <v>5307</v>
      </c>
      <c r="C106" s="1727" t="s">
        <v>5297</v>
      </c>
      <c r="D106" s="1727"/>
      <c r="E106" s="1727"/>
      <c r="F106" s="1727"/>
      <c r="G106" s="1727"/>
      <c r="H106" s="1727"/>
      <c r="I106" s="1727"/>
      <c r="J106" s="128" t="s">
        <v>5298</v>
      </c>
      <c r="K106" s="129" t="s">
        <v>12</v>
      </c>
      <c r="L106" s="130" t="s">
        <v>5300</v>
      </c>
      <c r="M106" s="131">
        <v>0</v>
      </c>
      <c r="N106" s="129">
        <v>1</v>
      </c>
      <c r="O106" s="129">
        <v>7</v>
      </c>
      <c r="P106" s="129">
        <v>18</v>
      </c>
      <c r="Q106" s="129"/>
      <c r="R106" s="129"/>
      <c r="S106" s="132"/>
      <c r="T106" s="133">
        <v>0</v>
      </c>
      <c r="U106" s="129">
        <v>1</v>
      </c>
      <c r="V106" s="129">
        <v>7</v>
      </c>
      <c r="W106" s="129">
        <v>18</v>
      </c>
      <c r="X106" s="129"/>
      <c r="Y106" s="129"/>
      <c r="Z106" s="132"/>
      <c r="AA106" s="454">
        <v>7</v>
      </c>
      <c r="AB106" s="144">
        <v>19</v>
      </c>
      <c r="AC106" s="147" t="s">
        <v>5309</v>
      </c>
    </row>
    <row r="107" spans="1:29" ht="36" x14ac:dyDescent="0.25">
      <c r="A107" s="138">
        <v>1707022409</v>
      </c>
      <c r="B107" s="140" t="s">
        <v>5310</v>
      </c>
      <c r="C107" s="1732" t="s">
        <v>5297</v>
      </c>
      <c r="D107" s="1732"/>
      <c r="E107" s="1732"/>
      <c r="F107" s="1732"/>
      <c r="G107" s="1732"/>
      <c r="H107" s="1732"/>
      <c r="I107" s="1732"/>
      <c r="J107" s="140" t="s">
        <v>5298</v>
      </c>
      <c r="K107" s="141" t="s">
        <v>19</v>
      </c>
      <c r="L107" s="142" t="s">
        <v>5300</v>
      </c>
      <c r="M107" s="143">
        <v>1</v>
      </c>
      <c r="N107" s="141">
        <v>2</v>
      </c>
      <c r="O107" s="141">
        <v>8</v>
      </c>
      <c r="P107" s="141">
        <v>17</v>
      </c>
      <c r="Q107" s="141">
        <v>17</v>
      </c>
      <c r="R107" s="141"/>
      <c r="S107" s="502"/>
      <c r="T107" s="454">
        <v>1</v>
      </c>
      <c r="U107" s="141">
        <v>2</v>
      </c>
      <c r="V107" s="141">
        <v>8</v>
      </c>
      <c r="W107" s="141" t="s">
        <v>5311</v>
      </c>
      <c r="X107" s="141">
        <v>17</v>
      </c>
      <c r="Y107" s="141"/>
      <c r="Z107" s="502"/>
      <c r="AA107" s="454">
        <v>8</v>
      </c>
      <c r="AB107" s="144">
        <v>28</v>
      </c>
      <c r="AC107" s="147" t="s">
        <v>5312</v>
      </c>
    </row>
    <row r="108" spans="1:29" ht="36" x14ac:dyDescent="0.25">
      <c r="A108" s="146">
        <v>1707022411</v>
      </c>
      <c r="B108" s="128" t="s">
        <v>5318</v>
      </c>
      <c r="C108" s="1727" t="s">
        <v>5297</v>
      </c>
      <c r="D108" s="1727"/>
      <c r="E108" s="1727"/>
      <c r="F108" s="1727"/>
      <c r="G108" s="1727"/>
      <c r="H108" s="1727"/>
      <c r="I108" s="1727"/>
      <c r="J108" s="128" t="s">
        <v>5298</v>
      </c>
      <c r="K108" s="129" t="s">
        <v>19</v>
      </c>
      <c r="L108" s="130" t="s">
        <v>5319</v>
      </c>
      <c r="M108" s="151">
        <v>1</v>
      </c>
      <c r="N108" s="152">
        <v>1</v>
      </c>
      <c r="O108" s="144">
        <v>1</v>
      </c>
      <c r="P108" s="152">
        <v>9</v>
      </c>
      <c r="Q108" s="152">
        <v>9</v>
      </c>
      <c r="R108" s="152"/>
      <c r="S108" s="153"/>
      <c r="T108" s="154">
        <v>1</v>
      </c>
      <c r="U108" s="152">
        <v>1</v>
      </c>
      <c r="V108" s="134" t="s">
        <v>5320</v>
      </c>
      <c r="W108" s="158" t="s">
        <v>5321</v>
      </c>
      <c r="X108" s="152">
        <v>9</v>
      </c>
      <c r="Y108" s="152"/>
      <c r="Z108" s="153"/>
      <c r="AA108" s="454">
        <v>1</v>
      </c>
      <c r="AB108" s="144">
        <v>21</v>
      </c>
      <c r="AC108" s="147" t="s">
        <v>5312</v>
      </c>
    </row>
    <row r="109" spans="1:29" x14ac:dyDescent="0.25">
      <c r="A109" s="146">
        <v>1707022413</v>
      </c>
      <c r="B109" s="140" t="s">
        <v>5325</v>
      </c>
      <c r="C109" s="1732" t="s">
        <v>5297</v>
      </c>
      <c r="D109" s="1732"/>
      <c r="E109" s="1732"/>
      <c r="F109" s="1732"/>
      <c r="G109" s="1732"/>
      <c r="H109" s="1732"/>
      <c r="I109" s="1732"/>
      <c r="J109" s="140" t="s">
        <v>5298</v>
      </c>
      <c r="K109" s="141" t="s">
        <v>19</v>
      </c>
      <c r="L109" s="142" t="s">
        <v>5326</v>
      </c>
      <c r="M109" s="497">
        <v>0</v>
      </c>
      <c r="N109" s="493">
        <v>2</v>
      </c>
      <c r="O109" s="141">
        <v>1</v>
      </c>
      <c r="P109" s="493">
        <v>11</v>
      </c>
      <c r="Q109" s="493">
        <v>11</v>
      </c>
      <c r="R109" s="493"/>
      <c r="S109" s="498"/>
      <c r="T109" s="499">
        <v>0</v>
      </c>
      <c r="U109" s="493">
        <v>2</v>
      </c>
      <c r="V109" s="141" t="s">
        <v>5327</v>
      </c>
      <c r="W109" s="493" t="s">
        <v>5328</v>
      </c>
      <c r="X109" s="493">
        <v>11</v>
      </c>
      <c r="Y109" s="493"/>
      <c r="Z109" s="498"/>
      <c r="AA109" s="454">
        <v>1</v>
      </c>
      <c r="AB109" s="144">
        <v>20</v>
      </c>
      <c r="AC109" s="147" t="s">
        <v>5312</v>
      </c>
    </row>
    <row r="110" spans="1:29" x14ac:dyDescent="0.25">
      <c r="A110" s="146">
        <v>1707022414</v>
      </c>
      <c r="B110" s="140" t="s">
        <v>5329</v>
      </c>
      <c r="C110" s="1732" t="s">
        <v>5297</v>
      </c>
      <c r="D110" s="1732"/>
      <c r="E110" s="1732"/>
      <c r="F110" s="1732"/>
      <c r="G110" s="1732"/>
      <c r="H110" s="1732"/>
      <c r="I110" s="1732"/>
      <c r="J110" s="140" t="s">
        <v>5298</v>
      </c>
      <c r="K110" s="141" t="s">
        <v>19</v>
      </c>
      <c r="L110" s="496" t="s">
        <v>5330</v>
      </c>
      <c r="M110" s="497">
        <v>0</v>
      </c>
      <c r="N110" s="493">
        <v>1</v>
      </c>
      <c r="O110" s="141">
        <v>3</v>
      </c>
      <c r="P110" s="493">
        <v>5</v>
      </c>
      <c r="Q110" s="493"/>
      <c r="R110" s="493"/>
      <c r="S110" s="498"/>
      <c r="T110" s="499">
        <v>0</v>
      </c>
      <c r="U110" s="493">
        <v>1</v>
      </c>
      <c r="V110" s="141">
        <v>3</v>
      </c>
      <c r="W110" s="493" t="s">
        <v>5331</v>
      </c>
      <c r="X110" s="493"/>
      <c r="Y110" s="493"/>
      <c r="Z110" s="498"/>
      <c r="AA110" s="454">
        <v>3</v>
      </c>
      <c r="AB110" s="144">
        <v>27</v>
      </c>
      <c r="AC110" s="147" t="s">
        <v>5312</v>
      </c>
    </row>
    <row r="111" spans="1:29" ht="36" x14ac:dyDescent="0.25">
      <c r="A111" s="146">
        <v>1707022416</v>
      </c>
      <c r="B111" s="140" t="s">
        <v>5332</v>
      </c>
      <c r="C111" s="1732" t="s">
        <v>5297</v>
      </c>
      <c r="D111" s="1732"/>
      <c r="E111" s="1732"/>
      <c r="F111" s="1732"/>
      <c r="G111" s="1732"/>
      <c r="H111" s="1732"/>
      <c r="I111" s="1732"/>
      <c r="J111" s="140" t="s">
        <v>5298</v>
      </c>
      <c r="K111" s="141" t="s">
        <v>17</v>
      </c>
      <c r="L111" s="496" t="s">
        <v>5333</v>
      </c>
      <c r="M111" s="497">
        <v>1</v>
      </c>
      <c r="N111" s="493">
        <v>0</v>
      </c>
      <c r="O111" s="141">
        <v>3</v>
      </c>
      <c r="P111" s="493">
        <v>8</v>
      </c>
      <c r="Q111" s="493"/>
      <c r="R111" s="493"/>
      <c r="S111" s="498"/>
      <c r="T111" s="499">
        <v>1</v>
      </c>
      <c r="U111" s="493">
        <v>0</v>
      </c>
      <c r="V111" s="141">
        <v>3</v>
      </c>
      <c r="W111" s="493" t="s">
        <v>5334</v>
      </c>
      <c r="X111" s="493"/>
      <c r="Y111" s="493"/>
      <c r="Z111" s="498"/>
      <c r="AA111" s="454">
        <v>3</v>
      </c>
      <c r="AB111" s="144">
        <v>12</v>
      </c>
      <c r="AC111" s="147" t="s">
        <v>5312</v>
      </c>
    </row>
    <row r="112" spans="1:29" x14ac:dyDescent="0.25">
      <c r="A112" s="146">
        <v>1707022417</v>
      </c>
      <c r="B112" s="140" t="s">
        <v>5335</v>
      </c>
      <c r="C112" s="1732" t="s">
        <v>5297</v>
      </c>
      <c r="D112" s="1732"/>
      <c r="E112" s="1732"/>
      <c r="F112" s="1732"/>
      <c r="G112" s="1732"/>
      <c r="H112" s="1732"/>
      <c r="I112" s="1732"/>
      <c r="J112" s="140" t="s">
        <v>5298</v>
      </c>
      <c r="K112" s="141" t="s">
        <v>17</v>
      </c>
      <c r="L112" s="496" t="s">
        <v>5336</v>
      </c>
      <c r="M112" s="497">
        <v>0</v>
      </c>
      <c r="N112" s="493">
        <v>1</v>
      </c>
      <c r="O112" s="141">
        <v>4</v>
      </c>
      <c r="P112" s="493">
        <v>9</v>
      </c>
      <c r="Q112" s="493"/>
      <c r="R112" s="493"/>
      <c r="S112" s="498"/>
      <c r="T112" s="499">
        <v>0</v>
      </c>
      <c r="U112" s="493">
        <v>1</v>
      </c>
      <c r="V112" s="141">
        <v>4</v>
      </c>
      <c r="W112" s="493" t="s">
        <v>5337</v>
      </c>
      <c r="X112" s="493"/>
      <c r="Y112" s="493"/>
      <c r="Z112" s="498"/>
      <c r="AA112" s="454">
        <v>4</v>
      </c>
      <c r="AB112" s="144">
        <v>20</v>
      </c>
      <c r="AC112" s="147" t="s">
        <v>5312</v>
      </c>
    </row>
    <row r="113" spans="1:29" x14ac:dyDescent="0.25">
      <c r="A113" s="146">
        <v>1707022418</v>
      </c>
      <c r="B113" s="140" t="s">
        <v>5338</v>
      </c>
      <c r="C113" s="1732" t="s">
        <v>5297</v>
      </c>
      <c r="D113" s="1732"/>
      <c r="E113" s="1732"/>
      <c r="F113" s="1732"/>
      <c r="G113" s="1732"/>
      <c r="H113" s="1732"/>
      <c r="I113" s="1732"/>
      <c r="J113" s="140" t="s">
        <v>5298</v>
      </c>
      <c r="K113" s="141" t="s">
        <v>17</v>
      </c>
      <c r="L113" s="142" t="s">
        <v>5339</v>
      </c>
      <c r="M113" s="497">
        <v>0</v>
      </c>
      <c r="N113" s="493">
        <v>1</v>
      </c>
      <c r="O113" s="141">
        <v>7</v>
      </c>
      <c r="P113" s="493">
        <v>10</v>
      </c>
      <c r="Q113" s="493"/>
      <c r="R113" s="493"/>
      <c r="S113" s="498"/>
      <c r="T113" s="499">
        <v>0</v>
      </c>
      <c r="U113" s="493">
        <v>1</v>
      </c>
      <c r="V113" s="141">
        <v>7</v>
      </c>
      <c r="W113" s="493" t="s">
        <v>5340</v>
      </c>
      <c r="X113" s="493"/>
      <c r="Y113" s="493"/>
      <c r="Z113" s="498"/>
      <c r="AA113" s="454">
        <v>7</v>
      </c>
      <c r="AB113" s="493">
        <v>13</v>
      </c>
      <c r="AC113" s="148"/>
    </row>
    <row r="114" spans="1:29" x14ac:dyDescent="0.25">
      <c r="A114" s="138">
        <v>1707022419</v>
      </c>
      <c r="B114" s="140" t="s">
        <v>5341</v>
      </c>
      <c r="C114" s="1732" t="s">
        <v>5297</v>
      </c>
      <c r="D114" s="1732"/>
      <c r="E114" s="1732"/>
      <c r="F114" s="1732"/>
      <c r="G114" s="1732"/>
      <c r="H114" s="1732"/>
      <c r="I114" s="1732"/>
      <c r="J114" s="140" t="s">
        <v>5298</v>
      </c>
      <c r="K114" s="141" t="s">
        <v>19</v>
      </c>
      <c r="L114" s="496" t="s">
        <v>5342</v>
      </c>
      <c r="M114" s="497">
        <v>0</v>
      </c>
      <c r="N114" s="493">
        <v>1</v>
      </c>
      <c r="O114" s="141">
        <v>4</v>
      </c>
      <c r="P114" s="493">
        <v>3</v>
      </c>
      <c r="Q114" s="493">
        <v>3</v>
      </c>
      <c r="R114" s="493"/>
      <c r="S114" s="498"/>
      <c r="T114" s="499">
        <v>0</v>
      </c>
      <c r="U114" s="493">
        <v>1</v>
      </c>
      <c r="V114" s="141">
        <v>4</v>
      </c>
      <c r="W114" s="493">
        <v>3</v>
      </c>
      <c r="X114" s="493">
        <v>3</v>
      </c>
      <c r="Y114" s="493"/>
      <c r="Z114" s="498"/>
      <c r="AA114" s="454">
        <v>4</v>
      </c>
      <c r="AB114" s="141">
        <v>3</v>
      </c>
      <c r="AC114" s="148"/>
    </row>
    <row r="115" spans="1:29" x14ac:dyDescent="0.25">
      <c r="A115" s="138">
        <v>1707022420</v>
      </c>
      <c r="B115" s="141" t="s">
        <v>5343</v>
      </c>
      <c r="C115" s="1732" t="s">
        <v>5297</v>
      </c>
      <c r="D115" s="1732"/>
      <c r="E115" s="1732"/>
      <c r="F115" s="1732"/>
      <c r="G115" s="1732"/>
      <c r="H115" s="1732"/>
      <c r="I115" s="1732"/>
      <c r="J115" s="141" t="s">
        <v>5298</v>
      </c>
      <c r="K115" s="141" t="s">
        <v>19</v>
      </c>
      <c r="L115" s="496" t="s">
        <v>5344</v>
      </c>
      <c r="M115" s="497">
        <v>0</v>
      </c>
      <c r="N115" s="493">
        <v>1</v>
      </c>
      <c r="O115" s="141">
        <v>5</v>
      </c>
      <c r="P115" s="493">
        <v>8</v>
      </c>
      <c r="Q115" s="493">
        <v>8</v>
      </c>
      <c r="R115" s="493"/>
      <c r="S115" s="498"/>
      <c r="T115" s="499">
        <v>0</v>
      </c>
      <c r="U115" s="493">
        <v>1</v>
      </c>
      <c r="V115" s="141">
        <v>5</v>
      </c>
      <c r="W115" s="493">
        <v>8</v>
      </c>
      <c r="X115" s="493">
        <v>8</v>
      </c>
      <c r="Y115" s="493"/>
      <c r="Z115" s="498"/>
      <c r="AA115" s="454">
        <v>5</v>
      </c>
      <c r="AB115" s="141">
        <v>8</v>
      </c>
      <c r="AC115" s="148"/>
    </row>
    <row r="116" spans="1:29" x14ac:dyDescent="0.25">
      <c r="A116" s="138">
        <v>1707022422</v>
      </c>
      <c r="B116" s="128" t="s">
        <v>5346</v>
      </c>
      <c r="C116" s="1727" t="s">
        <v>5297</v>
      </c>
      <c r="D116" s="1727"/>
      <c r="E116" s="1727"/>
      <c r="F116" s="1727"/>
      <c r="G116" s="1727"/>
      <c r="H116" s="1727"/>
      <c r="I116" s="1727"/>
      <c r="J116" s="128" t="s">
        <v>5298</v>
      </c>
      <c r="K116" s="129" t="s">
        <v>12</v>
      </c>
      <c r="L116" s="159" t="s">
        <v>5348</v>
      </c>
      <c r="M116" s="151">
        <v>0</v>
      </c>
      <c r="N116" s="152">
        <v>1</v>
      </c>
      <c r="O116" s="129">
        <v>4</v>
      </c>
      <c r="P116" s="152">
        <v>6</v>
      </c>
      <c r="Q116" s="152">
        <v>6</v>
      </c>
      <c r="R116" s="152"/>
      <c r="S116" s="153"/>
      <c r="T116" s="154">
        <v>0</v>
      </c>
      <c r="U116" s="152">
        <v>1</v>
      </c>
      <c r="V116" s="129">
        <v>4</v>
      </c>
      <c r="W116" s="152">
        <v>6</v>
      </c>
      <c r="X116" s="152">
        <v>6</v>
      </c>
      <c r="Y116" s="152"/>
      <c r="Z116" s="153"/>
      <c r="AA116" s="454">
        <v>4</v>
      </c>
      <c r="AB116" s="141">
        <v>6</v>
      </c>
      <c r="AC116" s="148"/>
    </row>
    <row r="117" spans="1:29" x14ac:dyDescent="0.25">
      <c r="A117" s="146">
        <v>1707022423</v>
      </c>
      <c r="B117" s="140" t="s">
        <v>5349</v>
      </c>
      <c r="C117" s="1732" t="s">
        <v>5297</v>
      </c>
      <c r="D117" s="1732"/>
      <c r="E117" s="1732"/>
      <c r="F117" s="1732"/>
      <c r="G117" s="1732"/>
      <c r="H117" s="1732"/>
      <c r="I117" s="1732"/>
      <c r="J117" s="140" t="s">
        <v>5298</v>
      </c>
      <c r="K117" s="141" t="s">
        <v>19</v>
      </c>
      <c r="L117" s="496" t="s">
        <v>5342</v>
      </c>
      <c r="M117" s="497">
        <v>0</v>
      </c>
      <c r="N117" s="493">
        <v>1</v>
      </c>
      <c r="O117" s="141">
        <v>3</v>
      </c>
      <c r="P117" s="493">
        <v>4</v>
      </c>
      <c r="Q117" s="493">
        <v>4</v>
      </c>
      <c r="R117" s="493"/>
      <c r="S117" s="498"/>
      <c r="T117" s="499">
        <v>0</v>
      </c>
      <c r="U117" s="493">
        <v>1</v>
      </c>
      <c r="V117" s="141">
        <v>3</v>
      </c>
      <c r="W117" s="493">
        <v>4</v>
      </c>
      <c r="X117" s="493">
        <v>4</v>
      </c>
      <c r="Y117" s="493"/>
      <c r="Z117" s="498"/>
      <c r="AA117" s="454">
        <v>3</v>
      </c>
      <c r="AB117" s="141">
        <v>4</v>
      </c>
      <c r="AC117" s="148"/>
    </row>
    <row r="118" spans="1:29" ht="36" x14ac:dyDescent="0.25">
      <c r="A118" s="146">
        <v>1707022424</v>
      </c>
      <c r="B118" s="129" t="s">
        <v>5350</v>
      </c>
      <c r="C118" s="1727" t="s">
        <v>5297</v>
      </c>
      <c r="D118" s="1727"/>
      <c r="E118" s="1727"/>
      <c r="F118" s="1727"/>
      <c r="G118" s="1727"/>
      <c r="H118" s="1727"/>
      <c r="I118" s="1727"/>
      <c r="J118" s="129" t="s">
        <v>5298</v>
      </c>
      <c r="K118" s="129" t="s">
        <v>18</v>
      </c>
      <c r="L118" s="159" t="s">
        <v>5352</v>
      </c>
      <c r="M118" s="151">
        <v>0</v>
      </c>
      <c r="N118" s="152">
        <v>1</v>
      </c>
      <c r="O118" s="129">
        <v>2</v>
      </c>
      <c r="P118" s="152">
        <v>5</v>
      </c>
      <c r="Q118" s="152">
        <v>5</v>
      </c>
      <c r="R118" s="152"/>
      <c r="S118" s="153"/>
      <c r="T118" s="154">
        <v>0</v>
      </c>
      <c r="U118" s="152">
        <v>1</v>
      </c>
      <c r="V118" s="129">
        <v>2</v>
      </c>
      <c r="W118" s="158" t="s">
        <v>5353</v>
      </c>
      <c r="X118" s="152">
        <v>5</v>
      </c>
      <c r="Y118" s="152"/>
      <c r="Z118" s="153"/>
      <c r="AA118" s="454">
        <v>2</v>
      </c>
      <c r="AB118" s="493">
        <v>11</v>
      </c>
      <c r="AC118" s="148"/>
    </row>
    <row r="119" spans="1:29" ht="36" x14ac:dyDescent="0.25">
      <c r="A119" s="146">
        <v>1707022425</v>
      </c>
      <c r="B119" s="128" t="s">
        <v>5354</v>
      </c>
      <c r="C119" s="1727" t="s">
        <v>5297</v>
      </c>
      <c r="D119" s="1727"/>
      <c r="E119" s="1727"/>
      <c r="F119" s="1727"/>
      <c r="G119" s="1727"/>
      <c r="H119" s="1727"/>
      <c r="I119" s="1727"/>
      <c r="J119" s="128" t="s">
        <v>5298</v>
      </c>
      <c r="K119" s="129" t="s">
        <v>5411</v>
      </c>
      <c r="L119" s="159" t="s">
        <v>5352</v>
      </c>
      <c r="M119" s="151">
        <v>1</v>
      </c>
      <c r="N119" s="152">
        <v>0</v>
      </c>
      <c r="O119" s="129">
        <v>4</v>
      </c>
      <c r="P119" s="152">
        <v>7</v>
      </c>
      <c r="Q119" s="152"/>
      <c r="R119" s="152"/>
      <c r="S119" s="153"/>
      <c r="T119" s="154">
        <v>1</v>
      </c>
      <c r="U119" s="152">
        <v>0</v>
      </c>
      <c r="V119" s="129">
        <v>4</v>
      </c>
      <c r="W119" s="158" t="s">
        <v>5356</v>
      </c>
      <c r="X119" s="152"/>
      <c r="Y119" s="152"/>
      <c r="Z119" s="153"/>
      <c r="AA119" s="454">
        <v>4</v>
      </c>
      <c r="AB119" s="144">
        <v>12</v>
      </c>
      <c r="AC119" s="147" t="s">
        <v>5312</v>
      </c>
    </row>
    <row r="120" spans="1:29" ht="36" x14ac:dyDescent="0.25">
      <c r="A120" s="146">
        <v>1707022426</v>
      </c>
      <c r="B120" s="128" t="s">
        <v>5357</v>
      </c>
      <c r="C120" s="1727" t="s">
        <v>5297</v>
      </c>
      <c r="D120" s="1727"/>
      <c r="E120" s="1727"/>
      <c r="F120" s="1727"/>
      <c r="G120" s="1727"/>
      <c r="H120" s="1727"/>
      <c r="I120" s="1727"/>
      <c r="J120" s="128" t="s">
        <v>5298</v>
      </c>
      <c r="K120" s="129" t="s">
        <v>18</v>
      </c>
      <c r="L120" s="159" t="s">
        <v>5352</v>
      </c>
      <c r="M120" s="151">
        <v>0</v>
      </c>
      <c r="N120" s="152">
        <v>1</v>
      </c>
      <c r="O120" s="129">
        <v>5</v>
      </c>
      <c r="P120" s="152">
        <v>7</v>
      </c>
      <c r="Q120" s="152">
        <v>7</v>
      </c>
      <c r="R120" s="152"/>
      <c r="S120" s="153"/>
      <c r="T120" s="154">
        <v>0</v>
      </c>
      <c r="U120" s="152">
        <v>1</v>
      </c>
      <c r="V120" s="129">
        <v>5</v>
      </c>
      <c r="W120" s="158" t="s">
        <v>5359</v>
      </c>
      <c r="X120" s="152">
        <v>7</v>
      </c>
      <c r="Y120" s="152"/>
      <c r="Z120" s="153"/>
      <c r="AA120" s="454">
        <v>5</v>
      </c>
      <c r="AB120" s="141">
        <v>9</v>
      </c>
      <c r="AC120" s="148"/>
    </row>
    <row r="121" spans="1:29" x14ac:dyDescent="0.25">
      <c r="A121" s="146">
        <v>1707022427</v>
      </c>
      <c r="B121" s="128" t="s">
        <v>5360</v>
      </c>
      <c r="C121" s="1727" t="s">
        <v>5297</v>
      </c>
      <c r="D121" s="1727"/>
      <c r="E121" s="1727"/>
      <c r="F121" s="1727"/>
      <c r="G121" s="1727"/>
      <c r="H121" s="1727"/>
      <c r="I121" s="1727"/>
      <c r="J121" s="128" t="s">
        <v>5298</v>
      </c>
      <c r="K121" s="129" t="s">
        <v>18</v>
      </c>
      <c r="L121" s="159" t="s">
        <v>5352</v>
      </c>
      <c r="M121" s="151">
        <v>1</v>
      </c>
      <c r="N121" s="152">
        <v>1</v>
      </c>
      <c r="O121" s="129">
        <v>3</v>
      </c>
      <c r="P121" s="152">
        <v>5</v>
      </c>
      <c r="Q121" s="152">
        <v>5</v>
      </c>
      <c r="R121" s="152"/>
      <c r="S121" s="153"/>
      <c r="T121" s="154">
        <v>1</v>
      </c>
      <c r="U121" s="152">
        <v>1</v>
      </c>
      <c r="V121" s="134" t="s">
        <v>5361</v>
      </c>
      <c r="W121" s="152">
        <v>5</v>
      </c>
      <c r="X121" s="152">
        <v>5</v>
      </c>
      <c r="Y121" s="152"/>
      <c r="Z121" s="153"/>
      <c r="AA121" s="454">
        <v>3</v>
      </c>
      <c r="AB121" s="144">
        <v>11</v>
      </c>
      <c r="AC121" s="148"/>
    </row>
    <row r="122" spans="1:29" ht="54" x14ac:dyDescent="0.25">
      <c r="A122" s="146">
        <v>1707022428</v>
      </c>
      <c r="B122" s="140" t="s">
        <v>5362</v>
      </c>
      <c r="C122" s="1732" t="s">
        <v>5297</v>
      </c>
      <c r="D122" s="1732"/>
      <c r="E122" s="1732"/>
      <c r="F122" s="1732"/>
      <c r="G122" s="1732"/>
      <c r="H122" s="1732"/>
      <c r="I122" s="1732"/>
      <c r="J122" s="140" t="s">
        <v>5298</v>
      </c>
      <c r="K122" s="495" t="s">
        <v>17</v>
      </c>
      <c r="L122" s="496"/>
      <c r="M122" s="497">
        <v>0</v>
      </c>
      <c r="N122" s="493">
        <v>1</v>
      </c>
      <c r="O122" s="141">
        <v>3</v>
      </c>
      <c r="P122" s="493">
        <v>13</v>
      </c>
      <c r="Q122" s="493"/>
      <c r="R122" s="493"/>
      <c r="S122" s="498"/>
      <c r="T122" s="499">
        <v>0</v>
      </c>
      <c r="U122" s="493">
        <v>1</v>
      </c>
      <c r="V122" s="141">
        <v>3</v>
      </c>
      <c r="W122" s="493" t="s">
        <v>5363</v>
      </c>
      <c r="X122" s="493"/>
      <c r="Y122" s="493"/>
      <c r="Z122" s="498"/>
      <c r="AA122" s="454">
        <v>3</v>
      </c>
      <c r="AB122" s="144">
        <v>19</v>
      </c>
      <c r="AC122" s="147" t="s">
        <v>5364</v>
      </c>
    </row>
    <row r="123" spans="1:29" ht="36" x14ac:dyDescent="0.25">
      <c r="A123" s="146">
        <v>1707022429</v>
      </c>
      <c r="B123" s="494" t="s">
        <v>5365</v>
      </c>
      <c r="C123" s="1732" t="s">
        <v>5297</v>
      </c>
      <c r="D123" s="1732"/>
      <c r="E123" s="1732"/>
      <c r="F123" s="1732"/>
      <c r="G123" s="1732"/>
      <c r="H123" s="1732"/>
      <c r="I123" s="1732"/>
      <c r="J123" s="140" t="s">
        <v>5298</v>
      </c>
      <c r="K123" s="495" t="s">
        <v>18</v>
      </c>
      <c r="L123" s="496"/>
      <c r="M123" s="497">
        <v>0</v>
      </c>
      <c r="N123" s="493">
        <v>1</v>
      </c>
      <c r="O123" s="141">
        <v>3</v>
      </c>
      <c r="P123" s="493">
        <v>7</v>
      </c>
      <c r="Q123" s="493"/>
      <c r="R123" s="493"/>
      <c r="S123" s="498"/>
      <c r="T123" s="499">
        <v>0</v>
      </c>
      <c r="U123" s="493">
        <v>1</v>
      </c>
      <c r="V123" s="141">
        <v>3</v>
      </c>
      <c r="W123" s="493" t="s">
        <v>5366</v>
      </c>
      <c r="X123" s="493"/>
      <c r="Y123" s="493"/>
      <c r="Z123" s="498"/>
      <c r="AA123" s="454">
        <v>3</v>
      </c>
      <c r="AB123" s="495">
        <v>7</v>
      </c>
      <c r="AC123" s="147" t="s">
        <v>5412</v>
      </c>
    </row>
    <row r="124" spans="1:29" ht="54" x14ac:dyDescent="0.25">
      <c r="A124" s="146">
        <v>1707022430</v>
      </c>
      <c r="B124" s="494" t="s">
        <v>5368</v>
      </c>
      <c r="C124" s="1732" t="s">
        <v>5297</v>
      </c>
      <c r="D124" s="1732"/>
      <c r="E124" s="1732"/>
      <c r="F124" s="1732"/>
      <c r="G124" s="1732"/>
      <c r="H124" s="1732"/>
      <c r="I124" s="1732"/>
      <c r="J124" s="140" t="s">
        <v>5298</v>
      </c>
      <c r="K124" s="495" t="s">
        <v>19</v>
      </c>
      <c r="L124" s="496"/>
      <c r="M124" s="497">
        <v>1</v>
      </c>
      <c r="N124" s="493">
        <v>2</v>
      </c>
      <c r="O124" s="141">
        <v>12</v>
      </c>
      <c r="P124" s="493">
        <v>16</v>
      </c>
      <c r="Q124" s="493"/>
      <c r="R124" s="493"/>
      <c r="S124" s="498"/>
      <c r="T124" s="499">
        <v>1</v>
      </c>
      <c r="U124" s="493">
        <v>2</v>
      </c>
      <c r="V124" s="141">
        <v>12</v>
      </c>
      <c r="W124" s="493" t="s">
        <v>5370</v>
      </c>
      <c r="X124" s="493"/>
      <c r="Y124" s="493"/>
      <c r="Z124" s="498"/>
      <c r="AA124" s="454">
        <v>12</v>
      </c>
      <c r="AB124" s="144">
        <v>43</v>
      </c>
      <c r="AC124" s="147"/>
    </row>
    <row r="125" spans="1:29" ht="72" x14ac:dyDescent="0.25">
      <c r="A125" s="138">
        <v>1707022431</v>
      </c>
      <c r="B125" s="494" t="s">
        <v>5371</v>
      </c>
      <c r="C125" s="1732" t="s">
        <v>5297</v>
      </c>
      <c r="D125" s="1732"/>
      <c r="E125" s="1732"/>
      <c r="F125" s="1732"/>
      <c r="G125" s="1732"/>
      <c r="H125" s="1732"/>
      <c r="I125" s="1732"/>
      <c r="J125" s="140" t="s">
        <v>5298</v>
      </c>
      <c r="K125" s="495" t="s">
        <v>19</v>
      </c>
      <c r="L125" s="496"/>
      <c r="M125" s="497">
        <v>1</v>
      </c>
      <c r="N125" s="493">
        <v>1</v>
      </c>
      <c r="O125" s="141">
        <v>4</v>
      </c>
      <c r="P125" s="493">
        <v>5</v>
      </c>
      <c r="Q125" s="493">
        <v>5</v>
      </c>
      <c r="R125" s="493"/>
      <c r="S125" s="498"/>
      <c r="T125" s="499">
        <v>1</v>
      </c>
      <c r="U125" s="493">
        <v>1</v>
      </c>
      <c r="V125" s="141">
        <v>4</v>
      </c>
      <c r="W125" s="493">
        <v>5</v>
      </c>
      <c r="X125" s="493">
        <v>5</v>
      </c>
      <c r="Y125" s="493"/>
      <c r="Z125" s="498"/>
      <c r="AA125" s="454">
        <v>4</v>
      </c>
      <c r="AB125" s="144">
        <v>6</v>
      </c>
      <c r="AC125" s="147" t="s">
        <v>5364</v>
      </c>
    </row>
    <row r="126" spans="1:29" ht="54" x14ac:dyDescent="0.25">
      <c r="A126" s="138">
        <v>1707022432</v>
      </c>
      <c r="B126" s="452" t="s">
        <v>5372</v>
      </c>
      <c r="C126" s="1727" t="s">
        <v>5297</v>
      </c>
      <c r="D126" s="1727"/>
      <c r="E126" s="1727"/>
      <c r="F126" s="1727"/>
      <c r="G126" s="1727"/>
      <c r="H126" s="1727"/>
      <c r="I126" s="1727"/>
      <c r="J126" s="128" t="s">
        <v>5298</v>
      </c>
      <c r="K126" s="464" t="s">
        <v>12</v>
      </c>
      <c r="L126" s="159"/>
      <c r="M126" s="151">
        <v>0</v>
      </c>
      <c r="N126" s="152">
        <v>1</v>
      </c>
      <c r="O126" s="129">
        <v>2</v>
      </c>
      <c r="P126" s="152">
        <v>7</v>
      </c>
      <c r="Q126" s="152">
        <v>7</v>
      </c>
      <c r="R126" s="152"/>
      <c r="S126" s="153"/>
      <c r="T126" s="154">
        <v>0</v>
      </c>
      <c r="U126" s="152">
        <v>1</v>
      </c>
      <c r="V126" s="129">
        <v>2</v>
      </c>
      <c r="W126" s="152">
        <v>7</v>
      </c>
      <c r="X126" s="152">
        <v>7</v>
      </c>
      <c r="Y126" s="152"/>
      <c r="Z126" s="153"/>
      <c r="AA126" s="454">
        <v>2</v>
      </c>
      <c r="AB126" s="141">
        <v>7</v>
      </c>
      <c r="AC126" s="148"/>
    </row>
    <row r="127" spans="1:29" ht="36" x14ac:dyDescent="0.25">
      <c r="A127" s="146">
        <v>1707022433</v>
      </c>
      <c r="B127" s="453" t="s">
        <v>5374</v>
      </c>
      <c r="C127" s="1732" t="s">
        <v>5297</v>
      </c>
      <c r="D127" s="1732"/>
      <c r="E127" s="1732"/>
      <c r="F127" s="1732"/>
      <c r="G127" s="1732"/>
      <c r="H127" s="1732"/>
      <c r="I127" s="1732"/>
      <c r="J127" s="140" t="s">
        <v>5298</v>
      </c>
      <c r="K127" s="493" t="s">
        <v>19</v>
      </c>
      <c r="L127" s="496"/>
      <c r="M127" s="497">
        <v>0</v>
      </c>
      <c r="N127" s="493">
        <v>2</v>
      </c>
      <c r="O127" s="141">
        <v>0</v>
      </c>
      <c r="P127" s="493">
        <v>6</v>
      </c>
      <c r="Q127" s="493"/>
      <c r="R127" s="493"/>
      <c r="S127" s="498"/>
      <c r="T127" s="499">
        <v>0</v>
      </c>
      <c r="U127" s="493">
        <v>2</v>
      </c>
      <c r="V127" s="141">
        <v>0</v>
      </c>
      <c r="W127" s="493" t="s">
        <v>5375</v>
      </c>
      <c r="X127" s="493"/>
      <c r="Y127" s="493"/>
      <c r="Z127" s="498"/>
      <c r="AA127" s="146">
        <v>1</v>
      </c>
      <c r="AB127" s="493">
        <v>7</v>
      </c>
      <c r="AC127" s="148"/>
    </row>
    <row r="128" spans="1:29" x14ac:dyDescent="0.25">
      <c r="A128" s="146">
        <v>1707022435</v>
      </c>
      <c r="B128" s="453" t="s">
        <v>5376</v>
      </c>
      <c r="C128" s="1732" t="s">
        <v>5297</v>
      </c>
      <c r="D128" s="1732"/>
      <c r="E128" s="1732"/>
      <c r="F128" s="1732"/>
      <c r="G128" s="1732"/>
      <c r="H128" s="1732"/>
      <c r="I128" s="1732"/>
      <c r="J128" s="140" t="s">
        <v>5298</v>
      </c>
      <c r="K128" s="493" t="s">
        <v>5413</v>
      </c>
      <c r="L128" s="496"/>
      <c r="M128" s="497">
        <v>2</v>
      </c>
      <c r="N128" s="493">
        <v>2</v>
      </c>
      <c r="O128" s="141">
        <v>3</v>
      </c>
      <c r="P128" s="493">
        <v>11</v>
      </c>
      <c r="Q128" s="493"/>
      <c r="R128" s="493"/>
      <c r="S128" s="498"/>
      <c r="T128" s="499">
        <v>2</v>
      </c>
      <c r="U128" s="493">
        <v>2</v>
      </c>
      <c r="V128" s="141">
        <v>3</v>
      </c>
      <c r="W128" s="493" t="s">
        <v>5378</v>
      </c>
      <c r="X128" s="493"/>
      <c r="Y128" s="493"/>
      <c r="Z128" s="498"/>
      <c r="AA128" s="146">
        <v>3</v>
      </c>
      <c r="AB128" s="144">
        <v>14</v>
      </c>
      <c r="AC128" s="147" t="s">
        <v>5364</v>
      </c>
    </row>
    <row r="129" spans="1:29" x14ac:dyDescent="0.25">
      <c r="A129" s="138">
        <v>1707022436</v>
      </c>
      <c r="B129" s="501" t="s">
        <v>5379</v>
      </c>
      <c r="C129" s="1732" t="s">
        <v>5297</v>
      </c>
      <c r="D129" s="1732"/>
      <c r="E129" s="1732"/>
      <c r="F129" s="1732"/>
      <c r="G129" s="1732"/>
      <c r="H129" s="1732"/>
      <c r="I129" s="1732"/>
      <c r="J129" s="140" t="s">
        <v>5298</v>
      </c>
      <c r="K129" s="493" t="s">
        <v>5380</v>
      </c>
      <c r="L129" s="496"/>
      <c r="M129" s="497">
        <v>1</v>
      </c>
      <c r="N129" s="493">
        <v>0</v>
      </c>
      <c r="O129" s="141">
        <v>0</v>
      </c>
      <c r="P129" s="493">
        <v>9</v>
      </c>
      <c r="Q129" s="493"/>
      <c r="R129" s="493"/>
      <c r="S129" s="498"/>
      <c r="T129" s="499">
        <v>1</v>
      </c>
      <c r="U129" s="493">
        <v>0</v>
      </c>
      <c r="V129" s="141">
        <v>0</v>
      </c>
      <c r="W129" s="493">
        <v>9</v>
      </c>
      <c r="X129" s="493"/>
      <c r="Y129" s="493"/>
      <c r="Z129" s="498"/>
      <c r="AA129" s="146">
        <v>1</v>
      </c>
      <c r="AB129" s="144">
        <v>12</v>
      </c>
      <c r="AC129" s="148"/>
    </row>
    <row r="130" spans="1:29" ht="54" x14ac:dyDescent="0.25">
      <c r="A130" s="146">
        <v>1707022437</v>
      </c>
      <c r="B130" s="453" t="s">
        <v>5381</v>
      </c>
      <c r="C130" s="1732" t="s">
        <v>5297</v>
      </c>
      <c r="D130" s="1732"/>
      <c r="E130" s="1732"/>
      <c r="F130" s="1732"/>
      <c r="G130" s="1732"/>
      <c r="H130" s="1732"/>
      <c r="I130" s="1732"/>
      <c r="J130" s="140" t="s">
        <v>5298</v>
      </c>
      <c r="K130" s="493" t="s">
        <v>19</v>
      </c>
      <c r="L130" s="496"/>
      <c r="M130" s="497">
        <v>2</v>
      </c>
      <c r="N130" s="493">
        <v>0</v>
      </c>
      <c r="O130" s="141">
        <v>3</v>
      </c>
      <c r="P130" s="493">
        <v>11</v>
      </c>
      <c r="Q130" s="493"/>
      <c r="R130" s="493"/>
      <c r="S130" s="498"/>
      <c r="T130" s="499">
        <v>2</v>
      </c>
      <c r="U130" s="493">
        <v>0</v>
      </c>
      <c r="V130" s="141">
        <v>3</v>
      </c>
      <c r="W130" s="493" t="s">
        <v>5382</v>
      </c>
      <c r="X130" s="493"/>
      <c r="Y130" s="493"/>
      <c r="Z130" s="498"/>
      <c r="AA130" s="454">
        <v>3</v>
      </c>
      <c r="AB130" s="493">
        <v>10</v>
      </c>
      <c r="AC130" s="148"/>
    </row>
    <row r="131" spans="1:29" ht="36" x14ac:dyDescent="0.25">
      <c r="A131" s="146">
        <v>1707022438</v>
      </c>
      <c r="B131" s="453" t="s">
        <v>5383</v>
      </c>
      <c r="C131" s="1732" t="s">
        <v>5297</v>
      </c>
      <c r="D131" s="1732"/>
      <c r="E131" s="1732"/>
      <c r="F131" s="1732"/>
      <c r="G131" s="1732"/>
      <c r="H131" s="1732"/>
      <c r="I131" s="1732"/>
      <c r="J131" s="140" t="s">
        <v>5298</v>
      </c>
      <c r="K131" s="493" t="s">
        <v>5384</v>
      </c>
      <c r="L131" s="496"/>
      <c r="M131" s="497">
        <v>1</v>
      </c>
      <c r="N131" s="493">
        <v>1</v>
      </c>
      <c r="O131" s="141">
        <v>1</v>
      </c>
      <c r="P131" s="493">
        <v>7</v>
      </c>
      <c r="Q131" s="493"/>
      <c r="R131" s="493"/>
      <c r="S131" s="498"/>
      <c r="T131" s="499">
        <v>1</v>
      </c>
      <c r="U131" s="493">
        <v>1</v>
      </c>
      <c r="V131" s="141">
        <v>1</v>
      </c>
      <c r="W131" s="493" t="s">
        <v>5385</v>
      </c>
      <c r="X131" s="493"/>
      <c r="Y131" s="493"/>
      <c r="Z131" s="498"/>
      <c r="AA131" s="454">
        <v>1</v>
      </c>
      <c r="AB131" s="493">
        <v>8</v>
      </c>
      <c r="AC131" s="148"/>
    </row>
    <row r="132" spans="1:29" ht="54" x14ac:dyDescent="0.25">
      <c r="A132" s="138">
        <v>1707022439</v>
      </c>
      <c r="B132" s="452" t="s">
        <v>5386</v>
      </c>
      <c r="C132" s="1727" t="s">
        <v>5297</v>
      </c>
      <c r="D132" s="1727"/>
      <c r="E132" s="1727"/>
      <c r="F132" s="1727"/>
      <c r="G132" s="1727"/>
      <c r="H132" s="1727"/>
      <c r="I132" s="1727"/>
      <c r="J132" s="128" t="s">
        <v>5298</v>
      </c>
      <c r="K132" s="152" t="s">
        <v>12</v>
      </c>
      <c r="L132" s="159"/>
      <c r="M132" s="151">
        <v>1</v>
      </c>
      <c r="N132" s="152">
        <v>1</v>
      </c>
      <c r="O132" s="129">
        <v>1</v>
      </c>
      <c r="P132" s="152">
        <v>11</v>
      </c>
      <c r="Q132" s="152"/>
      <c r="R132" s="152"/>
      <c r="S132" s="153"/>
      <c r="T132" s="154">
        <v>1</v>
      </c>
      <c r="U132" s="152">
        <v>1</v>
      </c>
      <c r="V132" s="129">
        <v>1</v>
      </c>
      <c r="W132" s="152">
        <v>11</v>
      </c>
      <c r="X132" s="152"/>
      <c r="Y132" s="152"/>
      <c r="Z132" s="153"/>
      <c r="AA132" s="454">
        <v>1</v>
      </c>
      <c r="AB132" s="141">
        <v>11</v>
      </c>
      <c r="AC132" s="148"/>
    </row>
    <row r="133" spans="1:29" x14ac:dyDescent="0.25">
      <c r="A133" s="138">
        <v>1707022440</v>
      </c>
      <c r="B133" s="453" t="s">
        <v>5388</v>
      </c>
      <c r="C133" s="1732" t="s">
        <v>5297</v>
      </c>
      <c r="D133" s="1732"/>
      <c r="E133" s="1732"/>
      <c r="F133" s="1732"/>
      <c r="G133" s="1732"/>
      <c r="H133" s="1732"/>
      <c r="I133" s="1732"/>
      <c r="J133" s="140" t="s">
        <v>5298</v>
      </c>
      <c r="K133" s="493" t="s">
        <v>5414</v>
      </c>
      <c r="L133" s="496"/>
      <c r="M133" s="497">
        <v>1</v>
      </c>
      <c r="N133" s="493">
        <v>1</v>
      </c>
      <c r="O133" s="141">
        <v>2</v>
      </c>
      <c r="P133" s="493">
        <v>11</v>
      </c>
      <c r="Q133" s="493"/>
      <c r="R133" s="493"/>
      <c r="S133" s="498"/>
      <c r="T133" s="499">
        <v>1</v>
      </c>
      <c r="U133" s="493">
        <v>1</v>
      </c>
      <c r="V133" s="141">
        <v>2</v>
      </c>
      <c r="W133" s="493">
        <v>11</v>
      </c>
      <c r="X133" s="493"/>
      <c r="Y133" s="493"/>
      <c r="Z133" s="498"/>
      <c r="AA133" s="454">
        <v>2</v>
      </c>
      <c r="AB133" s="141">
        <v>11</v>
      </c>
      <c r="AC133" s="148"/>
    </row>
    <row r="134" spans="1:29" x14ac:dyDescent="0.25">
      <c r="A134" s="138">
        <v>1707022441</v>
      </c>
      <c r="B134" s="453" t="s">
        <v>5390</v>
      </c>
      <c r="C134" s="1732" t="s">
        <v>5297</v>
      </c>
      <c r="D134" s="1732"/>
      <c r="E134" s="1732"/>
      <c r="F134" s="1732"/>
      <c r="G134" s="1732"/>
      <c r="H134" s="1732"/>
      <c r="I134" s="1732"/>
      <c r="J134" s="140" t="s">
        <v>5298</v>
      </c>
      <c r="K134" s="493" t="s">
        <v>19</v>
      </c>
      <c r="L134" s="496"/>
      <c r="M134" s="497">
        <v>1</v>
      </c>
      <c r="N134" s="493">
        <v>1</v>
      </c>
      <c r="O134" s="141">
        <v>3</v>
      </c>
      <c r="P134" s="493">
        <v>15</v>
      </c>
      <c r="Q134" s="493"/>
      <c r="R134" s="493"/>
      <c r="S134" s="498"/>
      <c r="T134" s="499">
        <v>1</v>
      </c>
      <c r="U134" s="493">
        <v>1</v>
      </c>
      <c r="V134" s="141">
        <v>3</v>
      </c>
      <c r="W134" s="493">
        <v>15</v>
      </c>
      <c r="X134" s="493"/>
      <c r="Y134" s="493"/>
      <c r="Z134" s="498"/>
      <c r="AA134" s="454">
        <v>3</v>
      </c>
      <c r="AB134" s="141">
        <v>15</v>
      </c>
      <c r="AC134" s="148"/>
    </row>
    <row r="135" spans="1:29" ht="36" x14ac:dyDescent="0.25">
      <c r="A135" s="146">
        <v>1707022442</v>
      </c>
      <c r="B135" s="453" t="s">
        <v>5391</v>
      </c>
      <c r="C135" s="1733"/>
      <c r="D135" s="1734"/>
      <c r="E135" s="1734"/>
      <c r="F135" s="1734"/>
      <c r="G135" s="1734"/>
      <c r="H135" s="1734"/>
      <c r="I135" s="1735"/>
      <c r="J135" s="140" t="s">
        <v>5392</v>
      </c>
      <c r="K135" s="493" t="s">
        <v>5413</v>
      </c>
      <c r="L135" s="496"/>
      <c r="M135" s="497">
        <v>1</v>
      </c>
      <c r="N135" s="493">
        <v>1</v>
      </c>
      <c r="O135" s="141">
        <v>2</v>
      </c>
      <c r="P135" s="493">
        <v>8</v>
      </c>
      <c r="Q135" s="493"/>
      <c r="R135" s="493"/>
      <c r="S135" s="498"/>
      <c r="T135" s="499">
        <v>1</v>
      </c>
      <c r="U135" s="493">
        <v>1</v>
      </c>
      <c r="V135" s="141">
        <v>2</v>
      </c>
      <c r="W135" s="493" t="s">
        <v>5394</v>
      </c>
      <c r="X135" s="493"/>
      <c r="Y135" s="493"/>
      <c r="Z135" s="498"/>
      <c r="AA135" s="454">
        <v>2</v>
      </c>
      <c r="AB135" s="500">
        <v>8</v>
      </c>
      <c r="AC135" s="164" t="s">
        <v>5395</v>
      </c>
    </row>
    <row r="136" spans="1:29" ht="36" x14ac:dyDescent="0.25">
      <c r="A136" s="138">
        <v>1707022443</v>
      </c>
      <c r="B136" s="453" t="s">
        <v>5396</v>
      </c>
      <c r="C136" s="1733"/>
      <c r="D136" s="1734"/>
      <c r="E136" s="1734"/>
      <c r="F136" s="1734"/>
      <c r="G136" s="1734"/>
      <c r="H136" s="1734"/>
      <c r="I136" s="1735"/>
      <c r="J136" s="140" t="s">
        <v>5397</v>
      </c>
      <c r="K136" s="493" t="s">
        <v>17</v>
      </c>
      <c r="L136" s="496"/>
      <c r="M136" s="497">
        <v>1</v>
      </c>
      <c r="N136" s="493">
        <v>1</v>
      </c>
      <c r="O136" s="141">
        <v>8</v>
      </c>
      <c r="P136" s="493">
        <v>11</v>
      </c>
      <c r="Q136" s="493"/>
      <c r="R136" s="493"/>
      <c r="S136" s="498"/>
      <c r="T136" s="499">
        <v>1</v>
      </c>
      <c r="U136" s="493">
        <v>1</v>
      </c>
      <c r="V136" s="141">
        <v>8</v>
      </c>
      <c r="W136" s="493">
        <v>11</v>
      </c>
      <c r="X136" s="493"/>
      <c r="Y136" s="493"/>
      <c r="Z136" s="498"/>
      <c r="AA136" s="454">
        <v>8</v>
      </c>
      <c r="AB136" s="144">
        <v>15</v>
      </c>
      <c r="AC136" s="148"/>
    </row>
    <row r="137" spans="1:29" ht="36" x14ac:dyDescent="0.25">
      <c r="A137" s="138">
        <v>1707022444</v>
      </c>
      <c r="B137" s="453" t="s">
        <v>5398</v>
      </c>
      <c r="C137" s="1733"/>
      <c r="D137" s="1734"/>
      <c r="E137" s="1734"/>
      <c r="F137" s="1734"/>
      <c r="G137" s="1734"/>
      <c r="H137" s="1734"/>
      <c r="I137" s="1735"/>
      <c r="J137" s="140" t="s">
        <v>5397</v>
      </c>
      <c r="K137" s="493" t="s">
        <v>18</v>
      </c>
      <c r="L137" s="496"/>
      <c r="M137" s="497">
        <v>1</v>
      </c>
      <c r="N137" s="493">
        <v>1</v>
      </c>
      <c r="O137" s="144">
        <v>2</v>
      </c>
      <c r="P137" s="493">
        <v>8</v>
      </c>
      <c r="Q137" s="493"/>
      <c r="R137" s="493"/>
      <c r="S137" s="498"/>
      <c r="T137" s="499">
        <v>1</v>
      </c>
      <c r="U137" s="493">
        <v>1</v>
      </c>
      <c r="V137" s="144">
        <v>2</v>
      </c>
      <c r="W137" s="493">
        <v>8</v>
      </c>
      <c r="X137" s="493"/>
      <c r="Y137" s="493"/>
      <c r="Z137" s="498"/>
      <c r="AA137" s="499">
        <v>2</v>
      </c>
      <c r="AB137" s="500">
        <v>9</v>
      </c>
      <c r="AC137" s="170"/>
    </row>
    <row r="138" spans="1:29" ht="36" x14ac:dyDescent="0.25">
      <c r="A138" s="138">
        <v>1707022445</v>
      </c>
      <c r="B138" s="453" t="s">
        <v>5399</v>
      </c>
      <c r="C138" s="1733"/>
      <c r="D138" s="1734"/>
      <c r="E138" s="1734"/>
      <c r="F138" s="1734"/>
      <c r="G138" s="1734"/>
      <c r="H138" s="1734"/>
      <c r="I138" s="1735"/>
      <c r="J138" s="140" t="s">
        <v>5397</v>
      </c>
      <c r="K138" s="493" t="s">
        <v>19</v>
      </c>
      <c r="L138" s="496"/>
      <c r="M138" s="497">
        <v>1</v>
      </c>
      <c r="N138" s="493">
        <v>1</v>
      </c>
      <c r="O138" s="141">
        <v>3</v>
      </c>
      <c r="P138" s="493">
        <v>9</v>
      </c>
      <c r="Q138" s="493"/>
      <c r="R138" s="493"/>
      <c r="S138" s="498"/>
      <c r="T138" s="499">
        <v>1</v>
      </c>
      <c r="U138" s="493">
        <v>1</v>
      </c>
      <c r="V138" s="141">
        <v>3</v>
      </c>
      <c r="W138" s="493">
        <v>9</v>
      </c>
      <c r="X138" s="493"/>
      <c r="Y138" s="493"/>
      <c r="Z138" s="498"/>
      <c r="AA138" s="499">
        <v>3</v>
      </c>
      <c r="AB138" s="493">
        <v>9</v>
      </c>
      <c r="AC138" s="148"/>
    </row>
    <row r="139" spans="1:29" x14ac:dyDescent="0.25">
      <c r="A139" s="138">
        <v>1707022447</v>
      </c>
      <c r="B139" s="506" t="s">
        <v>5400</v>
      </c>
      <c r="C139" s="1732"/>
      <c r="D139" s="1732"/>
      <c r="E139" s="1732"/>
      <c r="F139" s="1732"/>
      <c r="G139" s="1732"/>
      <c r="H139" s="1732"/>
      <c r="I139" s="1732"/>
      <c r="J139" s="140" t="s">
        <v>5298</v>
      </c>
      <c r="K139" s="141" t="s">
        <v>17</v>
      </c>
      <c r="L139" s="496"/>
      <c r="M139" s="497">
        <v>1</v>
      </c>
      <c r="N139" s="493">
        <v>1</v>
      </c>
      <c r="O139" s="141">
        <v>3</v>
      </c>
      <c r="P139" s="493">
        <v>4</v>
      </c>
      <c r="Q139" s="493"/>
      <c r="R139" s="493"/>
      <c r="S139" s="498"/>
      <c r="T139" s="499">
        <v>1</v>
      </c>
      <c r="U139" s="493">
        <v>1</v>
      </c>
      <c r="V139" s="493">
        <v>3</v>
      </c>
      <c r="W139" s="493">
        <v>4</v>
      </c>
      <c r="X139" s="493"/>
      <c r="Y139" s="493"/>
      <c r="Z139" s="498"/>
      <c r="AA139" s="499">
        <v>3</v>
      </c>
      <c r="AB139" s="493">
        <v>4</v>
      </c>
      <c r="AC139" s="148"/>
    </row>
    <row r="140" spans="1:29" ht="18.75" x14ac:dyDescent="0.25">
      <c r="A140" s="165">
        <v>1707022448</v>
      </c>
      <c r="B140" s="482" t="s">
        <v>5401</v>
      </c>
      <c r="C140" s="1770"/>
      <c r="D140" s="1771"/>
      <c r="E140" s="1771"/>
      <c r="F140" s="1771"/>
      <c r="G140" s="1771"/>
      <c r="H140" s="1771"/>
      <c r="I140" s="1772"/>
      <c r="J140" s="166" t="s">
        <v>5397</v>
      </c>
      <c r="K140" s="463"/>
      <c r="L140" s="167"/>
      <c r="M140" s="480"/>
      <c r="N140" s="172"/>
      <c r="O140" s="141"/>
      <c r="P140" s="458"/>
      <c r="Q140" s="155"/>
      <c r="R140" s="155"/>
      <c r="S140" s="156"/>
      <c r="T140" s="171"/>
      <c r="U140" s="172"/>
      <c r="V140" s="172"/>
      <c r="W140" s="172"/>
      <c r="X140" s="172"/>
      <c r="Y140" s="172"/>
      <c r="Z140" s="173"/>
      <c r="AA140" s="171"/>
      <c r="AB140" s="172"/>
      <c r="AC140" s="148"/>
    </row>
    <row r="141" spans="1:29" ht="36" x14ac:dyDescent="0.25">
      <c r="A141" s="138">
        <v>1707022449</v>
      </c>
      <c r="B141" s="139" t="s">
        <v>5402</v>
      </c>
      <c r="C141" s="1732"/>
      <c r="D141" s="1732"/>
      <c r="E141" s="1732"/>
      <c r="F141" s="1732"/>
      <c r="G141" s="1732"/>
      <c r="H141" s="1732"/>
      <c r="I141" s="1732"/>
      <c r="J141" s="140" t="s">
        <v>5298</v>
      </c>
      <c r="K141" s="141" t="s">
        <v>18</v>
      </c>
      <c r="L141" s="496"/>
      <c r="M141" s="497">
        <v>1</v>
      </c>
      <c r="N141" s="493">
        <v>1</v>
      </c>
      <c r="O141" s="141">
        <v>5</v>
      </c>
      <c r="P141" s="493">
        <v>9</v>
      </c>
      <c r="Q141" s="493"/>
      <c r="R141" s="493"/>
      <c r="S141" s="498"/>
      <c r="T141" s="499">
        <v>1</v>
      </c>
      <c r="U141" s="493">
        <v>1</v>
      </c>
      <c r="V141" s="493">
        <v>5</v>
      </c>
      <c r="W141" s="493">
        <v>9</v>
      </c>
      <c r="X141" s="493"/>
      <c r="Y141" s="493"/>
      <c r="Z141" s="498"/>
      <c r="AA141" s="499">
        <v>5</v>
      </c>
      <c r="AB141" s="493">
        <v>9</v>
      </c>
      <c r="AC141" s="148"/>
    </row>
    <row r="142" spans="1:29" ht="54" x14ac:dyDescent="0.25">
      <c r="A142" s="138">
        <v>1707022450</v>
      </c>
      <c r="B142" s="483" t="s">
        <v>5415</v>
      </c>
      <c r="C142" s="1727"/>
      <c r="D142" s="1727"/>
      <c r="E142" s="1727"/>
      <c r="F142" s="1727"/>
      <c r="G142" s="1727"/>
      <c r="H142" s="1727"/>
      <c r="I142" s="1727"/>
      <c r="J142" s="128" t="s">
        <v>5298</v>
      </c>
      <c r="K142" s="463" t="s">
        <v>19</v>
      </c>
      <c r="L142" s="167"/>
      <c r="M142" s="480">
        <v>1</v>
      </c>
      <c r="N142" s="172">
        <v>1</v>
      </c>
      <c r="O142" s="141">
        <v>6</v>
      </c>
      <c r="P142" s="458">
        <v>27</v>
      </c>
      <c r="Q142" s="155"/>
      <c r="R142" s="155"/>
      <c r="S142" s="156"/>
      <c r="T142" s="171">
        <v>1</v>
      </c>
      <c r="U142" s="172">
        <v>1</v>
      </c>
      <c r="V142" s="172">
        <v>6</v>
      </c>
      <c r="W142" s="172">
        <v>27</v>
      </c>
      <c r="X142" s="172"/>
      <c r="Y142" s="172"/>
      <c r="Z142" s="173"/>
      <c r="AA142" s="499">
        <v>6</v>
      </c>
      <c r="AB142" s="493">
        <v>27</v>
      </c>
      <c r="AC142" s="148"/>
    </row>
    <row r="143" spans="1:29" x14ac:dyDescent="0.25">
      <c r="A143" s="138" t="s">
        <v>5313</v>
      </c>
      <c r="B143" s="139" t="s">
        <v>5403</v>
      </c>
      <c r="C143" s="129"/>
      <c r="D143" s="129"/>
      <c r="E143" s="129"/>
      <c r="F143" s="129"/>
      <c r="G143" s="128"/>
      <c r="H143" s="128"/>
      <c r="I143" s="128"/>
      <c r="J143" s="128" t="s">
        <v>5298</v>
      </c>
      <c r="K143" s="129" t="s">
        <v>19</v>
      </c>
      <c r="L143" s="159"/>
      <c r="M143" s="151">
        <v>0</v>
      </c>
      <c r="N143" s="152">
        <v>0</v>
      </c>
      <c r="O143" s="129">
        <v>0</v>
      </c>
      <c r="P143" s="152">
        <v>6</v>
      </c>
      <c r="Q143" s="152"/>
      <c r="R143" s="152"/>
      <c r="S143" s="153"/>
      <c r="T143" s="154">
        <v>0</v>
      </c>
      <c r="U143" s="152">
        <v>0</v>
      </c>
      <c r="V143" s="129">
        <v>0</v>
      </c>
      <c r="W143" s="158" t="s">
        <v>5404</v>
      </c>
      <c r="X143" s="152"/>
      <c r="Y143" s="152">
        <v>7</v>
      </c>
      <c r="Z143" s="153"/>
      <c r="AA143" s="146">
        <v>1</v>
      </c>
      <c r="AB143" s="141">
        <v>24</v>
      </c>
      <c r="AC143" s="159"/>
    </row>
    <row r="144" spans="1:29" x14ac:dyDescent="0.25">
      <c r="A144" s="146" t="s">
        <v>5313</v>
      </c>
      <c r="B144" s="505" t="s">
        <v>5405</v>
      </c>
      <c r="C144" s="134"/>
      <c r="D144" s="134"/>
      <c r="E144" s="134"/>
      <c r="F144" s="134"/>
      <c r="G144" s="175"/>
      <c r="H144" s="175"/>
      <c r="I144" s="175"/>
      <c r="J144" s="175"/>
      <c r="K144" s="134" t="s">
        <v>17</v>
      </c>
      <c r="L144" s="176"/>
      <c r="M144" s="485"/>
      <c r="N144" s="158"/>
      <c r="O144" s="134"/>
      <c r="P144" s="158"/>
      <c r="Q144" s="158"/>
      <c r="R144" s="158"/>
      <c r="S144" s="486"/>
      <c r="T144" s="487"/>
      <c r="U144" s="158"/>
      <c r="V144" s="134"/>
      <c r="W144" s="158"/>
      <c r="X144" s="158"/>
      <c r="Y144" s="158"/>
      <c r="Z144" s="486"/>
      <c r="AA144" s="146">
        <v>1</v>
      </c>
      <c r="AB144" s="144">
        <v>12</v>
      </c>
      <c r="AC144" s="148"/>
    </row>
    <row r="145" spans="1:29" ht="18.75" thickBot="1" x14ac:dyDescent="0.3">
      <c r="A145" s="177" t="s">
        <v>5406</v>
      </c>
      <c r="B145" s="178"/>
      <c r="C145" s="179"/>
      <c r="D145" s="179"/>
      <c r="E145" s="179"/>
      <c r="F145" s="179"/>
      <c r="G145" s="179"/>
      <c r="H145" s="180"/>
      <c r="I145" s="181"/>
      <c r="J145" s="181"/>
      <c r="K145" s="182"/>
      <c r="L145" s="183"/>
      <c r="M145" s="184">
        <f>SUM(M104:M141)</f>
        <v>23</v>
      </c>
      <c r="N145" s="185">
        <f>SUM(N104:N141)</f>
        <v>39</v>
      </c>
      <c r="O145" s="492">
        <f>SUM(O104:O144)</f>
        <v>146</v>
      </c>
      <c r="P145" s="186">
        <f>SUM(P104:P144)</f>
        <v>379</v>
      </c>
      <c r="Q145" s="185">
        <f>SUM(Q104:Q144)</f>
        <v>89</v>
      </c>
      <c r="R145" s="185">
        <f>SUM(R104:R112)</f>
        <v>0</v>
      </c>
      <c r="S145" s="187">
        <f>SUM(S104:S112)</f>
        <v>0</v>
      </c>
      <c r="T145" s="188"/>
      <c r="U145" s="185"/>
      <c r="V145" s="185"/>
      <c r="W145" s="185"/>
      <c r="X145" s="185"/>
      <c r="Y145" s="185"/>
      <c r="Z145" s="187"/>
      <c r="AA145" s="188"/>
      <c r="AB145" s="185"/>
      <c r="AC145" s="189"/>
    </row>
    <row r="146" spans="1:29" ht="36.75" thickBot="1" x14ac:dyDescent="0.3">
      <c r="A146" s="1728" t="s">
        <v>5407</v>
      </c>
      <c r="B146" s="1729"/>
      <c r="C146" s="1729"/>
      <c r="D146" s="1729"/>
      <c r="E146" s="1729"/>
      <c r="F146" s="1729"/>
      <c r="G146" s="1729"/>
      <c r="H146" s="1729"/>
      <c r="I146" s="1729"/>
      <c r="J146" s="1729"/>
      <c r="K146" s="1729"/>
      <c r="L146" s="1729"/>
      <c r="M146" s="1729"/>
      <c r="N146" s="1729"/>
      <c r="O146" s="1729"/>
      <c r="P146" s="1729"/>
      <c r="Q146" s="1729"/>
      <c r="R146" s="1729"/>
      <c r="S146" s="1729"/>
      <c r="T146" s="1729"/>
      <c r="U146" s="1729"/>
      <c r="V146" s="1729"/>
      <c r="W146" s="1729"/>
      <c r="X146" s="1729"/>
      <c r="Y146" s="1729"/>
      <c r="Z146" s="1729"/>
      <c r="AA146" s="516">
        <f>SUM(AA104:AA145)</f>
        <v>151</v>
      </c>
      <c r="AB146" s="517">
        <f>SUM(AB104:AB145)</f>
        <v>552</v>
      </c>
      <c r="AC146" s="518" t="s">
        <v>5408</v>
      </c>
    </row>
    <row r="147" spans="1:29" ht="126.75" thickBot="1" x14ac:dyDescent="0.3">
      <c r="A147" s="519"/>
      <c r="B147" s="520"/>
      <c r="C147" s="520"/>
      <c r="D147" s="520"/>
      <c r="E147" s="520"/>
      <c r="F147" s="520"/>
      <c r="G147" s="520"/>
      <c r="H147" s="520"/>
      <c r="I147" s="520"/>
      <c r="J147" s="520"/>
      <c r="K147" s="520"/>
      <c r="L147" s="520"/>
      <c r="M147" s="520"/>
      <c r="N147" s="520"/>
      <c r="O147" s="520"/>
      <c r="P147" s="520"/>
      <c r="Q147" s="520"/>
      <c r="R147" s="520"/>
      <c r="S147" s="520"/>
      <c r="T147" s="520"/>
      <c r="U147" s="520"/>
      <c r="V147" s="520"/>
      <c r="W147" s="520"/>
      <c r="X147" s="520"/>
      <c r="Y147" s="520"/>
      <c r="Z147" s="520"/>
      <c r="AA147" s="521"/>
      <c r="AB147" s="522" t="s">
        <v>5416</v>
      </c>
      <c r="AC147" s="523"/>
    </row>
    <row r="148" spans="1:29" x14ac:dyDescent="0.25">
      <c r="A148" s="1730" t="s">
        <v>5417</v>
      </c>
      <c r="B148" s="1731"/>
      <c r="C148" s="1731"/>
      <c r="D148" s="1731"/>
      <c r="E148" s="1731"/>
      <c r="F148" s="1731"/>
      <c r="G148" s="1731"/>
      <c r="H148" s="1731"/>
      <c r="I148" s="1731"/>
      <c r="J148" s="1731"/>
      <c r="K148" s="1731"/>
      <c r="L148" s="1731"/>
      <c r="M148" s="1731"/>
      <c r="N148" s="1731"/>
      <c r="O148" s="1731"/>
      <c r="P148" s="1731"/>
      <c r="Q148" s="1731"/>
      <c r="R148" s="1731"/>
      <c r="S148" s="1731"/>
      <c r="T148" s="1731"/>
      <c r="U148" s="1731"/>
      <c r="V148" s="1731"/>
      <c r="W148" s="1731"/>
      <c r="X148" s="1731"/>
      <c r="Y148" s="1731"/>
      <c r="Z148" s="1731"/>
      <c r="AA148" s="1731"/>
      <c r="AB148" s="1731"/>
      <c r="AC148" s="1731"/>
    </row>
    <row r="149" spans="1:29" x14ac:dyDescent="0.25">
      <c r="A149" s="1730" t="s">
        <v>5418</v>
      </c>
      <c r="B149" s="1731"/>
      <c r="C149" s="1731"/>
      <c r="D149" s="1731"/>
      <c r="E149" s="1731"/>
      <c r="F149" s="1731"/>
      <c r="G149" s="1731"/>
      <c r="H149" s="1731"/>
      <c r="I149" s="1731"/>
      <c r="J149" s="1731"/>
      <c r="K149" s="1731"/>
      <c r="L149" s="1731"/>
      <c r="M149" s="1731"/>
      <c r="N149" s="1731"/>
      <c r="O149" s="1731"/>
      <c r="P149" s="1731"/>
      <c r="Q149" s="1731"/>
      <c r="R149" s="1731"/>
      <c r="S149" s="1731"/>
      <c r="T149" s="1731"/>
      <c r="U149" s="1731"/>
      <c r="V149" s="1731"/>
      <c r="W149" s="1731"/>
      <c r="X149" s="1731"/>
      <c r="Y149" s="1731"/>
      <c r="Z149" s="1731"/>
      <c r="AA149" s="1731"/>
      <c r="AB149" s="1731"/>
      <c r="AC149" s="1731"/>
    </row>
    <row r="150" spans="1:29" x14ac:dyDescent="0.25">
      <c r="A150" s="1730" t="s">
        <v>5419</v>
      </c>
      <c r="B150" s="1731"/>
      <c r="C150" s="1731"/>
      <c r="D150" s="1731"/>
      <c r="E150" s="1731"/>
      <c r="F150" s="1731"/>
      <c r="G150" s="1731"/>
      <c r="H150" s="1731"/>
      <c r="I150" s="1731"/>
      <c r="J150" s="1731"/>
      <c r="K150" s="1731"/>
      <c r="L150" s="1731"/>
      <c r="M150" s="1731"/>
      <c r="N150" s="1731"/>
      <c r="O150" s="1731"/>
      <c r="P150" s="1731"/>
      <c r="Q150" s="1731"/>
      <c r="R150" s="1731"/>
      <c r="S150" s="1731"/>
      <c r="T150" s="1731"/>
      <c r="U150" s="1731"/>
      <c r="V150" s="1731"/>
      <c r="W150" s="1731"/>
      <c r="X150" s="1731"/>
      <c r="Y150" s="1731"/>
      <c r="Z150" s="1731"/>
      <c r="AA150" s="1731"/>
      <c r="AB150" s="1731"/>
      <c r="AC150" s="1731"/>
    </row>
    <row r="151" spans="1:29" x14ac:dyDescent="0.25">
      <c r="A151" s="1730" t="s">
        <v>5420</v>
      </c>
      <c r="B151" s="1731"/>
      <c r="C151" s="1731"/>
      <c r="D151" s="1731"/>
      <c r="E151" s="1731"/>
      <c r="F151" s="1731"/>
      <c r="G151" s="1731"/>
      <c r="H151" s="1731"/>
      <c r="I151" s="1731"/>
      <c r="J151" s="1731"/>
      <c r="K151" s="1731"/>
      <c r="L151" s="1731"/>
      <c r="M151" s="1731"/>
      <c r="N151" s="1731"/>
      <c r="O151" s="1731"/>
      <c r="P151" s="1731"/>
      <c r="Q151" s="1731"/>
      <c r="R151" s="1731"/>
      <c r="S151" s="1731"/>
      <c r="T151" s="1731"/>
      <c r="U151" s="1731"/>
      <c r="V151" s="1731"/>
      <c r="W151" s="1731"/>
      <c r="X151" s="1731"/>
      <c r="Y151" s="1731"/>
      <c r="Z151" s="1731"/>
      <c r="AA151" s="1731"/>
      <c r="AB151" s="1731"/>
      <c r="AC151" s="1731"/>
    </row>
    <row r="152" spans="1:29" x14ac:dyDescent="0.25">
      <c r="A152" s="1730" t="s">
        <v>5421</v>
      </c>
      <c r="B152" s="1731"/>
      <c r="C152" s="1731"/>
      <c r="D152" s="1731"/>
      <c r="E152" s="1731"/>
      <c r="F152" s="1731"/>
      <c r="G152" s="1731"/>
      <c r="H152" s="1731"/>
      <c r="I152" s="1731"/>
      <c r="J152" s="1731"/>
      <c r="K152" s="1731"/>
      <c r="L152" s="1731"/>
      <c r="M152" s="1731"/>
      <c r="N152" s="1731"/>
      <c r="O152" s="1731"/>
      <c r="P152" s="1731"/>
      <c r="Q152" s="1731"/>
      <c r="R152" s="1731"/>
      <c r="S152" s="1731"/>
      <c r="T152" s="1731"/>
      <c r="U152" s="1731"/>
      <c r="V152" s="1731"/>
      <c r="W152" s="1731"/>
      <c r="X152" s="1731"/>
      <c r="Y152" s="1731"/>
      <c r="Z152" s="1731"/>
      <c r="AA152" s="1731"/>
      <c r="AB152" s="1731"/>
      <c r="AC152" s="1731"/>
    </row>
    <row r="154" spans="1:29" ht="18.75" thickBot="1" x14ac:dyDescent="0.3"/>
    <row r="155" spans="1:29" ht="39.6" customHeight="1" thickBot="1" x14ac:dyDescent="0.3">
      <c r="A155" s="1773" t="s">
        <v>48</v>
      </c>
      <c r="B155" s="1774"/>
      <c r="C155" s="524"/>
      <c r="D155" s="524"/>
      <c r="E155" s="524"/>
      <c r="F155" s="524">
        <v>44957</v>
      </c>
      <c r="G155" s="524"/>
      <c r="H155" s="524"/>
      <c r="I155" s="524"/>
      <c r="J155" s="524" t="s">
        <v>5271</v>
      </c>
      <c r="K155" s="524"/>
      <c r="L155" s="524"/>
      <c r="M155" s="524"/>
      <c r="N155" s="524"/>
      <c r="O155" s="524">
        <v>44972</v>
      </c>
      <c r="P155" s="524"/>
      <c r="Q155" s="524"/>
      <c r="R155" s="524"/>
      <c r="S155" s="524"/>
      <c r="T155" s="524"/>
      <c r="U155" s="524"/>
      <c r="V155" s="524"/>
      <c r="W155" s="524"/>
      <c r="X155" s="524"/>
      <c r="Y155" s="524"/>
      <c r="Z155" s="524"/>
      <c r="AA155" s="524">
        <v>44957</v>
      </c>
      <c r="AB155" s="526" t="s">
        <v>3505</v>
      </c>
      <c r="AC155" s="525">
        <v>45000</v>
      </c>
    </row>
    <row r="156" spans="1:29" x14ac:dyDescent="0.25">
      <c r="A156" s="1741" t="s">
        <v>5272</v>
      </c>
      <c r="B156" s="1736" t="s">
        <v>5273</v>
      </c>
      <c r="C156" s="1736" t="s">
        <v>5274</v>
      </c>
      <c r="D156" s="1736"/>
      <c r="E156" s="1736"/>
      <c r="F156" s="1736"/>
      <c r="G156" s="1736"/>
      <c r="H156" s="1736"/>
      <c r="I156" s="1736"/>
      <c r="J156" s="1736"/>
      <c r="K156" s="1736"/>
      <c r="L156" s="1738"/>
      <c r="M156" s="1739" t="s">
        <v>5275</v>
      </c>
      <c r="N156" s="1736"/>
      <c r="O156" s="1736"/>
      <c r="P156" s="1736"/>
      <c r="Q156" s="1736"/>
      <c r="R156" s="1736"/>
      <c r="S156" s="1740"/>
      <c r="T156" s="1741" t="s">
        <v>5276</v>
      </c>
      <c r="U156" s="1736"/>
      <c r="V156" s="1736"/>
      <c r="W156" s="1736"/>
      <c r="X156" s="1736"/>
      <c r="Y156" s="1736"/>
      <c r="Z156" s="1740"/>
      <c r="AA156" s="1742" t="s">
        <v>5277</v>
      </c>
      <c r="AB156" s="1743"/>
      <c r="AC156" s="1744"/>
    </row>
    <row r="157" spans="1:29" ht="162" x14ac:dyDescent="0.25">
      <c r="A157" s="1762"/>
      <c r="B157" s="1737"/>
      <c r="C157" s="456" t="s">
        <v>5278</v>
      </c>
      <c r="D157" s="456" t="s">
        <v>5279</v>
      </c>
      <c r="E157" s="456" t="s">
        <v>5280</v>
      </c>
      <c r="F157" s="456" t="s">
        <v>5281</v>
      </c>
      <c r="G157" s="456" t="s">
        <v>5282</v>
      </c>
      <c r="H157" s="456" t="s">
        <v>5283</v>
      </c>
      <c r="I157" s="120" t="s">
        <v>5284</v>
      </c>
      <c r="J157" s="120" t="s">
        <v>5285</v>
      </c>
      <c r="K157" s="121" t="s">
        <v>5286</v>
      </c>
      <c r="L157" s="122" t="s">
        <v>5287</v>
      </c>
      <c r="M157" s="457" t="s">
        <v>5288</v>
      </c>
      <c r="N157" s="121" t="s">
        <v>5289</v>
      </c>
      <c r="O157" s="141" t="s">
        <v>5290</v>
      </c>
      <c r="P157" s="458" t="s">
        <v>5291</v>
      </c>
      <c r="Q157" s="459" t="s">
        <v>5292</v>
      </c>
      <c r="R157" s="459" t="s">
        <v>5293</v>
      </c>
      <c r="S157" s="460" t="s">
        <v>5294</v>
      </c>
      <c r="T157" s="461" t="s">
        <v>5288</v>
      </c>
      <c r="U157" s="121" t="s">
        <v>5289</v>
      </c>
      <c r="V157" s="141" t="s">
        <v>5290</v>
      </c>
      <c r="W157" s="458" t="s">
        <v>5291</v>
      </c>
      <c r="X157" s="459" t="s">
        <v>5292</v>
      </c>
      <c r="Y157" s="459" t="s">
        <v>5293</v>
      </c>
      <c r="Z157" s="460" t="s">
        <v>5294</v>
      </c>
      <c r="AA157" s="123" t="s">
        <v>5295</v>
      </c>
      <c r="AB157" s="515" t="s">
        <v>5410</v>
      </c>
      <c r="AC157" s="125" t="s">
        <v>5189</v>
      </c>
    </row>
    <row r="158" spans="1:29" x14ac:dyDescent="0.25">
      <c r="A158" s="146">
        <v>1707022401</v>
      </c>
      <c r="B158" s="127" t="s">
        <v>5296</v>
      </c>
      <c r="C158" s="1727" t="s">
        <v>5297</v>
      </c>
      <c r="D158" s="1727"/>
      <c r="E158" s="1727"/>
      <c r="F158" s="1727"/>
      <c r="G158" s="1727"/>
      <c r="H158" s="1727"/>
      <c r="I158" s="1727"/>
      <c r="J158" s="128" t="s">
        <v>5298</v>
      </c>
      <c r="K158" s="129" t="s">
        <v>19</v>
      </c>
      <c r="L158" s="130" t="s">
        <v>5300</v>
      </c>
      <c r="M158" s="131">
        <v>1</v>
      </c>
      <c r="N158" s="129">
        <v>0</v>
      </c>
      <c r="O158" s="129">
        <v>0</v>
      </c>
      <c r="P158" s="129">
        <v>2</v>
      </c>
      <c r="Q158" s="129">
        <v>2</v>
      </c>
      <c r="R158" s="129"/>
      <c r="S158" s="132"/>
      <c r="T158" s="133">
        <v>1</v>
      </c>
      <c r="U158" s="129">
        <v>0</v>
      </c>
      <c r="V158" s="129">
        <v>0</v>
      </c>
      <c r="W158" s="134" t="s">
        <v>5301</v>
      </c>
      <c r="X158" s="129">
        <v>2</v>
      </c>
      <c r="Y158" s="129"/>
      <c r="Z158" s="132"/>
      <c r="AA158" s="146">
        <v>1</v>
      </c>
      <c r="AB158" s="141">
        <v>4</v>
      </c>
      <c r="AC158" s="137"/>
    </row>
    <row r="159" spans="1:29" ht="36" x14ac:dyDescent="0.25">
      <c r="A159" s="146">
        <v>1707022404</v>
      </c>
      <c r="B159" s="127" t="s">
        <v>5304</v>
      </c>
      <c r="C159" s="1727" t="s">
        <v>5297</v>
      </c>
      <c r="D159" s="1727"/>
      <c r="E159" s="1727"/>
      <c r="F159" s="1727"/>
      <c r="G159" s="1727"/>
      <c r="H159" s="1727"/>
      <c r="I159" s="1727"/>
      <c r="J159" s="128" t="s">
        <v>5298</v>
      </c>
      <c r="K159" s="129" t="s">
        <v>12</v>
      </c>
      <c r="L159" s="130" t="s">
        <v>5300</v>
      </c>
      <c r="M159" s="131">
        <v>0</v>
      </c>
      <c r="N159" s="129">
        <v>3</v>
      </c>
      <c r="O159" s="129">
        <v>16</v>
      </c>
      <c r="P159" s="129">
        <f>9+18+7</f>
        <v>34</v>
      </c>
      <c r="Q159" s="129"/>
      <c r="R159" s="129"/>
      <c r="S159" s="132"/>
      <c r="T159" s="133">
        <v>0</v>
      </c>
      <c r="U159" s="129">
        <v>3</v>
      </c>
      <c r="V159" s="129">
        <v>16</v>
      </c>
      <c r="W159" s="134" t="s">
        <v>5306</v>
      </c>
      <c r="X159" s="129"/>
      <c r="Y159" s="129"/>
      <c r="Z159" s="132"/>
      <c r="AA159" s="454">
        <v>16</v>
      </c>
      <c r="AB159" s="144">
        <v>37</v>
      </c>
      <c r="AC159" s="148"/>
    </row>
    <row r="160" spans="1:29" x14ac:dyDescent="0.25">
      <c r="A160" s="138">
        <v>1707022407</v>
      </c>
      <c r="B160" s="462" t="s">
        <v>5307</v>
      </c>
      <c r="C160" s="1727" t="s">
        <v>5297</v>
      </c>
      <c r="D160" s="1727"/>
      <c r="E160" s="1727"/>
      <c r="F160" s="1727"/>
      <c r="G160" s="1727"/>
      <c r="H160" s="1727"/>
      <c r="I160" s="1727"/>
      <c r="J160" s="128" t="s">
        <v>5298</v>
      </c>
      <c r="K160" s="129" t="s">
        <v>12</v>
      </c>
      <c r="L160" s="130" t="s">
        <v>5300</v>
      </c>
      <c r="M160" s="131">
        <v>0</v>
      </c>
      <c r="N160" s="129">
        <v>1</v>
      </c>
      <c r="O160" s="129">
        <v>7</v>
      </c>
      <c r="P160" s="129">
        <v>18</v>
      </c>
      <c r="Q160" s="129"/>
      <c r="R160" s="129"/>
      <c r="S160" s="132"/>
      <c r="T160" s="133">
        <v>0</v>
      </c>
      <c r="U160" s="129">
        <v>1</v>
      </c>
      <c r="V160" s="129">
        <v>7</v>
      </c>
      <c r="W160" s="129">
        <v>18</v>
      </c>
      <c r="X160" s="129"/>
      <c r="Y160" s="129"/>
      <c r="Z160" s="132"/>
      <c r="AA160" s="454">
        <v>7</v>
      </c>
      <c r="AB160" s="144">
        <v>19</v>
      </c>
      <c r="AC160" s="147" t="s">
        <v>5309</v>
      </c>
    </row>
    <row r="161" spans="1:29" ht="36" x14ac:dyDescent="0.25">
      <c r="A161" s="146">
        <v>1707022411</v>
      </c>
      <c r="B161" s="128" t="s">
        <v>5318</v>
      </c>
      <c r="C161" s="1727" t="s">
        <v>5297</v>
      </c>
      <c r="D161" s="1727"/>
      <c r="E161" s="1727"/>
      <c r="F161" s="1727"/>
      <c r="G161" s="1727"/>
      <c r="H161" s="1727"/>
      <c r="I161" s="1727"/>
      <c r="J161" s="128" t="s">
        <v>5298</v>
      </c>
      <c r="K161" s="129" t="s">
        <v>19</v>
      </c>
      <c r="L161" s="130" t="s">
        <v>5319</v>
      </c>
      <c r="M161" s="151">
        <v>1</v>
      </c>
      <c r="N161" s="152">
        <v>1</v>
      </c>
      <c r="O161" s="144">
        <v>1</v>
      </c>
      <c r="P161" s="152">
        <v>9</v>
      </c>
      <c r="Q161" s="152">
        <v>9</v>
      </c>
      <c r="R161" s="152"/>
      <c r="S161" s="153"/>
      <c r="T161" s="154">
        <v>1</v>
      </c>
      <c r="U161" s="152">
        <v>1</v>
      </c>
      <c r="V161" s="134" t="s">
        <v>5320</v>
      </c>
      <c r="W161" s="158" t="s">
        <v>5321</v>
      </c>
      <c r="X161" s="152">
        <v>9</v>
      </c>
      <c r="Y161" s="152"/>
      <c r="Z161" s="153"/>
      <c r="AA161" s="454">
        <v>1</v>
      </c>
      <c r="AB161" s="144">
        <v>21</v>
      </c>
      <c r="AC161" s="147" t="s">
        <v>5312</v>
      </c>
    </row>
    <row r="162" spans="1:29" x14ac:dyDescent="0.25">
      <c r="A162" s="146">
        <v>1707022413</v>
      </c>
      <c r="B162" s="140" t="s">
        <v>5325</v>
      </c>
      <c r="C162" s="1732" t="s">
        <v>5297</v>
      </c>
      <c r="D162" s="1732"/>
      <c r="E162" s="1732"/>
      <c r="F162" s="1732"/>
      <c r="G162" s="1732"/>
      <c r="H162" s="1732"/>
      <c r="I162" s="1732"/>
      <c r="J162" s="140" t="s">
        <v>5298</v>
      </c>
      <c r="K162" s="141" t="s">
        <v>19</v>
      </c>
      <c r="L162" s="142" t="s">
        <v>5326</v>
      </c>
      <c r="M162" s="497">
        <v>0</v>
      </c>
      <c r="N162" s="493">
        <v>2</v>
      </c>
      <c r="O162" s="141">
        <v>1</v>
      </c>
      <c r="P162" s="493">
        <v>11</v>
      </c>
      <c r="Q162" s="493">
        <v>11</v>
      </c>
      <c r="R162" s="493"/>
      <c r="S162" s="498"/>
      <c r="T162" s="499">
        <v>0</v>
      </c>
      <c r="U162" s="493">
        <v>2</v>
      </c>
      <c r="V162" s="141" t="s">
        <v>5327</v>
      </c>
      <c r="W162" s="493" t="s">
        <v>5328</v>
      </c>
      <c r="X162" s="493">
        <v>11</v>
      </c>
      <c r="Y162" s="493"/>
      <c r="Z162" s="498"/>
      <c r="AA162" s="454">
        <v>1</v>
      </c>
      <c r="AB162" s="144">
        <v>20</v>
      </c>
      <c r="AC162" s="147" t="s">
        <v>5312</v>
      </c>
    </row>
    <row r="163" spans="1:29" x14ac:dyDescent="0.25">
      <c r="A163" s="146">
        <v>1707022414</v>
      </c>
      <c r="B163" s="140" t="s">
        <v>5329</v>
      </c>
      <c r="C163" s="1732" t="s">
        <v>5297</v>
      </c>
      <c r="D163" s="1732"/>
      <c r="E163" s="1732"/>
      <c r="F163" s="1732"/>
      <c r="G163" s="1732"/>
      <c r="H163" s="1732"/>
      <c r="I163" s="1732"/>
      <c r="J163" s="140" t="s">
        <v>5298</v>
      </c>
      <c r="K163" s="141" t="s">
        <v>19</v>
      </c>
      <c r="L163" s="496" t="s">
        <v>5330</v>
      </c>
      <c r="M163" s="497">
        <v>0</v>
      </c>
      <c r="N163" s="493">
        <v>1</v>
      </c>
      <c r="O163" s="141">
        <v>3</v>
      </c>
      <c r="P163" s="493">
        <v>5</v>
      </c>
      <c r="Q163" s="493"/>
      <c r="R163" s="493"/>
      <c r="S163" s="498"/>
      <c r="T163" s="499">
        <v>0</v>
      </c>
      <c r="U163" s="493">
        <v>1</v>
      </c>
      <c r="V163" s="141">
        <v>3</v>
      </c>
      <c r="W163" s="493" t="s">
        <v>5331</v>
      </c>
      <c r="X163" s="493"/>
      <c r="Y163" s="493"/>
      <c r="Z163" s="498"/>
      <c r="AA163" s="454">
        <v>3</v>
      </c>
      <c r="AB163" s="144">
        <v>27</v>
      </c>
      <c r="AC163" s="147" t="s">
        <v>5312</v>
      </c>
    </row>
    <row r="164" spans="1:29" ht="36" x14ac:dyDescent="0.25">
      <c r="A164" s="146">
        <v>1707022416</v>
      </c>
      <c r="B164" s="140" t="s">
        <v>5332</v>
      </c>
      <c r="C164" s="1732" t="s">
        <v>5297</v>
      </c>
      <c r="D164" s="1732"/>
      <c r="E164" s="1732"/>
      <c r="F164" s="1732"/>
      <c r="G164" s="1732"/>
      <c r="H164" s="1732"/>
      <c r="I164" s="1732"/>
      <c r="J164" s="140" t="s">
        <v>5298</v>
      </c>
      <c r="K164" s="141" t="s">
        <v>17</v>
      </c>
      <c r="L164" s="496" t="s">
        <v>5333</v>
      </c>
      <c r="M164" s="497">
        <v>1</v>
      </c>
      <c r="N164" s="493">
        <v>0</v>
      </c>
      <c r="O164" s="141">
        <v>3</v>
      </c>
      <c r="P164" s="493">
        <v>8</v>
      </c>
      <c r="Q164" s="493"/>
      <c r="R164" s="493"/>
      <c r="S164" s="498"/>
      <c r="T164" s="499">
        <v>1</v>
      </c>
      <c r="U164" s="493">
        <v>0</v>
      </c>
      <c r="V164" s="141">
        <v>3</v>
      </c>
      <c r="W164" s="493" t="s">
        <v>5334</v>
      </c>
      <c r="X164" s="493"/>
      <c r="Y164" s="493"/>
      <c r="Z164" s="498"/>
      <c r="AA164" s="454">
        <v>3</v>
      </c>
      <c r="AB164" s="144">
        <v>12</v>
      </c>
      <c r="AC164" s="147" t="s">
        <v>5312</v>
      </c>
    </row>
    <row r="165" spans="1:29" x14ac:dyDescent="0.25">
      <c r="A165" s="146">
        <v>1707022417</v>
      </c>
      <c r="B165" s="140" t="s">
        <v>5335</v>
      </c>
      <c r="C165" s="1732" t="s">
        <v>5297</v>
      </c>
      <c r="D165" s="1732"/>
      <c r="E165" s="1732"/>
      <c r="F165" s="1732"/>
      <c r="G165" s="1732"/>
      <c r="H165" s="1732"/>
      <c r="I165" s="1732"/>
      <c r="J165" s="140" t="s">
        <v>5298</v>
      </c>
      <c r="K165" s="141" t="s">
        <v>17</v>
      </c>
      <c r="L165" s="496" t="s">
        <v>5336</v>
      </c>
      <c r="M165" s="497">
        <v>0</v>
      </c>
      <c r="N165" s="493">
        <v>1</v>
      </c>
      <c r="O165" s="141">
        <v>4</v>
      </c>
      <c r="P165" s="493">
        <v>9</v>
      </c>
      <c r="Q165" s="493"/>
      <c r="R165" s="493"/>
      <c r="S165" s="498"/>
      <c r="T165" s="499">
        <v>0</v>
      </c>
      <c r="U165" s="493">
        <v>1</v>
      </c>
      <c r="V165" s="141">
        <v>4</v>
      </c>
      <c r="W165" s="493" t="s">
        <v>5337</v>
      </c>
      <c r="X165" s="493"/>
      <c r="Y165" s="493"/>
      <c r="Z165" s="498"/>
      <c r="AA165" s="454">
        <v>4</v>
      </c>
      <c r="AB165" s="144">
        <v>20</v>
      </c>
      <c r="AC165" s="147" t="s">
        <v>5312</v>
      </c>
    </row>
    <row r="166" spans="1:29" x14ac:dyDescent="0.25">
      <c r="A166" s="146">
        <v>1707022418</v>
      </c>
      <c r="B166" s="140" t="s">
        <v>5338</v>
      </c>
      <c r="C166" s="1732" t="s">
        <v>5297</v>
      </c>
      <c r="D166" s="1732"/>
      <c r="E166" s="1732"/>
      <c r="F166" s="1732"/>
      <c r="G166" s="1732"/>
      <c r="H166" s="1732"/>
      <c r="I166" s="1732"/>
      <c r="J166" s="140" t="s">
        <v>5298</v>
      </c>
      <c r="K166" s="141" t="s">
        <v>17</v>
      </c>
      <c r="L166" s="142" t="s">
        <v>5339</v>
      </c>
      <c r="M166" s="497">
        <v>0</v>
      </c>
      <c r="N166" s="493">
        <v>1</v>
      </c>
      <c r="O166" s="141">
        <v>7</v>
      </c>
      <c r="P166" s="493">
        <v>10</v>
      </c>
      <c r="Q166" s="493"/>
      <c r="R166" s="493"/>
      <c r="S166" s="498"/>
      <c r="T166" s="499">
        <v>0</v>
      </c>
      <c r="U166" s="493">
        <v>1</v>
      </c>
      <c r="V166" s="141">
        <v>7</v>
      </c>
      <c r="W166" s="493" t="s">
        <v>5340</v>
      </c>
      <c r="X166" s="493"/>
      <c r="Y166" s="493"/>
      <c r="Z166" s="498"/>
      <c r="AA166" s="454">
        <v>7</v>
      </c>
      <c r="AB166" s="493">
        <v>13</v>
      </c>
      <c r="AC166" s="148"/>
    </row>
    <row r="167" spans="1:29" x14ac:dyDescent="0.25">
      <c r="A167" s="138">
        <v>1707022419</v>
      </c>
      <c r="B167" s="140" t="s">
        <v>5341</v>
      </c>
      <c r="C167" s="1732" t="s">
        <v>5297</v>
      </c>
      <c r="D167" s="1732"/>
      <c r="E167" s="1732"/>
      <c r="F167" s="1732"/>
      <c r="G167" s="1732"/>
      <c r="H167" s="1732"/>
      <c r="I167" s="1732"/>
      <c r="J167" s="140" t="s">
        <v>5298</v>
      </c>
      <c r="K167" s="141" t="s">
        <v>19</v>
      </c>
      <c r="L167" s="496" t="s">
        <v>5342</v>
      </c>
      <c r="M167" s="497">
        <v>0</v>
      </c>
      <c r="N167" s="493">
        <v>1</v>
      </c>
      <c r="O167" s="141">
        <v>4</v>
      </c>
      <c r="P167" s="493">
        <v>3</v>
      </c>
      <c r="Q167" s="493">
        <v>3</v>
      </c>
      <c r="R167" s="493"/>
      <c r="S167" s="498"/>
      <c r="T167" s="499">
        <v>0</v>
      </c>
      <c r="U167" s="493">
        <v>1</v>
      </c>
      <c r="V167" s="141">
        <v>4</v>
      </c>
      <c r="W167" s="493">
        <v>3</v>
      </c>
      <c r="X167" s="493">
        <v>3</v>
      </c>
      <c r="Y167" s="493"/>
      <c r="Z167" s="498"/>
      <c r="AA167" s="454">
        <v>4</v>
      </c>
      <c r="AB167" s="141">
        <v>3</v>
      </c>
      <c r="AC167" s="148"/>
    </row>
    <row r="168" spans="1:29" x14ac:dyDescent="0.25">
      <c r="A168" s="138">
        <v>1707022420</v>
      </c>
      <c r="B168" s="141" t="s">
        <v>5343</v>
      </c>
      <c r="C168" s="1732" t="s">
        <v>5297</v>
      </c>
      <c r="D168" s="1732"/>
      <c r="E168" s="1732"/>
      <c r="F168" s="1732"/>
      <c r="G168" s="1732"/>
      <c r="H168" s="1732"/>
      <c r="I168" s="1732"/>
      <c r="J168" s="141" t="s">
        <v>5298</v>
      </c>
      <c r="K168" s="141" t="s">
        <v>19</v>
      </c>
      <c r="L168" s="496" t="s">
        <v>5344</v>
      </c>
      <c r="M168" s="497">
        <v>0</v>
      </c>
      <c r="N168" s="493">
        <v>1</v>
      </c>
      <c r="O168" s="141">
        <v>5</v>
      </c>
      <c r="P168" s="493">
        <v>8</v>
      </c>
      <c r="Q168" s="493">
        <v>8</v>
      </c>
      <c r="R168" s="493"/>
      <c r="S168" s="498"/>
      <c r="T168" s="499">
        <v>0</v>
      </c>
      <c r="U168" s="493">
        <v>1</v>
      </c>
      <c r="V168" s="141">
        <v>5</v>
      </c>
      <c r="W168" s="493">
        <v>8</v>
      </c>
      <c r="X168" s="493">
        <v>8</v>
      </c>
      <c r="Y168" s="493"/>
      <c r="Z168" s="498"/>
      <c r="AA168" s="454">
        <v>5</v>
      </c>
      <c r="AB168" s="141">
        <v>8</v>
      </c>
      <c r="AC168" s="148"/>
    </row>
    <row r="169" spans="1:29" x14ac:dyDescent="0.25">
      <c r="A169" s="138">
        <v>1707022422</v>
      </c>
      <c r="B169" s="128" t="s">
        <v>5346</v>
      </c>
      <c r="C169" s="1727" t="s">
        <v>5297</v>
      </c>
      <c r="D169" s="1727"/>
      <c r="E169" s="1727"/>
      <c r="F169" s="1727"/>
      <c r="G169" s="1727"/>
      <c r="H169" s="1727"/>
      <c r="I169" s="1727"/>
      <c r="J169" s="128" t="s">
        <v>5298</v>
      </c>
      <c r="K169" s="129" t="s">
        <v>12</v>
      </c>
      <c r="L169" s="159" t="s">
        <v>5348</v>
      </c>
      <c r="M169" s="151">
        <v>0</v>
      </c>
      <c r="N169" s="152">
        <v>1</v>
      </c>
      <c r="O169" s="129">
        <v>4</v>
      </c>
      <c r="P169" s="152">
        <v>6</v>
      </c>
      <c r="Q169" s="152">
        <v>6</v>
      </c>
      <c r="R169" s="152"/>
      <c r="S169" s="153"/>
      <c r="T169" s="154">
        <v>0</v>
      </c>
      <c r="U169" s="152">
        <v>1</v>
      </c>
      <c r="V169" s="129">
        <v>4</v>
      </c>
      <c r="W169" s="152">
        <v>6</v>
      </c>
      <c r="X169" s="152">
        <v>6</v>
      </c>
      <c r="Y169" s="152"/>
      <c r="Z169" s="153"/>
      <c r="AA169" s="454">
        <v>4</v>
      </c>
      <c r="AB169" s="141">
        <v>6</v>
      </c>
      <c r="AC169" s="148"/>
    </row>
    <row r="170" spans="1:29" x14ac:dyDescent="0.25">
      <c r="A170" s="146">
        <v>1707022423</v>
      </c>
      <c r="B170" s="140" t="s">
        <v>5349</v>
      </c>
      <c r="C170" s="1732" t="s">
        <v>5297</v>
      </c>
      <c r="D170" s="1732"/>
      <c r="E170" s="1732"/>
      <c r="F170" s="1732"/>
      <c r="G170" s="1732"/>
      <c r="H170" s="1732"/>
      <c r="I170" s="1732"/>
      <c r="J170" s="140" t="s">
        <v>5298</v>
      </c>
      <c r="K170" s="141" t="s">
        <v>19</v>
      </c>
      <c r="L170" s="496" t="s">
        <v>5342</v>
      </c>
      <c r="M170" s="497">
        <v>0</v>
      </c>
      <c r="N170" s="493">
        <v>1</v>
      </c>
      <c r="O170" s="141">
        <v>3</v>
      </c>
      <c r="P170" s="493">
        <v>4</v>
      </c>
      <c r="Q170" s="493">
        <v>4</v>
      </c>
      <c r="R170" s="493"/>
      <c r="S170" s="498"/>
      <c r="T170" s="499">
        <v>0</v>
      </c>
      <c r="U170" s="493">
        <v>1</v>
      </c>
      <c r="V170" s="141">
        <v>3</v>
      </c>
      <c r="W170" s="493">
        <v>4</v>
      </c>
      <c r="X170" s="493">
        <v>4</v>
      </c>
      <c r="Y170" s="493"/>
      <c r="Z170" s="498"/>
      <c r="AA170" s="454">
        <v>3</v>
      </c>
      <c r="AB170" s="141">
        <v>4</v>
      </c>
      <c r="AC170" s="148"/>
    </row>
    <row r="171" spans="1:29" ht="36" x14ac:dyDescent="0.25">
      <c r="A171" s="146">
        <v>1707022424</v>
      </c>
      <c r="B171" s="129" t="s">
        <v>5350</v>
      </c>
      <c r="C171" s="1727" t="s">
        <v>5297</v>
      </c>
      <c r="D171" s="1727"/>
      <c r="E171" s="1727"/>
      <c r="F171" s="1727"/>
      <c r="G171" s="1727"/>
      <c r="H171" s="1727"/>
      <c r="I171" s="1727"/>
      <c r="J171" s="129" t="s">
        <v>5298</v>
      </c>
      <c r="K171" s="129" t="s">
        <v>18</v>
      </c>
      <c r="L171" s="159" t="s">
        <v>5352</v>
      </c>
      <c r="M171" s="151">
        <v>0</v>
      </c>
      <c r="N171" s="152">
        <v>1</v>
      </c>
      <c r="O171" s="129">
        <v>2</v>
      </c>
      <c r="P171" s="152">
        <v>5</v>
      </c>
      <c r="Q171" s="152">
        <v>5</v>
      </c>
      <c r="R171" s="152"/>
      <c r="S171" s="153"/>
      <c r="T171" s="154">
        <v>0</v>
      </c>
      <c r="U171" s="152">
        <v>1</v>
      </c>
      <c r="V171" s="129">
        <v>2</v>
      </c>
      <c r="W171" s="158" t="s">
        <v>5353</v>
      </c>
      <c r="X171" s="152">
        <v>5</v>
      </c>
      <c r="Y171" s="152"/>
      <c r="Z171" s="153"/>
      <c r="AA171" s="454">
        <v>2</v>
      </c>
      <c r="AB171" s="493">
        <v>11</v>
      </c>
      <c r="AC171" s="148"/>
    </row>
    <row r="172" spans="1:29" ht="36" x14ac:dyDescent="0.25">
      <c r="A172" s="146">
        <v>1707022425</v>
      </c>
      <c r="B172" s="128" t="s">
        <v>5354</v>
      </c>
      <c r="C172" s="1727" t="s">
        <v>5297</v>
      </c>
      <c r="D172" s="1727"/>
      <c r="E172" s="1727"/>
      <c r="F172" s="1727"/>
      <c r="G172" s="1727"/>
      <c r="H172" s="1727"/>
      <c r="I172" s="1727"/>
      <c r="J172" s="128" t="s">
        <v>5298</v>
      </c>
      <c r="K172" s="129" t="s">
        <v>5411</v>
      </c>
      <c r="L172" s="159" t="s">
        <v>5352</v>
      </c>
      <c r="M172" s="151">
        <v>1</v>
      </c>
      <c r="N172" s="152">
        <v>0</v>
      </c>
      <c r="O172" s="129">
        <v>4</v>
      </c>
      <c r="P172" s="152">
        <v>7</v>
      </c>
      <c r="Q172" s="152"/>
      <c r="R172" s="152"/>
      <c r="S172" s="153"/>
      <c r="T172" s="154">
        <v>1</v>
      </c>
      <c r="U172" s="152">
        <v>0</v>
      </c>
      <c r="V172" s="129">
        <v>4</v>
      </c>
      <c r="W172" s="158" t="s">
        <v>5356</v>
      </c>
      <c r="X172" s="152"/>
      <c r="Y172" s="152"/>
      <c r="Z172" s="153"/>
      <c r="AA172" s="454">
        <v>4</v>
      </c>
      <c r="AB172" s="144">
        <v>12</v>
      </c>
      <c r="AC172" s="147" t="s">
        <v>5312</v>
      </c>
    </row>
    <row r="173" spans="1:29" ht="36" x14ac:dyDescent="0.25">
      <c r="A173" s="146">
        <v>1707022426</v>
      </c>
      <c r="B173" s="128" t="s">
        <v>5357</v>
      </c>
      <c r="C173" s="1727" t="s">
        <v>5297</v>
      </c>
      <c r="D173" s="1727"/>
      <c r="E173" s="1727"/>
      <c r="F173" s="1727"/>
      <c r="G173" s="1727"/>
      <c r="H173" s="1727"/>
      <c r="I173" s="1727"/>
      <c r="J173" s="128" t="s">
        <v>5298</v>
      </c>
      <c r="K173" s="129" t="s">
        <v>18</v>
      </c>
      <c r="L173" s="159" t="s">
        <v>5352</v>
      </c>
      <c r="M173" s="151">
        <v>0</v>
      </c>
      <c r="N173" s="152">
        <v>1</v>
      </c>
      <c r="O173" s="129">
        <v>5</v>
      </c>
      <c r="P173" s="152">
        <v>7</v>
      </c>
      <c r="Q173" s="152">
        <v>7</v>
      </c>
      <c r="R173" s="152"/>
      <c r="S173" s="153"/>
      <c r="T173" s="154">
        <v>0</v>
      </c>
      <c r="U173" s="152">
        <v>1</v>
      </c>
      <c r="V173" s="129">
        <v>5</v>
      </c>
      <c r="W173" s="158" t="s">
        <v>5359</v>
      </c>
      <c r="X173" s="152">
        <v>7</v>
      </c>
      <c r="Y173" s="152"/>
      <c r="Z173" s="153"/>
      <c r="AA173" s="454">
        <v>5</v>
      </c>
      <c r="AB173" s="141">
        <v>9</v>
      </c>
      <c r="AC173" s="148"/>
    </row>
    <row r="174" spans="1:29" x14ac:dyDescent="0.25">
      <c r="A174" s="146">
        <v>1707022427</v>
      </c>
      <c r="B174" s="128" t="s">
        <v>5360</v>
      </c>
      <c r="C174" s="1727" t="s">
        <v>5297</v>
      </c>
      <c r="D174" s="1727"/>
      <c r="E174" s="1727"/>
      <c r="F174" s="1727"/>
      <c r="G174" s="1727"/>
      <c r="H174" s="1727"/>
      <c r="I174" s="1727"/>
      <c r="J174" s="128" t="s">
        <v>5298</v>
      </c>
      <c r="K174" s="129" t="s">
        <v>18</v>
      </c>
      <c r="L174" s="159" t="s">
        <v>5352</v>
      </c>
      <c r="M174" s="151">
        <v>1</v>
      </c>
      <c r="N174" s="152">
        <v>1</v>
      </c>
      <c r="O174" s="129">
        <v>3</v>
      </c>
      <c r="P174" s="152">
        <v>5</v>
      </c>
      <c r="Q174" s="152">
        <v>5</v>
      </c>
      <c r="R174" s="152"/>
      <c r="S174" s="153"/>
      <c r="T174" s="154">
        <v>1</v>
      </c>
      <c r="U174" s="152">
        <v>1</v>
      </c>
      <c r="V174" s="134" t="s">
        <v>5361</v>
      </c>
      <c r="W174" s="152">
        <v>5</v>
      </c>
      <c r="X174" s="152">
        <v>5</v>
      </c>
      <c r="Y174" s="152"/>
      <c r="Z174" s="153"/>
      <c r="AA174" s="454">
        <v>3</v>
      </c>
      <c r="AB174" s="144">
        <v>11</v>
      </c>
      <c r="AC174" s="148"/>
    </row>
    <row r="175" spans="1:29" ht="54" x14ac:dyDescent="0.25">
      <c r="A175" s="146">
        <v>1707022428</v>
      </c>
      <c r="B175" s="140" t="s">
        <v>5362</v>
      </c>
      <c r="C175" s="1732" t="s">
        <v>5297</v>
      </c>
      <c r="D175" s="1732"/>
      <c r="E175" s="1732"/>
      <c r="F175" s="1732"/>
      <c r="G175" s="1732"/>
      <c r="H175" s="1732"/>
      <c r="I175" s="1732"/>
      <c r="J175" s="140" t="s">
        <v>5298</v>
      </c>
      <c r="K175" s="495" t="s">
        <v>17</v>
      </c>
      <c r="L175" s="496"/>
      <c r="M175" s="497">
        <v>0</v>
      </c>
      <c r="N175" s="493">
        <v>1</v>
      </c>
      <c r="O175" s="141">
        <v>3</v>
      </c>
      <c r="P175" s="493">
        <v>13</v>
      </c>
      <c r="Q175" s="493"/>
      <c r="R175" s="493"/>
      <c r="S175" s="498"/>
      <c r="T175" s="499">
        <v>0</v>
      </c>
      <c r="U175" s="493">
        <v>1</v>
      </c>
      <c r="V175" s="141">
        <v>3</v>
      </c>
      <c r="W175" s="493" t="s">
        <v>5363</v>
      </c>
      <c r="X175" s="493"/>
      <c r="Y175" s="493"/>
      <c r="Z175" s="498"/>
      <c r="AA175" s="454">
        <v>3</v>
      </c>
      <c r="AB175" s="144">
        <v>19</v>
      </c>
      <c r="AC175" s="147" t="s">
        <v>5364</v>
      </c>
    </row>
    <row r="176" spans="1:29" ht="36" x14ac:dyDescent="0.25">
      <c r="A176" s="146">
        <v>1707022429</v>
      </c>
      <c r="B176" s="494" t="s">
        <v>5365</v>
      </c>
      <c r="C176" s="1732" t="s">
        <v>5297</v>
      </c>
      <c r="D176" s="1732"/>
      <c r="E176" s="1732"/>
      <c r="F176" s="1732"/>
      <c r="G176" s="1732"/>
      <c r="H176" s="1732"/>
      <c r="I176" s="1732"/>
      <c r="J176" s="140" t="s">
        <v>5298</v>
      </c>
      <c r="K176" s="495" t="s">
        <v>18</v>
      </c>
      <c r="L176" s="496"/>
      <c r="M176" s="497">
        <v>0</v>
      </c>
      <c r="N176" s="493">
        <v>1</v>
      </c>
      <c r="O176" s="141">
        <v>3</v>
      </c>
      <c r="P176" s="493">
        <v>7</v>
      </c>
      <c r="Q176" s="493"/>
      <c r="R176" s="493"/>
      <c r="S176" s="498"/>
      <c r="T176" s="499">
        <v>0</v>
      </c>
      <c r="U176" s="493">
        <v>1</v>
      </c>
      <c r="V176" s="141">
        <v>3</v>
      </c>
      <c r="W176" s="493" t="s">
        <v>5366</v>
      </c>
      <c r="X176" s="493"/>
      <c r="Y176" s="493"/>
      <c r="Z176" s="498"/>
      <c r="AA176" s="454">
        <v>3</v>
      </c>
      <c r="AB176" s="495">
        <v>7</v>
      </c>
      <c r="AC176" s="147" t="s">
        <v>5412</v>
      </c>
    </row>
    <row r="177" spans="1:29" ht="54" x14ac:dyDescent="0.25">
      <c r="A177" s="146">
        <v>1707022430</v>
      </c>
      <c r="B177" s="494" t="s">
        <v>5368</v>
      </c>
      <c r="C177" s="1732" t="s">
        <v>5297</v>
      </c>
      <c r="D177" s="1732"/>
      <c r="E177" s="1732"/>
      <c r="F177" s="1732"/>
      <c r="G177" s="1732"/>
      <c r="H177" s="1732"/>
      <c r="I177" s="1732"/>
      <c r="J177" s="140" t="s">
        <v>5298</v>
      </c>
      <c r="K177" s="495" t="s">
        <v>19</v>
      </c>
      <c r="L177" s="496"/>
      <c r="M177" s="497">
        <v>1</v>
      </c>
      <c r="N177" s="493">
        <v>2</v>
      </c>
      <c r="O177" s="141">
        <v>12</v>
      </c>
      <c r="P177" s="493">
        <v>16</v>
      </c>
      <c r="Q177" s="493"/>
      <c r="R177" s="493"/>
      <c r="S177" s="498"/>
      <c r="T177" s="499">
        <v>1</v>
      </c>
      <c r="U177" s="493">
        <v>2</v>
      </c>
      <c r="V177" s="141">
        <v>12</v>
      </c>
      <c r="W177" s="493" t="s">
        <v>5370</v>
      </c>
      <c r="X177" s="493"/>
      <c r="Y177" s="493"/>
      <c r="Z177" s="498"/>
      <c r="AA177" s="454">
        <v>12</v>
      </c>
      <c r="AB177" s="144">
        <v>43</v>
      </c>
      <c r="AC177" s="147"/>
    </row>
    <row r="178" spans="1:29" ht="72" x14ac:dyDescent="0.25">
      <c r="A178" s="138">
        <v>1707022431</v>
      </c>
      <c r="B178" s="494" t="s">
        <v>5371</v>
      </c>
      <c r="C178" s="1732" t="s">
        <v>5297</v>
      </c>
      <c r="D178" s="1732"/>
      <c r="E178" s="1732"/>
      <c r="F178" s="1732"/>
      <c r="G178" s="1732"/>
      <c r="H178" s="1732"/>
      <c r="I178" s="1732"/>
      <c r="J178" s="140" t="s">
        <v>5298</v>
      </c>
      <c r="K178" s="495" t="s">
        <v>19</v>
      </c>
      <c r="L178" s="496"/>
      <c r="M178" s="497">
        <v>1</v>
      </c>
      <c r="N178" s="493">
        <v>1</v>
      </c>
      <c r="O178" s="141">
        <v>4</v>
      </c>
      <c r="P178" s="493">
        <v>5</v>
      </c>
      <c r="Q178" s="493">
        <v>5</v>
      </c>
      <c r="R178" s="493"/>
      <c r="S178" s="498"/>
      <c r="T178" s="499">
        <v>1</v>
      </c>
      <c r="U178" s="493">
        <v>1</v>
      </c>
      <c r="V178" s="141">
        <v>4</v>
      </c>
      <c r="W178" s="493">
        <v>5</v>
      </c>
      <c r="X178" s="493">
        <v>5</v>
      </c>
      <c r="Y178" s="493"/>
      <c r="Z178" s="498"/>
      <c r="AA178" s="454">
        <v>4</v>
      </c>
      <c r="AB178" s="144">
        <v>6</v>
      </c>
      <c r="AC178" s="147" t="s">
        <v>5364</v>
      </c>
    </row>
    <row r="179" spans="1:29" ht="54" x14ac:dyDescent="0.25">
      <c r="A179" s="138">
        <v>1707022432</v>
      </c>
      <c r="B179" s="452" t="s">
        <v>5372</v>
      </c>
      <c r="C179" s="1727" t="s">
        <v>5297</v>
      </c>
      <c r="D179" s="1727"/>
      <c r="E179" s="1727"/>
      <c r="F179" s="1727"/>
      <c r="G179" s="1727"/>
      <c r="H179" s="1727"/>
      <c r="I179" s="1727"/>
      <c r="J179" s="128" t="s">
        <v>5298</v>
      </c>
      <c r="K179" s="464" t="s">
        <v>12</v>
      </c>
      <c r="L179" s="159"/>
      <c r="M179" s="151">
        <v>0</v>
      </c>
      <c r="N179" s="152">
        <v>1</v>
      </c>
      <c r="O179" s="129">
        <v>2</v>
      </c>
      <c r="P179" s="152">
        <v>7</v>
      </c>
      <c r="Q179" s="152">
        <v>7</v>
      </c>
      <c r="R179" s="152"/>
      <c r="S179" s="153"/>
      <c r="T179" s="154">
        <v>0</v>
      </c>
      <c r="U179" s="152">
        <v>1</v>
      </c>
      <c r="V179" s="129">
        <v>2</v>
      </c>
      <c r="W179" s="152">
        <v>7</v>
      </c>
      <c r="X179" s="152">
        <v>7</v>
      </c>
      <c r="Y179" s="152"/>
      <c r="Z179" s="153"/>
      <c r="AA179" s="454">
        <v>2</v>
      </c>
      <c r="AB179" s="141">
        <v>7</v>
      </c>
      <c r="AC179" s="148"/>
    </row>
    <row r="180" spans="1:29" ht="36" x14ac:dyDescent="0.25">
      <c r="A180" s="146">
        <v>1707022433</v>
      </c>
      <c r="B180" s="453" t="s">
        <v>5374</v>
      </c>
      <c r="C180" s="1732" t="s">
        <v>5297</v>
      </c>
      <c r="D180" s="1732"/>
      <c r="E180" s="1732"/>
      <c r="F180" s="1732"/>
      <c r="G180" s="1732"/>
      <c r="H180" s="1732"/>
      <c r="I180" s="1732"/>
      <c r="J180" s="140" t="s">
        <v>5298</v>
      </c>
      <c r="K180" s="493" t="s">
        <v>19</v>
      </c>
      <c r="L180" s="496"/>
      <c r="M180" s="497">
        <v>0</v>
      </c>
      <c r="N180" s="493">
        <v>2</v>
      </c>
      <c r="O180" s="141">
        <v>0</v>
      </c>
      <c r="P180" s="493">
        <v>6</v>
      </c>
      <c r="Q180" s="493"/>
      <c r="R180" s="493"/>
      <c r="S180" s="498"/>
      <c r="T180" s="499">
        <v>0</v>
      </c>
      <c r="U180" s="493">
        <v>2</v>
      </c>
      <c r="V180" s="141">
        <v>0</v>
      </c>
      <c r="W180" s="493" t="s">
        <v>5375</v>
      </c>
      <c r="X180" s="493"/>
      <c r="Y180" s="493"/>
      <c r="Z180" s="498"/>
      <c r="AA180" s="146">
        <v>1</v>
      </c>
      <c r="AB180" s="493">
        <v>7</v>
      </c>
      <c r="AC180" s="148"/>
    </row>
    <row r="181" spans="1:29" x14ac:dyDescent="0.25">
      <c r="A181" s="146">
        <v>1707022435</v>
      </c>
      <c r="B181" s="453" t="s">
        <v>5376</v>
      </c>
      <c r="C181" s="1732" t="s">
        <v>5297</v>
      </c>
      <c r="D181" s="1732"/>
      <c r="E181" s="1732"/>
      <c r="F181" s="1732"/>
      <c r="G181" s="1732"/>
      <c r="H181" s="1732"/>
      <c r="I181" s="1732"/>
      <c r="J181" s="140" t="s">
        <v>5298</v>
      </c>
      <c r="K181" s="493" t="s">
        <v>5413</v>
      </c>
      <c r="L181" s="496"/>
      <c r="M181" s="497">
        <v>2</v>
      </c>
      <c r="N181" s="493">
        <v>2</v>
      </c>
      <c r="O181" s="141">
        <v>3</v>
      </c>
      <c r="P181" s="493">
        <v>11</v>
      </c>
      <c r="Q181" s="493"/>
      <c r="R181" s="493"/>
      <c r="S181" s="498"/>
      <c r="T181" s="499">
        <v>2</v>
      </c>
      <c r="U181" s="493">
        <v>2</v>
      </c>
      <c r="V181" s="141">
        <v>3</v>
      </c>
      <c r="W181" s="493" t="s">
        <v>5378</v>
      </c>
      <c r="X181" s="493"/>
      <c r="Y181" s="493"/>
      <c r="Z181" s="498"/>
      <c r="AA181" s="146">
        <v>3</v>
      </c>
      <c r="AB181" s="144">
        <v>14</v>
      </c>
      <c r="AC181" s="147" t="s">
        <v>5364</v>
      </c>
    </row>
    <row r="182" spans="1:29" x14ac:dyDescent="0.25">
      <c r="A182" s="138">
        <v>1707022436</v>
      </c>
      <c r="B182" s="501" t="s">
        <v>5379</v>
      </c>
      <c r="C182" s="1732" t="s">
        <v>5297</v>
      </c>
      <c r="D182" s="1732"/>
      <c r="E182" s="1732"/>
      <c r="F182" s="1732"/>
      <c r="G182" s="1732"/>
      <c r="H182" s="1732"/>
      <c r="I182" s="1732"/>
      <c r="J182" s="140" t="s">
        <v>5298</v>
      </c>
      <c r="K182" s="493" t="s">
        <v>5380</v>
      </c>
      <c r="L182" s="496"/>
      <c r="M182" s="497">
        <v>1</v>
      </c>
      <c r="N182" s="493">
        <v>0</v>
      </c>
      <c r="O182" s="141">
        <v>0</v>
      </c>
      <c r="P182" s="493">
        <v>9</v>
      </c>
      <c r="Q182" s="493"/>
      <c r="R182" s="493"/>
      <c r="S182" s="498"/>
      <c r="T182" s="499">
        <v>1</v>
      </c>
      <c r="U182" s="493">
        <v>0</v>
      </c>
      <c r="V182" s="141">
        <v>0</v>
      </c>
      <c r="W182" s="493">
        <v>9</v>
      </c>
      <c r="X182" s="493"/>
      <c r="Y182" s="493"/>
      <c r="Z182" s="498"/>
      <c r="AA182" s="146">
        <v>1</v>
      </c>
      <c r="AB182" s="144">
        <v>12</v>
      </c>
      <c r="AC182" s="148"/>
    </row>
    <row r="183" spans="1:29" ht="54" x14ac:dyDescent="0.25">
      <c r="A183" s="146">
        <v>1707022437</v>
      </c>
      <c r="B183" s="453" t="s">
        <v>5381</v>
      </c>
      <c r="C183" s="1732" t="s">
        <v>5297</v>
      </c>
      <c r="D183" s="1732"/>
      <c r="E183" s="1732"/>
      <c r="F183" s="1732"/>
      <c r="G183" s="1732"/>
      <c r="H183" s="1732"/>
      <c r="I183" s="1732"/>
      <c r="J183" s="140" t="s">
        <v>5298</v>
      </c>
      <c r="K183" s="493" t="s">
        <v>19</v>
      </c>
      <c r="L183" s="496"/>
      <c r="M183" s="497">
        <v>2</v>
      </c>
      <c r="N183" s="493">
        <v>0</v>
      </c>
      <c r="O183" s="141">
        <v>3</v>
      </c>
      <c r="P183" s="493">
        <v>11</v>
      </c>
      <c r="Q183" s="493"/>
      <c r="R183" s="493"/>
      <c r="S183" s="498"/>
      <c r="T183" s="499">
        <v>2</v>
      </c>
      <c r="U183" s="493">
        <v>0</v>
      </c>
      <c r="V183" s="141">
        <v>3</v>
      </c>
      <c r="W183" s="493" t="s">
        <v>5382</v>
      </c>
      <c r="X183" s="493"/>
      <c r="Y183" s="493"/>
      <c r="Z183" s="498"/>
      <c r="AA183" s="454">
        <v>3</v>
      </c>
      <c r="AB183" s="493">
        <v>10</v>
      </c>
      <c r="AC183" s="148"/>
    </row>
    <row r="184" spans="1:29" ht="36" x14ac:dyDescent="0.25">
      <c r="A184" s="146">
        <v>1707022438</v>
      </c>
      <c r="B184" s="453" t="s">
        <v>5383</v>
      </c>
      <c r="C184" s="1732" t="s">
        <v>5297</v>
      </c>
      <c r="D184" s="1732"/>
      <c r="E184" s="1732"/>
      <c r="F184" s="1732"/>
      <c r="G184" s="1732"/>
      <c r="H184" s="1732"/>
      <c r="I184" s="1732"/>
      <c r="J184" s="140" t="s">
        <v>5298</v>
      </c>
      <c r="K184" s="493" t="s">
        <v>5384</v>
      </c>
      <c r="L184" s="496"/>
      <c r="M184" s="497">
        <v>1</v>
      </c>
      <c r="N184" s="493">
        <v>1</v>
      </c>
      <c r="O184" s="141">
        <v>1</v>
      </c>
      <c r="P184" s="493">
        <v>7</v>
      </c>
      <c r="Q184" s="493"/>
      <c r="R184" s="493"/>
      <c r="S184" s="498"/>
      <c r="T184" s="499">
        <v>1</v>
      </c>
      <c r="U184" s="493">
        <v>1</v>
      </c>
      <c r="V184" s="141">
        <v>1</v>
      </c>
      <c r="W184" s="493" t="s">
        <v>5385</v>
      </c>
      <c r="X184" s="493"/>
      <c r="Y184" s="493"/>
      <c r="Z184" s="498"/>
      <c r="AA184" s="454">
        <v>1</v>
      </c>
      <c r="AB184" s="493">
        <v>8</v>
      </c>
      <c r="AC184" s="148"/>
    </row>
    <row r="185" spans="1:29" ht="54" x14ac:dyDescent="0.25">
      <c r="A185" s="138">
        <v>1707022439</v>
      </c>
      <c r="B185" s="452" t="s">
        <v>5386</v>
      </c>
      <c r="C185" s="1727" t="s">
        <v>5297</v>
      </c>
      <c r="D185" s="1727"/>
      <c r="E185" s="1727"/>
      <c r="F185" s="1727"/>
      <c r="G185" s="1727"/>
      <c r="H185" s="1727"/>
      <c r="I185" s="1727"/>
      <c r="J185" s="128" t="s">
        <v>5298</v>
      </c>
      <c r="K185" s="152" t="s">
        <v>12</v>
      </c>
      <c r="L185" s="159"/>
      <c r="M185" s="151">
        <v>1</v>
      </c>
      <c r="N185" s="152">
        <v>1</v>
      </c>
      <c r="O185" s="129">
        <v>1</v>
      </c>
      <c r="P185" s="152">
        <v>11</v>
      </c>
      <c r="Q185" s="152"/>
      <c r="R185" s="152"/>
      <c r="S185" s="153"/>
      <c r="T185" s="154">
        <v>1</v>
      </c>
      <c r="U185" s="152">
        <v>1</v>
      </c>
      <c r="V185" s="129">
        <v>1</v>
      </c>
      <c r="W185" s="152">
        <v>11</v>
      </c>
      <c r="X185" s="152"/>
      <c r="Y185" s="152"/>
      <c r="Z185" s="153"/>
      <c r="AA185" s="454">
        <v>1</v>
      </c>
      <c r="AB185" s="141">
        <v>11</v>
      </c>
      <c r="AC185" s="148"/>
    </row>
    <row r="186" spans="1:29" x14ac:dyDescent="0.25">
      <c r="A186" s="138">
        <v>1707022440</v>
      </c>
      <c r="B186" s="453" t="s">
        <v>5388</v>
      </c>
      <c r="C186" s="1732" t="s">
        <v>5297</v>
      </c>
      <c r="D186" s="1732"/>
      <c r="E186" s="1732"/>
      <c r="F186" s="1732"/>
      <c r="G186" s="1732"/>
      <c r="H186" s="1732"/>
      <c r="I186" s="1732"/>
      <c r="J186" s="140" t="s">
        <v>5298</v>
      </c>
      <c r="K186" s="493" t="s">
        <v>5414</v>
      </c>
      <c r="L186" s="496"/>
      <c r="M186" s="497">
        <v>1</v>
      </c>
      <c r="N186" s="493">
        <v>1</v>
      </c>
      <c r="O186" s="141">
        <v>2</v>
      </c>
      <c r="P186" s="493">
        <v>11</v>
      </c>
      <c r="Q186" s="493"/>
      <c r="R186" s="493"/>
      <c r="S186" s="498"/>
      <c r="T186" s="499">
        <v>1</v>
      </c>
      <c r="U186" s="493">
        <v>1</v>
      </c>
      <c r="V186" s="141">
        <v>2</v>
      </c>
      <c r="W186" s="493">
        <v>11</v>
      </c>
      <c r="X186" s="493"/>
      <c r="Y186" s="493"/>
      <c r="Z186" s="498"/>
      <c r="AA186" s="454">
        <v>2</v>
      </c>
      <c r="AB186" s="141">
        <v>11</v>
      </c>
      <c r="AC186" s="148"/>
    </row>
    <row r="187" spans="1:29" x14ac:dyDescent="0.25">
      <c r="A187" s="138">
        <v>1707022441</v>
      </c>
      <c r="B187" s="453" t="s">
        <v>5390</v>
      </c>
      <c r="C187" s="1732" t="s">
        <v>5297</v>
      </c>
      <c r="D187" s="1732"/>
      <c r="E187" s="1732"/>
      <c r="F187" s="1732"/>
      <c r="G187" s="1732"/>
      <c r="H187" s="1732"/>
      <c r="I187" s="1732"/>
      <c r="J187" s="140" t="s">
        <v>5298</v>
      </c>
      <c r="K187" s="493" t="s">
        <v>19</v>
      </c>
      <c r="L187" s="496"/>
      <c r="M187" s="497">
        <v>1</v>
      </c>
      <c r="N187" s="493">
        <v>1</v>
      </c>
      <c r="O187" s="141">
        <v>3</v>
      </c>
      <c r="P187" s="493">
        <v>15</v>
      </c>
      <c r="Q187" s="493"/>
      <c r="R187" s="493"/>
      <c r="S187" s="498"/>
      <c r="T187" s="499">
        <v>1</v>
      </c>
      <c r="U187" s="493">
        <v>1</v>
      </c>
      <c r="V187" s="141">
        <v>3</v>
      </c>
      <c r="W187" s="493">
        <v>15</v>
      </c>
      <c r="X187" s="493"/>
      <c r="Y187" s="493"/>
      <c r="Z187" s="498"/>
      <c r="AA187" s="454">
        <v>3</v>
      </c>
      <c r="AB187" s="141">
        <v>15</v>
      </c>
      <c r="AC187" s="148"/>
    </row>
    <row r="188" spans="1:29" ht="36" x14ac:dyDescent="0.25">
      <c r="A188" s="146">
        <v>1707022442</v>
      </c>
      <c r="B188" s="453" t="s">
        <v>5391</v>
      </c>
      <c r="C188" s="1733"/>
      <c r="D188" s="1734"/>
      <c r="E188" s="1734"/>
      <c r="F188" s="1734"/>
      <c r="G188" s="1734"/>
      <c r="H188" s="1734"/>
      <c r="I188" s="1735"/>
      <c r="J188" s="140" t="s">
        <v>5392</v>
      </c>
      <c r="K188" s="493" t="s">
        <v>5413</v>
      </c>
      <c r="L188" s="496"/>
      <c r="M188" s="497">
        <v>1</v>
      </c>
      <c r="N188" s="493">
        <v>1</v>
      </c>
      <c r="O188" s="141">
        <v>2</v>
      </c>
      <c r="P188" s="493">
        <v>8</v>
      </c>
      <c r="Q188" s="493"/>
      <c r="R188" s="493"/>
      <c r="S188" s="498"/>
      <c r="T188" s="499">
        <v>1</v>
      </c>
      <c r="U188" s="493">
        <v>1</v>
      </c>
      <c r="V188" s="141">
        <v>2</v>
      </c>
      <c r="W188" s="493" t="s">
        <v>5394</v>
      </c>
      <c r="X188" s="493"/>
      <c r="Y188" s="493"/>
      <c r="Z188" s="498"/>
      <c r="AA188" s="454">
        <v>2</v>
      </c>
      <c r="AB188" s="500">
        <v>8</v>
      </c>
      <c r="AC188" s="164" t="s">
        <v>5395</v>
      </c>
    </row>
    <row r="189" spans="1:29" ht="36" x14ac:dyDescent="0.25">
      <c r="A189" s="138">
        <v>1707022443</v>
      </c>
      <c r="B189" s="453" t="s">
        <v>5396</v>
      </c>
      <c r="C189" s="1733"/>
      <c r="D189" s="1734"/>
      <c r="E189" s="1734"/>
      <c r="F189" s="1734"/>
      <c r="G189" s="1734"/>
      <c r="H189" s="1734"/>
      <c r="I189" s="1735"/>
      <c r="J189" s="140" t="s">
        <v>5397</v>
      </c>
      <c r="K189" s="493" t="s">
        <v>17</v>
      </c>
      <c r="L189" s="496"/>
      <c r="M189" s="497">
        <v>1</v>
      </c>
      <c r="N189" s="493">
        <v>1</v>
      </c>
      <c r="O189" s="141">
        <v>8</v>
      </c>
      <c r="P189" s="493">
        <v>11</v>
      </c>
      <c r="Q189" s="493"/>
      <c r="R189" s="493"/>
      <c r="S189" s="498"/>
      <c r="T189" s="499">
        <v>1</v>
      </c>
      <c r="U189" s="493">
        <v>1</v>
      </c>
      <c r="V189" s="141">
        <v>8</v>
      </c>
      <c r="W189" s="493">
        <v>11</v>
      </c>
      <c r="X189" s="493"/>
      <c r="Y189" s="493"/>
      <c r="Z189" s="498"/>
      <c r="AA189" s="454">
        <v>8</v>
      </c>
      <c r="AB189" s="144">
        <v>15</v>
      </c>
      <c r="AC189" s="148"/>
    </row>
    <row r="190" spans="1:29" ht="36" x14ac:dyDescent="0.25">
      <c r="A190" s="138">
        <v>1707022444</v>
      </c>
      <c r="B190" s="453" t="s">
        <v>5398</v>
      </c>
      <c r="C190" s="1733"/>
      <c r="D190" s="1734"/>
      <c r="E190" s="1734"/>
      <c r="F190" s="1734"/>
      <c r="G190" s="1734"/>
      <c r="H190" s="1734"/>
      <c r="I190" s="1735"/>
      <c r="J190" s="140" t="s">
        <v>5397</v>
      </c>
      <c r="K190" s="493" t="s">
        <v>18</v>
      </c>
      <c r="L190" s="496"/>
      <c r="M190" s="497">
        <v>1</v>
      </c>
      <c r="N190" s="493">
        <v>1</v>
      </c>
      <c r="O190" s="144">
        <v>2</v>
      </c>
      <c r="P190" s="493">
        <v>8</v>
      </c>
      <c r="Q190" s="493"/>
      <c r="R190" s="493"/>
      <c r="S190" s="498"/>
      <c r="T190" s="499">
        <v>1</v>
      </c>
      <c r="U190" s="493">
        <v>1</v>
      </c>
      <c r="V190" s="144">
        <v>2</v>
      </c>
      <c r="W190" s="493">
        <v>8</v>
      </c>
      <c r="X190" s="493"/>
      <c r="Y190" s="493"/>
      <c r="Z190" s="498"/>
      <c r="AA190" s="499">
        <v>2</v>
      </c>
      <c r="AB190" s="500">
        <v>9</v>
      </c>
      <c r="AC190" s="170"/>
    </row>
    <row r="191" spans="1:29" ht="36" x14ac:dyDescent="0.25">
      <c r="A191" s="138">
        <v>1707022445</v>
      </c>
      <c r="B191" s="453" t="s">
        <v>5399</v>
      </c>
      <c r="C191" s="1733"/>
      <c r="D191" s="1734"/>
      <c r="E191" s="1734"/>
      <c r="F191" s="1734"/>
      <c r="G191" s="1734"/>
      <c r="H191" s="1734"/>
      <c r="I191" s="1735"/>
      <c r="J191" s="140" t="s">
        <v>5397</v>
      </c>
      <c r="K191" s="493" t="s">
        <v>19</v>
      </c>
      <c r="L191" s="496"/>
      <c r="M191" s="497">
        <v>1</v>
      </c>
      <c r="N191" s="493">
        <v>1</v>
      </c>
      <c r="O191" s="141">
        <v>3</v>
      </c>
      <c r="P191" s="493">
        <v>9</v>
      </c>
      <c r="Q191" s="493"/>
      <c r="R191" s="493"/>
      <c r="S191" s="498"/>
      <c r="T191" s="499">
        <v>1</v>
      </c>
      <c r="U191" s="493">
        <v>1</v>
      </c>
      <c r="V191" s="141">
        <v>3</v>
      </c>
      <c r="W191" s="493">
        <v>9</v>
      </c>
      <c r="X191" s="493"/>
      <c r="Y191" s="493"/>
      <c r="Z191" s="498"/>
      <c r="AA191" s="499">
        <v>3</v>
      </c>
      <c r="AB191" s="493">
        <v>9</v>
      </c>
      <c r="AC191" s="148"/>
    </row>
    <row r="192" spans="1:29" x14ac:dyDescent="0.25">
      <c r="A192" s="138">
        <v>1707022447</v>
      </c>
      <c r="B192" s="506" t="s">
        <v>5400</v>
      </c>
      <c r="C192" s="1732"/>
      <c r="D192" s="1732"/>
      <c r="E192" s="1732"/>
      <c r="F192" s="1732"/>
      <c r="G192" s="1732"/>
      <c r="H192" s="1732"/>
      <c r="I192" s="1732"/>
      <c r="J192" s="140" t="s">
        <v>5298</v>
      </c>
      <c r="K192" s="141" t="s">
        <v>17</v>
      </c>
      <c r="L192" s="496"/>
      <c r="M192" s="497">
        <v>1</v>
      </c>
      <c r="N192" s="493">
        <v>1</v>
      </c>
      <c r="O192" s="141">
        <v>3</v>
      </c>
      <c r="P192" s="493">
        <v>4</v>
      </c>
      <c r="Q192" s="493"/>
      <c r="R192" s="493"/>
      <c r="S192" s="498"/>
      <c r="T192" s="499">
        <v>1</v>
      </c>
      <c r="U192" s="493">
        <v>1</v>
      </c>
      <c r="V192" s="493">
        <v>3</v>
      </c>
      <c r="W192" s="493">
        <v>4</v>
      </c>
      <c r="X192" s="493"/>
      <c r="Y192" s="493"/>
      <c r="Z192" s="498"/>
      <c r="AA192" s="499">
        <v>3</v>
      </c>
      <c r="AB192" s="493">
        <v>4</v>
      </c>
      <c r="AC192" s="148"/>
    </row>
    <row r="193" spans="1:29" ht="18.75" x14ac:dyDescent="0.25">
      <c r="A193" s="165">
        <v>1707022448</v>
      </c>
      <c r="B193" s="482" t="s">
        <v>5401</v>
      </c>
      <c r="C193" s="1770"/>
      <c r="D193" s="1771"/>
      <c r="E193" s="1771"/>
      <c r="F193" s="1771"/>
      <c r="G193" s="1771"/>
      <c r="H193" s="1771"/>
      <c r="I193" s="1772"/>
      <c r="J193" s="166" t="s">
        <v>5397</v>
      </c>
      <c r="K193" s="463"/>
      <c r="L193" s="167"/>
      <c r="M193" s="480"/>
      <c r="N193" s="172"/>
      <c r="O193" s="141"/>
      <c r="P193" s="458"/>
      <c r="Q193" s="155"/>
      <c r="R193" s="155"/>
      <c r="S193" s="156"/>
      <c r="T193" s="171"/>
      <c r="U193" s="172"/>
      <c r="V193" s="172"/>
      <c r="W193" s="172"/>
      <c r="X193" s="172"/>
      <c r="Y193" s="172"/>
      <c r="Z193" s="173"/>
      <c r="AA193" s="171"/>
      <c r="AB193" s="172"/>
      <c r="AC193" s="148"/>
    </row>
    <row r="194" spans="1:29" ht="36" x14ac:dyDescent="0.25">
      <c r="A194" s="138">
        <v>1707022449</v>
      </c>
      <c r="B194" s="139" t="s">
        <v>5402</v>
      </c>
      <c r="C194" s="1732"/>
      <c r="D194" s="1732"/>
      <c r="E194" s="1732"/>
      <c r="F194" s="1732"/>
      <c r="G194" s="1732"/>
      <c r="H194" s="1732"/>
      <c r="I194" s="1732"/>
      <c r="J194" s="140" t="s">
        <v>5298</v>
      </c>
      <c r="K194" s="141" t="s">
        <v>18</v>
      </c>
      <c r="L194" s="496"/>
      <c r="M194" s="497">
        <v>1</v>
      </c>
      <c r="N194" s="493">
        <v>1</v>
      </c>
      <c r="O194" s="141">
        <v>5</v>
      </c>
      <c r="P194" s="493">
        <v>9</v>
      </c>
      <c r="Q194" s="493"/>
      <c r="R194" s="493"/>
      <c r="S194" s="498"/>
      <c r="T194" s="499">
        <v>1</v>
      </c>
      <c r="U194" s="493">
        <v>1</v>
      </c>
      <c r="V194" s="493">
        <v>5</v>
      </c>
      <c r="W194" s="493">
        <v>9</v>
      </c>
      <c r="X194" s="493"/>
      <c r="Y194" s="493"/>
      <c r="Z194" s="498"/>
      <c r="AA194" s="499">
        <v>5</v>
      </c>
      <c r="AB194" s="493">
        <v>9</v>
      </c>
      <c r="AC194" s="148"/>
    </row>
    <row r="195" spans="1:29" ht="54" x14ac:dyDescent="0.25">
      <c r="A195" s="138">
        <v>1707022450</v>
      </c>
      <c r="B195" s="483" t="s">
        <v>5415</v>
      </c>
      <c r="C195" s="1727"/>
      <c r="D195" s="1727"/>
      <c r="E195" s="1727"/>
      <c r="F195" s="1727"/>
      <c r="G195" s="1727"/>
      <c r="H195" s="1727"/>
      <c r="I195" s="1727"/>
      <c r="J195" s="128" t="s">
        <v>5298</v>
      </c>
      <c r="K195" s="463" t="s">
        <v>19</v>
      </c>
      <c r="L195" s="167"/>
      <c r="M195" s="480">
        <v>1</v>
      </c>
      <c r="N195" s="172">
        <v>1</v>
      </c>
      <c r="O195" s="141">
        <v>6</v>
      </c>
      <c r="P195" s="458">
        <v>27</v>
      </c>
      <c r="Q195" s="155"/>
      <c r="R195" s="155"/>
      <c r="S195" s="156"/>
      <c r="T195" s="171">
        <v>1</v>
      </c>
      <c r="U195" s="172">
        <v>1</v>
      </c>
      <c r="V195" s="172">
        <v>6</v>
      </c>
      <c r="W195" s="172">
        <v>27</v>
      </c>
      <c r="X195" s="172"/>
      <c r="Y195" s="172"/>
      <c r="Z195" s="173"/>
      <c r="AA195" s="499">
        <v>6</v>
      </c>
      <c r="AB195" s="493">
        <v>27</v>
      </c>
      <c r="AC195" s="148"/>
    </row>
    <row r="196" spans="1:29" x14ac:dyDescent="0.25">
      <c r="A196" s="138" t="s">
        <v>5313</v>
      </c>
      <c r="B196" s="139" t="s">
        <v>5403</v>
      </c>
      <c r="C196" s="129"/>
      <c r="D196" s="129"/>
      <c r="E196" s="129"/>
      <c r="F196" s="129"/>
      <c r="G196" s="128"/>
      <c r="H196" s="128"/>
      <c r="I196" s="128"/>
      <c r="J196" s="128" t="s">
        <v>5298</v>
      </c>
      <c r="K196" s="129" t="s">
        <v>19</v>
      </c>
      <c r="L196" s="159"/>
      <c r="M196" s="151">
        <v>0</v>
      </c>
      <c r="N196" s="152">
        <v>0</v>
      </c>
      <c r="O196" s="129">
        <v>0</v>
      </c>
      <c r="P196" s="152">
        <v>6</v>
      </c>
      <c r="Q196" s="152"/>
      <c r="R196" s="152"/>
      <c r="S196" s="153"/>
      <c r="T196" s="154">
        <v>0</v>
      </c>
      <c r="U196" s="152">
        <v>0</v>
      </c>
      <c r="V196" s="129">
        <v>0</v>
      </c>
      <c r="W196" s="158" t="s">
        <v>5404</v>
      </c>
      <c r="X196" s="152"/>
      <c r="Y196" s="152">
        <v>7</v>
      </c>
      <c r="Z196" s="153"/>
      <c r="AA196" s="146">
        <v>1</v>
      </c>
      <c r="AB196" s="141">
        <v>24</v>
      </c>
      <c r="AC196" s="159"/>
    </row>
    <row r="197" spans="1:29" x14ac:dyDescent="0.25">
      <c r="A197" s="146" t="s">
        <v>5313</v>
      </c>
      <c r="B197" s="505" t="s">
        <v>5405</v>
      </c>
      <c r="C197" s="134"/>
      <c r="D197" s="134"/>
      <c r="E197" s="134"/>
      <c r="F197" s="134"/>
      <c r="G197" s="175"/>
      <c r="H197" s="175"/>
      <c r="I197" s="175"/>
      <c r="J197" s="175"/>
      <c r="K197" s="134" t="s">
        <v>17</v>
      </c>
      <c r="L197" s="176"/>
      <c r="M197" s="485"/>
      <c r="N197" s="158"/>
      <c r="O197" s="134"/>
      <c r="P197" s="158"/>
      <c r="Q197" s="158"/>
      <c r="R197" s="158"/>
      <c r="S197" s="486"/>
      <c r="T197" s="487"/>
      <c r="U197" s="158"/>
      <c r="V197" s="134"/>
      <c r="W197" s="158"/>
      <c r="X197" s="158"/>
      <c r="Y197" s="158"/>
      <c r="Z197" s="486"/>
      <c r="AA197" s="146">
        <v>1</v>
      </c>
      <c r="AB197" s="144">
        <v>12</v>
      </c>
      <c r="AC197" s="148"/>
    </row>
    <row r="198" spans="1:29" ht="18.75" thickBot="1" x14ac:dyDescent="0.3">
      <c r="A198" s="177" t="s">
        <v>5406</v>
      </c>
      <c r="B198" s="178"/>
      <c r="C198" s="179"/>
      <c r="D198" s="179"/>
      <c r="E198" s="179"/>
      <c r="F198" s="179"/>
      <c r="G198" s="179"/>
      <c r="H198" s="180"/>
      <c r="I198" s="181"/>
      <c r="J198" s="181"/>
      <c r="K198" s="182"/>
      <c r="L198" s="183"/>
      <c r="M198" s="184">
        <f>SUM(M158:M194)</f>
        <v>22</v>
      </c>
      <c r="N198" s="185">
        <f>SUM(N158:N194)</f>
        <v>37</v>
      </c>
      <c r="O198" s="492">
        <f>SUM(O158:O197)</f>
        <v>138</v>
      </c>
      <c r="P198" s="186">
        <f>SUM(P158:P197)</f>
        <v>362</v>
      </c>
      <c r="Q198" s="185">
        <f>SUM(Q158:Q197)</f>
        <v>72</v>
      </c>
      <c r="R198" s="185">
        <f>SUM(R158:R165)</f>
        <v>0</v>
      </c>
      <c r="S198" s="187">
        <f>SUM(S158:S165)</f>
        <v>0</v>
      </c>
      <c r="T198" s="188"/>
      <c r="U198" s="185"/>
      <c r="V198" s="185"/>
      <c r="W198" s="185"/>
      <c r="X198" s="185"/>
      <c r="Y198" s="185"/>
      <c r="Z198" s="187"/>
      <c r="AA198" s="188"/>
      <c r="AB198" s="185"/>
      <c r="AC198" s="189"/>
    </row>
    <row r="199" spans="1:29" ht="36.75" thickBot="1" x14ac:dyDescent="0.3">
      <c r="A199" s="1728" t="s">
        <v>5407</v>
      </c>
      <c r="B199" s="1729"/>
      <c r="C199" s="1729"/>
      <c r="D199" s="1729"/>
      <c r="E199" s="1729"/>
      <c r="F199" s="1729"/>
      <c r="G199" s="1729"/>
      <c r="H199" s="1729"/>
      <c r="I199" s="1729"/>
      <c r="J199" s="1729"/>
      <c r="K199" s="1729"/>
      <c r="L199" s="1729"/>
      <c r="M199" s="1729"/>
      <c r="N199" s="1729"/>
      <c r="O199" s="1729"/>
      <c r="P199" s="1729"/>
      <c r="Q199" s="1729"/>
      <c r="R199" s="1729"/>
      <c r="S199" s="1729"/>
      <c r="T199" s="1729"/>
      <c r="U199" s="1729"/>
      <c r="V199" s="1729"/>
      <c r="W199" s="1729"/>
      <c r="X199" s="1729"/>
      <c r="Y199" s="1729"/>
      <c r="Z199" s="1729"/>
      <c r="AA199" s="516">
        <f>SUM(AA158:AA198)</f>
        <v>143</v>
      </c>
      <c r="AB199" s="517">
        <f>SUM(AB158:AB198)</f>
        <v>524</v>
      </c>
      <c r="AC199" s="518" t="s">
        <v>5408</v>
      </c>
    </row>
    <row r="200" spans="1:29" ht="126.75" thickBot="1" x14ac:dyDescent="0.3">
      <c r="A200" s="519"/>
      <c r="B200" s="520"/>
      <c r="C200" s="520"/>
      <c r="D200" s="520"/>
      <c r="E200" s="520"/>
      <c r="F200" s="520"/>
      <c r="G200" s="520"/>
      <c r="H200" s="520"/>
      <c r="I200" s="520"/>
      <c r="J200" s="520"/>
      <c r="K200" s="520"/>
      <c r="L200" s="520"/>
      <c r="M200" s="520"/>
      <c r="N200" s="520"/>
      <c r="O200" s="520"/>
      <c r="P200" s="520"/>
      <c r="Q200" s="520"/>
      <c r="R200" s="520"/>
      <c r="S200" s="520"/>
      <c r="T200" s="520"/>
      <c r="U200" s="520"/>
      <c r="V200" s="520"/>
      <c r="W200" s="520"/>
      <c r="X200" s="520"/>
      <c r="Y200" s="520"/>
      <c r="Z200" s="520"/>
      <c r="AA200" s="521"/>
      <c r="AB200" s="522" t="s">
        <v>5416</v>
      </c>
      <c r="AC200" s="523"/>
    </row>
    <row r="201" spans="1:29" ht="24" thickBot="1" x14ac:dyDescent="0.3">
      <c r="A201" s="1776" t="s">
        <v>5422</v>
      </c>
      <c r="B201" s="1777"/>
      <c r="C201" s="1777"/>
      <c r="D201" s="1777"/>
      <c r="E201" s="1777"/>
      <c r="F201" s="1777"/>
      <c r="G201" s="1777"/>
      <c r="H201" s="1777"/>
      <c r="I201" s="1777"/>
      <c r="J201" s="1777"/>
      <c r="K201" s="1777"/>
      <c r="L201" s="1777"/>
      <c r="M201" s="1777"/>
      <c r="N201" s="1777"/>
      <c r="O201" s="1777"/>
      <c r="P201" s="1777"/>
      <c r="Q201" s="1777"/>
      <c r="R201" s="1777"/>
      <c r="S201" s="1777"/>
      <c r="T201" s="1777"/>
      <c r="U201" s="1777"/>
      <c r="V201" s="1777"/>
      <c r="W201" s="1777"/>
      <c r="X201" s="1777"/>
      <c r="Y201" s="1777"/>
      <c r="Z201" s="1777"/>
      <c r="AA201" s="1777"/>
      <c r="AB201" s="1777"/>
      <c r="AC201" s="1778"/>
    </row>
    <row r="202" spans="1:29" ht="18.75" thickBot="1" x14ac:dyDescent="0.3"/>
    <row r="203" spans="1:29" ht="79.5" thickBot="1" x14ac:dyDescent="0.3">
      <c r="A203" s="1702" t="s">
        <v>48</v>
      </c>
      <c r="B203" s="1703"/>
      <c r="C203" s="536"/>
      <c r="D203" s="536"/>
      <c r="E203" s="536"/>
      <c r="F203" s="536">
        <v>44957</v>
      </c>
      <c r="G203" s="536"/>
      <c r="H203" s="536"/>
      <c r="I203" s="536"/>
      <c r="J203" s="536" t="s">
        <v>5271</v>
      </c>
      <c r="K203" s="536"/>
      <c r="L203" s="536"/>
      <c r="M203" s="536"/>
      <c r="N203" s="536"/>
      <c r="O203" s="536">
        <v>44972</v>
      </c>
      <c r="P203" s="536"/>
      <c r="Q203" s="536"/>
      <c r="R203" s="536"/>
      <c r="S203" s="536"/>
      <c r="T203" s="536"/>
      <c r="U203" s="536"/>
      <c r="V203" s="536"/>
      <c r="W203" s="536"/>
      <c r="X203" s="536"/>
      <c r="Y203" s="536"/>
      <c r="Z203" s="536"/>
      <c r="AA203" s="536">
        <v>45046</v>
      </c>
      <c r="AB203" s="537" t="s">
        <v>3505</v>
      </c>
      <c r="AC203" s="538">
        <v>45071</v>
      </c>
    </row>
    <row r="204" spans="1:29" x14ac:dyDescent="0.25">
      <c r="A204" s="1704" t="s">
        <v>5272</v>
      </c>
      <c r="B204" s="1706" t="s">
        <v>5273</v>
      </c>
      <c r="C204" s="1706" t="s">
        <v>5274</v>
      </c>
      <c r="D204" s="1706"/>
      <c r="E204" s="1706"/>
      <c r="F204" s="1706"/>
      <c r="G204" s="1706"/>
      <c r="H204" s="1706"/>
      <c r="I204" s="1706"/>
      <c r="J204" s="1706"/>
      <c r="K204" s="1706"/>
      <c r="L204" s="1708"/>
      <c r="M204" s="1721" t="s">
        <v>5275</v>
      </c>
      <c r="N204" s="1706"/>
      <c r="O204" s="1706"/>
      <c r="P204" s="1706"/>
      <c r="Q204" s="1706"/>
      <c r="R204" s="1706"/>
      <c r="S204" s="1711"/>
      <c r="T204" s="1704" t="s">
        <v>5276</v>
      </c>
      <c r="U204" s="1706"/>
      <c r="V204" s="1706"/>
      <c r="W204" s="1706"/>
      <c r="X204" s="1706"/>
      <c r="Y204" s="1706"/>
      <c r="Z204" s="1711"/>
      <c r="AA204" s="1712" t="s">
        <v>5277</v>
      </c>
      <c r="AB204" s="1713"/>
      <c r="AC204" s="1714"/>
    </row>
    <row r="205" spans="1:29" ht="162.75" thickBot="1" x14ac:dyDescent="0.3">
      <c r="A205" s="1779"/>
      <c r="B205" s="1780"/>
      <c r="C205" s="539" t="s">
        <v>5278</v>
      </c>
      <c r="D205" s="539" t="s">
        <v>5279</v>
      </c>
      <c r="E205" s="539" t="s">
        <v>5280</v>
      </c>
      <c r="F205" s="539" t="s">
        <v>5281</v>
      </c>
      <c r="G205" s="539" t="s">
        <v>5282</v>
      </c>
      <c r="H205" s="539" t="s">
        <v>5283</v>
      </c>
      <c r="I205" s="540" t="s">
        <v>5284</v>
      </c>
      <c r="J205" s="540" t="s">
        <v>5285</v>
      </c>
      <c r="K205" s="539" t="s">
        <v>5286</v>
      </c>
      <c r="L205" s="541" t="s">
        <v>5287</v>
      </c>
      <c r="M205" s="542" t="s">
        <v>5288</v>
      </c>
      <c r="N205" s="539" t="s">
        <v>5289</v>
      </c>
      <c r="O205" s="539" t="s">
        <v>5290</v>
      </c>
      <c r="P205" s="540" t="s">
        <v>5291</v>
      </c>
      <c r="Q205" s="540" t="s">
        <v>5292</v>
      </c>
      <c r="R205" s="540" t="s">
        <v>5293</v>
      </c>
      <c r="S205" s="543" t="s">
        <v>5294</v>
      </c>
      <c r="T205" s="544" t="s">
        <v>5288</v>
      </c>
      <c r="U205" s="539" t="s">
        <v>5289</v>
      </c>
      <c r="V205" s="539" t="s">
        <v>5290</v>
      </c>
      <c r="W205" s="540" t="s">
        <v>5291</v>
      </c>
      <c r="X205" s="540" t="s">
        <v>5292</v>
      </c>
      <c r="Y205" s="540" t="s">
        <v>5293</v>
      </c>
      <c r="Z205" s="543" t="s">
        <v>5294</v>
      </c>
      <c r="AA205" s="545" t="s">
        <v>5295</v>
      </c>
      <c r="AB205" s="546" t="s">
        <v>5423</v>
      </c>
      <c r="AC205" s="541" t="s">
        <v>5189</v>
      </c>
    </row>
    <row r="206" spans="1:29" x14ac:dyDescent="0.25">
      <c r="A206" s="547">
        <v>1707022401</v>
      </c>
      <c r="B206" s="548" t="s">
        <v>5296</v>
      </c>
      <c r="C206" s="1775" t="s">
        <v>5297</v>
      </c>
      <c r="D206" s="1775"/>
      <c r="E206" s="1775"/>
      <c r="F206" s="1775"/>
      <c r="G206" s="1775"/>
      <c r="H206" s="1775"/>
      <c r="I206" s="1775"/>
      <c r="J206" s="548" t="s">
        <v>5298</v>
      </c>
      <c r="K206" s="549" t="s">
        <v>19</v>
      </c>
      <c r="L206" s="550" t="s">
        <v>5300</v>
      </c>
      <c r="M206" s="551">
        <v>1</v>
      </c>
      <c r="N206" s="549">
        <v>0</v>
      </c>
      <c r="O206" s="549">
        <v>0</v>
      </c>
      <c r="P206" s="549">
        <v>2</v>
      </c>
      <c r="Q206" s="549">
        <v>2</v>
      </c>
      <c r="R206" s="549"/>
      <c r="S206" s="552"/>
      <c r="T206" s="547">
        <v>1</v>
      </c>
      <c r="U206" s="549">
        <v>0</v>
      </c>
      <c r="V206" s="549">
        <v>0</v>
      </c>
      <c r="W206" s="549" t="s">
        <v>5424</v>
      </c>
      <c r="X206" s="549">
        <v>2</v>
      </c>
      <c r="Y206" s="549"/>
      <c r="Z206" s="552"/>
      <c r="AA206" s="547">
        <v>1</v>
      </c>
      <c r="AB206" s="549">
        <v>4</v>
      </c>
      <c r="AC206" s="553"/>
    </row>
    <row r="207" spans="1:29" ht="36" x14ac:dyDescent="0.25">
      <c r="A207" s="554">
        <v>1707022404</v>
      </c>
      <c r="B207" s="555" t="s">
        <v>5304</v>
      </c>
      <c r="C207" s="1696" t="s">
        <v>5297</v>
      </c>
      <c r="D207" s="1696"/>
      <c r="E207" s="1696"/>
      <c r="F207" s="1696"/>
      <c r="G207" s="1696"/>
      <c r="H207" s="1696"/>
      <c r="I207" s="1696"/>
      <c r="J207" s="555" t="s">
        <v>5298</v>
      </c>
      <c r="K207" s="556" t="s">
        <v>12</v>
      </c>
      <c r="L207" s="557" t="s">
        <v>5300</v>
      </c>
      <c r="M207" s="558">
        <v>0</v>
      </c>
      <c r="N207" s="556">
        <v>3</v>
      </c>
      <c r="O207" s="556">
        <v>16</v>
      </c>
      <c r="P207" s="556">
        <f>9+18+7</f>
        <v>34</v>
      </c>
      <c r="Q207" s="556"/>
      <c r="R207" s="556"/>
      <c r="S207" s="559"/>
      <c r="T207" s="554">
        <v>0</v>
      </c>
      <c r="U207" s="556">
        <v>3</v>
      </c>
      <c r="V207" s="556">
        <v>16</v>
      </c>
      <c r="W207" s="556" t="s">
        <v>5425</v>
      </c>
      <c r="X207" s="556"/>
      <c r="Y207" s="556"/>
      <c r="Z207" s="559"/>
      <c r="AA207" s="554">
        <v>16</v>
      </c>
      <c r="AB207" s="556">
        <v>37</v>
      </c>
      <c r="AC207" s="560"/>
    </row>
    <row r="208" spans="1:29" x14ac:dyDescent="0.25">
      <c r="A208" s="561">
        <v>1707022407</v>
      </c>
      <c r="B208" s="562" t="s">
        <v>5307</v>
      </c>
      <c r="C208" s="1697" t="s">
        <v>5297</v>
      </c>
      <c r="D208" s="1697"/>
      <c r="E208" s="1697"/>
      <c r="F208" s="1697"/>
      <c r="G208" s="1697"/>
      <c r="H208" s="1697"/>
      <c r="I208" s="1697"/>
      <c r="J208" s="563" t="s">
        <v>5298</v>
      </c>
      <c r="K208" s="564" t="s">
        <v>12</v>
      </c>
      <c r="L208" s="565" t="s">
        <v>5300</v>
      </c>
      <c r="M208" s="566">
        <v>0</v>
      </c>
      <c r="N208" s="564">
        <v>1</v>
      </c>
      <c r="O208" s="564">
        <v>7</v>
      </c>
      <c r="P208" s="564">
        <v>18</v>
      </c>
      <c r="Q208" s="564"/>
      <c r="R208" s="564"/>
      <c r="S208" s="567"/>
      <c r="T208" s="568">
        <v>0</v>
      </c>
      <c r="U208" s="564">
        <v>1</v>
      </c>
      <c r="V208" s="564">
        <v>7</v>
      </c>
      <c r="W208" s="564">
        <v>18</v>
      </c>
      <c r="X208" s="564"/>
      <c r="Y208" s="564"/>
      <c r="Z208" s="567"/>
      <c r="AA208" s="554">
        <v>7</v>
      </c>
      <c r="AB208" s="556">
        <v>19</v>
      </c>
      <c r="AC208" s="569" t="s">
        <v>5309</v>
      </c>
    </row>
    <row r="209" spans="1:29" ht="36" x14ac:dyDescent="0.25">
      <c r="A209" s="554">
        <v>1707022411</v>
      </c>
      <c r="B209" s="555" t="s">
        <v>5318</v>
      </c>
      <c r="C209" s="1696" t="s">
        <v>5297</v>
      </c>
      <c r="D209" s="1696"/>
      <c r="E209" s="1696"/>
      <c r="F209" s="1696"/>
      <c r="G209" s="1696"/>
      <c r="H209" s="1696"/>
      <c r="I209" s="1696"/>
      <c r="J209" s="555" t="s">
        <v>5298</v>
      </c>
      <c r="K209" s="556" t="s">
        <v>19</v>
      </c>
      <c r="L209" s="557" t="s">
        <v>5319</v>
      </c>
      <c r="M209" s="570">
        <v>1</v>
      </c>
      <c r="N209" s="571">
        <v>1</v>
      </c>
      <c r="O209" s="556">
        <v>1</v>
      </c>
      <c r="P209" s="571">
        <v>9</v>
      </c>
      <c r="Q209" s="571">
        <v>9</v>
      </c>
      <c r="R209" s="571"/>
      <c r="S209" s="572"/>
      <c r="T209" s="573">
        <v>1</v>
      </c>
      <c r="U209" s="571">
        <v>1</v>
      </c>
      <c r="V209" s="556" t="s">
        <v>5426</v>
      </c>
      <c r="W209" s="571" t="s">
        <v>5427</v>
      </c>
      <c r="X209" s="571">
        <v>9</v>
      </c>
      <c r="Y209" s="571"/>
      <c r="Z209" s="572"/>
      <c r="AA209" s="554">
        <v>1</v>
      </c>
      <c r="AB209" s="556">
        <v>21</v>
      </c>
      <c r="AC209" s="569" t="s">
        <v>5312</v>
      </c>
    </row>
    <row r="210" spans="1:29" x14ac:dyDescent="0.25">
      <c r="A210" s="554">
        <v>1707022413</v>
      </c>
      <c r="B210" s="555" t="s">
        <v>5325</v>
      </c>
      <c r="C210" s="1696" t="s">
        <v>5297</v>
      </c>
      <c r="D210" s="1696"/>
      <c r="E210" s="1696"/>
      <c r="F210" s="1696"/>
      <c r="G210" s="1696"/>
      <c r="H210" s="1696"/>
      <c r="I210" s="1696"/>
      <c r="J210" s="555" t="s">
        <v>5298</v>
      </c>
      <c r="K210" s="556" t="s">
        <v>19</v>
      </c>
      <c r="L210" s="557" t="s">
        <v>5326</v>
      </c>
      <c r="M210" s="570">
        <v>0</v>
      </c>
      <c r="N210" s="571">
        <v>2</v>
      </c>
      <c r="O210" s="556">
        <v>1</v>
      </c>
      <c r="P210" s="571">
        <v>11</v>
      </c>
      <c r="Q210" s="571">
        <v>11</v>
      </c>
      <c r="R210" s="571"/>
      <c r="S210" s="572"/>
      <c r="T210" s="573">
        <v>0</v>
      </c>
      <c r="U210" s="571">
        <v>2</v>
      </c>
      <c r="V210" s="556" t="s">
        <v>5428</v>
      </c>
      <c r="W210" s="571" t="s">
        <v>5429</v>
      </c>
      <c r="X210" s="571">
        <v>11</v>
      </c>
      <c r="Y210" s="571"/>
      <c r="Z210" s="572"/>
      <c r="AA210" s="554">
        <v>1</v>
      </c>
      <c r="AB210" s="556">
        <v>20</v>
      </c>
      <c r="AC210" s="569" t="s">
        <v>5312</v>
      </c>
    </row>
    <row r="211" spans="1:29" x14ac:dyDescent="0.25">
      <c r="A211" s="554">
        <v>1707022414</v>
      </c>
      <c r="B211" s="555" t="s">
        <v>5329</v>
      </c>
      <c r="C211" s="1696" t="s">
        <v>5297</v>
      </c>
      <c r="D211" s="1696"/>
      <c r="E211" s="1696"/>
      <c r="F211" s="1696"/>
      <c r="G211" s="1696"/>
      <c r="H211" s="1696"/>
      <c r="I211" s="1696"/>
      <c r="J211" s="555" t="s">
        <v>5298</v>
      </c>
      <c r="K211" s="556" t="s">
        <v>19</v>
      </c>
      <c r="L211" s="574" t="s">
        <v>5330</v>
      </c>
      <c r="M211" s="570">
        <v>0</v>
      </c>
      <c r="N211" s="571">
        <v>1</v>
      </c>
      <c r="O211" s="556">
        <v>3</v>
      </c>
      <c r="P211" s="571">
        <v>5</v>
      </c>
      <c r="Q211" s="571"/>
      <c r="R211" s="571"/>
      <c r="S211" s="572"/>
      <c r="T211" s="573">
        <v>0</v>
      </c>
      <c r="U211" s="571">
        <v>1</v>
      </c>
      <c r="V211" s="556">
        <v>3</v>
      </c>
      <c r="W211" s="571" t="s">
        <v>5430</v>
      </c>
      <c r="X211" s="571"/>
      <c r="Y211" s="571"/>
      <c r="Z211" s="572"/>
      <c r="AA211" s="554">
        <v>3</v>
      </c>
      <c r="AB211" s="556">
        <v>27</v>
      </c>
      <c r="AC211" s="569" t="s">
        <v>5312</v>
      </c>
    </row>
    <row r="212" spans="1:29" ht="36" x14ac:dyDescent="0.25">
      <c r="A212" s="554">
        <v>1707022416</v>
      </c>
      <c r="B212" s="555" t="s">
        <v>5332</v>
      </c>
      <c r="C212" s="1696" t="s">
        <v>5297</v>
      </c>
      <c r="D212" s="1696"/>
      <c r="E212" s="1696"/>
      <c r="F212" s="1696"/>
      <c r="G212" s="1696"/>
      <c r="H212" s="1696"/>
      <c r="I212" s="1696"/>
      <c r="J212" s="555" t="s">
        <v>5298</v>
      </c>
      <c r="K212" s="556" t="s">
        <v>17</v>
      </c>
      <c r="L212" s="574" t="s">
        <v>5333</v>
      </c>
      <c r="M212" s="570">
        <v>1</v>
      </c>
      <c r="N212" s="571">
        <v>0</v>
      </c>
      <c r="O212" s="556">
        <v>3</v>
      </c>
      <c r="P212" s="571">
        <v>8</v>
      </c>
      <c r="Q212" s="571"/>
      <c r="R212" s="571"/>
      <c r="S212" s="572"/>
      <c r="T212" s="573">
        <v>1</v>
      </c>
      <c r="U212" s="571">
        <v>0</v>
      </c>
      <c r="V212" s="556">
        <v>3</v>
      </c>
      <c r="W212" s="571" t="s">
        <v>5431</v>
      </c>
      <c r="X212" s="571"/>
      <c r="Y212" s="571"/>
      <c r="Z212" s="572"/>
      <c r="AA212" s="554">
        <v>3</v>
      </c>
      <c r="AB212" s="556">
        <v>12</v>
      </c>
      <c r="AC212" s="569" t="s">
        <v>5312</v>
      </c>
    </row>
    <row r="213" spans="1:29" x14ac:dyDescent="0.25">
      <c r="A213" s="554">
        <v>1707022417</v>
      </c>
      <c r="B213" s="555" t="s">
        <v>5335</v>
      </c>
      <c r="C213" s="1696" t="s">
        <v>5297</v>
      </c>
      <c r="D213" s="1696"/>
      <c r="E213" s="1696"/>
      <c r="F213" s="1696"/>
      <c r="G213" s="1696"/>
      <c r="H213" s="1696"/>
      <c r="I213" s="1696"/>
      <c r="J213" s="555" t="s">
        <v>5298</v>
      </c>
      <c r="K213" s="556" t="s">
        <v>17</v>
      </c>
      <c r="L213" s="574" t="s">
        <v>5336</v>
      </c>
      <c r="M213" s="570">
        <v>0</v>
      </c>
      <c r="N213" s="571">
        <v>1</v>
      </c>
      <c r="O213" s="556">
        <v>4</v>
      </c>
      <c r="P213" s="571">
        <v>9</v>
      </c>
      <c r="Q213" s="571"/>
      <c r="R213" s="571"/>
      <c r="S213" s="572"/>
      <c r="T213" s="573">
        <v>0</v>
      </c>
      <c r="U213" s="571">
        <v>1</v>
      </c>
      <c r="V213" s="556">
        <v>4</v>
      </c>
      <c r="W213" s="571" t="s">
        <v>5432</v>
      </c>
      <c r="X213" s="571"/>
      <c r="Y213" s="571"/>
      <c r="Z213" s="572"/>
      <c r="AA213" s="554">
        <v>4</v>
      </c>
      <c r="AB213" s="556">
        <v>20</v>
      </c>
      <c r="AC213" s="569" t="s">
        <v>5312</v>
      </c>
    </row>
    <row r="214" spans="1:29" x14ac:dyDescent="0.25">
      <c r="A214" s="554">
        <v>1707022418</v>
      </c>
      <c r="B214" s="555" t="s">
        <v>5338</v>
      </c>
      <c r="C214" s="1696" t="s">
        <v>5297</v>
      </c>
      <c r="D214" s="1696"/>
      <c r="E214" s="1696"/>
      <c r="F214" s="1696"/>
      <c r="G214" s="1696"/>
      <c r="H214" s="1696"/>
      <c r="I214" s="1696"/>
      <c r="J214" s="555" t="s">
        <v>5298</v>
      </c>
      <c r="K214" s="556" t="s">
        <v>17</v>
      </c>
      <c r="L214" s="557" t="s">
        <v>5339</v>
      </c>
      <c r="M214" s="570">
        <v>0</v>
      </c>
      <c r="N214" s="571">
        <v>1</v>
      </c>
      <c r="O214" s="556">
        <v>7</v>
      </c>
      <c r="P214" s="571">
        <v>10</v>
      </c>
      <c r="Q214" s="571"/>
      <c r="R214" s="571"/>
      <c r="S214" s="572"/>
      <c r="T214" s="573">
        <v>0</v>
      </c>
      <c r="U214" s="571">
        <v>1</v>
      </c>
      <c r="V214" s="556">
        <v>7</v>
      </c>
      <c r="W214" s="571" t="s">
        <v>5433</v>
      </c>
      <c r="X214" s="571"/>
      <c r="Y214" s="571"/>
      <c r="Z214" s="572"/>
      <c r="AA214" s="554">
        <v>7</v>
      </c>
      <c r="AB214" s="571">
        <v>13</v>
      </c>
      <c r="AC214" s="560"/>
    </row>
    <row r="215" spans="1:29" x14ac:dyDescent="0.25">
      <c r="A215" s="561">
        <v>1707022419</v>
      </c>
      <c r="B215" s="563" t="s">
        <v>5341</v>
      </c>
      <c r="C215" s="1697" t="s">
        <v>5297</v>
      </c>
      <c r="D215" s="1697"/>
      <c r="E215" s="1697"/>
      <c r="F215" s="1697"/>
      <c r="G215" s="1697"/>
      <c r="H215" s="1697"/>
      <c r="I215" s="1697"/>
      <c r="J215" s="563" t="s">
        <v>5298</v>
      </c>
      <c r="K215" s="564" t="s">
        <v>19</v>
      </c>
      <c r="L215" s="575" t="s">
        <v>5342</v>
      </c>
      <c r="M215" s="576">
        <v>0</v>
      </c>
      <c r="N215" s="577">
        <v>1</v>
      </c>
      <c r="O215" s="564">
        <v>4</v>
      </c>
      <c r="P215" s="577">
        <v>3</v>
      </c>
      <c r="Q215" s="577">
        <v>3</v>
      </c>
      <c r="R215" s="577"/>
      <c r="S215" s="578"/>
      <c r="T215" s="579">
        <v>0</v>
      </c>
      <c r="U215" s="577">
        <v>1</v>
      </c>
      <c r="V215" s="564">
        <v>4</v>
      </c>
      <c r="W215" s="577">
        <v>3</v>
      </c>
      <c r="X215" s="577">
        <v>3</v>
      </c>
      <c r="Y215" s="577"/>
      <c r="Z215" s="578"/>
      <c r="AA215" s="568">
        <v>4</v>
      </c>
      <c r="AB215" s="564">
        <v>3</v>
      </c>
      <c r="AC215" s="580"/>
    </row>
    <row r="216" spans="1:29" x14ac:dyDescent="0.25">
      <c r="A216" s="561">
        <v>1707022420</v>
      </c>
      <c r="B216" s="564" t="s">
        <v>5343</v>
      </c>
      <c r="C216" s="1697" t="s">
        <v>5297</v>
      </c>
      <c r="D216" s="1697"/>
      <c r="E216" s="1697"/>
      <c r="F216" s="1697"/>
      <c r="G216" s="1697"/>
      <c r="H216" s="1697"/>
      <c r="I216" s="1697"/>
      <c r="J216" s="564" t="s">
        <v>5298</v>
      </c>
      <c r="K216" s="564" t="s">
        <v>19</v>
      </c>
      <c r="L216" s="575" t="s">
        <v>5344</v>
      </c>
      <c r="M216" s="576">
        <v>0</v>
      </c>
      <c r="N216" s="577">
        <v>1</v>
      </c>
      <c r="O216" s="564">
        <v>5</v>
      </c>
      <c r="P216" s="577">
        <v>8</v>
      </c>
      <c r="Q216" s="577">
        <v>8</v>
      </c>
      <c r="R216" s="577"/>
      <c r="S216" s="578"/>
      <c r="T216" s="579">
        <v>0</v>
      </c>
      <c r="U216" s="577">
        <v>1</v>
      </c>
      <c r="V216" s="564">
        <v>5</v>
      </c>
      <c r="W216" s="577">
        <v>8</v>
      </c>
      <c r="X216" s="577">
        <v>8</v>
      </c>
      <c r="Y216" s="577"/>
      <c r="Z216" s="578"/>
      <c r="AA216" s="568">
        <v>5</v>
      </c>
      <c r="AB216" s="564">
        <v>8</v>
      </c>
      <c r="AC216" s="580"/>
    </row>
    <row r="217" spans="1:29" x14ac:dyDescent="0.25">
      <c r="A217" s="561">
        <v>1707022422</v>
      </c>
      <c r="B217" s="563" t="s">
        <v>5346</v>
      </c>
      <c r="C217" s="1697" t="s">
        <v>5297</v>
      </c>
      <c r="D217" s="1697"/>
      <c r="E217" s="1697"/>
      <c r="F217" s="1697"/>
      <c r="G217" s="1697"/>
      <c r="H217" s="1697"/>
      <c r="I217" s="1697"/>
      <c r="J217" s="563" t="s">
        <v>5298</v>
      </c>
      <c r="K217" s="564" t="s">
        <v>12</v>
      </c>
      <c r="L217" s="575" t="s">
        <v>5348</v>
      </c>
      <c r="M217" s="576">
        <v>0</v>
      </c>
      <c r="N217" s="577">
        <v>1</v>
      </c>
      <c r="O217" s="564">
        <v>4</v>
      </c>
      <c r="P217" s="577">
        <v>6</v>
      </c>
      <c r="Q217" s="577">
        <v>6</v>
      </c>
      <c r="R217" s="577"/>
      <c r="S217" s="578"/>
      <c r="T217" s="579">
        <v>0</v>
      </c>
      <c r="U217" s="577">
        <v>1</v>
      </c>
      <c r="V217" s="564">
        <v>4</v>
      </c>
      <c r="W217" s="577">
        <v>6</v>
      </c>
      <c r="X217" s="577">
        <v>6</v>
      </c>
      <c r="Y217" s="577"/>
      <c r="Z217" s="578"/>
      <c r="AA217" s="568">
        <v>4</v>
      </c>
      <c r="AB217" s="564">
        <v>6</v>
      </c>
      <c r="AC217" s="580"/>
    </row>
    <row r="218" spans="1:29" x14ac:dyDescent="0.25">
      <c r="A218" s="554">
        <v>1707022423</v>
      </c>
      <c r="B218" s="555" t="s">
        <v>5349</v>
      </c>
      <c r="C218" s="1696" t="s">
        <v>5297</v>
      </c>
      <c r="D218" s="1696"/>
      <c r="E218" s="1696"/>
      <c r="F218" s="1696"/>
      <c r="G218" s="1696"/>
      <c r="H218" s="1696"/>
      <c r="I218" s="1696"/>
      <c r="J218" s="555" t="s">
        <v>5298</v>
      </c>
      <c r="K218" s="556" t="s">
        <v>19</v>
      </c>
      <c r="L218" s="574" t="s">
        <v>5342</v>
      </c>
      <c r="M218" s="570">
        <v>0</v>
      </c>
      <c r="N218" s="571">
        <v>1</v>
      </c>
      <c r="O218" s="556">
        <v>3</v>
      </c>
      <c r="P218" s="571">
        <v>4</v>
      </c>
      <c r="Q218" s="571">
        <v>4</v>
      </c>
      <c r="R218" s="571"/>
      <c r="S218" s="572"/>
      <c r="T218" s="573">
        <v>0</v>
      </c>
      <c r="U218" s="571">
        <v>1</v>
      </c>
      <c r="V218" s="556">
        <v>3</v>
      </c>
      <c r="W218" s="571">
        <v>4</v>
      </c>
      <c r="X218" s="571">
        <v>4</v>
      </c>
      <c r="Y218" s="571"/>
      <c r="Z218" s="572"/>
      <c r="AA218" s="554">
        <v>3</v>
      </c>
      <c r="AB218" s="556">
        <v>4</v>
      </c>
      <c r="AC218" s="560"/>
    </row>
    <row r="219" spans="1:29" ht="36" x14ac:dyDescent="0.25">
      <c r="A219" s="554">
        <v>1707022424</v>
      </c>
      <c r="B219" s="556" t="s">
        <v>5350</v>
      </c>
      <c r="C219" s="1696" t="s">
        <v>5297</v>
      </c>
      <c r="D219" s="1696"/>
      <c r="E219" s="1696"/>
      <c r="F219" s="1696"/>
      <c r="G219" s="1696"/>
      <c r="H219" s="1696"/>
      <c r="I219" s="1696"/>
      <c r="J219" s="556" t="s">
        <v>5298</v>
      </c>
      <c r="K219" s="556" t="s">
        <v>18</v>
      </c>
      <c r="L219" s="574" t="s">
        <v>5352</v>
      </c>
      <c r="M219" s="570">
        <v>0</v>
      </c>
      <c r="N219" s="571">
        <v>1</v>
      </c>
      <c r="O219" s="556">
        <v>2</v>
      </c>
      <c r="P219" s="571">
        <v>5</v>
      </c>
      <c r="Q219" s="571">
        <v>5</v>
      </c>
      <c r="R219" s="571"/>
      <c r="S219" s="572"/>
      <c r="T219" s="573">
        <v>0</v>
      </c>
      <c r="U219" s="571">
        <v>1</v>
      </c>
      <c r="V219" s="556">
        <v>2</v>
      </c>
      <c r="W219" s="571" t="s">
        <v>5434</v>
      </c>
      <c r="X219" s="571">
        <v>5</v>
      </c>
      <c r="Y219" s="571"/>
      <c r="Z219" s="572"/>
      <c r="AA219" s="554">
        <v>2</v>
      </c>
      <c r="AB219" s="571">
        <v>11</v>
      </c>
      <c r="AC219" s="560"/>
    </row>
    <row r="220" spans="1:29" ht="36" x14ac:dyDescent="0.25">
      <c r="A220" s="554">
        <v>1707022425</v>
      </c>
      <c r="B220" s="555" t="s">
        <v>5354</v>
      </c>
      <c r="C220" s="1696" t="s">
        <v>5297</v>
      </c>
      <c r="D220" s="1696"/>
      <c r="E220" s="1696"/>
      <c r="F220" s="1696"/>
      <c r="G220" s="1696"/>
      <c r="H220" s="1696"/>
      <c r="I220" s="1696"/>
      <c r="J220" s="555" t="s">
        <v>5298</v>
      </c>
      <c r="K220" s="556" t="s">
        <v>5411</v>
      </c>
      <c r="L220" s="574" t="s">
        <v>5352</v>
      </c>
      <c r="M220" s="570">
        <v>1</v>
      </c>
      <c r="N220" s="571">
        <v>0</v>
      </c>
      <c r="O220" s="556">
        <v>4</v>
      </c>
      <c r="P220" s="571">
        <v>7</v>
      </c>
      <c r="Q220" s="571"/>
      <c r="R220" s="571"/>
      <c r="S220" s="572"/>
      <c r="T220" s="573">
        <v>1</v>
      </c>
      <c r="U220" s="571">
        <v>0</v>
      </c>
      <c r="V220" s="556">
        <v>4</v>
      </c>
      <c r="W220" s="571" t="s">
        <v>5435</v>
      </c>
      <c r="X220" s="571"/>
      <c r="Y220" s="571"/>
      <c r="Z220" s="572"/>
      <c r="AA220" s="554">
        <v>4</v>
      </c>
      <c r="AB220" s="556">
        <v>12</v>
      </c>
      <c r="AC220" s="569" t="s">
        <v>5312</v>
      </c>
    </row>
    <row r="221" spans="1:29" ht="36" x14ac:dyDescent="0.25">
      <c r="A221" s="554">
        <v>1707022426</v>
      </c>
      <c r="B221" s="555" t="s">
        <v>5357</v>
      </c>
      <c r="C221" s="1696" t="s">
        <v>5297</v>
      </c>
      <c r="D221" s="1696"/>
      <c r="E221" s="1696"/>
      <c r="F221" s="1696"/>
      <c r="G221" s="1696"/>
      <c r="H221" s="1696"/>
      <c r="I221" s="1696"/>
      <c r="J221" s="555" t="s">
        <v>5298</v>
      </c>
      <c r="K221" s="556" t="s">
        <v>18</v>
      </c>
      <c r="L221" s="574" t="s">
        <v>5352</v>
      </c>
      <c r="M221" s="570">
        <v>0</v>
      </c>
      <c r="N221" s="571">
        <v>1</v>
      </c>
      <c r="O221" s="556">
        <v>5</v>
      </c>
      <c r="P221" s="571">
        <v>7</v>
      </c>
      <c r="Q221" s="571">
        <v>7</v>
      </c>
      <c r="R221" s="571"/>
      <c r="S221" s="572"/>
      <c r="T221" s="573">
        <v>0</v>
      </c>
      <c r="U221" s="571">
        <v>1</v>
      </c>
      <c r="V221" s="556">
        <v>5</v>
      </c>
      <c r="W221" s="571" t="s">
        <v>5436</v>
      </c>
      <c r="X221" s="571">
        <v>7</v>
      </c>
      <c r="Y221" s="571"/>
      <c r="Z221" s="572"/>
      <c r="AA221" s="554">
        <v>5</v>
      </c>
      <c r="AB221" s="556">
        <v>9</v>
      </c>
      <c r="AC221" s="560"/>
    </row>
    <row r="222" spans="1:29" x14ac:dyDescent="0.25">
      <c r="A222" s="554">
        <v>1707022427</v>
      </c>
      <c r="B222" s="555" t="s">
        <v>5360</v>
      </c>
      <c r="C222" s="1696" t="s">
        <v>5297</v>
      </c>
      <c r="D222" s="1696"/>
      <c r="E222" s="1696"/>
      <c r="F222" s="1696"/>
      <c r="G222" s="1696"/>
      <c r="H222" s="1696"/>
      <c r="I222" s="1696"/>
      <c r="J222" s="555" t="s">
        <v>5298</v>
      </c>
      <c r="K222" s="556" t="s">
        <v>18</v>
      </c>
      <c r="L222" s="574" t="s">
        <v>5352</v>
      </c>
      <c r="M222" s="570">
        <v>1</v>
      </c>
      <c r="N222" s="571">
        <v>1</v>
      </c>
      <c r="O222" s="556">
        <v>3</v>
      </c>
      <c r="P222" s="571">
        <v>5</v>
      </c>
      <c r="Q222" s="571">
        <v>5</v>
      </c>
      <c r="R222" s="571"/>
      <c r="S222" s="572"/>
      <c r="T222" s="573">
        <v>1</v>
      </c>
      <c r="U222" s="571">
        <v>1</v>
      </c>
      <c r="V222" s="556" t="s">
        <v>5437</v>
      </c>
      <c r="W222" s="571">
        <v>5</v>
      </c>
      <c r="X222" s="571">
        <v>5</v>
      </c>
      <c r="Y222" s="571"/>
      <c r="Z222" s="572"/>
      <c r="AA222" s="554">
        <v>3</v>
      </c>
      <c r="AB222" s="556">
        <v>11</v>
      </c>
      <c r="AC222" s="560"/>
    </row>
    <row r="223" spans="1:29" ht="54" x14ac:dyDescent="0.25">
      <c r="A223" s="554">
        <v>1707022428</v>
      </c>
      <c r="B223" s="555" t="s">
        <v>5362</v>
      </c>
      <c r="C223" s="1696" t="s">
        <v>5297</v>
      </c>
      <c r="D223" s="1696"/>
      <c r="E223" s="1696"/>
      <c r="F223" s="1696"/>
      <c r="G223" s="1696"/>
      <c r="H223" s="1696"/>
      <c r="I223" s="1696"/>
      <c r="J223" s="555" t="s">
        <v>5298</v>
      </c>
      <c r="K223" s="556" t="s">
        <v>17</v>
      </c>
      <c r="L223" s="574"/>
      <c r="M223" s="570">
        <v>0</v>
      </c>
      <c r="N223" s="571">
        <v>1</v>
      </c>
      <c r="O223" s="556">
        <v>3</v>
      </c>
      <c r="P223" s="571">
        <v>13</v>
      </c>
      <c r="Q223" s="571"/>
      <c r="R223" s="571"/>
      <c r="S223" s="572"/>
      <c r="T223" s="573">
        <v>0</v>
      </c>
      <c r="U223" s="571">
        <v>1</v>
      </c>
      <c r="V223" s="556">
        <v>3</v>
      </c>
      <c r="W223" s="571" t="s">
        <v>5438</v>
      </c>
      <c r="X223" s="571"/>
      <c r="Y223" s="571"/>
      <c r="Z223" s="572"/>
      <c r="AA223" s="554">
        <v>3</v>
      </c>
      <c r="AB223" s="556">
        <v>19</v>
      </c>
      <c r="AC223" s="569" t="s">
        <v>5312</v>
      </c>
    </row>
    <row r="224" spans="1:29" ht="36" x14ac:dyDescent="0.25">
      <c r="A224" s="554">
        <v>1707022429</v>
      </c>
      <c r="B224" s="581" t="s">
        <v>5365</v>
      </c>
      <c r="C224" s="1696" t="s">
        <v>5297</v>
      </c>
      <c r="D224" s="1696"/>
      <c r="E224" s="1696"/>
      <c r="F224" s="1696"/>
      <c r="G224" s="1696"/>
      <c r="H224" s="1696"/>
      <c r="I224" s="1696"/>
      <c r="J224" s="555" t="s">
        <v>5298</v>
      </c>
      <c r="K224" s="556" t="s">
        <v>18</v>
      </c>
      <c r="L224" s="574"/>
      <c r="M224" s="570">
        <v>0</v>
      </c>
      <c r="N224" s="571">
        <v>1</v>
      </c>
      <c r="O224" s="556">
        <v>3</v>
      </c>
      <c r="P224" s="571">
        <v>7</v>
      </c>
      <c r="Q224" s="571"/>
      <c r="R224" s="571"/>
      <c r="S224" s="572"/>
      <c r="T224" s="573">
        <v>0</v>
      </c>
      <c r="U224" s="571">
        <v>1</v>
      </c>
      <c r="V224" s="556">
        <v>3</v>
      </c>
      <c r="W224" s="571" t="s">
        <v>5439</v>
      </c>
      <c r="X224" s="571"/>
      <c r="Y224" s="571"/>
      <c r="Z224" s="572"/>
      <c r="AA224" s="554">
        <v>3</v>
      </c>
      <c r="AB224" s="556">
        <v>7</v>
      </c>
      <c r="AC224" s="569" t="s">
        <v>5412</v>
      </c>
    </row>
    <row r="225" spans="1:29" ht="54" x14ac:dyDescent="0.25">
      <c r="A225" s="554">
        <v>1707022430</v>
      </c>
      <c r="B225" s="581" t="s">
        <v>5368</v>
      </c>
      <c r="C225" s="1696" t="s">
        <v>5297</v>
      </c>
      <c r="D225" s="1696"/>
      <c r="E225" s="1696"/>
      <c r="F225" s="1696"/>
      <c r="G225" s="1696"/>
      <c r="H225" s="1696"/>
      <c r="I225" s="1696"/>
      <c r="J225" s="555" t="s">
        <v>5298</v>
      </c>
      <c r="K225" s="556" t="s">
        <v>19</v>
      </c>
      <c r="L225" s="574"/>
      <c r="M225" s="570">
        <v>1</v>
      </c>
      <c r="N225" s="571">
        <v>2</v>
      </c>
      <c r="O225" s="556">
        <v>12</v>
      </c>
      <c r="P225" s="571">
        <v>16</v>
      </c>
      <c r="Q225" s="571"/>
      <c r="R225" s="571"/>
      <c r="S225" s="572"/>
      <c r="T225" s="573">
        <v>1</v>
      </c>
      <c r="U225" s="571">
        <v>2</v>
      </c>
      <c r="V225" s="556">
        <v>12</v>
      </c>
      <c r="W225" s="571" t="s">
        <v>5440</v>
      </c>
      <c r="X225" s="571"/>
      <c r="Y225" s="571"/>
      <c r="Z225" s="572"/>
      <c r="AA225" s="554">
        <v>12</v>
      </c>
      <c r="AB225" s="556">
        <v>43</v>
      </c>
      <c r="AC225" s="582"/>
    </row>
    <row r="226" spans="1:29" ht="72" x14ac:dyDescent="0.25">
      <c r="A226" s="554">
        <v>1707022431</v>
      </c>
      <c r="B226" s="581" t="s">
        <v>5371</v>
      </c>
      <c r="C226" s="1696" t="s">
        <v>5297</v>
      </c>
      <c r="D226" s="1696"/>
      <c r="E226" s="1696"/>
      <c r="F226" s="1696"/>
      <c r="G226" s="1696"/>
      <c r="H226" s="1696"/>
      <c r="I226" s="1696"/>
      <c r="J226" s="555" t="s">
        <v>5298</v>
      </c>
      <c r="K226" s="556" t="s">
        <v>19</v>
      </c>
      <c r="L226" s="574"/>
      <c r="M226" s="570">
        <v>1</v>
      </c>
      <c r="N226" s="571">
        <v>1</v>
      </c>
      <c r="O226" s="556">
        <v>4</v>
      </c>
      <c r="P226" s="571">
        <v>5</v>
      </c>
      <c r="Q226" s="571">
        <v>5</v>
      </c>
      <c r="R226" s="571"/>
      <c r="S226" s="572"/>
      <c r="T226" s="573">
        <v>1</v>
      </c>
      <c r="U226" s="571">
        <v>1</v>
      </c>
      <c r="V226" s="556">
        <v>4</v>
      </c>
      <c r="W226" s="571">
        <v>5</v>
      </c>
      <c r="X226" s="571">
        <v>5</v>
      </c>
      <c r="Y226" s="571"/>
      <c r="Z226" s="572"/>
      <c r="AA226" s="554">
        <v>4</v>
      </c>
      <c r="AB226" s="556">
        <v>6</v>
      </c>
      <c r="AC226" s="569" t="s">
        <v>5312</v>
      </c>
    </row>
    <row r="227" spans="1:29" ht="54" x14ac:dyDescent="0.25">
      <c r="A227" s="561">
        <v>1707022432</v>
      </c>
      <c r="B227" s="583" t="s">
        <v>5372</v>
      </c>
      <c r="C227" s="1697" t="s">
        <v>5297</v>
      </c>
      <c r="D227" s="1697"/>
      <c r="E227" s="1697"/>
      <c r="F227" s="1697"/>
      <c r="G227" s="1697"/>
      <c r="H227" s="1697"/>
      <c r="I227" s="1697"/>
      <c r="J227" s="563" t="s">
        <v>5298</v>
      </c>
      <c r="K227" s="556" t="s">
        <v>12</v>
      </c>
      <c r="L227" s="575"/>
      <c r="M227" s="576">
        <v>0</v>
      </c>
      <c r="N227" s="577">
        <v>1</v>
      </c>
      <c r="O227" s="564">
        <v>2</v>
      </c>
      <c r="P227" s="577">
        <v>7</v>
      </c>
      <c r="Q227" s="577">
        <v>7</v>
      </c>
      <c r="R227" s="577"/>
      <c r="S227" s="578"/>
      <c r="T227" s="579">
        <v>0</v>
      </c>
      <c r="U227" s="577">
        <v>1</v>
      </c>
      <c r="V227" s="564">
        <v>2</v>
      </c>
      <c r="W227" s="577">
        <v>7</v>
      </c>
      <c r="X227" s="577">
        <v>7</v>
      </c>
      <c r="Y227" s="577"/>
      <c r="Z227" s="578"/>
      <c r="AA227" s="568">
        <v>2</v>
      </c>
      <c r="AB227" s="564">
        <v>7</v>
      </c>
      <c r="AC227" s="580"/>
    </row>
    <row r="228" spans="1:29" ht="36" x14ac:dyDescent="0.25">
      <c r="A228" s="554">
        <v>1707022433</v>
      </c>
      <c r="B228" s="581" t="s">
        <v>5374</v>
      </c>
      <c r="C228" s="1696" t="s">
        <v>5297</v>
      </c>
      <c r="D228" s="1696"/>
      <c r="E228" s="1696"/>
      <c r="F228" s="1696"/>
      <c r="G228" s="1696"/>
      <c r="H228" s="1696"/>
      <c r="I228" s="1696"/>
      <c r="J228" s="555" t="s">
        <v>5298</v>
      </c>
      <c r="K228" s="571" t="s">
        <v>19</v>
      </c>
      <c r="L228" s="574"/>
      <c r="M228" s="570">
        <v>0</v>
      </c>
      <c r="N228" s="571">
        <v>2</v>
      </c>
      <c r="O228" s="556">
        <v>0</v>
      </c>
      <c r="P228" s="571">
        <v>6</v>
      </c>
      <c r="Q228" s="571"/>
      <c r="R228" s="571"/>
      <c r="S228" s="572"/>
      <c r="T228" s="573">
        <v>0</v>
      </c>
      <c r="U228" s="571">
        <v>2</v>
      </c>
      <c r="V228" s="556">
        <v>0</v>
      </c>
      <c r="W228" s="571" t="s">
        <v>5441</v>
      </c>
      <c r="X228" s="571"/>
      <c r="Y228" s="571"/>
      <c r="Z228" s="572"/>
      <c r="AA228" s="554">
        <v>1</v>
      </c>
      <c r="AB228" s="571">
        <v>7</v>
      </c>
      <c r="AC228" s="560"/>
    </row>
    <row r="229" spans="1:29" x14ac:dyDescent="0.25">
      <c r="A229" s="554">
        <v>1707022435</v>
      </c>
      <c r="B229" s="581" t="s">
        <v>5442</v>
      </c>
      <c r="C229" s="1696" t="s">
        <v>5297</v>
      </c>
      <c r="D229" s="1696"/>
      <c r="E229" s="1696"/>
      <c r="F229" s="1696"/>
      <c r="G229" s="1696"/>
      <c r="H229" s="1696"/>
      <c r="I229" s="1696"/>
      <c r="J229" s="555" t="s">
        <v>5298</v>
      </c>
      <c r="K229" s="571" t="s">
        <v>5413</v>
      </c>
      <c r="L229" s="574"/>
      <c r="M229" s="570">
        <v>2</v>
      </c>
      <c r="N229" s="571">
        <v>2</v>
      </c>
      <c r="O229" s="556">
        <v>3</v>
      </c>
      <c r="P229" s="571">
        <v>11</v>
      </c>
      <c r="Q229" s="571"/>
      <c r="R229" s="571"/>
      <c r="S229" s="572"/>
      <c r="T229" s="573">
        <v>2</v>
      </c>
      <c r="U229" s="571">
        <v>2</v>
      </c>
      <c r="V229" s="556">
        <v>3</v>
      </c>
      <c r="W229" s="571" t="s">
        <v>5443</v>
      </c>
      <c r="X229" s="571"/>
      <c r="Y229" s="571"/>
      <c r="Z229" s="572"/>
      <c r="AA229" s="554">
        <v>3</v>
      </c>
      <c r="AB229" s="556">
        <v>14</v>
      </c>
      <c r="AC229" s="569" t="s">
        <v>5312</v>
      </c>
    </row>
    <row r="230" spans="1:29" x14ac:dyDescent="0.25">
      <c r="A230" s="561">
        <v>1707022436</v>
      </c>
      <c r="B230" s="584" t="s">
        <v>5379</v>
      </c>
      <c r="C230" s="1697" t="s">
        <v>5297</v>
      </c>
      <c r="D230" s="1697"/>
      <c r="E230" s="1697"/>
      <c r="F230" s="1697"/>
      <c r="G230" s="1697"/>
      <c r="H230" s="1697"/>
      <c r="I230" s="1697"/>
      <c r="J230" s="563" t="s">
        <v>5298</v>
      </c>
      <c r="K230" s="577" t="s">
        <v>5380</v>
      </c>
      <c r="L230" s="575"/>
      <c r="M230" s="576">
        <v>1</v>
      </c>
      <c r="N230" s="577">
        <v>0</v>
      </c>
      <c r="O230" s="564">
        <v>0</v>
      </c>
      <c r="P230" s="577">
        <v>9</v>
      </c>
      <c r="Q230" s="577"/>
      <c r="R230" s="577"/>
      <c r="S230" s="578"/>
      <c r="T230" s="579">
        <v>1</v>
      </c>
      <c r="U230" s="577">
        <v>0</v>
      </c>
      <c r="V230" s="564">
        <v>0</v>
      </c>
      <c r="W230" s="577">
        <v>9</v>
      </c>
      <c r="X230" s="577"/>
      <c r="Y230" s="577"/>
      <c r="Z230" s="578"/>
      <c r="AA230" s="554">
        <v>1</v>
      </c>
      <c r="AB230" s="556">
        <v>12</v>
      </c>
      <c r="AC230" s="580"/>
    </row>
    <row r="231" spans="1:29" ht="54" x14ac:dyDescent="0.25">
      <c r="A231" s="554">
        <v>1707022437</v>
      </c>
      <c r="B231" s="581" t="s">
        <v>5381</v>
      </c>
      <c r="C231" s="1696" t="s">
        <v>5297</v>
      </c>
      <c r="D231" s="1696"/>
      <c r="E231" s="1696"/>
      <c r="F231" s="1696"/>
      <c r="G231" s="1696"/>
      <c r="H231" s="1696"/>
      <c r="I231" s="1696"/>
      <c r="J231" s="555" t="s">
        <v>5298</v>
      </c>
      <c r="K231" s="571" t="s">
        <v>19</v>
      </c>
      <c r="L231" s="574"/>
      <c r="M231" s="570">
        <v>2</v>
      </c>
      <c r="N231" s="571">
        <v>0</v>
      </c>
      <c r="O231" s="556">
        <v>3</v>
      </c>
      <c r="P231" s="571">
        <v>11</v>
      </c>
      <c r="Q231" s="571"/>
      <c r="R231" s="571"/>
      <c r="S231" s="572"/>
      <c r="T231" s="573">
        <v>2</v>
      </c>
      <c r="U231" s="571">
        <v>0</v>
      </c>
      <c r="V231" s="556">
        <v>3</v>
      </c>
      <c r="W231" s="571" t="s">
        <v>5444</v>
      </c>
      <c r="X231" s="571"/>
      <c r="Y231" s="571"/>
      <c r="Z231" s="572"/>
      <c r="AA231" s="554">
        <v>3</v>
      </c>
      <c r="AB231" s="571">
        <v>10</v>
      </c>
      <c r="AC231" s="580"/>
    </row>
    <row r="232" spans="1:29" ht="36" x14ac:dyDescent="0.25">
      <c r="A232" s="554">
        <v>1707022438</v>
      </c>
      <c r="B232" s="581" t="s">
        <v>5383</v>
      </c>
      <c r="C232" s="1696" t="s">
        <v>5297</v>
      </c>
      <c r="D232" s="1696"/>
      <c r="E232" s="1696"/>
      <c r="F232" s="1696"/>
      <c r="G232" s="1696"/>
      <c r="H232" s="1696"/>
      <c r="I232" s="1696"/>
      <c r="J232" s="555" t="s">
        <v>5298</v>
      </c>
      <c r="K232" s="571" t="s">
        <v>5384</v>
      </c>
      <c r="L232" s="574"/>
      <c r="M232" s="570">
        <v>1</v>
      </c>
      <c r="N232" s="571">
        <v>1</v>
      </c>
      <c r="O232" s="556">
        <v>1</v>
      </c>
      <c r="P232" s="571">
        <v>7</v>
      </c>
      <c r="Q232" s="571"/>
      <c r="R232" s="571"/>
      <c r="S232" s="572"/>
      <c r="T232" s="573">
        <v>1</v>
      </c>
      <c r="U232" s="571">
        <v>1</v>
      </c>
      <c r="V232" s="556">
        <v>1</v>
      </c>
      <c r="W232" s="571" t="s">
        <v>5445</v>
      </c>
      <c r="X232" s="571"/>
      <c r="Y232" s="571"/>
      <c r="Z232" s="572"/>
      <c r="AA232" s="554">
        <v>1</v>
      </c>
      <c r="AB232" s="571">
        <v>8</v>
      </c>
      <c r="AC232" s="560"/>
    </row>
    <row r="233" spans="1:29" ht="54" x14ac:dyDescent="0.25">
      <c r="A233" s="561">
        <v>1707022439</v>
      </c>
      <c r="B233" s="583" t="s">
        <v>5386</v>
      </c>
      <c r="C233" s="1697" t="s">
        <v>5297</v>
      </c>
      <c r="D233" s="1697"/>
      <c r="E233" s="1697"/>
      <c r="F233" s="1697"/>
      <c r="G233" s="1697"/>
      <c r="H233" s="1697"/>
      <c r="I233" s="1697"/>
      <c r="J233" s="563" t="s">
        <v>5298</v>
      </c>
      <c r="K233" s="577" t="s">
        <v>12</v>
      </c>
      <c r="L233" s="575"/>
      <c r="M233" s="576">
        <v>1</v>
      </c>
      <c r="N233" s="577">
        <v>1</v>
      </c>
      <c r="O233" s="564">
        <v>1</v>
      </c>
      <c r="P233" s="577">
        <v>11</v>
      </c>
      <c r="Q233" s="577"/>
      <c r="R233" s="577"/>
      <c r="S233" s="578"/>
      <c r="T233" s="579">
        <v>1</v>
      </c>
      <c r="U233" s="577">
        <v>1</v>
      </c>
      <c r="V233" s="564">
        <v>1</v>
      </c>
      <c r="W233" s="577">
        <v>11</v>
      </c>
      <c r="X233" s="577"/>
      <c r="Y233" s="577"/>
      <c r="Z233" s="578"/>
      <c r="AA233" s="568">
        <v>1</v>
      </c>
      <c r="AB233" s="564">
        <v>11</v>
      </c>
      <c r="AC233" s="580"/>
    </row>
    <row r="234" spans="1:29" x14ac:dyDescent="0.25">
      <c r="A234" s="561">
        <v>1707022440</v>
      </c>
      <c r="B234" s="583" t="s">
        <v>5388</v>
      </c>
      <c r="C234" s="1697" t="s">
        <v>5297</v>
      </c>
      <c r="D234" s="1697"/>
      <c r="E234" s="1697"/>
      <c r="F234" s="1697"/>
      <c r="G234" s="1697"/>
      <c r="H234" s="1697"/>
      <c r="I234" s="1697"/>
      <c r="J234" s="563" t="s">
        <v>5298</v>
      </c>
      <c r="K234" s="577" t="s">
        <v>5414</v>
      </c>
      <c r="L234" s="575"/>
      <c r="M234" s="576">
        <v>1</v>
      </c>
      <c r="N234" s="577">
        <v>1</v>
      </c>
      <c r="O234" s="564">
        <v>2</v>
      </c>
      <c r="P234" s="577">
        <v>11</v>
      </c>
      <c r="Q234" s="577"/>
      <c r="R234" s="577"/>
      <c r="S234" s="578"/>
      <c r="T234" s="579">
        <v>1</v>
      </c>
      <c r="U234" s="577">
        <v>1</v>
      </c>
      <c r="V234" s="564">
        <v>2</v>
      </c>
      <c r="W234" s="577">
        <v>11</v>
      </c>
      <c r="X234" s="577"/>
      <c r="Y234" s="577"/>
      <c r="Z234" s="578"/>
      <c r="AA234" s="568">
        <v>2</v>
      </c>
      <c r="AB234" s="564">
        <v>11</v>
      </c>
      <c r="AC234" s="580"/>
    </row>
    <row r="235" spans="1:29" x14ac:dyDescent="0.25">
      <c r="A235" s="561">
        <v>1707022441</v>
      </c>
      <c r="B235" s="583" t="s">
        <v>5390</v>
      </c>
      <c r="C235" s="1697" t="s">
        <v>5297</v>
      </c>
      <c r="D235" s="1697"/>
      <c r="E235" s="1697"/>
      <c r="F235" s="1697"/>
      <c r="G235" s="1697"/>
      <c r="H235" s="1697"/>
      <c r="I235" s="1697"/>
      <c r="J235" s="563" t="s">
        <v>5298</v>
      </c>
      <c r="K235" s="577" t="s">
        <v>19</v>
      </c>
      <c r="L235" s="575"/>
      <c r="M235" s="576">
        <v>1</v>
      </c>
      <c r="N235" s="577">
        <v>1</v>
      </c>
      <c r="O235" s="564">
        <v>3</v>
      </c>
      <c r="P235" s="577">
        <v>15</v>
      </c>
      <c r="Q235" s="577"/>
      <c r="R235" s="577"/>
      <c r="S235" s="578"/>
      <c r="T235" s="579">
        <v>1</v>
      </c>
      <c r="U235" s="577">
        <v>1</v>
      </c>
      <c r="V235" s="564">
        <v>3</v>
      </c>
      <c r="W235" s="577">
        <v>15</v>
      </c>
      <c r="X235" s="577"/>
      <c r="Y235" s="577"/>
      <c r="Z235" s="578"/>
      <c r="AA235" s="568">
        <v>3</v>
      </c>
      <c r="AB235" s="564">
        <v>14</v>
      </c>
      <c r="AC235" s="569" t="s">
        <v>5446</v>
      </c>
    </row>
    <row r="236" spans="1:29" ht="36" x14ac:dyDescent="0.25">
      <c r="A236" s="554">
        <v>1707022442</v>
      </c>
      <c r="B236" s="581" t="s">
        <v>5391</v>
      </c>
      <c r="C236" s="1715"/>
      <c r="D236" s="1716"/>
      <c r="E236" s="1716"/>
      <c r="F236" s="1716"/>
      <c r="G236" s="1716"/>
      <c r="H236" s="1716"/>
      <c r="I236" s="1717"/>
      <c r="J236" s="555" t="s">
        <v>5392</v>
      </c>
      <c r="K236" s="571" t="s">
        <v>5413</v>
      </c>
      <c r="L236" s="574"/>
      <c r="M236" s="570">
        <v>1</v>
      </c>
      <c r="N236" s="571">
        <v>1</v>
      </c>
      <c r="O236" s="556">
        <v>2</v>
      </c>
      <c r="P236" s="571">
        <v>8</v>
      </c>
      <c r="Q236" s="571"/>
      <c r="R236" s="571"/>
      <c r="S236" s="572"/>
      <c r="T236" s="573">
        <v>1</v>
      </c>
      <c r="U236" s="571">
        <v>1</v>
      </c>
      <c r="V236" s="556">
        <v>2</v>
      </c>
      <c r="W236" s="571" t="s">
        <v>5447</v>
      </c>
      <c r="X236" s="571"/>
      <c r="Y236" s="571"/>
      <c r="Z236" s="572"/>
      <c r="AA236" s="554">
        <v>2</v>
      </c>
      <c r="AB236" s="571">
        <v>8</v>
      </c>
      <c r="AC236" s="569" t="s">
        <v>5395</v>
      </c>
    </row>
    <row r="237" spans="1:29" ht="36" x14ac:dyDescent="0.25">
      <c r="A237" s="554">
        <v>1707022443</v>
      </c>
      <c r="B237" s="581" t="s">
        <v>5396</v>
      </c>
      <c r="C237" s="1715"/>
      <c r="D237" s="1716"/>
      <c r="E237" s="1716"/>
      <c r="F237" s="1716"/>
      <c r="G237" s="1716"/>
      <c r="H237" s="1716"/>
      <c r="I237" s="1717"/>
      <c r="J237" s="555" t="s">
        <v>5397</v>
      </c>
      <c r="K237" s="571" t="s">
        <v>17</v>
      </c>
      <c r="L237" s="574"/>
      <c r="M237" s="570">
        <v>1</v>
      </c>
      <c r="N237" s="571">
        <v>1</v>
      </c>
      <c r="O237" s="556">
        <v>8</v>
      </c>
      <c r="P237" s="571">
        <v>11</v>
      </c>
      <c r="Q237" s="571"/>
      <c r="R237" s="571"/>
      <c r="S237" s="572"/>
      <c r="T237" s="573">
        <v>1</v>
      </c>
      <c r="U237" s="571">
        <v>1</v>
      </c>
      <c r="V237" s="556">
        <v>8</v>
      </c>
      <c r="W237" s="571">
        <v>11</v>
      </c>
      <c r="X237" s="571"/>
      <c r="Y237" s="571"/>
      <c r="Z237" s="572"/>
      <c r="AA237" s="554">
        <v>8</v>
      </c>
      <c r="AB237" s="556">
        <v>15</v>
      </c>
      <c r="AC237" s="560"/>
    </row>
    <row r="238" spans="1:29" ht="36" x14ac:dyDescent="0.25">
      <c r="A238" s="554">
        <v>1707022444</v>
      </c>
      <c r="B238" s="581" t="s">
        <v>5398</v>
      </c>
      <c r="C238" s="1715"/>
      <c r="D238" s="1716"/>
      <c r="E238" s="1716"/>
      <c r="F238" s="1716"/>
      <c r="G238" s="1716"/>
      <c r="H238" s="1716"/>
      <c r="I238" s="1717"/>
      <c r="J238" s="555" t="s">
        <v>5397</v>
      </c>
      <c r="K238" s="571" t="s">
        <v>18</v>
      </c>
      <c r="L238" s="574"/>
      <c r="M238" s="570">
        <v>1</v>
      </c>
      <c r="N238" s="571">
        <v>1</v>
      </c>
      <c r="O238" s="556">
        <v>2</v>
      </c>
      <c r="P238" s="571">
        <v>8</v>
      </c>
      <c r="Q238" s="571"/>
      <c r="R238" s="571"/>
      <c r="S238" s="572"/>
      <c r="T238" s="573">
        <v>1</v>
      </c>
      <c r="U238" s="571">
        <v>1</v>
      </c>
      <c r="V238" s="556">
        <v>2</v>
      </c>
      <c r="W238" s="571">
        <v>8</v>
      </c>
      <c r="X238" s="571"/>
      <c r="Y238" s="571"/>
      <c r="Z238" s="572"/>
      <c r="AA238" s="573">
        <v>2</v>
      </c>
      <c r="AB238" s="571">
        <v>9</v>
      </c>
      <c r="AC238" s="582"/>
    </row>
    <row r="239" spans="1:29" ht="36" x14ac:dyDescent="0.25">
      <c r="A239" s="561">
        <v>1707022445</v>
      </c>
      <c r="B239" s="583" t="s">
        <v>5399</v>
      </c>
      <c r="C239" s="1718"/>
      <c r="D239" s="1719"/>
      <c r="E239" s="1719"/>
      <c r="F239" s="1719"/>
      <c r="G239" s="1719"/>
      <c r="H239" s="1719"/>
      <c r="I239" s="1720"/>
      <c r="J239" s="563" t="s">
        <v>5397</v>
      </c>
      <c r="K239" s="577" t="s">
        <v>19</v>
      </c>
      <c r="L239" s="575"/>
      <c r="M239" s="576">
        <v>1</v>
      </c>
      <c r="N239" s="577">
        <v>1</v>
      </c>
      <c r="O239" s="564">
        <v>3</v>
      </c>
      <c r="P239" s="577">
        <v>9</v>
      </c>
      <c r="Q239" s="577"/>
      <c r="R239" s="577"/>
      <c r="S239" s="578"/>
      <c r="T239" s="579">
        <v>1</v>
      </c>
      <c r="U239" s="577">
        <v>1</v>
      </c>
      <c r="V239" s="564">
        <v>3</v>
      </c>
      <c r="W239" s="577">
        <v>9</v>
      </c>
      <c r="X239" s="577"/>
      <c r="Y239" s="577"/>
      <c r="Z239" s="578"/>
      <c r="AA239" s="579">
        <v>3</v>
      </c>
      <c r="AB239" s="577">
        <v>9</v>
      </c>
      <c r="AC239" s="580"/>
    </row>
    <row r="240" spans="1:29" x14ac:dyDescent="0.25">
      <c r="A240" s="561">
        <v>1707022447</v>
      </c>
      <c r="B240" s="585" t="s">
        <v>5400</v>
      </c>
      <c r="C240" s="1697"/>
      <c r="D240" s="1697"/>
      <c r="E240" s="1697"/>
      <c r="F240" s="1697"/>
      <c r="G240" s="1697"/>
      <c r="H240" s="1697"/>
      <c r="I240" s="1697"/>
      <c r="J240" s="563" t="s">
        <v>5298</v>
      </c>
      <c r="K240" s="564" t="s">
        <v>17</v>
      </c>
      <c r="L240" s="575"/>
      <c r="M240" s="576">
        <v>1</v>
      </c>
      <c r="N240" s="577">
        <v>1</v>
      </c>
      <c r="O240" s="564">
        <v>3</v>
      </c>
      <c r="P240" s="577">
        <v>4</v>
      </c>
      <c r="Q240" s="577"/>
      <c r="R240" s="577"/>
      <c r="S240" s="578"/>
      <c r="T240" s="579">
        <v>1</v>
      </c>
      <c r="U240" s="577">
        <v>1</v>
      </c>
      <c r="V240" s="577">
        <v>3</v>
      </c>
      <c r="W240" s="577">
        <v>4</v>
      </c>
      <c r="X240" s="577"/>
      <c r="Y240" s="577"/>
      <c r="Z240" s="578"/>
      <c r="AA240" s="579">
        <v>3</v>
      </c>
      <c r="AB240" s="577">
        <v>4</v>
      </c>
      <c r="AC240" s="580"/>
    </row>
    <row r="241" spans="1:29" ht="18.75" x14ac:dyDescent="0.25">
      <c r="A241" s="561">
        <v>1707022448</v>
      </c>
      <c r="B241" s="593" t="s">
        <v>5401</v>
      </c>
      <c r="C241" s="1718"/>
      <c r="D241" s="1719"/>
      <c r="E241" s="1719"/>
      <c r="F241" s="1719"/>
      <c r="G241" s="1719"/>
      <c r="H241" s="1719"/>
      <c r="I241" s="1720"/>
      <c r="J241" s="563" t="s">
        <v>5397</v>
      </c>
      <c r="K241" s="564"/>
      <c r="L241" s="575"/>
      <c r="M241" s="576"/>
      <c r="N241" s="577"/>
      <c r="O241" s="564"/>
      <c r="P241" s="577"/>
      <c r="Q241" s="577"/>
      <c r="R241" s="577"/>
      <c r="S241" s="578"/>
      <c r="T241" s="579"/>
      <c r="U241" s="577"/>
      <c r="V241" s="577"/>
      <c r="W241" s="577"/>
      <c r="X241" s="577"/>
      <c r="Y241" s="577"/>
      <c r="Z241" s="578"/>
      <c r="AA241" s="579">
        <v>8</v>
      </c>
      <c r="AB241" s="577">
        <v>20</v>
      </c>
      <c r="AC241" s="580"/>
    </row>
    <row r="242" spans="1:29" ht="36" x14ac:dyDescent="0.25">
      <c r="A242" s="554">
        <v>1707022449</v>
      </c>
      <c r="B242" s="555" t="s">
        <v>5402</v>
      </c>
      <c r="C242" s="1696"/>
      <c r="D242" s="1696"/>
      <c r="E242" s="1696"/>
      <c r="F242" s="1696"/>
      <c r="G242" s="1696"/>
      <c r="H242" s="1696"/>
      <c r="I242" s="1696"/>
      <c r="J242" s="555" t="s">
        <v>5298</v>
      </c>
      <c r="K242" s="556" t="s">
        <v>18</v>
      </c>
      <c r="L242" s="574"/>
      <c r="M242" s="570">
        <v>1</v>
      </c>
      <c r="N242" s="571">
        <v>1</v>
      </c>
      <c r="O242" s="556">
        <v>5</v>
      </c>
      <c r="P242" s="571">
        <v>9</v>
      </c>
      <c r="Q242" s="571"/>
      <c r="R242" s="571"/>
      <c r="S242" s="572"/>
      <c r="T242" s="573">
        <v>1</v>
      </c>
      <c r="U242" s="571">
        <v>1</v>
      </c>
      <c r="V242" s="571">
        <v>5</v>
      </c>
      <c r="W242" s="571">
        <v>9</v>
      </c>
      <c r="X242" s="571"/>
      <c r="Y242" s="571"/>
      <c r="Z242" s="572"/>
      <c r="AA242" s="573">
        <v>5</v>
      </c>
      <c r="AB242" s="571">
        <v>9</v>
      </c>
      <c r="AC242" s="560"/>
    </row>
    <row r="243" spans="1:29" ht="54" x14ac:dyDescent="0.25">
      <c r="A243" s="561">
        <v>1707022450</v>
      </c>
      <c r="B243" s="586" t="s">
        <v>5415</v>
      </c>
      <c r="C243" s="1697"/>
      <c r="D243" s="1697"/>
      <c r="E243" s="1697"/>
      <c r="F243" s="1697"/>
      <c r="G243" s="1697"/>
      <c r="H243" s="1697"/>
      <c r="I243" s="1697"/>
      <c r="J243" s="563" t="s">
        <v>5298</v>
      </c>
      <c r="K243" s="564" t="s">
        <v>19</v>
      </c>
      <c r="L243" s="575"/>
      <c r="M243" s="576">
        <v>1</v>
      </c>
      <c r="N243" s="577">
        <v>1</v>
      </c>
      <c r="O243" s="564">
        <v>6</v>
      </c>
      <c r="P243" s="577">
        <v>27</v>
      </c>
      <c r="Q243" s="577"/>
      <c r="R243" s="577"/>
      <c r="S243" s="578"/>
      <c r="T243" s="579">
        <v>1</v>
      </c>
      <c r="U243" s="577">
        <v>1</v>
      </c>
      <c r="V243" s="577">
        <v>6</v>
      </c>
      <c r="W243" s="577">
        <v>27</v>
      </c>
      <c r="X243" s="577"/>
      <c r="Y243" s="577"/>
      <c r="Z243" s="578"/>
      <c r="AA243" s="579">
        <v>6</v>
      </c>
      <c r="AB243" s="577">
        <v>27</v>
      </c>
      <c r="AC243" s="580"/>
    </row>
    <row r="244" spans="1:29" ht="18.75" thickBot="1" x14ac:dyDescent="0.3">
      <c r="A244" s="594">
        <v>1707022452</v>
      </c>
      <c r="B244" s="595"/>
      <c r="C244" s="596"/>
      <c r="D244" s="596"/>
      <c r="E244" s="596"/>
      <c r="F244" s="596"/>
      <c r="G244" s="595"/>
      <c r="H244" s="595"/>
      <c r="I244" s="595"/>
      <c r="J244" s="595"/>
      <c r="K244" s="596"/>
      <c r="L244" s="597"/>
      <c r="M244" s="598"/>
      <c r="N244" s="599"/>
      <c r="O244" s="596"/>
      <c r="P244" s="599"/>
      <c r="Q244" s="599"/>
      <c r="R244" s="599"/>
      <c r="S244" s="600"/>
      <c r="T244" s="601"/>
      <c r="U244" s="599"/>
      <c r="V244" s="596"/>
      <c r="W244" s="599"/>
      <c r="X244" s="599"/>
      <c r="Y244" s="599"/>
      <c r="Z244" s="600"/>
      <c r="AA244" s="602">
        <v>2</v>
      </c>
      <c r="AB244" s="596">
        <v>7</v>
      </c>
      <c r="AC244" s="603"/>
    </row>
    <row r="245" spans="1:29" x14ac:dyDescent="0.25">
      <c r="A245" s="561" t="s">
        <v>5313</v>
      </c>
      <c r="B245" s="586" t="s">
        <v>5403</v>
      </c>
      <c r="C245" s="564"/>
      <c r="D245" s="564"/>
      <c r="E245" s="564"/>
      <c r="F245" s="564"/>
      <c r="G245" s="563"/>
      <c r="H245" s="563"/>
      <c r="I245" s="563"/>
      <c r="J245" s="563" t="s">
        <v>5298</v>
      </c>
      <c r="K245" s="564" t="s">
        <v>19</v>
      </c>
      <c r="L245" s="575"/>
      <c r="M245" s="576">
        <v>0</v>
      </c>
      <c r="N245" s="577">
        <v>0</v>
      </c>
      <c r="O245" s="564">
        <v>0</v>
      </c>
      <c r="P245" s="577">
        <v>6</v>
      </c>
      <c r="Q245" s="577"/>
      <c r="R245" s="577"/>
      <c r="S245" s="578"/>
      <c r="T245" s="579">
        <v>0</v>
      </c>
      <c r="U245" s="577">
        <v>0</v>
      </c>
      <c r="V245" s="564">
        <v>0</v>
      </c>
      <c r="W245" s="577" t="s">
        <v>5404</v>
      </c>
      <c r="X245" s="577"/>
      <c r="Y245" s="577">
        <v>7</v>
      </c>
      <c r="Z245" s="578"/>
      <c r="AA245" s="554">
        <v>1</v>
      </c>
      <c r="AB245" s="564">
        <v>24</v>
      </c>
      <c r="AC245" s="575"/>
    </row>
    <row r="246" spans="1:29" ht="18.75" thickBot="1" x14ac:dyDescent="0.3">
      <c r="A246" s="554" t="s">
        <v>5313</v>
      </c>
      <c r="B246" s="555" t="s">
        <v>5405</v>
      </c>
      <c r="C246" s="556"/>
      <c r="D246" s="556"/>
      <c r="E246" s="556"/>
      <c r="F246" s="556"/>
      <c r="G246" s="555"/>
      <c r="H246" s="555"/>
      <c r="I246" s="555"/>
      <c r="J246" s="555"/>
      <c r="K246" s="556" t="s">
        <v>17</v>
      </c>
      <c r="L246" s="574"/>
      <c r="M246" s="570"/>
      <c r="N246" s="571"/>
      <c r="O246" s="556"/>
      <c r="P246" s="571"/>
      <c r="Q246" s="571"/>
      <c r="R246" s="571"/>
      <c r="S246" s="572"/>
      <c r="T246" s="573"/>
      <c r="U246" s="571"/>
      <c r="V246" s="556"/>
      <c r="W246" s="571"/>
      <c r="X246" s="571"/>
      <c r="Y246" s="571"/>
      <c r="Z246" s="572"/>
      <c r="AA246" s="554">
        <v>1</v>
      </c>
      <c r="AB246" s="556">
        <v>12</v>
      </c>
      <c r="AC246" s="560"/>
    </row>
    <row r="247" spans="1:29" ht="18.75" thickBot="1" x14ac:dyDescent="0.3">
      <c r="A247" s="1709" t="s">
        <v>5448</v>
      </c>
      <c r="B247" s="1710"/>
      <c r="C247" s="587"/>
      <c r="D247" s="587"/>
      <c r="E247" s="587"/>
      <c r="F247" s="587"/>
      <c r="G247" s="587"/>
      <c r="H247" s="587"/>
      <c r="I247" s="587"/>
      <c r="J247" s="587"/>
      <c r="K247" s="587"/>
      <c r="L247" s="587"/>
      <c r="M247" s="587"/>
      <c r="N247" s="587"/>
      <c r="O247" s="587"/>
      <c r="P247" s="587"/>
      <c r="Q247" s="587"/>
      <c r="R247" s="587"/>
      <c r="S247" s="587"/>
      <c r="T247" s="587"/>
      <c r="U247" s="587"/>
      <c r="V247" s="587"/>
      <c r="W247" s="587"/>
      <c r="X247" s="587"/>
      <c r="Y247" s="587"/>
      <c r="Z247" s="588"/>
      <c r="AA247" s="589">
        <f>SUM(AA206:AA246)</f>
        <v>153</v>
      </c>
      <c r="AB247" s="590">
        <f>SUM(AB206:AB246)</f>
        <v>550</v>
      </c>
      <c r="AC247" s="591"/>
    </row>
    <row r="248" spans="1:29" ht="70.150000000000006" customHeight="1" thickBot="1" x14ac:dyDescent="0.3">
      <c r="A248" s="1724" t="s">
        <v>5449</v>
      </c>
      <c r="B248" s="1725"/>
      <c r="C248" s="1725"/>
      <c r="D248" s="1725"/>
      <c r="E248" s="1725"/>
      <c r="F248" s="1725"/>
      <c r="G248" s="1725"/>
      <c r="H248" s="1725"/>
      <c r="I248" s="1725"/>
      <c r="J248" s="1725"/>
      <c r="K248" s="1725"/>
      <c r="L248" s="1725"/>
      <c r="M248" s="1725"/>
      <c r="N248" s="1725"/>
      <c r="O248" s="1725"/>
      <c r="P248" s="1725"/>
      <c r="Q248" s="1725"/>
      <c r="R248" s="1725"/>
      <c r="S248" s="1725"/>
      <c r="T248" s="1725"/>
      <c r="U248" s="1725"/>
      <c r="V248" s="1725"/>
      <c r="W248" s="1725"/>
      <c r="X248" s="1725"/>
      <c r="Y248" s="1725"/>
      <c r="Z248" s="1725"/>
      <c r="AA248" s="1725"/>
      <c r="AB248" s="1725"/>
      <c r="AC248" s="1726"/>
    </row>
    <row r="249" spans="1:29" ht="18.75" thickBot="1" x14ac:dyDescent="0.3">
      <c r="AA249" s="592"/>
    </row>
    <row r="250" spans="1:29" ht="105.75" thickBot="1" x14ac:dyDescent="0.3">
      <c r="A250" s="1702" t="s">
        <v>48</v>
      </c>
      <c r="B250" s="1703"/>
      <c r="C250" s="536"/>
      <c r="D250" s="536"/>
      <c r="E250" s="536"/>
      <c r="F250" s="536">
        <v>44957</v>
      </c>
      <c r="G250" s="536"/>
      <c r="H250" s="536"/>
      <c r="I250" s="536"/>
      <c r="J250" s="536" t="s">
        <v>5271</v>
      </c>
      <c r="K250" s="536"/>
      <c r="L250" s="536"/>
      <c r="M250" s="536"/>
      <c r="N250" s="536"/>
      <c r="O250" s="536">
        <v>44972</v>
      </c>
      <c r="P250" s="536"/>
      <c r="Q250" s="536"/>
      <c r="R250" s="536"/>
      <c r="S250" s="536"/>
      <c r="T250" s="536"/>
      <c r="U250" s="536"/>
      <c r="V250" s="536"/>
      <c r="W250" s="536"/>
      <c r="X250" s="536"/>
      <c r="Y250" s="536"/>
      <c r="Z250" s="536"/>
      <c r="AA250" s="536">
        <v>45046</v>
      </c>
      <c r="AB250" s="676" t="s">
        <v>5450</v>
      </c>
      <c r="AC250" s="675">
        <v>45078</v>
      </c>
    </row>
    <row r="251" spans="1:29" x14ac:dyDescent="0.25">
      <c r="A251" s="1704" t="s">
        <v>5272</v>
      </c>
      <c r="B251" s="1706" t="s">
        <v>5273</v>
      </c>
      <c r="C251" s="1706" t="s">
        <v>5274</v>
      </c>
      <c r="D251" s="1706"/>
      <c r="E251" s="1706"/>
      <c r="F251" s="1706"/>
      <c r="G251" s="1706"/>
      <c r="H251" s="1706"/>
      <c r="I251" s="1706"/>
      <c r="J251" s="1706"/>
      <c r="K251" s="1706"/>
      <c r="L251" s="1708"/>
      <c r="M251" s="1721" t="s">
        <v>5275</v>
      </c>
      <c r="N251" s="1706"/>
      <c r="O251" s="1706"/>
      <c r="P251" s="1706"/>
      <c r="Q251" s="1706"/>
      <c r="R251" s="1706"/>
      <c r="S251" s="1711"/>
      <c r="T251" s="1704" t="s">
        <v>5276</v>
      </c>
      <c r="U251" s="1706"/>
      <c r="V251" s="1706"/>
      <c r="W251" s="1706"/>
      <c r="X251" s="1706"/>
      <c r="Y251" s="1706"/>
      <c r="Z251" s="1711"/>
      <c r="AA251" s="1712" t="s">
        <v>5277</v>
      </c>
      <c r="AB251" s="1713"/>
      <c r="AC251" s="1714"/>
    </row>
    <row r="252" spans="1:29" ht="162.75" thickBot="1" x14ac:dyDescent="0.3">
      <c r="A252" s="1705"/>
      <c r="B252" s="1707"/>
      <c r="C252" s="656" t="s">
        <v>5278</v>
      </c>
      <c r="D252" s="656" t="s">
        <v>5279</v>
      </c>
      <c r="E252" s="656" t="s">
        <v>5280</v>
      </c>
      <c r="F252" s="656" t="s">
        <v>5281</v>
      </c>
      <c r="G252" s="656" t="s">
        <v>5282</v>
      </c>
      <c r="H252" s="656" t="s">
        <v>5283</v>
      </c>
      <c r="I252" s="657" t="s">
        <v>5284</v>
      </c>
      <c r="J252" s="657" t="s">
        <v>5285</v>
      </c>
      <c r="K252" s="656" t="s">
        <v>5286</v>
      </c>
      <c r="L252" s="658" t="s">
        <v>5287</v>
      </c>
      <c r="M252" s="659" t="s">
        <v>5288</v>
      </c>
      <c r="N252" s="656" t="s">
        <v>5289</v>
      </c>
      <c r="O252" s="656" t="s">
        <v>5290</v>
      </c>
      <c r="P252" s="657" t="s">
        <v>5291</v>
      </c>
      <c r="Q252" s="657" t="s">
        <v>5292</v>
      </c>
      <c r="R252" s="657" t="s">
        <v>5293</v>
      </c>
      <c r="S252" s="660" t="s">
        <v>5294</v>
      </c>
      <c r="T252" s="661" t="s">
        <v>5288</v>
      </c>
      <c r="U252" s="656" t="s">
        <v>5289</v>
      </c>
      <c r="V252" s="656" t="s">
        <v>5290</v>
      </c>
      <c r="W252" s="657" t="s">
        <v>5291</v>
      </c>
      <c r="X252" s="657" t="s">
        <v>5292</v>
      </c>
      <c r="Y252" s="657" t="s">
        <v>5293</v>
      </c>
      <c r="Z252" s="660" t="s">
        <v>5294</v>
      </c>
      <c r="AA252" s="662" t="s">
        <v>5295</v>
      </c>
      <c r="AB252" s="663" t="s">
        <v>5423</v>
      </c>
      <c r="AC252" s="658" t="s">
        <v>5189</v>
      </c>
    </row>
    <row r="253" spans="1:29" x14ac:dyDescent="0.25">
      <c r="A253" s="664">
        <v>1707022417</v>
      </c>
      <c r="B253" s="665" t="s">
        <v>5451</v>
      </c>
      <c r="C253" s="665"/>
      <c r="D253" s="665"/>
      <c r="E253" s="665"/>
      <c r="F253" s="665"/>
      <c r="G253" s="665"/>
      <c r="H253" s="665"/>
      <c r="I253" s="665"/>
      <c r="J253" s="665"/>
      <c r="K253" s="666"/>
      <c r="L253" s="665"/>
      <c r="M253" s="665"/>
      <c r="N253" s="665"/>
      <c r="O253" s="665"/>
      <c r="P253" s="665"/>
      <c r="Q253" s="665"/>
      <c r="R253" s="665"/>
      <c r="S253" s="665"/>
      <c r="T253" s="665"/>
      <c r="U253" s="665"/>
      <c r="V253" s="665"/>
      <c r="W253" s="665"/>
      <c r="X253" s="665"/>
      <c r="Y253" s="665"/>
      <c r="Z253" s="665"/>
      <c r="AA253" s="665" t="s">
        <v>5452</v>
      </c>
      <c r="AB253" s="677" t="s">
        <v>5453</v>
      </c>
      <c r="AC253" s="667" t="s">
        <v>5454</v>
      </c>
    </row>
    <row r="254" spans="1:29" ht="18.75" thickBot="1" x14ac:dyDescent="0.3">
      <c r="A254" s="668">
        <v>1707022418</v>
      </c>
      <c r="B254" s="669" t="s">
        <v>5455</v>
      </c>
      <c r="C254" s="669"/>
      <c r="D254" s="669"/>
      <c r="E254" s="669"/>
      <c r="F254" s="669"/>
      <c r="G254" s="669"/>
      <c r="H254" s="669"/>
      <c r="I254" s="669"/>
      <c r="J254" s="669"/>
      <c r="K254" s="670"/>
      <c r="L254" s="669"/>
      <c r="M254" s="669"/>
      <c r="N254" s="669"/>
      <c r="O254" s="669"/>
      <c r="P254" s="669"/>
      <c r="Q254" s="669"/>
      <c r="R254" s="669"/>
      <c r="S254" s="669"/>
      <c r="T254" s="669"/>
      <c r="U254" s="669"/>
      <c r="V254" s="669"/>
      <c r="W254" s="669"/>
      <c r="X254" s="669"/>
      <c r="Y254" s="669"/>
      <c r="Z254" s="669"/>
      <c r="AA254" s="669" t="s">
        <v>5452</v>
      </c>
      <c r="AB254" s="678" t="s">
        <v>5456</v>
      </c>
      <c r="AC254" s="671" t="s">
        <v>5454</v>
      </c>
    </row>
    <row r="255" spans="1:29" ht="18.75" thickBot="1" x14ac:dyDescent="0.3">
      <c r="A255" s="1722" t="s">
        <v>5448</v>
      </c>
      <c r="B255" s="1723"/>
      <c r="C255" s="672"/>
      <c r="D255" s="672"/>
      <c r="E255" s="672"/>
      <c r="F255" s="672"/>
      <c r="G255" s="672"/>
      <c r="H255" s="672"/>
      <c r="I255" s="672"/>
      <c r="J255" s="672"/>
      <c r="K255" s="672"/>
      <c r="L255" s="672"/>
      <c r="M255" s="672"/>
      <c r="N255" s="672"/>
      <c r="O255" s="672"/>
      <c r="P255" s="672"/>
      <c r="Q255" s="672"/>
      <c r="R255" s="672"/>
      <c r="S255" s="672"/>
      <c r="T255" s="672"/>
      <c r="U255" s="672"/>
      <c r="V255" s="672"/>
      <c r="W255" s="672"/>
      <c r="X255" s="672"/>
      <c r="Y255" s="672"/>
      <c r="Z255" s="672"/>
      <c r="AA255" s="673">
        <v>153</v>
      </c>
      <c r="AB255" s="673">
        <v>550</v>
      </c>
      <c r="AC255" s="674"/>
    </row>
    <row r="257" spans="1:29" ht="18.75" thickBot="1" x14ac:dyDescent="0.3"/>
    <row r="258" spans="1:29" ht="105.75" thickBot="1" x14ac:dyDescent="0.3">
      <c r="A258" s="1702" t="s">
        <v>48</v>
      </c>
      <c r="B258" s="1703"/>
      <c r="C258" s="536"/>
      <c r="D258" s="536"/>
      <c r="E258" s="536"/>
      <c r="F258" s="536">
        <v>44957</v>
      </c>
      <c r="G258" s="536"/>
      <c r="H258" s="536"/>
      <c r="I258" s="536"/>
      <c r="J258" s="536" t="s">
        <v>5271</v>
      </c>
      <c r="K258" s="536"/>
      <c r="L258" s="536"/>
      <c r="M258" s="536"/>
      <c r="N258" s="536"/>
      <c r="O258" s="536">
        <v>44972</v>
      </c>
      <c r="P258" s="536"/>
      <c r="Q258" s="536"/>
      <c r="R258" s="536"/>
      <c r="S258" s="536"/>
      <c r="T258" s="536"/>
      <c r="U258" s="536"/>
      <c r="V258" s="536"/>
      <c r="W258" s="536"/>
      <c r="X258" s="536"/>
      <c r="Y258" s="536"/>
      <c r="Z258" s="536"/>
      <c r="AA258" s="536">
        <v>45046</v>
      </c>
      <c r="AB258" s="676" t="s">
        <v>5450</v>
      </c>
      <c r="AC258" s="675">
        <v>45084</v>
      </c>
    </row>
    <row r="259" spans="1:29" x14ac:dyDescent="0.25">
      <c r="A259" s="1704" t="s">
        <v>5272</v>
      </c>
      <c r="B259" s="1706" t="s">
        <v>5273</v>
      </c>
      <c r="C259" s="1706" t="s">
        <v>5274</v>
      </c>
      <c r="D259" s="1706"/>
      <c r="E259" s="1706"/>
      <c r="F259" s="1706"/>
      <c r="G259" s="1706"/>
      <c r="H259" s="1706"/>
      <c r="I259" s="1706"/>
      <c r="J259" s="1706"/>
      <c r="K259" s="1706"/>
      <c r="L259" s="1708"/>
      <c r="M259" s="1721" t="s">
        <v>5275</v>
      </c>
      <c r="N259" s="1706"/>
      <c r="O259" s="1706"/>
      <c r="P259" s="1706"/>
      <c r="Q259" s="1706"/>
      <c r="R259" s="1706"/>
      <c r="S259" s="1711"/>
      <c r="T259" s="1704" t="s">
        <v>5276</v>
      </c>
      <c r="U259" s="1706"/>
      <c r="V259" s="1706"/>
      <c r="W259" s="1706"/>
      <c r="X259" s="1706"/>
      <c r="Y259" s="1706"/>
      <c r="Z259" s="1711"/>
      <c r="AA259" s="1712" t="s">
        <v>5277</v>
      </c>
      <c r="AB259" s="1713"/>
      <c r="AC259" s="1714"/>
    </row>
    <row r="260" spans="1:29" ht="162.75" thickBot="1" x14ac:dyDescent="0.3">
      <c r="A260" s="1705"/>
      <c r="B260" s="1707"/>
      <c r="C260" s="656" t="s">
        <v>5278</v>
      </c>
      <c r="D260" s="656" t="s">
        <v>5279</v>
      </c>
      <c r="E260" s="656" t="s">
        <v>5280</v>
      </c>
      <c r="F260" s="656" t="s">
        <v>5281</v>
      </c>
      <c r="G260" s="656" t="s">
        <v>5282</v>
      </c>
      <c r="H260" s="656" t="s">
        <v>5283</v>
      </c>
      <c r="I260" s="657" t="s">
        <v>5284</v>
      </c>
      <c r="J260" s="657" t="s">
        <v>5285</v>
      </c>
      <c r="K260" s="656" t="s">
        <v>5286</v>
      </c>
      <c r="L260" s="658" t="s">
        <v>5287</v>
      </c>
      <c r="M260" s="659" t="s">
        <v>5288</v>
      </c>
      <c r="N260" s="656" t="s">
        <v>5289</v>
      </c>
      <c r="O260" s="656" t="s">
        <v>5290</v>
      </c>
      <c r="P260" s="657" t="s">
        <v>5291</v>
      </c>
      <c r="Q260" s="657" t="s">
        <v>5292</v>
      </c>
      <c r="R260" s="657" t="s">
        <v>5293</v>
      </c>
      <c r="S260" s="660" t="s">
        <v>5294</v>
      </c>
      <c r="T260" s="661" t="s">
        <v>5288</v>
      </c>
      <c r="U260" s="656" t="s">
        <v>5289</v>
      </c>
      <c r="V260" s="656" t="s">
        <v>5290</v>
      </c>
      <c r="W260" s="657" t="s">
        <v>5291</v>
      </c>
      <c r="X260" s="657" t="s">
        <v>5292</v>
      </c>
      <c r="Y260" s="657" t="s">
        <v>5293</v>
      </c>
      <c r="Z260" s="660" t="s">
        <v>5294</v>
      </c>
      <c r="AA260" s="662" t="s">
        <v>5457</v>
      </c>
      <c r="AB260" s="663" t="s">
        <v>5423</v>
      </c>
      <c r="AC260" s="658" t="s">
        <v>5189</v>
      </c>
    </row>
    <row r="261" spans="1:29" ht="18.75" thickBot="1" x14ac:dyDescent="0.3">
      <c r="A261" s="1722" t="s">
        <v>5448</v>
      </c>
      <c r="B261" s="1723"/>
      <c r="C261" s="672"/>
      <c r="D261" s="672"/>
      <c r="E261" s="672"/>
      <c r="F261" s="672"/>
      <c r="G261" s="672"/>
      <c r="H261" s="672"/>
      <c r="I261" s="672"/>
      <c r="J261" s="672"/>
      <c r="K261" s="672"/>
      <c r="L261" s="672"/>
      <c r="M261" s="672"/>
      <c r="N261" s="672"/>
      <c r="O261" s="672"/>
      <c r="P261" s="672"/>
      <c r="Q261" s="672"/>
      <c r="R261" s="672"/>
      <c r="S261" s="672"/>
      <c r="T261" s="672"/>
      <c r="U261" s="672"/>
      <c r="V261" s="672"/>
      <c r="W261" s="672"/>
      <c r="X261" s="672"/>
      <c r="Y261" s="672"/>
      <c r="Z261" s="672"/>
      <c r="AA261" s="673">
        <v>153</v>
      </c>
      <c r="AB261" s="673">
        <v>550</v>
      </c>
      <c r="AC261" s="674"/>
    </row>
    <row r="262" spans="1:29" ht="36.75" thickBot="1" x14ac:dyDescent="0.3">
      <c r="A262" s="679">
        <v>1707022451</v>
      </c>
      <c r="B262" s="680" t="s">
        <v>5458</v>
      </c>
      <c r="C262" s="681"/>
      <c r="D262" s="681"/>
      <c r="E262" s="681"/>
      <c r="F262" s="681"/>
      <c r="G262" s="681"/>
      <c r="H262" s="681"/>
      <c r="I262" s="681"/>
      <c r="J262" s="681"/>
      <c r="K262" s="666"/>
      <c r="L262" s="681"/>
      <c r="M262" s="681"/>
      <c r="N262" s="681"/>
      <c r="O262" s="681"/>
      <c r="P262" s="681"/>
      <c r="Q262" s="681"/>
      <c r="R262" s="681"/>
      <c r="S262" s="681"/>
      <c r="T262" s="681"/>
      <c r="U262" s="681"/>
      <c r="V262" s="681"/>
      <c r="W262" s="681"/>
      <c r="X262" s="681"/>
      <c r="Y262" s="681"/>
      <c r="Z262" s="681"/>
      <c r="AA262" s="666">
        <v>7</v>
      </c>
      <c r="AB262" s="666">
        <v>23</v>
      </c>
      <c r="AC262" s="682" t="s">
        <v>5459</v>
      </c>
    </row>
    <row r="263" spans="1:29" ht="18.75" thickBot="1" x14ac:dyDescent="0.3">
      <c r="A263" s="1722" t="s">
        <v>5448</v>
      </c>
      <c r="B263" s="1723"/>
      <c r="C263" s="672"/>
      <c r="D263" s="672"/>
      <c r="E263" s="672"/>
      <c r="F263" s="672"/>
      <c r="G263" s="672"/>
      <c r="H263" s="672"/>
      <c r="I263" s="672"/>
      <c r="J263" s="672"/>
      <c r="K263" s="672"/>
      <c r="L263" s="672"/>
      <c r="M263" s="672"/>
      <c r="N263" s="672"/>
      <c r="O263" s="672"/>
      <c r="P263" s="672"/>
      <c r="Q263" s="672"/>
      <c r="R263" s="672"/>
      <c r="S263" s="672"/>
      <c r="T263" s="672"/>
      <c r="U263" s="672"/>
      <c r="V263" s="672"/>
      <c r="W263" s="672"/>
      <c r="X263" s="672"/>
      <c r="Y263" s="672"/>
      <c r="Z263" s="672"/>
      <c r="AA263" s="673">
        <f>SUM(AA261:AA262)</f>
        <v>160</v>
      </c>
      <c r="AB263" s="673">
        <f>SUM(AB261:AB262)</f>
        <v>573</v>
      </c>
      <c r="AC263" s="674"/>
    </row>
    <row r="265" spans="1:29" ht="18.75" thickBot="1" x14ac:dyDescent="0.3"/>
    <row r="266" spans="1:29" ht="105.75" thickBot="1" x14ac:dyDescent="0.3">
      <c r="A266" s="1702" t="s">
        <v>48</v>
      </c>
      <c r="B266" s="1703"/>
      <c r="C266" s="536"/>
      <c r="D266" s="536"/>
      <c r="E266" s="536"/>
      <c r="F266" s="536">
        <v>44957</v>
      </c>
      <c r="G266" s="536"/>
      <c r="H266" s="536"/>
      <c r="I266" s="536"/>
      <c r="J266" s="536" t="s">
        <v>5271</v>
      </c>
      <c r="K266" s="536"/>
      <c r="L266" s="536"/>
      <c r="M266" s="536"/>
      <c r="N266" s="536"/>
      <c r="O266" s="536">
        <v>44972</v>
      </c>
      <c r="P266" s="536"/>
      <c r="Q266" s="536"/>
      <c r="R266" s="536"/>
      <c r="S266" s="536"/>
      <c r="T266" s="536"/>
      <c r="U266" s="536"/>
      <c r="V266" s="536"/>
      <c r="W266" s="536"/>
      <c r="X266" s="536"/>
      <c r="Y266" s="536"/>
      <c r="Z266" s="536"/>
      <c r="AA266" s="536">
        <v>45046</v>
      </c>
      <c r="AB266" s="676" t="s">
        <v>5450</v>
      </c>
      <c r="AC266" s="675">
        <v>45086</v>
      </c>
    </row>
    <row r="267" spans="1:29" x14ac:dyDescent="0.25">
      <c r="A267" s="1704" t="s">
        <v>5272</v>
      </c>
      <c r="B267" s="1706" t="s">
        <v>5273</v>
      </c>
      <c r="C267" s="1706" t="s">
        <v>5274</v>
      </c>
      <c r="D267" s="1706"/>
      <c r="E267" s="1706"/>
      <c r="F267" s="1706"/>
      <c r="G267" s="1706"/>
      <c r="H267" s="1706"/>
      <c r="I267" s="1706"/>
      <c r="J267" s="1706"/>
      <c r="K267" s="1706"/>
      <c r="L267" s="1708"/>
      <c r="M267" s="1721" t="s">
        <v>5275</v>
      </c>
      <c r="N267" s="1706"/>
      <c r="O267" s="1706"/>
      <c r="P267" s="1706"/>
      <c r="Q267" s="1706"/>
      <c r="R267" s="1706"/>
      <c r="S267" s="1711"/>
      <c r="T267" s="1704" t="s">
        <v>5276</v>
      </c>
      <c r="U267" s="1706"/>
      <c r="V267" s="1706"/>
      <c r="W267" s="1706"/>
      <c r="X267" s="1706"/>
      <c r="Y267" s="1706"/>
      <c r="Z267" s="1711"/>
      <c r="AA267" s="1712" t="s">
        <v>5277</v>
      </c>
      <c r="AB267" s="1713"/>
      <c r="AC267" s="1714"/>
    </row>
    <row r="268" spans="1:29" ht="162.75" thickBot="1" x14ac:dyDescent="0.3">
      <c r="A268" s="1705"/>
      <c r="B268" s="1707"/>
      <c r="C268" s="656" t="s">
        <v>5278</v>
      </c>
      <c r="D268" s="656" t="s">
        <v>5279</v>
      </c>
      <c r="E268" s="656" t="s">
        <v>5280</v>
      </c>
      <c r="F268" s="656" t="s">
        <v>5281</v>
      </c>
      <c r="G268" s="656" t="s">
        <v>5282</v>
      </c>
      <c r="H268" s="656" t="s">
        <v>5283</v>
      </c>
      <c r="I268" s="657" t="s">
        <v>5284</v>
      </c>
      <c r="J268" s="657" t="s">
        <v>5285</v>
      </c>
      <c r="K268" s="656" t="s">
        <v>5286</v>
      </c>
      <c r="L268" s="658" t="s">
        <v>5287</v>
      </c>
      <c r="M268" s="659" t="s">
        <v>5288</v>
      </c>
      <c r="N268" s="656" t="s">
        <v>5289</v>
      </c>
      <c r="O268" s="656" t="s">
        <v>5290</v>
      </c>
      <c r="P268" s="657" t="s">
        <v>5291</v>
      </c>
      <c r="Q268" s="657" t="s">
        <v>5292</v>
      </c>
      <c r="R268" s="657" t="s">
        <v>5293</v>
      </c>
      <c r="S268" s="660" t="s">
        <v>5294</v>
      </c>
      <c r="T268" s="661" t="s">
        <v>5288</v>
      </c>
      <c r="U268" s="656" t="s">
        <v>5289</v>
      </c>
      <c r="V268" s="656" t="s">
        <v>5290</v>
      </c>
      <c r="W268" s="657" t="s">
        <v>5291</v>
      </c>
      <c r="X268" s="657" t="s">
        <v>5292</v>
      </c>
      <c r="Y268" s="657" t="s">
        <v>5293</v>
      </c>
      <c r="Z268" s="660" t="s">
        <v>5294</v>
      </c>
      <c r="AA268" s="662" t="s">
        <v>5457</v>
      </c>
      <c r="AB268" s="663" t="s">
        <v>5423</v>
      </c>
      <c r="AC268" s="658" t="s">
        <v>5189</v>
      </c>
    </row>
    <row r="269" spans="1:29" ht="18.75" thickBot="1" x14ac:dyDescent="0.3">
      <c r="A269" s="1722" t="s">
        <v>5448</v>
      </c>
      <c r="B269" s="1723"/>
      <c r="C269" s="672"/>
      <c r="D269" s="672"/>
      <c r="E269" s="672"/>
      <c r="F269" s="672"/>
      <c r="G269" s="672"/>
      <c r="H269" s="672"/>
      <c r="I269" s="672"/>
      <c r="J269" s="672"/>
      <c r="K269" s="672"/>
      <c r="L269" s="672"/>
      <c r="M269" s="672"/>
      <c r="N269" s="672"/>
      <c r="O269" s="672"/>
      <c r="P269" s="672"/>
      <c r="Q269" s="672"/>
      <c r="R269" s="672"/>
      <c r="S269" s="672"/>
      <c r="T269" s="672"/>
      <c r="U269" s="672"/>
      <c r="V269" s="672"/>
      <c r="W269" s="672"/>
      <c r="X269" s="672"/>
      <c r="Y269" s="672"/>
      <c r="Z269" s="672"/>
      <c r="AA269" s="673">
        <v>160</v>
      </c>
      <c r="AB269" s="673">
        <v>573</v>
      </c>
      <c r="AC269" s="674"/>
    </row>
    <row r="270" spans="1:29" ht="36.75" thickBot="1" x14ac:dyDescent="0.3">
      <c r="A270" s="554">
        <v>1707022404</v>
      </c>
      <c r="B270" s="555" t="s">
        <v>5304</v>
      </c>
      <c r="C270" s="681"/>
      <c r="D270" s="681"/>
      <c r="E270" s="681"/>
      <c r="F270" s="681"/>
      <c r="G270" s="681"/>
      <c r="H270" s="681"/>
      <c r="I270" s="681"/>
      <c r="J270" s="681"/>
      <c r="K270" s="666"/>
      <c r="L270" s="681"/>
      <c r="M270" s="681"/>
      <c r="N270" s="681"/>
      <c r="O270" s="681"/>
      <c r="P270" s="681"/>
      <c r="Q270" s="681"/>
      <c r="R270" s="681"/>
      <c r="S270" s="681"/>
      <c r="T270" s="681"/>
      <c r="U270" s="681"/>
      <c r="V270" s="681"/>
      <c r="W270" s="681"/>
      <c r="X270" s="681"/>
      <c r="Y270" s="681"/>
      <c r="Z270" s="681"/>
      <c r="AA270" s="666" t="s">
        <v>5460</v>
      </c>
      <c r="AB270" s="688">
        <v>-1</v>
      </c>
      <c r="AC270" s="687" t="s">
        <v>5461</v>
      </c>
    </row>
    <row r="271" spans="1:29" ht="18.75" thickBot="1" x14ac:dyDescent="0.3">
      <c r="A271" s="561">
        <v>1707022407</v>
      </c>
      <c r="B271" s="562" t="s">
        <v>5307</v>
      </c>
      <c r="C271" s="684"/>
      <c r="D271" s="684"/>
      <c r="E271" s="684"/>
      <c r="F271" s="684"/>
      <c r="G271" s="684"/>
      <c r="H271" s="684"/>
      <c r="I271" s="684"/>
      <c r="J271" s="684"/>
      <c r="K271" s="685"/>
      <c r="L271" s="684"/>
      <c r="M271" s="684"/>
      <c r="N271" s="684"/>
      <c r="O271" s="684"/>
      <c r="P271" s="684"/>
      <c r="Q271" s="684"/>
      <c r="R271" s="684"/>
      <c r="S271" s="684"/>
      <c r="T271" s="684"/>
      <c r="U271" s="684"/>
      <c r="V271" s="684"/>
      <c r="W271" s="684"/>
      <c r="X271" s="684"/>
      <c r="Y271" s="684"/>
      <c r="Z271" s="684"/>
      <c r="AA271" s="685" t="s">
        <v>5460</v>
      </c>
      <c r="AB271" s="685"/>
      <c r="AC271" s="686"/>
    </row>
    <row r="272" spans="1:29" ht="18.75" thickBot="1" x14ac:dyDescent="0.3">
      <c r="A272" s="554">
        <v>1707022414</v>
      </c>
      <c r="B272" s="555" t="s">
        <v>5329</v>
      </c>
      <c r="C272" s="684"/>
      <c r="D272" s="684"/>
      <c r="E272" s="684"/>
      <c r="F272" s="684"/>
      <c r="G272" s="684"/>
      <c r="H272" s="684"/>
      <c r="I272" s="684"/>
      <c r="J272" s="684"/>
      <c r="K272" s="685"/>
      <c r="L272" s="684"/>
      <c r="M272" s="684"/>
      <c r="N272" s="684"/>
      <c r="O272" s="684"/>
      <c r="P272" s="684"/>
      <c r="Q272" s="684"/>
      <c r="R272" s="684"/>
      <c r="S272" s="684"/>
      <c r="T272" s="684"/>
      <c r="U272" s="684"/>
      <c r="V272" s="684"/>
      <c r="W272" s="684"/>
      <c r="X272" s="684"/>
      <c r="Y272" s="684"/>
      <c r="Z272" s="684"/>
      <c r="AA272" s="685" t="s">
        <v>5460</v>
      </c>
      <c r="AB272" s="685"/>
      <c r="AC272" s="686"/>
    </row>
    <row r="273" spans="1:29" ht="18.75" thickBot="1" x14ac:dyDescent="0.3">
      <c r="A273" s="561" t="s">
        <v>5313</v>
      </c>
      <c r="B273" s="586" t="s">
        <v>5403</v>
      </c>
      <c r="C273" s="684"/>
      <c r="D273" s="684"/>
      <c r="E273" s="684"/>
      <c r="F273" s="684"/>
      <c r="G273" s="684"/>
      <c r="H273" s="684"/>
      <c r="I273" s="684"/>
      <c r="J273" s="684"/>
      <c r="K273" s="685"/>
      <c r="L273" s="684"/>
      <c r="M273" s="684"/>
      <c r="N273" s="684"/>
      <c r="O273" s="684"/>
      <c r="P273" s="684"/>
      <c r="Q273" s="684"/>
      <c r="R273" s="684"/>
      <c r="S273" s="684"/>
      <c r="T273" s="684"/>
      <c r="U273" s="684"/>
      <c r="V273" s="684"/>
      <c r="W273" s="684"/>
      <c r="X273" s="684"/>
      <c r="Y273" s="684"/>
      <c r="Z273" s="684"/>
      <c r="AA273" s="685" t="s">
        <v>5460</v>
      </c>
      <c r="AB273" s="685"/>
      <c r="AC273" s="686"/>
    </row>
    <row r="274" spans="1:29" ht="18.75" thickBot="1" x14ac:dyDescent="0.3">
      <c r="A274" s="1722" t="s">
        <v>5448</v>
      </c>
      <c r="B274" s="1723"/>
      <c r="C274" s="672"/>
      <c r="D274" s="672"/>
      <c r="E274" s="672"/>
      <c r="F274" s="672"/>
      <c r="G274" s="672"/>
      <c r="H274" s="672"/>
      <c r="I274" s="672"/>
      <c r="J274" s="672"/>
      <c r="K274" s="672"/>
      <c r="L274" s="672"/>
      <c r="M274" s="672"/>
      <c r="N274" s="672"/>
      <c r="O274" s="672"/>
      <c r="P274" s="672"/>
      <c r="Q274" s="672"/>
      <c r="R274" s="672"/>
      <c r="S274" s="672"/>
      <c r="T274" s="672"/>
      <c r="U274" s="672"/>
      <c r="V274" s="672"/>
      <c r="W274" s="672"/>
      <c r="X274" s="672"/>
      <c r="Y274" s="672"/>
      <c r="Z274" s="672"/>
      <c r="AA274" s="673">
        <f>SUM(AA269:AA273)</f>
        <v>160</v>
      </c>
      <c r="AB274" s="673">
        <f>SUM(AB269:AB273)</f>
        <v>572</v>
      </c>
      <c r="AC274" s="674"/>
    </row>
    <row r="276" spans="1:29" ht="18.75" thickBot="1" x14ac:dyDescent="0.3"/>
    <row r="277" spans="1:29" ht="105.75" thickBot="1" x14ac:dyDescent="0.3">
      <c r="A277" s="1702" t="s">
        <v>48</v>
      </c>
      <c r="B277" s="1703"/>
      <c r="C277" s="536"/>
      <c r="D277" s="536"/>
      <c r="E277" s="536"/>
      <c r="F277" s="536">
        <v>44957</v>
      </c>
      <c r="G277" s="536"/>
      <c r="H277" s="536"/>
      <c r="I277" s="536"/>
      <c r="J277" s="536" t="s">
        <v>5271</v>
      </c>
      <c r="K277" s="536"/>
      <c r="L277" s="536"/>
      <c r="M277" s="536"/>
      <c r="N277" s="536"/>
      <c r="O277" s="536">
        <v>44972</v>
      </c>
      <c r="P277" s="536"/>
      <c r="Q277" s="536"/>
      <c r="R277" s="536"/>
      <c r="S277" s="536"/>
      <c r="T277" s="536"/>
      <c r="U277" s="536"/>
      <c r="V277" s="536"/>
      <c r="W277" s="536"/>
      <c r="X277" s="536"/>
      <c r="Y277" s="536"/>
      <c r="Z277" s="536"/>
      <c r="AA277" s="536">
        <v>45046</v>
      </c>
      <c r="AB277" s="676" t="s">
        <v>5450</v>
      </c>
      <c r="AC277" s="675">
        <v>45091</v>
      </c>
    </row>
    <row r="278" spans="1:29" x14ac:dyDescent="0.25">
      <c r="A278" s="1704" t="s">
        <v>5272</v>
      </c>
      <c r="B278" s="1706" t="s">
        <v>5273</v>
      </c>
      <c r="C278" s="1706" t="s">
        <v>5274</v>
      </c>
      <c r="D278" s="1706"/>
      <c r="E278" s="1706"/>
      <c r="F278" s="1706"/>
      <c r="G278" s="1706"/>
      <c r="H278" s="1706"/>
      <c r="I278" s="1706"/>
      <c r="J278" s="1706"/>
      <c r="K278" s="1706"/>
      <c r="L278" s="1708"/>
      <c r="M278" s="1721" t="s">
        <v>5275</v>
      </c>
      <c r="N278" s="1706"/>
      <c r="O278" s="1706"/>
      <c r="P278" s="1706"/>
      <c r="Q278" s="1706"/>
      <c r="R278" s="1706"/>
      <c r="S278" s="1711"/>
      <c r="T278" s="1704" t="s">
        <v>5276</v>
      </c>
      <c r="U278" s="1706"/>
      <c r="V278" s="1706"/>
      <c r="W278" s="1706"/>
      <c r="X278" s="1706"/>
      <c r="Y278" s="1706"/>
      <c r="Z278" s="1711"/>
      <c r="AA278" s="1712" t="s">
        <v>5277</v>
      </c>
      <c r="AB278" s="1713"/>
      <c r="AC278" s="1714"/>
    </row>
    <row r="279" spans="1:29" ht="162.75" thickBot="1" x14ac:dyDescent="0.3">
      <c r="A279" s="1705"/>
      <c r="B279" s="1707"/>
      <c r="C279" s="656" t="s">
        <v>5278</v>
      </c>
      <c r="D279" s="656" t="s">
        <v>5279</v>
      </c>
      <c r="E279" s="656" t="s">
        <v>5280</v>
      </c>
      <c r="F279" s="656" t="s">
        <v>5281</v>
      </c>
      <c r="G279" s="656" t="s">
        <v>5282</v>
      </c>
      <c r="H279" s="656" t="s">
        <v>5283</v>
      </c>
      <c r="I279" s="657" t="s">
        <v>5284</v>
      </c>
      <c r="J279" s="657" t="s">
        <v>5285</v>
      </c>
      <c r="K279" s="656" t="s">
        <v>5286</v>
      </c>
      <c r="L279" s="658" t="s">
        <v>5287</v>
      </c>
      <c r="M279" s="659" t="s">
        <v>5288</v>
      </c>
      <c r="N279" s="656" t="s">
        <v>5289</v>
      </c>
      <c r="O279" s="656" t="s">
        <v>5290</v>
      </c>
      <c r="P279" s="657" t="s">
        <v>5291</v>
      </c>
      <c r="Q279" s="657" t="s">
        <v>5292</v>
      </c>
      <c r="R279" s="657" t="s">
        <v>5293</v>
      </c>
      <c r="S279" s="660" t="s">
        <v>5294</v>
      </c>
      <c r="T279" s="661" t="s">
        <v>5288</v>
      </c>
      <c r="U279" s="656" t="s">
        <v>5289</v>
      </c>
      <c r="V279" s="656" t="s">
        <v>5290</v>
      </c>
      <c r="W279" s="657" t="s">
        <v>5291</v>
      </c>
      <c r="X279" s="657" t="s">
        <v>5292</v>
      </c>
      <c r="Y279" s="657" t="s">
        <v>5293</v>
      </c>
      <c r="Z279" s="660" t="s">
        <v>5294</v>
      </c>
      <c r="AA279" s="662" t="s">
        <v>5457</v>
      </c>
      <c r="AB279" s="663" t="s">
        <v>5423</v>
      </c>
      <c r="AC279" s="658" t="s">
        <v>5189</v>
      </c>
    </row>
    <row r="280" spans="1:29" ht="18.75" thickBot="1" x14ac:dyDescent="0.3">
      <c r="A280" s="1700" t="s">
        <v>5448</v>
      </c>
      <c r="B280" s="1701"/>
      <c r="C280" s="689"/>
      <c r="D280" s="689"/>
      <c r="E280" s="689"/>
      <c r="F280" s="689"/>
      <c r="G280" s="689"/>
      <c r="H280" s="689"/>
      <c r="I280" s="689"/>
      <c r="J280" s="689"/>
      <c r="K280" s="689"/>
      <c r="L280" s="689"/>
      <c r="M280" s="689"/>
      <c r="N280" s="689"/>
      <c r="O280" s="689"/>
      <c r="P280" s="689"/>
      <c r="Q280" s="689"/>
      <c r="R280" s="689"/>
      <c r="S280" s="689"/>
      <c r="T280" s="689"/>
      <c r="U280" s="689"/>
      <c r="V280" s="689"/>
      <c r="W280" s="689"/>
      <c r="X280" s="689"/>
      <c r="Y280" s="689"/>
      <c r="Z280" s="689"/>
      <c r="AA280" s="690">
        <v>160</v>
      </c>
      <c r="AB280" s="690">
        <v>572</v>
      </c>
      <c r="AC280" s="691"/>
    </row>
    <row r="281" spans="1:29" ht="36.75" thickBot="1" x14ac:dyDescent="0.3">
      <c r="A281" s="692">
        <v>1707022449</v>
      </c>
      <c r="B281" s="693" t="s">
        <v>5462</v>
      </c>
      <c r="C281" s="694"/>
      <c r="D281" s="694"/>
      <c r="E281" s="694"/>
      <c r="F281" s="694"/>
      <c r="G281" s="694"/>
      <c r="H281" s="694"/>
      <c r="I281" s="694"/>
      <c r="J281" s="694"/>
      <c r="K281" s="695"/>
      <c r="L281" s="694"/>
      <c r="M281" s="694"/>
      <c r="N281" s="694"/>
      <c r="O281" s="694"/>
      <c r="P281" s="694"/>
      <c r="Q281" s="694"/>
      <c r="R281" s="694"/>
      <c r="S281" s="694"/>
      <c r="T281" s="694"/>
      <c r="U281" s="694"/>
      <c r="V281" s="694"/>
      <c r="W281" s="694"/>
      <c r="X281" s="694"/>
      <c r="Y281" s="694"/>
      <c r="Z281" s="694"/>
      <c r="AA281" s="695" t="s">
        <v>5463</v>
      </c>
      <c r="AB281" s="696"/>
      <c r="AC281" s="697" t="s">
        <v>5464</v>
      </c>
    </row>
    <row r="282" spans="1:29" ht="18.75" thickBot="1" x14ac:dyDescent="0.3">
      <c r="A282" s="698">
        <v>1707022417</v>
      </c>
      <c r="B282" s="699" t="s">
        <v>5451</v>
      </c>
      <c r="C282" s="700"/>
      <c r="D282" s="700"/>
      <c r="E282" s="700"/>
      <c r="F282" s="700"/>
      <c r="G282" s="700"/>
      <c r="H282" s="700"/>
      <c r="I282" s="700"/>
      <c r="J282" s="700"/>
      <c r="K282" s="701"/>
      <c r="L282" s="700"/>
      <c r="M282" s="700"/>
      <c r="N282" s="700"/>
      <c r="O282" s="700"/>
      <c r="P282" s="700"/>
      <c r="Q282" s="700"/>
      <c r="R282" s="700"/>
      <c r="S282" s="700"/>
      <c r="T282" s="700"/>
      <c r="U282" s="700"/>
      <c r="V282" s="700"/>
      <c r="W282" s="700"/>
      <c r="X282" s="700"/>
      <c r="Y282" s="700"/>
      <c r="Z282" s="700"/>
      <c r="AA282" s="701" t="s">
        <v>5465</v>
      </c>
      <c r="AB282" s="701"/>
      <c r="AC282" s="697" t="s">
        <v>5466</v>
      </c>
    </row>
    <row r="283" spans="1:29" ht="18.75" thickBot="1" x14ac:dyDescent="0.3">
      <c r="A283" s="692">
        <v>1707022418</v>
      </c>
      <c r="B283" s="693" t="s">
        <v>5338</v>
      </c>
      <c r="C283" s="700"/>
      <c r="D283" s="700"/>
      <c r="E283" s="700"/>
      <c r="F283" s="700"/>
      <c r="G283" s="700"/>
      <c r="H283" s="700"/>
      <c r="I283" s="700"/>
      <c r="J283" s="700"/>
      <c r="K283" s="701"/>
      <c r="L283" s="700"/>
      <c r="M283" s="700"/>
      <c r="N283" s="700"/>
      <c r="O283" s="700"/>
      <c r="P283" s="700"/>
      <c r="Q283" s="700"/>
      <c r="R283" s="700"/>
      <c r="S283" s="700"/>
      <c r="T283" s="700"/>
      <c r="U283" s="700"/>
      <c r="V283" s="700"/>
      <c r="W283" s="700"/>
      <c r="X283" s="700"/>
      <c r="Y283" s="700"/>
      <c r="Z283" s="700"/>
      <c r="AA283" s="701" t="s">
        <v>5465</v>
      </c>
      <c r="AB283" s="701"/>
      <c r="AC283" s="697" t="s">
        <v>5467</v>
      </c>
    </row>
    <row r="284" spans="1:29" ht="18.75" thickBot="1" x14ac:dyDescent="0.3">
      <c r="A284" s="1700" t="s">
        <v>5448</v>
      </c>
      <c r="B284" s="1701"/>
      <c r="C284" s="689"/>
      <c r="D284" s="689"/>
      <c r="E284" s="689"/>
      <c r="F284" s="689"/>
      <c r="G284" s="689"/>
      <c r="H284" s="689"/>
      <c r="I284" s="689"/>
      <c r="J284" s="689"/>
      <c r="K284" s="689"/>
      <c r="L284" s="689"/>
      <c r="M284" s="689"/>
      <c r="N284" s="689"/>
      <c r="O284" s="689"/>
      <c r="P284" s="689"/>
      <c r="Q284" s="689"/>
      <c r="R284" s="689"/>
      <c r="S284" s="689"/>
      <c r="T284" s="689"/>
      <c r="U284" s="689"/>
      <c r="V284" s="689"/>
      <c r="W284" s="689"/>
      <c r="X284" s="689"/>
      <c r="Y284" s="689"/>
      <c r="Z284" s="689"/>
      <c r="AA284" s="690">
        <f>SUM(AA280:AA283)</f>
        <v>160</v>
      </c>
      <c r="AB284" s="690">
        <f>SUM(AB280:AB283)</f>
        <v>572</v>
      </c>
      <c r="AC284" s="691"/>
    </row>
    <row r="286" spans="1:29" ht="18.75" thickBot="1" x14ac:dyDescent="0.3"/>
    <row r="287" spans="1:29" ht="105.75" thickBot="1" x14ac:dyDescent="0.3">
      <c r="A287" s="1702" t="s">
        <v>48</v>
      </c>
      <c r="B287" s="1703"/>
      <c r="C287" s="536"/>
      <c r="D287" s="536"/>
      <c r="E287" s="536"/>
      <c r="F287" s="536">
        <v>44957</v>
      </c>
      <c r="G287" s="536"/>
      <c r="H287" s="536"/>
      <c r="I287" s="536"/>
      <c r="J287" s="536" t="s">
        <v>5271</v>
      </c>
      <c r="K287" s="536"/>
      <c r="L287" s="536"/>
      <c r="M287" s="536"/>
      <c r="N287" s="536"/>
      <c r="O287" s="536">
        <v>44972</v>
      </c>
      <c r="P287" s="536"/>
      <c r="Q287" s="536"/>
      <c r="R287" s="536"/>
      <c r="S287" s="536"/>
      <c r="T287" s="536"/>
      <c r="U287" s="536"/>
      <c r="V287" s="536"/>
      <c r="W287" s="536"/>
      <c r="X287" s="536"/>
      <c r="Y287" s="536"/>
      <c r="Z287" s="536"/>
      <c r="AA287" s="536">
        <v>45046</v>
      </c>
      <c r="AB287" s="676" t="s">
        <v>5450</v>
      </c>
      <c r="AC287" s="675">
        <v>45098</v>
      </c>
    </row>
    <row r="288" spans="1:29" x14ac:dyDescent="0.25">
      <c r="A288" s="1704" t="s">
        <v>5272</v>
      </c>
      <c r="B288" s="1706" t="s">
        <v>5273</v>
      </c>
      <c r="C288" s="1706" t="s">
        <v>5274</v>
      </c>
      <c r="D288" s="1706"/>
      <c r="E288" s="1706"/>
      <c r="F288" s="1706"/>
      <c r="G288" s="1706"/>
      <c r="H288" s="1706"/>
      <c r="I288" s="1706"/>
      <c r="J288" s="1706"/>
      <c r="K288" s="1706"/>
      <c r="L288" s="1708"/>
      <c r="M288" s="1721" t="s">
        <v>5275</v>
      </c>
      <c r="N288" s="1706"/>
      <c r="O288" s="1706"/>
      <c r="P288" s="1706"/>
      <c r="Q288" s="1706"/>
      <c r="R288" s="1706"/>
      <c r="S288" s="1711"/>
      <c r="T288" s="1704" t="s">
        <v>5276</v>
      </c>
      <c r="U288" s="1706"/>
      <c r="V288" s="1706"/>
      <c r="W288" s="1706"/>
      <c r="X288" s="1706"/>
      <c r="Y288" s="1706"/>
      <c r="Z288" s="1711"/>
      <c r="AA288" s="1712" t="s">
        <v>5277</v>
      </c>
      <c r="AB288" s="1713"/>
      <c r="AC288" s="1714"/>
    </row>
    <row r="289" spans="1:29" ht="162.75" thickBot="1" x14ac:dyDescent="0.3">
      <c r="A289" s="1705"/>
      <c r="B289" s="1707"/>
      <c r="C289" s="656" t="s">
        <v>5278</v>
      </c>
      <c r="D289" s="656" t="s">
        <v>5279</v>
      </c>
      <c r="E289" s="656" t="s">
        <v>5280</v>
      </c>
      <c r="F289" s="656" t="s">
        <v>5281</v>
      </c>
      <c r="G289" s="656" t="s">
        <v>5282</v>
      </c>
      <c r="H289" s="656" t="s">
        <v>5283</v>
      </c>
      <c r="I289" s="657" t="s">
        <v>5284</v>
      </c>
      <c r="J289" s="657" t="s">
        <v>5285</v>
      </c>
      <c r="K289" s="656" t="s">
        <v>5286</v>
      </c>
      <c r="L289" s="658" t="s">
        <v>5287</v>
      </c>
      <c r="M289" s="659" t="s">
        <v>5288</v>
      </c>
      <c r="N289" s="656" t="s">
        <v>5289</v>
      </c>
      <c r="O289" s="656" t="s">
        <v>5290</v>
      </c>
      <c r="P289" s="657" t="s">
        <v>5291</v>
      </c>
      <c r="Q289" s="657" t="s">
        <v>5292</v>
      </c>
      <c r="R289" s="657" t="s">
        <v>5293</v>
      </c>
      <c r="S289" s="660" t="s">
        <v>5294</v>
      </c>
      <c r="T289" s="661" t="s">
        <v>5288</v>
      </c>
      <c r="U289" s="656" t="s">
        <v>5289</v>
      </c>
      <c r="V289" s="656" t="s">
        <v>5290</v>
      </c>
      <c r="W289" s="657" t="s">
        <v>5291</v>
      </c>
      <c r="X289" s="657" t="s">
        <v>5292</v>
      </c>
      <c r="Y289" s="657" t="s">
        <v>5293</v>
      </c>
      <c r="Z289" s="660" t="s">
        <v>5294</v>
      </c>
      <c r="AA289" s="662" t="s">
        <v>5457</v>
      </c>
      <c r="AB289" s="663" t="s">
        <v>5423</v>
      </c>
      <c r="AC289" s="658" t="s">
        <v>5189</v>
      </c>
    </row>
    <row r="290" spans="1:29" ht="18.75" thickBot="1" x14ac:dyDescent="0.3">
      <c r="A290" s="1700" t="s">
        <v>5448</v>
      </c>
      <c r="B290" s="1701"/>
      <c r="C290" s="689"/>
      <c r="D290" s="689"/>
      <c r="E290" s="689"/>
      <c r="F290" s="689"/>
      <c r="G290" s="689"/>
      <c r="H290" s="689"/>
      <c r="I290" s="689"/>
      <c r="J290" s="689"/>
      <c r="K290" s="689"/>
      <c r="L290" s="689"/>
      <c r="M290" s="689"/>
      <c r="N290" s="689"/>
      <c r="O290" s="689"/>
      <c r="P290" s="689"/>
      <c r="Q290" s="689"/>
      <c r="R290" s="689"/>
      <c r="S290" s="689"/>
      <c r="T290" s="689"/>
      <c r="U290" s="689"/>
      <c r="V290" s="689"/>
      <c r="W290" s="689"/>
      <c r="X290" s="689"/>
      <c r="Y290" s="689"/>
      <c r="Z290" s="689"/>
      <c r="AA290" s="690">
        <v>160</v>
      </c>
      <c r="AB290" s="690">
        <v>572</v>
      </c>
      <c r="AC290" s="691"/>
    </row>
    <row r="291" spans="1:29" ht="18.75" thickBot="1" x14ac:dyDescent="0.3">
      <c r="A291" s="698">
        <v>1707022417</v>
      </c>
      <c r="B291" s="699" t="s">
        <v>5451</v>
      </c>
      <c r="C291" s="700"/>
      <c r="D291" s="700"/>
      <c r="E291" s="700"/>
      <c r="F291" s="700"/>
      <c r="G291" s="700"/>
      <c r="H291" s="700"/>
      <c r="I291" s="700"/>
      <c r="J291" s="700"/>
      <c r="K291" s="701"/>
      <c r="L291" s="700"/>
      <c r="M291" s="700"/>
      <c r="N291" s="700"/>
      <c r="O291" s="700"/>
      <c r="P291" s="700"/>
      <c r="Q291" s="700"/>
      <c r="R291" s="700"/>
      <c r="S291" s="700"/>
      <c r="T291" s="700"/>
      <c r="U291" s="700"/>
      <c r="V291" s="700"/>
      <c r="W291" s="700"/>
      <c r="X291" s="700"/>
      <c r="Y291" s="700"/>
      <c r="Z291" s="700"/>
      <c r="AA291" s="701" t="s">
        <v>5468</v>
      </c>
      <c r="AB291" s="701">
        <v>1</v>
      </c>
      <c r="AC291" s="697"/>
    </row>
    <row r="292" spans="1:29" ht="18.75" thickBot="1" x14ac:dyDescent="0.3">
      <c r="A292" s="692">
        <v>1707022418</v>
      </c>
      <c r="B292" s="693" t="s">
        <v>5338</v>
      </c>
      <c r="C292" s="700"/>
      <c r="D292" s="700"/>
      <c r="E292" s="700"/>
      <c r="F292" s="700"/>
      <c r="G292" s="700"/>
      <c r="H292" s="700"/>
      <c r="I292" s="700"/>
      <c r="J292" s="700"/>
      <c r="K292" s="701"/>
      <c r="L292" s="700"/>
      <c r="M292" s="700"/>
      <c r="N292" s="700"/>
      <c r="O292" s="700"/>
      <c r="P292" s="700"/>
      <c r="Q292" s="700"/>
      <c r="R292" s="700"/>
      <c r="S292" s="700"/>
      <c r="T292" s="700"/>
      <c r="U292" s="700"/>
      <c r="V292" s="700"/>
      <c r="W292" s="700"/>
      <c r="X292" s="700"/>
      <c r="Y292" s="700"/>
      <c r="Z292" s="700"/>
      <c r="AA292" s="701" t="s">
        <v>5468</v>
      </c>
      <c r="AB292" s="701">
        <v>1</v>
      </c>
      <c r="AC292" s="697"/>
    </row>
    <row r="293" spans="1:29" ht="18.75" thickBot="1" x14ac:dyDescent="0.3">
      <c r="A293" s="1700" t="s">
        <v>5448</v>
      </c>
      <c r="B293" s="1701"/>
      <c r="C293" s="689"/>
      <c r="D293" s="689"/>
      <c r="E293" s="689"/>
      <c r="F293" s="689"/>
      <c r="G293" s="689"/>
      <c r="H293" s="689"/>
      <c r="I293" s="689"/>
      <c r="J293" s="689"/>
      <c r="K293" s="689"/>
      <c r="L293" s="689"/>
      <c r="M293" s="689"/>
      <c r="N293" s="689"/>
      <c r="O293" s="689"/>
      <c r="P293" s="689"/>
      <c r="Q293" s="689"/>
      <c r="R293" s="689"/>
      <c r="S293" s="689"/>
      <c r="T293" s="689"/>
      <c r="U293" s="689"/>
      <c r="V293" s="689"/>
      <c r="W293" s="689"/>
      <c r="X293" s="689"/>
      <c r="Y293" s="689"/>
      <c r="Z293" s="689"/>
      <c r="AA293" s="690">
        <f>SUM(AA290:AA292)</f>
        <v>160</v>
      </c>
      <c r="AB293" s="690">
        <f>SUM(AB290:AB292)</f>
        <v>574</v>
      </c>
      <c r="AC293" s="691"/>
    </row>
    <row r="295" spans="1:29" ht="18.75" thickBot="1" x14ac:dyDescent="0.3"/>
    <row r="296" spans="1:29" ht="105.75" thickBot="1" x14ac:dyDescent="0.3">
      <c r="A296" s="1702" t="s">
        <v>48</v>
      </c>
      <c r="B296" s="1703"/>
      <c r="C296" s="536"/>
      <c r="D296" s="536"/>
      <c r="E296" s="536"/>
      <c r="F296" s="536">
        <v>44957</v>
      </c>
      <c r="G296" s="536"/>
      <c r="H296" s="536"/>
      <c r="I296" s="536"/>
      <c r="J296" s="536" t="s">
        <v>5271</v>
      </c>
      <c r="K296" s="536"/>
      <c r="L296" s="536"/>
      <c r="M296" s="536"/>
      <c r="N296" s="536"/>
      <c r="O296" s="536">
        <v>44972</v>
      </c>
      <c r="P296" s="536"/>
      <c r="Q296" s="536"/>
      <c r="R296" s="536"/>
      <c r="S296" s="536"/>
      <c r="T296" s="536"/>
      <c r="U296" s="536"/>
      <c r="V296" s="536"/>
      <c r="W296" s="536"/>
      <c r="X296" s="536"/>
      <c r="Y296" s="536"/>
      <c r="Z296" s="536"/>
      <c r="AA296" s="536">
        <v>45046</v>
      </c>
      <c r="AB296" s="676" t="s">
        <v>5450</v>
      </c>
      <c r="AC296" s="675">
        <v>45112</v>
      </c>
    </row>
    <row r="297" spans="1:29" x14ac:dyDescent="0.25">
      <c r="A297" s="1704" t="s">
        <v>5272</v>
      </c>
      <c r="B297" s="1706" t="s">
        <v>5273</v>
      </c>
      <c r="C297" s="1706" t="s">
        <v>5274</v>
      </c>
      <c r="D297" s="1706"/>
      <c r="E297" s="1706"/>
      <c r="F297" s="1706"/>
      <c r="G297" s="1706"/>
      <c r="H297" s="1706"/>
      <c r="I297" s="1706"/>
      <c r="J297" s="1706"/>
      <c r="K297" s="1706"/>
      <c r="L297" s="1708"/>
      <c r="M297" s="1721" t="s">
        <v>5275</v>
      </c>
      <c r="N297" s="1706"/>
      <c r="O297" s="1706"/>
      <c r="P297" s="1706"/>
      <c r="Q297" s="1706"/>
      <c r="R297" s="1706"/>
      <c r="S297" s="1711"/>
      <c r="T297" s="1704" t="s">
        <v>5276</v>
      </c>
      <c r="U297" s="1706"/>
      <c r="V297" s="1706"/>
      <c r="W297" s="1706"/>
      <c r="X297" s="1706"/>
      <c r="Y297" s="1706"/>
      <c r="Z297" s="1711"/>
      <c r="AA297" s="1712" t="s">
        <v>5277</v>
      </c>
      <c r="AB297" s="1713"/>
      <c r="AC297" s="1714"/>
    </row>
    <row r="298" spans="1:29" ht="123.6" customHeight="1" thickBot="1" x14ac:dyDescent="0.3">
      <c r="A298" s="1705"/>
      <c r="B298" s="1707"/>
      <c r="C298" s="656" t="s">
        <v>5278</v>
      </c>
      <c r="D298" s="656" t="s">
        <v>5279</v>
      </c>
      <c r="E298" s="656" t="s">
        <v>5280</v>
      </c>
      <c r="F298" s="656" t="s">
        <v>5281</v>
      </c>
      <c r="G298" s="656" t="s">
        <v>5282</v>
      </c>
      <c r="H298" s="656" t="s">
        <v>5283</v>
      </c>
      <c r="I298" s="657" t="s">
        <v>5284</v>
      </c>
      <c r="J298" s="657" t="s">
        <v>5285</v>
      </c>
      <c r="K298" s="656" t="s">
        <v>5286</v>
      </c>
      <c r="L298" s="658" t="s">
        <v>5287</v>
      </c>
      <c r="M298" s="659" t="s">
        <v>5288</v>
      </c>
      <c r="N298" s="656" t="s">
        <v>5289</v>
      </c>
      <c r="O298" s="656" t="s">
        <v>5290</v>
      </c>
      <c r="P298" s="657" t="s">
        <v>5291</v>
      </c>
      <c r="Q298" s="657" t="s">
        <v>5292</v>
      </c>
      <c r="R298" s="657" t="s">
        <v>5293</v>
      </c>
      <c r="S298" s="660" t="s">
        <v>5294</v>
      </c>
      <c r="T298" s="661" t="s">
        <v>5288</v>
      </c>
      <c r="U298" s="656" t="s">
        <v>5289</v>
      </c>
      <c r="V298" s="656" t="s">
        <v>5290</v>
      </c>
      <c r="W298" s="657" t="s">
        <v>5291</v>
      </c>
      <c r="X298" s="657" t="s">
        <v>5292</v>
      </c>
      <c r="Y298" s="657" t="s">
        <v>5293</v>
      </c>
      <c r="Z298" s="660" t="s">
        <v>5294</v>
      </c>
      <c r="AA298" s="662" t="s">
        <v>5457</v>
      </c>
      <c r="AB298" s="663" t="s">
        <v>5423</v>
      </c>
      <c r="AC298" s="658" t="s">
        <v>5189</v>
      </c>
    </row>
    <row r="299" spans="1:29" ht="18.75" thickBot="1" x14ac:dyDescent="0.3">
      <c r="A299" s="1700" t="s">
        <v>5448</v>
      </c>
      <c r="B299" s="1701"/>
      <c r="C299" s="689"/>
      <c r="D299" s="689"/>
      <c r="E299" s="689"/>
      <c r="F299" s="689"/>
      <c r="G299" s="689"/>
      <c r="H299" s="689"/>
      <c r="I299" s="689"/>
      <c r="J299" s="689"/>
      <c r="K299" s="689"/>
      <c r="L299" s="689"/>
      <c r="M299" s="689"/>
      <c r="N299" s="689"/>
      <c r="O299" s="689"/>
      <c r="P299" s="689"/>
      <c r="Q299" s="689"/>
      <c r="R299" s="689"/>
      <c r="S299" s="689"/>
      <c r="T299" s="689"/>
      <c r="U299" s="689"/>
      <c r="V299" s="689"/>
      <c r="W299" s="689"/>
      <c r="X299" s="689"/>
      <c r="Y299" s="689"/>
      <c r="Z299" s="689"/>
      <c r="AA299" s="690">
        <v>160</v>
      </c>
      <c r="AB299" s="690">
        <v>574</v>
      </c>
      <c r="AC299" s="691"/>
    </row>
    <row r="300" spans="1:29" ht="36.75" thickBot="1" x14ac:dyDescent="0.3">
      <c r="A300" s="698">
        <v>1707022445</v>
      </c>
      <c r="B300" s="175" t="s">
        <v>5469</v>
      </c>
      <c r="C300" s="700"/>
      <c r="D300" s="700"/>
      <c r="E300" s="700"/>
      <c r="F300" s="700"/>
      <c r="G300" s="700"/>
      <c r="H300" s="700"/>
      <c r="I300" s="700"/>
      <c r="J300" s="700"/>
      <c r="K300" s="701"/>
      <c r="L300" s="700"/>
      <c r="M300" s="700"/>
      <c r="N300" s="700"/>
      <c r="O300" s="700"/>
      <c r="P300" s="700"/>
      <c r="Q300" s="700"/>
      <c r="R300" s="700"/>
      <c r="S300" s="700"/>
      <c r="T300" s="700"/>
      <c r="U300" s="700"/>
      <c r="V300" s="700"/>
      <c r="W300" s="700"/>
      <c r="X300" s="700"/>
      <c r="Y300" s="700"/>
      <c r="Z300" s="700"/>
      <c r="AA300" s="721" t="s">
        <v>5470</v>
      </c>
      <c r="AB300" s="701">
        <v>0</v>
      </c>
      <c r="AC300" s="697"/>
    </row>
    <row r="301" spans="1:29" ht="18.75" thickBot="1" x14ac:dyDescent="0.3">
      <c r="A301" s="1700" t="s">
        <v>5448</v>
      </c>
      <c r="B301" s="1701"/>
      <c r="C301" s="689"/>
      <c r="D301" s="689"/>
      <c r="E301" s="689"/>
      <c r="F301" s="689"/>
      <c r="G301" s="689"/>
      <c r="H301" s="689"/>
      <c r="I301" s="689"/>
      <c r="J301" s="689"/>
      <c r="K301" s="689"/>
      <c r="L301" s="689"/>
      <c r="M301" s="689"/>
      <c r="N301" s="689"/>
      <c r="O301" s="689"/>
      <c r="P301" s="689"/>
      <c r="Q301" s="689"/>
      <c r="R301" s="689"/>
      <c r="S301" s="689"/>
      <c r="T301" s="689"/>
      <c r="U301" s="689"/>
      <c r="V301" s="689"/>
      <c r="W301" s="689"/>
      <c r="X301" s="689"/>
      <c r="Y301" s="689"/>
      <c r="Z301" s="689"/>
      <c r="AA301" s="690">
        <f>SUM(AA299:AA300)</f>
        <v>160</v>
      </c>
      <c r="AB301" s="690">
        <f>SUM(AB299:AB300)</f>
        <v>574</v>
      </c>
      <c r="AC301" s="691"/>
    </row>
    <row r="303" spans="1:29" ht="18.75" thickBot="1" x14ac:dyDescent="0.3"/>
    <row r="304" spans="1:29" ht="105.75" thickBot="1" x14ac:dyDescent="0.3">
      <c r="A304" s="1702" t="s">
        <v>48</v>
      </c>
      <c r="B304" s="1703"/>
      <c r="C304" s="536"/>
      <c r="D304" s="536"/>
      <c r="E304" s="536"/>
      <c r="F304" s="536">
        <v>44957</v>
      </c>
      <c r="G304" s="536"/>
      <c r="H304" s="536"/>
      <c r="I304" s="536"/>
      <c r="J304" s="536" t="s">
        <v>5271</v>
      </c>
      <c r="K304" s="536"/>
      <c r="L304" s="536"/>
      <c r="M304" s="536"/>
      <c r="N304" s="536"/>
      <c r="O304" s="536">
        <v>44972</v>
      </c>
      <c r="P304" s="536"/>
      <c r="Q304" s="536"/>
      <c r="R304" s="536"/>
      <c r="S304" s="536"/>
      <c r="T304" s="536"/>
      <c r="U304" s="536"/>
      <c r="V304" s="536"/>
      <c r="W304" s="536"/>
      <c r="X304" s="536"/>
      <c r="Y304" s="536"/>
      <c r="Z304" s="536"/>
      <c r="AA304" s="536">
        <v>45046</v>
      </c>
      <c r="AB304" s="676" t="s">
        <v>5450</v>
      </c>
      <c r="AC304" s="675">
        <v>45119</v>
      </c>
    </row>
    <row r="305" spans="1:29" x14ac:dyDescent="0.25">
      <c r="A305" s="1704" t="s">
        <v>5272</v>
      </c>
      <c r="B305" s="1706" t="s">
        <v>5273</v>
      </c>
      <c r="C305" s="1706" t="s">
        <v>5274</v>
      </c>
      <c r="D305" s="1706"/>
      <c r="E305" s="1706"/>
      <c r="F305" s="1706"/>
      <c r="G305" s="1706"/>
      <c r="H305" s="1706"/>
      <c r="I305" s="1706"/>
      <c r="J305" s="1706"/>
      <c r="K305" s="1706"/>
      <c r="L305" s="1708"/>
      <c r="M305" s="1721" t="s">
        <v>5275</v>
      </c>
      <c r="N305" s="1706"/>
      <c r="O305" s="1706"/>
      <c r="P305" s="1706"/>
      <c r="Q305" s="1706"/>
      <c r="R305" s="1706"/>
      <c r="S305" s="1711"/>
      <c r="T305" s="1704" t="s">
        <v>5276</v>
      </c>
      <c r="U305" s="1706"/>
      <c r="V305" s="1706"/>
      <c r="W305" s="1706"/>
      <c r="X305" s="1706"/>
      <c r="Y305" s="1706"/>
      <c r="Z305" s="1711"/>
      <c r="AA305" s="1712" t="s">
        <v>5277</v>
      </c>
      <c r="AB305" s="1713"/>
      <c r="AC305" s="1714"/>
    </row>
    <row r="306" spans="1:29" ht="162.75" thickBot="1" x14ac:dyDescent="0.3">
      <c r="A306" s="1705"/>
      <c r="B306" s="1707"/>
      <c r="C306" s="656" t="s">
        <v>5278</v>
      </c>
      <c r="D306" s="656" t="s">
        <v>5279</v>
      </c>
      <c r="E306" s="656" t="s">
        <v>5280</v>
      </c>
      <c r="F306" s="656" t="s">
        <v>5281</v>
      </c>
      <c r="G306" s="656" t="s">
        <v>5282</v>
      </c>
      <c r="H306" s="656" t="s">
        <v>5283</v>
      </c>
      <c r="I306" s="657" t="s">
        <v>5284</v>
      </c>
      <c r="J306" s="657" t="s">
        <v>5285</v>
      </c>
      <c r="K306" s="656" t="s">
        <v>5286</v>
      </c>
      <c r="L306" s="658" t="s">
        <v>5287</v>
      </c>
      <c r="M306" s="659" t="s">
        <v>5288</v>
      </c>
      <c r="N306" s="656" t="s">
        <v>5289</v>
      </c>
      <c r="O306" s="656" t="s">
        <v>5290</v>
      </c>
      <c r="P306" s="657" t="s">
        <v>5291</v>
      </c>
      <c r="Q306" s="657" t="s">
        <v>5292</v>
      </c>
      <c r="R306" s="657" t="s">
        <v>5293</v>
      </c>
      <c r="S306" s="660" t="s">
        <v>5294</v>
      </c>
      <c r="T306" s="661" t="s">
        <v>5288</v>
      </c>
      <c r="U306" s="656" t="s">
        <v>5289</v>
      </c>
      <c r="V306" s="656" t="s">
        <v>5290</v>
      </c>
      <c r="W306" s="657" t="s">
        <v>5291</v>
      </c>
      <c r="X306" s="657" t="s">
        <v>5292</v>
      </c>
      <c r="Y306" s="657" t="s">
        <v>5293</v>
      </c>
      <c r="Z306" s="660" t="s">
        <v>5294</v>
      </c>
      <c r="AA306" s="662" t="s">
        <v>5457</v>
      </c>
      <c r="AB306" s="663" t="s">
        <v>5423</v>
      </c>
      <c r="AC306" s="658" t="s">
        <v>5189</v>
      </c>
    </row>
    <row r="307" spans="1:29" ht="18.75" thickBot="1" x14ac:dyDescent="0.3">
      <c r="A307" s="1700" t="s">
        <v>5448</v>
      </c>
      <c r="B307" s="1701"/>
      <c r="C307" s="689"/>
      <c r="D307" s="689"/>
      <c r="E307" s="689"/>
      <c r="F307" s="689"/>
      <c r="G307" s="689"/>
      <c r="H307" s="689"/>
      <c r="I307" s="689"/>
      <c r="J307" s="689"/>
      <c r="K307" s="689"/>
      <c r="L307" s="689"/>
      <c r="M307" s="689"/>
      <c r="N307" s="689"/>
      <c r="O307" s="689"/>
      <c r="P307" s="689"/>
      <c r="Q307" s="689"/>
      <c r="R307" s="689"/>
      <c r="S307" s="689"/>
      <c r="T307" s="689"/>
      <c r="U307" s="689"/>
      <c r="V307" s="689"/>
      <c r="W307" s="689"/>
      <c r="X307" s="689"/>
      <c r="Y307" s="689"/>
      <c r="Z307" s="689"/>
      <c r="AA307" s="690">
        <v>160</v>
      </c>
      <c r="AB307" s="690">
        <v>574</v>
      </c>
      <c r="AC307" s="691"/>
    </row>
    <row r="308" spans="1:29" ht="36.75" thickBot="1" x14ac:dyDescent="0.3">
      <c r="A308" s="698">
        <v>1707022448</v>
      </c>
      <c r="B308" s="175" t="s">
        <v>5401</v>
      </c>
      <c r="C308" s="700"/>
      <c r="D308" s="700"/>
      <c r="E308" s="700"/>
      <c r="F308" s="700"/>
      <c r="G308" s="700"/>
      <c r="H308" s="700"/>
      <c r="I308" s="700"/>
      <c r="J308" s="700"/>
      <c r="K308" s="701"/>
      <c r="L308" s="700"/>
      <c r="M308" s="700"/>
      <c r="N308" s="700"/>
      <c r="O308" s="700"/>
      <c r="P308" s="700"/>
      <c r="Q308" s="700"/>
      <c r="R308" s="700"/>
      <c r="S308" s="700"/>
      <c r="T308" s="700"/>
      <c r="U308" s="700"/>
      <c r="V308" s="700"/>
      <c r="W308" s="700"/>
      <c r="X308" s="700"/>
      <c r="Y308" s="700"/>
      <c r="Z308" s="700"/>
      <c r="AA308" s="721" t="s">
        <v>5471</v>
      </c>
      <c r="AB308" s="701">
        <v>0</v>
      </c>
      <c r="AC308" s="697"/>
    </row>
    <row r="309" spans="1:29" ht="18.75" thickBot="1" x14ac:dyDescent="0.3">
      <c r="A309" s="1700" t="s">
        <v>5448</v>
      </c>
      <c r="B309" s="1701"/>
      <c r="C309" s="689"/>
      <c r="D309" s="689"/>
      <c r="E309" s="689"/>
      <c r="F309" s="689"/>
      <c r="G309" s="689"/>
      <c r="H309" s="689"/>
      <c r="I309" s="689"/>
      <c r="J309" s="689"/>
      <c r="K309" s="689"/>
      <c r="L309" s="689"/>
      <c r="M309" s="689"/>
      <c r="N309" s="689"/>
      <c r="O309" s="689"/>
      <c r="P309" s="689"/>
      <c r="Q309" s="689"/>
      <c r="R309" s="689"/>
      <c r="S309" s="689"/>
      <c r="T309" s="689"/>
      <c r="U309" s="689"/>
      <c r="V309" s="689"/>
      <c r="W309" s="689"/>
      <c r="X309" s="689"/>
      <c r="Y309" s="689"/>
      <c r="Z309" s="689"/>
      <c r="AA309" s="690">
        <f>SUM(AA307:AA308)</f>
        <v>160</v>
      </c>
      <c r="AB309" s="690">
        <f>SUM(AB307:AB308)</f>
        <v>574</v>
      </c>
      <c r="AC309" s="691"/>
    </row>
    <row r="311" spans="1:29" ht="18.75" thickBot="1" x14ac:dyDescent="0.3"/>
    <row r="312" spans="1:29" ht="105.75" thickBot="1" x14ac:dyDescent="0.3">
      <c r="A312" s="1702" t="s">
        <v>48</v>
      </c>
      <c r="B312" s="1703"/>
      <c r="C312" s="536"/>
      <c r="D312" s="536"/>
      <c r="E312" s="536"/>
      <c r="F312" s="536">
        <v>44957</v>
      </c>
      <c r="G312" s="536"/>
      <c r="H312" s="536"/>
      <c r="I312" s="536"/>
      <c r="J312" s="536" t="s">
        <v>5271</v>
      </c>
      <c r="K312" s="536"/>
      <c r="L312" s="536"/>
      <c r="M312" s="536"/>
      <c r="N312" s="536"/>
      <c r="O312" s="536">
        <v>44972</v>
      </c>
      <c r="P312" s="536"/>
      <c r="Q312" s="536"/>
      <c r="R312" s="536"/>
      <c r="S312" s="536"/>
      <c r="T312" s="536"/>
      <c r="U312" s="536"/>
      <c r="V312" s="536"/>
      <c r="W312" s="536"/>
      <c r="X312" s="536"/>
      <c r="Y312" s="536"/>
      <c r="Z312" s="536"/>
      <c r="AA312" s="536">
        <v>45046</v>
      </c>
      <c r="AB312" s="676" t="s">
        <v>5450</v>
      </c>
      <c r="AC312" s="675">
        <v>45119</v>
      </c>
    </row>
    <row r="313" spans="1:29" x14ac:dyDescent="0.25">
      <c r="A313" s="1704" t="s">
        <v>5272</v>
      </c>
      <c r="B313" s="1706" t="s">
        <v>5273</v>
      </c>
      <c r="C313" s="1706" t="s">
        <v>5274</v>
      </c>
      <c r="D313" s="1706"/>
      <c r="E313" s="1706"/>
      <c r="F313" s="1706"/>
      <c r="G313" s="1706"/>
      <c r="H313" s="1706"/>
      <c r="I313" s="1706"/>
      <c r="J313" s="1706"/>
      <c r="K313" s="1706"/>
      <c r="L313" s="1708"/>
      <c r="M313" s="1721" t="s">
        <v>5275</v>
      </c>
      <c r="N313" s="1706"/>
      <c r="O313" s="1706"/>
      <c r="P313" s="1706"/>
      <c r="Q313" s="1706"/>
      <c r="R313" s="1706"/>
      <c r="S313" s="1711"/>
      <c r="T313" s="1704" t="s">
        <v>5276</v>
      </c>
      <c r="U313" s="1706"/>
      <c r="V313" s="1706"/>
      <c r="W313" s="1706"/>
      <c r="X313" s="1706"/>
      <c r="Y313" s="1706"/>
      <c r="Z313" s="1711"/>
      <c r="AA313" s="1712" t="s">
        <v>5277</v>
      </c>
      <c r="AB313" s="1713"/>
      <c r="AC313" s="1714"/>
    </row>
    <row r="314" spans="1:29" ht="162.75" thickBot="1" x14ac:dyDescent="0.3">
      <c r="A314" s="1705"/>
      <c r="B314" s="1707"/>
      <c r="C314" s="656" t="s">
        <v>5278</v>
      </c>
      <c r="D314" s="656" t="s">
        <v>5279</v>
      </c>
      <c r="E314" s="656" t="s">
        <v>5280</v>
      </c>
      <c r="F314" s="656" t="s">
        <v>5281</v>
      </c>
      <c r="G314" s="656" t="s">
        <v>5282</v>
      </c>
      <c r="H314" s="656" t="s">
        <v>5283</v>
      </c>
      <c r="I314" s="657" t="s">
        <v>5284</v>
      </c>
      <c r="J314" s="657" t="s">
        <v>5285</v>
      </c>
      <c r="K314" s="656" t="s">
        <v>5286</v>
      </c>
      <c r="L314" s="658" t="s">
        <v>5287</v>
      </c>
      <c r="M314" s="659" t="s">
        <v>5288</v>
      </c>
      <c r="N314" s="656" t="s">
        <v>5289</v>
      </c>
      <c r="O314" s="656" t="s">
        <v>5290</v>
      </c>
      <c r="P314" s="657" t="s">
        <v>5291</v>
      </c>
      <c r="Q314" s="657" t="s">
        <v>5292</v>
      </c>
      <c r="R314" s="657" t="s">
        <v>5293</v>
      </c>
      <c r="S314" s="660" t="s">
        <v>5294</v>
      </c>
      <c r="T314" s="661" t="s">
        <v>5288</v>
      </c>
      <c r="U314" s="656" t="s">
        <v>5289</v>
      </c>
      <c r="V314" s="656" t="s">
        <v>5290</v>
      </c>
      <c r="W314" s="657" t="s">
        <v>5291</v>
      </c>
      <c r="X314" s="657" t="s">
        <v>5292</v>
      </c>
      <c r="Y314" s="657" t="s">
        <v>5293</v>
      </c>
      <c r="Z314" s="660" t="s">
        <v>5294</v>
      </c>
      <c r="AA314" s="662" t="s">
        <v>5457</v>
      </c>
      <c r="AB314" s="663" t="s">
        <v>5423</v>
      </c>
      <c r="AC314" s="658" t="s">
        <v>5189</v>
      </c>
    </row>
    <row r="315" spans="1:29" ht="18.75" thickBot="1" x14ac:dyDescent="0.3">
      <c r="A315" s="1700" t="s">
        <v>5448</v>
      </c>
      <c r="B315" s="1701"/>
      <c r="C315" s="689"/>
      <c r="D315" s="689"/>
      <c r="E315" s="689"/>
      <c r="F315" s="689"/>
      <c r="G315" s="689"/>
      <c r="H315" s="689"/>
      <c r="I315" s="689"/>
      <c r="J315" s="689"/>
      <c r="K315" s="689"/>
      <c r="L315" s="689"/>
      <c r="M315" s="689"/>
      <c r="N315" s="689"/>
      <c r="O315" s="689"/>
      <c r="P315" s="689"/>
      <c r="Q315" s="689"/>
      <c r="R315" s="689"/>
      <c r="S315" s="689"/>
      <c r="T315" s="689"/>
      <c r="U315" s="689"/>
      <c r="V315" s="689"/>
      <c r="W315" s="689"/>
      <c r="X315" s="689"/>
      <c r="Y315" s="689"/>
      <c r="Z315" s="689"/>
      <c r="AA315" s="690">
        <v>160</v>
      </c>
      <c r="AB315" s="690">
        <v>590</v>
      </c>
      <c r="AC315" s="691"/>
    </row>
    <row r="316" spans="1:29" ht="62.45" customHeight="1" thickBot="1" x14ac:dyDescent="0.3">
      <c r="A316" s="698">
        <v>1707022407</v>
      </c>
      <c r="B316" s="175" t="s">
        <v>5472</v>
      </c>
      <c r="C316" s="744"/>
      <c r="D316" s="744"/>
      <c r="E316" s="744"/>
      <c r="F316" s="744"/>
      <c r="G316" s="744"/>
      <c r="H316" s="744"/>
      <c r="I316" s="744"/>
      <c r="J316" s="744"/>
      <c r="K316" s="744"/>
      <c r="L316" s="744"/>
      <c r="M316" s="744"/>
      <c r="N316" s="744"/>
      <c r="O316" s="744"/>
      <c r="P316" s="744"/>
      <c r="Q316" s="744"/>
      <c r="R316" s="744"/>
      <c r="S316" s="744"/>
      <c r="T316" s="744"/>
      <c r="U316" s="744"/>
      <c r="V316" s="744"/>
      <c r="W316" s="744"/>
      <c r="X316" s="744"/>
      <c r="Y316" s="744"/>
      <c r="Z316" s="744"/>
      <c r="AA316" s="743" t="s">
        <v>5473</v>
      </c>
      <c r="AB316" s="745"/>
      <c r="AC316" s="746"/>
    </row>
    <row r="317" spans="1:29" ht="252.75" thickBot="1" x14ac:dyDescent="0.3">
      <c r="A317" s="698">
        <v>1707022404</v>
      </c>
      <c r="B317" s="175" t="s">
        <v>5474</v>
      </c>
      <c r="C317" s="700"/>
      <c r="D317" s="700"/>
      <c r="E317" s="700"/>
      <c r="F317" s="700"/>
      <c r="G317" s="700"/>
      <c r="H317" s="700"/>
      <c r="I317" s="700"/>
      <c r="J317" s="700"/>
      <c r="K317" s="701"/>
      <c r="L317" s="700"/>
      <c r="M317" s="700"/>
      <c r="N317" s="700"/>
      <c r="O317" s="700"/>
      <c r="P317" s="700"/>
      <c r="Q317" s="700"/>
      <c r="R317" s="700"/>
      <c r="S317" s="700"/>
      <c r="T317" s="700"/>
      <c r="U317" s="700"/>
      <c r="V317" s="700"/>
      <c r="W317" s="700"/>
      <c r="X317" s="700"/>
      <c r="Y317" s="700"/>
      <c r="Z317" s="700"/>
      <c r="AA317" s="743" t="s">
        <v>5475</v>
      </c>
      <c r="AB317" s="701"/>
      <c r="AC317" s="697"/>
    </row>
    <row r="318" spans="1:29" ht="18.75" thickBot="1" x14ac:dyDescent="0.3">
      <c r="A318" s="1700" t="s">
        <v>5448</v>
      </c>
      <c r="B318" s="1701"/>
      <c r="C318" s="689"/>
      <c r="D318" s="689"/>
      <c r="E318" s="689"/>
      <c r="F318" s="689"/>
      <c r="G318" s="689"/>
      <c r="H318" s="689"/>
      <c r="I318" s="689"/>
      <c r="J318" s="689"/>
      <c r="K318" s="689"/>
      <c r="L318" s="689"/>
      <c r="M318" s="689"/>
      <c r="N318" s="689"/>
      <c r="O318" s="689"/>
      <c r="P318" s="689"/>
      <c r="Q318" s="689"/>
      <c r="R318" s="689"/>
      <c r="S318" s="689"/>
      <c r="T318" s="689"/>
      <c r="U318" s="689"/>
      <c r="V318" s="689"/>
      <c r="W318" s="689"/>
      <c r="X318" s="689"/>
      <c r="Y318" s="689"/>
      <c r="Z318" s="689"/>
      <c r="AA318" s="690">
        <f>SUM(AA315:AA317)</f>
        <v>160</v>
      </c>
      <c r="AB318" s="690">
        <f>SUM(AB315:AB317)</f>
        <v>590</v>
      </c>
      <c r="AC318" s="691"/>
    </row>
    <row r="320" spans="1:29" ht="18.75" thickBot="1" x14ac:dyDescent="0.3"/>
    <row r="321" spans="1:29" ht="105.75" thickBot="1" x14ac:dyDescent="0.3">
      <c r="A321" s="1702" t="s">
        <v>48</v>
      </c>
      <c r="B321" s="1703"/>
      <c r="C321" s="536"/>
      <c r="D321" s="536"/>
      <c r="E321" s="536"/>
      <c r="F321" s="536">
        <v>44957</v>
      </c>
      <c r="G321" s="536"/>
      <c r="H321" s="536"/>
      <c r="I321" s="536"/>
      <c r="J321" s="536" t="s">
        <v>5271</v>
      </c>
      <c r="K321" s="536"/>
      <c r="L321" s="536"/>
      <c r="M321" s="536"/>
      <c r="N321" s="536"/>
      <c r="O321" s="536">
        <v>44972</v>
      </c>
      <c r="P321" s="536"/>
      <c r="Q321" s="536"/>
      <c r="R321" s="536"/>
      <c r="S321" s="536"/>
      <c r="T321" s="536"/>
      <c r="U321" s="536"/>
      <c r="V321" s="536"/>
      <c r="W321" s="536"/>
      <c r="X321" s="536"/>
      <c r="Y321" s="536"/>
      <c r="Z321" s="536"/>
      <c r="AA321" s="536">
        <v>45046</v>
      </c>
      <c r="AB321" s="676" t="s">
        <v>5450</v>
      </c>
      <c r="AC321" s="675">
        <v>45224</v>
      </c>
    </row>
    <row r="322" spans="1:29" x14ac:dyDescent="0.25">
      <c r="A322" s="1704" t="s">
        <v>5272</v>
      </c>
      <c r="B322" s="1706" t="s">
        <v>5273</v>
      </c>
      <c r="C322" s="1706" t="s">
        <v>5274</v>
      </c>
      <c r="D322" s="1706"/>
      <c r="E322" s="1706"/>
      <c r="F322" s="1706"/>
      <c r="G322" s="1706"/>
      <c r="H322" s="1706"/>
      <c r="I322" s="1706"/>
      <c r="J322" s="1706"/>
      <c r="K322" s="1706"/>
      <c r="L322" s="1708"/>
      <c r="M322" s="1721" t="s">
        <v>5275</v>
      </c>
      <c r="N322" s="1706"/>
      <c r="O322" s="1706"/>
      <c r="P322" s="1706"/>
      <c r="Q322" s="1706"/>
      <c r="R322" s="1706"/>
      <c r="S322" s="1711"/>
      <c r="T322" s="1704" t="s">
        <v>5276</v>
      </c>
      <c r="U322" s="1706"/>
      <c r="V322" s="1706"/>
      <c r="W322" s="1706"/>
      <c r="X322" s="1706"/>
      <c r="Y322" s="1706"/>
      <c r="Z322" s="1711"/>
      <c r="AA322" s="1712" t="s">
        <v>5277</v>
      </c>
      <c r="AB322" s="1713"/>
      <c r="AC322" s="1714"/>
    </row>
    <row r="323" spans="1:29" ht="180" x14ac:dyDescent="0.25">
      <c r="A323" s="1705"/>
      <c r="B323" s="1707"/>
      <c r="C323" s="656" t="s">
        <v>5278</v>
      </c>
      <c r="D323" s="656" t="s">
        <v>5279</v>
      </c>
      <c r="E323" s="656" t="s">
        <v>5280</v>
      </c>
      <c r="F323" s="656" t="s">
        <v>5281</v>
      </c>
      <c r="G323" s="656" t="s">
        <v>5282</v>
      </c>
      <c r="H323" s="656" t="s">
        <v>5283</v>
      </c>
      <c r="I323" s="657" t="s">
        <v>5284</v>
      </c>
      <c r="J323" s="657" t="s">
        <v>5285</v>
      </c>
      <c r="K323" s="656" t="s">
        <v>5286</v>
      </c>
      <c r="L323" s="658" t="s">
        <v>5287</v>
      </c>
      <c r="M323" s="659" t="s">
        <v>5288</v>
      </c>
      <c r="N323" s="656" t="s">
        <v>5289</v>
      </c>
      <c r="O323" s="656" t="s">
        <v>5290</v>
      </c>
      <c r="P323" s="657" t="s">
        <v>5291</v>
      </c>
      <c r="Q323" s="657" t="s">
        <v>5292</v>
      </c>
      <c r="R323" s="657" t="s">
        <v>5293</v>
      </c>
      <c r="S323" s="660" t="s">
        <v>5294</v>
      </c>
      <c r="T323" s="661" t="s">
        <v>5288</v>
      </c>
      <c r="U323" s="656" t="s">
        <v>5289</v>
      </c>
      <c r="V323" s="656" t="s">
        <v>5290</v>
      </c>
      <c r="W323" s="657" t="s">
        <v>5291</v>
      </c>
      <c r="X323" s="657" t="s">
        <v>5292</v>
      </c>
      <c r="Y323" s="657" t="s">
        <v>5293</v>
      </c>
      <c r="Z323" s="660" t="s">
        <v>5294</v>
      </c>
      <c r="AA323" s="662" t="s">
        <v>5457</v>
      </c>
      <c r="AB323" s="663" t="s">
        <v>5476</v>
      </c>
      <c r="AC323" s="658" t="s">
        <v>5189</v>
      </c>
    </row>
    <row r="324" spans="1:29" x14ac:dyDescent="0.25">
      <c r="A324" s="750">
        <v>1707022453</v>
      </c>
      <c r="B324" s="754" t="s">
        <v>5477</v>
      </c>
      <c r="C324" s="754"/>
      <c r="D324" s="754"/>
      <c r="E324" s="754"/>
      <c r="F324" s="754"/>
      <c r="G324" s="754"/>
      <c r="H324" s="754"/>
      <c r="I324" s="755"/>
      <c r="J324" s="755"/>
      <c r="K324" s="754"/>
      <c r="L324" s="755"/>
      <c r="M324" s="754"/>
      <c r="N324" s="754"/>
      <c r="O324" s="754"/>
      <c r="P324" s="755"/>
      <c r="Q324" s="755"/>
      <c r="R324" s="755"/>
      <c r="S324" s="755"/>
      <c r="T324" s="754"/>
      <c r="U324" s="754"/>
      <c r="V324" s="754"/>
      <c r="W324" s="755"/>
      <c r="X324" s="755"/>
      <c r="Y324" s="755"/>
      <c r="Z324" s="755"/>
      <c r="AA324" s="755" t="s">
        <v>5478</v>
      </c>
      <c r="AB324" s="756"/>
      <c r="AC324" s="757"/>
    </row>
    <row r="325" spans="1:29" x14ac:dyDescent="0.25">
      <c r="A325" s="750">
        <v>1707022454</v>
      </c>
      <c r="B325" s="754" t="s">
        <v>5479</v>
      </c>
      <c r="C325" s="758"/>
      <c r="D325" s="758"/>
      <c r="E325" s="758"/>
      <c r="F325" s="758"/>
      <c r="G325" s="758"/>
      <c r="H325" s="758"/>
      <c r="I325" s="757"/>
      <c r="J325" s="757"/>
      <c r="K325" s="758"/>
      <c r="L325" s="757"/>
      <c r="M325" s="758"/>
      <c r="N325" s="758"/>
      <c r="O325" s="758"/>
      <c r="P325" s="757"/>
      <c r="Q325" s="757"/>
      <c r="R325" s="757"/>
      <c r="S325" s="757"/>
      <c r="T325" s="758"/>
      <c r="U325" s="758"/>
      <c r="V325" s="758"/>
      <c r="W325" s="757"/>
      <c r="X325" s="757"/>
      <c r="Y325" s="757"/>
      <c r="Z325" s="757"/>
      <c r="AA325" s="755" t="s">
        <v>5478</v>
      </c>
      <c r="AB325" s="756"/>
      <c r="AC325" s="757"/>
    </row>
    <row r="326" spans="1:29" ht="54" x14ac:dyDescent="0.25">
      <c r="A326" s="750">
        <v>1707022455</v>
      </c>
      <c r="B326" s="754" t="s">
        <v>5480</v>
      </c>
      <c r="C326" s="758"/>
      <c r="D326" s="758"/>
      <c r="E326" s="758"/>
      <c r="F326" s="758"/>
      <c r="G326" s="758"/>
      <c r="H326" s="758"/>
      <c r="I326" s="757"/>
      <c r="J326" s="757"/>
      <c r="K326" s="758"/>
      <c r="L326" s="757"/>
      <c r="M326" s="758"/>
      <c r="N326" s="758"/>
      <c r="O326" s="758"/>
      <c r="P326" s="757"/>
      <c r="Q326" s="757"/>
      <c r="R326" s="757"/>
      <c r="S326" s="757"/>
      <c r="T326" s="758"/>
      <c r="U326" s="758"/>
      <c r="V326" s="758"/>
      <c r="W326" s="757"/>
      <c r="X326" s="757"/>
      <c r="Y326" s="757"/>
      <c r="Z326" s="757"/>
      <c r="AA326" s="755" t="s">
        <v>5478</v>
      </c>
      <c r="AB326" s="756"/>
      <c r="AC326" s="757"/>
    </row>
    <row r="327" spans="1:29" x14ac:dyDescent="0.25">
      <c r="A327" s="750">
        <v>1707022457</v>
      </c>
      <c r="B327" s="754" t="s">
        <v>5481</v>
      </c>
      <c r="C327" s="751"/>
      <c r="D327" s="751"/>
      <c r="E327" s="751"/>
      <c r="F327" s="751"/>
      <c r="G327" s="751"/>
      <c r="H327" s="751"/>
      <c r="I327" s="751"/>
      <c r="J327" s="751"/>
      <c r="K327" s="751"/>
      <c r="L327" s="751"/>
      <c r="M327" s="751"/>
      <c r="N327" s="751"/>
      <c r="O327" s="751"/>
      <c r="P327" s="751"/>
      <c r="Q327" s="751"/>
      <c r="R327" s="751"/>
      <c r="S327" s="751"/>
      <c r="T327" s="751"/>
      <c r="U327" s="751"/>
      <c r="V327" s="751"/>
      <c r="W327" s="751"/>
      <c r="X327" s="751"/>
      <c r="Y327" s="751"/>
      <c r="Z327" s="751"/>
      <c r="AA327" s="755" t="s">
        <v>5478</v>
      </c>
      <c r="AB327" s="124"/>
      <c r="AC327" s="163"/>
    </row>
    <row r="328" spans="1:29" ht="54" x14ac:dyDescent="0.25">
      <c r="A328" s="750">
        <v>1707022450</v>
      </c>
      <c r="B328" s="754" t="s">
        <v>5482</v>
      </c>
      <c r="C328" s="699"/>
      <c r="D328" s="699"/>
      <c r="E328" s="699"/>
      <c r="F328" s="699"/>
      <c r="G328" s="699"/>
      <c r="H328" s="699"/>
      <c r="I328" s="699"/>
      <c r="J328" s="699"/>
      <c r="K328" s="158"/>
      <c r="L328" s="699"/>
      <c r="M328" s="699"/>
      <c r="N328" s="699"/>
      <c r="O328" s="699"/>
      <c r="P328" s="699"/>
      <c r="Q328" s="699"/>
      <c r="R328" s="699"/>
      <c r="S328" s="699"/>
      <c r="T328" s="699"/>
      <c r="U328" s="699"/>
      <c r="V328" s="699"/>
      <c r="W328" s="699"/>
      <c r="X328" s="699"/>
      <c r="Y328" s="699"/>
      <c r="Z328" s="699"/>
      <c r="AA328" s="752" t="s">
        <v>5483</v>
      </c>
      <c r="AB328" s="158"/>
      <c r="AC328" s="753"/>
    </row>
    <row r="329" spans="1:29" ht="18.75" thickBot="1" x14ac:dyDescent="0.3">
      <c r="A329" s="1698" t="s">
        <v>5448</v>
      </c>
      <c r="B329" s="1699"/>
      <c r="C329" s="747"/>
      <c r="D329" s="747"/>
      <c r="E329" s="747"/>
      <c r="F329" s="747"/>
      <c r="G329" s="747"/>
      <c r="H329" s="747"/>
      <c r="I329" s="747"/>
      <c r="J329" s="747"/>
      <c r="K329" s="747"/>
      <c r="L329" s="747"/>
      <c r="M329" s="747"/>
      <c r="N329" s="747"/>
      <c r="O329" s="747"/>
      <c r="P329" s="747"/>
      <c r="Q329" s="747"/>
      <c r="R329" s="747"/>
      <c r="S329" s="747"/>
      <c r="T329" s="747"/>
      <c r="U329" s="747"/>
      <c r="V329" s="747"/>
      <c r="W329" s="747"/>
      <c r="X329" s="747"/>
      <c r="Y329" s="747"/>
      <c r="Z329" s="747"/>
      <c r="AA329" s="748">
        <v>190</v>
      </c>
      <c r="AB329" s="748">
        <v>657</v>
      </c>
      <c r="AC329" s="749"/>
    </row>
    <row r="331" spans="1:29" ht="18.75" thickBot="1" x14ac:dyDescent="0.3"/>
    <row r="332" spans="1:29" ht="105.75" thickBot="1" x14ac:dyDescent="0.3">
      <c r="A332" s="1702" t="s">
        <v>48</v>
      </c>
      <c r="B332" s="1703"/>
      <c r="C332" s="536"/>
      <c r="D332" s="536"/>
      <c r="E332" s="536"/>
      <c r="F332" s="536">
        <v>44957</v>
      </c>
      <c r="G332" s="536"/>
      <c r="H332" s="536"/>
      <c r="I332" s="536"/>
      <c r="J332" s="536" t="s">
        <v>5271</v>
      </c>
      <c r="K332" s="536"/>
      <c r="L332" s="536"/>
      <c r="M332" s="536"/>
      <c r="N332" s="536"/>
      <c r="O332" s="536">
        <v>44972</v>
      </c>
      <c r="P332" s="536"/>
      <c r="Q332" s="536"/>
      <c r="R332" s="536"/>
      <c r="S332" s="536"/>
      <c r="T332" s="536"/>
      <c r="U332" s="536"/>
      <c r="V332" s="536"/>
      <c r="W332" s="536"/>
      <c r="X332" s="536"/>
      <c r="Y332" s="536"/>
      <c r="Z332" s="536"/>
      <c r="AA332" s="536">
        <v>45046</v>
      </c>
      <c r="AB332" s="676" t="s">
        <v>5450</v>
      </c>
      <c r="AC332" s="675">
        <v>45240</v>
      </c>
    </row>
    <row r="333" spans="1:29" x14ac:dyDescent="0.25">
      <c r="A333" s="1704" t="s">
        <v>5272</v>
      </c>
      <c r="B333" s="1706" t="s">
        <v>5273</v>
      </c>
      <c r="C333" s="1706" t="s">
        <v>5274</v>
      </c>
      <c r="D333" s="1706"/>
      <c r="E333" s="1706"/>
      <c r="F333" s="1706"/>
      <c r="G333" s="1706"/>
      <c r="H333" s="1706"/>
      <c r="I333" s="1706"/>
      <c r="J333" s="1706"/>
      <c r="K333" s="1706"/>
      <c r="L333" s="1708"/>
      <c r="M333" s="1721" t="s">
        <v>5275</v>
      </c>
      <c r="N333" s="1706"/>
      <c r="O333" s="1706"/>
      <c r="P333" s="1706"/>
      <c r="Q333" s="1706"/>
      <c r="R333" s="1706"/>
      <c r="S333" s="1711"/>
      <c r="T333" s="1704" t="s">
        <v>5276</v>
      </c>
      <c r="U333" s="1706"/>
      <c r="V333" s="1706"/>
      <c r="W333" s="1706"/>
      <c r="X333" s="1706"/>
      <c r="Y333" s="1706"/>
      <c r="Z333" s="1711"/>
      <c r="AA333" s="1712" t="s">
        <v>5277</v>
      </c>
      <c r="AB333" s="1713"/>
      <c r="AC333" s="1714"/>
    </row>
    <row r="334" spans="1:29" ht="180" x14ac:dyDescent="0.25">
      <c r="A334" s="1705"/>
      <c r="B334" s="1707"/>
      <c r="C334" s="656" t="s">
        <v>5278</v>
      </c>
      <c r="D334" s="656" t="s">
        <v>5279</v>
      </c>
      <c r="E334" s="656" t="s">
        <v>5280</v>
      </c>
      <c r="F334" s="656" t="s">
        <v>5281</v>
      </c>
      <c r="G334" s="656" t="s">
        <v>5282</v>
      </c>
      <c r="H334" s="656" t="s">
        <v>5283</v>
      </c>
      <c r="I334" s="657" t="s">
        <v>5284</v>
      </c>
      <c r="J334" s="657" t="s">
        <v>5285</v>
      </c>
      <c r="K334" s="656" t="s">
        <v>5286</v>
      </c>
      <c r="L334" s="658" t="s">
        <v>5287</v>
      </c>
      <c r="M334" s="659" t="s">
        <v>5288</v>
      </c>
      <c r="N334" s="656" t="s">
        <v>5289</v>
      </c>
      <c r="O334" s="656" t="s">
        <v>5290</v>
      </c>
      <c r="P334" s="657" t="s">
        <v>5291</v>
      </c>
      <c r="Q334" s="657" t="s">
        <v>5292</v>
      </c>
      <c r="R334" s="657" t="s">
        <v>5293</v>
      </c>
      <c r="S334" s="660" t="s">
        <v>5294</v>
      </c>
      <c r="T334" s="661" t="s">
        <v>5288</v>
      </c>
      <c r="U334" s="656" t="s">
        <v>5289</v>
      </c>
      <c r="V334" s="656" t="s">
        <v>5290</v>
      </c>
      <c r="W334" s="657" t="s">
        <v>5291</v>
      </c>
      <c r="X334" s="657" t="s">
        <v>5292</v>
      </c>
      <c r="Y334" s="657" t="s">
        <v>5293</v>
      </c>
      <c r="Z334" s="660" t="s">
        <v>5294</v>
      </c>
      <c r="AA334" s="662" t="s">
        <v>5457</v>
      </c>
      <c r="AB334" s="663" t="s">
        <v>5476</v>
      </c>
      <c r="AC334" s="658" t="s">
        <v>5189</v>
      </c>
    </row>
    <row r="335" spans="1:29" ht="36" x14ac:dyDescent="0.25">
      <c r="A335" s="759">
        <v>1707022404</v>
      </c>
      <c r="B335" s="760" t="s">
        <v>5484</v>
      </c>
      <c r="C335" s="760"/>
      <c r="D335" s="760"/>
      <c r="E335" s="760"/>
      <c r="F335" s="760"/>
      <c r="G335" s="760"/>
      <c r="H335" s="760"/>
      <c r="I335" s="761"/>
      <c r="J335" s="761"/>
      <c r="K335" s="760"/>
      <c r="L335" s="761"/>
      <c r="M335" s="760"/>
      <c r="N335" s="760"/>
      <c r="O335" s="760"/>
      <c r="P335" s="761"/>
      <c r="Q335" s="761"/>
      <c r="R335" s="761"/>
      <c r="S335" s="761"/>
      <c r="T335" s="760"/>
      <c r="U335" s="760"/>
      <c r="V335" s="760"/>
      <c r="W335" s="761"/>
      <c r="X335" s="761"/>
      <c r="Y335" s="761"/>
      <c r="Z335" s="761"/>
      <c r="AA335" s="761" t="s">
        <v>5485</v>
      </c>
      <c r="AB335" s="762"/>
      <c r="AC335" s="763"/>
    </row>
    <row r="336" spans="1:29" x14ac:dyDescent="0.25">
      <c r="A336" s="759">
        <v>1707022407</v>
      </c>
      <c r="B336" s="760" t="s">
        <v>5486</v>
      </c>
      <c r="C336" s="764"/>
      <c r="D336" s="764"/>
      <c r="E336" s="764"/>
      <c r="F336" s="764"/>
      <c r="G336" s="764"/>
      <c r="H336" s="764"/>
      <c r="I336" s="763"/>
      <c r="J336" s="763"/>
      <c r="K336" s="764"/>
      <c r="L336" s="763"/>
      <c r="M336" s="764"/>
      <c r="N336" s="764"/>
      <c r="O336" s="764"/>
      <c r="P336" s="763"/>
      <c r="Q336" s="763"/>
      <c r="R336" s="763"/>
      <c r="S336" s="763"/>
      <c r="T336" s="764"/>
      <c r="U336" s="764"/>
      <c r="V336" s="764"/>
      <c r="W336" s="763"/>
      <c r="X336" s="763"/>
      <c r="Y336" s="763"/>
      <c r="Z336" s="763"/>
      <c r="AA336" s="761" t="s">
        <v>5487</v>
      </c>
      <c r="AB336" s="762"/>
      <c r="AC336" s="763"/>
    </row>
    <row r="337" spans="1:29" x14ac:dyDescent="0.25">
      <c r="A337" s="759">
        <v>1707022417</v>
      </c>
      <c r="B337" s="760" t="s">
        <v>5488</v>
      </c>
      <c r="C337" s="764"/>
      <c r="D337" s="764"/>
      <c r="E337" s="764"/>
      <c r="F337" s="764"/>
      <c r="G337" s="764"/>
      <c r="H337" s="764"/>
      <c r="I337" s="763"/>
      <c r="J337" s="763"/>
      <c r="K337" s="764"/>
      <c r="L337" s="763"/>
      <c r="M337" s="764"/>
      <c r="N337" s="764"/>
      <c r="O337" s="764"/>
      <c r="P337" s="763"/>
      <c r="Q337" s="763"/>
      <c r="R337" s="763"/>
      <c r="S337" s="763"/>
      <c r="T337" s="764"/>
      <c r="U337" s="764"/>
      <c r="V337" s="764"/>
      <c r="W337" s="763"/>
      <c r="X337" s="763"/>
      <c r="Y337" s="763"/>
      <c r="Z337" s="763"/>
      <c r="AA337" s="761" t="s">
        <v>5489</v>
      </c>
      <c r="AB337" s="762"/>
      <c r="AC337" s="763"/>
    </row>
    <row r="338" spans="1:29" x14ac:dyDescent="0.25">
      <c r="A338" s="759">
        <v>1707022418</v>
      </c>
      <c r="B338" s="760" t="s">
        <v>5338</v>
      </c>
      <c r="C338" s="764"/>
      <c r="D338" s="764"/>
      <c r="E338" s="764"/>
      <c r="F338" s="764"/>
      <c r="G338" s="764"/>
      <c r="H338" s="764"/>
      <c r="I338" s="763"/>
      <c r="J338" s="763"/>
      <c r="K338" s="764"/>
      <c r="L338" s="763"/>
      <c r="M338" s="764"/>
      <c r="N338" s="764"/>
      <c r="O338" s="764"/>
      <c r="P338" s="763"/>
      <c r="Q338" s="763"/>
      <c r="R338" s="763"/>
      <c r="S338" s="763"/>
      <c r="T338" s="764"/>
      <c r="U338" s="764"/>
      <c r="V338" s="764"/>
      <c r="W338" s="763"/>
      <c r="X338" s="763"/>
      <c r="Y338" s="763"/>
      <c r="Z338" s="763"/>
      <c r="AA338" s="761" t="s">
        <v>5489</v>
      </c>
      <c r="AB338" s="762"/>
      <c r="AC338" s="763"/>
    </row>
    <row r="339" spans="1:29" x14ac:dyDescent="0.25">
      <c r="A339" s="759">
        <v>1707022443</v>
      </c>
      <c r="B339" s="760"/>
      <c r="C339" s="764"/>
      <c r="D339" s="764"/>
      <c r="E339" s="764"/>
      <c r="F339" s="764"/>
      <c r="G339" s="764"/>
      <c r="H339" s="764"/>
      <c r="I339" s="763"/>
      <c r="J339" s="763"/>
      <c r="K339" s="764"/>
      <c r="L339" s="763"/>
      <c r="M339" s="764"/>
      <c r="N339" s="764"/>
      <c r="O339" s="764"/>
      <c r="P339" s="763"/>
      <c r="Q339" s="763"/>
      <c r="R339" s="763"/>
      <c r="S339" s="763"/>
      <c r="T339" s="764"/>
      <c r="U339" s="764"/>
      <c r="V339" s="764"/>
      <c r="W339" s="763"/>
      <c r="X339" s="763"/>
      <c r="Y339" s="763"/>
      <c r="Z339" s="763"/>
      <c r="AA339" s="761" t="s">
        <v>5489</v>
      </c>
      <c r="AB339" s="762"/>
      <c r="AC339" s="763"/>
    </row>
    <row r="340" spans="1:29" ht="36" x14ac:dyDescent="0.25">
      <c r="A340" s="759">
        <v>1707022451</v>
      </c>
      <c r="B340" s="760" t="s">
        <v>5458</v>
      </c>
      <c r="C340" s="764"/>
      <c r="D340" s="764"/>
      <c r="E340" s="764"/>
      <c r="F340" s="764"/>
      <c r="G340" s="764"/>
      <c r="H340" s="764"/>
      <c r="I340" s="763"/>
      <c r="J340" s="763"/>
      <c r="K340" s="764"/>
      <c r="L340" s="763"/>
      <c r="M340" s="764"/>
      <c r="N340" s="764"/>
      <c r="O340" s="764"/>
      <c r="P340" s="763"/>
      <c r="Q340" s="763"/>
      <c r="R340" s="763"/>
      <c r="S340" s="763"/>
      <c r="T340" s="764"/>
      <c r="U340" s="764"/>
      <c r="V340" s="764"/>
      <c r="W340" s="763"/>
      <c r="X340" s="763"/>
      <c r="Y340" s="763"/>
      <c r="Z340" s="763"/>
      <c r="AA340" s="761" t="s">
        <v>5490</v>
      </c>
      <c r="AB340" s="762"/>
      <c r="AC340" s="763"/>
    </row>
    <row r="341" spans="1:29" x14ac:dyDescent="0.25">
      <c r="A341" s="759" t="s">
        <v>3452</v>
      </c>
      <c r="B341" s="760" t="s">
        <v>5491</v>
      </c>
      <c r="C341" s="764"/>
      <c r="D341" s="764"/>
      <c r="E341" s="764"/>
      <c r="F341" s="764"/>
      <c r="G341" s="764"/>
      <c r="H341" s="764"/>
      <c r="I341" s="763"/>
      <c r="J341" s="763"/>
      <c r="K341" s="764"/>
      <c r="L341" s="763"/>
      <c r="M341" s="764"/>
      <c r="N341" s="764"/>
      <c r="O341" s="764"/>
      <c r="P341" s="763"/>
      <c r="Q341" s="763"/>
      <c r="R341" s="763"/>
      <c r="S341" s="763"/>
      <c r="T341" s="764"/>
      <c r="U341" s="764"/>
      <c r="V341" s="764"/>
      <c r="W341" s="763"/>
      <c r="X341" s="763"/>
      <c r="Y341" s="763"/>
      <c r="Z341" s="763"/>
      <c r="AA341" s="761" t="s">
        <v>5489</v>
      </c>
      <c r="AB341" s="762"/>
      <c r="AC341" s="763"/>
    </row>
    <row r="342" spans="1:29" ht="36" x14ac:dyDescent="0.25">
      <c r="A342" s="759">
        <v>1707022429</v>
      </c>
      <c r="B342" s="760" t="s">
        <v>5365</v>
      </c>
      <c r="C342" s="764"/>
      <c r="D342" s="764"/>
      <c r="E342" s="764"/>
      <c r="F342" s="764"/>
      <c r="G342" s="764"/>
      <c r="H342" s="764"/>
      <c r="I342" s="763"/>
      <c r="J342" s="763"/>
      <c r="K342" s="764"/>
      <c r="L342" s="763"/>
      <c r="M342" s="764"/>
      <c r="N342" s="764"/>
      <c r="O342" s="764"/>
      <c r="P342" s="763"/>
      <c r="Q342" s="763"/>
      <c r="R342" s="763"/>
      <c r="S342" s="763"/>
      <c r="T342" s="764"/>
      <c r="U342" s="764"/>
      <c r="V342" s="764"/>
      <c r="W342" s="763"/>
      <c r="X342" s="763"/>
      <c r="Y342" s="763"/>
      <c r="Z342" s="763"/>
      <c r="AA342" s="761" t="s">
        <v>5492</v>
      </c>
      <c r="AB342" s="762"/>
      <c r="AC342" s="763"/>
    </row>
    <row r="343" spans="1:29" x14ac:dyDescent="0.25">
      <c r="A343" s="759">
        <v>1707022445</v>
      </c>
      <c r="B343" s="760" t="s">
        <v>5493</v>
      </c>
      <c r="C343" s="764"/>
      <c r="D343" s="764"/>
      <c r="E343" s="764"/>
      <c r="F343" s="764"/>
      <c r="G343" s="764"/>
      <c r="H343" s="764"/>
      <c r="I343" s="763"/>
      <c r="J343" s="763"/>
      <c r="K343" s="764"/>
      <c r="L343" s="763"/>
      <c r="M343" s="764"/>
      <c r="N343" s="764"/>
      <c r="O343" s="764"/>
      <c r="P343" s="763"/>
      <c r="Q343" s="763"/>
      <c r="R343" s="763"/>
      <c r="S343" s="763"/>
      <c r="T343" s="764"/>
      <c r="U343" s="764"/>
      <c r="V343" s="764"/>
      <c r="W343" s="763"/>
      <c r="X343" s="763"/>
      <c r="Y343" s="763"/>
      <c r="Z343" s="763"/>
      <c r="AA343" s="761" t="s">
        <v>5494</v>
      </c>
      <c r="AB343" s="762"/>
      <c r="AC343" s="763"/>
    </row>
    <row r="344" spans="1:29" x14ac:dyDescent="0.25">
      <c r="A344" s="759">
        <v>1707022447</v>
      </c>
      <c r="B344" s="760" t="s">
        <v>5400</v>
      </c>
      <c r="C344" s="764"/>
      <c r="D344" s="764"/>
      <c r="E344" s="764"/>
      <c r="F344" s="764"/>
      <c r="G344" s="764"/>
      <c r="H344" s="764"/>
      <c r="I344" s="763"/>
      <c r="J344" s="763"/>
      <c r="K344" s="764"/>
      <c r="L344" s="763"/>
      <c r="M344" s="764"/>
      <c r="N344" s="764"/>
      <c r="O344" s="764"/>
      <c r="P344" s="763"/>
      <c r="Q344" s="763"/>
      <c r="R344" s="763"/>
      <c r="S344" s="763"/>
      <c r="T344" s="764"/>
      <c r="U344" s="764"/>
      <c r="V344" s="764"/>
      <c r="W344" s="763"/>
      <c r="X344" s="763"/>
      <c r="Y344" s="763"/>
      <c r="Z344" s="763"/>
      <c r="AA344" s="761" t="s">
        <v>5495</v>
      </c>
      <c r="AB344" s="762"/>
      <c r="AC344" s="763"/>
    </row>
    <row r="345" spans="1:29" ht="54" x14ac:dyDescent="0.25">
      <c r="A345" s="759">
        <v>1707022455</v>
      </c>
      <c r="B345" s="760" t="s">
        <v>5496</v>
      </c>
      <c r="C345" s="764"/>
      <c r="D345" s="764"/>
      <c r="E345" s="764"/>
      <c r="F345" s="764"/>
      <c r="G345" s="764"/>
      <c r="H345" s="764"/>
      <c r="I345" s="763"/>
      <c r="J345" s="763"/>
      <c r="K345" s="764"/>
      <c r="L345" s="763"/>
      <c r="M345" s="764"/>
      <c r="N345" s="764"/>
      <c r="O345" s="764"/>
      <c r="P345" s="763"/>
      <c r="Q345" s="763"/>
      <c r="R345" s="763"/>
      <c r="S345" s="763"/>
      <c r="T345" s="764"/>
      <c r="U345" s="764"/>
      <c r="V345" s="764"/>
      <c r="W345" s="763"/>
      <c r="X345" s="763"/>
      <c r="Y345" s="763"/>
      <c r="Z345" s="763"/>
      <c r="AA345" s="761" t="s">
        <v>5497</v>
      </c>
      <c r="AB345" s="762"/>
      <c r="AC345" s="763"/>
    </row>
    <row r="346" spans="1:29" ht="18.75" thickBot="1" x14ac:dyDescent="0.3">
      <c r="A346" s="1698" t="s">
        <v>5448</v>
      </c>
      <c r="B346" s="1699"/>
      <c r="C346" s="747"/>
      <c r="D346" s="747"/>
      <c r="E346" s="747"/>
      <c r="F346" s="747"/>
      <c r="G346" s="747"/>
      <c r="H346" s="747"/>
      <c r="I346" s="747"/>
      <c r="J346" s="747"/>
      <c r="K346" s="747"/>
      <c r="L346" s="747"/>
      <c r="M346" s="747"/>
      <c r="N346" s="747"/>
      <c r="O346" s="747"/>
      <c r="P346" s="747"/>
      <c r="Q346" s="747"/>
      <c r="R346" s="747"/>
      <c r="S346" s="747"/>
      <c r="T346" s="747"/>
      <c r="U346" s="747"/>
      <c r="V346" s="747"/>
      <c r="W346" s="747"/>
      <c r="X346" s="747"/>
      <c r="Y346" s="747"/>
      <c r="Z346" s="747"/>
      <c r="AA346" s="748">
        <v>190</v>
      </c>
      <c r="AB346" s="748">
        <v>657</v>
      </c>
      <c r="AC346" s="749"/>
    </row>
    <row r="348" spans="1:29" ht="18.75" thickBot="1" x14ac:dyDescent="0.3"/>
    <row r="349" spans="1:29" ht="27" thickBot="1" x14ac:dyDescent="0.3">
      <c r="A349" s="794" t="s">
        <v>5489</v>
      </c>
      <c r="B349" s="794" t="s">
        <v>5498</v>
      </c>
    </row>
    <row r="350" spans="1:29" x14ac:dyDescent="0.25">
      <c r="A350" s="741" t="s">
        <v>5499</v>
      </c>
      <c r="B350" s="741" t="s">
        <v>5500</v>
      </c>
    </row>
    <row r="351" spans="1:29" x14ac:dyDescent="0.25">
      <c r="A351" s="782">
        <v>1707022401</v>
      </c>
      <c r="B351" s="783">
        <v>1</v>
      </c>
    </row>
    <row r="352" spans="1:29" x14ac:dyDescent="0.25">
      <c r="A352" s="784">
        <v>1707022404</v>
      </c>
      <c r="B352" s="785" t="s">
        <v>5501</v>
      </c>
    </row>
    <row r="353" spans="1:2" x14ac:dyDescent="0.25">
      <c r="A353" s="784">
        <v>1707022407</v>
      </c>
      <c r="B353" s="785" t="s">
        <v>5501</v>
      </c>
    </row>
    <row r="354" spans="1:2" x14ac:dyDescent="0.25">
      <c r="A354" s="782">
        <v>1707022411</v>
      </c>
      <c r="B354" s="786">
        <v>1</v>
      </c>
    </row>
    <row r="355" spans="1:2" x14ac:dyDescent="0.25">
      <c r="A355" s="782">
        <v>1707022413</v>
      </c>
      <c r="B355" s="787">
        <v>1</v>
      </c>
    </row>
    <row r="356" spans="1:2" x14ac:dyDescent="0.25">
      <c r="A356" s="784">
        <v>1707022414</v>
      </c>
      <c r="B356" s="785" t="s">
        <v>5501</v>
      </c>
    </row>
    <row r="357" spans="1:2" x14ac:dyDescent="0.25">
      <c r="A357" s="782">
        <v>1707022416</v>
      </c>
      <c r="B357" s="788">
        <v>1</v>
      </c>
    </row>
    <row r="358" spans="1:2" x14ac:dyDescent="0.25">
      <c r="A358" s="784">
        <v>1707022417</v>
      </c>
      <c r="B358" s="785" t="s">
        <v>5501</v>
      </c>
    </row>
    <row r="359" spans="1:2" x14ac:dyDescent="0.25">
      <c r="A359" s="784">
        <v>1707022418</v>
      </c>
      <c r="B359" s="785" t="s">
        <v>5501</v>
      </c>
    </row>
    <row r="360" spans="1:2" x14ac:dyDescent="0.25">
      <c r="A360" s="782">
        <v>1707022419</v>
      </c>
      <c r="B360" s="786">
        <v>1</v>
      </c>
    </row>
    <row r="361" spans="1:2" x14ac:dyDescent="0.25">
      <c r="A361" s="782">
        <v>1707022420</v>
      </c>
      <c r="B361" s="789">
        <v>1</v>
      </c>
    </row>
    <row r="362" spans="1:2" x14ac:dyDescent="0.25">
      <c r="A362" s="790">
        <v>1707022422</v>
      </c>
      <c r="B362" s="791" t="s">
        <v>5502</v>
      </c>
    </row>
    <row r="363" spans="1:2" x14ac:dyDescent="0.25">
      <c r="A363" s="790">
        <v>1707022423</v>
      </c>
      <c r="B363" s="791" t="s">
        <v>5502</v>
      </c>
    </row>
    <row r="364" spans="1:2" x14ac:dyDescent="0.25">
      <c r="A364" s="782">
        <v>1707022424</v>
      </c>
      <c r="B364" s="787">
        <v>1</v>
      </c>
    </row>
    <row r="365" spans="1:2" x14ac:dyDescent="0.25">
      <c r="A365" s="784">
        <v>1707022425</v>
      </c>
      <c r="B365" s="785" t="s">
        <v>5501</v>
      </c>
    </row>
    <row r="366" spans="1:2" x14ac:dyDescent="0.25">
      <c r="A366" s="790">
        <v>1707022426</v>
      </c>
      <c r="B366" s="791" t="s">
        <v>5502</v>
      </c>
    </row>
    <row r="367" spans="1:2" x14ac:dyDescent="0.25">
      <c r="A367" s="782">
        <v>1707022427</v>
      </c>
      <c r="B367" s="789">
        <v>1</v>
      </c>
    </row>
    <row r="368" spans="1:2" x14ac:dyDescent="0.25">
      <c r="A368" s="782">
        <v>1707022428</v>
      </c>
      <c r="B368" s="787">
        <v>1</v>
      </c>
    </row>
    <row r="369" spans="1:2" x14ac:dyDescent="0.25">
      <c r="A369" s="784">
        <v>1707022430</v>
      </c>
      <c r="B369" s="785" t="s">
        <v>5501</v>
      </c>
    </row>
    <row r="370" spans="1:2" x14ac:dyDescent="0.25">
      <c r="A370" s="782">
        <v>1707022431</v>
      </c>
      <c r="B370" s="786">
        <v>1</v>
      </c>
    </row>
    <row r="371" spans="1:2" x14ac:dyDescent="0.25">
      <c r="A371" s="790">
        <v>1707022432</v>
      </c>
      <c r="B371" s="791" t="s">
        <v>5502</v>
      </c>
    </row>
    <row r="372" spans="1:2" x14ac:dyDescent="0.25">
      <c r="A372" s="784">
        <v>1707022433</v>
      </c>
      <c r="B372" s="792" t="s">
        <v>5503</v>
      </c>
    </row>
    <row r="373" spans="1:2" x14ac:dyDescent="0.25">
      <c r="A373" s="782">
        <v>1707022435</v>
      </c>
      <c r="B373" s="788">
        <v>1</v>
      </c>
    </row>
    <row r="374" spans="1:2" x14ac:dyDescent="0.25">
      <c r="A374" s="784">
        <v>1707022436</v>
      </c>
      <c r="B374" s="792" t="s">
        <v>5503</v>
      </c>
    </row>
    <row r="375" spans="1:2" x14ac:dyDescent="0.25">
      <c r="A375" s="782">
        <v>1707022437</v>
      </c>
      <c r="B375" s="786">
        <v>1</v>
      </c>
    </row>
    <row r="376" spans="1:2" x14ac:dyDescent="0.25">
      <c r="A376" s="782">
        <v>1707022438</v>
      </c>
      <c r="B376" s="789">
        <v>1</v>
      </c>
    </row>
    <row r="377" spans="1:2" x14ac:dyDescent="0.25">
      <c r="A377" s="790">
        <v>1707022439</v>
      </c>
      <c r="B377" s="791" t="s">
        <v>5502</v>
      </c>
    </row>
    <row r="378" spans="1:2" x14ac:dyDescent="0.25">
      <c r="A378" s="782">
        <v>1707022440</v>
      </c>
      <c r="B378" s="787">
        <v>1</v>
      </c>
    </row>
    <row r="379" spans="1:2" x14ac:dyDescent="0.25">
      <c r="A379" s="784">
        <v>1707022441</v>
      </c>
      <c r="B379" s="785" t="s">
        <v>5501</v>
      </c>
    </row>
    <row r="380" spans="1:2" x14ac:dyDescent="0.25">
      <c r="A380" s="782">
        <v>1707022442</v>
      </c>
      <c r="B380" s="788">
        <v>1</v>
      </c>
    </row>
    <row r="381" spans="1:2" x14ac:dyDescent="0.25">
      <c r="A381" s="784">
        <v>1707022443</v>
      </c>
      <c r="B381" s="785" t="s">
        <v>5501</v>
      </c>
    </row>
    <row r="382" spans="1:2" x14ac:dyDescent="0.25">
      <c r="A382" s="784">
        <v>1707022444</v>
      </c>
      <c r="B382" s="785" t="s">
        <v>5501</v>
      </c>
    </row>
    <row r="383" spans="1:2" x14ac:dyDescent="0.25">
      <c r="A383" s="784">
        <v>1707022445</v>
      </c>
      <c r="B383" s="785" t="s">
        <v>5501</v>
      </c>
    </row>
    <row r="384" spans="1:2" x14ac:dyDescent="0.25">
      <c r="A384" s="784">
        <v>1707022447</v>
      </c>
      <c r="B384" s="785" t="s">
        <v>5501</v>
      </c>
    </row>
    <row r="385" spans="1:2" x14ac:dyDescent="0.25">
      <c r="A385" s="784">
        <v>1707022448</v>
      </c>
      <c r="B385" s="785" t="s">
        <v>5501</v>
      </c>
    </row>
    <row r="386" spans="1:2" x14ac:dyDescent="0.25">
      <c r="A386" s="784">
        <v>1707022449</v>
      </c>
      <c r="B386" s="785" t="s">
        <v>5501</v>
      </c>
    </row>
    <row r="387" spans="1:2" x14ac:dyDescent="0.25">
      <c r="A387" s="784">
        <v>1707022450</v>
      </c>
      <c r="B387" s="785" t="s">
        <v>5501</v>
      </c>
    </row>
    <row r="388" spans="1:2" x14ac:dyDescent="0.25">
      <c r="A388" s="784">
        <v>1707022451</v>
      </c>
      <c r="B388" s="785" t="s">
        <v>5501</v>
      </c>
    </row>
    <row r="389" spans="1:2" x14ac:dyDescent="0.25">
      <c r="A389" s="784">
        <v>1707022452</v>
      </c>
      <c r="B389" s="785" t="s">
        <v>5501</v>
      </c>
    </row>
    <row r="390" spans="1:2" x14ac:dyDescent="0.25">
      <c r="A390" s="784">
        <v>1707022453</v>
      </c>
      <c r="B390" s="785" t="s">
        <v>5501</v>
      </c>
    </row>
    <row r="391" spans="1:2" x14ac:dyDescent="0.25">
      <c r="A391" s="784">
        <v>1707022454</v>
      </c>
      <c r="B391" s="792" t="s">
        <v>5504</v>
      </c>
    </row>
    <row r="392" spans="1:2" x14ac:dyDescent="0.25">
      <c r="A392" s="784">
        <v>1707022455</v>
      </c>
      <c r="B392" s="792" t="s">
        <v>5504</v>
      </c>
    </row>
    <row r="393" spans="1:2" x14ac:dyDescent="0.25">
      <c r="A393" s="784">
        <v>1707022456</v>
      </c>
      <c r="B393" s="793" t="s">
        <v>5505</v>
      </c>
    </row>
    <row r="394" spans="1:2" x14ac:dyDescent="0.25">
      <c r="A394" s="784">
        <v>1707022457</v>
      </c>
      <c r="B394" s="792" t="s">
        <v>5504</v>
      </c>
    </row>
    <row r="395" spans="1:2" x14ac:dyDescent="0.25">
      <c r="A395" s="784">
        <v>1707022458</v>
      </c>
      <c r="B395" s="792" t="s">
        <v>5506</v>
      </c>
    </row>
    <row r="396" spans="1:2" x14ac:dyDescent="0.25">
      <c r="A396" s="784">
        <v>1707022459</v>
      </c>
      <c r="B396" s="792" t="s">
        <v>5507</v>
      </c>
    </row>
    <row r="397" spans="1:2" x14ac:dyDescent="0.25">
      <c r="A397" s="784" t="s">
        <v>5508</v>
      </c>
      <c r="B397" s="785" t="s">
        <v>5501</v>
      </c>
    </row>
    <row r="398" spans="1:2" x14ac:dyDescent="0.25">
      <c r="A398" s="784" t="s">
        <v>5509</v>
      </c>
      <c r="B398" s="785" t="s">
        <v>5501</v>
      </c>
    </row>
    <row r="401" spans="1:2" ht="26.25" x14ac:dyDescent="0.25">
      <c r="A401" s="799" t="s">
        <v>5489</v>
      </c>
      <c r="B401" s="799">
        <v>45286</v>
      </c>
    </row>
    <row r="402" spans="1:2" ht="72" x14ac:dyDescent="0.25">
      <c r="A402" s="1781" t="s">
        <v>5510</v>
      </c>
      <c r="B402" s="166" t="s">
        <v>5511</v>
      </c>
    </row>
    <row r="403" spans="1:2" ht="126" x14ac:dyDescent="0.25">
      <c r="A403" s="1781"/>
      <c r="B403" s="166" t="s">
        <v>5512</v>
      </c>
    </row>
    <row r="406" spans="1:2" ht="26.25" x14ac:dyDescent="0.25">
      <c r="A406" s="799" t="s">
        <v>5489</v>
      </c>
      <c r="B406" s="799">
        <v>45288</v>
      </c>
    </row>
    <row r="407" spans="1:2" x14ac:dyDescent="0.25">
      <c r="A407" s="800" t="s">
        <v>5513</v>
      </c>
      <c r="B407" s="166" t="s">
        <v>5514</v>
      </c>
    </row>
    <row r="408" spans="1:2" ht="198" x14ac:dyDescent="0.25">
      <c r="A408" s="800" t="s">
        <v>5515</v>
      </c>
      <c r="B408" s="801" t="s">
        <v>5516</v>
      </c>
    </row>
    <row r="411" spans="1:2" ht="26.25" x14ac:dyDescent="0.25">
      <c r="A411" s="799" t="s">
        <v>5517</v>
      </c>
      <c r="B411" s="799">
        <v>45315</v>
      </c>
    </row>
    <row r="412" spans="1:2" x14ac:dyDescent="0.25">
      <c r="A412" s="800" t="s">
        <v>5513</v>
      </c>
      <c r="B412" s="166" t="s">
        <v>5518</v>
      </c>
    </row>
    <row r="413" spans="1:2" ht="26.25" x14ac:dyDescent="0.25">
      <c r="A413" s="799" t="s">
        <v>5010</v>
      </c>
      <c r="B413" s="799">
        <v>45315</v>
      </c>
    </row>
    <row r="414" spans="1:2" x14ac:dyDescent="0.25">
      <c r="A414" s="800" t="s">
        <v>5515</v>
      </c>
      <c r="B414" s="801" t="s">
        <v>5519</v>
      </c>
    </row>
    <row r="417" spans="1:28" ht="26.25" x14ac:dyDescent="0.25">
      <c r="A417" s="799" t="s">
        <v>5010</v>
      </c>
      <c r="B417" s="799">
        <v>45317</v>
      </c>
    </row>
    <row r="418" spans="1:28" x14ac:dyDescent="0.25">
      <c r="A418" s="800" t="s">
        <v>5515</v>
      </c>
      <c r="B418" s="801" t="s">
        <v>5520</v>
      </c>
    </row>
    <row r="421" spans="1:28" ht="26.25" x14ac:dyDescent="0.25">
      <c r="A421" s="1687" t="s">
        <v>5521</v>
      </c>
      <c r="B421" s="1687"/>
      <c r="C421" s="806"/>
      <c r="D421" s="806"/>
      <c r="E421" s="806"/>
      <c r="F421" s="806"/>
      <c r="G421" s="806"/>
      <c r="H421" s="806"/>
      <c r="I421" s="806"/>
      <c r="J421" s="806"/>
      <c r="K421" s="172"/>
      <c r="L421" s="806"/>
      <c r="M421" s="806"/>
      <c r="N421" s="806"/>
      <c r="O421" s="806"/>
      <c r="P421" s="806"/>
      <c r="Q421" s="806"/>
      <c r="R421" s="806"/>
      <c r="S421" s="806"/>
      <c r="T421" s="806"/>
      <c r="U421" s="806"/>
      <c r="V421" s="806"/>
      <c r="W421" s="806"/>
      <c r="X421" s="806"/>
      <c r="Y421" s="806"/>
      <c r="Z421" s="806"/>
      <c r="AA421" s="799">
        <v>45336</v>
      </c>
    </row>
    <row r="422" spans="1:28" ht="409.5" customHeight="1" x14ac:dyDescent="0.25">
      <c r="A422" s="1686" t="s">
        <v>5522</v>
      </c>
      <c r="B422" s="1686"/>
      <c r="C422" s="1686"/>
      <c r="D422" s="1686"/>
      <c r="E422" s="1686"/>
      <c r="F422" s="1686"/>
      <c r="G422" s="1686"/>
      <c r="H422" s="1686"/>
      <c r="I422" s="1686"/>
      <c r="J422" s="1686"/>
      <c r="K422" s="1686"/>
      <c r="L422" s="1686"/>
      <c r="M422" s="1686"/>
      <c r="N422" s="1686"/>
      <c r="O422" s="1686"/>
      <c r="P422" s="1686"/>
      <c r="Q422" s="1686"/>
      <c r="R422" s="1686"/>
      <c r="S422" s="1686"/>
      <c r="T422" s="1686"/>
      <c r="U422" s="1686"/>
      <c r="V422" s="1686"/>
      <c r="W422" s="1686"/>
      <c r="X422" s="1686"/>
      <c r="Y422" s="1686"/>
      <c r="Z422" s="1686"/>
      <c r="AA422" s="1686"/>
    </row>
    <row r="423" spans="1:28" ht="195.75" customHeight="1" x14ac:dyDescent="0.25">
      <c r="A423" s="1686"/>
      <c r="B423" s="1686"/>
      <c r="C423" s="1686"/>
      <c r="D423" s="1686"/>
      <c r="E423" s="1686"/>
      <c r="F423" s="1686"/>
      <c r="G423" s="1686"/>
      <c r="H423" s="1686"/>
      <c r="I423" s="1686"/>
      <c r="J423" s="1686"/>
      <c r="K423" s="1686"/>
      <c r="L423" s="1686"/>
      <c r="M423" s="1686"/>
      <c r="N423" s="1686"/>
      <c r="O423" s="1686"/>
      <c r="P423" s="1686"/>
      <c r="Q423" s="1686"/>
      <c r="R423" s="1686"/>
      <c r="S423" s="1686"/>
      <c r="T423" s="1686"/>
      <c r="U423" s="1686"/>
      <c r="V423" s="1686"/>
      <c r="W423" s="1686"/>
      <c r="X423" s="1686"/>
      <c r="Y423" s="1686"/>
      <c r="Z423" s="1686"/>
      <c r="AA423" s="1686"/>
    </row>
    <row r="424" spans="1:28" ht="117" customHeight="1" x14ac:dyDescent="0.25">
      <c r="A424" s="1686" t="s">
        <v>5523</v>
      </c>
      <c r="B424" s="1686"/>
      <c r="C424" s="1686"/>
      <c r="D424" s="1686"/>
      <c r="E424" s="1686"/>
      <c r="F424" s="1686"/>
      <c r="G424" s="1686"/>
      <c r="H424" s="1686"/>
      <c r="I424" s="1686"/>
      <c r="J424" s="1686"/>
      <c r="K424" s="1686"/>
      <c r="L424" s="1686"/>
      <c r="M424" s="1686"/>
      <c r="N424" s="1686"/>
      <c r="O424" s="1686"/>
      <c r="P424" s="1686"/>
      <c r="Q424" s="1686"/>
      <c r="R424" s="1686"/>
      <c r="S424" s="1686"/>
      <c r="T424" s="1686"/>
      <c r="U424" s="1686"/>
      <c r="V424" s="1686"/>
      <c r="W424" s="1686"/>
      <c r="X424" s="1686"/>
      <c r="Y424" s="1686"/>
      <c r="Z424" s="1686"/>
      <c r="AA424" s="1686"/>
    </row>
    <row r="425" spans="1:28" x14ac:dyDescent="0.25">
      <c r="A425" s="740" t="s">
        <v>5499</v>
      </c>
      <c r="B425" s="740" t="s">
        <v>5524</v>
      </c>
      <c r="C425" s="740" t="s">
        <v>5525</v>
      </c>
      <c r="D425" s="814">
        <v>45292</v>
      </c>
      <c r="E425" s="740" t="s">
        <v>5189</v>
      </c>
      <c r="F425" s="740"/>
      <c r="G425" s="740"/>
      <c r="H425" s="740"/>
      <c r="I425" s="740"/>
      <c r="J425" s="740"/>
      <c r="K425" s="740"/>
      <c r="L425" s="740"/>
      <c r="M425" s="740"/>
      <c r="N425" s="740"/>
      <c r="O425" s="740"/>
      <c r="P425" s="740"/>
      <c r="Q425" s="740"/>
      <c r="R425" s="740"/>
      <c r="S425" s="740"/>
      <c r="T425" s="740"/>
      <c r="U425" s="740"/>
      <c r="V425" s="740"/>
      <c r="W425" s="740"/>
      <c r="X425" s="740"/>
      <c r="Y425" s="740"/>
      <c r="Z425" s="740"/>
      <c r="AA425" s="814">
        <v>45292</v>
      </c>
      <c r="AB425" s="740" t="s">
        <v>5526</v>
      </c>
    </row>
    <row r="426" spans="1:28" x14ac:dyDescent="0.25">
      <c r="A426" s="809">
        <v>1707022401</v>
      </c>
      <c r="B426" s="806" t="s">
        <v>19</v>
      </c>
      <c r="C426" s="806" t="s">
        <v>5527</v>
      </c>
      <c r="D426" s="807">
        <v>1</v>
      </c>
      <c r="E426" s="806" t="s">
        <v>5528</v>
      </c>
      <c r="F426" s="806"/>
      <c r="G426" s="806"/>
      <c r="H426" s="806"/>
      <c r="I426" s="806"/>
      <c r="J426" s="806"/>
      <c r="K426" s="172"/>
      <c r="L426" s="806"/>
      <c r="M426" s="806"/>
      <c r="N426" s="806"/>
      <c r="O426" s="806"/>
      <c r="P426" s="806"/>
      <c r="Q426" s="806"/>
      <c r="R426" s="806"/>
      <c r="S426" s="806"/>
      <c r="T426" s="806"/>
      <c r="U426" s="806"/>
      <c r="V426" s="806"/>
      <c r="W426" s="806"/>
      <c r="X426" s="806"/>
      <c r="Y426" s="806"/>
      <c r="Z426" s="806"/>
      <c r="AA426" s="808">
        <v>1</v>
      </c>
      <c r="AB426" s="812"/>
    </row>
    <row r="427" spans="1:28" x14ac:dyDescent="0.25">
      <c r="A427" s="811">
        <v>1707022404</v>
      </c>
      <c r="B427" s="810" t="s">
        <v>12</v>
      </c>
      <c r="C427" s="810" t="s">
        <v>5529</v>
      </c>
      <c r="D427" s="810" t="s">
        <v>5530</v>
      </c>
      <c r="E427" s="810" t="s">
        <v>5531</v>
      </c>
      <c r="F427" s="810"/>
      <c r="G427" s="810"/>
      <c r="H427" s="810"/>
      <c r="I427" s="810"/>
      <c r="J427" s="810"/>
      <c r="K427" s="740"/>
      <c r="L427" s="810"/>
      <c r="M427" s="810"/>
      <c r="N427" s="810"/>
      <c r="O427" s="810"/>
      <c r="P427" s="810"/>
      <c r="Q427" s="810"/>
      <c r="R427" s="810"/>
      <c r="S427" s="810"/>
      <c r="T427" s="810"/>
      <c r="U427" s="810"/>
      <c r="V427" s="810"/>
      <c r="W427" s="810"/>
      <c r="X427" s="810"/>
      <c r="Y427" s="810"/>
      <c r="Z427" s="810"/>
      <c r="AA427" s="811" t="s">
        <v>5530</v>
      </c>
      <c r="AB427" s="813">
        <v>0</v>
      </c>
    </row>
    <row r="428" spans="1:28" x14ac:dyDescent="0.25">
      <c r="A428" s="809">
        <v>1707022407</v>
      </c>
      <c r="B428" s="806" t="s">
        <v>5532</v>
      </c>
      <c r="C428" s="806" t="s">
        <v>5533</v>
      </c>
      <c r="D428" s="807">
        <v>1</v>
      </c>
      <c r="E428" s="806" t="s">
        <v>5528</v>
      </c>
      <c r="F428" s="806"/>
      <c r="G428" s="806"/>
      <c r="H428" s="806"/>
      <c r="I428" s="806"/>
      <c r="J428" s="806"/>
      <c r="K428" s="172"/>
      <c r="L428" s="806"/>
      <c r="M428" s="806"/>
      <c r="N428" s="806"/>
      <c r="O428" s="806"/>
      <c r="P428" s="806"/>
      <c r="Q428" s="806"/>
      <c r="R428" s="806"/>
      <c r="S428" s="806"/>
      <c r="T428" s="806"/>
      <c r="U428" s="806"/>
      <c r="V428" s="806"/>
      <c r="W428" s="806"/>
      <c r="X428" s="806"/>
      <c r="Y428" s="806"/>
      <c r="Z428" s="806"/>
      <c r="AA428" s="808">
        <v>1</v>
      </c>
      <c r="AB428" s="806"/>
    </row>
    <row r="429" spans="1:28" x14ac:dyDescent="0.25">
      <c r="A429" s="809">
        <v>1707022411</v>
      </c>
      <c r="B429" s="806" t="s">
        <v>19</v>
      </c>
      <c r="C429" s="806" t="s">
        <v>5527</v>
      </c>
      <c r="D429" s="807">
        <v>1</v>
      </c>
      <c r="E429" s="806" t="s">
        <v>5528</v>
      </c>
      <c r="F429" s="806"/>
      <c r="G429" s="806"/>
      <c r="H429" s="806"/>
      <c r="I429" s="806"/>
      <c r="J429" s="806"/>
      <c r="K429" s="172"/>
      <c r="L429" s="806"/>
      <c r="M429" s="806"/>
      <c r="N429" s="806"/>
      <c r="O429" s="806"/>
      <c r="P429" s="806"/>
      <c r="Q429" s="806"/>
      <c r="R429" s="806"/>
      <c r="S429" s="806"/>
      <c r="T429" s="806"/>
      <c r="U429" s="806"/>
      <c r="V429" s="806"/>
      <c r="W429" s="806"/>
      <c r="X429" s="806"/>
      <c r="Y429" s="806"/>
      <c r="Z429" s="806"/>
      <c r="AA429" s="808">
        <v>1</v>
      </c>
      <c r="AB429" s="806"/>
    </row>
    <row r="430" spans="1:28" x14ac:dyDescent="0.25">
      <c r="A430" s="809">
        <v>1707022413</v>
      </c>
      <c r="B430" s="806" t="s">
        <v>19</v>
      </c>
      <c r="C430" s="806" t="s">
        <v>5527</v>
      </c>
      <c r="D430" s="807">
        <v>1</v>
      </c>
      <c r="E430" s="806" t="s">
        <v>5528</v>
      </c>
      <c r="F430" s="806"/>
      <c r="G430" s="806"/>
      <c r="H430" s="806"/>
      <c r="I430" s="806"/>
      <c r="J430" s="806"/>
      <c r="K430" s="172"/>
      <c r="L430" s="806"/>
      <c r="M430" s="806"/>
      <c r="N430" s="806"/>
      <c r="O430" s="806"/>
      <c r="P430" s="806"/>
      <c r="Q430" s="806"/>
      <c r="R430" s="806"/>
      <c r="S430" s="806"/>
      <c r="T430" s="806"/>
      <c r="U430" s="806"/>
      <c r="V430" s="806"/>
      <c r="W430" s="806"/>
      <c r="X430" s="806"/>
      <c r="Y430" s="806"/>
      <c r="Z430" s="806"/>
      <c r="AA430" s="808">
        <v>1</v>
      </c>
      <c r="AB430" s="806"/>
    </row>
    <row r="431" spans="1:28" x14ac:dyDescent="0.25">
      <c r="A431" s="809">
        <v>1707022414</v>
      </c>
      <c r="B431" s="806" t="s">
        <v>4701</v>
      </c>
      <c r="C431" s="806" t="s">
        <v>5534</v>
      </c>
      <c r="D431" s="806" t="s">
        <v>5526</v>
      </c>
      <c r="E431" s="806" t="s">
        <v>5535</v>
      </c>
      <c r="F431" s="806"/>
      <c r="G431" s="806"/>
      <c r="H431" s="806"/>
      <c r="I431" s="806"/>
      <c r="J431" s="806"/>
      <c r="K431" s="172"/>
      <c r="L431" s="806"/>
      <c r="M431" s="806"/>
      <c r="N431" s="806"/>
      <c r="O431" s="806"/>
      <c r="P431" s="806"/>
      <c r="Q431" s="806"/>
      <c r="R431" s="806"/>
      <c r="S431" s="806"/>
      <c r="T431" s="806"/>
      <c r="U431" s="806"/>
      <c r="V431" s="806"/>
      <c r="W431" s="806"/>
      <c r="X431" s="806"/>
      <c r="Y431" s="806"/>
      <c r="Z431" s="806"/>
      <c r="AA431" s="809" t="s">
        <v>5526</v>
      </c>
      <c r="AB431" s="813">
        <v>0</v>
      </c>
    </row>
    <row r="432" spans="1:28" x14ac:dyDescent="0.25">
      <c r="A432" s="809">
        <v>1707022416</v>
      </c>
      <c r="B432" s="806" t="s">
        <v>17</v>
      </c>
      <c r="C432" s="806" t="s">
        <v>5536</v>
      </c>
      <c r="D432" s="807">
        <v>1</v>
      </c>
      <c r="E432" s="806" t="s">
        <v>5528</v>
      </c>
      <c r="F432" s="806"/>
      <c r="G432" s="806"/>
      <c r="H432" s="806"/>
      <c r="I432" s="806"/>
      <c r="J432" s="806"/>
      <c r="K432" s="172"/>
      <c r="L432" s="806"/>
      <c r="M432" s="806"/>
      <c r="N432" s="806"/>
      <c r="O432" s="806"/>
      <c r="P432" s="806"/>
      <c r="Q432" s="806"/>
      <c r="R432" s="806"/>
      <c r="S432" s="806"/>
      <c r="T432" s="806"/>
      <c r="U432" s="806"/>
      <c r="V432" s="806"/>
      <c r="W432" s="806"/>
      <c r="X432" s="806"/>
      <c r="Y432" s="806"/>
      <c r="Z432" s="806"/>
      <c r="AA432" s="808">
        <v>1</v>
      </c>
      <c r="AB432" s="813">
        <v>0</v>
      </c>
    </row>
    <row r="433" spans="1:28" x14ac:dyDescent="0.25">
      <c r="A433" s="809">
        <v>1707022417</v>
      </c>
      <c r="B433" s="806" t="s">
        <v>17</v>
      </c>
      <c r="C433" s="806" t="s">
        <v>5537</v>
      </c>
      <c r="D433" s="806" t="s">
        <v>5526</v>
      </c>
      <c r="E433" s="806" t="s">
        <v>5535</v>
      </c>
      <c r="F433" s="806"/>
      <c r="G433" s="806"/>
      <c r="H433" s="806"/>
      <c r="I433" s="806"/>
      <c r="J433" s="806"/>
      <c r="K433" s="172"/>
      <c r="L433" s="806"/>
      <c r="M433" s="806"/>
      <c r="N433" s="806"/>
      <c r="O433" s="806"/>
      <c r="P433" s="806"/>
      <c r="Q433" s="806"/>
      <c r="R433" s="806"/>
      <c r="S433" s="806"/>
      <c r="T433" s="806"/>
      <c r="U433" s="806"/>
      <c r="V433" s="806"/>
      <c r="W433" s="806"/>
      <c r="X433" s="806"/>
      <c r="Y433" s="806"/>
      <c r="Z433" s="806"/>
      <c r="AA433" s="809" t="s">
        <v>5526</v>
      </c>
      <c r="AB433" s="806"/>
    </row>
    <row r="434" spans="1:28" x14ac:dyDescent="0.25">
      <c r="A434" s="809">
        <v>1707022418</v>
      </c>
      <c r="B434" s="806" t="s">
        <v>17</v>
      </c>
      <c r="C434" s="806" t="s">
        <v>5537</v>
      </c>
      <c r="D434" s="806" t="s">
        <v>5526</v>
      </c>
      <c r="E434" s="806" t="s">
        <v>5535</v>
      </c>
      <c r="F434" s="806"/>
      <c r="G434" s="806"/>
      <c r="H434" s="806"/>
      <c r="I434" s="806"/>
      <c r="J434" s="806"/>
      <c r="K434" s="172"/>
      <c r="L434" s="806"/>
      <c r="M434" s="806"/>
      <c r="N434" s="806"/>
      <c r="O434" s="806"/>
      <c r="P434" s="806"/>
      <c r="Q434" s="806"/>
      <c r="R434" s="806"/>
      <c r="S434" s="806"/>
      <c r="T434" s="806"/>
      <c r="U434" s="806"/>
      <c r="V434" s="806"/>
      <c r="W434" s="806"/>
      <c r="X434" s="806"/>
      <c r="Y434" s="806"/>
      <c r="Z434" s="806"/>
      <c r="AA434" s="809" t="s">
        <v>5526</v>
      </c>
      <c r="AB434" s="806"/>
    </row>
    <row r="435" spans="1:28" x14ac:dyDescent="0.25">
      <c r="A435" s="809">
        <v>1707022419</v>
      </c>
      <c r="B435" s="806" t="s">
        <v>19</v>
      </c>
      <c r="C435" s="806" t="s">
        <v>5527</v>
      </c>
      <c r="D435" s="807">
        <v>1</v>
      </c>
      <c r="E435" s="806" t="s">
        <v>5528</v>
      </c>
      <c r="F435" s="806"/>
      <c r="G435" s="806"/>
      <c r="H435" s="806"/>
      <c r="I435" s="806"/>
      <c r="J435" s="806"/>
      <c r="K435" s="172"/>
      <c r="L435" s="806"/>
      <c r="M435" s="806"/>
      <c r="N435" s="806"/>
      <c r="O435" s="806"/>
      <c r="P435" s="806"/>
      <c r="Q435" s="806"/>
      <c r="R435" s="806"/>
      <c r="S435" s="806"/>
      <c r="T435" s="806"/>
      <c r="U435" s="806"/>
      <c r="V435" s="806"/>
      <c r="W435" s="806"/>
      <c r="X435" s="806"/>
      <c r="Y435" s="806"/>
      <c r="Z435" s="806"/>
      <c r="AA435" s="808">
        <v>1</v>
      </c>
      <c r="AB435" s="806"/>
    </row>
    <row r="436" spans="1:28" x14ac:dyDescent="0.25">
      <c r="A436" s="809">
        <v>1707022420</v>
      </c>
      <c r="B436" s="806" t="s">
        <v>19</v>
      </c>
      <c r="C436" s="806" t="s">
        <v>5527</v>
      </c>
      <c r="D436" s="807">
        <v>1</v>
      </c>
      <c r="E436" s="806" t="s">
        <v>5528</v>
      </c>
      <c r="F436" s="806"/>
      <c r="G436" s="806"/>
      <c r="H436" s="806"/>
      <c r="I436" s="806"/>
      <c r="J436" s="806"/>
      <c r="K436" s="172"/>
      <c r="L436" s="806"/>
      <c r="M436" s="806"/>
      <c r="N436" s="806"/>
      <c r="O436" s="806"/>
      <c r="P436" s="806"/>
      <c r="Q436" s="806"/>
      <c r="R436" s="806"/>
      <c r="S436" s="806"/>
      <c r="T436" s="806"/>
      <c r="U436" s="806"/>
      <c r="V436" s="806"/>
      <c r="W436" s="806"/>
      <c r="X436" s="806"/>
      <c r="Y436" s="806"/>
      <c r="Z436" s="806"/>
      <c r="AA436" s="808">
        <v>1</v>
      </c>
      <c r="AB436" s="806"/>
    </row>
    <row r="437" spans="1:28" x14ac:dyDescent="0.25">
      <c r="A437" s="809">
        <v>1707022424</v>
      </c>
      <c r="B437" s="806" t="s">
        <v>18</v>
      </c>
      <c r="C437" s="806" t="s">
        <v>5538</v>
      </c>
      <c r="D437" s="807">
        <v>1</v>
      </c>
      <c r="E437" s="806" t="s">
        <v>5528</v>
      </c>
      <c r="F437" s="806"/>
      <c r="G437" s="806"/>
      <c r="H437" s="806"/>
      <c r="I437" s="806"/>
      <c r="J437" s="806"/>
      <c r="K437" s="172"/>
      <c r="L437" s="806"/>
      <c r="M437" s="806"/>
      <c r="N437" s="806"/>
      <c r="O437" s="806"/>
      <c r="P437" s="806"/>
      <c r="Q437" s="806"/>
      <c r="R437" s="806"/>
      <c r="S437" s="806"/>
      <c r="T437" s="806"/>
      <c r="U437" s="806"/>
      <c r="V437" s="806"/>
      <c r="W437" s="806"/>
      <c r="X437" s="806"/>
      <c r="Y437" s="806"/>
      <c r="Z437" s="806"/>
      <c r="AA437" s="808">
        <v>1</v>
      </c>
      <c r="AB437" s="806"/>
    </row>
    <row r="438" spans="1:28" x14ac:dyDescent="0.25">
      <c r="A438" s="809">
        <v>1707022425</v>
      </c>
      <c r="B438" s="806" t="s">
        <v>5532</v>
      </c>
      <c r="C438" s="806" t="s">
        <v>5539</v>
      </c>
      <c r="D438" s="806" t="s">
        <v>5530</v>
      </c>
      <c r="E438" s="806" t="s">
        <v>5540</v>
      </c>
      <c r="F438" s="806"/>
      <c r="G438" s="806"/>
      <c r="H438" s="806"/>
      <c r="I438" s="806"/>
      <c r="J438" s="806"/>
      <c r="K438" s="172"/>
      <c r="L438" s="806"/>
      <c r="M438" s="806"/>
      <c r="N438" s="806"/>
      <c r="O438" s="806"/>
      <c r="P438" s="806"/>
      <c r="Q438" s="806"/>
      <c r="R438" s="806"/>
      <c r="S438" s="806"/>
      <c r="T438" s="806"/>
      <c r="U438" s="806"/>
      <c r="V438" s="806"/>
      <c r="W438" s="806"/>
      <c r="X438" s="806"/>
      <c r="Y438" s="806"/>
      <c r="Z438" s="806"/>
      <c r="AA438" s="809" t="s">
        <v>5530</v>
      </c>
      <c r="AB438" s="806"/>
    </row>
    <row r="439" spans="1:28" x14ac:dyDescent="0.25">
      <c r="A439" s="809">
        <v>1707022427</v>
      </c>
      <c r="B439" s="806" t="s">
        <v>18</v>
      </c>
      <c r="C439" s="806" t="s">
        <v>5538</v>
      </c>
      <c r="D439" s="807">
        <v>1</v>
      </c>
      <c r="E439" s="806" t="s">
        <v>5528</v>
      </c>
      <c r="F439" s="806"/>
      <c r="G439" s="806"/>
      <c r="H439" s="806"/>
      <c r="I439" s="806"/>
      <c r="J439" s="806"/>
      <c r="K439" s="172"/>
      <c r="L439" s="806"/>
      <c r="M439" s="806"/>
      <c r="N439" s="806"/>
      <c r="O439" s="806"/>
      <c r="P439" s="806"/>
      <c r="Q439" s="806"/>
      <c r="R439" s="806"/>
      <c r="S439" s="806"/>
      <c r="T439" s="806"/>
      <c r="U439" s="806"/>
      <c r="V439" s="806"/>
      <c r="W439" s="806"/>
      <c r="X439" s="806"/>
      <c r="Y439" s="806"/>
      <c r="Z439" s="806"/>
      <c r="AA439" s="808">
        <v>1</v>
      </c>
      <c r="AB439" s="806"/>
    </row>
    <row r="440" spans="1:28" x14ac:dyDescent="0.25">
      <c r="A440" s="809">
        <v>1707022428</v>
      </c>
      <c r="B440" s="806" t="s">
        <v>17</v>
      </c>
      <c r="C440" s="806" t="s">
        <v>5537</v>
      </c>
      <c r="D440" s="807">
        <v>1</v>
      </c>
      <c r="E440" s="806" t="s">
        <v>5528</v>
      </c>
      <c r="F440" s="806"/>
      <c r="G440" s="806"/>
      <c r="H440" s="806"/>
      <c r="I440" s="806"/>
      <c r="J440" s="806"/>
      <c r="K440" s="172"/>
      <c r="L440" s="806"/>
      <c r="M440" s="806"/>
      <c r="N440" s="806"/>
      <c r="O440" s="806"/>
      <c r="P440" s="806"/>
      <c r="Q440" s="806"/>
      <c r="R440" s="806"/>
      <c r="S440" s="806"/>
      <c r="T440" s="806"/>
      <c r="U440" s="806"/>
      <c r="V440" s="806"/>
      <c r="W440" s="806"/>
      <c r="X440" s="806"/>
      <c r="Y440" s="806"/>
      <c r="Z440" s="806"/>
      <c r="AA440" s="808">
        <v>1</v>
      </c>
      <c r="AB440" s="806"/>
    </row>
    <row r="441" spans="1:28" x14ac:dyDescent="0.25">
      <c r="A441" s="809">
        <v>1707022430</v>
      </c>
      <c r="B441" s="806" t="s">
        <v>19</v>
      </c>
      <c r="C441" s="806" t="s">
        <v>5541</v>
      </c>
      <c r="D441" s="806" t="s">
        <v>5526</v>
      </c>
      <c r="E441" s="806" t="s">
        <v>5535</v>
      </c>
      <c r="F441" s="806"/>
      <c r="G441" s="806"/>
      <c r="H441" s="806"/>
      <c r="I441" s="806"/>
      <c r="J441" s="806"/>
      <c r="K441" s="172"/>
      <c r="L441" s="806"/>
      <c r="M441" s="806"/>
      <c r="N441" s="806"/>
      <c r="O441" s="806"/>
      <c r="P441" s="806"/>
      <c r="Q441" s="806"/>
      <c r="R441" s="806"/>
      <c r="S441" s="806"/>
      <c r="T441" s="806"/>
      <c r="U441" s="806"/>
      <c r="V441" s="806"/>
      <c r="W441" s="806"/>
      <c r="X441" s="806"/>
      <c r="Y441" s="806"/>
      <c r="Z441" s="806"/>
      <c r="AA441" s="809" t="s">
        <v>5526</v>
      </c>
      <c r="AB441" s="806"/>
    </row>
    <row r="442" spans="1:28" x14ac:dyDescent="0.25">
      <c r="A442" s="809">
        <v>1707022431</v>
      </c>
      <c r="B442" s="806" t="s">
        <v>19</v>
      </c>
      <c r="C442" s="806" t="s">
        <v>5527</v>
      </c>
      <c r="D442" s="807">
        <v>1</v>
      </c>
      <c r="E442" s="806" t="s">
        <v>5528</v>
      </c>
      <c r="F442" s="806"/>
      <c r="G442" s="806"/>
      <c r="H442" s="806"/>
      <c r="I442" s="806"/>
      <c r="J442" s="806"/>
      <c r="K442" s="172"/>
      <c r="L442" s="806"/>
      <c r="M442" s="806"/>
      <c r="N442" s="806"/>
      <c r="O442" s="806"/>
      <c r="P442" s="806"/>
      <c r="Q442" s="806"/>
      <c r="R442" s="806"/>
      <c r="S442" s="806"/>
      <c r="T442" s="806"/>
      <c r="U442" s="806"/>
      <c r="V442" s="806"/>
      <c r="W442" s="806"/>
      <c r="X442" s="806"/>
      <c r="Y442" s="806"/>
      <c r="Z442" s="806"/>
      <c r="AA442" s="808">
        <v>1</v>
      </c>
      <c r="AB442" s="806"/>
    </row>
    <row r="443" spans="1:28" x14ac:dyDescent="0.25">
      <c r="A443" s="809">
        <v>1707022433</v>
      </c>
      <c r="B443" s="806" t="s">
        <v>19</v>
      </c>
      <c r="C443" s="806" t="s">
        <v>5527</v>
      </c>
      <c r="D443" s="806" t="s">
        <v>5526</v>
      </c>
      <c r="E443" s="806" t="s">
        <v>5542</v>
      </c>
      <c r="F443" s="806"/>
      <c r="G443" s="806"/>
      <c r="H443" s="806"/>
      <c r="I443" s="806"/>
      <c r="J443" s="806"/>
      <c r="K443" s="172"/>
      <c r="L443" s="806"/>
      <c r="M443" s="806"/>
      <c r="N443" s="806"/>
      <c r="O443" s="806"/>
      <c r="P443" s="806"/>
      <c r="Q443" s="806"/>
      <c r="R443" s="806"/>
      <c r="S443" s="806"/>
      <c r="T443" s="806"/>
      <c r="U443" s="806"/>
      <c r="V443" s="806"/>
      <c r="W443" s="806"/>
      <c r="X443" s="806"/>
      <c r="Y443" s="806"/>
      <c r="Z443" s="806"/>
      <c r="AA443" s="809" t="s">
        <v>5526</v>
      </c>
      <c r="AB443" s="806"/>
    </row>
    <row r="444" spans="1:28" x14ac:dyDescent="0.25">
      <c r="A444" s="809">
        <v>1707022435</v>
      </c>
      <c r="B444" s="806" t="s">
        <v>18</v>
      </c>
      <c r="C444" s="806" t="s">
        <v>5543</v>
      </c>
      <c r="D444" s="807">
        <v>1</v>
      </c>
      <c r="E444" s="806" t="s">
        <v>5528</v>
      </c>
      <c r="F444" s="806"/>
      <c r="G444" s="806"/>
      <c r="H444" s="806"/>
      <c r="I444" s="806"/>
      <c r="J444" s="806"/>
      <c r="K444" s="172"/>
      <c r="L444" s="806"/>
      <c r="M444" s="806"/>
      <c r="N444" s="806"/>
      <c r="O444" s="806"/>
      <c r="P444" s="806"/>
      <c r="Q444" s="806"/>
      <c r="R444" s="806"/>
      <c r="S444" s="806"/>
      <c r="T444" s="806"/>
      <c r="U444" s="806"/>
      <c r="V444" s="806"/>
      <c r="W444" s="806"/>
      <c r="X444" s="806"/>
      <c r="Y444" s="806"/>
      <c r="Z444" s="806"/>
      <c r="AA444" s="808">
        <v>1</v>
      </c>
      <c r="AB444" s="806"/>
    </row>
    <row r="445" spans="1:28" x14ac:dyDescent="0.25">
      <c r="A445" s="809">
        <v>1707022436</v>
      </c>
      <c r="B445" s="806" t="s">
        <v>19</v>
      </c>
      <c r="C445" s="806" t="s">
        <v>5527</v>
      </c>
      <c r="D445" s="806" t="s">
        <v>5526</v>
      </c>
      <c r="E445" s="806" t="s">
        <v>5544</v>
      </c>
      <c r="F445" s="806"/>
      <c r="G445" s="806"/>
      <c r="H445" s="806"/>
      <c r="I445" s="806"/>
      <c r="J445" s="806"/>
      <c r="K445" s="172"/>
      <c r="L445" s="806"/>
      <c r="M445" s="806"/>
      <c r="N445" s="806"/>
      <c r="O445" s="806"/>
      <c r="P445" s="806"/>
      <c r="Q445" s="806"/>
      <c r="R445" s="806"/>
      <c r="S445" s="806"/>
      <c r="T445" s="806"/>
      <c r="U445" s="806"/>
      <c r="V445" s="806"/>
      <c r="W445" s="806"/>
      <c r="X445" s="806"/>
      <c r="Y445" s="806"/>
      <c r="Z445" s="806"/>
      <c r="AA445" s="809" t="s">
        <v>5526</v>
      </c>
      <c r="AB445" s="806"/>
    </row>
    <row r="446" spans="1:28" x14ac:dyDescent="0.25">
      <c r="A446" s="809">
        <v>1707022437</v>
      </c>
      <c r="B446" s="806" t="s">
        <v>19</v>
      </c>
      <c r="C446" s="806" t="s">
        <v>5545</v>
      </c>
      <c r="D446" s="806" t="s">
        <v>5546</v>
      </c>
      <c r="E446" s="806" t="s">
        <v>5547</v>
      </c>
      <c r="F446" s="806"/>
      <c r="G446" s="806"/>
      <c r="H446" s="806"/>
      <c r="I446" s="806"/>
      <c r="J446" s="806"/>
      <c r="K446" s="172"/>
      <c r="L446" s="806"/>
      <c r="M446" s="806"/>
      <c r="N446" s="806"/>
      <c r="O446" s="806"/>
      <c r="P446" s="806"/>
      <c r="Q446" s="806"/>
      <c r="R446" s="806"/>
      <c r="S446" s="806"/>
      <c r="T446" s="806"/>
      <c r="U446" s="806"/>
      <c r="V446" s="806"/>
      <c r="W446" s="806"/>
      <c r="X446" s="806"/>
      <c r="Y446" s="806"/>
      <c r="Z446" s="806"/>
      <c r="AA446" s="809" t="s">
        <v>5546</v>
      </c>
      <c r="AB446" s="806"/>
    </row>
    <row r="447" spans="1:28" x14ac:dyDescent="0.25">
      <c r="A447" s="809">
        <v>1707022438</v>
      </c>
      <c r="B447" s="806" t="s">
        <v>5384</v>
      </c>
      <c r="C447" s="806" t="s">
        <v>5548</v>
      </c>
      <c r="D447" s="807">
        <v>1</v>
      </c>
      <c r="E447" s="806" t="s">
        <v>5528</v>
      </c>
      <c r="F447" s="806"/>
      <c r="G447" s="806"/>
      <c r="H447" s="806"/>
      <c r="I447" s="806"/>
      <c r="J447" s="806"/>
      <c r="K447" s="172"/>
      <c r="L447" s="806"/>
      <c r="M447" s="806"/>
      <c r="N447" s="806"/>
      <c r="O447" s="806"/>
      <c r="P447" s="806"/>
      <c r="Q447" s="806"/>
      <c r="R447" s="806"/>
      <c r="S447" s="806"/>
      <c r="T447" s="806"/>
      <c r="U447" s="806"/>
      <c r="V447" s="806"/>
      <c r="W447" s="806"/>
      <c r="X447" s="806"/>
      <c r="Y447" s="806"/>
      <c r="Z447" s="806"/>
      <c r="AA447" s="808">
        <v>1</v>
      </c>
      <c r="AB447" s="806"/>
    </row>
    <row r="448" spans="1:28" x14ac:dyDescent="0.25">
      <c r="A448" s="809">
        <v>1707022440</v>
      </c>
      <c r="B448" s="806" t="s">
        <v>5384</v>
      </c>
      <c r="C448" s="806" t="s">
        <v>5549</v>
      </c>
      <c r="D448" s="807">
        <v>1</v>
      </c>
      <c r="E448" s="806" t="s">
        <v>5528</v>
      </c>
      <c r="F448" s="806"/>
      <c r="G448" s="806"/>
      <c r="H448" s="806"/>
      <c r="I448" s="806"/>
      <c r="J448" s="806"/>
      <c r="K448" s="172"/>
      <c r="L448" s="806"/>
      <c r="M448" s="806"/>
      <c r="N448" s="806"/>
      <c r="O448" s="806"/>
      <c r="P448" s="806"/>
      <c r="Q448" s="806"/>
      <c r="R448" s="806"/>
      <c r="S448" s="806"/>
      <c r="T448" s="806"/>
      <c r="U448" s="806"/>
      <c r="V448" s="806"/>
      <c r="W448" s="806"/>
      <c r="X448" s="806"/>
      <c r="Y448" s="806"/>
      <c r="Z448" s="806"/>
      <c r="AA448" s="808">
        <v>1</v>
      </c>
      <c r="AB448" s="806"/>
    </row>
    <row r="449" spans="1:28" x14ac:dyDescent="0.25">
      <c r="A449" s="809">
        <v>1707022441</v>
      </c>
      <c r="B449" s="806" t="s">
        <v>19</v>
      </c>
      <c r="C449" s="806" t="s">
        <v>5541</v>
      </c>
      <c r="D449" s="806" t="s">
        <v>5526</v>
      </c>
      <c r="E449" s="806" t="s">
        <v>5535</v>
      </c>
      <c r="F449" s="806"/>
      <c r="G449" s="806"/>
      <c r="H449" s="806"/>
      <c r="I449" s="806"/>
      <c r="J449" s="806"/>
      <c r="K449" s="172"/>
      <c r="L449" s="806"/>
      <c r="M449" s="806"/>
      <c r="N449" s="806"/>
      <c r="O449" s="806"/>
      <c r="P449" s="806"/>
      <c r="Q449" s="806"/>
      <c r="R449" s="806"/>
      <c r="S449" s="806"/>
      <c r="T449" s="806"/>
      <c r="U449" s="806"/>
      <c r="V449" s="806"/>
      <c r="W449" s="806"/>
      <c r="X449" s="806"/>
      <c r="Y449" s="806"/>
      <c r="Z449" s="806"/>
      <c r="AA449" s="809" t="s">
        <v>5526</v>
      </c>
      <c r="AB449" s="806"/>
    </row>
    <row r="450" spans="1:28" x14ac:dyDescent="0.25">
      <c r="A450" s="809">
        <v>1707022442</v>
      </c>
      <c r="B450" s="806" t="s">
        <v>5384</v>
      </c>
      <c r="C450" s="806" t="s">
        <v>5534</v>
      </c>
      <c r="D450" s="807">
        <v>1</v>
      </c>
      <c r="E450" s="806" t="s">
        <v>5528</v>
      </c>
      <c r="F450" s="806"/>
      <c r="G450" s="806"/>
      <c r="H450" s="806"/>
      <c r="I450" s="806"/>
      <c r="J450" s="806"/>
      <c r="K450" s="172"/>
      <c r="L450" s="806"/>
      <c r="M450" s="806"/>
      <c r="N450" s="806"/>
      <c r="O450" s="806"/>
      <c r="P450" s="806"/>
      <c r="Q450" s="806"/>
      <c r="R450" s="806"/>
      <c r="S450" s="806"/>
      <c r="T450" s="806"/>
      <c r="U450" s="806"/>
      <c r="V450" s="806"/>
      <c r="W450" s="806"/>
      <c r="X450" s="806"/>
      <c r="Y450" s="806"/>
      <c r="Z450" s="806"/>
      <c r="AA450" s="808">
        <v>1</v>
      </c>
      <c r="AB450" s="806"/>
    </row>
    <row r="451" spans="1:28" x14ac:dyDescent="0.25">
      <c r="A451" s="809">
        <v>1707022443</v>
      </c>
      <c r="B451" s="806" t="s">
        <v>17</v>
      </c>
      <c r="C451" s="806" t="s">
        <v>5537</v>
      </c>
      <c r="D451" s="806" t="s">
        <v>5526</v>
      </c>
      <c r="E451" s="806" t="s">
        <v>5535</v>
      </c>
      <c r="F451" s="806"/>
      <c r="G451" s="806"/>
      <c r="H451" s="806"/>
      <c r="I451" s="806"/>
      <c r="J451" s="806"/>
      <c r="K451" s="172"/>
      <c r="L451" s="806"/>
      <c r="M451" s="806"/>
      <c r="N451" s="806"/>
      <c r="O451" s="806"/>
      <c r="P451" s="806"/>
      <c r="Q451" s="806"/>
      <c r="R451" s="806"/>
      <c r="S451" s="806"/>
      <c r="T451" s="806"/>
      <c r="U451" s="806"/>
      <c r="V451" s="806"/>
      <c r="W451" s="806"/>
      <c r="X451" s="806"/>
      <c r="Y451" s="806"/>
      <c r="Z451" s="806"/>
      <c r="AA451" s="809" t="s">
        <v>5526</v>
      </c>
      <c r="AB451" s="813">
        <v>0</v>
      </c>
    </row>
    <row r="452" spans="1:28" x14ac:dyDescent="0.25">
      <c r="A452" s="809">
        <v>1707022444</v>
      </c>
      <c r="B452" s="806" t="s">
        <v>18</v>
      </c>
      <c r="C452" s="806" t="s">
        <v>5538</v>
      </c>
      <c r="D452" s="807">
        <v>1</v>
      </c>
      <c r="E452" s="806" t="s">
        <v>5528</v>
      </c>
      <c r="F452" s="806"/>
      <c r="G452" s="806"/>
      <c r="H452" s="806"/>
      <c r="I452" s="806"/>
      <c r="J452" s="806"/>
      <c r="K452" s="172"/>
      <c r="L452" s="806"/>
      <c r="M452" s="806"/>
      <c r="N452" s="806"/>
      <c r="O452" s="806"/>
      <c r="P452" s="806"/>
      <c r="Q452" s="806"/>
      <c r="R452" s="806"/>
      <c r="S452" s="806"/>
      <c r="T452" s="806"/>
      <c r="U452" s="806"/>
      <c r="V452" s="806"/>
      <c r="W452" s="806"/>
      <c r="X452" s="806"/>
      <c r="Y452" s="806"/>
      <c r="Z452" s="806"/>
      <c r="AA452" s="808">
        <v>1</v>
      </c>
      <c r="AB452" s="806"/>
    </row>
    <row r="453" spans="1:28" x14ac:dyDescent="0.25">
      <c r="A453" s="809">
        <v>1707022445</v>
      </c>
      <c r="B453" s="806" t="s">
        <v>18</v>
      </c>
      <c r="C453" s="806" t="s">
        <v>5538</v>
      </c>
      <c r="D453" s="806" t="s">
        <v>5530</v>
      </c>
      <c r="E453" s="806" t="s">
        <v>5530</v>
      </c>
      <c r="F453" s="806"/>
      <c r="G453" s="806"/>
      <c r="H453" s="806"/>
      <c r="I453" s="806"/>
      <c r="J453" s="806"/>
      <c r="K453" s="172"/>
      <c r="L453" s="806"/>
      <c r="M453" s="806"/>
      <c r="N453" s="806"/>
      <c r="O453" s="806"/>
      <c r="P453" s="806"/>
      <c r="Q453" s="806"/>
      <c r="R453" s="806"/>
      <c r="S453" s="806"/>
      <c r="T453" s="806"/>
      <c r="U453" s="806"/>
      <c r="V453" s="806"/>
      <c r="W453" s="806"/>
      <c r="X453" s="806"/>
      <c r="Y453" s="806"/>
      <c r="Z453" s="806"/>
      <c r="AA453" s="809" t="s">
        <v>5530</v>
      </c>
      <c r="AB453" s="806"/>
    </row>
    <row r="454" spans="1:28" x14ac:dyDescent="0.25">
      <c r="A454" s="809">
        <v>1707022447</v>
      </c>
      <c r="B454" s="806" t="s">
        <v>17</v>
      </c>
      <c r="C454" s="806" t="s">
        <v>5536</v>
      </c>
      <c r="D454" s="806" t="s">
        <v>5530</v>
      </c>
      <c r="E454" s="806" t="s">
        <v>5530</v>
      </c>
      <c r="F454" s="806"/>
      <c r="G454" s="806"/>
      <c r="H454" s="806"/>
      <c r="I454" s="806"/>
      <c r="J454" s="806"/>
      <c r="K454" s="172"/>
      <c r="L454" s="806"/>
      <c r="M454" s="806"/>
      <c r="N454" s="806"/>
      <c r="O454" s="806"/>
      <c r="P454" s="806"/>
      <c r="Q454" s="806"/>
      <c r="R454" s="806"/>
      <c r="S454" s="806"/>
      <c r="T454" s="806"/>
      <c r="U454" s="806"/>
      <c r="V454" s="806"/>
      <c r="W454" s="806"/>
      <c r="X454" s="806"/>
      <c r="Y454" s="806"/>
      <c r="Z454" s="806"/>
      <c r="AA454" s="809" t="s">
        <v>5530</v>
      </c>
      <c r="AB454" s="806"/>
    </row>
    <row r="455" spans="1:28" x14ac:dyDescent="0.25">
      <c r="A455" s="809">
        <v>1707022448</v>
      </c>
      <c r="B455" s="806" t="s">
        <v>17</v>
      </c>
      <c r="C455" s="806" t="s">
        <v>5537</v>
      </c>
      <c r="D455" s="806" t="s">
        <v>5530</v>
      </c>
      <c r="E455" s="806" t="s">
        <v>5550</v>
      </c>
      <c r="F455" s="806"/>
      <c r="G455" s="806"/>
      <c r="H455" s="806"/>
      <c r="I455" s="806"/>
      <c r="J455" s="806"/>
      <c r="K455" s="172"/>
      <c r="L455" s="806"/>
      <c r="M455" s="806"/>
      <c r="N455" s="806"/>
      <c r="O455" s="806"/>
      <c r="P455" s="806"/>
      <c r="Q455" s="806"/>
      <c r="R455" s="806"/>
      <c r="S455" s="806"/>
      <c r="T455" s="806"/>
      <c r="U455" s="806"/>
      <c r="V455" s="806"/>
      <c r="W455" s="806"/>
      <c r="X455" s="806"/>
      <c r="Y455" s="806"/>
      <c r="Z455" s="806"/>
      <c r="AA455" s="811" t="s">
        <v>5551</v>
      </c>
      <c r="AB455" s="806"/>
    </row>
    <row r="456" spans="1:28" x14ac:dyDescent="0.25">
      <c r="A456" s="809">
        <v>1707022449</v>
      </c>
      <c r="B456" s="806" t="s">
        <v>18</v>
      </c>
      <c r="C456" s="806" t="s">
        <v>5538</v>
      </c>
      <c r="D456" s="806" t="s">
        <v>5530</v>
      </c>
      <c r="E456" s="806"/>
      <c r="F456" s="806"/>
      <c r="G456" s="806"/>
      <c r="H456" s="806"/>
      <c r="I456" s="806"/>
      <c r="J456" s="806"/>
      <c r="K456" s="172"/>
      <c r="L456" s="806"/>
      <c r="M456" s="806"/>
      <c r="N456" s="806"/>
      <c r="O456" s="806"/>
      <c r="P456" s="806"/>
      <c r="Q456" s="806"/>
      <c r="R456" s="806"/>
      <c r="S456" s="806"/>
      <c r="T456" s="806"/>
      <c r="U456" s="806"/>
      <c r="V456" s="806"/>
      <c r="W456" s="806"/>
      <c r="X456" s="806"/>
      <c r="Y456" s="806"/>
      <c r="Z456" s="806"/>
      <c r="AA456" s="809" t="s">
        <v>5530</v>
      </c>
      <c r="AB456" s="806"/>
    </row>
    <row r="457" spans="1:28" x14ac:dyDescent="0.25">
      <c r="A457" s="809">
        <v>1707022450</v>
      </c>
      <c r="B457" s="806" t="s">
        <v>19</v>
      </c>
      <c r="C457" s="806" t="s">
        <v>5527</v>
      </c>
      <c r="D457" s="806" t="s">
        <v>5526</v>
      </c>
      <c r="E457" s="806" t="s">
        <v>5535</v>
      </c>
      <c r="F457" s="806"/>
      <c r="G457" s="806"/>
      <c r="H457" s="806"/>
      <c r="I457" s="806"/>
      <c r="J457" s="806"/>
      <c r="K457" s="172"/>
      <c r="L457" s="806"/>
      <c r="M457" s="806"/>
      <c r="N457" s="806"/>
      <c r="O457" s="806"/>
      <c r="P457" s="806"/>
      <c r="Q457" s="806"/>
      <c r="R457" s="806"/>
      <c r="S457" s="806"/>
      <c r="T457" s="806"/>
      <c r="U457" s="806"/>
      <c r="V457" s="806"/>
      <c r="W457" s="806"/>
      <c r="X457" s="806"/>
      <c r="Y457" s="806"/>
      <c r="Z457" s="806"/>
      <c r="AA457" s="809" t="s">
        <v>5526</v>
      </c>
      <c r="AB457" s="806"/>
    </row>
    <row r="458" spans="1:28" x14ac:dyDescent="0.25">
      <c r="A458" s="809">
        <v>1707022451</v>
      </c>
      <c r="B458" s="806" t="s">
        <v>17</v>
      </c>
      <c r="C458" s="806" t="s">
        <v>5537</v>
      </c>
      <c r="D458" s="806" t="s">
        <v>5530</v>
      </c>
      <c r="E458" s="806"/>
      <c r="F458" s="806"/>
      <c r="G458" s="806"/>
      <c r="H458" s="806"/>
      <c r="I458" s="806"/>
      <c r="J458" s="806"/>
      <c r="K458" s="172"/>
      <c r="L458" s="806"/>
      <c r="M458" s="806"/>
      <c r="N458" s="806"/>
      <c r="O458" s="806"/>
      <c r="P458" s="806"/>
      <c r="Q458" s="806"/>
      <c r="R458" s="806"/>
      <c r="S458" s="806"/>
      <c r="T458" s="806"/>
      <c r="U458" s="806"/>
      <c r="V458" s="806"/>
      <c r="W458" s="806"/>
      <c r="X458" s="806"/>
      <c r="Y458" s="806"/>
      <c r="Z458" s="806"/>
      <c r="AA458" s="809" t="s">
        <v>5530</v>
      </c>
      <c r="AB458" s="813">
        <v>0</v>
      </c>
    </row>
    <row r="459" spans="1:28" x14ac:dyDescent="0.25">
      <c r="A459" s="809">
        <v>1707022452</v>
      </c>
      <c r="B459" s="806" t="s">
        <v>18</v>
      </c>
      <c r="C459" s="806" t="s">
        <v>5543</v>
      </c>
      <c r="D459" s="806" t="s">
        <v>5530</v>
      </c>
      <c r="E459" s="806"/>
      <c r="F459" s="806"/>
      <c r="G459" s="806"/>
      <c r="H459" s="806"/>
      <c r="I459" s="806"/>
      <c r="J459" s="806"/>
      <c r="K459" s="172"/>
      <c r="L459" s="806"/>
      <c r="M459" s="806"/>
      <c r="N459" s="806"/>
      <c r="O459" s="806"/>
      <c r="P459" s="806"/>
      <c r="Q459" s="806"/>
      <c r="R459" s="806"/>
      <c r="S459" s="806"/>
      <c r="T459" s="806"/>
      <c r="U459" s="806"/>
      <c r="V459" s="806"/>
      <c r="W459" s="806"/>
      <c r="X459" s="806"/>
      <c r="Y459" s="806"/>
      <c r="Z459" s="806"/>
      <c r="AA459" s="809" t="s">
        <v>5530</v>
      </c>
      <c r="AB459" s="806"/>
    </row>
    <row r="460" spans="1:28" x14ac:dyDescent="0.25">
      <c r="A460" s="809">
        <v>1707022453</v>
      </c>
      <c r="B460" s="806" t="s">
        <v>18</v>
      </c>
      <c r="C460" s="806" t="s">
        <v>5552</v>
      </c>
      <c r="D460" s="806" t="s">
        <v>5553</v>
      </c>
      <c r="E460" s="806"/>
      <c r="F460" s="806"/>
      <c r="G460" s="806"/>
      <c r="H460" s="806"/>
      <c r="I460" s="806"/>
      <c r="J460" s="806"/>
      <c r="K460" s="172"/>
      <c r="L460" s="806"/>
      <c r="M460" s="806"/>
      <c r="N460" s="806"/>
      <c r="O460" s="806"/>
      <c r="P460" s="806"/>
      <c r="Q460" s="806"/>
      <c r="R460" s="806"/>
      <c r="S460" s="806"/>
      <c r="T460" s="806"/>
      <c r="U460" s="806"/>
      <c r="V460" s="806"/>
      <c r="W460" s="806"/>
      <c r="X460" s="806"/>
      <c r="Y460" s="806"/>
      <c r="Z460" s="806"/>
      <c r="AA460" s="809" t="s">
        <v>5553</v>
      </c>
      <c r="AB460" s="806"/>
    </row>
    <row r="461" spans="1:28" x14ac:dyDescent="0.25">
      <c r="A461" s="809">
        <v>1707022454</v>
      </c>
      <c r="B461" s="806" t="s">
        <v>23</v>
      </c>
      <c r="C461" s="806" t="s">
        <v>23</v>
      </c>
      <c r="D461" s="806" t="s">
        <v>5530</v>
      </c>
      <c r="E461" s="806"/>
      <c r="F461" s="806"/>
      <c r="G461" s="806"/>
      <c r="H461" s="806"/>
      <c r="I461" s="806"/>
      <c r="J461" s="806"/>
      <c r="K461" s="172"/>
      <c r="L461" s="806"/>
      <c r="M461" s="806"/>
      <c r="N461" s="806"/>
      <c r="O461" s="806"/>
      <c r="P461" s="806"/>
      <c r="Q461" s="806"/>
      <c r="R461" s="806"/>
      <c r="S461" s="806"/>
      <c r="T461" s="806"/>
      <c r="U461" s="806"/>
      <c r="V461" s="806"/>
      <c r="W461" s="806"/>
      <c r="X461" s="806"/>
      <c r="Y461" s="806"/>
      <c r="Z461" s="806"/>
      <c r="AA461" s="809" t="s">
        <v>5530</v>
      </c>
      <c r="AB461" s="806"/>
    </row>
    <row r="462" spans="1:28" x14ac:dyDescent="0.25">
      <c r="A462" s="809">
        <v>1707022455</v>
      </c>
      <c r="B462" s="806" t="s">
        <v>19</v>
      </c>
      <c r="C462" s="806" t="s">
        <v>5527</v>
      </c>
      <c r="D462" s="806" t="s">
        <v>5530</v>
      </c>
      <c r="E462" s="806"/>
      <c r="F462" s="806"/>
      <c r="G462" s="806"/>
      <c r="H462" s="806"/>
      <c r="I462" s="806"/>
      <c r="J462" s="806"/>
      <c r="K462" s="172"/>
      <c r="L462" s="806"/>
      <c r="M462" s="806"/>
      <c r="N462" s="806"/>
      <c r="O462" s="806"/>
      <c r="P462" s="806"/>
      <c r="Q462" s="806"/>
      <c r="R462" s="806"/>
      <c r="S462" s="806"/>
      <c r="T462" s="806"/>
      <c r="U462" s="806"/>
      <c r="V462" s="806"/>
      <c r="W462" s="806"/>
      <c r="X462" s="806"/>
      <c r="Y462" s="806"/>
      <c r="Z462" s="806"/>
      <c r="AA462" s="809" t="s">
        <v>5530</v>
      </c>
      <c r="AB462" s="806"/>
    </row>
    <row r="463" spans="1:28" x14ac:dyDescent="0.25">
      <c r="A463" s="809">
        <v>1707022456</v>
      </c>
      <c r="B463" s="806" t="s">
        <v>17</v>
      </c>
      <c r="C463" s="806" t="s">
        <v>5537</v>
      </c>
      <c r="D463" s="806" t="s">
        <v>5505</v>
      </c>
      <c r="E463" s="806"/>
      <c r="F463" s="806"/>
      <c r="G463" s="806"/>
      <c r="H463" s="806"/>
      <c r="I463" s="806"/>
      <c r="J463" s="806"/>
      <c r="K463" s="172"/>
      <c r="L463" s="806"/>
      <c r="M463" s="806"/>
      <c r="N463" s="806"/>
      <c r="O463" s="806"/>
      <c r="P463" s="806"/>
      <c r="Q463" s="806"/>
      <c r="R463" s="806"/>
      <c r="S463" s="806"/>
      <c r="T463" s="806"/>
      <c r="U463" s="806"/>
      <c r="V463" s="806"/>
      <c r="W463" s="806"/>
      <c r="X463" s="806"/>
      <c r="Y463" s="806"/>
      <c r="Z463" s="806"/>
      <c r="AA463" s="809" t="s">
        <v>5505</v>
      </c>
      <c r="AB463" s="806"/>
    </row>
    <row r="464" spans="1:28" x14ac:dyDescent="0.25">
      <c r="A464" s="809">
        <v>1707022457</v>
      </c>
      <c r="B464" s="806" t="s">
        <v>19</v>
      </c>
      <c r="C464" s="806" t="s">
        <v>5527</v>
      </c>
      <c r="D464" s="806" t="s">
        <v>5530</v>
      </c>
      <c r="E464" s="806"/>
      <c r="F464" s="806"/>
      <c r="G464" s="806"/>
      <c r="H464" s="806"/>
      <c r="I464" s="806"/>
      <c r="J464" s="806"/>
      <c r="K464" s="172"/>
      <c r="L464" s="806"/>
      <c r="M464" s="806"/>
      <c r="N464" s="806"/>
      <c r="O464" s="806"/>
      <c r="P464" s="806"/>
      <c r="Q464" s="806"/>
      <c r="R464" s="806"/>
      <c r="S464" s="806"/>
      <c r="T464" s="806"/>
      <c r="U464" s="806"/>
      <c r="V464" s="806"/>
      <c r="W464" s="806"/>
      <c r="X464" s="806"/>
      <c r="Y464" s="806"/>
      <c r="Z464" s="806"/>
      <c r="AA464" s="809" t="s">
        <v>5530</v>
      </c>
      <c r="AB464" s="806"/>
    </row>
    <row r="465" spans="1:28" x14ac:dyDescent="0.25">
      <c r="A465" s="809">
        <v>1707022458</v>
      </c>
      <c r="B465" s="806" t="s">
        <v>19</v>
      </c>
      <c r="C465" s="806" t="s">
        <v>5527</v>
      </c>
      <c r="D465" s="806" t="s">
        <v>5504</v>
      </c>
      <c r="E465" s="806"/>
      <c r="F465" s="806"/>
      <c r="G465" s="806"/>
      <c r="H465" s="806"/>
      <c r="I465" s="806"/>
      <c r="J465" s="806"/>
      <c r="K465" s="172"/>
      <c r="L465" s="806"/>
      <c r="M465" s="806"/>
      <c r="N465" s="806"/>
      <c r="O465" s="806"/>
      <c r="P465" s="806"/>
      <c r="Q465" s="806"/>
      <c r="R465" s="806"/>
      <c r="S465" s="806"/>
      <c r="T465" s="806"/>
      <c r="U465" s="806"/>
      <c r="V465" s="806"/>
      <c r="W465" s="806"/>
      <c r="X465" s="806"/>
      <c r="Y465" s="806"/>
      <c r="Z465" s="806"/>
      <c r="AA465" s="809" t="s">
        <v>5504</v>
      </c>
      <c r="AB465" s="806"/>
    </row>
    <row r="466" spans="1:28" x14ac:dyDescent="0.25">
      <c r="A466" s="809">
        <v>1707022459</v>
      </c>
      <c r="B466" s="806" t="s">
        <v>18</v>
      </c>
      <c r="C466" s="806" t="s">
        <v>5538</v>
      </c>
      <c r="D466" s="806" t="s">
        <v>5504</v>
      </c>
      <c r="E466" s="806"/>
      <c r="F466" s="806"/>
      <c r="G466" s="806"/>
      <c r="H466" s="806"/>
      <c r="I466" s="806"/>
      <c r="J466" s="806"/>
      <c r="K466" s="172"/>
      <c r="L466" s="806"/>
      <c r="M466" s="806"/>
      <c r="N466" s="806"/>
      <c r="O466" s="806"/>
      <c r="P466" s="806"/>
      <c r="Q466" s="806"/>
      <c r="R466" s="806"/>
      <c r="S466" s="806"/>
      <c r="T466" s="806"/>
      <c r="U466" s="806"/>
      <c r="V466" s="806"/>
      <c r="W466" s="806"/>
      <c r="X466" s="806"/>
      <c r="Y466" s="806"/>
      <c r="Z466" s="806"/>
      <c r="AA466" s="809" t="s">
        <v>5504</v>
      </c>
      <c r="AB466" s="806"/>
    </row>
    <row r="467" spans="1:28" x14ac:dyDescent="0.25">
      <c r="A467" s="809">
        <v>1707022460</v>
      </c>
      <c r="B467" s="806" t="s">
        <v>5554</v>
      </c>
      <c r="C467" s="806" t="s">
        <v>5537</v>
      </c>
      <c r="D467" s="806" t="s">
        <v>5505</v>
      </c>
      <c r="E467" s="806"/>
      <c r="F467" s="806"/>
      <c r="G467" s="806"/>
      <c r="H467" s="806"/>
      <c r="I467" s="806"/>
      <c r="J467" s="806"/>
      <c r="K467" s="172"/>
      <c r="L467" s="806"/>
      <c r="M467" s="806"/>
      <c r="N467" s="806"/>
      <c r="O467" s="806"/>
      <c r="P467" s="806"/>
      <c r="Q467" s="806"/>
      <c r="R467" s="806"/>
      <c r="S467" s="806"/>
      <c r="T467" s="806"/>
      <c r="U467" s="806"/>
      <c r="V467" s="806"/>
      <c r="W467" s="806"/>
      <c r="X467" s="806"/>
      <c r="Y467" s="806"/>
      <c r="Z467" s="806"/>
      <c r="AA467" s="809" t="s">
        <v>5505</v>
      </c>
      <c r="AB467" s="806"/>
    </row>
    <row r="468" spans="1:28" x14ac:dyDescent="0.25">
      <c r="A468" s="809" t="s">
        <v>5508</v>
      </c>
      <c r="B468" s="806" t="s">
        <v>17</v>
      </c>
      <c r="C468" s="806" t="s">
        <v>5534</v>
      </c>
      <c r="D468" s="806" t="s">
        <v>5526</v>
      </c>
      <c r="E468" s="806" t="s">
        <v>5535</v>
      </c>
      <c r="F468" s="806"/>
      <c r="G468" s="806"/>
      <c r="H468" s="806"/>
      <c r="I468" s="806"/>
      <c r="J468" s="806"/>
      <c r="K468" s="172"/>
      <c r="L468" s="806"/>
      <c r="M468" s="806"/>
      <c r="N468" s="806"/>
      <c r="O468" s="806"/>
      <c r="P468" s="806"/>
      <c r="Q468" s="806"/>
      <c r="R468" s="806"/>
      <c r="S468" s="806"/>
      <c r="T468" s="806"/>
      <c r="U468" s="806"/>
      <c r="V468" s="806"/>
      <c r="W468" s="806"/>
      <c r="X468" s="806"/>
      <c r="Y468" s="806"/>
      <c r="Z468" s="806"/>
      <c r="AA468" s="809" t="s">
        <v>5526</v>
      </c>
      <c r="AB468" s="813">
        <v>0</v>
      </c>
    </row>
    <row r="469" spans="1:28" x14ac:dyDescent="0.25">
      <c r="A469" s="809" t="s">
        <v>5509</v>
      </c>
      <c r="B469" s="806" t="s">
        <v>19</v>
      </c>
      <c r="C469" s="806" t="s">
        <v>5555</v>
      </c>
      <c r="D469" s="806" t="s">
        <v>5526</v>
      </c>
      <c r="E469" s="806" t="s">
        <v>5535</v>
      </c>
      <c r="F469" s="806"/>
      <c r="G469" s="806"/>
      <c r="H469" s="806"/>
      <c r="I469" s="806"/>
      <c r="J469" s="806"/>
      <c r="K469" s="172"/>
      <c r="L469" s="806"/>
      <c r="M469" s="806"/>
      <c r="N469" s="806"/>
      <c r="O469" s="806"/>
      <c r="P469" s="806"/>
      <c r="Q469" s="806"/>
      <c r="R469" s="806"/>
      <c r="S469" s="806"/>
      <c r="T469" s="806"/>
      <c r="U469" s="806"/>
      <c r="V469" s="806"/>
      <c r="W469" s="806"/>
      <c r="X469" s="806"/>
      <c r="Y469" s="806"/>
      <c r="Z469" s="806"/>
      <c r="AA469" s="809" t="s">
        <v>5526</v>
      </c>
      <c r="AB469" s="813">
        <v>0</v>
      </c>
    </row>
    <row r="471" spans="1:28" ht="26.25" x14ac:dyDescent="0.25">
      <c r="A471" s="1687" t="s">
        <v>5556</v>
      </c>
      <c r="B471" s="1687"/>
      <c r="C471" s="806"/>
      <c r="D471" s="806"/>
      <c r="E471" s="806"/>
      <c r="F471" s="806"/>
      <c r="G471" s="806"/>
      <c r="H471" s="806"/>
      <c r="I471" s="806"/>
      <c r="J471" s="806"/>
      <c r="K471" s="172"/>
      <c r="L471" s="806"/>
      <c r="M471" s="806"/>
      <c r="N471" s="806"/>
      <c r="O471" s="806"/>
      <c r="P471" s="806"/>
      <c r="Q471" s="806"/>
      <c r="R471" s="806"/>
      <c r="S471" s="806"/>
      <c r="T471" s="806"/>
      <c r="U471" s="806"/>
      <c r="V471" s="806"/>
      <c r="W471" s="806"/>
      <c r="X471" s="806"/>
      <c r="Y471" s="806"/>
      <c r="Z471" s="806"/>
      <c r="AA471" s="799">
        <v>45348</v>
      </c>
    </row>
    <row r="472" spans="1:28" x14ac:dyDescent="0.25">
      <c r="A472" s="1781" t="s">
        <v>5557</v>
      </c>
      <c r="B472" s="1781"/>
      <c r="C472" s="1781"/>
      <c r="D472" s="1781"/>
      <c r="E472" s="1781"/>
      <c r="F472" s="1781"/>
      <c r="G472" s="1781"/>
      <c r="H472" s="1781"/>
      <c r="I472" s="1781"/>
      <c r="J472" s="1781"/>
      <c r="K472" s="1781"/>
      <c r="L472" s="1781"/>
      <c r="M472" s="1781"/>
      <c r="N472" s="1781"/>
      <c r="O472" s="1781"/>
      <c r="P472" s="1781"/>
      <c r="Q472" s="1781"/>
      <c r="R472" s="1781"/>
      <c r="S472" s="1781"/>
      <c r="T472" s="1781"/>
      <c r="U472" s="1781"/>
      <c r="V472" s="1781"/>
      <c r="W472" s="1781"/>
      <c r="X472" s="1781"/>
      <c r="Y472" s="1781"/>
      <c r="Z472" s="1781"/>
      <c r="AA472" s="1781"/>
    </row>
    <row r="475" spans="1:28" ht="26.25" x14ac:dyDescent="0.25">
      <c r="A475" s="1687" t="s">
        <v>5558</v>
      </c>
      <c r="B475" s="1687"/>
      <c r="C475" s="806"/>
      <c r="D475" s="806"/>
      <c r="E475" s="806"/>
      <c r="F475" s="806"/>
      <c r="G475" s="806"/>
      <c r="H475" s="806"/>
      <c r="I475" s="806"/>
      <c r="J475" s="806"/>
      <c r="K475" s="172"/>
      <c r="L475" s="806"/>
      <c r="M475" s="806"/>
      <c r="N475" s="806"/>
      <c r="O475" s="806"/>
      <c r="P475" s="806"/>
      <c r="Q475" s="806"/>
      <c r="R475" s="806"/>
      <c r="S475" s="806"/>
      <c r="T475" s="806"/>
      <c r="U475" s="806"/>
      <c r="V475" s="806"/>
      <c r="W475" s="806"/>
      <c r="X475" s="806"/>
      <c r="Y475" s="806"/>
      <c r="Z475" s="806"/>
      <c r="AA475" s="799">
        <v>45349</v>
      </c>
    </row>
    <row r="476" spans="1:28" x14ac:dyDescent="0.25">
      <c r="A476" s="1691">
        <v>1707022458</v>
      </c>
      <c r="B476" s="1692"/>
      <c r="C476" s="827"/>
      <c r="D476" s="827"/>
      <c r="E476" s="827"/>
      <c r="F476" s="827"/>
      <c r="G476" s="827"/>
      <c r="H476" s="827"/>
      <c r="I476" s="827"/>
      <c r="J476" s="827"/>
      <c r="K476" s="827"/>
      <c r="L476" s="827"/>
      <c r="M476" s="827"/>
      <c r="N476" s="827"/>
      <c r="O476" s="827"/>
      <c r="P476" s="827"/>
      <c r="Q476" s="827"/>
      <c r="R476" s="827"/>
      <c r="S476" s="827"/>
      <c r="T476" s="827"/>
      <c r="U476" s="827"/>
      <c r="V476" s="827"/>
      <c r="W476" s="827"/>
      <c r="X476" s="827"/>
      <c r="Y476" s="827"/>
      <c r="Z476" s="827"/>
      <c r="AA476" s="827" t="s">
        <v>5089</v>
      </c>
    </row>
    <row r="477" spans="1:28" x14ac:dyDescent="0.25">
      <c r="A477" s="827" t="s">
        <v>5559</v>
      </c>
      <c r="B477" s="827"/>
      <c r="C477" s="827"/>
      <c r="D477" s="827"/>
      <c r="E477" s="827"/>
      <c r="F477" s="827"/>
      <c r="G477" s="827"/>
      <c r="H477" s="827"/>
      <c r="I477" s="827"/>
      <c r="J477" s="827"/>
      <c r="K477" s="827"/>
      <c r="L477" s="827"/>
      <c r="M477" s="827"/>
      <c r="N477" s="827"/>
      <c r="O477" s="827"/>
      <c r="P477" s="827"/>
      <c r="Q477" s="827"/>
      <c r="R477" s="827"/>
      <c r="S477" s="827"/>
      <c r="T477" s="827"/>
      <c r="U477" s="827"/>
      <c r="V477" s="827"/>
      <c r="W477" s="827"/>
      <c r="X477" s="827"/>
      <c r="Y477" s="827"/>
      <c r="Z477" s="827"/>
      <c r="AA477" s="827" t="s">
        <v>5560</v>
      </c>
    </row>
    <row r="481" spans="1:27" ht="26.25" x14ac:dyDescent="0.25">
      <c r="A481" s="1687" t="s">
        <v>5561</v>
      </c>
      <c r="B481" s="1687"/>
      <c r="C481" s="806"/>
      <c r="D481" s="806"/>
      <c r="E481" s="806"/>
      <c r="F481" s="806"/>
      <c r="G481" s="806"/>
      <c r="H481" s="806"/>
      <c r="I481" s="806"/>
      <c r="J481" s="806"/>
      <c r="K481" s="172"/>
      <c r="L481" s="806"/>
      <c r="M481" s="806"/>
      <c r="N481" s="806"/>
      <c r="O481" s="806"/>
      <c r="P481" s="806"/>
      <c r="Q481" s="806"/>
      <c r="R481" s="806"/>
      <c r="S481" s="806"/>
      <c r="T481" s="806"/>
      <c r="U481" s="806"/>
      <c r="V481" s="806"/>
      <c r="W481" s="806"/>
      <c r="X481" s="806"/>
      <c r="Y481" s="806"/>
      <c r="Z481" s="806"/>
      <c r="AA481" s="799">
        <v>45355</v>
      </c>
    </row>
    <row r="482" spans="1:27" x14ac:dyDescent="0.25">
      <c r="A482" s="1691" t="s">
        <v>5562</v>
      </c>
      <c r="B482" s="1692"/>
      <c r="C482" s="827"/>
      <c r="D482" s="827"/>
      <c r="E482" s="827"/>
      <c r="F482" s="827"/>
      <c r="G482" s="827"/>
      <c r="H482" s="827"/>
      <c r="I482" s="827"/>
      <c r="J482" s="827"/>
      <c r="K482" s="827"/>
      <c r="L482" s="827"/>
      <c r="M482" s="827"/>
      <c r="N482" s="827"/>
      <c r="O482" s="827"/>
      <c r="P482" s="827"/>
      <c r="Q482" s="827"/>
      <c r="R482" s="827"/>
      <c r="S482" s="827"/>
      <c r="T482" s="827"/>
      <c r="U482" s="827"/>
      <c r="V482" s="827"/>
      <c r="W482" s="827"/>
      <c r="X482" s="827"/>
      <c r="Y482" s="827"/>
      <c r="Z482" s="827"/>
      <c r="AA482" s="827"/>
    </row>
    <row r="483" spans="1:27" x14ac:dyDescent="0.25">
      <c r="A483" s="827" t="s">
        <v>5563</v>
      </c>
      <c r="B483" s="827"/>
      <c r="C483" s="827"/>
      <c r="D483" s="827"/>
      <c r="E483" s="827"/>
      <c r="F483" s="827"/>
      <c r="G483" s="827"/>
      <c r="H483" s="827"/>
      <c r="I483" s="827"/>
      <c r="J483" s="827"/>
      <c r="K483" s="827"/>
      <c r="L483" s="827"/>
      <c r="M483" s="827"/>
      <c r="N483" s="827"/>
      <c r="O483" s="827"/>
      <c r="P483" s="827"/>
      <c r="Q483" s="827"/>
      <c r="R483" s="827"/>
      <c r="S483" s="827"/>
      <c r="T483" s="827"/>
      <c r="U483" s="827"/>
      <c r="V483" s="827"/>
      <c r="W483" s="827"/>
      <c r="X483" s="827"/>
      <c r="Y483" s="827"/>
      <c r="Z483" s="827"/>
      <c r="AA483" s="827" t="s">
        <v>5564</v>
      </c>
    </row>
    <row r="486" spans="1:27" ht="26.25" x14ac:dyDescent="0.25">
      <c r="A486" s="1687" t="s">
        <v>5558</v>
      </c>
      <c r="B486" s="1687"/>
      <c r="C486" s="806"/>
      <c r="D486" s="806"/>
      <c r="E486" s="806"/>
      <c r="F486" s="806"/>
      <c r="G486" s="806"/>
      <c r="H486" s="806"/>
      <c r="I486" s="806"/>
      <c r="J486" s="806"/>
      <c r="K486" s="172"/>
      <c r="L486" s="806"/>
      <c r="M486" s="806"/>
      <c r="N486" s="806"/>
      <c r="O486" s="806"/>
      <c r="P486" s="806"/>
      <c r="Q486" s="806"/>
      <c r="R486" s="806"/>
      <c r="S486" s="806"/>
      <c r="T486" s="806"/>
      <c r="U486" s="806"/>
      <c r="V486" s="806"/>
      <c r="W486" s="806"/>
      <c r="X486" s="806"/>
      <c r="Y486" s="806"/>
      <c r="Z486" s="806"/>
      <c r="AA486" s="799">
        <v>45394</v>
      </c>
    </row>
    <row r="487" spans="1:27" x14ac:dyDescent="0.25">
      <c r="A487" s="1691">
        <v>1707022456</v>
      </c>
      <c r="B487" s="1692"/>
      <c r="C487" s="827"/>
      <c r="D487" s="827"/>
      <c r="E487" s="827"/>
      <c r="F487" s="827"/>
      <c r="G487" s="827"/>
      <c r="H487" s="827"/>
      <c r="I487" s="827"/>
      <c r="J487" s="827"/>
      <c r="K487" s="827"/>
      <c r="L487" s="827"/>
      <c r="M487" s="827"/>
      <c r="N487" s="827"/>
      <c r="O487" s="827"/>
      <c r="P487" s="827"/>
      <c r="Q487" s="827"/>
      <c r="R487" s="827"/>
      <c r="S487" s="827"/>
      <c r="T487" s="827"/>
      <c r="U487" s="827"/>
      <c r="V487" s="827"/>
      <c r="W487" s="827"/>
      <c r="X487" s="827"/>
      <c r="Y487" s="827"/>
      <c r="Z487" s="827"/>
      <c r="AA487" s="827" t="s">
        <v>5565</v>
      </c>
    </row>
    <row r="488" spans="1:27" ht="18.75" thickBot="1" x14ac:dyDescent="0.3">
      <c r="A488" s="1693" t="s">
        <v>5566</v>
      </c>
      <c r="B488" s="1693"/>
      <c r="C488" s="1693"/>
      <c r="D488" s="1693"/>
      <c r="E488" s="1693"/>
      <c r="F488" s="1693"/>
      <c r="G488" s="1694"/>
      <c r="H488" s="827"/>
      <c r="I488" s="827"/>
      <c r="J488" s="827"/>
      <c r="K488" s="827"/>
      <c r="L488" s="827"/>
      <c r="M488" s="827"/>
      <c r="N488" s="827"/>
      <c r="O488" s="827"/>
      <c r="P488" s="827"/>
      <c r="Q488" s="827"/>
      <c r="R488" s="827"/>
      <c r="S488" s="827"/>
      <c r="T488" s="827"/>
      <c r="U488" s="827"/>
      <c r="V488" s="827"/>
      <c r="W488" s="827"/>
      <c r="X488" s="827"/>
      <c r="Y488" s="827"/>
      <c r="Z488" s="827"/>
      <c r="AA488" s="827" t="s">
        <v>5567</v>
      </c>
    </row>
    <row r="489" spans="1:27" ht="18.75" thickTop="1" x14ac:dyDescent="0.25"/>
    <row r="492" spans="1:27" ht="26.25" x14ac:dyDescent="0.25">
      <c r="A492" s="1687" t="s">
        <v>5561</v>
      </c>
      <c r="B492" s="1687"/>
      <c r="C492" s="806"/>
      <c r="D492" s="806"/>
      <c r="E492" s="806"/>
      <c r="F492" s="806"/>
      <c r="G492" s="806"/>
      <c r="H492" s="806"/>
      <c r="I492" s="806"/>
      <c r="J492" s="806"/>
      <c r="K492" s="172"/>
      <c r="L492" s="806"/>
      <c r="M492" s="806"/>
      <c r="N492" s="806"/>
      <c r="O492" s="806"/>
      <c r="P492" s="806"/>
      <c r="Q492" s="806"/>
      <c r="R492" s="806"/>
      <c r="S492" s="806"/>
      <c r="T492" s="806"/>
      <c r="U492" s="806"/>
      <c r="V492" s="806"/>
      <c r="W492" s="806"/>
      <c r="X492" s="806"/>
      <c r="Y492" s="806"/>
      <c r="Z492" s="806"/>
      <c r="AA492" s="799">
        <v>45394</v>
      </c>
    </row>
    <row r="493" spans="1:27" x14ac:dyDescent="0.25">
      <c r="A493" s="827" t="s">
        <v>5568</v>
      </c>
      <c r="B493" s="827"/>
      <c r="C493" s="827"/>
      <c r="D493" s="827"/>
      <c r="E493" s="827"/>
      <c r="F493" s="827"/>
      <c r="G493" s="827"/>
      <c r="H493" s="827"/>
      <c r="I493" s="827"/>
      <c r="J493" s="827"/>
      <c r="K493" s="827"/>
      <c r="L493" s="827"/>
      <c r="M493" s="827"/>
      <c r="N493" s="827"/>
      <c r="O493" s="827"/>
      <c r="P493" s="827"/>
      <c r="Q493" s="827"/>
      <c r="R493" s="827"/>
      <c r="S493" s="827"/>
      <c r="T493" s="827"/>
      <c r="U493" s="827"/>
      <c r="V493" s="827"/>
      <c r="W493" s="827"/>
      <c r="X493" s="827"/>
      <c r="Y493" s="827"/>
      <c r="Z493" s="827"/>
      <c r="AA493" s="827" t="s">
        <v>5569</v>
      </c>
    </row>
    <row r="495" spans="1:27" ht="26.25" x14ac:dyDescent="0.25">
      <c r="A495" s="1687" t="s">
        <v>5570</v>
      </c>
      <c r="B495" s="1687"/>
      <c r="C495" s="806"/>
      <c r="D495" s="806"/>
      <c r="E495" s="806"/>
      <c r="F495" s="806"/>
      <c r="G495" s="806"/>
      <c r="H495" s="806"/>
      <c r="I495" s="806"/>
      <c r="J495" s="806"/>
      <c r="K495" s="172"/>
      <c r="L495" s="806"/>
      <c r="M495" s="806"/>
      <c r="N495" s="806"/>
      <c r="O495" s="806"/>
      <c r="P495" s="806"/>
      <c r="Q495" s="806"/>
      <c r="R495" s="806"/>
      <c r="S495" s="806"/>
      <c r="T495" s="806"/>
      <c r="U495" s="806"/>
      <c r="V495" s="806"/>
      <c r="W495" s="806"/>
      <c r="X495" s="806"/>
      <c r="Y495" s="806"/>
      <c r="Z495" s="806"/>
      <c r="AA495" s="799">
        <v>45394</v>
      </c>
    </row>
    <row r="496" spans="1:27" x14ac:dyDescent="0.25">
      <c r="A496" s="1691">
        <v>1707022456</v>
      </c>
      <c r="B496" s="1692"/>
      <c r="C496" s="827"/>
      <c r="D496" s="827"/>
      <c r="E496" s="827"/>
      <c r="F496" s="827"/>
      <c r="G496" s="827"/>
      <c r="H496" s="827"/>
      <c r="I496" s="827"/>
      <c r="J496" s="827"/>
      <c r="K496" s="827"/>
      <c r="L496" s="827"/>
      <c r="M496" s="827"/>
      <c r="N496" s="827"/>
      <c r="O496" s="827"/>
      <c r="P496" s="827"/>
      <c r="Q496" s="827"/>
      <c r="R496" s="827"/>
      <c r="S496" s="827"/>
      <c r="T496" s="827"/>
      <c r="U496" s="827"/>
      <c r="V496" s="827"/>
      <c r="W496" s="827"/>
      <c r="X496" s="827"/>
      <c r="Y496" s="827"/>
      <c r="Z496" s="827"/>
      <c r="AA496" s="827" t="s">
        <v>5565</v>
      </c>
    </row>
    <row r="497" spans="1:27" ht="18.75" thickBot="1" x14ac:dyDescent="0.3">
      <c r="A497" s="1693" t="s">
        <v>5566</v>
      </c>
      <c r="B497" s="1693"/>
      <c r="C497" s="1693"/>
      <c r="D497" s="1693"/>
      <c r="E497" s="1693"/>
      <c r="F497" s="1693"/>
      <c r="G497" s="1694"/>
      <c r="H497" s="827"/>
      <c r="I497" s="827"/>
      <c r="J497" s="827"/>
      <c r="K497" s="827"/>
      <c r="L497" s="827"/>
      <c r="M497" s="827"/>
      <c r="N497" s="827"/>
      <c r="O497" s="827"/>
      <c r="P497" s="827"/>
      <c r="Q497" s="827"/>
      <c r="R497" s="827"/>
      <c r="S497" s="827"/>
      <c r="T497" s="827"/>
      <c r="U497" s="827"/>
      <c r="V497" s="827"/>
      <c r="W497" s="827"/>
      <c r="X497" s="827"/>
      <c r="Y497" s="827"/>
      <c r="Z497" s="827"/>
      <c r="AA497" s="827" t="s">
        <v>5571</v>
      </c>
    </row>
    <row r="498" spans="1:27" ht="18.75" thickTop="1" x14ac:dyDescent="0.25"/>
    <row r="499" spans="1:27" ht="26.25" x14ac:dyDescent="0.25">
      <c r="A499" s="1687" t="s">
        <v>5572</v>
      </c>
      <c r="B499" s="1687"/>
      <c r="C499" s="806"/>
      <c r="D499" s="806"/>
      <c r="E499" s="806"/>
      <c r="F499" s="806"/>
      <c r="G499" s="806"/>
      <c r="H499" s="806"/>
      <c r="I499" s="806"/>
      <c r="J499" s="806"/>
      <c r="K499" s="172"/>
      <c r="L499" s="806"/>
      <c r="M499" s="806"/>
      <c r="N499" s="806"/>
      <c r="O499" s="806"/>
      <c r="P499" s="806"/>
      <c r="Q499" s="806"/>
      <c r="R499" s="806"/>
      <c r="S499" s="806"/>
      <c r="T499" s="806"/>
      <c r="U499" s="806"/>
      <c r="V499" s="806"/>
      <c r="W499" s="806"/>
      <c r="X499" s="806"/>
      <c r="Y499" s="806"/>
      <c r="Z499" s="806"/>
      <c r="AA499" s="799">
        <v>45429</v>
      </c>
    </row>
    <row r="500" spans="1:27" x14ac:dyDescent="0.25">
      <c r="A500" s="1691">
        <v>1707022448</v>
      </c>
      <c r="B500" s="1692"/>
      <c r="C500" s="827"/>
      <c r="D500" s="827"/>
      <c r="E500" s="827"/>
      <c r="F500" s="827"/>
      <c r="G500" s="827"/>
      <c r="H500" s="827"/>
      <c r="I500" s="827"/>
      <c r="J500" s="827"/>
      <c r="K500" s="827"/>
      <c r="L500" s="827"/>
      <c r="M500" s="827"/>
      <c r="N500" s="827"/>
      <c r="O500" s="827"/>
      <c r="P500" s="827"/>
      <c r="Q500" s="827"/>
      <c r="R500" s="827"/>
      <c r="S500" s="827"/>
      <c r="T500" s="827"/>
      <c r="U500" s="827"/>
      <c r="V500" s="827"/>
      <c r="W500" s="827"/>
      <c r="X500" s="827"/>
      <c r="Y500" s="827"/>
      <c r="Z500" s="827"/>
      <c r="AA500" s="827"/>
    </row>
    <row r="501" spans="1:27" ht="18.75" thickBot="1" x14ac:dyDescent="0.3">
      <c r="A501" s="1695" t="s">
        <v>5573</v>
      </c>
      <c r="B501" s="1693"/>
      <c r="C501" s="1693"/>
      <c r="D501" s="1693"/>
      <c r="E501" s="1693"/>
      <c r="F501" s="1693"/>
      <c r="G501" s="1694"/>
      <c r="H501" s="827"/>
      <c r="I501" s="827"/>
      <c r="J501" s="827"/>
      <c r="K501" s="827"/>
      <c r="L501" s="827"/>
      <c r="M501" s="827"/>
      <c r="N501" s="827"/>
      <c r="O501" s="827"/>
      <c r="P501" s="827"/>
      <c r="Q501" s="827"/>
      <c r="R501" s="827"/>
      <c r="S501" s="827"/>
      <c r="T501" s="827"/>
      <c r="U501" s="827"/>
      <c r="V501" s="827"/>
      <c r="W501" s="827"/>
      <c r="X501" s="827"/>
      <c r="Y501" s="827"/>
      <c r="Z501" s="827"/>
      <c r="AA501" s="827" t="s">
        <v>5574</v>
      </c>
    </row>
    <row r="502" spans="1:27" ht="18.75" thickTop="1" x14ac:dyDescent="0.25"/>
    <row r="503" spans="1:27" ht="26.25" x14ac:dyDescent="0.25">
      <c r="A503" s="1687" t="s">
        <v>5572</v>
      </c>
      <c r="B503" s="1687"/>
      <c r="C503" s="806"/>
      <c r="D503" s="806"/>
      <c r="E503" s="806"/>
      <c r="F503" s="806"/>
      <c r="G503" s="806"/>
      <c r="H503" s="806"/>
      <c r="I503" s="806"/>
      <c r="J503" s="806"/>
      <c r="K503" s="172"/>
      <c r="L503" s="806"/>
      <c r="M503" s="806"/>
      <c r="N503" s="806"/>
      <c r="O503" s="806"/>
      <c r="P503" s="806"/>
      <c r="Q503" s="806"/>
      <c r="R503" s="806"/>
      <c r="S503" s="806"/>
      <c r="T503" s="806"/>
      <c r="U503" s="806"/>
      <c r="V503" s="806"/>
      <c r="W503" s="806"/>
      <c r="X503" s="806"/>
      <c r="Y503" s="806"/>
      <c r="Z503" s="806"/>
      <c r="AA503" s="799">
        <v>45435</v>
      </c>
    </row>
    <row r="504" spans="1:27" x14ac:dyDescent="0.25">
      <c r="A504" s="1691">
        <v>1707022448</v>
      </c>
      <c r="B504" s="1692"/>
      <c r="C504" s="827"/>
      <c r="D504" s="827"/>
      <c r="E504" s="827"/>
      <c r="F504" s="827"/>
      <c r="G504" s="827"/>
      <c r="H504" s="827"/>
      <c r="I504" s="827"/>
      <c r="J504" s="827"/>
      <c r="K504" s="827"/>
      <c r="L504" s="827"/>
      <c r="M504" s="827"/>
      <c r="N504" s="827"/>
      <c r="O504" s="827"/>
      <c r="P504" s="827"/>
      <c r="Q504" s="827"/>
      <c r="R504" s="827"/>
      <c r="S504" s="827"/>
      <c r="T504" s="827"/>
      <c r="U504" s="827"/>
      <c r="V504" s="827"/>
      <c r="W504" s="827"/>
      <c r="X504" s="827"/>
      <c r="Y504" s="827"/>
      <c r="Z504" s="827"/>
      <c r="AA504" s="827" t="s">
        <v>5575</v>
      </c>
    </row>
    <row r="505" spans="1:27" ht="18.75" thickBot="1" x14ac:dyDescent="0.3">
      <c r="A505" s="1695" t="s">
        <v>5573</v>
      </c>
      <c r="B505" s="1693"/>
      <c r="C505" s="1693"/>
      <c r="D505" s="1693"/>
      <c r="E505" s="1693"/>
      <c r="F505" s="1693"/>
      <c r="G505" s="1694"/>
      <c r="H505" s="827"/>
      <c r="I505" s="827"/>
      <c r="J505" s="827"/>
      <c r="K505" s="827"/>
      <c r="L505" s="827"/>
      <c r="M505" s="827"/>
      <c r="N505" s="827"/>
      <c r="O505" s="827"/>
      <c r="P505" s="827"/>
      <c r="Q505" s="827"/>
      <c r="R505" s="827"/>
      <c r="S505" s="827"/>
      <c r="T505" s="827"/>
      <c r="U505" s="827"/>
      <c r="V505" s="827"/>
      <c r="W505" s="827"/>
      <c r="X505" s="827"/>
      <c r="Y505" s="827"/>
      <c r="Z505" s="827"/>
      <c r="AA505" s="827" t="s">
        <v>5576</v>
      </c>
    </row>
    <row r="506" spans="1:27" ht="18.75" thickTop="1" x14ac:dyDescent="0.25"/>
    <row r="507" spans="1:27" ht="26.25" x14ac:dyDescent="0.25">
      <c r="A507" s="1687" t="s">
        <v>5558</v>
      </c>
      <c r="B507" s="1687"/>
      <c r="C507" s="806"/>
      <c r="D507" s="806"/>
      <c r="E507" s="806"/>
      <c r="F507" s="806"/>
      <c r="G507" s="806"/>
      <c r="H507" s="806"/>
      <c r="I507" s="806"/>
      <c r="J507" s="806"/>
      <c r="K507" s="172"/>
      <c r="L507" s="806"/>
      <c r="M507" s="806"/>
      <c r="N507" s="806"/>
      <c r="O507" s="806"/>
      <c r="P507" s="806"/>
      <c r="Q507" s="806"/>
      <c r="R507" s="806"/>
      <c r="S507" s="806"/>
      <c r="T507" s="806"/>
      <c r="U507" s="806"/>
      <c r="V507" s="806"/>
      <c r="W507" s="806"/>
      <c r="X507" s="806"/>
      <c r="Y507" s="806"/>
      <c r="Z507" s="806"/>
      <c r="AA507" s="799">
        <v>45442</v>
      </c>
    </row>
    <row r="508" spans="1:27" x14ac:dyDescent="0.25">
      <c r="A508" s="1691">
        <v>1707022460</v>
      </c>
      <c r="B508" s="1692"/>
      <c r="C508" s="827"/>
      <c r="D508" s="827"/>
      <c r="E508" s="827"/>
      <c r="F508" s="827"/>
      <c r="G508" s="827"/>
      <c r="H508" s="827"/>
      <c r="I508" s="827"/>
      <c r="J508" s="827"/>
      <c r="K508" s="827"/>
      <c r="L508" s="827"/>
      <c r="M508" s="827"/>
      <c r="N508" s="827"/>
      <c r="O508" s="827"/>
      <c r="P508" s="827"/>
      <c r="Q508" s="827"/>
      <c r="R508" s="827"/>
      <c r="S508" s="827"/>
      <c r="T508" s="827"/>
      <c r="U508" s="827"/>
      <c r="V508" s="827"/>
      <c r="W508" s="827"/>
      <c r="X508" s="827"/>
      <c r="Y508" s="827"/>
      <c r="Z508" s="827"/>
      <c r="AA508" s="827" t="s">
        <v>5577</v>
      </c>
    </row>
    <row r="509" spans="1:27" ht="18.75" thickBot="1" x14ac:dyDescent="0.3">
      <c r="A509" s="1693" t="s">
        <v>5578</v>
      </c>
      <c r="B509" s="1693"/>
      <c r="C509" s="1693"/>
      <c r="D509" s="1693"/>
      <c r="E509" s="1693"/>
      <c r="F509" s="1693"/>
      <c r="G509" s="1694"/>
      <c r="H509" s="827"/>
      <c r="I509" s="827"/>
      <c r="J509" s="827"/>
      <c r="K509" s="827"/>
      <c r="L509" s="827"/>
      <c r="M509" s="827"/>
      <c r="N509" s="827"/>
      <c r="O509" s="827"/>
      <c r="P509" s="827"/>
      <c r="Q509" s="827"/>
      <c r="R509" s="827"/>
      <c r="S509" s="827"/>
      <c r="T509" s="827"/>
      <c r="U509" s="827"/>
      <c r="V509" s="827"/>
      <c r="W509" s="827"/>
      <c r="X509" s="827"/>
      <c r="Y509" s="827"/>
      <c r="Z509" s="827"/>
      <c r="AA509" s="827" t="s">
        <v>5579</v>
      </c>
    </row>
    <row r="510" spans="1:27" ht="18.75" thickTop="1" x14ac:dyDescent="0.25"/>
    <row r="511" spans="1:27" ht="26.25" x14ac:dyDescent="0.25">
      <c r="A511" s="1687" t="s">
        <v>5580</v>
      </c>
      <c r="B511" s="1687"/>
      <c r="C511" s="806"/>
      <c r="D511" s="806"/>
      <c r="E511" s="806"/>
      <c r="F511" s="806"/>
      <c r="G511" s="806"/>
      <c r="H511" s="806"/>
      <c r="I511" s="806"/>
      <c r="J511" s="806"/>
      <c r="K511" s="172"/>
      <c r="L511" s="806"/>
      <c r="M511" s="806"/>
      <c r="N511" s="806"/>
      <c r="O511" s="806"/>
      <c r="P511" s="806"/>
      <c r="Q511" s="806"/>
      <c r="R511" s="806"/>
      <c r="S511" s="806"/>
      <c r="T511" s="806"/>
      <c r="U511" s="806"/>
      <c r="V511" s="806"/>
      <c r="W511" s="806"/>
      <c r="X511" s="806"/>
      <c r="Y511" s="806"/>
      <c r="Z511" s="806"/>
      <c r="AA511" s="799">
        <v>45462</v>
      </c>
    </row>
    <row r="512" spans="1:27" x14ac:dyDescent="0.25">
      <c r="A512" s="1691">
        <v>1707022416</v>
      </c>
      <c r="B512" s="1692"/>
      <c r="C512" s="827"/>
      <c r="D512" s="827"/>
      <c r="E512" s="827"/>
      <c r="F512" s="827"/>
      <c r="G512" s="827"/>
      <c r="H512" s="827"/>
      <c r="I512" s="827"/>
      <c r="J512" s="827"/>
      <c r="K512" s="827"/>
      <c r="L512" s="827"/>
      <c r="M512" s="827"/>
      <c r="N512" s="827"/>
      <c r="O512" s="827"/>
      <c r="P512" s="827"/>
      <c r="Q512" s="827"/>
      <c r="R512" s="827"/>
      <c r="S512" s="827"/>
      <c r="T512" s="827"/>
      <c r="U512" s="827"/>
      <c r="V512" s="827"/>
      <c r="W512" s="827"/>
      <c r="X512" s="827"/>
      <c r="Y512" s="827"/>
      <c r="Z512" s="827"/>
      <c r="AA512" s="827"/>
    </row>
    <row r="513" spans="1:27" ht="18.75" thickBot="1" x14ac:dyDescent="0.3">
      <c r="A513" s="1693" t="s">
        <v>5581</v>
      </c>
      <c r="B513" s="1693"/>
      <c r="C513" s="1693"/>
      <c r="D513" s="1693"/>
      <c r="E513" s="1693"/>
      <c r="F513" s="1693"/>
      <c r="G513" s="1694"/>
      <c r="H513" s="827"/>
      <c r="I513" s="827"/>
      <c r="J513" s="827"/>
      <c r="K513" s="827"/>
      <c r="L513" s="827"/>
      <c r="M513" s="827"/>
      <c r="N513" s="827"/>
      <c r="O513" s="827"/>
      <c r="P513" s="827"/>
      <c r="Q513" s="827"/>
      <c r="R513" s="827"/>
      <c r="S513" s="827"/>
      <c r="T513" s="827"/>
      <c r="U513" s="827"/>
      <c r="V513" s="827"/>
      <c r="W513" s="827"/>
      <c r="X513" s="827"/>
      <c r="Y513" s="827"/>
      <c r="Z513" s="827"/>
      <c r="AA513" s="827"/>
    </row>
    <row r="514" spans="1:27" ht="18.75" thickTop="1" x14ac:dyDescent="0.25"/>
    <row r="515" spans="1:27" ht="26.25" x14ac:dyDescent="0.25">
      <c r="A515" s="1687" t="s">
        <v>5582</v>
      </c>
      <c r="B515" s="1687"/>
      <c r="C515" s="806"/>
      <c r="D515" s="806"/>
      <c r="E515" s="806"/>
      <c r="F515" s="806"/>
      <c r="G515" s="806"/>
      <c r="H515" s="806"/>
      <c r="I515" s="806"/>
      <c r="J515" s="806"/>
      <c r="K515" s="172"/>
      <c r="L515" s="806"/>
      <c r="M515" s="806"/>
      <c r="N515" s="806"/>
      <c r="O515" s="806"/>
      <c r="P515" s="806"/>
      <c r="Q515" s="806"/>
      <c r="R515" s="806"/>
      <c r="S515" s="806"/>
      <c r="T515" s="806"/>
      <c r="U515" s="806"/>
      <c r="V515" s="806"/>
      <c r="W515" s="806"/>
      <c r="X515" s="806"/>
      <c r="Y515" s="806"/>
      <c r="Z515" s="806"/>
      <c r="AA515" s="799">
        <v>45469</v>
      </c>
    </row>
    <row r="516" spans="1:27" ht="165.75" customHeight="1" x14ac:dyDescent="0.25">
      <c r="A516" s="1690" t="s">
        <v>5583</v>
      </c>
      <c r="B516" s="1690"/>
      <c r="C516" s="1690"/>
      <c r="D516" s="1690"/>
      <c r="E516" s="1690"/>
      <c r="F516" s="1690"/>
      <c r="G516" s="1690"/>
      <c r="H516" s="1690"/>
      <c r="I516" s="1690"/>
      <c r="J516" s="1690"/>
      <c r="K516" s="1690"/>
      <c r="L516" s="1690"/>
      <c r="M516" s="1690"/>
      <c r="N516" s="1690"/>
      <c r="O516" s="1690"/>
      <c r="P516" s="1690"/>
      <c r="Q516" s="1690"/>
      <c r="R516" s="1690"/>
      <c r="S516" s="1690"/>
      <c r="T516" s="1690"/>
      <c r="U516" s="1690"/>
      <c r="V516" s="1690"/>
      <c r="W516" s="1690"/>
      <c r="X516" s="1690"/>
      <c r="Y516" s="1690"/>
      <c r="Z516" s="1690"/>
      <c r="AA516" s="1690"/>
    </row>
    <row r="517" spans="1:27" ht="240" customHeight="1" x14ac:dyDescent="0.25">
      <c r="A517" s="1690" t="s">
        <v>5584</v>
      </c>
      <c r="B517" s="1690"/>
      <c r="C517" s="1690"/>
      <c r="D517" s="1690"/>
      <c r="E517" s="1690"/>
      <c r="F517" s="1690"/>
      <c r="G517" s="1690"/>
      <c r="H517" s="1690"/>
      <c r="I517" s="1690"/>
      <c r="J517" s="1690"/>
      <c r="K517" s="1690"/>
      <c r="L517" s="1690"/>
      <c r="M517" s="1690"/>
      <c r="N517" s="1690"/>
      <c r="O517" s="1690"/>
      <c r="P517" s="1690"/>
      <c r="Q517" s="1690"/>
      <c r="R517" s="1690"/>
      <c r="S517" s="1690"/>
      <c r="T517" s="1690"/>
      <c r="U517" s="1690"/>
      <c r="V517" s="1690"/>
      <c r="W517" s="1690"/>
      <c r="X517" s="1690"/>
      <c r="Y517" s="1690"/>
      <c r="Z517" s="1690"/>
      <c r="AA517" s="1690"/>
    </row>
    <row r="519" spans="1:27" ht="26.25" x14ac:dyDescent="0.25">
      <c r="A519" s="1687" t="s">
        <v>5582</v>
      </c>
      <c r="B519" s="1687"/>
      <c r="C519" s="806"/>
      <c r="D519" s="806"/>
      <c r="E519" s="806"/>
      <c r="F519" s="806"/>
      <c r="G519" s="806"/>
      <c r="H519" s="806"/>
      <c r="I519" s="806"/>
      <c r="J519" s="806"/>
      <c r="K519" s="172"/>
      <c r="L519" s="806"/>
      <c r="M519" s="806"/>
      <c r="N519" s="806"/>
      <c r="O519" s="806"/>
      <c r="P519" s="806"/>
      <c r="Q519" s="806"/>
      <c r="R519" s="806"/>
      <c r="S519" s="806"/>
      <c r="T519" s="806"/>
      <c r="U519" s="806"/>
      <c r="V519" s="806"/>
      <c r="W519" s="806"/>
      <c r="X519" s="806"/>
      <c r="Y519" s="806"/>
      <c r="Z519" s="806"/>
      <c r="AA519" s="799">
        <v>45478</v>
      </c>
    </row>
    <row r="537" spans="1:31" ht="26.25" x14ac:dyDescent="0.25">
      <c r="A537" s="1687" t="s">
        <v>5487</v>
      </c>
      <c r="B537" s="1687"/>
      <c r="C537" s="806"/>
      <c r="D537" s="806"/>
      <c r="E537" s="806"/>
      <c r="F537" s="806"/>
      <c r="G537" s="806"/>
      <c r="H537" s="806"/>
      <c r="I537" s="806"/>
      <c r="J537" s="806"/>
      <c r="K537" s="172"/>
      <c r="L537" s="806"/>
      <c r="M537" s="806"/>
      <c r="N537" s="806"/>
      <c r="O537" s="806"/>
      <c r="P537" s="806"/>
      <c r="Q537" s="806"/>
      <c r="R537" s="806"/>
      <c r="S537" s="806"/>
      <c r="T537" s="806"/>
      <c r="U537" s="806"/>
      <c r="V537" s="806"/>
      <c r="W537" s="806"/>
      <c r="X537" s="806"/>
      <c r="Y537" s="806"/>
      <c r="Z537" s="806"/>
      <c r="AA537" s="799">
        <v>45485</v>
      </c>
    </row>
    <row r="538" spans="1:31" x14ac:dyDescent="0.25">
      <c r="A538" s="854" t="s">
        <v>5585</v>
      </c>
      <c r="B538"/>
      <c r="C538"/>
      <c r="D538"/>
      <c r="E538"/>
      <c r="F538"/>
      <c r="G538"/>
    </row>
    <row r="539" spans="1:31" ht="18.75" thickBot="1" x14ac:dyDescent="0.3">
      <c r="A539" s="855"/>
      <c r="B539"/>
      <c r="C539"/>
      <c r="D539"/>
      <c r="E539"/>
      <c r="F539"/>
      <c r="G539"/>
    </row>
    <row r="540" spans="1:31" ht="18.75" thickBot="1" x14ac:dyDescent="0.3">
      <c r="A540" s="1677" t="s">
        <v>5586</v>
      </c>
      <c r="B540" s="1677" t="s">
        <v>5587</v>
      </c>
      <c r="C540" s="1677" t="s">
        <v>5588</v>
      </c>
      <c r="D540" s="1679" t="s">
        <v>5589</v>
      </c>
      <c r="E540" s="1680"/>
      <c r="F540" s="1681" t="s">
        <v>5590</v>
      </c>
      <c r="G540" s="1677" t="s">
        <v>5591</v>
      </c>
      <c r="AA540" s="1681" t="s">
        <v>5588</v>
      </c>
      <c r="AB540" s="1679" t="s">
        <v>5589</v>
      </c>
      <c r="AC540" s="1680"/>
      <c r="AD540" s="1681" t="s">
        <v>5590</v>
      </c>
      <c r="AE540" s="1677" t="s">
        <v>5591</v>
      </c>
    </row>
    <row r="541" spans="1:31" ht="18.75" thickBot="1" x14ac:dyDescent="0.3">
      <c r="A541" s="1678"/>
      <c r="B541" s="1678"/>
      <c r="C541" s="1678"/>
      <c r="D541" s="856" t="s">
        <v>5592</v>
      </c>
      <c r="E541" s="856" t="s">
        <v>5593</v>
      </c>
      <c r="F541" s="1682"/>
      <c r="G541" s="1678"/>
      <c r="AA541" s="1682"/>
      <c r="AB541" s="856" t="s">
        <v>5592</v>
      </c>
      <c r="AC541" s="856" t="s">
        <v>5593</v>
      </c>
      <c r="AD541" s="1682"/>
      <c r="AE541" s="1678"/>
    </row>
    <row r="542" spans="1:31" ht="86.25" thickBot="1" x14ac:dyDescent="0.3">
      <c r="A542" s="857" t="s">
        <v>5594</v>
      </c>
      <c r="B542" s="858" t="s">
        <v>5595</v>
      </c>
      <c r="C542" s="858" t="s">
        <v>4156</v>
      </c>
      <c r="D542" s="858">
        <v>1</v>
      </c>
      <c r="E542" s="858" t="s">
        <v>4157</v>
      </c>
      <c r="F542" s="859">
        <v>44774</v>
      </c>
      <c r="G542" s="859">
        <v>45535</v>
      </c>
      <c r="AA542" s="858" t="s">
        <v>4156</v>
      </c>
      <c r="AB542" s="858">
        <v>1</v>
      </c>
      <c r="AC542" s="858" t="s">
        <v>4157</v>
      </c>
      <c r="AD542" s="859">
        <v>44774</v>
      </c>
      <c r="AE542" s="859">
        <v>45535</v>
      </c>
    </row>
    <row r="544" spans="1:31" x14ac:dyDescent="0.25">
      <c r="A544" s="854" t="s">
        <v>5596</v>
      </c>
      <c r="B544"/>
      <c r="C544"/>
      <c r="D544"/>
      <c r="E544"/>
      <c r="F544"/>
      <c r="G544"/>
    </row>
    <row r="545" spans="1:31" ht="18.75" thickBot="1" x14ac:dyDescent="0.3">
      <c r="A545" s="855"/>
      <c r="B545"/>
      <c r="C545"/>
      <c r="D545"/>
      <c r="E545"/>
      <c r="F545"/>
      <c r="G545"/>
    </row>
    <row r="546" spans="1:31" ht="18.75" thickBot="1" x14ac:dyDescent="0.3">
      <c r="A546" s="1677" t="s">
        <v>5597</v>
      </c>
      <c r="B546" s="1677" t="s">
        <v>5587</v>
      </c>
      <c r="C546" s="1677" t="s">
        <v>5588</v>
      </c>
      <c r="D546" s="1679" t="s">
        <v>5589</v>
      </c>
      <c r="E546" s="1786"/>
      <c r="F546" s="1677" t="s">
        <v>5590</v>
      </c>
      <c r="G546" s="1677" t="s">
        <v>5591</v>
      </c>
      <c r="AA546" s="1681" t="s">
        <v>5588</v>
      </c>
      <c r="AB546" s="1679" t="s">
        <v>5589</v>
      </c>
      <c r="AC546" s="1786"/>
      <c r="AD546" s="1677" t="s">
        <v>5590</v>
      </c>
      <c r="AE546" s="1677" t="s">
        <v>5591</v>
      </c>
    </row>
    <row r="547" spans="1:31" ht="18.75" thickBot="1" x14ac:dyDescent="0.3">
      <c r="A547" s="1785"/>
      <c r="B547" s="1785"/>
      <c r="C547" s="1785"/>
      <c r="D547" s="856" t="s">
        <v>5592</v>
      </c>
      <c r="E547" s="856" t="s">
        <v>5593</v>
      </c>
      <c r="F547" s="1785"/>
      <c r="G547" s="1785"/>
      <c r="AA547" s="1787"/>
      <c r="AB547" s="856" t="s">
        <v>5592</v>
      </c>
      <c r="AC547" s="856" t="s">
        <v>5593</v>
      </c>
      <c r="AD547" s="1785"/>
      <c r="AE547" s="1785"/>
    </row>
    <row r="548" spans="1:31" ht="28.5" x14ac:dyDescent="0.25">
      <c r="A548" s="1788" t="s">
        <v>5598</v>
      </c>
      <c r="B548" s="1791" t="s">
        <v>5599</v>
      </c>
      <c r="C548" s="1782" t="s">
        <v>3495</v>
      </c>
      <c r="D548" s="1782">
        <v>3</v>
      </c>
      <c r="E548" s="860" t="s">
        <v>5600</v>
      </c>
      <c r="F548" s="1683">
        <v>45323</v>
      </c>
      <c r="G548" s="1683">
        <v>47087</v>
      </c>
      <c r="AA548" s="1794" t="s">
        <v>3495</v>
      </c>
      <c r="AB548" s="1782">
        <v>3</v>
      </c>
      <c r="AC548" s="860" t="s">
        <v>5600</v>
      </c>
      <c r="AD548" s="1683">
        <v>45323</v>
      </c>
      <c r="AE548" s="1683">
        <v>47087</v>
      </c>
    </row>
    <row r="549" spans="1:31" ht="57" x14ac:dyDescent="0.25">
      <c r="A549" s="1789"/>
      <c r="B549" s="1792"/>
      <c r="C549" s="1783"/>
      <c r="D549" s="1783"/>
      <c r="E549" s="860" t="s">
        <v>5601</v>
      </c>
      <c r="F549" s="1684"/>
      <c r="G549" s="1684"/>
      <c r="AA549" s="1795"/>
      <c r="AB549" s="1783"/>
      <c r="AC549" s="860" t="s">
        <v>5601</v>
      </c>
      <c r="AD549" s="1684"/>
      <c r="AE549" s="1684"/>
    </row>
    <row r="550" spans="1:31" ht="86.25" thickBot="1" x14ac:dyDescent="0.3">
      <c r="A550" s="1790"/>
      <c r="B550" s="1793"/>
      <c r="C550" s="1784"/>
      <c r="D550" s="1784"/>
      <c r="E550" s="861" t="s">
        <v>5602</v>
      </c>
      <c r="F550" s="1685"/>
      <c r="G550" s="1685"/>
      <c r="AA550" s="1796"/>
      <c r="AB550" s="1784"/>
      <c r="AC550" s="861" t="s">
        <v>5602</v>
      </c>
      <c r="AD550" s="1685"/>
      <c r="AE550" s="1685"/>
    </row>
    <row r="551" spans="1:31" ht="86.25" thickBot="1" x14ac:dyDescent="0.3">
      <c r="A551" s="862" t="s">
        <v>5603</v>
      </c>
      <c r="B551" s="861" t="s">
        <v>5604</v>
      </c>
      <c r="C551" s="858" t="s">
        <v>3498</v>
      </c>
      <c r="D551" s="858">
        <v>1</v>
      </c>
      <c r="E551" s="861" t="s">
        <v>3497</v>
      </c>
      <c r="F551" s="863">
        <v>44972</v>
      </c>
      <c r="G551" s="863">
        <v>45747</v>
      </c>
      <c r="AA551" s="858" t="s">
        <v>3498</v>
      </c>
      <c r="AB551" s="858">
        <v>1</v>
      </c>
      <c r="AC551" s="861" t="s">
        <v>3497</v>
      </c>
      <c r="AD551" s="863">
        <v>44972</v>
      </c>
      <c r="AE551" s="863">
        <v>45747</v>
      </c>
    </row>
    <row r="553" spans="1:31" x14ac:dyDescent="0.25">
      <c r="A553" s="810" t="s">
        <v>5489</v>
      </c>
      <c r="B553" s="883">
        <v>45497</v>
      </c>
    </row>
    <row r="554" spans="1:31" ht="90" customHeight="1" x14ac:dyDescent="0.25">
      <c r="A554" s="1676" t="s">
        <v>5605</v>
      </c>
      <c r="B554" s="1676"/>
    </row>
    <row r="555" spans="1:31" x14ac:dyDescent="0.25">
      <c r="A555" s="1"/>
      <c r="B555" s="1"/>
      <c r="C555" s="1"/>
      <c r="D555" s="1"/>
      <c r="E555" s="1"/>
      <c r="F555" s="1"/>
      <c r="G555" s="1"/>
      <c r="H555" s="1"/>
      <c r="I555" s="1"/>
      <c r="J555" s="1"/>
      <c r="K555" s="361"/>
      <c r="L555" s="1"/>
      <c r="M555" s="1"/>
      <c r="N555" s="1"/>
      <c r="O555" s="1"/>
      <c r="P555" s="1"/>
      <c r="Q555" s="1"/>
      <c r="R555" s="1"/>
      <c r="S555" s="1"/>
      <c r="T555" s="1"/>
      <c r="U555" s="1"/>
      <c r="V555" s="1"/>
      <c r="W555" s="1"/>
      <c r="X555" s="1"/>
      <c r="Y555" s="1"/>
      <c r="Z555" s="1"/>
      <c r="AA555" s="1"/>
      <c r="AB555" s="1"/>
      <c r="AC555" s="1"/>
      <c r="AD555" s="1"/>
      <c r="AE555" s="1"/>
    </row>
    <row r="556" spans="1:31" x14ac:dyDescent="0.25">
      <c r="A556" s="875" t="s">
        <v>4803</v>
      </c>
      <c r="B556" s="875" t="s">
        <v>4826</v>
      </c>
      <c r="C556" s="875"/>
      <c r="D556" s="875"/>
      <c r="E556" s="875"/>
      <c r="F556" s="875"/>
      <c r="G556" s="875"/>
      <c r="H556" s="875"/>
      <c r="I556" s="875"/>
      <c r="J556" s="875"/>
      <c r="K556" s="875"/>
      <c r="L556" s="875"/>
      <c r="M556" s="875"/>
      <c r="N556" s="875"/>
      <c r="O556" s="875"/>
      <c r="P556" s="875"/>
      <c r="Q556" s="875"/>
      <c r="R556" s="875"/>
      <c r="S556" s="875"/>
      <c r="T556" s="875"/>
      <c r="U556" s="875"/>
      <c r="V556" s="875"/>
      <c r="W556" s="875"/>
      <c r="X556" s="875"/>
      <c r="Y556" s="875"/>
      <c r="Z556" s="875"/>
      <c r="AA556" s="875" t="s">
        <v>4827</v>
      </c>
      <c r="AB556" s="875" t="s">
        <v>4828</v>
      </c>
      <c r="AC556" s="875" t="s">
        <v>5606</v>
      </c>
      <c r="AD556" s="875" t="s">
        <v>4830</v>
      </c>
      <c r="AE556" s="875" t="s">
        <v>5607</v>
      </c>
    </row>
    <row r="557" spans="1:31" x14ac:dyDescent="0.25">
      <c r="A557" s="351" t="s">
        <v>4698</v>
      </c>
      <c r="B557" s="351">
        <v>58</v>
      </c>
      <c r="C557" s="351"/>
      <c r="D557" s="351"/>
      <c r="E557" s="351"/>
      <c r="F557" s="351"/>
      <c r="G557" s="351"/>
      <c r="H557" s="351"/>
      <c r="I557" s="351"/>
      <c r="J557" s="351"/>
      <c r="K557" s="876"/>
      <c r="L557" s="351"/>
      <c r="M557" s="351"/>
      <c r="N557" s="351"/>
      <c r="O557" s="351"/>
      <c r="P557" s="351"/>
      <c r="Q557" s="351"/>
      <c r="R557" s="351"/>
      <c r="S557" s="351"/>
      <c r="T557" s="351"/>
      <c r="U557" s="351"/>
      <c r="V557" s="351"/>
      <c r="W557" s="351"/>
      <c r="X557" s="351"/>
      <c r="Y557" s="351"/>
      <c r="Z557" s="351"/>
      <c r="AA557" s="351">
        <v>226</v>
      </c>
      <c r="AB557" s="351">
        <v>253</v>
      </c>
      <c r="AC557" s="351">
        <v>80</v>
      </c>
      <c r="AD557" s="351">
        <v>167</v>
      </c>
      <c r="AE557" s="351">
        <v>6</v>
      </c>
    </row>
    <row r="558" spans="1:31" x14ac:dyDescent="0.25">
      <c r="A558" s="351" t="s">
        <v>4699</v>
      </c>
      <c r="B558" s="351">
        <v>17</v>
      </c>
      <c r="C558" s="351"/>
      <c r="D558" s="351"/>
      <c r="E558" s="351"/>
      <c r="F558" s="351"/>
      <c r="G558" s="351"/>
      <c r="H558" s="351"/>
      <c r="I558" s="351"/>
      <c r="J558" s="351"/>
      <c r="K558" s="876"/>
      <c r="L558" s="351"/>
      <c r="M558" s="351"/>
      <c r="N558" s="351"/>
      <c r="O558" s="351"/>
      <c r="P558" s="351"/>
      <c r="Q558" s="351"/>
      <c r="R558" s="351"/>
      <c r="S558" s="351"/>
      <c r="T558" s="351"/>
      <c r="U558" s="351"/>
      <c r="V558" s="351"/>
      <c r="W558" s="351"/>
      <c r="X558" s="351"/>
      <c r="Y558" s="351"/>
      <c r="Z558" s="351"/>
      <c r="AA558" s="351">
        <v>54</v>
      </c>
      <c r="AB558" s="351">
        <v>55</v>
      </c>
      <c r="AC558" s="351">
        <v>43</v>
      </c>
      <c r="AD558" s="351">
        <v>12</v>
      </c>
      <c r="AE558" s="351">
        <v>0</v>
      </c>
    </row>
    <row r="559" spans="1:31" x14ac:dyDescent="0.25">
      <c r="A559" s="351" t="s">
        <v>5608</v>
      </c>
      <c r="B559" s="351">
        <v>11</v>
      </c>
      <c r="C559" s="351"/>
      <c r="D559" s="351"/>
      <c r="E559" s="351"/>
      <c r="F559" s="351"/>
      <c r="G559" s="351"/>
      <c r="H559" s="351"/>
      <c r="I559" s="351"/>
      <c r="J559" s="351"/>
      <c r="K559" s="876"/>
      <c r="L559" s="351"/>
      <c r="M559" s="351"/>
      <c r="N559" s="351"/>
      <c r="O559" s="351"/>
      <c r="P559" s="351"/>
      <c r="Q559" s="351"/>
      <c r="R559" s="351"/>
      <c r="S559" s="351"/>
      <c r="T559" s="351"/>
      <c r="U559" s="351"/>
      <c r="V559" s="351"/>
      <c r="W559" s="351"/>
      <c r="X559" s="351"/>
      <c r="Y559" s="351"/>
      <c r="Z559" s="351"/>
      <c r="AA559" s="351">
        <v>25</v>
      </c>
      <c r="AB559" s="351">
        <v>31</v>
      </c>
      <c r="AC559" s="351">
        <v>31</v>
      </c>
      <c r="AD559" s="351">
        <v>0</v>
      </c>
      <c r="AE559" s="351">
        <v>0</v>
      </c>
    </row>
    <row r="560" spans="1:31" x14ac:dyDescent="0.25">
      <c r="A560" s="351" t="s">
        <v>4831</v>
      </c>
      <c r="B560" s="351">
        <v>27</v>
      </c>
      <c r="C560" s="351"/>
      <c r="D560" s="351"/>
      <c r="E560" s="351"/>
      <c r="F560" s="351"/>
      <c r="G560" s="351"/>
      <c r="H560" s="351"/>
      <c r="I560" s="351"/>
      <c r="J560" s="351"/>
      <c r="K560" s="876"/>
      <c r="L560" s="351"/>
      <c r="M560" s="351"/>
      <c r="N560" s="351"/>
      <c r="O560" s="351"/>
      <c r="P560" s="351"/>
      <c r="Q560" s="351"/>
      <c r="R560" s="351"/>
      <c r="S560" s="351"/>
      <c r="T560" s="351"/>
      <c r="U560" s="351"/>
      <c r="V560" s="351"/>
      <c r="W560" s="351"/>
      <c r="X560" s="351"/>
      <c r="Y560" s="351"/>
      <c r="Z560" s="351"/>
      <c r="AA560" s="351">
        <v>67</v>
      </c>
      <c r="AB560" s="351">
        <v>83</v>
      </c>
      <c r="AC560" s="351">
        <v>78</v>
      </c>
      <c r="AD560" s="351">
        <v>5</v>
      </c>
      <c r="AE560" s="351">
        <v>0</v>
      </c>
    </row>
    <row r="561" spans="1:31" x14ac:dyDescent="0.25">
      <c r="A561" s="351" t="s">
        <v>4700</v>
      </c>
      <c r="B561" s="351">
        <v>66</v>
      </c>
      <c r="C561" s="351"/>
      <c r="D561" s="351"/>
      <c r="E561" s="351"/>
      <c r="F561" s="351"/>
      <c r="G561" s="351"/>
      <c r="H561" s="351"/>
      <c r="I561" s="351"/>
      <c r="J561" s="351"/>
      <c r="K561" s="876"/>
      <c r="L561" s="351"/>
      <c r="M561" s="351"/>
      <c r="N561" s="351"/>
      <c r="O561" s="351"/>
      <c r="P561" s="351"/>
      <c r="Q561" s="351"/>
      <c r="R561" s="351"/>
      <c r="S561" s="351"/>
      <c r="T561" s="351"/>
      <c r="U561" s="351"/>
      <c r="V561" s="351"/>
      <c r="W561" s="351"/>
      <c r="X561" s="351"/>
      <c r="Y561" s="351"/>
      <c r="Z561" s="351"/>
      <c r="AA561" s="351">
        <v>200</v>
      </c>
      <c r="AB561" s="351">
        <v>224</v>
      </c>
      <c r="AC561" s="351">
        <v>102</v>
      </c>
      <c r="AD561" s="351">
        <v>120</v>
      </c>
      <c r="AE561" s="351">
        <v>2</v>
      </c>
    </row>
    <row r="562" spans="1:31" x14ac:dyDescent="0.25">
      <c r="A562" s="351" t="s">
        <v>4702</v>
      </c>
      <c r="B562" s="351">
        <v>5</v>
      </c>
      <c r="C562" s="351"/>
      <c r="D562" s="351"/>
      <c r="E562" s="351"/>
      <c r="F562" s="351"/>
      <c r="G562" s="351"/>
      <c r="H562" s="351"/>
      <c r="I562" s="351"/>
      <c r="J562" s="351"/>
      <c r="K562" s="876"/>
      <c r="L562" s="351"/>
      <c r="M562" s="351"/>
      <c r="N562" s="351"/>
      <c r="O562" s="351"/>
      <c r="P562" s="351"/>
      <c r="Q562" s="351"/>
      <c r="R562" s="351"/>
      <c r="S562" s="351"/>
      <c r="T562" s="351"/>
      <c r="U562" s="351"/>
      <c r="V562" s="351"/>
      <c r="W562" s="351"/>
      <c r="X562" s="351"/>
      <c r="Y562" s="351"/>
      <c r="Z562" s="351"/>
      <c r="AA562" s="351">
        <v>27</v>
      </c>
      <c r="AB562" s="351">
        <v>27</v>
      </c>
      <c r="AC562" s="351">
        <v>27</v>
      </c>
      <c r="AD562" s="351">
        <v>0</v>
      </c>
      <c r="AE562" s="351">
        <v>0</v>
      </c>
    </row>
    <row r="563" spans="1:31" x14ac:dyDescent="0.25">
      <c r="A563" s="351" t="s">
        <v>23</v>
      </c>
      <c r="B563" s="351">
        <v>8</v>
      </c>
      <c r="C563" s="351"/>
      <c r="D563" s="351"/>
      <c r="E563" s="351"/>
      <c r="F563" s="351"/>
      <c r="G563" s="351"/>
      <c r="H563" s="351"/>
      <c r="I563" s="351"/>
      <c r="J563" s="351"/>
      <c r="K563" s="876"/>
      <c r="L563" s="351"/>
      <c r="M563" s="351"/>
      <c r="N563" s="351"/>
      <c r="O563" s="351"/>
      <c r="P563" s="351"/>
      <c r="Q563" s="351"/>
      <c r="R563" s="351"/>
      <c r="S563" s="351"/>
      <c r="T563" s="351"/>
      <c r="U563" s="351"/>
      <c r="V563" s="351"/>
      <c r="W563" s="351"/>
      <c r="X563" s="351"/>
      <c r="Y563" s="351"/>
      <c r="Z563" s="351"/>
      <c r="AA563" s="351">
        <v>21</v>
      </c>
      <c r="AB563" s="351">
        <v>21</v>
      </c>
      <c r="AC563" s="351">
        <v>13</v>
      </c>
      <c r="AD563" s="351">
        <v>8</v>
      </c>
      <c r="AE563" s="351">
        <v>0</v>
      </c>
    </row>
    <row r="564" spans="1:31" x14ac:dyDescent="0.25">
      <c r="A564" s="877"/>
      <c r="B564" s="351">
        <f>SUM(B557:B563)</f>
        <v>192</v>
      </c>
      <c r="C564" s="351"/>
      <c r="D564" s="351"/>
      <c r="E564" s="351"/>
      <c r="F564" s="351"/>
      <c r="G564" s="351"/>
      <c r="H564" s="351"/>
      <c r="I564" s="351"/>
      <c r="J564" s="351"/>
      <c r="K564" s="876"/>
      <c r="L564" s="351"/>
      <c r="M564" s="351"/>
      <c r="N564" s="351"/>
      <c r="O564" s="351"/>
      <c r="P564" s="351"/>
      <c r="Q564" s="351"/>
      <c r="R564" s="351"/>
      <c r="S564" s="351"/>
      <c r="T564" s="351"/>
      <c r="U564" s="351"/>
      <c r="V564" s="351"/>
      <c r="W564" s="351"/>
      <c r="X564" s="351"/>
      <c r="Y564" s="351"/>
      <c r="Z564" s="351"/>
      <c r="AA564" s="351">
        <f>SUM(AA557:AA563)</f>
        <v>620</v>
      </c>
      <c r="AB564" s="351">
        <f>SUM(AB557:AB563)</f>
        <v>694</v>
      </c>
      <c r="AC564" s="351">
        <f>SUM(AC557:AC563)</f>
        <v>374</v>
      </c>
      <c r="AD564" s="351">
        <f>SUM(AD557:AD563)</f>
        <v>312</v>
      </c>
      <c r="AE564" s="351">
        <f>SUM(AE557:AE563)</f>
        <v>8</v>
      </c>
    </row>
    <row r="566" spans="1:31" x14ac:dyDescent="0.25">
      <c r="A566" s="1675" t="s">
        <v>5609</v>
      </c>
      <c r="B566" s="1675"/>
    </row>
    <row r="567" spans="1:31" x14ac:dyDescent="0.25">
      <c r="A567" s="806" t="s">
        <v>5610</v>
      </c>
      <c r="B567" s="806" t="s">
        <v>5611</v>
      </c>
    </row>
    <row r="569" spans="1:31" x14ac:dyDescent="0.25">
      <c r="A569" s="1675" t="s">
        <v>5612</v>
      </c>
      <c r="B569" s="1675"/>
    </row>
    <row r="570" spans="1:31" x14ac:dyDescent="0.25">
      <c r="A570" s="806" t="s">
        <v>5613</v>
      </c>
      <c r="B570" s="806" t="s">
        <v>5614</v>
      </c>
    </row>
    <row r="571" spans="1:31" x14ac:dyDescent="0.25">
      <c r="A571" s="806" t="s">
        <v>5615</v>
      </c>
      <c r="B571" s="806" t="s">
        <v>5616</v>
      </c>
    </row>
    <row r="573" spans="1:31" x14ac:dyDescent="0.25">
      <c r="A573" s="1675" t="s">
        <v>5617</v>
      </c>
      <c r="B573" s="1675"/>
    </row>
    <row r="574" spans="1:31" x14ac:dyDescent="0.25">
      <c r="A574" s="806" t="s">
        <v>5618</v>
      </c>
      <c r="B574" s="806" t="s">
        <v>5619</v>
      </c>
    </row>
    <row r="576" spans="1:31" x14ac:dyDescent="0.25">
      <c r="A576" s="1675" t="s">
        <v>5620</v>
      </c>
      <c r="B576" s="1675"/>
    </row>
    <row r="577" spans="1:2" x14ac:dyDescent="0.25">
      <c r="A577" s="806" t="s">
        <v>5621</v>
      </c>
      <c r="B577" s="806" t="s">
        <v>5622</v>
      </c>
    </row>
    <row r="578" spans="1:2" x14ac:dyDescent="0.25">
      <c r="A578" s="806" t="s">
        <v>5623</v>
      </c>
      <c r="B578" s="806" t="s">
        <v>5624</v>
      </c>
    </row>
    <row r="579" spans="1:2" x14ac:dyDescent="0.25">
      <c r="A579" s="806" t="s">
        <v>5625</v>
      </c>
      <c r="B579" s="806" t="s">
        <v>5626</v>
      </c>
    </row>
    <row r="581" spans="1:2" x14ac:dyDescent="0.25">
      <c r="A581" s="1675" t="s">
        <v>5627</v>
      </c>
      <c r="B581" s="1675"/>
    </row>
    <row r="582" spans="1:2" x14ac:dyDescent="0.25">
      <c r="A582" s="1688" t="s">
        <v>5628</v>
      </c>
      <c r="B582" s="1689"/>
    </row>
    <row r="584" spans="1:2" x14ac:dyDescent="0.25">
      <c r="A584" s="1675" t="s">
        <v>5629</v>
      </c>
      <c r="B584" s="1675"/>
    </row>
    <row r="585" spans="1:2" ht="19.5" x14ac:dyDescent="0.35">
      <c r="A585" s="887" t="s">
        <v>5630</v>
      </c>
      <c r="B585" s="806" t="s">
        <v>5631</v>
      </c>
    </row>
    <row r="587" spans="1:2" x14ac:dyDescent="0.25">
      <c r="A587" s="1675" t="s">
        <v>5632</v>
      </c>
      <c r="B587" s="1675"/>
    </row>
    <row r="588" spans="1:2" ht="19.5" x14ac:dyDescent="0.35">
      <c r="A588" s="887" t="s">
        <v>5630</v>
      </c>
      <c r="B588" s="806" t="s">
        <v>5633</v>
      </c>
    </row>
    <row r="590" spans="1:2" x14ac:dyDescent="0.25">
      <c r="A590" s="1675" t="s">
        <v>5634</v>
      </c>
      <c r="B590" s="1675"/>
    </row>
    <row r="591" spans="1:2" ht="19.5" x14ac:dyDescent="0.35">
      <c r="A591" s="887" t="s">
        <v>5635</v>
      </c>
      <c r="B591" s="806" t="s">
        <v>5636</v>
      </c>
    </row>
    <row r="593" spans="1:2" x14ac:dyDescent="0.25">
      <c r="A593" s="1675" t="s">
        <v>5637</v>
      </c>
      <c r="B593" s="1675"/>
    </row>
    <row r="594" spans="1:2" x14ac:dyDescent="0.25">
      <c r="A594" s="806" t="s">
        <v>5638</v>
      </c>
      <c r="B594" s="806" t="s">
        <v>5598</v>
      </c>
    </row>
    <row r="596" spans="1:2" x14ac:dyDescent="0.25">
      <c r="A596" s="810" t="s">
        <v>5489</v>
      </c>
      <c r="B596" s="883">
        <v>45596</v>
      </c>
    </row>
    <row r="597" spans="1:2" ht="45" customHeight="1" x14ac:dyDescent="0.25">
      <c r="A597" s="1676" t="s">
        <v>5639</v>
      </c>
      <c r="B597" s="1676"/>
    </row>
    <row r="599" spans="1:2" x14ac:dyDescent="0.25">
      <c r="A599" s="810" t="s">
        <v>5640</v>
      </c>
      <c r="B599" s="883">
        <v>45604</v>
      </c>
    </row>
    <row r="600" spans="1:2" x14ac:dyDescent="0.25">
      <c r="A600" s="806">
        <v>2413</v>
      </c>
      <c r="B600" s="806"/>
    </row>
    <row r="602" spans="1:2" x14ac:dyDescent="0.25">
      <c r="A602" s="888" t="s">
        <v>5641</v>
      </c>
      <c r="B602" s="889">
        <v>45615</v>
      </c>
    </row>
    <row r="603" spans="1:2" x14ac:dyDescent="0.25">
      <c r="A603" s="800">
        <v>2458</v>
      </c>
      <c r="B603" s="890" t="s">
        <v>5642</v>
      </c>
    </row>
    <row r="605" spans="1:2" x14ac:dyDescent="0.25">
      <c r="A605" s="888" t="s">
        <v>5643</v>
      </c>
      <c r="B605" s="889">
        <v>45646</v>
      </c>
    </row>
    <row r="606" spans="1:2" x14ac:dyDescent="0.25">
      <c r="A606" s="800">
        <v>2420</v>
      </c>
      <c r="B606" s="890" t="s">
        <v>5644</v>
      </c>
    </row>
    <row r="608" spans="1:2" x14ac:dyDescent="0.25">
      <c r="A608" s="1675" t="s">
        <v>5645</v>
      </c>
      <c r="B608" s="1675"/>
    </row>
    <row r="609" spans="1:2" x14ac:dyDescent="0.25">
      <c r="A609" s="806" t="s">
        <v>5646</v>
      </c>
      <c r="B609" s="806" t="s">
        <v>5594</v>
      </c>
    </row>
    <row r="611" spans="1:2" x14ac:dyDescent="0.25">
      <c r="A611" s="810" t="s">
        <v>5640</v>
      </c>
      <c r="B611" s="883">
        <v>45652</v>
      </c>
    </row>
    <row r="612" spans="1:2" x14ac:dyDescent="0.25">
      <c r="A612" s="806">
        <v>2424</v>
      </c>
      <c r="B612" s="806"/>
    </row>
    <row r="614" spans="1:2" x14ac:dyDescent="0.25">
      <c r="A614" s="810" t="s">
        <v>5489</v>
      </c>
      <c r="B614" s="883">
        <v>45657</v>
      </c>
    </row>
    <row r="615" spans="1:2" x14ac:dyDescent="0.25">
      <c r="A615" s="1676" t="s">
        <v>5647</v>
      </c>
      <c r="B615" s="1676"/>
    </row>
    <row r="617" spans="1:2" x14ac:dyDescent="0.25">
      <c r="A617" s="810" t="s">
        <v>5648</v>
      </c>
      <c r="B617" s="883">
        <v>45722</v>
      </c>
    </row>
    <row r="618" spans="1:2" ht="120" customHeight="1" x14ac:dyDescent="0.25">
      <c r="A618" s="1686" t="s">
        <v>5649</v>
      </c>
      <c r="B618" s="1686"/>
    </row>
    <row r="620" spans="1:2" x14ac:dyDescent="0.25">
      <c r="A620" s="1675" t="s">
        <v>5650</v>
      </c>
      <c r="B620" s="1675"/>
    </row>
    <row r="621" spans="1:2" x14ac:dyDescent="0.25">
      <c r="A621" s="806" t="s">
        <v>5651</v>
      </c>
      <c r="B621" s="806" t="s">
        <v>5652</v>
      </c>
    </row>
    <row r="623" spans="1:2" x14ac:dyDescent="0.25">
      <c r="A623" s="1675" t="s">
        <v>5653</v>
      </c>
      <c r="B623" s="1675"/>
    </row>
    <row r="624" spans="1:2" x14ac:dyDescent="0.25">
      <c r="A624" s="806" t="s">
        <v>5654</v>
      </c>
      <c r="B624" s="806" t="s">
        <v>5655</v>
      </c>
    </row>
    <row r="626" spans="1:2" x14ac:dyDescent="0.25">
      <c r="A626" s="1675" t="s">
        <v>5656</v>
      </c>
      <c r="B626" s="1675"/>
    </row>
    <row r="627" spans="1:2" x14ac:dyDescent="0.25">
      <c r="A627" s="806" t="s">
        <v>5657</v>
      </c>
      <c r="B627" s="806" t="s">
        <v>5658</v>
      </c>
    </row>
    <row r="629" spans="1:2" x14ac:dyDescent="0.25">
      <c r="A629" s="1675" t="s">
        <v>5659</v>
      </c>
      <c r="B629" s="1675"/>
    </row>
    <row r="630" spans="1:2" ht="41.25" customHeight="1" x14ac:dyDescent="0.25">
      <c r="A630" s="800" t="s">
        <v>5657</v>
      </c>
      <c r="B630" s="166" t="s">
        <v>5661</v>
      </c>
    </row>
    <row r="631" spans="1:2" x14ac:dyDescent="0.25">
      <c r="A631" s="800" t="s">
        <v>5660</v>
      </c>
      <c r="B631" s="800" t="s">
        <v>5662</v>
      </c>
    </row>
    <row r="633" spans="1:2" x14ac:dyDescent="0.25">
      <c r="A633" s="1675" t="s">
        <v>5666</v>
      </c>
      <c r="B633" s="1675"/>
    </row>
    <row r="634" spans="1:2" x14ac:dyDescent="0.25">
      <c r="A634" s="800" t="s">
        <v>5667</v>
      </c>
      <c r="B634" s="166" t="s">
        <v>5668</v>
      </c>
    </row>
    <row r="636" spans="1:2" x14ac:dyDescent="0.25">
      <c r="A636" s="1675" t="s">
        <v>6220</v>
      </c>
      <c r="B636" s="1675"/>
    </row>
    <row r="637" spans="1:2" x14ac:dyDescent="0.25">
      <c r="A637" s="800" t="s">
        <v>6053</v>
      </c>
      <c r="B637" s="166" t="s">
        <v>6055</v>
      </c>
    </row>
    <row r="638" spans="1:2" x14ac:dyDescent="0.25">
      <c r="A638" s="800" t="s">
        <v>6054</v>
      </c>
      <c r="B638" s="800" t="s">
        <v>6056</v>
      </c>
    </row>
    <row r="640" spans="1:2" x14ac:dyDescent="0.25">
      <c r="A640" s="810" t="s">
        <v>6221</v>
      </c>
      <c r="B640" s="1235">
        <v>45775</v>
      </c>
    </row>
    <row r="641" spans="1:2" x14ac:dyDescent="0.25">
      <c r="A641" s="1671" t="s">
        <v>5667</v>
      </c>
      <c r="B641" s="1672"/>
    </row>
    <row r="643" spans="1:2" x14ac:dyDescent="0.25">
      <c r="A643" s="888" t="s">
        <v>5489</v>
      </c>
      <c r="B643" s="889">
        <v>45775</v>
      </c>
    </row>
    <row r="644" spans="1:2" x14ac:dyDescent="0.25">
      <c r="A644" s="1673" t="s">
        <v>6222</v>
      </c>
      <c r="B644" s="1674"/>
    </row>
  </sheetData>
  <sheetProtection algorithmName="SHA-512" hashValue="1kc1KNh0diT+Dqc4PKj9y/B6OyiuUWbZCzCQkbYs8+1zJH0IlKz//WpL+UTYWTGAabDbAcdWiV7ZJ48vzuR9/Q==" saltValue="qxjYQi7StW7qfeXnNcmQLw==" spinCount="100000" sheet="1" formatCells="0" formatColumns="0" formatRows="0" autoFilter="0"/>
  <mergeCells count="418">
    <mergeCell ref="AB548:AB550"/>
    <mergeCell ref="AD548:AD550"/>
    <mergeCell ref="AE548:AE550"/>
    <mergeCell ref="A554:B554"/>
    <mergeCell ref="AB540:AC540"/>
    <mergeCell ref="AD540:AD541"/>
    <mergeCell ref="AE540:AE541"/>
    <mergeCell ref="A546:A547"/>
    <mergeCell ref="B546:B547"/>
    <mergeCell ref="C546:C547"/>
    <mergeCell ref="D546:E546"/>
    <mergeCell ref="F546:F547"/>
    <mergeCell ref="G546:G547"/>
    <mergeCell ref="AA546:AA547"/>
    <mergeCell ref="AB546:AC546"/>
    <mergeCell ref="AD546:AD547"/>
    <mergeCell ref="AE546:AE547"/>
    <mergeCell ref="AA540:AA541"/>
    <mergeCell ref="A548:A550"/>
    <mergeCell ref="B548:B550"/>
    <mergeCell ref="C548:C550"/>
    <mergeCell ref="D548:D550"/>
    <mergeCell ref="AA548:AA550"/>
    <mergeCell ref="G540:G541"/>
    <mergeCell ref="A495:B495"/>
    <mergeCell ref="A496:B496"/>
    <mergeCell ref="A497:G497"/>
    <mergeCell ref="A486:B486"/>
    <mergeCell ref="A487:B487"/>
    <mergeCell ref="A492:B492"/>
    <mergeCell ref="A488:G488"/>
    <mergeCell ref="A277:B277"/>
    <mergeCell ref="A278:A279"/>
    <mergeCell ref="B278:B279"/>
    <mergeCell ref="C278:L278"/>
    <mergeCell ref="A481:B481"/>
    <mergeCell ref="A482:B482"/>
    <mergeCell ref="A475:B475"/>
    <mergeCell ref="A476:B476"/>
    <mergeCell ref="A472:AA472"/>
    <mergeCell ref="A421:B421"/>
    <mergeCell ref="A422:AA423"/>
    <mergeCell ref="A424:AA424"/>
    <mergeCell ref="A402:A403"/>
    <mergeCell ref="A329:B329"/>
    <mergeCell ref="AA313:AC313"/>
    <mergeCell ref="A332:B332"/>
    <mergeCell ref="A333:A334"/>
    <mergeCell ref="B333:B334"/>
    <mergeCell ref="C333:L333"/>
    <mergeCell ref="M333:S333"/>
    <mergeCell ref="T288:Z288"/>
    <mergeCell ref="A290:B290"/>
    <mergeCell ref="A293:B293"/>
    <mergeCell ref="T322:Z322"/>
    <mergeCell ref="A304:B304"/>
    <mergeCell ref="A305:A306"/>
    <mergeCell ref="B305:B306"/>
    <mergeCell ref="C305:L305"/>
    <mergeCell ref="M305:S305"/>
    <mergeCell ref="T305:Z305"/>
    <mergeCell ref="A307:B307"/>
    <mergeCell ref="A309:B309"/>
    <mergeCell ref="A299:B299"/>
    <mergeCell ref="A301:B301"/>
    <mergeCell ref="A313:A314"/>
    <mergeCell ref="B313:B314"/>
    <mergeCell ref="C313:L313"/>
    <mergeCell ref="M313:S313"/>
    <mergeCell ref="A321:B321"/>
    <mergeCell ref="T313:Z313"/>
    <mergeCell ref="A322:A323"/>
    <mergeCell ref="C239:I239"/>
    <mergeCell ref="T267:Z267"/>
    <mergeCell ref="AA267:AC267"/>
    <mergeCell ref="A269:B269"/>
    <mergeCell ref="A274:B274"/>
    <mergeCell ref="M297:S297"/>
    <mergeCell ref="C288:L288"/>
    <mergeCell ref="M288:S288"/>
    <mergeCell ref="AA259:AC259"/>
    <mergeCell ref="A261:B261"/>
    <mergeCell ref="T297:Z297"/>
    <mergeCell ref="AA322:AC322"/>
    <mergeCell ref="AA305:AC305"/>
    <mergeCell ref="AA297:AC297"/>
    <mergeCell ref="A312:B312"/>
    <mergeCell ref="A267:A268"/>
    <mergeCell ref="B267:B268"/>
    <mergeCell ref="C267:L267"/>
    <mergeCell ref="M267:S267"/>
    <mergeCell ref="C193:I193"/>
    <mergeCell ref="C194:I194"/>
    <mergeCell ref="C195:I195"/>
    <mergeCell ref="A199:Z199"/>
    <mergeCell ref="A201:AC201"/>
    <mergeCell ref="C218:I218"/>
    <mergeCell ref="C219:I219"/>
    <mergeCell ref="C220:I220"/>
    <mergeCell ref="C221:I221"/>
    <mergeCell ref="A203:B203"/>
    <mergeCell ref="A204:A205"/>
    <mergeCell ref="B204:B205"/>
    <mergeCell ref="C204:L204"/>
    <mergeCell ref="M204:S204"/>
    <mergeCell ref="T204:Z204"/>
    <mergeCell ref="AA204:AC204"/>
    <mergeCell ref="C206:I206"/>
    <mergeCell ref="C207:I207"/>
    <mergeCell ref="C208:I208"/>
    <mergeCell ref="C209:I209"/>
    <mergeCell ref="C210:I210"/>
    <mergeCell ref="C211:I211"/>
    <mergeCell ref="C212:I212"/>
    <mergeCell ref="C184:I184"/>
    <mergeCell ref="C185:I185"/>
    <mergeCell ref="C186:I186"/>
    <mergeCell ref="C187:I187"/>
    <mergeCell ref="C188:I188"/>
    <mergeCell ref="C189:I189"/>
    <mergeCell ref="C190:I190"/>
    <mergeCell ref="C191:I191"/>
    <mergeCell ref="C192:I192"/>
    <mergeCell ref="C175:I175"/>
    <mergeCell ref="C176:I176"/>
    <mergeCell ref="C177:I177"/>
    <mergeCell ref="C178:I178"/>
    <mergeCell ref="C179:I179"/>
    <mergeCell ref="C180:I180"/>
    <mergeCell ref="C181:I181"/>
    <mergeCell ref="C182:I182"/>
    <mergeCell ref="C183:I183"/>
    <mergeCell ref="C106:I106"/>
    <mergeCell ref="C107:I107"/>
    <mergeCell ref="C108:I108"/>
    <mergeCell ref="C119:I119"/>
    <mergeCell ref="C120:I120"/>
    <mergeCell ref="C121:I121"/>
    <mergeCell ref="C122:I122"/>
    <mergeCell ref="C123:I123"/>
    <mergeCell ref="C114:I114"/>
    <mergeCell ref="C115:I115"/>
    <mergeCell ref="C116:I116"/>
    <mergeCell ref="C117:I117"/>
    <mergeCell ref="C109:I109"/>
    <mergeCell ref="C110:I110"/>
    <mergeCell ref="C118:I118"/>
    <mergeCell ref="C129:I129"/>
    <mergeCell ref="C130:I130"/>
    <mergeCell ref="C131:I131"/>
    <mergeCell ref="C132:I132"/>
    <mergeCell ref="C133:I133"/>
    <mergeCell ref="C158:I158"/>
    <mergeCell ref="C111:I111"/>
    <mergeCell ref="C112:I112"/>
    <mergeCell ref="C113:I113"/>
    <mergeCell ref="C140:I140"/>
    <mergeCell ref="C138:I138"/>
    <mergeCell ref="C142:I142"/>
    <mergeCell ref="C124:I124"/>
    <mergeCell ref="C125:I125"/>
    <mergeCell ref="C126:I126"/>
    <mergeCell ref="C127:I127"/>
    <mergeCell ref="C128:I128"/>
    <mergeCell ref="A149:AC149"/>
    <mergeCell ref="A150:AC150"/>
    <mergeCell ref="A151:AC151"/>
    <mergeCell ref="C134:I134"/>
    <mergeCell ref="A156:A157"/>
    <mergeCell ref="A155:B155"/>
    <mergeCell ref="A152:AC152"/>
    <mergeCell ref="C104:I104"/>
    <mergeCell ref="C105:I105"/>
    <mergeCell ref="A101:E101"/>
    <mergeCell ref="F101:I101"/>
    <mergeCell ref="J101:N101"/>
    <mergeCell ref="O101:R101"/>
    <mergeCell ref="A102:A103"/>
    <mergeCell ref="B102:B103"/>
    <mergeCell ref="C102:L102"/>
    <mergeCell ref="M102:S102"/>
    <mergeCell ref="C84:I84"/>
    <mergeCell ref="C85:I85"/>
    <mergeCell ref="C86:I86"/>
    <mergeCell ref="C87:I87"/>
    <mergeCell ref="C88:H88"/>
    <mergeCell ref="A98:Z98"/>
    <mergeCell ref="A99:K99"/>
    <mergeCell ref="T102:Z102"/>
    <mergeCell ref="AA102:AC102"/>
    <mergeCell ref="AA101:AC101"/>
    <mergeCell ref="C75:I75"/>
    <mergeCell ref="C76:I76"/>
    <mergeCell ref="C77:I77"/>
    <mergeCell ref="C78:I78"/>
    <mergeCell ref="C79:I79"/>
    <mergeCell ref="C80:I80"/>
    <mergeCell ref="C81:I81"/>
    <mergeCell ref="C82:I82"/>
    <mergeCell ref="C83:I83"/>
    <mergeCell ref="C56:I56"/>
    <mergeCell ref="C57:I57"/>
    <mergeCell ref="C58:I58"/>
    <mergeCell ref="C59:I59"/>
    <mergeCell ref="C60:I60"/>
    <mergeCell ref="C61:I61"/>
    <mergeCell ref="C72:I72"/>
    <mergeCell ref="C73:I73"/>
    <mergeCell ref="C74:I74"/>
    <mergeCell ref="C71:I71"/>
    <mergeCell ref="C67:I67"/>
    <mergeCell ref="C68:I68"/>
    <mergeCell ref="C69:I69"/>
    <mergeCell ref="C70:I70"/>
    <mergeCell ref="C62:I62"/>
    <mergeCell ref="C63:I63"/>
    <mergeCell ref="C64:I64"/>
    <mergeCell ref="C65:I65"/>
    <mergeCell ref="C66:I66"/>
    <mergeCell ref="C54:I54"/>
    <mergeCell ref="C55:I55"/>
    <mergeCell ref="O51:R51"/>
    <mergeCell ref="A52:A53"/>
    <mergeCell ref="B52:B53"/>
    <mergeCell ref="C52:L52"/>
    <mergeCell ref="M52:S52"/>
    <mergeCell ref="T52:Z52"/>
    <mergeCell ref="J1:N1"/>
    <mergeCell ref="O1:R1"/>
    <mergeCell ref="C34:I34"/>
    <mergeCell ref="C35:I35"/>
    <mergeCell ref="C36:I36"/>
    <mergeCell ref="C37:I37"/>
    <mergeCell ref="C38:I38"/>
    <mergeCell ref="C39:H39"/>
    <mergeCell ref="C28:I28"/>
    <mergeCell ref="C26:I26"/>
    <mergeCell ref="C27:I27"/>
    <mergeCell ref="A1:E1"/>
    <mergeCell ref="F1:I1"/>
    <mergeCell ref="A2:A3"/>
    <mergeCell ref="B2:B3"/>
    <mergeCell ref="C2:L2"/>
    <mergeCell ref="AA52:AC52"/>
    <mergeCell ref="C11:I11"/>
    <mergeCell ref="C16:I16"/>
    <mergeCell ref="C17:I17"/>
    <mergeCell ref="C18:I18"/>
    <mergeCell ref="C19:I19"/>
    <mergeCell ref="C20:I20"/>
    <mergeCell ref="C23:I23"/>
    <mergeCell ref="C24:I24"/>
    <mergeCell ref="C25:I25"/>
    <mergeCell ref="A49:Z49"/>
    <mergeCell ref="A51:E51"/>
    <mergeCell ref="F51:I51"/>
    <mergeCell ref="J51:N51"/>
    <mergeCell ref="C29:I29"/>
    <mergeCell ref="C30:I30"/>
    <mergeCell ref="C31:I31"/>
    <mergeCell ref="C32:I32"/>
    <mergeCell ref="C33:I33"/>
    <mergeCell ref="C22:I22"/>
    <mergeCell ref="C21:I21"/>
    <mergeCell ref="M2:S2"/>
    <mergeCell ref="T2:Z2"/>
    <mergeCell ref="AA2:AC2"/>
    <mergeCell ref="C9:I9"/>
    <mergeCell ref="C8:I8"/>
    <mergeCell ref="C12:I12"/>
    <mergeCell ref="C13:I13"/>
    <mergeCell ref="C14:I14"/>
    <mergeCell ref="C15:I15"/>
    <mergeCell ref="C5:I5"/>
    <mergeCell ref="C6:I6"/>
    <mergeCell ref="C7:I7"/>
    <mergeCell ref="C10:I10"/>
    <mergeCell ref="C4:I4"/>
    <mergeCell ref="C167:I167"/>
    <mergeCell ref="C168:I168"/>
    <mergeCell ref="C169:I169"/>
    <mergeCell ref="C170:I170"/>
    <mergeCell ref="C171:I171"/>
    <mergeCell ref="C172:I172"/>
    <mergeCell ref="C173:I173"/>
    <mergeCell ref="C174:I174"/>
    <mergeCell ref="C160:I160"/>
    <mergeCell ref="C161:I161"/>
    <mergeCell ref="C162:I162"/>
    <mergeCell ref="C163:I163"/>
    <mergeCell ref="C164:I164"/>
    <mergeCell ref="C165:I165"/>
    <mergeCell ref="C166:I166"/>
    <mergeCell ref="C159:I159"/>
    <mergeCell ref="A146:Z146"/>
    <mergeCell ref="A148:AC148"/>
    <mergeCell ref="C139:I139"/>
    <mergeCell ref="C141:I141"/>
    <mergeCell ref="C135:I135"/>
    <mergeCell ref="C136:I136"/>
    <mergeCell ref="C137:I137"/>
    <mergeCell ref="B156:B157"/>
    <mergeCell ref="C156:L156"/>
    <mergeCell ref="M156:S156"/>
    <mergeCell ref="T156:Z156"/>
    <mergeCell ref="AA156:AC156"/>
    <mergeCell ref="C238:I238"/>
    <mergeCell ref="M278:S278"/>
    <mergeCell ref="T278:Z278"/>
    <mergeCell ref="AA278:AC278"/>
    <mergeCell ref="C322:L322"/>
    <mergeCell ref="M322:S322"/>
    <mergeCell ref="A315:B315"/>
    <mergeCell ref="A318:B318"/>
    <mergeCell ref="A251:A252"/>
    <mergeCell ref="B251:B252"/>
    <mergeCell ref="C251:L251"/>
    <mergeCell ref="M251:S251"/>
    <mergeCell ref="T251:Z251"/>
    <mergeCell ref="A255:B255"/>
    <mergeCell ref="A248:AC248"/>
    <mergeCell ref="A258:B258"/>
    <mergeCell ref="A259:A260"/>
    <mergeCell ref="B259:B260"/>
    <mergeCell ref="C259:L259"/>
    <mergeCell ref="M259:S259"/>
    <mergeCell ref="T259:Z259"/>
    <mergeCell ref="A250:B250"/>
    <mergeCell ref="A263:B263"/>
    <mergeCell ref="A266:B266"/>
    <mergeCell ref="T333:Z333"/>
    <mergeCell ref="AA333:AC333"/>
    <mergeCell ref="C222:I222"/>
    <mergeCell ref="C223:I223"/>
    <mergeCell ref="C224:I224"/>
    <mergeCell ref="C225:I225"/>
    <mergeCell ref="C226:I226"/>
    <mergeCell ref="C227:I227"/>
    <mergeCell ref="C228:I228"/>
    <mergeCell ref="C229:I229"/>
    <mergeCell ref="C230:I230"/>
    <mergeCell ref="C231:I231"/>
    <mergeCell ref="C232:I232"/>
    <mergeCell ref="C233:I233"/>
    <mergeCell ref="C234:I234"/>
    <mergeCell ref="C235:I235"/>
    <mergeCell ref="C236:I236"/>
    <mergeCell ref="C237:I237"/>
    <mergeCell ref="C240:I240"/>
    <mergeCell ref="C241:I241"/>
    <mergeCell ref="C242:I242"/>
    <mergeCell ref="C243:I243"/>
    <mergeCell ref="AA288:AC288"/>
    <mergeCell ref="AA251:AC251"/>
    <mergeCell ref="A499:B499"/>
    <mergeCell ref="A500:B500"/>
    <mergeCell ref="A501:G501"/>
    <mergeCell ref="A503:B503"/>
    <mergeCell ref="A504:B504"/>
    <mergeCell ref="A505:G505"/>
    <mergeCell ref="C213:I213"/>
    <mergeCell ref="C214:I214"/>
    <mergeCell ref="C215:I215"/>
    <mergeCell ref="C216:I216"/>
    <mergeCell ref="C217:I217"/>
    <mergeCell ref="A346:B346"/>
    <mergeCell ref="A471:B471"/>
    <mergeCell ref="A280:B280"/>
    <mergeCell ref="A284:B284"/>
    <mergeCell ref="A287:B287"/>
    <mergeCell ref="A288:A289"/>
    <mergeCell ref="B288:B289"/>
    <mergeCell ref="B322:B323"/>
    <mergeCell ref="A296:B296"/>
    <mergeCell ref="A297:A298"/>
    <mergeCell ref="B297:B298"/>
    <mergeCell ref="C297:L297"/>
    <mergeCell ref="A247:B247"/>
    <mergeCell ref="A515:B515"/>
    <mergeCell ref="A516:AA516"/>
    <mergeCell ref="A517:AA517"/>
    <mergeCell ref="A511:B511"/>
    <mergeCell ref="A512:B512"/>
    <mergeCell ref="A513:G513"/>
    <mergeCell ref="A507:B507"/>
    <mergeCell ref="A508:B508"/>
    <mergeCell ref="A509:G509"/>
    <mergeCell ref="A584:B584"/>
    <mergeCell ref="A620:B620"/>
    <mergeCell ref="A618:B618"/>
    <mergeCell ref="A519:B519"/>
    <mergeCell ref="A581:B581"/>
    <mergeCell ref="A582:B582"/>
    <mergeCell ref="A537:B537"/>
    <mergeCell ref="A540:A541"/>
    <mergeCell ref="B540:B541"/>
    <mergeCell ref="A590:B590"/>
    <mergeCell ref="A587:B587"/>
    <mergeCell ref="C540:C541"/>
    <mergeCell ref="D540:E540"/>
    <mergeCell ref="F540:F541"/>
    <mergeCell ref="A576:B576"/>
    <mergeCell ref="A573:B573"/>
    <mergeCell ref="A569:B569"/>
    <mergeCell ref="A566:B566"/>
    <mergeCell ref="F548:F550"/>
    <mergeCell ref="G548:G550"/>
    <mergeCell ref="A641:B641"/>
    <mergeCell ref="A644:B644"/>
    <mergeCell ref="A633:B633"/>
    <mergeCell ref="A623:B623"/>
    <mergeCell ref="A626:B626"/>
    <mergeCell ref="A615:B615"/>
    <mergeCell ref="A608:B608"/>
    <mergeCell ref="A593:B593"/>
    <mergeCell ref="A597:B597"/>
    <mergeCell ref="A636:B636"/>
    <mergeCell ref="A629:B629"/>
  </mergeCells>
  <pageMargins left="0.7" right="0.7" top="0.75" bottom="0.75" header="0.3" footer="0.3"/>
  <pageSetup orientation="portrait" r:id="rId1"/>
  <headerFooter>
    <oddFooter>&amp;R_x000D_&amp;1#&amp;"Calibri"&amp;10&amp;K000000 Información Pública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D99C8-B3DE-4AE0-A596-91432E65C782}">
  <dimension ref="A1:Q2750"/>
  <sheetViews>
    <sheetView tabSelected="1" topLeftCell="H3" zoomScale="55" zoomScaleNormal="55" zoomScaleSheetLayoutView="40" workbookViewId="0">
      <selection activeCell="O11" sqref="O11"/>
    </sheetView>
  </sheetViews>
  <sheetFormatPr baseColWidth="10" defaultColWidth="11.5703125" defaultRowHeight="15" x14ac:dyDescent="0.2"/>
  <cols>
    <col min="1" max="1" width="37.7109375" style="1213" customWidth="1"/>
    <col min="2" max="2" width="18.42578125" style="316" customWidth="1"/>
    <col min="3" max="3" width="19.5703125" style="1214" customWidth="1"/>
    <col min="4" max="4" width="41" style="316" customWidth="1"/>
    <col min="5" max="5" width="74" style="315" customWidth="1"/>
    <col min="6" max="6" width="63.5703125" style="315" customWidth="1"/>
    <col min="7" max="7" width="53.85546875" style="315" customWidth="1"/>
    <col min="8" max="8" width="46" style="315" customWidth="1"/>
    <col min="9" max="9" width="43.140625" style="326" customWidth="1"/>
    <col min="10" max="10" width="27.140625" style="316" bestFit="1" customWidth="1"/>
    <col min="11" max="11" width="32.140625" style="316" customWidth="1"/>
    <col min="12" max="12" width="32.5703125" style="316" customWidth="1"/>
    <col min="13" max="13" width="26" style="316" bestFit="1" customWidth="1"/>
    <col min="14" max="14" width="24.5703125" style="316" bestFit="1" customWidth="1"/>
    <col min="15" max="15" width="48.28515625" style="316" customWidth="1"/>
    <col min="16" max="16" width="30.28515625" style="316" bestFit="1" customWidth="1"/>
    <col min="17" max="17" width="38.140625" style="326" customWidth="1"/>
    <col min="18" max="16384" width="11.5703125" style="323"/>
  </cols>
  <sheetData>
    <row r="1" spans="1:17" ht="15.75" x14ac:dyDescent="0.2">
      <c r="A1" s="1146"/>
      <c r="B1" s="1147"/>
      <c r="C1" s="1148"/>
      <c r="D1" s="1140"/>
      <c r="E1" s="1141"/>
      <c r="F1" s="1141"/>
      <c r="G1" s="1141"/>
      <c r="H1" s="1149"/>
      <c r="I1" s="1150"/>
      <c r="J1" s="1140"/>
      <c r="K1" s="1140"/>
      <c r="L1" s="1140"/>
      <c r="M1" s="1140"/>
      <c r="N1" s="1140"/>
      <c r="O1" s="1140"/>
      <c r="P1" s="1140"/>
      <c r="Q1" s="1151"/>
    </row>
    <row r="2" spans="1:17" ht="15.75" x14ac:dyDescent="0.2">
      <c r="A2" s="1152"/>
      <c r="B2" s="1153"/>
      <c r="C2" s="1154"/>
      <c r="D2" s="1142"/>
      <c r="E2" s="1143"/>
      <c r="F2" s="1143"/>
      <c r="G2" s="1282" t="s">
        <v>44</v>
      </c>
      <c r="H2" s="1282"/>
      <c r="I2" s="1282"/>
      <c r="J2" s="1142"/>
      <c r="K2" s="1142"/>
      <c r="L2" s="1142"/>
      <c r="M2" s="1142"/>
      <c r="N2" s="1142"/>
      <c r="O2" s="1142"/>
      <c r="P2" s="1142"/>
      <c r="Q2" s="1155"/>
    </row>
    <row r="3" spans="1:17" x14ac:dyDescent="0.2">
      <c r="A3" s="1152"/>
      <c r="B3" s="1153"/>
      <c r="C3" s="1156"/>
      <c r="D3" s="1157"/>
      <c r="E3" s="1144"/>
      <c r="F3" s="1144"/>
      <c r="G3" s="1144"/>
      <c r="H3" s="1144"/>
      <c r="I3" s="1158"/>
      <c r="J3" s="1157"/>
      <c r="K3" s="1157"/>
      <c r="L3" s="1157"/>
      <c r="M3" s="1157"/>
      <c r="N3" s="1157"/>
      <c r="O3" s="1157"/>
      <c r="P3" s="1157"/>
      <c r="Q3" s="938"/>
    </row>
    <row r="4" spans="1:17" ht="15.75" x14ac:dyDescent="0.2">
      <c r="A4" s="1283" t="s">
        <v>45</v>
      </c>
      <c r="B4" s="1284"/>
      <c r="C4" s="1284"/>
      <c r="D4" s="1284"/>
      <c r="E4" s="1285"/>
      <c r="F4" s="15"/>
      <c r="G4" s="15"/>
      <c r="H4" s="15"/>
      <c r="I4" s="939"/>
      <c r="J4" s="10"/>
      <c r="K4" s="1157"/>
      <c r="L4" s="1157"/>
      <c r="M4" s="1157"/>
      <c r="N4" s="1157"/>
      <c r="O4" s="1300" t="s">
        <v>46</v>
      </c>
      <c r="P4" s="1301"/>
      <c r="Q4" s="1159">
        <f>(CGR!P4)</f>
        <v>45657</v>
      </c>
    </row>
    <row r="5" spans="1:17" ht="15.75" x14ac:dyDescent="0.2">
      <c r="A5" s="1283" t="s">
        <v>47</v>
      </c>
      <c r="B5" s="1284"/>
      <c r="C5" s="1284"/>
      <c r="D5" s="1284"/>
      <c r="E5" s="1285"/>
      <c r="F5" s="15"/>
      <c r="G5" s="15"/>
      <c r="H5" s="15"/>
      <c r="I5" s="939"/>
      <c r="J5" s="10"/>
      <c r="K5" s="1157"/>
      <c r="L5" s="1157"/>
      <c r="M5" s="1157"/>
      <c r="N5" s="1157"/>
      <c r="O5" s="1302" t="s">
        <v>48</v>
      </c>
      <c r="P5" s="1303"/>
      <c r="Q5" s="1160">
        <f>(ITRC!P5)</f>
        <v>45747</v>
      </c>
    </row>
    <row r="6" spans="1:17" ht="15.75" x14ac:dyDescent="0.2">
      <c r="A6" s="1283" t="s">
        <v>49</v>
      </c>
      <c r="B6" s="1284"/>
      <c r="C6" s="1284"/>
      <c r="D6" s="1284"/>
      <c r="E6" s="1285"/>
      <c r="F6" s="15"/>
      <c r="G6" s="15"/>
      <c r="H6" s="15"/>
      <c r="I6" s="939"/>
      <c r="J6" s="10"/>
      <c r="K6" s="1157"/>
      <c r="L6" s="1157"/>
      <c r="M6" s="1157"/>
      <c r="N6" s="1157"/>
      <c r="O6" s="1298" t="s">
        <v>50</v>
      </c>
      <c r="P6" s="1299"/>
      <c r="Q6" s="1161">
        <f>(OCI!P6)</f>
        <v>45657</v>
      </c>
    </row>
    <row r="7" spans="1:17" ht="15.75" x14ac:dyDescent="0.2">
      <c r="A7" s="1283" t="s">
        <v>51</v>
      </c>
      <c r="B7" s="1284"/>
      <c r="C7" s="1284"/>
      <c r="D7" s="1284"/>
      <c r="E7" s="1285"/>
      <c r="F7" s="15"/>
      <c r="G7" s="15"/>
      <c r="H7" s="15"/>
      <c r="I7" s="939"/>
      <c r="J7" s="10"/>
      <c r="K7" s="1157"/>
      <c r="L7" s="1157"/>
      <c r="M7" s="1157"/>
      <c r="N7" s="1157"/>
      <c r="O7" s="1296" t="s">
        <v>52</v>
      </c>
      <c r="P7" s="1297"/>
      <c r="Q7" s="1139">
        <v>45803</v>
      </c>
    </row>
    <row r="8" spans="1:17" ht="15.75" x14ac:dyDescent="0.2">
      <c r="A8" s="12"/>
      <c r="B8" s="5"/>
      <c r="C8" s="1162"/>
      <c r="D8" s="5"/>
      <c r="E8" s="16"/>
      <c r="F8" s="16"/>
      <c r="G8" s="16"/>
      <c r="H8" s="16"/>
      <c r="I8" s="943"/>
      <c r="J8" s="5"/>
      <c r="K8" s="5"/>
      <c r="L8" s="944"/>
      <c r="M8" s="944"/>
      <c r="N8" s="944"/>
      <c r="O8" s="944"/>
      <c r="P8" s="1163"/>
      <c r="Q8" s="945"/>
    </row>
    <row r="9" spans="1:17" ht="48.75" customHeight="1" x14ac:dyDescent="0.2">
      <c r="A9" s="1164" t="s">
        <v>27</v>
      </c>
      <c r="B9" s="1164" t="s">
        <v>9</v>
      </c>
      <c r="C9" s="1164" t="s">
        <v>53</v>
      </c>
      <c r="D9" s="1164" t="s">
        <v>54</v>
      </c>
      <c r="E9" s="1165" t="s">
        <v>55</v>
      </c>
      <c r="F9" s="1164" t="s">
        <v>56</v>
      </c>
      <c r="G9" s="1164" t="s">
        <v>57</v>
      </c>
      <c r="H9" s="1164" t="s">
        <v>58</v>
      </c>
      <c r="I9" s="1166" t="s">
        <v>59</v>
      </c>
      <c r="J9" s="1166" t="s">
        <v>60</v>
      </c>
      <c r="K9" s="1167" t="s">
        <v>61</v>
      </c>
      <c r="L9" s="1167" t="s">
        <v>62</v>
      </c>
      <c r="M9" s="1168" t="s">
        <v>63</v>
      </c>
      <c r="N9" s="1169" t="s">
        <v>64</v>
      </c>
      <c r="O9" s="1166" t="s">
        <v>65</v>
      </c>
      <c r="P9" s="1170" t="s">
        <v>66</v>
      </c>
      <c r="Q9" s="1166" t="s">
        <v>33</v>
      </c>
    </row>
    <row r="10" spans="1:17" ht="150.75" customHeight="1" x14ac:dyDescent="0.2">
      <c r="A10" s="987" t="s">
        <v>17</v>
      </c>
      <c r="B10" s="988" t="s">
        <v>13</v>
      </c>
      <c r="C10" s="1263" t="s">
        <v>67</v>
      </c>
      <c r="D10" s="1263" t="s">
        <v>68</v>
      </c>
      <c r="E10" s="1262" t="s">
        <v>69</v>
      </c>
      <c r="F10" s="1262" t="s">
        <v>70</v>
      </c>
      <c r="G10" s="1262" t="s">
        <v>71</v>
      </c>
      <c r="H10" s="362" t="s">
        <v>72</v>
      </c>
      <c r="I10" s="962" t="s">
        <v>73</v>
      </c>
      <c r="J10" s="963">
        <v>1</v>
      </c>
      <c r="K10" s="1057">
        <v>42461</v>
      </c>
      <c r="L10" s="1057">
        <v>42551</v>
      </c>
      <c r="M10" s="964">
        <f t="shared" ref="M10:M17" si="0">(L10-K10)/7</f>
        <v>12.857142857142858</v>
      </c>
      <c r="N10" s="1058">
        <v>1</v>
      </c>
      <c r="O10" s="962" t="s">
        <v>74</v>
      </c>
      <c r="P10" s="364">
        <f t="shared" ref="P10:P73" si="1">IF(B10="ITRC",N10,N10/J10)</f>
        <v>1</v>
      </c>
      <c r="Q10" s="965" t="str" cm="1">
        <f t="array" aca="1" ref="Q10" ca="1">IF(ISNUMBER(P10),IF(P10=100%,"CUMPLIDA",IF(AND(ISNUMBER(L10),ISNUMBER(INDIRECT("FECHA_"&amp;$B10,1))), IF(L10&lt;=INDIRECT("FECHA_"&amp;$B10,1),"INCUMPLIDA","PROCESO"), "VERIFICAR FECHA")),"SIN VALOR AVANCE")</f>
        <v>CUMPLIDA</v>
      </c>
    </row>
    <row r="11" spans="1:17" ht="165.75" x14ac:dyDescent="0.2">
      <c r="A11" s="987" t="s">
        <v>17</v>
      </c>
      <c r="B11" s="988" t="s">
        <v>13</v>
      </c>
      <c r="C11" s="1263"/>
      <c r="D11" s="1263"/>
      <c r="E11" s="1262"/>
      <c r="F11" s="1262"/>
      <c r="G11" s="1262"/>
      <c r="H11" s="362" t="s">
        <v>75</v>
      </c>
      <c r="I11" s="962" t="s">
        <v>76</v>
      </c>
      <c r="J11" s="989">
        <v>1</v>
      </c>
      <c r="K11" s="1057">
        <v>42461</v>
      </c>
      <c r="L11" s="1057">
        <v>42650</v>
      </c>
      <c r="M11" s="964">
        <f t="shared" si="0"/>
        <v>27</v>
      </c>
      <c r="N11" s="1059">
        <v>1</v>
      </c>
      <c r="O11" s="962" t="s">
        <v>77</v>
      </c>
      <c r="P11" s="364">
        <f t="shared" si="1"/>
        <v>1</v>
      </c>
      <c r="Q11" s="965" t="str" cm="1">
        <f t="array" aca="1" ref="Q11" ca="1">IF(ISNUMBER(P11),IF(P11=100%,"CUMPLIDA",IF(AND(ISNUMBER(L11),ISNUMBER(INDIRECT("FECHA_"&amp;$B11,1))), IF(L11&lt;=INDIRECT("FECHA_"&amp;$B11,1),"INCUMPLIDA","PROCESO"), "VERIFICAR FECHA")),"SIN VALOR AVANCE")</f>
        <v>CUMPLIDA</v>
      </c>
    </row>
    <row r="12" spans="1:17" ht="150.75" x14ac:dyDescent="0.2">
      <c r="A12" s="987" t="s">
        <v>17</v>
      </c>
      <c r="B12" s="988" t="s">
        <v>13</v>
      </c>
      <c r="C12" s="1263"/>
      <c r="D12" s="1263"/>
      <c r="E12" s="1262"/>
      <c r="F12" s="1262"/>
      <c r="G12" s="1262"/>
      <c r="H12" s="362" t="s">
        <v>78</v>
      </c>
      <c r="I12" s="962" t="s">
        <v>79</v>
      </c>
      <c r="J12" s="963">
        <v>1</v>
      </c>
      <c r="K12" s="1057">
        <v>42653</v>
      </c>
      <c r="L12" s="1057">
        <v>42661</v>
      </c>
      <c r="M12" s="964">
        <f t="shared" si="0"/>
        <v>1.1428571428571428</v>
      </c>
      <c r="N12" s="1058">
        <v>1</v>
      </c>
      <c r="O12" s="1011" t="s">
        <v>80</v>
      </c>
      <c r="P12" s="364">
        <f t="shared" si="1"/>
        <v>1</v>
      </c>
      <c r="Q12" s="965" t="str" cm="1">
        <f t="array" aca="1" ref="Q12" ca="1">IF(ISNUMBER(P12),IF(P12=100%,"CUMPLIDA",IF(AND(ISNUMBER(L12),ISNUMBER(INDIRECT("FECHA_"&amp;$B12,1))), IF(L12&lt;=INDIRECT("FECHA_"&amp;$B12,1),"INCUMPLIDA","PROCESO"), "VERIFICAR FECHA")),"SIN VALOR AVANCE")</f>
        <v>CUMPLIDA</v>
      </c>
    </row>
    <row r="13" spans="1:17" ht="180.75" x14ac:dyDescent="0.2">
      <c r="A13" s="987" t="s">
        <v>17</v>
      </c>
      <c r="B13" s="988" t="s">
        <v>13</v>
      </c>
      <c r="C13" s="1263"/>
      <c r="D13" s="1263"/>
      <c r="E13" s="1262"/>
      <c r="F13" s="1262"/>
      <c r="G13" s="1262"/>
      <c r="H13" s="362" t="s">
        <v>81</v>
      </c>
      <c r="I13" s="962" t="s">
        <v>82</v>
      </c>
      <c r="J13" s="989">
        <v>1</v>
      </c>
      <c r="K13" s="1057">
        <v>42662</v>
      </c>
      <c r="L13" s="1057">
        <v>42683</v>
      </c>
      <c r="M13" s="964">
        <f t="shared" si="0"/>
        <v>3</v>
      </c>
      <c r="N13" s="1059">
        <v>1</v>
      </c>
      <c r="O13" s="962" t="s">
        <v>83</v>
      </c>
      <c r="P13" s="364">
        <f t="shared" si="1"/>
        <v>1</v>
      </c>
      <c r="Q13" s="965" t="str" cm="1">
        <f t="array" aca="1" ref="Q13" ca="1">IF(ISNUMBER(P13),IF(P13=100%,"CUMPLIDA",IF(AND(ISNUMBER(L13),ISNUMBER(INDIRECT("FECHA_"&amp;$B13,1))), IF(L13&lt;=INDIRECT("FECHA_"&amp;$B13,1),"INCUMPLIDA","PROCESO"), "VERIFICAR FECHA")),"SIN VALOR AVANCE")</f>
        <v>CUMPLIDA</v>
      </c>
    </row>
    <row r="14" spans="1:17" ht="195.75" x14ac:dyDescent="0.2">
      <c r="A14" s="987" t="s">
        <v>17</v>
      </c>
      <c r="B14" s="988" t="s">
        <v>13</v>
      </c>
      <c r="C14" s="1263"/>
      <c r="D14" s="1263"/>
      <c r="E14" s="1262"/>
      <c r="F14" s="1262"/>
      <c r="G14" s="1262"/>
      <c r="H14" s="362" t="s">
        <v>84</v>
      </c>
      <c r="I14" s="962" t="s">
        <v>85</v>
      </c>
      <c r="J14" s="989">
        <v>1</v>
      </c>
      <c r="K14" s="1057">
        <v>42684</v>
      </c>
      <c r="L14" s="1057">
        <v>42698</v>
      </c>
      <c r="M14" s="964">
        <f t="shared" si="0"/>
        <v>2</v>
      </c>
      <c r="N14" s="1059">
        <v>1</v>
      </c>
      <c r="O14" s="962" t="s">
        <v>86</v>
      </c>
      <c r="P14" s="364">
        <f t="shared" si="1"/>
        <v>1</v>
      </c>
      <c r="Q14" s="965" t="str" cm="1">
        <f t="array" aca="1" ref="Q14" ca="1">IF(ISNUMBER(P14),IF(P14=100%,"CUMPLIDA",IF(AND(ISNUMBER(L14),ISNUMBER(INDIRECT("FECHA_"&amp;$B14,1))), IF(L14&lt;=INDIRECT("FECHA_"&amp;$B14,1),"INCUMPLIDA","PROCESO"), "VERIFICAR FECHA")),"SIN VALOR AVANCE")</f>
        <v>CUMPLIDA</v>
      </c>
    </row>
    <row r="15" spans="1:17" ht="165.75" x14ac:dyDescent="0.2">
      <c r="A15" s="987" t="s">
        <v>17</v>
      </c>
      <c r="B15" s="988" t="s">
        <v>13</v>
      </c>
      <c r="C15" s="1263"/>
      <c r="D15" s="1263"/>
      <c r="E15" s="1262"/>
      <c r="F15" s="1262"/>
      <c r="G15" s="1262"/>
      <c r="H15" s="362" t="s">
        <v>87</v>
      </c>
      <c r="I15" s="962" t="s">
        <v>88</v>
      </c>
      <c r="J15" s="989">
        <v>1</v>
      </c>
      <c r="K15" s="1057">
        <v>42699</v>
      </c>
      <c r="L15" s="1057">
        <v>42760</v>
      </c>
      <c r="M15" s="964">
        <f t="shared" si="0"/>
        <v>8.7142857142857135</v>
      </c>
      <c r="N15" s="1059">
        <v>1</v>
      </c>
      <c r="O15" s="962" t="s">
        <v>89</v>
      </c>
      <c r="P15" s="364">
        <f t="shared" si="1"/>
        <v>1</v>
      </c>
      <c r="Q15" s="965" t="str" cm="1">
        <f t="array" aca="1" ref="Q15" ca="1">IF(ISNUMBER(P15),IF(P15=100%,"CUMPLIDA",IF(AND(ISNUMBER(L15),ISNUMBER(INDIRECT("FECHA_"&amp;$B15,1))), IF(L15&lt;=INDIRECT("FECHA_"&amp;$B15,1),"INCUMPLIDA","PROCESO"), "VERIFICAR FECHA")),"SIN VALOR AVANCE")</f>
        <v>CUMPLIDA</v>
      </c>
    </row>
    <row r="16" spans="1:17" ht="150.75" x14ac:dyDescent="0.2">
      <c r="A16" s="987" t="s">
        <v>17</v>
      </c>
      <c r="B16" s="988" t="s">
        <v>13</v>
      </c>
      <c r="C16" s="1263"/>
      <c r="D16" s="1263"/>
      <c r="E16" s="1262"/>
      <c r="F16" s="1262"/>
      <c r="G16" s="362" t="s">
        <v>90</v>
      </c>
      <c r="H16" s="362" t="s">
        <v>91</v>
      </c>
      <c r="I16" s="962" t="s">
        <v>92</v>
      </c>
      <c r="J16" s="967">
        <v>1</v>
      </c>
      <c r="K16" s="1060">
        <v>45231</v>
      </c>
      <c r="L16" s="1060">
        <v>45504</v>
      </c>
      <c r="M16" s="964">
        <f t="shared" si="0"/>
        <v>39</v>
      </c>
      <c r="N16" s="1058">
        <v>1</v>
      </c>
      <c r="O16" s="990" t="s">
        <v>93</v>
      </c>
      <c r="P16" s="364">
        <f t="shared" si="1"/>
        <v>1</v>
      </c>
      <c r="Q16" s="965" t="str" cm="1">
        <f t="array" aca="1" ref="Q16" ca="1">IF(ISNUMBER(P16),IF(P16=100%,"CUMPLIDA",IF(AND(ISNUMBER(L16),ISNUMBER(INDIRECT("FECHA_"&amp;$B16,1))), IF(L16&lt;=INDIRECT("FECHA_"&amp;$B16,1),"INCUMPLIDA","PROCESO"), "VERIFICAR FECHA")),"SIN VALOR AVANCE")</f>
        <v>CUMPLIDA</v>
      </c>
    </row>
    <row r="17" spans="1:17" ht="150.75" x14ac:dyDescent="0.2">
      <c r="A17" s="987" t="s">
        <v>17</v>
      </c>
      <c r="B17" s="988" t="s">
        <v>13</v>
      </c>
      <c r="C17" s="1263"/>
      <c r="D17" s="1263"/>
      <c r="E17" s="1262"/>
      <c r="F17" s="1262"/>
      <c r="G17" s="362" t="s">
        <v>94</v>
      </c>
      <c r="H17" s="362" t="s">
        <v>95</v>
      </c>
      <c r="I17" s="962" t="s">
        <v>96</v>
      </c>
      <c r="J17" s="967">
        <v>1</v>
      </c>
      <c r="K17" s="1060">
        <v>45231</v>
      </c>
      <c r="L17" s="1060">
        <v>45504</v>
      </c>
      <c r="M17" s="964">
        <f t="shared" si="0"/>
        <v>39</v>
      </c>
      <c r="N17" s="1058">
        <v>1</v>
      </c>
      <c r="O17" s="990" t="s">
        <v>93</v>
      </c>
      <c r="P17" s="364">
        <f t="shared" si="1"/>
        <v>1</v>
      </c>
      <c r="Q17" s="965" t="str" cm="1">
        <f t="array" aca="1" ref="Q17" ca="1">IF(ISNUMBER(P17),IF(P17=100%,"CUMPLIDA",IF(AND(ISNUMBER(L17),ISNUMBER(INDIRECT("FECHA_"&amp;$B17,1))), IF(L17&lt;=INDIRECT("FECHA_"&amp;$B17,1),"INCUMPLIDA","PROCESO"), "VERIFICAR FECHA")),"SIN VALOR AVANCE")</f>
        <v>CUMPLIDA</v>
      </c>
    </row>
    <row r="18" spans="1:17" ht="90.75" x14ac:dyDescent="0.2">
      <c r="A18" s="987" t="s">
        <v>17</v>
      </c>
      <c r="B18" s="988" t="s">
        <v>13</v>
      </c>
      <c r="C18" s="1263"/>
      <c r="D18" s="1263"/>
      <c r="E18" s="1262"/>
      <c r="F18" s="1262"/>
      <c r="G18" s="362" t="s">
        <v>97</v>
      </c>
      <c r="H18" s="362" t="s">
        <v>98</v>
      </c>
      <c r="I18" s="962" t="s">
        <v>99</v>
      </c>
      <c r="J18" s="967">
        <v>1</v>
      </c>
      <c r="K18" s="1060">
        <v>45444</v>
      </c>
      <c r="L18" s="1060">
        <v>45747</v>
      </c>
      <c r="M18" s="964">
        <f>(L18-K18)/7</f>
        <v>43.285714285714285</v>
      </c>
      <c r="N18" s="1061">
        <v>0</v>
      </c>
      <c r="O18" s="987" t="s">
        <v>100</v>
      </c>
      <c r="P18" s="364">
        <f t="shared" si="1"/>
        <v>0</v>
      </c>
      <c r="Q18" s="965" t="str" cm="1">
        <f t="array" aca="1" ref="Q18" ca="1">IF(ISNUMBER(P18),IF(P18=100%,"CUMPLIDA",IF(AND(ISNUMBER(L18),ISNUMBER(INDIRECT("FECHA_"&amp;$B18,1))), IF(L18&lt;=INDIRECT("FECHA_"&amp;$B18,1),"INCUMPLIDA","PROCESO"), "VERIFICAR FECHA")),"SIN VALOR AVANCE")</f>
        <v>PROCESO</v>
      </c>
    </row>
    <row r="19" spans="1:17" ht="90.75" x14ac:dyDescent="0.2">
      <c r="A19" s="987" t="s">
        <v>17</v>
      </c>
      <c r="B19" s="988" t="s">
        <v>13</v>
      </c>
      <c r="C19" s="1263"/>
      <c r="D19" s="1263"/>
      <c r="E19" s="1262"/>
      <c r="F19" s="1262"/>
      <c r="G19" s="362" t="s">
        <v>101</v>
      </c>
      <c r="H19" s="362" t="s">
        <v>101</v>
      </c>
      <c r="I19" s="962" t="s">
        <v>102</v>
      </c>
      <c r="J19" s="967">
        <v>1</v>
      </c>
      <c r="K19" s="1060">
        <v>45444</v>
      </c>
      <c r="L19" s="1060">
        <v>45747</v>
      </c>
      <c r="M19" s="964">
        <f t="shared" ref="M19:M82" si="2">(L19-K19)/7</f>
        <v>43.285714285714285</v>
      </c>
      <c r="N19" s="1061">
        <v>1</v>
      </c>
      <c r="O19" s="987" t="s">
        <v>103</v>
      </c>
      <c r="P19" s="364">
        <f t="shared" si="1"/>
        <v>1</v>
      </c>
      <c r="Q19" s="965" t="str" cm="1">
        <f t="array" aca="1" ref="Q19" ca="1">IF(ISNUMBER(P19),IF(P19=100%,"CUMPLIDA",IF(AND(ISNUMBER(L19),ISNUMBER(INDIRECT("FECHA_"&amp;$B19,1))), IF(L19&lt;=INDIRECT("FECHA_"&amp;$B19,1),"INCUMPLIDA","PROCESO"), "VERIFICAR FECHA")),"SIN VALOR AVANCE")</f>
        <v>CUMPLIDA</v>
      </c>
    </row>
    <row r="20" spans="1:17" ht="90.75" x14ac:dyDescent="0.2">
      <c r="A20" s="987" t="s">
        <v>17</v>
      </c>
      <c r="B20" s="988" t="s">
        <v>13</v>
      </c>
      <c r="C20" s="1263"/>
      <c r="D20" s="1263"/>
      <c r="E20" s="1262"/>
      <c r="F20" s="1262"/>
      <c r="G20" s="362" t="s">
        <v>104</v>
      </c>
      <c r="H20" s="362" t="s">
        <v>104</v>
      </c>
      <c r="I20" s="962" t="s">
        <v>105</v>
      </c>
      <c r="J20" s="967">
        <v>1</v>
      </c>
      <c r="K20" s="1060">
        <v>45444</v>
      </c>
      <c r="L20" s="1060">
        <v>45747</v>
      </c>
      <c r="M20" s="964">
        <f t="shared" si="2"/>
        <v>43.285714285714285</v>
      </c>
      <c r="N20" s="1061">
        <v>0</v>
      </c>
      <c r="O20" s="987" t="s">
        <v>100</v>
      </c>
      <c r="P20" s="364">
        <f t="shared" si="1"/>
        <v>0</v>
      </c>
      <c r="Q20" s="965" t="str" cm="1">
        <f t="array" aca="1" ref="Q20" ca="1">IF(ISNUMBER(P20),IF(P20=100%,"CUMPLIDA",IF(AND(ISNUMBER(L20),ISNUMBER(INDIRECT("FECHA_"&amp;$B20,1))), IF(L20&lt;=INDIRECT("FECHA_"&amp;$B20,1),"INCUMPLIDA","PROCESO"), "VERIFICAR FECHA")),"SIN VALOR AVANCE")</f>
        <v>PROCESO</v>
      </c>
    </row>
    <row r="21" spans="1:17" ht="90.75" x14ac:dyDescent="0.2">
      <c r="A21" s="987" t="s">
        <v>17</v>
      </c>
      <c r="B21" s="988" t="s">
        <v>13</v>
      </c>
      <c r="C21" s="1263"/>
      <c r="D21" s="1263"/>
      <c r="E21" s="1262"/>
      <c r="F21" s="1262"/>
      <c r="G21" s="362" t="s">
        <v>106</v>
      </c>
      <c r="H21" s="362" t="s">
        <v>106</v>
      </c>
      <c r="I21" s="962" t="s">
        <v>107</v>
      </c>
      <c r="J21" s="967">
        <v>1</v>
      </c>
      <c r="K21" s="1060">
        <v>45444</v>
      </c>
      <c r="L21" s="1060">
        <v>45747</v>
      </c>
      <c r="M21" s="964">
        <f t="shared" si="2"/>
        <v>43.285714285714285</v>
      </c>
      <c r="N21" s="1061">
        <v>1</v>
      </c>
      <c r="O21" s="987" t="s">
        <v>103</v>
      </c>
      <c r="P21" s="364">
        <f t="shared" si="1"/>
        <v>1</v>
      </c>
      <c r="Q21" s="965" t="str" cm="1">
        <f t="array" aca="1" ref="Q21" ca="1">IF(ISNUMBER(P21),IF(P21=100%,"CUMPLIDA",IF(AND(ISNUMBER(L21),ISNUMBER(INDIRECT("FECHA_"&amp;$B21,1))), IF(L21&lt;=INDIRECT("FECHA_"&amp;$B21,1),"INCUMPLIDA","PROCESO"), "VERIFICAR FECHA")),"SIN VALOR AVANCE")</f>
        <v>CUMPLIDA</v>
      </c>
    </row>
    <row r="22" spans="1:17" ht="150.75" x14ac:dyDescent="0.2">
      <c r="A22" s="987" t="s">
        <v>17</v>
      </c>
      <c r="B22" s="988" t="s">
        <v>13</v>
      </c>
      <c r="C22" s="1263"/>
      <c r="D22" s="1263"/>
      <c r="E22" s="1262"/>
      <c r="F22" s="1262"/>
      <c r="G22" s="362" t="s">
        <v>108</v>
      </c>
      <c r="H22" s="362" t="s">
        <v>108</v>
      </c>
      <c r="I22" s="962" t="s">
        <v>109</v>
      </c>
      <c r="J22" s="967">
        <v>1</v>
      </c>
      <c r="K22" s="1060">
        <v>45444</v>
      </c>
      <c r="L22" s="1060">
        <v>45747</v>
      </c>
      <c r="M22" s="964">
        <f t="shared" si="2"/>
        <v>43.285714285714285</v>
      </c>
      <c r="N22" s="1061">
        <v>1</v>
      </c>
      <c r="O22" s="987" t="s">
        <v>93</v>
      </c>
      <c r="P22" s="364">
        <f t="shared" si="1"/>
        <v>1</v>
      </c>
      <c r="Q22" s="965" t="str" cm="1">
        <f t="array" aca="1" ref="Q22" ca="1">IF(ISNUMBER(P22),IF(P22=100%,"CUMPLIDA",IF(AND(ISNUMBER(L22),ISNUMBER(INDIRECT("FECHA_"&amp;$B22,1))), IF(L22&lt;=INDIRECT("FECHA_"&amp;$B22,1),"INCUMPLIDA","PROCESO"), "VERIFICAR FECHA")),"SIN VALOR AVANCE")</f>
        <v>CUMPLIDA</v>
      </c>
    </row>
    <row r="23" spans="1:17" ht="165.75" x14ac:dyDescent="0.2">
      <c r="A23" s="987" t="s">
        <v>17</v>
      </c>
      <c r="B23" s="988" t="s">
        <v>13</v>
      </c>
      <c r="C23" s="1263"/>
      <c r="D23" s="1263"/>
      <c r="E23" s="1262"/>
      <c r="F23" s="1262"/>
      <c r="G23" s="362" t="s">
        <v>110</v>
      </c>
      <c r="H23" s="362" t="s">
        <v>111</v>
      </c>
      <c r="I23" s="962" t="s">
        <v>112</v>
      </c>
      <c r="J23" s="967">
        <v>2</v>
      </c>
      <c r="K23" s="1060">
        <v>45748</v>
      </c>
      <c r="L23" s="1060">
        <v>45930</v>
      </c>
      <c r="M23" s="964">
        <f t="shared" si="2"/>
        <v>26</v>
      </c>
      <c r="N23" s="1061">
        <v>0</v>
      </c>
      <c r="O23" s="987" t="s">
        <v>113</v>
      </c>
      <c r="P23" s="364">
        <f t="shared" si="1"/>
        <v>0</v>
      </c>
      <c r="Q23" s="965" t="str" cm="1">
        <f t="array" aca="1" ref="Q23" ca="1">IF(ISNUMBER(P23),IF(P23=100%,"CUMPLIDA",IF(AND(ISNUMBER(L23),ISNUMBER(INDIRECT("FECHA_"&amp;$B23,1))), IF(L23&lt;=INDIRECT("FECHA_"&amp;$B23,1),"INCUMPLIDA","PROCESO"), "VERIFICAR FECHA")),"SIN VALOR AVANCE")</f>
        <v>PROCESO</v>
      </c>
    </row>
    <row r="24" spans="1:17" ht="90.75" x14ac:dyDescent="0.2">
      <c r="A24" s="987" t="s">
        <v>17</v>
      </c>
      <c r="B24" s="988" t="s">
        <v>13</v>
      </c>
      <c r="C24" s="1263"/>
      <c r="D24" s="1263"/>
      <c r="E24" s="1262"/>
      <c r="F24" s="1262"/>
      <c r="G24" s="362" t="s">
        <v>114</v>
      </c>
      <c r="H24" s="362" t="s">
        <v>115</v>
      </c>
      <c r="I24" s="962" t="s">
        <v>116</v>
      </c>
      <c r="J24" s="967">
        <v>1</v>
      </c>
      <c r="K24" s="1060">
        <v>45748</v>
      </c>
      <c r="L24" s="1060">
        <v>45930</v>
      </c>
      <c r="M24" s="964">
        <f t="shared" si="2"/>
        <v>26</v>
      </c>
      <c r="N24" s="1061">
        <v>0</v>
      </c>
      <c r="O24" s="987" t="s">
        <v>100</v>
      </c>
      <c r="P24" s="364">
        <f t="shared" si="1"/>
        <v>0</v>
      </c>
      <c r="Q24" s="965" t="str" cm="1">
        <f t="array" aca="1" ref="Q24" ca="1">IF(ISNUMBER(P24),IF(P24=100%,"CUMPLIDA",IF(AND(ISNUMBER(L24),ISNUMBER(INDIRECT("FECHA_"&amp;$B24,1))), IF(L24&lt;=INDIRECT("FECHA_"&amp;$B24,1),"INCUMPLIDA","PROCESO"), "VERIFICAR FECHA")),"SIN VALOR AVANCE")</f>
        <v>PROCESO</v>
      </c>
    </row>
    <row r="25" spans="1:17" ht="225.75" x14ac:dyDescent="0.2">
      <c r="A25" s="987" t="s">
        <v>17</v>
      </c>
      <c r="B25" s="988" t="s">
        <v>13</v>
      </c>
      <c r="C25" s="1263"/>
      <c r="D25" s="1263"/>
      <c r="E25" s="1262"/>
      <c r="F25" s="1262"/>
      <c r="G25" s="362" t="s">
        <v>117</v>
      </c>
      <c r="H25" s="362" t="s">
        <v>118</v>
      </c>
      <c r="I25" s="962" t="s">
        <v>119</v>
      </c>
      <c r="J25" s="967">
        <v>2</v>
      </c>
      <c r="K25" s="1060">
        <v>45748</v>
      </c>
      <c r="L25" s="1060">
        <v>45930</v>
      </c>
      <c r="M25" s="964">
        <f t="shared" si="2"/>
        <v>26</v>
      </c>
      <c r="N25" s="1061">
        <v>0</v>
      </c>
      <c r="O25" s="987" t="s">
        <v>120</v>
      </c>
      <c r="P25" s="364">
        <f t="shared" si="1"/>
        <v>0</v>
      </c>
      <c r="Q25" s="965" t="str" cm="1">
        <f t="array" aca="1" ref="Q25" ca="1">IF(ISNUMBER(P25),IF(P25=100%,"CUMPLIDA",IF(AND(ISNUMBER(L25),ISNUMBER(INDIRECT("FECHA_"&amp;$B25,1))), IF(L25&lt;=INDIRECT("FECHA_"&amp;$B25,1),"INCUMPLIDA","PROCESO"), "VERIFICAR FECHA")),"SIN VALOR AVANCE")</f>
        <v>PROCESO</v>
      </c>
    </row>
    <row r="26" spans="1:17" ht="150.75" customHeight="1" x14ac:dyDescent="0.2">
      <c r="A26" s="987" t="s">
        <v>17</v>
      </c>
      <c r="B26" s="988" t="s">
        <v>13</v>
      </c>
      <c r="C26" s="1263" t="s">
        <v>121</v>
      </c>
      <c r="D26" s="1263" t="s">
        <v>68</v>
      </c>
      <c r="E26" s="1262" t="s">
        <v>122</v>
      </c>
      <c r="F26" s="1262" t="s">
        <v>123</v>
      </c>
      <c r="G26" s="362" t="s">
        <v>124</v>
      </c>
      <c r="H26" s="362" t="s">
        <v>91</v>
      </c>
      <c r="I26" s="962" t="s">
        <v>92</v>
      </c>
      <c r="J26" s="967">
        <v>1</v>
      </c>
      <c r="K26" s="1060">
        <v>45231</v>
      </c>
      <c r="L26" s="1060">
        <v>45504</v>
      </c>
      <c r="M26" s="964">
        <f t="shared" si="2"/>
        <v>39</v>
      </c>
      <c r="N26" s="1058">
        <v>1</v>
      </c>
      <c r="O26" s="962" t="s">
        <v>125</v>
      </c>
      <c r="P26" s="364">
        <f t="shared" si="1"/>
        <v>1</v>
      </c>
      <c r="Q26" s="965" t="str" cm="1">
        <f t="array" aca="1" ref="Q26" ca="1">IF(ISNUMBER(P26),IF(P26=100%,"CUMPLIDA",IF(AND(ISNUMBER(L26),ISNUMBER(INDIRECT("FECHA_"&amp;$B26,1))), IF(L26&lt;=INDIRECT("FECHA_"&amp;$B26,1),"INCUMPLIDA","PROCESO"), "VERIFICAR FECHA")),"SIN VALOR AVANCE")</f>
        <v>CUMPLIDA</v>
      </c>
    </row>
    <row r="27" spans="1:17" ht="240.75" x14ac:dyDescent="0.2">
      <c r="A27" s="987" t="s">
        <v>17</v>
      </c>
      <c r="B27" s="988" t="s">
        <v>13</v>
      </c>
      <c r="C27" s="1263"/>
      <c r="D27" s="1263"/>
      <c r="E27" s="1262"/>
      <c r="F27" s="1262"/>
      <c r="G27" s="362" t="s">
        <v>126</v>
      </c>
      <c r="H27" s="362" t="s">
        <v>95</v>
      </c>
      <c r="I27" s="962" t="s">
        <v>96</v>
      </c>
      <c r="J27" s="967">
        <v>1</v>
      </c>
      <c r="K27" s="1060">
        <v>45231</v>
      </c>
      <c r="L27" s="1060">
        <v>45504</v>
      </c>
      <c r="M27" s="964">
        <f t="shared" si="2"/>
        <v>39</v>
      </c>
      <c r="N27" s="1058">
        <v>1</v>
      </c>
      <c r="O27" s="962" t="s">
        <v>127</v>
      </c>
      <c r="P27" s="364">
        <f t="shared" si="1"/>
        <v>1</v>
      </c>
      <c r="Q27" s="965" t="str" cm="1">
        <f t="array" aca="1" ref="Q27" ca="1">IF(ISNUMBER(P27),IF(P27=100%,"CUMPLIDA",IF(AND(ISNUMBER(L27),ISNUMBER(INDIRECT("FECHA_"&amp;$B27,1))), IF(L27&lt;=INDIRECT("FECHA_"&amp;$B27,1),"INCUMPLIDA","PROCESO"), "VERIFICAR FECHA")),"SIN VALOR AVANCE")</f>
        <v>CUMPLIDA</v>
      </c>
    </row>
    <row r="28" spans="1:17" ht="90.75" x14ac:dyDescent="0.2">
      <c r="A28" s="987" t="s">
        <v>17</v>
      </c>
      <c r="B28" s="988" t="s">
        <v>13</v>
      </c>
      <c r="C28" s="1263"/>
      <c r="D28" s="1263"/>
      <c r="E28" s="1262"/>
      <c r="F28" s="1262"/>
      <c r="G28" s="362" t="s">
        <v>97</v>
      </c>
      <c r="H28" s="362" t="s">
        <v>98</v>
      </c>
      <c r="I28" s="962" t="s">
        <v>99</v>
      </c>
      <c r="J28" s="967">
        <v>1</v>
      </c>
      <c r="K28" s="1060">
        <v>45444</v>
      </c>
      <c r="L28" s="1060">
        <v>45747</v>
      </c>
      <c r="M28" s="964">
        <f t="shared" si="2"/>
        <v>43.285714285714285</v>
      </c>
      <c r="N28" s="1061">
        <v>0</v>
      </c>
      <c r="O28" s="991" t="s">
        <v>100</v>
      </c>
      <c r="P28" s="364">
        <f t="shared" si="1"/>
        <v>0</v>
      </c>
      <c r="Q28" s="965" t="str" cm="1">
        <f t="array" aca="1" ref="Q28" ca="1">IF(ISNUMBER(P28),IF(P28=100%,"CUMPLIDA",IF(AND(ISNUMBER(L28),ISNUMBER(INDIRECT("FECHA_"&amp;$B28,1))), IF(L28&lt;=INDIRECT("FECHA_"&amp;$B28,1),"INCUMPLIDA","PROCESO"), "VERIFICAR FECHA")),"SIN VALOR AVANCE")</f>
        <v>PROCESO</v>
      </c>
    </row>
    <row r="29" spans="1:17" ht="90.75" x14ac:dyDescent="0.2">
      <c r="A29" s="987" t="s">
        <v>17</v>
      </c>
      <c r="B29" s="988" t="s">
        <v>13</v>
      </c>
      <c r="C29" s="1263"/>
      <c r="D29" s="1263"/>
      <c r="E29" s="1262"/>
      <c r="F29" s="1262"/>
      <c r="G29" s="362" t="s">
        <v>101</v>
      </c>
      <c r="H29" s="362" t="s">
        <v>101</v>
      </c>
      <c r="I29" s="962" t="s">
        <v>102</v>
      </c>
      <c r="J29" s="967">
        <v>1</v>
      </c>
      <c r="K29" s="1060">
        <v>45444</v>
      </c>
      <c r="L29" s="1060">
        <v>45747</v>
      </c>
      <c r="M29" s="964">
        <f t="shared" si="2"/>
        <v>43.285714285714285</v>
      </c>
      <c r="N29" s="1061">
        <v>1</v>
      </c>
      <c r="O29" s="991" t="s">
        <v>103</v>
      </c>
      <c r="P29" s="364">
        <f t="shared" si="1"/>
        <v>1</v>
      </c>
      <c r="Q29" s="965" t="str" cm="1">
        <f t="array" aca="1" ref="Q29" ca="1">IF(ISNUMBER(P29),IF(P29=100%,"CUMPLIDA",IF(AND(ISNUMBER(L29),ISNUMBER(INDIRECT("FECHA_"&amp;$B29,1))), IF(L29&lt;=INDIRECT("FECHA_"&amp;$B29,1),"INCUMPLIDA","PROCESO"), "VERIFICAR FECHA")),"SIN VALOR AVANCE")</f>
        <v>CUMPLIDA</v>
      </c>
    </row>
    <row r="30" spans="1:17" ht="90.75" x14ac:dyDescent="0.2">
      <c r="A30" s="987" t="s">
        <v>17</v>
      </c>
      <c r="B30" s="988" t="s">
        <v>13</v>
      </c>
      <c r="C30" s="1263"/>
      <c r="D30" s="1263"/>
      <c r="E30" s="1262"/>
      <c r="F30" s="1262"/>
      <c r="G30" s="362" t="s">
        <v>104</v>
      </c>
      <c r="H30" s="362" t="s">
        <v>104</v>
      </c>
      <c r="I30" s="962" t="s">
        <v>105</v>
      </c>
      <c r="J30" s="967">
        <v>1</v>
      </c>
      <c r="K30" s="1060">
        <v>45444</v>
      </c>
      <c r="L30" s="1060">
        <v>45747</v>
      </c>
      <c r="M30" s="964">
        <f t="shared" si="2"/>
        <v>43.285714285714285</v>
      </c>
      <c r="N30" s="1061">
        <v>0</v>
      </c>
      <c r="O30" s="991" t="s">
        <v>100</v>
      </c>
      <c r="P30" s="364">
        <f t="shared" si="1"/>
        <v>0</v>
      </c>
      <c r="Q30" s="965" t="str" cm="1">
        <f t="array" aca="1" ref="Q30" ca="1">IF(ISNUMBER(P30),IF(P30=100%,"CUMPLIDA",IF(AND(ISNUMBER(L30),ISNUMBER(INDIRECT("FECHA_"&amp;$B30,1))), IF(L30&lt;=INDIRECT("FECHA_"&amp;$B30,1),"INCUMPLIDA","PROCESO"), "VERIFICAR FECHA")),"SIN VALOR AVANCE")</f>
        <v>PROCESO</v>
      </c>
    </row>
    <row r="31" spans="1:17" ht="90.75" x14ac:dyDescent="0.2">
      <c r="A31" s="987" t="s">
        <v>17</v>
      </c>
      <c r="B31" s="988" t="s">
        <v>13</v>
      </c>
      <c r="C31" s="1263"/>
      <c r="D31" s="1263"/>
      <c r="E31" s="1262"/>
      <c r="F31" s="1262"/>
      <c r="G31" s="362" t="s">
        <v>106</v>
      </c>
      <c r="H31" s="362" t="s">
        <v>106</v>
      </c>
      <c r="I31" s="962" t="s">
        <v>107</v>
      </c>
      <c r="J31" s="967">
        <v>1</v>
      </c>
      <c r="K31" s="1060">
        <v>45444</v>
      </c>
      <c r="L31" s="1060">
        <v>45747</v>
      </c>
      <c r="M31" s="964">
        <f t="shared" si="2"/>
        <v>43.285714285714285</v>
      </c>
      <c r="N31" s="1061">
        <v>0.77</v>
      </c>
      <c r="O31" s="991" t="s">
        <v>103</v>
      </c>
      <c r="P31" s="364">
        <f t="shared" si="1"/>
        <v>0.77</v>
      </c>
      <c r="Q31" s="965" t="str" cm="1">
        <f t="array" aca="1" ref="Q31" ca="1">IF(ISNUMBER(P31),IF(P31=100%,"CUMPLIDA",IF(AND(ISNUMBER(L31),ISNUMBER(INDIRECT("FECHA_"&amp;$B31,1))), IF(L31&lt;=INDIRECT("FECHA_"&amp;$B31,1),"INCUMPLIDA","PROCESO"), "VERIFICAR FECHA")),"SIN VALOR AVANCE")</f>
        <v>PROCESO</v>
      </c>
    </row>
    <row r="32" spans="1:17" ht="150.75" x14ac:dyDescent="0.2">
      <c r="A32" s="987" t="s">
        <v>17</v>
      </c>
      <c r="B32" s="988" t="s">
        <v>13</v>
      </c>
      <c r="C32" s="1263"/>
      <c r="D32" s="1263"/>
      <c r="E32" s="1262"/>
      <c r="F32" s="1262"/>
      <c r="G32" s="362" t="s">
        <v>108</v>
      </c>
      <c r="H32" s="362" t="s">
        <v>108</v>
      </c>
      <c r="I32" s="962" t="s">
        <v>109</v>
      </c>
      <c r="J32" s="967">
        <v>1</v>
      </c>
      <c r="K32" s="1060">
        <v>45444</v>
      </c>
      <c r="L32" s="1060">
        <v>45747</v>
      </c>
      <c r="M32" s="964">
        <f t="shared" si="2"/>
        <v>43.285714285714285</v>
      </c>
      <c r="N32" s="1061">
        <v>0.77</v>
      </c>
      <c r="O32" s="991" t="s">
        <v>93</v>
      </c>
      <c r="P32" s="364">
        <f t="shared" si="1"/>
        <v>0.77</v>
      </c>
      <c r="Q32" s="965" t="str" cm="1">
        <f t="array" aca="1" ref="Q32" ca="1">IF(ISNUMBER(P32),IF(P32=100%,"CUMPLIDA",IF(AND(ISNUMBER(L32),ISNUMBER(INDIRECT("FECHA_"&amp;$B32,1))), IF(L32&lt;=INDIRECT("FECHA_"&amp;$B32,1),"INCUMPLIDA","PROCESO"), "VERIFICAR FECHA")),"SIN VALOR AVANCE")</f>
        <v>PROCESO</v>
      </c>
    </row>
    <row r="33" spans="1:17" ht="180.75" x14ac:dyDescent="0.2">
      <c r="A33" s="987" t="s">
        <v>17</v>
      </c>
      <c r="B33" s="988" t="s">
        <v>13</v>
      </c>
      <c r="C33" s="1263"/>
      <c r="D33" s="1263"/>
      <c r="E33" s="1262"/>
      <c r="F33" s="1262"/>
      <c r="G33" s="362" t="s">
        <v>110</v>
      </c>
      <c r="H33" s="362" t="s">
        <v>111</v>
      </c>
      <c r="I33" s="962" t="s">
        <v>112</v>
      </c>
      <c r="J33" s="967">
        <v>2</v>
      </c>
      <c r="K33" s="1060">
        <v>45748</v>
      </c>
      <c r="L33" s="1060">
        <v>45930</v>
      </c>
      <c r="M33" s="964">
        <f t="shared" si="2"/>
        <v>26</v>
      </c>
      <c r="N33" s="1061">
        <v>0</v>
      </c>
      <c r="O33" s="991" t="s">
        <v>128</v>
      </c>
      <c r="P33" s="364">
        <f t="shared" si="1"/>
        <v>0</v>
      </c>
      <c r="Q33" s="965" t="str" cm="1">
        <f t="array" aca="1" ref="Q33" ca="1">IF(ISNUMBER(P33),IF(P33=100%,"CUMPLIDA",IF(AND(ISNUMBER(L33),ISNUMBER(INDIRECT("FECHA_"&amp;$B33,1))), IF(L33&lt;=INDIRECT("FECHA_"&amp;$B33,1),"INCUMPLIDA","PROCESO"), "VERIFICAR FECHA")),"SIN VALOR AVANCE")</f>
        <v>PROCESO</v>
      </c>
    </row>
    <row r="34" spans="1:17" ht="90.75" x14ac:dyDescent="0.2">
      <c r="A34" s="987" t="s">
        <v>17</v>
      </c>
      <c r="B34" s="988" t="s">
        <v>13</v>
      </c>
      <c r="C34" s="1263"/>
      <c r="D34" s="1263"/>
      <c r="E34" s="1262"/>
      <c r="F34" s="1262"/>
      <c r="G34" s="362" t="s">
        <v>114</v>
      </c>
      <c r="H34" s="362" t="s">
        <v>115</v>
      </c>
      <c r="I34" s="962" t="s">
        <v>116</v>
      </c>
      <c r="J34" s="967">
        <v>1</v>
      </c>
      <c r="K34" s="1060">
        <v>45748</v>
      </c>
      <c r="L34" s="1060">
        <v>45930</v>
      </c>
      <c r="M34" s="964">
        <f t="shared" si="2"/>
        <v>26</v>
      </c>
      <c r="N34" s="1061">
        <v>0</v>
      </c>
      <c r="O34" s="991" t="s">
        <v>129</v>
      </c>
      <c r="P34" s="364">
        <f t="shared" si="1"/>
        <v>0</v>
      </c>
      <c r="Q34" s="965" t="str" cm="1">
        <f t="array" aca="1" ref="Q34" ca="1">IF(ISNUMBER(P34),IF(P34=100%,"CUMPLIDA",IF(AND(ISNUMBER(L34),ISNUMBER(INDIRECT("FECHA_"&amp;$B34,1))), IF(L34&lt;=INDIRECT("FECHA_"&amp;$B34,1),"INCUMPLIDA","PROCESO"), "VERIFICAR FECHA")),"SIN VALOR AVANCE")</f>
        <v>PROCESO</v>
      </c>
    </row>
    <row r="35" spans="1:17" ht="270.75" x14ac:dyDescent="0.2">
      <c r="A35" s="987" t="s">
        <v>17</v>
      </c>
      <c r="B35" s="988" t="s">
        <v>13</v>
      </c>
      <c r="C35" s="1263"/>
      <c r="D35" s="1263"/>
      <c r="E35" s="1262"/>
      <c r="F35" s="1262"/>
      <c r="G35" s="362" t="s">
        <v>117</v>
      </c>
      <c r="H35" s="362" t="s">
        <v>118</v>
      </c>
      <c r="I35" s="962" t="s">
        <v>119</v>
      </c>
      <c r="J35" s="967">
        <v>2</v>
      </c>
      <c r="K35" s="1060">
        <v>45748</v>
      </c>
      <c r="L35" s="1060">
        <v>45930</v>
      </c>
      <c r="M35" s="964">
        <f t="shared" si="2"/>
        <v>26</v>
      </c>
      <c r="N35" s="1061">
        <v>0</v>
      </c>
      <c r="O35" s="991" t="s">
        <v>130</v>
      </c>
      <c r="P35" s="364">
        <f t="shared" si="1"/>
        <v>0</v>
      </c>
      <c r="Q35" s="965" t="str" cm="1">
        <f t="array" aca="1" ref="Q35" ca="1">IF(ISNUMBER(P35),IF(P35=100%,"CUMPLIDA",IF(AND(ISNUMBER(L35),ISNUMBER(INDIRECT("FECHA_"&amp;$B35,1))), IF(L35&lt;=INDIRECT("FECHA_"&amp;$B35,1),"INCUMPLIDA","PROCESO"), "VERIFICAR FECHA")),"SIN VALOR AVANCE")</f>
        <v>PROCESO</v>
      </c>
    </row>
    <row r="36" spans="1:17" ht="135.75" x14ac:dyDescent="0.2">
      <c r="A36" s="987" t="s">
        <v>17</v>
      </c>
      <c r="B36" s="988" t="s">
        <v>13</v>
      </c>
      <c r="C36" s="1263"/>
      <c r="D36" s="1263"/>
      <c r="E36" s="1262"/>
      <c r="F36" s="1262"/>
      <c r="G36" s="362" t="s">
        <v>131</v>
      </c>
      <c r="H36" s="362" t="s">
        <v>132</v>
      </c>
      <c r="I36" s="962" t="s">
        <v>133</v>
      </c>
      <c r="J36" s="963">
        <v>1</v>
      </c>
      <c r="K36" s="1057">
        <v>42552</v>
      </c>
      <c r="L36" s="1057">
        <v>42916</v>
      </c>
      <c r="M36" s="964">
        <f t="shared" si="2"/>
        <v>52</v>
      </c>
      <c r="N36" s="1061">
        <v>1</v>
      </c>
      <c r="O36" s="962" t="s">
        <v>134</v>
      </c>
      <c r="P36" s="364">
        <f t="shared" si="1"/>
        <v>1</v>
      </c>
      <c r="Q36" s="965" t="str" cm="1">
        <f t="array" aca="1" ref="Q36" ca="1">IF(ISNUMBER(P36),IF(P36=100%,"CUMPLIDA",IF(AND(ISNUMBER(L36),ISNUMBER(INDIRECT("FECHA_"&amp;$B36,1))), IF(L36&lt;=INDIRECT("FECHA_"&amp;$B36,1),"INCUMPLIDA","PROCESO"), "VERIFICAR FECHA")),"SIN VALOR AVANCE")</f>
        <v>CUMPLIDA</v>
      </c>
    </row>
    <row r="37" spans="1:17" ht="330" x14ac:dyDescent="0.2">
      <c r="A37" s="987" t="s">
        <v>17</v>
      </c>
      <c r="B37" s="988" t="s">
        <v>13</v>
      </c>
      <c r="C37" s="1263"/>
      <c r="D37" s="1263"/>
      <c r="E37" s="1262"/>
      <c r="F37" s="1262"/>
      <c r="G37" s="1262" t="s">
        <v>135</v>
      </c>
      <c r="H37" s="362" t="s">
        <v>136</v>
      </c>
      <c r="I37" s="962" t="s">
        <v>137</v>
      </c>
      <c r="J37" s="963">
        <v>1</v>
      </c>
      <c r="K37" s="1057">
        <v>42558</v>
      </c>
      <c r="L37" s="1057">
        <v>42735</v>
      </c>
      <c r="M37" s="964">
        <f t="shared" si="2"/>
        <v>25.285714285714285</v>
      </c>
      <c r="N37" s="1061">
        <v>1</v>
      </c>
      <c r="O37" s="962" t="s">
        <v>134</v>
      </c>
      <c r="P37" s="364">
        <f t="shared" si="1"/>
        <v>1</v>
      </c>
      <c r="Q37" s="965" t="str" cm="1">
        <f t="array" aca="1" ref="Q37" ca="1">IF(ISNUMBER(P37),IF(P37=100%,"CUMPLIDA",IF(AND(ISNUMBER(L37),ISNUMBER(INDIRECT("FECHA_"&amp;$B37,1))), IF(L37&lt;=INDIRECT("FECHA_"&amp;$B37,1),"INCUMPLIDA","PROCESO"), "VERIFICAR FECHA")),"SIN VALOR AVANCE")</f>
        <v>CUMPLIDA</v>
      </c>
    </row>
    <row r="38" spans="1:17" ht="150.75" x14ac:dyDescent="0.2">
      <c r="A38" s="987" t="s">
        <v>17</v>
      </c>
      <c r="B38" s="988" t="s">
        <v>13</v>
      </c>
      <c r="C38" s="1263"/>
      <c r="D38" s="1263"/>
      <c r="E38" s="1262"/>
      <c r="F38" s="1262"/>
      <c r="G38" s="1262"/>
      <c r="H38" s="362" t="s">
        <v>138</v>
      </c>
      <c r="I38" s="962" t="s">
        <v>139</v>
      </c>
      <c r="J38" s="963">
        <v>3</v>
      </c>
      <c r="K38" s="1057">
        <v>42835</v>
      </c>
      <c r="L38" s="1057">
        <v>43190</v>
      </c>
      <c r="M38" s="964">
        <f t="shared" si="2"/>
        <v>50.714285714285715</v>
      </c>
      <c r="N38" s="1061">
        <v>3</v>
      </c>
      <c r="O38" s="962" t="s">
        <v>140</v>
      </c>
      <c r="P38" s="364">
        <f t="shared" si="1"/>
        <v>1</v>
      </c>
      <c r="Q38" s="965" t="str" cm="1">
        <f t="array" aca="1" ref="Q38" ca="1">IF(ISNUMBER(P38),IF(P38=100%,"CUMPLIDA",IF(AND(ISNUMBER(L38),ISNUMBER(INDIRECT("FECHA_"&amp;$B38,1))), IF(L38&lt;=INDIRECT("FECHA_"&amp;$B38,1),"INCUMPLIDA","PROCESO"), "VERIFICAR FECHA")),"SIN VALOR AVANCE")</f>
        <v>CUMPLIDA</v>
      </c>
    </row>
    <row r="39" spans="1:17" ht="180.75" x14ac:dyDescent="0.2">
      <c r="A39" s="987" t="s">
        <v>17</v>
      </c>
      <c r="B39" s="988" t="s">
        <v>13</v>
      </c>
      <c r="C39" s="1263"/>
      <c r="D39" s="1263"/>
      <c r="E39" s="1262"/>
      <c r="F39" s="1262"/>
      <c r="G39" s="1262"/>
      <c r="H39" s="362" t="s">
        <v>141</v>
      </c>
      <c r="I39" s="962" t="s">
        <v>142</v>
      </c>
      <c r="J39" s="963">
        <v>1</v>
      </c>
      <c r="K39" s="1057">
        <v>43465</v>
      </c>
      <c r="L39" s="1057">
        <v>43830</v>
      </c>
      <c r="M39" s="964">
        <f t="shared" si="2"/>
        <v>52.142857142857146</v>
      </c>
      <c r="N39" s="1061">
        <v>1</v>
      </c>
      <c r="O39" s="962" t="s">
        <v>143</v>
      </c>
      <c r="P39" s="364">
        <f t="shared" si="1"/>
        <v>1</v>
      </c>
      <c r="Q39" s="965" t="str" cm="1">
        <f t="array" aca="1" ref="Q39" ca="1">IF(ISNUMBER(P39),IF(P39=100%,"CUMPLIDA",IF(AND(ISNUMBER(L39),ISNUMBER(INDIRECT("FECHA_"&amp;$B39,1))), IF(L39&lt;=INDIRECT("FECHA_"&amp;$B39,1),"INCUMPLIDA","PROCESO"), "VERIFICAR FECHA")),"SIN VALOR AVANCE")</f>
        <v>CUMPLIDA</v>
      </c>
    </row>
    <row r="40" spans="1:17" ht="150.75" x14ac:dyDescent="0.2">
      <c r="A40" s="987" t="s">
        <v>17</v>
      </c>
      <c r="B40" s="988" t="s">
        <v>13</v>
      </c>
      <c r="C40" s="1263"/>
      <c r="D40" s="1263"/>
      <c r="E40" s="1262"/>
      <c r="F40" s="1262"/>
      <c r="G40" s="1262"/>
      <c r="H40" s="362" t="s">
        <v>144</v>
      </c>
      <c r="I40" s="962" t="s">
        <v>145</v>
      </c>
      <c r="J40" s="963">
        <v>1</v>
      </c>
      <c r="K40" s="1057">
        <v>43831</v>
      </c>
      <c r="L40" s="1057">
        <v>43920</v>
      </c>
      <c r="M40" s="964">
        <f t="shared" si="2"/>
        <v>12.714285714285714</v>
      </c>
      <c r="N40" s="1061">
        <v>1</v>
      </c>
      <c r="O40" s="962" t="s">
        <v>146</v>
      </c>
      <c r="P40" s="364">
        <f t="shared" si="1"/>
        <v>1</v>
      </c>
      <c r="Q40" s="965" t="str" cm="1">
        <f t="array" aca="1" ref="Q40" ca="1">IF(ISNUMBER(P40),IF(P40=100%,"CUMPLIDA",IF(AND(ISNUMBER(L40),ISNUMBER(INDIRECT("FECHA_"&amp;$B40,1))), IF(L40&lt;=INDIRECT("FECHA_"&amp;$B40,1),"INCUMPLIDA","PROCESO"), "VERIFICAR FECHA")),"SIN VALOR AVANCE")</f>
        <v>CUMPLIDA</v>
      </c>
    </row>
    <row r="41" spans="1:17" ht="165.75" x14ac:dyDescent="0.2">
      <c r="A41" s="987" t="s">
        <v>17</v>
      </c>
      <c r="B41" s="988" t="s">
        <v>13</v>
      </c>
      <c r="C41" s="1263"/>
      <c r="D41" s="1263"/>
      <c r="E41" s="1262"/>
      <c r="F41" s="1262"/>
      <c r="G41" s="1262"/>
      <c r="H41" s="362" t="s">
        <v>147</v>
      </c>
      <c r="I41" s="962" t="s">
        <v>148</v>
      </c>
      <c r="J41" s="963">
        <v>2</v>
      </c>
      <c r="K41" s="1057">
        <v>43922</v>
      </c>
      <c r="L41" s="1057">
        <v>44012</v>
      </c>
      <c r="M41" s="964">
        <f t="shared" si="2"/>
        <v>12.857142857142858</v>
      </c>
      <c r="N41" s="1061">
        <v>2</v>
      </c>
      <c r="O41" s="962" t="s">
        <v>149</v>
      </c>
      <c r="P41" s="364">
        <f t="shared" si="1"/>
        <v>1</v>
      </c>
      <c r="Q41" s="965" t="str" cm="1">
        <f t="array" aca="1" ref="Q41" ca="1">IF(ISNUMBER(P41),IF(P41=100%,"CUMPLIDA",IF(AND(ISNUMBER(L41),ISNUMBER(INDIRECT("FECHA_"&amp;$B41,1))), IF(L41&lt;=INDIRECT("FECHA_"&amp;$B41,1),"INCUMPLIDA","PROCESO"), "VERIFICAR FECHA")),"SIN VALOR AVANCE")</f>
        <v>CUMPLIDA</v>
      </c>
    </row>
    <row r="42" spans="1:17" ht="135.75" customHeight="1" x14ac:dyDescent="0.2">
      <c r="A42" s="987" t="s">
        <v>17</v>
      </c>
      <c r="B42" s="988" t="s">
        <v>13</v>
      </c>
      <c r="C42" s="1263" t="s">
        <v>150</v>
      </c>
      <c r="D42" s="1263" t="s">
        <v>151</v>
      </c>
      <c r="E42" s="1262" t="s">
        <v>152</v>
      </c>
      <c r="F42" s="1262" t="s">
        <v>153</v>
      </c>
      <c r="G42" s="362" t="s">
        <v>154</v>
      </c>
      <c r="H42" s="362" t="s">
        <v>155</v>
      </c>
      <c r="I42" s="962" t="s">
        <v>133</v>
      </c>
      <c r="J42" s="963">
        <v>1</v>
      </c>
      <c r="K42" s="1057">
        <v>42552</v>
      </c>
      <c r="L42" s="1057">
        <v>42916</v>
      </c>
      <c r="M42" s="964">
        <f t="shared" si="2"/>
        <v>52</v>
      </c>
      <c r="N42" s="1061">
        <v>1</v>
      </c>
      <c r="O42" s="962" t="s">
        <v>156</v>
      </c>
      <c r="P42" s="364">
        <f t="shared" si="1"/>
        <v>1</v>
      </c>
      <c r="Q42" s="965" t="str" cm="1">
        <f t="array" aca="1" ref="Q42" ca="1">IF(ISNUMBER(P42),IF(P42=100%,"CUMPLIDA",IF(AND(ISNUMBER(L42),ISNUMBER(INDIRECT("FECHA_"&amp;$B42,1))), IF(L42&lt;=INDIRECT("FECHA_"&amp;$B42,1),"INCUMPLIDA","PROCESO"), "VERIFICAR FECHA")),"SIN VALOR AVANCE")</f>
        <v>CUMPLIDA</v>
      </c>
    </row>
    <row r="43" spans="1:17" ht="345" x14ac:dyDescent="0.2">
      <c r="A43" s="987" t="s">
        <v>17</v>
      </c>
      <c r="B43" s="988" t="s">
        <v>13</v>
      </c>
      <c r="C43" s="1263"/>
      <c r="D43" s="1263"/>
      <c r="E43" s="1262"/>
      <c r="F43" s="1262"/>
      <c r="G43" s="1262" t="s">
        <v>157</v>
      </c>
      <c r="H43" s="362" t="s">
        <v>158</v>
      </c>
      <c r="I43" s="962" t="s">
        <v>137</v>
      </c>
      <c r="J43" s="963">
        <v>1</v>
      </c>
      <c r="K43" s="1057">
        <v>42558</v>
      </c>
      <c r="L43" s="1057">
        <v>42735</v>
      </c>
      <c r="M43" s="964">
        <f t="shared" si="2"/>
        <v>25.285714285714285</v>
      </c>
      <c r="N43" s="1061">
        <v>1</v>
      </c>
      <c r="O43" s="962" t="s">
        <v>134</v>
      </c>
      <c r="P43" s="364">
        <f t="shared" si="1"/>
        <v>1</v>
      </c>
      <c r="Q43" s="965" t="str" cm="1">
        <f t="array" aca="1" ref="Q43" ca="1">IF(ISNUMBER(P43),IF(P43=100%,"CUMPLIDA",IF(AND(ISNUMBER(L43),ISNUMBER(INDIRECT("FECHA_"&amp;$B43,1))), IF(L43&lt;=INDIRECT("FECHA_"&amp;$B43,1),"INCUMPLIDA","PROCESO"), "VERIFICAR FECHA")),"SIN VALOR AVANCE")</f>
        <v>CUMPLIDA</v>
      </c>
    </row>
    <row r="44" spans="1:17" ht="150.75" x14ac:dyDescent="0.2">
      <c r="A44" s="987" t="s">
        <v>17</v>
      </c>
      <c r="B44" s="988" t="s">
        <v>13</v>
      </c>
      <c r="C44" s="1263"/>
      <c r="D44" s="1263"/>
      <c r="E44" s="1262"/>
      <c r="F44" s="1262"/>
      <c r="G44" s="1262"/>
      <c r="H44" s="362" t="s">
        <v>138</v>
      </c>
      <c r="I44" s="962" t="s">
        <v>139</v>
      </c>
      <c r="J44" s="963">
        <v>3</v>
      </c>
      <c r="K44" s="1057">
        <v>42835</v>
      </c>
      <c r="L44" s="1057">
        <v>43190</v>
      </c>
      <c r="M44" s="964">
        <f t="shared" si="2"/>
        <v>50.714285714285715</v>
      </c>
      <c r="N44" s="1061">
        <v>3</v>
      </c>
      <c r="O44" s="962" t="s">
        <v>140</v>
      </c>
      <c r="P44" s="364">
        <f t="shared" si="1"/>
        <v>1</v>
      </c>
      <c r="Q44" s="965" t="str" cm="1">
        <f t="array" aca="1" ref="Q44" ca="1">IF(ISNUMBER(P44),IF(P44=100%,"CUMPLIDA",IF(AND(ISNUMBER(L44),ISNUMBER(INDIRECT("FECHA_"&amp;$B44,1))), IF(L44&lt;=INDIRECT("FECHA_"&amp;$B44,1),"INCUMPLIDA","PROCESO"), "VERIFICAR FECHA")),"SIN VALOR AVANCE")</f>
        <v>CUMPLIDA</v>
      </c>
    </row>
    <row r="45" spans="1:17" ht="195.75" x14ac:dyDescent="0.2">
      <c r="A45" s="987" t="s">
        <v>17</v>
      </c>
      <c r="B45" s="988" t="s">
        <v>13</v>
      </c>
      <c r="C45" s="1263"/>
      <c r="D45" s="1263"/>
      <c r="E45" s="1262"/>
      <c r="F45" s="1262"/>
      <c r="G45" s="1262"/>
      <c r="H45" s="362" t="s">
        <v>141</v>
      </c>
      <c r="I45" s="962" t="s">
        <v>142</v>
      </c>
      <c r="J45" s="963">
        <v>1</v>
      </c>
      <c r="K45" s="1057">
        <v>43465</v>
      </c>
      <c r="L45" s="1057">
        <v>43830</v>
      </c>
      <c r="M45" s="964">
        <f t="shared" si="2"/>
        <v>52.142857142857146</v>
      </c>
      <c r="N45" s="1061">
        <v>1</v>
      </c>
      <c r="O45" s="962" t="s">
        <v>159</v>
      </c>
      <c r="P45" s="364">
        <f t="shared" si="1"/>
        <v>1</v>
      </c>
      <c r="Q45" s="965" t="str" cm="1">
        <f t="array" aca="1" ref="Q45" ca="1">IF(ISNUMBER(P45),IF(P45=100%,"CUMPLIDA",IF(AND(ISNUMBER(L45),ISNUMBER(INDIRECT("FECHA_"&amp;$B45,1))), IF(L45&lt;=INDIRECT("FECHA_"&amp;$B45,1),"INCUMPLIDA","PROCESO"), "VERIFICAR FECHA")),"SIN VALOR AVANCE")</f>
        <v>CUMPLIDA</v>
      </c>
    </row>
    <row r="46" spans="1:17" ht="165.75" x14ac:dyDescent="0.2">
      <c r="A46" s="987" t="s">
        <v>17</v>
      </c>
      <c r="B46" s="988" t="s">
        <v>13</v>
      </c>
      <c r="C46" s="1263"/>
      <c r="D46" s="1263"/>
      <c r="E46" s="1262"/>
      <c r="F46" s="1262"/>
      <c r="G46" s="1262"/>
      <c r="H46" s="362" t="s">
        <v>144</v>
      </c>
      <c r="I46" s="962" t="s">
        <v>145</v>
      </c>
      <c r="J46" s="963">
        <v>1</v>
      </c>
      <c r="K46" s="1057">
        <v>43831</v>
      </c>
      <c r="L46" s="1057">
        <v>43920</v>
      </c>
      <c r="M46" s="964">
        <f t="shared" si="2"/>
        <v>12.714285714285714</v>
      </c>
      <c r="N46" s="1061">
        <v>1</v>
      </c>
      <c r="O46" s="962" t="s">
        <v>149</v>
      </c>
      <c r="P46" s="364">
        <f t="shared" si="1"/>
        <v>1</v>
      </c>
      <c r="Q46" s="965" t="str" cm="1">
        <f t="array" aca="1" ref="Q46" ca="1">IF(ISNUMBER(P46),IF(P46=100%,"CUMPLIDA",IF(AND(ISNUMBER(L46),ISNUMBER(INDIRECT("FECHA_"&amp;$B46,1))), IF(L46&lt;=INDIRECT("FECHA_"&amp;$B46,1),"INCUMPLIDA","PROCESO"), "VERIFICAR FECHA")),"SIN VALOR AVANCE")</f>
        <v>CUMPLIDA</v>
      </c>
    </row>
    <row r="47" spans="1:17" ht="165.75" x14ac:dyDescent="0.2">
      <c r="A47" s="987" t="s">
        <v>17</v>
      </c>
      <c r="B47" s="988" t="s">
        <v>13</v>
      </c>
      <c r="C47" s="1263"/>
      <c r="D47" s="1263"/>
      <c r="E47" s="1262"/>
      <c r="F47" s="1262"/>
      <c r="G47" s="1262"/>
      <c r="H47" s="362" t="s">
        <v>147</v>
      </c>
      <c r="I47" s="962" t="s">
        <v>148</v>
      </c>
      <c r="J47" s="963">
        <v>2</v>
      </c>
      <c r="K47" s="1057">
        <v>43922</v>
      </c>
      <c r="L47" s="1057">
        <v>44012</v>
      </c>
      <c r="M47" s="964">
        <f t="shared" si="2"/>
        <v>12.857142857142858</v>
      </c>
      <c r="N47" s="1061">
        <v>2</v>
      </c>
      <c r="O47" s="962" t="s">
        <v>149</v>
      </c>
      <c r="P47" s="364">
        <f t="shared" si="1"/>
        <v>1</v>
      </c>
      <c r="Q47" s="965" t="str" cm="1">
        <f t="array" aca="1" ref="Q47" ca="1">IF(ISNUMBER(P47),IF(P47=100%,"CUMPLIDA",IF(AND(ISNUMBER(L47),ISNUMBER(INDIRECT("FECHA_"&amp;$B47,1))), IF(L47&lt;=INDIRECT("FECHA_"&amp;$B47,1),"INCUMPLIDA","PROCESO"), "VERIFICAR FECHA")),"SIN VALOR AVANCE")</f>
        <v>CUMPLIDA</v>
      </c>
    </row>
    <row r="48" spans="1:17" ht="135.75" x14ac:dyDescent="0.2">
      <c r="A48" s="987" t="s">
        <v>17</v>
      </c>
      <c r="B48" s="988" t="s">
        <v>13</v>
      </c>
      <c r="C48" s="1263"/>
      <c r="D48" s="1263"/>
      <c r="E48" s="1262"/>
      <c r="F48" s="1262"/>
      <c r="G48" s="362" t="s">
        <v>160</v>
      </c>
      <c r="H48" s="362" t="s">
        <v>91</v>
      </c>
      <c r="I48" s="962" t="s">
        <v>92</v>
      </c>
      <c r="J48" s="963">
        <v>1</v>
      </c>
      <c r="K48" s="1057">
        <v>45231</v>
      </c>
      <c r="L48" s="1057">
        <v>45504</v>
      </c>
      <c r="M48" s="964">
        <f t="shared" si="2"/>
        <v>39</v>
      </c>
      <c r="N48" s="1061">
        <v>1</v>
      </c>
      <c r="O48" s="962" t="s">
        <v>161</v>
      </c>
      <c r="P48" s="364">
        <f t="shared" si="1"/>
        <v>1</v>
      </c>
      <c r="Q48" s="965" t="str" cm="1">
        <f t="array" aca="1" ref="Q48" ca="1">IF(ISNUMBER(P48),IF(P48=100%,"CUMPLIDA",IF(AND(ISNUMBER(L48),ISNUMBER(INDIRECT("FECHA_"&amp;$B48,1))), IF(L48&lt;=INDIRECT("FECHA_"&amp;$B48,1),"INCUMPLIDA","PROCESO"), "VERIFICAR FECHA")),"SIN VALOR AVANCE")</f>
        <v>CUMPLIDA</v>
      </c>
    </row>
    <row r="49" spans="1:17" ht="135.75" x14ac:dyDescent="0.2">
      <c r="A49" s="987" t="s">
        <v>17</v>
      </c>
      <c r="B49" s="988" t="s">
        <v>13</v>
      </c>
      <c r="C49" s="1263"/>
      <c r="D49" s="1263"/>
      <c r="E49" s="1262"/>
      <c r="F49" s="1262"/>
      <c r="G49" s="362" t="s">
        <v>162</v>
      </c>
      <c r="H49" s="362" t="s">
        <v>163</v>
      </c>
      <c r="I49" s="962" t="s">
        <v>164</v>
      </c>
      <c r="J49" s="963">
        <v>1</v>
      </c>
      <c r="K49" s="1057">
        <v>45323</v>
      </c>
      <c r="L49" s="1057">
        <v>45596</v>
      </c>
      <c r="M49" s="964">
        <f t="shared" si="2"/>
        <v>39</v>
      </c>
      <c r="N49" s="1061">
        <v>1</v>
      </c>
      <c r="O49" s="962" t="s">
        <v>161</v>
      </c>
      <c r="P49" s="364">
        <f t="shared" si="1"/>
        <v>1</v>
      </c>
      <c r="Q49" s="965" t="str" cm="1">
        <f t="array" aca="1" ref="Q49" ca="1">IF(ISNUMBER(P49),IF(P49=100%,"CUMPLIDA",IF(AND(ISNUMBER(L49),ISNUMBER(INDIRECT("FECHA_"&amp;$B49,1))), IF(L49&lt;=INDIRECT("FECHA_"&amp;$B49,1),"INCUMPLIDA","PROCESO"), "VERIFICAR FECHA")),"SIN VALOR AVANCE")</f>
        <v>CUMPLIDA</v>
      </c>
    </row>
    <row r="50" spans="1:17" ht="225.75" x14ac:dyDescent="0.2">
      <c r="A50" s="987" t="s">
        <v>17</v>
      </c>
      <c r="B50" s="988" t="s">
        <v>13</v>
      </c>
      <c r="C50" s="1263"/>
      <c r="D50" s="1263"/>
      <c r="E50" s="1262"/>
      <c r="F50" s="1262"/>
      <c r="G50" s="1262" t="s">
        <v>165</v>
      </c>
      <c r="H50" s="992" t="s">
        <v>95</v>
      </c>
      <c r="I50" s="993" t="s">
        <v>96</v>
      </c>
      <c r="J50" s="963">
        <v>1</v>
      </c>
      <c r="K50" s="1057">
        <v>45231</v>
      </c>
      <c r="L50" s="1057">
        <v>45504</v>
      </c>
      <c r="M50" s="964">
        <f t="shared" si="2"/>
        <v>39</v>
      </c>
      <c r="N50" s="1061">
        <v>1</v>
      </c>
      <c r="O50" s="962" t="s">
        <v>166</v>
      </c>
      <c r="P50" s="364">
        <f t="shared" si="1"/>
        <v>1</v>
      </c>
      <c r="Q50" s="965" t="str" cm="1">
        <f t="array" aca="1" ref="Q50" ca="1">IF(ISNUMBER(P50),IF(P50=100%,"CUMPLIDA",IF(AND(ISNUMBER(L50),ISNUMBER(INDIRECT("FECHA_"&amp;$B50,1))), IF(L50&lt;=INDIRECT("FECHA_"&amp;$B50,1),"INCUMPLIDA","PROCESO"), "VERIFICAR FECHA")),"SIN VALOR AVANCE")</f>
        <v>CUMPLIDA</v>
      </c>
    </row>
    <row r="51" spans="1:17" ht="225.75" x14ac:dyDescent="0.2">
      <c r="A51" s="987" t="s">
        <v>17</v>
      </c>
      <c r="B51" s="988" t="s">
        <v>13</v>
      </c>
      <c r="C51" s="1263"/>
      <c r="D51" s="1263"/>
      <c r="E51" s="1262"/>
      <c r="F51" s="1262"/>
      <c r="G51" s="1262"/>
      <c r="H51" s="992" t="s">
        <v>167</v>
      </c>
      <c r="I51" s="993" t="s">
        <v>168</v>
      </c>
      <c r="J51" s="963">
        <v>1</v>
      </c>
      <c r="K51" s="1057">
        <v>45231</v>
      </c>
      <c r="L51" s="1057">
        <v>45596</v>
      </c>
      <c r="M51" s="964">
        <f t="shared" si="2"/>
        <v>52.142857142857146</v>
      </c>
      <c r="N51" s="1061">
        <v>1</v>
      </c>
      <c r="O51" s="962" t="s">
        <v>166</v>
      </c>
      <c r="P51" s="364">
        <f t="shared" si="1"/>
        <v>1</v>
      </c>
      <c r="Q51" s="965" t="str" cm="1">
        <f t="array" aca="1" ref="Q51" ca="1">IF(ISNUMBER(P51),IF(P51=100%,"CUMPLIDA",IF(AND(ISNUMBER(L51),ISNUMBER(INDIRECT("FECHA_"&amp;$B51,1))), IF(L51&lt;=INDIRECT("FECHA_"&amp;$B51,1),"INCUMPLIDA","PROCESO"), "VERIFICAR FECHA")),"SIN VALOR AVANCE")</f>
        <v>CUMPLIDA</v>
      </c>
    </row>
    <row r="52" spans="1:17" ht="255.75" x14ac:dyDescent="0.2">
      <c r="A52" s="987" t="s">
        <v>17</v>
      </c>
      <c r="B52" s="988" t="s">
        <v>13</v>
      </c>
      <c r="C52" s="1263"/>
      <c r="D52" s="1263"/>
      <c r="E52" s="1262"/>
      <c r="F52" s="1262"/>
      <c r="G52" s="1262" t="s">
        <v>169</v>
      </c>
      <c r="H52" s="992" t="s">
        <v>170</v>
      </c>
      <c r="I52" s="993" t="s">
        <v>171</v>
      </c>
      <c r="J52" s="963">
        <v>21</v>
      </c>
      <c r="K52" s="1057">
        <v>45505</v>
      </c>
      <c r="L52" s="1057">
        <v>47483</v>
      </c>
      <c r="M52" s="964">
        <f t="shared" si="2"/>
        <v>282.57142857142856</v>
      </c>
      <c r="N52" s="1061">
        <v>1</v>
      </c>
      <c r="O52" s="962" t="s">
        <v>172</v>
      </c>
      <c r="P52" s="364">
        <f t="shared" si="1"/>
        <v>4.7619047619047616E-2</v>
      </c>
      <c r="Q52" s="965" t="str" cm="1">
        <f t="array" aca="1" ref="Q52" ca="1">IF(ISNUMBER(P52),IF(P52=100%,"CUMPLIDA",IF(AND(ISNUMBER(L52),ISNUMBER(INDIRECT("FECHA_"&amp;$B52,1))), IF(L52&lt;=INDIRECT("FECHA_"&amp;$B52,1),"INCUMPLIDA","PROCESO"), "VERIFICAR FECHA")),"SIN VALOR AVANCE")</f>
        <v>PROCESO</v>
      </c>
    </row>
    <row r="53" spans="1:17" ht="255.75" x14ac:dyDescent="0.2">
      <c r="A53" s="987" t="s">
        <v>17</v>
      </c>
      <c r="B53" s="988" t="s">
        <v>13</v>
      </c>
      <c r="C53" s="1263"/>
      <c r="D53" s="1263"/>
      <c r="E53" s="1262"/>
      <c r="F53" s="1262"/>
      <c r="G53" s="1262"/>
      <c r="H53" s="994" t="s">
        <v>173</v>
      </c>
      <c r="I53" s="995" t="s">
        <v>174</v>
      </c>
      <c r="J53" s="963">
        <v>3</v>
      </c>
      <c r="K53" s="1057">
        <v>45505</v>
      </c>
      <c r="L53" s="1057">
        <v>47483</v>
      </c>
      <c r="M53" s="964">
        <f t="shared" si="2"/>
        <v>282.57142857142856</v>
      </c>
      <c r="N53" s="1061">
        <v>3</v>
      </c>
      <c r="O53" s="962" t="s">
        <v>172</v>
      </c>
      <c r="P53" s="364">
        <f t="shared" si="1"/>
        <v>1</v>
      </c>
      <c r="Q53" s="965" t="str" cm="1">
        <f t="array" aca="1" ref="Q53" ca="1">IF(ISNUMBER(P53),IF(P53=100%,"CUMPLIDA",IF(AND(ISNUMBER(L53),ISNUMBER(INDIRECT("FECHA_"&amp;$B53,1))), IF(L53&lt;=INDIRECT("FECHA_"&amp;$B53,1),"INCUMPLIDA","PROCESO"), "VERIFICAR FECHA")),"SIN VALOR AVANCE")</f>
        <v>CUMPLIDA</v>
      </c>
    </row>
    <row r="54" spans="1:17" ht="165.75" x14ac:dyDescent="0.2">
      <c r="A54" s="987" t="s">
        <v>17</v>
      </c>
      <c r="B54" s="988" t="s">
        <v>13</v>
      </c>
      <c r="C54" s="1263" t="s">
        <v>175</v>
      </c>
      <c r="D54" s="1263" t="s">
        <v>176</v>
      </c>
      <c r="E54" s="1262" t="s">
        <v>177</v>
      </c>
      <c r="F54" s="1269" t="s">
        <v>178</v>
      </c>
      <c r="G54" s="362" t="s">
        <v>179</v>
      </c>
      <c r="H54" s="362" t="s">
        <v>180</v>
      </c>
      <c r="I54" s="962" t="s">
        <v>181</v>
      </c>
      <c r="J54" s="963">
        <v>3</v>
      </c>
      <c r="K54" s="1057">
        <v>42736</v>
      </c>
      <c r="L54" s="1057">
        <v>43100</v>
      </c>
      <c r="M54" s="964">
        <f t="shared" si="2"/>
        <v>52</v>
      </c>
      <c r="N54" s="1061">
        <v>3</v>
      </c>
      <c r="O54" s="962" t="s">
        <v>182</v>
      </c>
      <c r="P54" s="364">
        <f t="shared" si="1"/>
        <v>1</v>
      </c>
      <c r="Q54" s="965" t="str" cm="1">
        <f t="array" aca="1" ref="Q54" ca="1">IF(ISNUMBER(P54),IF(P54=100%,"CUMPLIDA",IF(AND(ISNUMBER(L54),ISNUMBER(INDIRECT("FECHA_"&amp;$B54,1))), IF(L54&lt;=INDIRECT("FECHA_"&amp;$B54,1),"INCUMPLIDA","PROCESO"), "VERIFICAR FECHA")),"SIN VALOR AVANCE")</f>
        <v>CUMPLIDA</v>
      </c>
    </row>
    <row r="55" spans="1:17" ht="105.75" x14ac:dyDescent="0.2">
      <c r="A55" s="987" t="s">
        <v>17</v>
      </c>
      <c r="B55" s="988" t="s">
        <v>13</v>
      </c>
      <c r="C55" s="1263"/>
      <c r="D55" s="1263"/>
      <c r="E55" s="1262"/>
      <c r="F55" s="1269"/>
      <c r="G55" s="362" t="s">
        <v>183</v>
      </c>
      <c r="H55" s="362" t="s">
        <v>184</v>
      </c>
      <c r="I55" s="962" t="s">
        <v>185</v>
      </c>
      <c r="J55" s="963">
        <v>4</v>
      </c>
      <c r="K55" s="1057">
        <v>42736</v>
      </c>
      <c r="L55" s="1057">
        <v>43100</v>
      </c>
      <c r="M55" s="964">
        <f t="shared" si="2"/>
        <v>52</v>
      </c>
      <c r="N55" s="1061">
        <v>4</v>
      </c>
      <c r="O55" s="962" t="s">
        <v>186</v>
      </c>
      <c r="P55" s="364">
        <f t="shared" si="1"/>
        <v>1</v>
      </c>
      <c r="Q55" s="965" t="str" cm="1">
        <f t="array" aca="1" ref="Q55" ca="1">IF(ISNUMBER(P55),IF(P55=100%,"CUMPLIDA",IF(AND(ISNUMBER(L55),ISNUMBER(INDIRECT("FECHA_"&amp;$B55,1))), IF(L55&lt;=INDIRECT("FECHA_"&amp;$B55,1),"INCUMPLIDA","PROCESO"), "VERIFICAR FECHA")),"SIN VALOR AVANCE")</f>
        <v>CUMPLIDA</v>
      </c>
    </row>
    <row r="56" spans="1:17" ht="225.75" x14ac:dyDescent="0.2">
      <c r="A56" s="987" t="s">
        <v>17</v>
      </c>
      <c r="B56" s="988" t="s">
        <v>13</v>
      </c>
      <c r="C56" s="1263"/>
      <c r="D56" s="1263"/>
      <c r="E56" s="1262"/>
      <c r="F56" s="1269"/>
      <c r="G56" s="1262" t="s">
        <v>187</v>
      </c>
      <c r="H56" s="362" t="s">
        <v>188</v>
      </c>
      <c r="I56" s="962" t="s">
        <v>189</v>
      </c>
      <c r="J56" s="963">
        <v>2</v>
      </c>
      <c r="K56" s="1057">
        <v>42648</v>
      </c>
      <c r="L56" s="1057">
        <v>42930</v>
      </c>
      <c r="M56" s="964">
        <f t="shared" si="2"/>
        <v>40.285714285714285</v>
      </c>
      <c r="N56" s="1061">
        <v>2</v>
      </c>
      <c r="O56" s="962" t="s">
        <v>190</v>
      </c>
      <c r="P56" s="364">
        <f t="shared" si="1"/>
        <v>1</v>
      </c>
      <c r="Q56" s="965" t="str" cm="1">
        <f t="array" aca="1" ref="Q56" ca="1">IF(ISNUMBER(P56),IF(P56=100%,"CUMPLIDA",IF(AND(ISNUMBER(L56),ISNUMBER(INDIRECT("FECHA_"&amp;$B56,1))), IF(L56&lt;=INDIRECT("FECHA_"&amp;$B56,1),"INCUMPLIDA","PROCESO"), "VERIFICAR FECHA")),"SIN VALOR AVANCE")</f>
        <v>CUMPLIDA</v>
      </c>
    </row>
    <row r="57" spans="1:17" ht="165.75" x14ac:dyDescent="0.2">
      <c r="A57" s="987" t="s">
        <v>17</v>
      </c>
      <c r="B57" s="988" t="s">
        <v>13</v>
      </c>
      <c r="C57" s="1263"/>
      <c r="D57" s="1263"/>
      <c r="E57" s="1262"/>
      <c r="F57" s="1269"/>
      <c r="G57" s="1262"/>
      <c r="H57" s="362" t="s">
        <v>138</v>
      </c>
      <c r="I57" s="962" t="s">
        <v>139</v>
      </c>
      <c r="J57" s="963">
        <v>3</v>
      </c>
      <c r="K57" s="1057">
        <v>42933</v>
      </c>
      <c r="L57" s="1057">
        <v>43220</v>
      </c>
      <c r="M57" s="964">
        <f t="shared" si="2"/>
        <v>41</v>
      </c>
      <c r="N57" s="1061">
        <v>3</v>
      </c>
      <c r="O57" s="962" t="s">
        <v>191</v>
      </c>
      <c r="P57" s="364">
        <f t="shared" si="1"/>
        <v>1</v>
      </c>
      <c r="Q57" s="965" t="str" cm="1">
        <f t="array" aca="1" ref="Q57" ca="1">IF(ISNUMBER(P57),IF(P57=100%,"CUMPLIDA",IF(AND(ISNUMBER(L57),ISNUMBER(INDIRECT("FECHA_"&amp;$B57,1))), IF(L57&lt;=INDIRECT("FECHA_"&amp;$B57,1),"INCUMPLIDA","PROCESO"), "VERIFICAR FECHA")),"SIN VALOR AVANCE")</f>
        <v>CUMPLIDA</v>
      </c>
    </row>
    <row r="58" spans="1:17" ht="255.75" x14ac:dyDescent="0.2">
      <c r="A58" s="987" t="s">
        <v>17</v>
      </c>
      <c r="B58" s="988" t="s">
        <v>13</v>
      </c>
      <c r="C58" s="1263"/>
      <c r="D58" s="1263"/>
      <c r="E58" s="1262"/>
      <c r="F58" s="1269"/>
      <c r="G58" s="1262"/>
      <c r="H58" s="362" t="s">
        <v>192</v>
      </c>
      <c r="I58" s="962" t="s">
        <v>193</v>
      </c>
      <c r="J58" s="963">
        <v>2</v>
      </c>
      <c r="K58" s="1057">
        <v>44197</v>
      </c>
      <c r="L58" s="1057">
        <v>44409</v>
      </c>
      <c r="M58" s="964">
        <f t="shared" si="2"/>
        <v>30.285714285714285</v>
      </c>
      <c r="N58" s="1061">
        <v>2</v>
      </c>
      <c r="O58" s="962" t="s">
        <v>194</v>
      </c>
      <c r="P58" s="364">
        <f t="shared" si="1"/>
        <v>1</v>
      </c>
      <c r="Q58" s="965" t="str" cm="1">
        <f t="array" aca="1" ref="Q58" ca="1">IF(ISNUMBER(P58),IF(P58=100%,"CUMPLIDA",IF(AND(ISNUMBER(L58),ISNUMBER(INDIRECT("FECHA_"&amp;$B58,1))), IF(L58&lt;=INDIRECT("FECHA_"&amp;$B58,1),"INCUMPLIDA","PROCESO"), "VERIFICAR FECHA")),"SIN VALOR AVANCE")</f>
        <v>CUMPLIDA</v>
      </c>
    </row>
    <row r="59" spans="1:17" ht="255.75" x14ac:dyDescent="0.2">
      <c r="A59" s="987" t="s">
        <v>17</v>
      </c>
      <c r="B59" s="988" t="s">
        <v>13</v>
      </c>
      <c r="C59" s="1263"/>
      <c r="D59" s="1263"/>
      <c r="E59" s="1262"/>
      <c r="F59" s="1269"/>
      <c r="G59" s="1262"/>
      <c r="H59" s="362" t="s">
        <v>195</v>
      </c>
      <c r="I59" s="962" t="s">
        <v>196</v>
      </c>
      <c r="J59" s="963">
        <v>2</v>
      </c>
      <c r="K59" s="1057">
        <v>44515</v>
      </c>
      <c r="L59" s="1057">
        <v>44881</v>
      </c>
      <c r="M59" s="964">
        <f t="shared" si="2"/>
        <v>52.285714285714285</v>
      </c>
      <c r="N59" s="1061">
        <v>2</v>
      </c>
      <c r="O59" s="962" t="s">
        <v>194</v>
      </c>
      <c r="P59" s="364">
        <f t="shared" si="1"/>
        <v>1</v>
      </c>
      <c r="Q59" s="965" t="str" cm="1">
        <f t="array" aca="1" ref="Q59" ca="1">IF(ISNUMBER(P59),IF(P59=100%,"CUMPLIDA",IF(AND(ISNUMBER(L59),ISNUMBER(INDIRECT("FECHA_"&amp;$B59,1))), IF(L59&lt;=INDIRECT("FECHA_"&amp;$B59,1),"INCUMPLIDA","PROCESO"), "VERIFICAR FECHA")),"SIN VALOR AVANCE")</f>
        <v>CUMPLIDA</v>
      </c>
    </row>
    <row r="60" spans="1:17" ht="255.75" x14ac:dyDescent="0.2">
      <c r="A60" s="987" t="s">
        <v>17</v>
      </c>
      <c r="B60" s="988" t="s">
        <v>13</v>
      </c>
      <c r="C60" s="1263"/>
      <c r="D60" s="1263"/>
      <c r="E60" s="1262"/>
      <c r="F60" s="1269"/>
      <c r="G60" s="1262"/>
      <c r="H60" s="362" t="s">
        <v>197</v>
      </c>
      <c r="I60" s="962" t="s">
        <v>198</v>
      </c>
      <c r="J60" s="963">
        <v>2</v>
      </c>
      <c r="K60" s="1057">
        <v>44882</v>
      </c>
      <c r="L60" s="1057">
        <v>44937</v>
      </c>
      <c r="M60" s="964">
        <f t="shared" si="2"/>
        <v>7.8571428571428568</v>
      </c>
      <c r="N60" s="1061">
        <v>2</v>
      </c>
      <c r="O60" s="962" t="s">
        <v>194</v>
      </c>
      <c r="P60" s="364">
        <f t="shared" si="1"/>
        <v>1</v>
      </c>
      <c r="Q60" s="965" t="str" cm="1">
        <f t="array" aca="1" ref="Q60" ca="1">IF(ISNUMBER(P60),IF(P60=100%,"CUMPLIDA",IF(AND(ISNUMBER(L60),ISNUMBER(INDIRECT("FECHA_"&amp;$B60,1))), IF(L60&lt;=INDIRECT("FECHA_"&amp;$B60,1),"INCUMPLIDA","PROCESO"), "VERIFICAR FECHA")),"SIN VALOR AVANCE")</f>
        <v>CUMPLIDA</v>
      </c>
    </row>
    <row r="61" spans="1:17" ht="180.75" x14ac:dyDescent="0.2">
      <c r="A61" s="987" t="s">
        <v>17</v>
      </c>
      <c r="B61" s="988" t="s">
        <v>13</v>
      </c>
      <c r="C61" s="1263"/>
      <c r="D61" s="1263"/>
      <c r="E61" s="1262"/>
      <c r="F61" s="1269"/>
      <c r="G61" s="1262"/>
      <c r="H61" s="362" t="s">
        <v>199</v>
      </c>
      <c r="I61" s="962" t="s">
        <v>198</v>
      </c>
      <c r="J61" s="963">
        <v>2</v>
      </c>
      <c r="K61" s="1057">
        <v>45444</v>
      </c>
      <c r="L61" s="1057">
        <v>45808</v>
      </c>
      <c r="M61" s="964">
        <f t="shared" si="2"/>
        <v>52</v>
      </c>
      <c r="N61" s="1061">
        <v>0</v>
      </c>
      <c r="O61" s="962" t="s">
        <v>200</v>
      </c>
      <c r="P61" s="364">
        <f t="shared" si="1"/>
        <v>0</v>
      </c>
      <c r="Q61" s="965" t="str" cm="1">
        <f t="array" aca="1" ref="Q61" ca="1">IF(ISNUMBER(P61),IF(P61=100%,"CUMPLIDA",IF(AND(ISNUMBER(L61),ISNUMBER(INDIRECT("FECHA_"&amp;$B61,1))), IF(L61&lt;=INDIRECT("FECHA_"&amp;$B61,1),"INCUMPLIDA","PROCESO"), "VERIFICAR FECHA")),"SIN VALOR AVANCE")</f>
        <v>PROCESO</v>
      </c>
    </row>
    <row r="62" spans="1:17" ht="135.75" x14ac:dyDescent="0.2">
      <c r="A62" s="987" t="s">
        <v>17</v>
      </c>
      <c r="B62" s="988" t="s">
        <v>13</v>
      </c>
      <c r="C62" s="1263"/>
      <c r="D62" s="1263"/>
      <c r="E62" s="1262"/>
      <c r="F62" s="1269"/>
      <c r="G62" s="1262"/>
      <c r="H62" s="362" t="s">
        <v>201</v>
      </c>
      <c r="I62" s="962" t="s">
        <v>198</v>
      </c>
      <c r="J62" s="963">
        <v>2</v>
      </c>
      <c r="K62" s="1057">
        <v>45809</v>
      </c>
      <c r="L62" s="1057">
        <v>46022</v>
      </c>
      <c r="M62" s="964">
        <f t="shared" si="2"/>
        <v>30.428571428571427</v>
      </c>
      <c r="N62" s="1061">
        <v>0</v>
      </c>
      <c r="O62" s="962" t="s">
        <v>202</v>
      </c>
      <c r="P62" s="364">
        <f t="shared" si="1"/>
        <v>0</v>
      </c>
      <c r="Q62" s="965" t="str" cm="1">
        <f t="array" aca="1" ref="Q62" ca="1">IF(ISNUMBER(P62),IF(P62=100%,"CUMPLIDA",IF(AND(ISNUMBER(L62),ISNUMBER(INDIRECT("FECHA_"&amp;$B62,1))), IF(L62&lt;=INDIRECT("FECHA_"&amp;$B62,1),"INCUMPLIDA","PROCESO"), "VERIFICAR FECHA")),"SIN VALOR AVANCE")</f>
        <v>PROCESO</v>
      </c>
    </row>
    <row r="63" spans="1:17" ht="105.75" customHeight="1" x14ac:dyDescent="0.2">
      <c r="A63" s="987" t="s">
        <v>17</v>
      </c>
      <c r="B63" s="988" t="s">
        <v>13</v>
      </c>
      <c r="C63" s="1263" t="s">
        <v>203</v>
      </c>
      <c r="D63" s="1263" t="s">
        <v>204</v>
      </c>
      <c r="E63" s="1262" t="s">
        <v>205</v>
      </c>
      <c r="F63" s="1262" t="s">
        <v>206</v>
      </c>
      <c r="G63" s="362" t="s">
        <v>207</v>
      </c>
      <c r="H63" s="362" t="s">
        <v>208</v>
      </c>
      <c r="I63" s="962" t="s">
        <v>209</v>
      </c>
      <c r="J63" s="963">
        <v>1</v>
      </c>
      <c r="K63" s="1057">
        <v>43862</v>
      </c>
      <c r="L63" s="1057">
        <v>43920</v>
      </c>
      <c r="M63" s="964">
        <f t="shared" si="2"/>
        <v>8.2857142857142865</v>
      </c>
      <c r="N63" s="1061">
        <v>1</v>
      </c>
      <c r="O63" s="962" t="s">
        <v>210</v>
      </c>
      <c r="P63" s="364">
        <f t="shared" si="1"/>
        <v>1</v>
      </c>
      <c r="Q63" s="965" t="str" cm="1">
        <f t="array" aca="1" ref="Q63" ca="1">IF(ISNUMBER(P63),IF(P63=100%,"CUMPLIDA",IF(AND(ISNUMBER(L63),ISNUMBER(INDIRECT("FECHA_"&amp;$B63,1))), IF(L63&lt;=INDIRECT("FECHA_"&amp;$B63,1),"INCUMPLIDA","PROCESO"), "VERIFICAR FECHA")),"SIN VALOR AVANCE")</f>
        <v>CUMPLIDA</v>
      </c>
    </row>
    <row r="64" spans="1:17" ht="105.75" x14ac:dyDescent="0.2">
      <c r="A64" s="987" t="s">
        <v>17</v>
      </c>
      <c r="B64" s="988" t="s">
        <v>13</v>
      </c>
      <c r="C64" s="1263"/>
      <c r="D64" s="1263"/>
      <c r="E64" s="1262"/>
      <c r="F64" s="1262"/>
      <c r="G64" s="362" t="s">
        <v>211</v>
      </c>
      <c r="H64" s="362" t="s">
        <v>91</v>
      </c>
      <c r="I64" s="962" t="s">
        <v>92</v>
      </c>
      <c r="J64" s="963">
        <v>1</v>
      </c>
      <c r="K64" s="1057">
        <v>45231</v>
      </c>
      <c r="L64" s="1057">
        <v>45504</v>
      </c>
      <c r="M64" s="964">
        <f t="shared" si="2"/>
        <v>39</v>
      </c>
      <c r="N64" s="1061">
        <v>1</v>
      </c>
      <c r="O64" s="962" t="s">
        <v>210</v>
      </c>
      <c r="P64" s="364">
        <f t="shared" si="1"/>
        <v>1</v>
      </c>
      <c r="Q64" s="965" t="str" cm="1">
        <f t="array" aca="1" ref="Q64" ca="1">IF(ISNUMBER(P64),IF(P64=100%,"CUMPLIDA",IF(AND(ISNUMBER(L64),ISNUMBER(INDIRECT("FECHA_"&amp;$B64,1))), IF(L64&lt;=INDIRECT("FECHA_"&amp;$B64,1),"INCUMPLIDA","PROCESO"), "VERIFICAR FECHA")),"SIN VALOR AVANCE")</f>
        <v>CUMPLIDA</v>
      </c>
    </row>
    <row r="65" spans="1:17" ht="225.75" x14ac:dyDescent="0.2">
      <c r="A65" s="987" t="s">
        <v>17</v>
      </c>
      <c r="B65" s="988" t="s">
        <v>13</v>
      </c>
      <c r="C65" s="1263"/>
      <c r="D65" s="1263"/>
      <c r="E65" s="1262"/>
      <c r="F65" s="1262"/>
      <c r="G65" s="1262" t="s">
        <v>212</v>
      </c>
      <c r="H65" s="992" t="s">
        <v>95</v>
      </c>
      <c r="I65" s="993" t="s">
        <v>96</v>
      </c>
      <c r="J65" s="963">
        <v>1</v>
      </c>
      <c r="K65" s="1057">
        <v>45231</v>
      </c>
      <c r="L65" s="1057">
        <v>45504</v>
      </c>
      <c r="M65" s="964">
        <f t="shared" si="2"/>
        <v>39</v>
      </c>
      <c r="N65" s="1061">
        <v>1</v>
      </c>
      <c r="O65" s="962" t="s">
        <v>166</v>
      </c>
      <c r="P65" s="364">
        <f t="shared" si="1"/>
        <v>1</v>
      </c>
      <c r="Q65" s="965" t="str" cm="1">
        <f t="array" aca="1" ref="Q65" ca="1">IF(ISNUMBER(P65),IF(P65=100%,"CUMPLIDA",IF(AND(ISNUMBER(L65),ISNUMBER(INDIRECT("FECHA_"&amp;$B65,1))), IF(L65&lt;=INDIRECT("FECHA_"&amp;$B65,1),"INCUMPLIDA","PROCESO"), "VERIFICAR FECHA")),"SIN VALOR AVANCE")</f>
        <v>CUMPLIDA</v>
      </c>
    </row>
    <row r="66" spans="1:17" ht="225.75" x14ac:dyDescent="0.2">
      <c r="A66" s="987" t="s">
        <v>17</v>
      </c>
      <c r="B66" s="988" t="s">
        <v>13</v>
      </c>
      <c r="C66" s="1263"/>
      <c r="D66" s="1263"/>
      <c r="E66" s="1262"/>
      <c r="F66" s="1262"/>
      <c r="G66" s="1262"/>
      <c r="H66" s="992" t="s">
        <v>167</v>
      </c>
      <c r="I66" s="993" t="s">
        <v>168</v>
      </c>
      <c r="J66" s="963">
        <v>1</v>
      </c>
      <c r="K66" s="1057">
        <v>45231</v>
      </c>
      <c r="L66" s="1057">
        <v>45596</v>
      </c>
      <c r="M66" s="964">
        <f t="shared" si="2"/>
        <v>52.142857142857146</v>
      </c>
      <c r="N66" s="1061">
        <v>1</v>
      </c>
      <c r="O66" s="962" t="s">
        <v>166</v>
      </c>
      <c r="P66" s="364">
        <f t="shared" si="1"/>
        <v>1</v>
      </c>
      <c r="Q66" s="965" t="str" cm="1">
        <f t="array" aca="1" ref="Q66" ca="1">IF(ISNUMBER(P66),IF(P66=100%,"CUMPLIDA",IF(AND(ISNUMBER(L66),ISNUMBER(INDIRECT("FECHA_"&amp;$B66,1))), IF(L66&lt;=INDIRECT("FECHA_"&amp;$B66,1),"INCUMPLIDA","PROCESO"), "VERIFICAR FECHA")),"SIN VALOR AVANCE")</f>
        <v>CUMPLIDA</v>
      </c>
    </row>
    <row r="67" spans="1:17" ht="240.75" x14ac:dyDescent="0.2">
      <c r="A67" s="987" t="s">
        <v>17</v>
      </c>
      <c r="B67" s="988" t="s">
        <v>13</v>
      </c>
      <c r="C67" s="1263"/>
      <c r="D67" s="1263"/>
      <c r="E67" s="1262"/>
      <c r="F67" s="1262"/>
      <c r="G67" s="1262" t="s">
        <v>213</v>
      </c>
      <c r="H67" s="992" t="s">
        <v>170</v>
      </c>
      <c r="I67" s="993" t="s">
        <v>171</v>
      </c>
      <c r="J67" s="963">
        <v>21</v>
      </c>
      <c r="K67" s="1057">
        <v>45505</v>
      </c>
      <c r="L67" s="1057">
        <v>47483</v>
      </c>
      <c r="M67" s="964">
        <f t="shared" si="2"/>
        <v>282.57142857142856</v>
      </c>
      <c r="N67" s="1061">
        <v>1</v>
      </c>
      <c r="O67" s="962" t="s">
        <v>214</v>
      </c>
      <c r="P67" s="364">
        <f t="shared" si="1"/>
        <v>4.7619047619047616E-2</v>
      </c>
      <c r="Q67" s="965" t="str" cm="1">
        <f t="array" aca="1" ref="Q67" ca="1">IF(ISNUMBER(P67),IF(P67=100%,"CUMPLIDA",IF(AND(ISNUMBER(L67),ISNUMBER(INDIRECT("FECHA_"&amp;$B67,1))), IF(L67&lt;=INDIRECT("FECHA_"&amp;$B67,1),"INCUMPLIDA","PROCESO"), "VERIFICAR FECHA")),"SIN VALOR AVANCE")</f>
        <v>PROCESO</v>
      </c>
    </row>
    <row r="68" spans="1:17" ht="225.75" x14ac:dyDescent="0.2">
      <c r="A68" s="987" t="s">
        <v>17</v>
      </c>
      <c r="B68" s="988" t="s">
        <v>13</v>
      </c>
      <c r="C68" s="1263"/>
      <c r="D68" s="1263"/>
      <c r="E68" s="1262"/>
      <c r="F68" s="1262"/>
      <c r="G68" s="1262"/>
      <c r="H68" s="994" t="s">
        <v>173</v>
      </c>
      <c r="I68" s="995" t="s">
        <v>174</v>
      </c>
      <c r="J68" s="963">
        <v>3</v>
      </c>
      <c r="K68" s="1057">
        <v>45505</v>
      </c>
      <c r="L68" s="1057">
        <v>47483</v>
      </c>
      <c r="M68" s="964">
        <f t="shared" si="2"/>
        <v>282.57142857142856</v>
      </c>
      <c r="N68" s="1061">
        <v>3</v>
      </c>
      <c r="O68" s="962" t="s">
        <v>215</v>
      </c>
      <c r="P68" s="364">
        <f t="shared" si="1"/>
        <v>1</v>
      </c>
      <c r="Q68" s="965" t="str" cm="1">
        <f t="array" aca="1" ref="Q68" ca="1">IF(ISNUMBER(P68),IF(P68=100%,"CUMPLIDA",IF(AND(ISNUMBER(L68),ISNUMBER(INDIRECT("FECHA_"&amp;$B68,1))), IF(L68&lt;=INDIRECT("FECHA_"&amp;$B68,1),"INCUMPLIDA","PROCESO"), "VERIFICAR FECHA")),"SIN VALOR AVANCE")</f>
        <v>CUMPLIDA</v>
      </c>
    </row>
    <row r="69" spans="1:17" ht="105.75" customHeight="1" x14ac:dyDescent="0.2">
      <c r="A69" s="987" t="s">
        <v>17</v>
      </c>
      <c r="B69" s="988" t="s">
        <v>13</v>
      </c>
      <c r="C69" s="1263" t="s">
        <v>216</v>
      </c>
      <c r="D69" s="1263" t="s">
        <v>151</v>
      </c>
      <c r="E69" s="1262" t="s">
        <v>217</v>
      </c>
      <c r="F69" s="1262" t="s">
        <v>218</v>
      </c>
      <c r="G69" s="362" t="s">
        <v>219</v>
      </c>
      <c r="H69" s="362" t="s">
        <v>220</v>
      </c>
      <c r="I69" s="962" t="s">
        <v>221</v>
      </c>
      <c r="J69" s="963">
        <v>1</v>
      </c>
      <c r="K69" s="1057">
        <v>42491</v>
      </c>
      <c r="L69" s="1057">
        <v>42582</v>
      </c>
      <c r="M69" s="964">
        <f t="shared" si="2"/>
        <v>13</v>
      </c>
      <c r="N69" s="1061">
        <v>1</v>
      </c>
      <c r="O69" s="962" t="s">
        <v>210</v>
      </c>
      <c r="P69" s="364">
        <f t="shared" si="1"/>
        <v>1</v>
      </c>
      <c r="Q69" s="965" t="str" cm="1">
        <f t="array" aca="1" ref="Q69" ca="1">IF(ISNUMBER(P69),IF(P69=100%,"CUMPLIDA",IF(AND(ISNUMBER(L69),ISNUMBER(INDIRECT("FECHA_"&amp;$B69,1))), IF(L69&lt;=INDIRECT("FECHA_"&amp;$B69,1),"INCUMPLIDA","PROCESO"), "VERIFICAR FECHA")),"SIN VALOR AVANCE")</f>
        <v>CUMPLIDA</v>
      </c>
    </row>
    <row r="70" spans="1:17" ht="150.75" x14ac:dyDescent="0.2">
      <c r="A70" s="987" t="s">
        <v>17</v>
      </c>
      <c r="B70" s="988" t="s">
        <v>13</v>
      </c>
      <c r="C70" s="1263"/>
      <c r="D70" s="1263"/>
      <c r="E70" s="1262"/>
      <c r="F70" s="1262"/>
      <c r="G70" s="362" t="s">
        <v>222</v>
      </c>
      <c r="H70" s="362" t="s">
        <v>91</v>
      </c>
      <c r="I70" s="962" t="s">
        <v>92</v>
      </c>
      <c r="J70" s="967">
        <v>1</v>
      </c>
      <c r="K70" s="1060">
        <v>45231</v>
      </c>
      <c r="L70" s="1060">
        <v>45504</v>
      </c>
      <c r="M70" s="964">
        <f t="shared" si="2"/>
        <v>39</v>
      </c>
      <c r="N70" s="1061">
        <v>1</v>
      </c>
      <c r="O70" s="990" t="s">
        <v>93</v>
      </c>
      <c r="P70" s="364">
        <f t="shared" si="1"/>
        <v>1</v>
      </c>
      <c r="Q70" s="965" t="str" cm="1">
        <f t="array" aca="1" ref="Q70" ca="1">IF(ISNUMBER(P70),IF(P70=100%,"CUMPLIDA",IF(AND(ISNUMBER(L70),ISNUMBER(INDIRECT("FECHA_"&amp;$B70,1))), IF(L70&lt;=INDIRECT("FECHA_"&amp;$B70,1),"INCUMPLIDA","PROCESO"), "VERIFICAR FECHA")),"SIN VALOR AVANCE")</f>
        <v>CUMPLIDA</v>
      </c>
    </row>
    <row r="71" spans="1:17" ht="150.75" x14ac:dyDescent="0.2">
      <c r="A71" s="987" t="s">
        <v>17</v>
      </c>
      <c r="B71" s="988" t="s">
        <v>13</v>
      </c>
      <c r="C71" s="1263"/>
      <c r="D71" s="1263"/>
      <c r="E71" s="1262"/>
      <c r="F71" s="1262"/>
      <c r="G71" s="362" t="s">
        <v>94</v>
      </c>
      <c r="H71" s="362" t="s">
        <v>95</v>
      </c>
      <c r="I71" s="962" t="s">
        <v>96</v>
      </c>
      <c r="J71" s="967">
        <v>1</v>
      </c>
      <c r="K71" s="1060">
        <v>45231</v>
      </c>
      <c r="L71" s="1060">
        <v>45504</v>
      </c>
      <c r="M71" s="964">
        <f t="shared" si="2"/>
        <v>39</v>
      </c>
      <c r="N71" s="1061">
        <v>1</v>
      </c>
      <c r="O71" s="990" t="s">
        <v>93</v>
      </c>
      <c r="P71" s="364">
        <f t="shared" si="1"/>
        <v>1</v>
      </c>
      <c r="Q71" s="965" t="str" cm="1">
        <f t="array" aca="1" ref="Q71" ca="1">IF(ISNUMBER(P71),IF(P71=100%,"CUMPLIDA",IF(AND(ISNUMBER(L71),ISNUMBER(INDIRECT("FECHA_"&amp;$B71,1))), IF(L71&lt;=INDIRECT("FECHA_"&amp;$B71,1),"INCUMPLIDA","PROCESO"), "VERIFICAR FECHA")),"SIN VALOR AVANCE")</f>
        <v>CUMPLIDA</v>
      </c>
    </row>
    <row r="72" spans="1:17" ht="90.75" x14ac:dyDescent="0.2">
      <c r="A72" s="987" t="s">
        <v>17</v>
      </c>
      <c r="B72" s="988" t="s">
        <v>13</v>
      </c>
      <c r="C72" s="1263"/>
      <c r="D72" s="1263"/>
      <c r="E72" s="1262"/>
      <c r="F72" s="1262"/>
      <c r="G72" s="362" t="s">
        <v>97</v>
      </c>
      <c r="H72" s="362" t="s">
        <v>98</v>
      </c>
      <c r="I72" s="962" t="s">
        <v>99</v>
      </c>
      <c r="J72" s="967">
        <v>1</v>
      </c>
      <c r="K72" s="1060">
        <v>45444</v>
      </c>
      <c r="L72" s="1060">
        <v>45747</v>
      </c>
      <c r="M72" s="964">
        <f t="shared" si="2"/>
        <v>43.285714285714285</v>
      </c>
      <c r="N72" s="1061">
        <v>0</v>
      </c>
      <c r="O72" s="990" t="s">
        <v>100</v>
      </c>
      <c r="P72" s="364">
        <f t="shared" si="1"/>
        <v>0</v>
      </c>
      <c r="Q72" s="965" t="str" cm="1">
        <f t="array" aca="1" ref="Q72" ca="1">IF(ISNUMBER(P72),IF(P72=100%,"CUMPLIDA",IF(AND(ISNUMBER(L72),ISNUMBER(INDIRECT("FECHA_"&amp;$B72,1))), IF(L72&lt;=INDIRECT("FECHA_"&amp;$B72,1),"INCUMPLIDA","PROCESO"), "VERIFICAR FECHA")),"SIN VALOR AVANCE")</f>
        <v>PROCESO</v>
      </c>
    </row>
    <row r="73" spans="1:17" ht="90.75" x14ac:dyDescent="0.2">
      <c r="A73" s="987" t="s">
        <v>17</v>
      </c>
      <c r="B73" s="988" t="s">
        <v>13</v>
      </c>
      <c r="C73" s="1263"/>
      <c r="D73" s="1263"/>
      <c r="E73" s="1262"/>
      <c r="F73" s="1262"/>
      <c r="G73" s="362" t="s">
        <v>101</v>
      </c>
      <c r="H73" s="362" t="s">
        <v>101</v>
      </c>
      <c r="I73" s="962" t="s">
        <v>102</v>
      </c>
      <c r="J73" s="967">
        <v>1</v>
      </c>
      <c r="K73" s="1060">
        <v>45444</v>
      </c>
      <c r="L73" s="1060">
        <v>45747</v>
      </c>
      <c r="M73" s="964">
        <f t="shared" si="2"/>
        <v>43.285714285714285</v>
      </c>
      <c r="N73" s="1061">
        <v>0.77</v>
      </c>
      <c r="O73" s="990" t="s">
        <v>103</v>
      </c>
      <c r="P73" s="364">
        <f t="shared" si="1"/>
        <v>0.77</v>
      </c>
      <c r="Q73" s="965" t="str" cm="1">
        <f t="array" aca="1" ref="Q73" ca="1">IF(ISNUMBER(P73),IF(P73=100%,"CUMPLIDA",IF(AND(ISNUMBER(L73),ISNUMBER(INDIRECT("FECHA_"&amp;$B73,1))), IF(L73&lt;=INDIRECT("FECHA_"&amp;$B73,1),"INCUMPLIDA","PROCESO"), "VERIFICAR FECHA")),"SIN VALOR AVANCE")</f>
        <v>PROCESO</v>
      </c>
    </row>
    <row r="74" spans="1:17" ht="90.75" x14ac:dyDescent="0.2">
      <c r="A74" s="987" t="s">
        <v>17</v>
      </c>
      <c r="B74" s="988" t="s">
        <v>13</v>
      </c>
      <c r="C74" s="1263"/>
      <c r="D74" s="1263"/>
      <c r="E74" s="1262"/>
      <c r="F74" s="1262"/>
      <c r="G74" s="362" t="s">
        <v>104</v>
      </c>
      <c r="H74" s="362" t="s">
        <v>104</v>
      </c>
      <c r="I74" s="962" t="s">
        <v>105</v>
      </c>
      <c r="J74" s="967">
        <v>1</v>
      </c>
      <c r="K74" s="1060">
        <v>45444</v>
      </c>
      <c r="L74" s="1060">
        <v>45747</v>
      </c>
      <c r="M74" s="964">
        <f t="shared" si="2"/>
        <v>43.285714285714285</v>
      </c>
      <c r="N74" s="1061">
        <v>0</v>
      </c>
      <c r="O74" s="990" t="s">
        <v>100</v>
      </c>
      <c r="P74" s="364">
        <f t="shared" ref="P74:P137" si="3">IF(B74="ITRC",N74,N74/J74)</f>
        <v>0</v>
      </c>
      <c r="Q74" s="965" t="str" cm="1">
        <f t="array" aca="1" ref="Q74" ca="1">IF(ISNUMBER(P74),IF(P74=100%,"CUMPLIDA",IF(AND(ISNUMBER(L74),ISNUMBER(INDIRECT("FECHA_"&amp;$B74,1))), IF(L74&lt;=INDIRECT("FECHA_"&amp;$B74,1),"INCUMPLIDA","PROCESO"), "VERIFICAR FECHA")),"SIN VALOR AVANCE")</f>
        <v>PROCESO</v>
      </c>
    </row>
    <row r="75" spans="1:17" ht="90.75" x14ac:dyDescent="0.2">
      <c r="A75" s="987" t="s">
        <v>17</v>
      </c>
      <c r="B75" s="988" t="s">
        <v>13</v>
      </c>
      <c r="C75" s="1263"/>
      <c r="D75" s="1263"/>
      <c r="E75" s="1262"/>
      <c r="F75" s="1262"/>
      <c r="G75" s="362" t="s">
        <v>106</v>
      </c>
      <c r="H75" s="362" t="s">
        <v>106</v>
      </c>
      <c r="I75" s="962" t="s">
        <v>107</v>
      </c>
      <c r="J75" s="967">
        <v>1</v>
      </c>
      <c r="K75" s="1060">
        <v>45444</v>
      </c>
      <c r="L75" s="1060">
        <v>45747</v>
      </c>
      <c r="M75" s="964">
        <f t="shared" si="2"/>
        <v>43.285714285714285</v>
      </c>
      <c r="N75" s="1061">
        <v>0.77</v>
      </c>
      <c r="O75" s="990" t="s">
        <v>103</v>
      </c>
      <c r="P75" s="364">
        <f t="shared" si="3"/>
        <v>0.77</v>
      </c>
      <c r="Q75" s="965" t="str" cm="1">
        <f t="array" aca="1" ref="Q75" ca="1">IF(ISNUMBER(P75),IF(P75=100%,"CUMPLIDA",IF(AND(ISNUMBER(L75),ISNUMBER(INDIRECT("FECHA_"&amp;$B75,1))), IF(L75&lt;=INDIRECT("FECHA_"&amp;$B75,1),"INCUMPLIDA","PROCESO"), "VERIFICAR FECHA")),"SIN VALOR AVANCE")</f>
        <v>PROCESO</v>
      </c>
    </row>
    <row r="76" spans="1:17" ht="150.75" x14ac:dyDescent="0.2">
      <c r="A76" s="987" t="s">
        <v>17</v>
      </c>
      <c r="B76" s="988" t="s">
        <v>13</v>
      </c>
      <c r="C76" s="1263"/>
      <c r="D76" s="1263"/>
      <c r="E76" s="1262"/>
      <c r="F76" s="1262"/>
      <c r="G76" s="362" t="s">
        <v>108</v>
      </c>
      <c r="H76" s="362" t="s">
        <v>108</v>
      </c>
      <c r="I76" s="962" t="s">
        <v>109</v>
      </c>
      <c r="J76" s="967">
        <v>1</v>
      </c>
      <c r="K76" s="1060">
        <v>45444</v>
      </c>
      <c r="L76" s="1060">
        <v>45747</v>
      </c>
      <c r="M76" s="964">
        <f t="shared" si="2"/>
        <v>43.285714285714285</v>
      </c>
      <c r="N76" s="1061">
        <v>0.77</v>
      </c>
      <c r="O76" s="990" t="s">
        <v>93</v>
      </c>
      <c r="P76" s="364">
        <f t="shared" si="3"/>
        <v>0.77</v>
      </c>
      <c r="Q76" s="965" t="str" cm="1">
        <f t="array" aca="1" ref="Q76" ca="1">IF(ISNUMBER(P76),IF(P76=100%,"CUMPLIDA",IF(AND(ISNUMBER(L76),ISNUMBER(INDIRECT("FECHA_"&amp;$B76,1))), IF(L76&lt;=INDIRECT("FECHA_"&amp;$B76,1),"INCUMPLIDA","PROCESO"), "VERIFICAR FECHA")),"SIN VALOR AVANCE")</f>
        <v>PROCESO</v>
      </c>
    </row>
    <row r="77" spans="1:17" ht="180.75" x14ac:dyDescent="0.2">
      <c r="A77" s="987" t="s">
        <v>17</v>
      </c>
      <c r="B77" s="988" t="s">
        <v>13</v>
      </c>
      <c r="C77" s="1263"/>
      <c r="D77" s="1263"/>
      <c r="E77" s="1262"/>
      <c r="F77" s="1262"/>
      <c r="G77" s="362" t="s">
        <v>110</v>
      </c>
      <c r="H77" s="362" t="s">
        <v>111</v>
      </c>
      <c r="I77" s="962" t="s">
        <v>112</v>
      </c>
      <c r="J77" s="967">
        <v>2</v>
      </c>
      <c r="K77" s="1060">
        <v>45748</v>
      </c>
      <c r="L77" s="1060">
        <v>45930</v>
      </c>
      <c r="M77" s="964">
        <f t="shared" si="2"/>
        <v>26</v>
      </c>
      <c r="N77" s="1061">
        <v>0</v>
      </c>
      <c r="O77" s="962" t="s">
        <v>223</v>
      </c>
      <c r="P77" s="364">
        <f t="shared" si="3"/>
        <v>0</v>
      </c>
      <c r="Q77" s="965" t="str" cm="1">
        <f t="array" aca="1" ref="Q77" ca="1">IF(ISNUMBER(P77),IF(P77=100%,"CUMPLIDA",IF(AND(ISNUMBER(L77),ISNUMBER(INDIRECT("FECHA_"&amp;$B77,1))), IF(L77&lt;=INDIRECT("FECHA_"&amp;$B77,1),"INCUMPLIDA","PROCESO"), "VERIFICAR FECHA")),"SIN VALOR AVANCE")</f>
        <v>PROCESO</v>
      </c>
    </row>
    <row r="78" spans="1:17" ht="90.75" x14ac:dyDescent="0.2">
      <c r="A78" s="987" t="s">
        <v>17</v>
      </c>
      <c r="B78" s="988" t="s">
        <v>13</v>
      </c>
      <c r="C78" s="1263"/>
      <c r="D78" s="1263"/>
      <c r="E78" s="1262"/>
      <c r="F78" s="1262"/>
      <c r="G78" s="362" t="s">
        <v>114</v>
      </c>
      <c r="H78" s="362" t="s">
        <v>115</v>
      </c>
      <c r="I78" s="962" t="s">
        <v>116</v>
      </c>
      <c r="J78" s="967">
        <v>1</v>
      </c>
      <c r="K78" s="1060">
        <v>45748</v>
      </c>
      <c r="L78" s="1060">
        <v>45930</v>
      </c>
      <c r="M78" s="964">
        <f t="shared" si="2"/>
        <v>26</v>
      </c>
      <c r="N78" s="1061">
        <v>0</v>
      </c>
      <c r="O78" s="990" t="s">
        <v>100</v>
      </c>
      <c r="P78" s="364">
        <f t="shared" si="3"/>
        <v>0</v>
      </c>
      <c r="Q78" s="965" t="str" cm="1">
        <f t="array" aca="1" ref="Q78" ca="1">IF(ISNUMBER(P78),IF(P78=100%,"CUMPLIDA",IF(AND(ISNUMBER(L78),ISNUMBER(INDIRECT("FECHA_"&amp;$B78,1))), IF(L78&lt;=INDIRECT("FECHA_"&amp;$B78,1),"INCUMPLIDA","PROCESO"), "VERIFICAR FECHA")),"SIN VALOR AVANCE")</f>
        <v>PROCESO</v>
      </c>
    </row>
    <row r="79" spans="1:17" ht="240.75" x14ac:dyDescent="0.2">
      <c r="A79" s="987" t="s">
        <v>17</v>
      </c>
      <c r="B79" s="988" t="s">
        <v>13</v>
      </c>
      <c r="C79" s="1263"/>
      <c r="D79" s="1263"/>
      <c r="E79" s="1262"/>
      <c r="F79" s="1262"/>
      <c r="G79" s="362" t="s">
        <v>117</v>
      </c>
      <c r="H79" s="362" t="s">
        <v>118</v>
      </c>
      <c r="I79" s="962" t="s">
        <v>119</v>
      </c>
      <c r="J79" s="967">
        <v>2</v>
      </c>
      <c r="K79" s="1060">
        <v>45748</v>
      </c>
      <c r="L79" s="1060">
        <v>45930</v>
      </c>
      <c r="M79" s="964">
        <f t="shared" si="2"/>
        <v>26</v>
      </c>
      <c r="N79" s="1061">
        <v>0</v>
      </c>
      <c r="O79" s="962" t="s">
        <v>224</v>
      </c>
      <c r="P79" s="364">
        <f t="shared" si="3"/>
        <v>0</v>
      </c>
      <c r="Q79" s="965" t="str" cm="1">
        <f t="array" aca="1" ref="Q79" ca="1">IF(ISNUMBER(P79),IF(P79=100%,"CUMPLIDA",IF(AND(ISNUMBER(L79),ISNUMBER(INDIRECT("FECHA_"&amp;$B79,1))), IF(L79&lt;=INDIRECT("FECHA_"&amp;$B79,1),"INCUMPLIDA","PROCESO"), "VERIFICAR FECHA")),"SIN VALOR AVANCE")</f>
        <v>PROCESO</v>
      </c>
    </row>
    <row r="80" spans="1:17" ht="105.75" x14ac:dyDescent="0.2">
      <c r="A80" s="987" t="s">
        <v>17</v>
      </c>
      <c r="B80" s="988" t="s">
        <v>13</v>
      </c>
      <c r="C80" s="1263"/>
      <c r="D80" s="1263"/>
      <c r="E80" s="1262"/>
      <c r="F80" s="1262"/>
      <c r="G80" s="362" t="s">
        <v>225</v>
      </c>
      <c r="H80" s="362" t="s">
        <v>226</v>
      </c>
      <c r="I80" s="962" t="s">
        <v>227</v>
      </c>
      <c r="J80" s="963">
        <v>5</v>
      </c>
      <c r="K80" s="1057">
        <v>42581</v>
      </c>
      <c r="L80" s="1057">
        <v>42735</v>
      </c>
      <c r="M80" s="964">
        <f t="shared" si="2"/>
        <v>22</v>
      </c>
      <c r="N80" s="1061">
        <v>5</v>
      </c>
      <c r="O80" s="962" t="s">
        <v>228</v>
      </c>
      <c r="P80" s="364">
        <f t="shared" si="3"/>
        <v>1</v>
      </c>
      <c r="Q80" s="965" t="str" cm="1">
        <f t="array" aca="1" ref="Q80" ca="1">IF(ISNUMBER(P80),IF(P80=100%,"CUMPLIDA",IF(AND(ISNUMBER(L80),ISNUMBER(INDIRECT("FECHA_"&amp;$B80,1))), IF(L80&lt;=INDIRECT("FECHA_"&amp;$B80,1),"INCUMPLIDA","PROCESO"), "VERIFICAR FECHA")),"SIN VALOR AVANCE")</f>
        <v>CUMPLIDA</v>
      </c>
    </row>
    <row r="81" spans="1:17" ht="150.75" customHeight="1" x14ac:dyDescent="0.2">
      <c r="A81" s="987" t="s">
        <v>17</v>
      </c>
      <c r="B81" s="988" t="s">
        <v>13</v>
      </c>
      <c r="C81" s="1263" t="s">
        <v>229</v>
      </c>
      <c r="D81" s="1263" t="s">
        <v>230</v>
      </c>
      <c r="E81" s="1262" t="s">
        <v>231</v>
      </c>
      <c r="F81" s="1262" t="s">
        <v>232</v>
      </c>
      <c r="G81" s="362" t="s">
        <v>233</v>
      </c>
      <c r="H81" s="362" t="s">
        <v>91</v>
      </c>
      <c r="I81" s="962" t="s">
        <v>92</v>
      </c>
      <c r="J81" s="967">
        <v>1</v>
      </c>
      <c r="K81" s="1062">
        <v>45231</v>
      </c>
      <c r="L81" s="1062">
        <v>45504</v>
      </c>
      <c r="M81" s="996">
        <f t="shared" si="2"/>
        <v>39</v>
      </c>
      <c r="N81" s="1061">
        <v>1</v>
      </c>
      <c r="O81" s="990" t="s">
        <v>93</v>
      </c>
      <c r="P81" s="364">
        <f t="shared" si="3"/>
        <v>1</v>
      </c>
      <c r="Q81" s="965" t="str" cm="1">
        <f t="array" aca="1" ref="Q81" ca="1">IF(ISNUMBER(P81),IF(P81=100%,"CUMPLIDA",IF(AND(ISNUMBER(L81),ISNUMBER(INDIRECT("FECHA_"&amp;$B81,1))), IF(L81&lt;=INDIRECT("FECHA_"&amp;$B81,1),"INCUMPLIDA","PROCESO"), "VERIFICAR FECHA")),"SIN VALOR AVANCE")</f>
        <v>CUMPLIDA</v>
      </c>
    </row>
    <row r="82" spans="1:17" ht="225.75" x14ac:dyDescent="0.2">
      <c r="A82" s="987" t="s">
        <v>17</v>
      </c>
      <c r="B82" s="988" t="s">
        <v>13</v>
      </c>
      <c r="C82" s="1263"/>
      <c r="D82" s="1263"/>
      <c r="E82" s="1262"/>
      <c r="F82" s="1262"/>
      <c r="G82" s="362" t="s">
        <v>234</v>
      </c>
      <c r="H82" s="362" t="s">
        <v>95</v>
      </c>
      <c r="I82" s="962" t="s">
        <v>96</v>
      </c>
      <c r="J82" s="967">
        <v>1</v>
      </c>
      <c r="K82" s="1062">
        <v>45231</v>
      </c>
      <c r="L82" s="1062">
        <v>45504</v>
      </c>
      <c r="M82" s="996">
        <f t="shared" si="2"/>
        <v>39</v>
      </c>
      <c r="N82" s="1061">
        <v>1</v>
      </c>
      <c r="O82" s="987" t="s">
        <v>235</v>
      </c>
      <c r="P82" s="364">
        <f t="shared" si="3"/>
        <v>1</v>
      </c>
      <c r="Q82" s="965" t="str" cm="1">
        <f t="array" aca="1" ref="Q82" ca="1">IF(ISNUMBER(P82),IF(P82=100%,"CUMPLIDA",IF(AND(ISNUMBER(L82),ISNUMBER(INDIRECT("FECHA_"&amp;$B82,1))), IF(L82&lt;=INDIRECT("FECHA_"&amp;$B82,1),"INCUMPLIDA","PROCESO"), "VERIFICAR FECHA")),"SIN VALOR AVANCE")</f>
        <v>CUMPLIDA</v>
      </c>
    </row>
    <row r="83" spans="1:17" ht="150.75" x14ac:dyDescent="0.2">
      <c r="A83" s="987" t="s">
        <v>17</v>
      </c>
      <c r="B83" s="988" t="s">
        <v>13</v>
      </c>
      <c r="C83" s="1263"/>
      <c r="D83" s="1263"/>
      <c r="E83" s="1262"/>
      <c r="F83" s="1262"/>
      <c r="G83" s="362" t="s">
        <v>97</v>
      </c>
      <c r="H83" s="362" t="s">
        <v>98</v>
      </c>
      <c r="I83" s="962" t="s">
        <v>99</v>
      </c>
      <c r="J83" s="967">
        <v>1</v>
      </c>
      <c r="K83" s="1060">
        <v>45323</v>
      </c>
      <c r="L83" s="1060">
        <v>45747</v>
      </c>
      <c r="M83" s="964">
        <f t="shared" ref="M83:M146" si="4">(L83-K83)/7</f>
        <v>60.571428571428569</v>
      </c>
      <c r="N83" s="1061">
        <v>0</v>
      </c>
      <c r="O83" s="962" t="s">
        <v>236</v>
      </c>
      <c r="P83" s="364">
        <f t="shared" si="3"/>
        <v>0</v>
      </c>
      <c r="Q83" s="965" t="str" cm="1">
        <f t="array" aca="1" ref="Q83" ca="1">IF(ISNUMBER(P83),IF(P83=100%,"CUMPLIDA",IF(AND(ISNUMBER(L83),ISNUMBER(INDIRECT("FECHA_"&amp;$B83,1))), IF(L83&lt;=INDIRECT("FECHA_"&amp;$B83,1),"INCUMPLIDA","PROCESO"), "VERIFICAR FECHA")),"SIN VALOR AVANCE")</f>
        <v>PROCESO</v>
      </c>
    </row>
    <row r="84" spans="1:17" ht="90.75" x14ac:dyDescent="0.2">
      <c r="A84" s="987" t="s">
        <v>17</v>
      </c>
      <c r="B84" s="988" t="s">
        <v>13</v>
      </c>
      <c r="C84" s="1263"/>
      <c r="D84" s="1263"/>
      <c r="E84" s="1262"/>
      <c r="F84" s="1262"/>
      <c r="G84" s="362" t="s">
        <v>101</v>
      </c>
      <c r="H84" s="362" t="s">
        <v>101</v>
      </c>
      <c r="I84" s="962" t="s">
        <v>102</v>
      </c>
      <c r="J84" s="967">
        <v>1</v>
      </c>
      <c r="K84" s="1060">
        <v>45323</v>
      </c>
      <c r="L84" s="1060">
        <v>45747</v>
      </c>
      <c r="M84" s="964">
        <f t="shared" si="4"/>
        <v>60.571428571428569</v>
      </c>
      <c r="N84" s="1061">
        <v>0</v>
      </c>
      <c r="O84" s="990" t="s">
        <v>103</v>
      </c>
      <c r="P84" s="364">
        <f t="shared" si="3"/>
        <v>0</v>
      </c>
      <c r="Q84" s="965" t="str" cm="1">
        <f t="array" aca="1" ref="Q84" ca="1">IF(ISNUMBER(P84),IF(P84=100%,"CUMPLIDA",IF(AND(ISNUMBER(L84),ISNUMBER(INDIRECT("FECHA_"&amp;$B84,1))), IF(L84&lt;=INDIRECT("FECHA_"&amp;$B84,1),"INCUMPLIDA","PROCESO"), "VERIFICAR FECHA")),"SIN VALOR AVANCE")</f>
        <v>PROCESO</v>
      </c>
    </row>
    <row r="85" spans="1:17" ht="90.75" x14ac:dyDescent="0.2">
      <c r="A85" s="987" t="s">
        <v>17</v>
      </c>
      <c r="B85" s="988" t="s">
        <v>13</v>
      </c>
      <c r="C85" s="1263"/>
      <c r="D85" s="1263"/>
      <c r="E85" s="1262"/>
      <c r="F85" s="1262"/>
      <c r="G85" s="362" t="s">
        <v>237</v>
      </c>
      <c r="H85" s="362" t="s">
        <v>238</v>
      </c>
      <c r="I85" s="962" t="s">
        <v>239</v>
      </c>
      <c r="J85" s="967">
        <v>1</v>
      </c>
      <c r="K85" s="1060">
        <v>45231</v>
      </c>
      <c r="L85" s="1060">
        <v>45747</v>
      </c>
      <c r="M85" s="964">
        <f t="shared" si="4"/>
        <v>73.714285714285708</v>
      </c>
      <c r="N85" s="1061">
        <v>0</v>
      </c>
      <c r="O85" s="990" t="s">
        <v>103</v>
      </c>
      <c r="P85" s="364">
        <f t="shared" si="3"/>
        <v>0</v>
      </c>
      <c r="Q85" s="965" t="str" cm="1">
        <f t="array" aca="1" ref="Q85" ca="1">IF(ISNUMBER(P85),IF(P85=100%,"CUMPLIDA",IF(AND(ISNUMBER(L85),ISNUMBER(INDIRECT("FECHA_"&amp;$B85,1))), IF(L85&lt;=INDIRECT("FECHA_"&amp;$B85,1),"INCUMPLIDA","PROCESO"), "VERIFICAR FECHA")),"SIN VALOR AVANCE")</f>
        <v>PROCESO</v>
      </c>
    </row>
    <row r="86" spans="1:17" ht="150.75" x14ac:dyDescent="0.2">
      <c r="A86" s="987" t="s">
        <v>17</v>
      </c>
      <c r="B86" s="988" t="s">
        <v>13</v>
      </c>
      <c r="C86" s="1263"/>
      <c r="D86" s="1263"/>
      <c r="E86" s="1262"/>
      <c r="F86" s="1262"/>
      <c r="G86" s="362" t="s">
        <v>104</v>
      </c>
      <c r="H86" s="362" t="s">
        <v>104</v>
      </c>
      <c r="I86" s="962" t="s">
        <v>105</v>
      </c>
      <c r="J86" s="967">
        <v>1</v>
      </c>
      <c r="K86" s="1060">
        <v>45323</v>
      </c>
      <c r="L86" s="1060">
        <v>45747</v>
      </c>
      <c r="M86" s="964">
        <f t="shared" si="4"/>
        <v>60.571428571428569</v>
      </c>
      <c r="N86" s="1061">
        <v>0</v>
      </c>
      <c r="O86" s="962" t="s">
        <v>236</v>
      </c>
      <c r="P86" s="364">
        <f t="shared" si="3"/>
        <v>0</v>
      </c>
      <c r="Q86" s="965" t="str" cm="1">
        <f t="array" aca="1" ref="Q86" ca="1">IF(ISNUMBER(P86),IF(P86=100%,"CUMPLIDA",IF(AND(ISNUMBER(L86),ISNUMBER(INDIRECT("FECHA_"&amp;$B86,1))), IF(L86&lt;=INDIRECT("FECHA_"&amp;$B86,1),"INCUMPLIDA","PROCESO"), "VERIFICAR FECHA")),"SIN VALOR AVANCE")</f>
        <v>PROCESO</v>
      </c>
    </row>
    <row r="87" spans="1:17" ht="90.75" x14ac:dyDescent="0.2">
      <c r="A87" s="987" t="s">
        <v>17</v>
      </c>
      <c r="B87" s="988" t="s">
        <v>13</v>
      </c>
      <c r="C87" s="1263"/>
      <c r="D87" s="1263"/>
      <c r="E87" s="1262"/>
      <c r="F87" s="1262"/>
      <c r="G87" s="362" t="s">
        <v>106</v>
      </c>
      <c r="H87" s="362" t="s">
        <v>106</v>
      </c>
      <c r="I87" s="962" t="s">
        <v>107</v>
      </c>
      <c r="J87" s="967">
        <v>1</v>
      </c>
      <c r="K87" s="1060">
        <v>45231</v>
      </c>
      <c r="L87" s="1060">
        <v>45747</v>
      </c>
      <c r="M87" s="964">
        <f t="shared" si="4"/>
        <v>73.714285714285708</v>
      </c>
      <c r="N87" s="1061">
        <v>0</v>
      </c>
      <c r="O87" s="990" t="s">
        <v>103</v>
      </c>
      <c r="P87" s="364">
        <f t="shared" si="3"/>
        <v>0</v>
      </c>
      <c r="Q87" s="965" t="str" cm="1">
        <f t="array" aca="1" ref="Q87" ca="1">IF(ISNUMBER(P87),IF(P87=100%,"CUMPLIDA",IF(AND(ISNUMBER(L87),ISNUMBER(INDIRECT("FECHA_"&amp;$B87,1))), IF(L87&lt;=INDIRECT("FECHA_"&amp;$B87,1),"INCUMPLIDA","PROCESO"), "VERIFICAR FECHA")),"SIN VALOR AVANCE")</f>
        <v>PROCESO</v>
      </c>
    </row>
    <row r="88" spans="1:17" ht="270.75" x14ac:dyDescent="0.2">
      <c r="A88" s="987" t="s">
        <v>17</v>
      </c>
      <c r="B88" s="988" t="s">
        <v>13</v>
      </c>
      <c r="C88" s="1263"/>
      <c r="D88" s="1263"/>
      <c r="E88" s="1262"/>
      <c r="F88" s="1262"/>
      <c r="G88" s="362" t="s">
        <v>108</v>
      </c>
      <c r="H88" s="362" t="s">
        <v>108</v>
      </c>
      <c r="I88" s="962" t="s">
        <v>109</v>
      </c>
      <c r="J88" s="967">
        <v>1</v>
      </c>
      <c r="K88" s="1060">
        <v>45231</v>
      </c>
      <c r="L88" s="1060">
        <v>45747</v>
      </c>
      <c r="M88" s="964">
        <f t="shared" si="4"/>
        <v>73.714285714285708</v>
      </c>
      <c r="N88" s="1061">
        <v>0</v>
      </c>
      <c r="O88" s="962" t="s">
        <v>240</v>
      </c>
      <c r="P88" s="364">
        <f t="shared" si="3"/>
        <v>0</v>
      </c>
      <c r="Q88" s="965" t="str" cm="1">
        <f t="array" aca="1" ref="Q88" ca="1">IF(ISNUMBER(P88),IF(P88=100%,"CUMPLIDA",IF(AND(ISNUMBER(L88),ISNUMBER(INDIRECT("FECHA_"&amp;$B88,1))), IF(L88&lt;=INDIRECT("FECHA_"&amp;$B88,1),"INCUMPLIDA","PROCESO"), "VERIFICAR FECHA")),"SIN VALOR AVANCE")</f>
        <v>PROCESO</v>
      </c>
    </row>
    <row r="89" spans="1:17" ht="150.75" x14ac:dyDescent="0.2">
      <c r="A89" s="987" t="s">
        <v>17</v>
      </c>
      <c r="B89" s="988" t="s">
        <v>13</v>
      </c>
      <c r="C89" s="1263"/>
      <c r="D89" s="1263"/>
      <c r="E89" s="1262"/>
      <c r="F89" s="1262"/>
      <c r="G89" s="362" t="s">
        <v>110</v>
      </c>
      <c r="H89" s="362" t="s">
        <v>111</v>
      </c>
      <c r="I89" s="962" t="s">
        <v>112</v>
      </c>
      <c r="J89" s="967">
        <v>11</v>
      </c>
      <c r="K89" s="1060">
        <v>46113</v>
      </c>
      <c r="L89" s="1060">
        <v>47118</v>
      </c>
      <c r="M89" s="964">
        <f t="shared" si="4"/>
        <v>143.57142857142858</v>
      </c>
      <c r="N89" s="1061">
        <v>0</v>
      </c>
      <c r="O89" s="962" t="s">
        <v>241</v>
      </c>
      <c r="P89" s="364">
        <f t="shared" si="3"/>
        <v>0</v>
      </c>
      <c r="Q89" s="965" t="str" cm="1">
        <f t="array" aca="1" ref="Q89" ca="1">IF(ISNUMBER(P89),IF(P89=100%,"CUMPLIDA",IF(AND(ISNUMBER(L89),ISNUMBER(INDIRECT("FECHA_"&amp;$B89,1))), IF(L89&lt;=INDIRECT("FECHA_"&amp;$B89,1),"INCUMPLIDA","PROCESO"), "VERIFICAR FECHA")),"SIN VALOR AVANCE")</f>
        <v>PROCESO</v>
      </c>
    </row>
    <row r="90" spans="1:17" ht="150.75" x14ac:dyDescent="0.2">
      <c r="A90" s="987" t="s">
        <v>17</v>
      </c>
      <c r="B90" s="988" t="s">
        <v>13</v>
      </c>
      <c r="C90" s="1263"/>
      <c r="D90" s="1263"/>
      <c r="E90" s="1262"/>
      <c r="F90" s="1262"/>
      <c r="G90" s="362" t="s">
        <v>114</v>
      </c>
      <c r="H90" s="362" t="s">
        <v>115</v>
      </c>
      <c r="I90" s="962" t="s">
        <v>116</v>
      </c>
      <c r="J90" s="967">
        <v>1</v>
      </c>
      <c r="K90" s="1060">
        <v>46113</v>
      </c>
      <c r="L90" s="1060">
        <v>47118</v>
      </c>
      <c r="M90" s="964">
        <f t="shared" si="4"/>
        <v>143.57142857142858</v>
      </c>
      <c r="N90" s="1061">
        <v>0</v>
      </c>
      <c r="O90" s="962" t="s">
        <v>236</v>
      </c>
      <c r="P90" s="364">
        <f t="shared" si="3"/>
        <v>0</v>
      </c>
      <c r="Q90" s="965" t="str" cm="1">
        <f t="array" aca="1" ref="Q90" ca="1">IF(ISNUMBER(P90),IF(P90=100%,"CUMPLIDA",IF(AND(ISNUMBER(L90),ISNUMBER(INDIRECT("FECHA_"&amp;$B90,1))), IF(L90&lt;=INDIRECT("FECHA_"&amp;$B90,1),"INCUMPLIDA","PROCESO"), "VERIFICAR FECHA")),"SIN VALOR AVANCE")</f>
        <v>PROCESO</v>
      </c>
    </row>
    <row r="91" spans="1:17" ht="300.75" x14ac:dyDescent="0.2">
      <c r="A91" s="987" t="s">
        <v>17</v>
      </c>
      <c r="B91" s="988" t="s">
        <v>13</v>
      </c>
      <c r="C91" s="1263"/>
      <c r="D91" s="1263"/>
      <c r="E91" s="1262"/>
      <c r="F91" s="1262"/>
      <c r="G91" s="362" t="s">
        <v>117</v>
      </c>
      <c r="H91" s="362" t="s">
        <v>118</v>
      </c>
      <c r="I91" s="962" t="s">
        <v>119</v>
      </c>
      <c r="J91" s="967">
        <v>2</v>
      </c>
      <c r="K91" s="1060">
        <v>46113</v>
      </c>
      <c r="L91" s="1060">
        <v>47118</v>
      </c>
      <c r="M91" s="964">
        <f t="shared" si="4"/>
        <v>143.57142857142858</v>
      </c>
      <c r="N91" s="1061">
        <v>0</v>
      </c>
      <c r="O91" s="962" t="s">
        <v>242</v>
      </c>
      <c r="P91" s="364">
        <f t="shared" si="3"/>
        <v>0</v>
      </c>
      <c r="Q91" s="965" t="str" cm="1">
        <f t="array" aca="1" ref="Q91" ca="1">IF(ISNUMBER(P91),IF(P91=100%,"CUMPLIDA",IF(AND(ISNUMBER(L91),ISNUMBER(INDIRECT("FECHA_"&amp;$B91,1))), IF(L91&lt;=INDIRECT("FECHA_"&amp;$B91,1),"INCUMPLIDA","PROCESO"), "VERIFICAR FECHA")),"SIN VALOR AVANCE")</f>
        <v>PROCESO</v>
      </c>
    </row>
    <row r="92" spans="1:17" ht="150.75" x14ac:dyDescent="0.2">
      <c r="A92" s="987" t="s">
        <v>17</v>
      </c>
      <c r="B92" s="988" t="s">
        <v>13</v>
      </c>
      <c r="C92" s="1263"/>
      <c r="D92" s="1263"/>
      <c r="E92" s="1262"/>
      <c r="F92" s="1262"/>
      <c r="G92" s="362" t="s">
        <v>243</v>
      </c>
      <c r="H92" s="362" t="s">
        <v>91</v>
      </c>
      <c r="I92" s="962" t="s">
        <v>92</v>
      </c>
      <c r="J92" s="967">
        <v>1</v>
      </c>
      <c r="K92" s="1060">
        <v>45231</v>
      </c>
      <c r="L92" s="1060">
        <v>45504</v>
      </c>
      <c r="M92" s="964">
        <f t="shared" si="4"/>
        <v>39</v>
      </c>
      <c r="N92" s="1061">
        <v>1</v>
      </c>
      <c r="O92" s="990" t="s">
        <v>93</v>
      </c>
      <c r="P92" s="364">
        <f t="shared" si="3"/>
        <v>1</v>
      </c>
      <c r="Q92" s="965" t="str" cm="1">
        <f t="array" aca="1" ref="Q92" ca="1">IF(ISNUMBER(P92),IF(P92=100%,"CUMPLIDA",IF(AND(ISNUMBER(L92),ISNUMBER(INDIRECT("FECHA_"&amp;$B92,1))), IF(L92&lt;=INDIRECT("FECHA_"&amp;$B92,1),"INCUMPLIDA","PROCESO"), "VERIFICAR FECHA")),"SIN VALOR AVANCE")</f>
        <v>CUMPLIDA</v>
      </c>
    </row>
    <row r="93" spans="1:17" ht="225.75" x14ac:dyDescent="0.2">
      <c r="A93" s="987" t="s">
        <v>17</v>
      </c>
      <c r="B93" s="988" t="s">
        <v>13</v>
      </c>
      <c r="C93" s="1263"/>
      <c r="D93" s="1263"/>
      <c r="E93" s="1262"/>
      <c r="F93" s="1262"/>
      <c r="G93" s="362" t="s">
        <v>244</v>
      </c>
      <c r="H93" s="362" t="s">
        <v>95</v>
      </c>
      <c r="I93" s="962" t="s">
        <v>96</v>
      </c>
      <c r="J93" s="967">
        <v>1</v>
      </c>
      <c r="K93" s="1060">
        <v>45231</v>
      </c>
      <c r="L93" s="1060">
        <v>45504</v>
      </c>
      <c r="M93" s="964">
        <f t="shared" si="4"/>
        <v>39</v>
      </c>
      <c r="N93" s="1061">
        <v>1</v>
      </c>
      <c r="O93" s="987" t="s">
        <v>245</v>
      </c>
      <c r="P93" s="364">
        <f t="shared" si="3"/>
        <v>1</v>
      </c>
      <c r="Q93" s="965" t="str" cm="1">
        <f t="array" aca="1" ref="Q93" ca="1">IF(ISNUMBER(P93),IF(P93=100%,"CUMPLIDA",IF(AND(ISNUMBER(L93),ISNUMBER(INDIRECT("FECHA_"&amp;$B93,1))), IF(L93&lt;=INDIRECT("FECHA_"&amp;$B93,1),"INCUMPLIDA","PROCESO"), "VERIFICAR FECHA")),"SIN VALOR AVANCE")</f>
        <v>CUMPLIDA</v>
      </c>
    </row>
    <row r="94" spans="1:17" ht="150.75" x14ac:dyDescent="0.2">
      <c r="A94" s="987" t="s">
        <v>17</v>
      </c>
      <c r="B94" s="988" t="s">
        <v>13</v>
      </c>
      <c r="C94" s="1263"/>
      <c r="D94" s="1263"/>
      <c r="E94" s="1262"/>
      <c r="F94" s="1262"/>
      <c r="G94" s="362" t="s">
        <v>97</v>
      </c>
      <c r="H94" s="362" t="s">
        <v>98</v>
      </c>
      <c r="I94" s="962" t="s">
        <v>99</v>
      </c>
      <c r="J94" s="967">
        <v>1</v>
      </c>
      <c r="K94" s="1060">
        <v>45323</v>
      </c>
      <c r="L94" s="1060">
        <v>45747</v>
      </c>
      <c r="M94" s="964">
        <f t="shared" si="4"/>
        <v>60.571428571428569</v>
      </c>
      <c r="N94" s="1061">
        <v>0</v>
      </c>
      <c r="O94" s="962" t="s">
        <v>236</v>
      </c>
      <c r="P94" s="364">
        <f t="shared" si="3"/>
        <v>0</v>
      </c>
      <c r="Q94" s="965" t="str" cm="1">
        <f t="array" aca="1" ref="Q94" ca="1">IF(ISNUMBER(P94),IF(P94=100%,"CUMPLIDA",IF(AND(ISNUMBER(L94),ISNUMBER(INDIRECT("FECHA_"&amp;$B94,1))), IF(L94&lt;=INDIRECT("FECHA_"&amp;$B94,1),"INCUMPLIDA","PROCESO"), "VERIFICAR FECHA")),"SIN VALOR AVANCE")</f>
        <v>PROCESO</v>
      </c>
    </row>
    <row r="95" spans="1:17" ht="90.75" x14ac:dyDescent="0.2">
      <c r="A95" s="987" t="s">
        <v>17</v>
      </c>
      <c r="B95" s="988" t="s">
        <v>13</v>
      </c>
      <c r="C95" s="1263"/>
      <c r="D95" s="1263"/>
      <c r="E95" s="1262"/>
      <c r="F95" s="1262"/>
      <c r="G95" s="362" t="s">
        <v>101</v>
      </c>
      <c r="H95" s="362" t="s">
        <v>101</v>
      </c>
      <c r="I95" s="962" t="s">
        <v>102</v>
      </c>
      <c r="J95" s="967">
        <v>1</v>
      </c>
      <c r="K95" s="1060">
        <v>45323</v>
      </c>
      <c r="L95" s="1060">
        <v>45747</v>
      </c>
      <c r="M95" s="964">
        <f t="shared" si="4"/>
        <v>60.571428571428569</v>
      </c>
      <c r="N95" s="1061">
        <v>0</v>
      </c>
      <c r="O95" s="990" t="s">
        <v>103</v>
      </c>
      <c r="P95" s="364">
        <f t="shared" si="3"/>
        <v>0</v>
      </c>
      <c r="Q95" s="965" t="str" cm="1">
        <f t="array" aca="1" ref="Q95" ca="1">IF(ISNUMBER(P95),IF(P95=100%,"CUMPLIDA",IF(AND(ISNUMBER(L95),ISNUMBER(INDIRECT("FECHA_"&amp;$B95,1))), IF(L95&lt;=INDIRECT("FECHA_"&amp;$B95,1),"INCUMPLIDA","PROCESO"), "VERIFICAR FECHA")),"SIN VALOR AVANCE")</f>
        <v>PROCESO</v>
      </c>
    </row>
    <row r="96" spans="1:17" ht="90.75" x14ac:dyDescent="0.2">
      <c r="A96" s="987" t="s">
        <v>17</v>
      </c>
      <c r="B96" s="988" t="s">
        <v>13</v>
      </c>
      <c r="C96" s="1263"/>
      <c r="D96" s="1263"/>
      <c r="E96" s="1262"/>
      <c r="F96" s="1262"/>
      <c r="G96" s="362" t="s">
        <v>237</v>
      </c>
      <c r="H96" s="362" t="s">
        <v>238</v>
      </c>
      <c r="I96" s="962" t="s">
        <v>246</v>
      </c>
      <c r="J96" s="967">
        <v>1</v>
      </c>
      <c r="K96" s="1060">
        <v>45231</v>
      </c>
      <c r="L96" s="1060">
        <v>45747</v>
      </c>
      <c r="M96" s="964">
        <f t="shared" si="4"/>
        <v>73.714285714285708</v>
      </c>
      <c r="N96" s="1061">
        <v>0</v>
      </c>
      <c r="O96" s="990" t="s">
        <v>103</v>
      </c>
      <c r="P96" s="364">
        <f t="shared" si="3"/>
        <v>0</v>
      </c>
      <c r="Q96" s="965" t="str" cm="1">
        <f t="array" aca="1" ref="Q96" ca="1">IF(ISNUMBER(P96),IF(P96=100%,"CUMPLIDA",IF(AND(ISNUMBER(L96),ISNUMBER(INDIRECT("FECHA_"&amp;$B96,1))), IF(L96&lt;=INDIRECT("FECHA_"&amp;$B96,1),"INCUMPLIDA","PROCESO"), "VERIFICAR FECHA")),"SIN VALOR AVANCE")</f>
        <v>PROCESO</v>
      </c>
    </row>
    <row r="97" spans="1:17" ht="150.75" x14ac:dyDescent="0.2">
      <c r="A97" s="987" t="s">
        <v>17</v>
      </c>
      <c r="B97" s="988" t="s">
        <v>13</v>
      </c>
      <c r="C97" s="1263"/>
      <c r="D97" s="1263"/>
      <c r="E97" s="1262"/>
      <c r="F97" s="1262"/>
      <c r="G97" s="362" t="s">
        <v>104</v>
      </c>
      <c r="H97" s="362" t="s">
        <v>104</v>
      </c>
      <c r="I97" s="962" t="s">
        <v>247</v>
      </c>
      <c r="J97" s="967">
        <v>1</v>
      </c>
      <c r="K97" s="1060">
        <v>45323</v>
      </c>
      <c r="L97" s="1060">
        <v>45747</v>
      </c>
      <c r="M97" s="964">
        <f t="shared" si="4"/>
        <v>60.571428571428569</v>
      </c>
      <c r="N97" s="1061">
        <v>0</v>
      </c>
      <c r="O97" s="962" t="s">
        <v>236</v>
      </c>
      <c r="P97" s="364">
        <f t="shared" si="3"/>
        <v>0</v>
      </c>
      <c r="Q97" s="965" t="str" cm="1">
        <f t="array" aca="1" ref="Q97" ca="1">IF(ISNUMBER(P97),IF(P97=100%,"CUMPLIDA",IF(AND(ISNUMBER(L97),ISNUMBER(INDIRECT("FECHA_"&amp;$B97,1))), IF(L97&lt;=INDIRECT("FECHA_"&amp;$B97,1),"INCUMPLIDA","PROCESO"), "VERIFICAR FECHA")),"SIN VALOR AVANCE")</f>
        <v>PROCESO</v>
      </c>
    </row>
    <row r="98" spans="1:17" ht="90.75" x14ac:dyDescent="0.2">
      <c r="A98" s="987" t="s">
        <v>17</v>
      </c>
      <c r="B98" s="988" t="s">
        <v>13</v>
      </c>
      <c r="C98" s="1263"/>
      <c r="D98" s="1263"/>
      <c r="E98" s="1262"/>
      <c r="F98" s="1262"/>
      <c r="G98" s="362" t="s">
        <v>106</v>
      </c>
      <c r="H98" s="362" t="s">
        <v>106</v>
      </c>
      <c r="I98" s="962" t="s">
        <v>107</v>
      </c>
      <c r="J98" s="967">
        <v>1</v>
      </c>
      <c r="K98" s="1060">
        <v>45231</v>
      </c>
      <c r="L98" s="1060">
        <v>45747</v>
      </c>
      <c r="M98" s="964">
        <f t="shared" si="4"/>
        <v>73.714285714285708</v>
      </c>
      <c r="N98" s="1061">
        <v>0</v>
      </c>
      <c r="O98" s="990" t="s">
        <v>103</v>
      </c>
      <c r="P98" s="364">
        <f t="shared" si="3"/>
        <v>0</v>
      </c>
      <c r="Q98" s="965" t="str" cm="1">
        <f t="array" aca="1" ref="Q98" ca="1">IF(ISNUMBER(P98),IF(P98=100%,"CUMPLIDA",IF(AND(ISNUMBER(L98),ISNUMBER(INDIRECT("FECHA_"&amp;$B98,1))), IF(L98&lt;=INDIRECT("FECHA_"&amp;$B98,1),"INCUMPLIDA","PROCESO"), "VERIFICAR FECHA")),"SIN VALOR AVANCE")</f>
        <v>PROCESO</v>
      </c>
    </row>
    <row r="99" spans="1:17" ht="270.75" x14ac:dyDescent="0.2">
      <c r="A99" s="987" t="s">
        <v>17</v>
      </c>
      <c r="B99" s="988" t="s">
        <v>13</v>
      </c>
      <c r="C99" s="1263"/>
      <c r="D99" s="1263"/>
      <c r="E99" s="1262"/>
      <c r="F99" s="1262"/>
      <c r="G99" s="362" t="s">
        <v>108</v>
      </c>
      <c r="H99" s="362" t="s">
        <v>108</v>
      </c>
      <c r="I99" s="962" t="s">
        <v>109</v>
      </c>
      <c r="J99" s="967">
        <v>1</v>
      </c>
      <c r="K99" s="1060">
        <v>45231</v>
      </c>
      <c r="L99" s="1060">
        <v>45747</v>
      </c>
      <c r="M99" s="964">
        <f t="shared" si="4"/>
        <v>73.714285714285708</v>
      </c>
      <c r="N99" s="1061">
        <v>0</v>
      </c>
      <c r="O99" s="962" t="s">
        <v>248</v>
      </c>
      <c r="P99" s="364">
        <f t="shared" si="3"/>
        <v>0</v>
      </c>
      <c r="Q99" s="965" t="str" cm="1">
        <f t="array" aca="1" ref="Q99" ca="1">IF(ISNUMBER(P99),IF(P99=100%,"CUMPLIDA",IF(AND(ISNUMBER(L99),ISNUMBER(INDIRECT("FECHA_"&amp;$B99,1))), IF(L99&lt;=INDIRECT("FECHA_"&amp;$B99,1),"INCUMPLIDA","PROCESO"), "VERIFICAR FECHA")),"SIN VALOR AVANCE")</f>
        <v>PROCESO</v>
      </c>
    </row>
    <row r="100" spans="1:17" ht="180.75" x14ac:dyDescent="0.2">
      <c r="A100" s="987" t="s">
        <v>17</v>
      </c>
      <c r="B100" s="988" t="s">
        <v>13</v>
      </c>
      <c r="C100" s="1263"/>
      <c r="D100" s="1263"/>
      <c r="E100" s="1262"/>
      <c r="F100" s="1262"/>
      <c r="G100" s="362" t="s">
        <v>110</v>
      </c>
      <c r="H100" s="362" t="s">
        <v>111</v>
      </c>
      <c r="I100" s="962" t="s">
        <v>112</v>
      </c>
      <c r="J100" s="967">
        <v>3</v>
      </c>
      <c r="K100" s="1060">
        <v>46113</v>
      </c>
      <c r="L100" s="1060">
        <v>47118</v>
      </c>
      <c r="M100" s="964">
        <f t="shared" si="4"/>
        <v>143.57142857142858</v>
      </c>
      <c r="N100" s="1061">
        <v>0</v>
      </c>
      <c r="O100" s="962" t="s">
        <v>249</v>
      </c>
      <c r="P100" s="364">
        <f t="shared" si="3"/>
        <v>0</v>
      </c>
      <c r="Q100" s="965" t="str" cm="1">
        <f t="array" aca="1" ref="Q100" ca="1">IF(ISNUMBER(P100),IF(P100=100%,"CUMPLIDA",IF(AND(ISNUMBER(L100),ISNUMBER(INDIRECT("FECHA_"&amp;$B100,1))), IF(L100&lt;=INDIRECT("FECHA_"&amp;$B100,1),"INCUMPLIDA","PROCESO"), "VERIFICAR FECHA")),"SIN VALOR AVANCE")</f>
        <v>PROCESO</v>
      </c>
    </row>
    <row r="101" spans="1:17" ht="165.75" x14ac:dyDescent="0.2">
      <c r="A101" s="987" t="s">
        <v>17</v>
      </c>
      <c r="B101" s="988" t="s">
        <v>13</v>
      </c>
      <c r="C101" s="1263"/>
      <c r="D101" s="1263"/>
      <c r="E101" s="1262"/>
      <c r="F101" s="1262"/>
      <c r="G101" s="362" t="s">
        <v>114</v>
      </c>
      <c r="H101" s="362" t="s">
        <v>115</v>
      </c>
      <c r="I101" s="962" t="s">
        <v>116</v>
      </c>
      <c r="J101" s="967">
        <v>1</v>
      </c>
      <c r="K101" s="1060">
        <v>46113</v>
      </c>
      <c r="L101" s="1060">
        <v>47118</v>
      </c>
      <c r="M101" s="964">
        <f t="shared" si="4"/>
        <v>143.57142857142858</v>
      </c>
      <c r="N101" s="1061">
        <v>0</v>
      </c>
      <c r="O101" s="962" t="s">
        <v>250</v>
      </c>
      <c r="P101" s="364">
        <f t="shared" si="3"/>
        <v>0</v>
      </c>
      <c r="Q101" s="965" t="str" cm="1">
        <f t="array" aca="1" ref="Q101" ca="1">IF(ISNUMBER(P101),IF(P101=100%,"CUMPLIDA",IF(AND(ISNUMBER(L101),ISNUMBER(INDIRECT("FECHA_"&amp;$B101,1))), IF(L101&lt;=INDIRECT("FECHA_"&amp;$B101,1),"INCUMPLIDA","PROCESO"), "VERIFICAR FECHA")),"SIN VALOR AVANCE")</f>
        <v>PROCESO</v>
      </c>
    </row>
    <row r="102" spans="1:17" ht="330.75" x14ac:dyDescent="0.2">
      <c r="A102" s="987" t="s">
        <v>17</v>
      </c>
      <c r="B102" s="988" t="s">
        <v>13</v>
      </c>
      <c r="C102" s="1263"/>
      <c r="D102" s="1263"/>
      <c r="E102" s="1262"/>
      <c r="F102" s="1262"/>
      <c r="G102" s="362" t="s">
        <v>117</v>
      </c>
      <c r="H102" s="362" t="s">
        <v>118</v>
      </c>
      <c r="I102" s="962" t="s">
        <v>119</v>
      </c>
      <c r="J102" s="967">
        <v>2</v>
      </c>
      <c r="K102" s="1060">
        <v>46113</v>
      </c>
      <c r="L102" s="1060">
        <v>47118</v>
      </c>
      <c r="M102" s="964">
        <f t="shared" si="4"/>
        <v>143.57142857142858</v>
      </c>
      <c r="N102" s="1061">
        <v>0</v>
      </c>
      <c r="O102" s="962" t="s">
        <v>251</v>
      </c>
      <c r="P102" s="364">
        <f t="shared" si="3"/>
        <v>0</v>
      </c>
      <c r="Q102" s="965" t="str" cm="1">
        <f t="array" aca="1" ref="Q102" ca="1">IF(ISNUMBER(P102),IF(P102=100%,"CUMPLIDA",IF(AND(ISNUMBER(L102),ISNUMBER(INDIRECT("FECHA_"&amp;$B102,1))), IF(L102&lt;=INDIRECT("FECHA_"&amp;$B102,1),"INCUMPLIDA","PROCESO"), "VERIFICAR FECHA")),"SIN VALOR AVANCE")</f>
        <v>PROCESO</v>
      </c>
    </row>
    <row r="103" spans="1:17" ht="120.75" x14ac:dyDescent="0.2">
      <c r="A103" s="987" t="s">
        <v>17</v>
      </c>
      <c r="B103" s="988" t="s">
        <v>13</v>
      </c>
      <c r="C103" s="1263"/>
      <c r="D103" s="1263"/>
      <c r="E103" s="1262"/>
      <c r="F103" s="1262"/>
      <c r="G103" s="362" t="s">
        <v>252</v>
      </c>
      <c r="H103" s="362" t="s">
        <v>253</v>
      </c>
      <c r="I103" s="962" t="s">
        <v>254</v>
      </c>
      <c r="J103" s="963">
        <v>1</v>
      </c>
      <c r="K103" s="1057">
        <v>42583</v>
      </c>
      <c r="L103" s="1057">
        <v>42825</v>
      </c>
      <c r="M103" s="964">
        <f t="shared" si="4"/>
        <v>34.571428571428569</v>
      </c>
      <c r="N103" s="1061">
        <v>1</v>
      </c>
      <c r="O103" s="962" t="s">
        <v>255</v>
      </c>
      <c r="P103" s="364">
        <f t="shared" si="3"/>
        <v>1</v>
      </c>
      <c r="Q103" s="965" t="str" cm="1">
        <f t="array" aca="1" ref="Q103" ca="1">IF(ISNUMBER(P103),IF(P103=100%,"CUMPLIDA",IF(AND(ISNUMBER(L103),ISNUMBER(INDIRECT("FECHA_"&amp;$B103,1))), IF(L103&lt;=INDIRECT("FECHA_"&amp;$B103,1),"INCUMPLIDA","PROCESO"), "VERIFICAR FECHA")),"SIN VALOR AVANCE")</f>
        <v>CUMPLIDA</v>
      </c>
    </row>
    <row r="104" spans="1:17" ht="105.75" x14ac:dyDescent="0.2">
      <c r="A104" s="987" t="s">
        <v>17</v>
      </c>
      <c r="B104" s="988" t="s">
        <v>13</v>
      </c>
      <c r="C104" s="1263"/>
      <c r="D104" s="1263"/>
      <c r="E104" s="1262"/>
      <c r="F104" s="1262"/>
      <c r="G104" s="362" t="s">
        <v>256</v>
      </c>
      <c r="H104" s="362" t="s">
        <v>257</v>
      </c>
      <c r="I104" s="962" t="s">
        <v>258</v>
      </c>
      <c r="J104" s="963">
        <v>5</v>
      </c>
      <c r="K104" s="1057">
        <v>42581</v>
      </c>
      <c r="L104" s="1057">
        <v>42735</v>
      </c>
      <c r="M104" s="964">
        <f t="shared" si="4"/>
        <v>22</v>
      </c>
      <c r="N104" s="1061">
        <v>5</v>
      </c>
      <c r="O104" s="962" t="s">
        <v>259</v>
      </c>
      <c r="P104" s="364">
        <f t="shared" si="3"/>
        <v>1</v>
      </c>
      <c r="Q104" s="965" t="str" cm="1">
        <f t="array" aca="1" ref="Q104" ca="1">IF(ISNUMBER(P104),IF(P104=100%,"CUMPLIDA",IF(AND(ISNUMBER(L104),ISNUMBER(INDIRECT("FECHA_"&amp;$B104,1))), IF(L104&lt;=INDIRECT("FECHA_"&amp;$B104,1),"INCUMPLIDA","PROCESO"), "VERIFICAR FECHA")),"SIN VALOR AVANCE")</f>
        <v>CUMPLIDA</v>
      </c>
    </row>
    <row r="105" spans="1:17" ht="75" customHeight="1" x14ac:dyDescent="0.2">
      <c r="A105" s="987" t="s">
        <v>17</v>
      </c>
      <c r="B105" s="988" t="s">
        <v>13</v>
      </c>
      <c r="C105" s="1265" t="s">
        <v>260</v>
      </c>
      <c r="D105" s="1265" t="s">
        <v>261</v>
      </c>
      <c r="E105" s="1268" t="s">
        <v>262</v>
      </c>
      <c r="F105" s="1262" t="s">
        <v>263</v>
      </c>
      <c r="G105" s="1272" t="s">
        <v>264</v>
      </c>
      <c r="H105" s="997" t="s">
        <v>265</v>
      </c>
      <c r="I105" s="962" t="s">
        <v>266</v>
      </c>
      <c r="J105" s="963">
        <v>6</v>
      </c>
      <c r="K105" s="1063">
        <v>45292</v>
      </c>
      <c r="L105" s="1063">
        <v>45868</v>
      </c>
      <c r="M105" s="964">
        <f t="shared" si="4"/>
        <v>82.285714285714292</v>
      </c>
      <c r="N105" s="1061">
        <v>4</v>
      </c>
      <c r="O105" s="962" t="s">
        <v>267</v>
      </c>
      <c r="P105" s="364">
        <f t="shared" si="3"/>
        <v>0.66666666666666663</v>
      </c>
      <c r="Q105" s="965" t="str" cm="1">
        <f t="array" aca="1" ref="Q105" ca="1">IF(ISNUMBER(P105),IF(P105=100%,"CUMPLIDA",IF(AND(ISNUMBER(L105),ISNUMBER(INDIRECT("FECHA_"&amp;$B105,1))), IF(L105&lt;=INDIRECT("FECHA_"&amp;$B105,1),"INCUMPLIDA","PROCESO"), "VERIFICAR FECHA")),"SIN VALOR AVANCE")</f>
        <v>PROCESO</v>
      </c>
    </row>
    <row r="106" spans="1:17" ht="105" x14ac:dyDescent="0.2">
      <c r="A106" s="987" t="s">
        <v>17</v>
      </c>
      <c r="B106" s="988" t="s">
        <v>13</v>
      </c>
      <c r="C106" s="1265"/>
      <c r="D106" s="1265"/>
      <c r="E106" s="1268"/>
      <c r="F106" s="1262"/>
      <c r="G106" s="1262"/>
      <c r="H106" s="997" t="s">
        <v>268</v>
      </c>
      <c r="I106" s="962" t="s">
        <v>269</v>
      </c>
      <c r="J106" s="963">
        <v>1</v>
      </c>
      <c r="K106" s="1063">
        <v>45292</v>
      </c>
      <c r="L106" s="1063">
        <v>45868</v>
      </c>
      <c r="M106" s="964">
        <f t="shared" si="4"/>
        <v>82.285714285714292</v>
      </c>
      <c r="N106" s="1061">
        <v>0</v>
      </c>
      <c r="O106" s="962" t="s">
        <v>267</v>
      </c>
      <c r="P106" s="364">
        <f t="shared" si="3"/>
        <v>0</v>
      </c>
      <c r="Q106" s="965" t="str" cm="1">
        <f t="array" aca="1" ref="Q106" ca="1">IF(ISNUMBER(P106),IF(P106=100%,"CUMPLIDA",IF(AND(ISNUMBER(L106),ISNUMBER(INDIRECT("FECHA_"&amp;$B106,1))), IF(L106&lt;=INDIRECT("FECHA_"&amp;$B106,1),"INCUMPLIDA","PROCESO"), "VERIFICAR FECHA")),"SIN VALOR AVANCE")</f>
        <v>PROCESO</v>
      </c>
    </row>
    <row r="107" spans="1:17" ht="211.5" x14ac:dyDescent="0.2">
      <c r="A107" s="987" t="s">
        <v>17</v>
      </c>
      <c r="B107" s="988" t="s">
        <v>13</v>
      </c>
      <c r="C107" s="1265"/>
      <c r="D107" s="1263"/>
      <c r="E107" s="1262"/>
      <c r="F107" s="1262"/>
      <c r="G107" s="997" t="s">
        <v>270</v>
      </c>
      <c r="H107" s="362" t="s">
        <v>271</v>
      </c>
      <c r="I107" s="962" t="s">
        <v>272</v>
      </c>
      <c r="J107" s="963">
        <v>1</v>
      </c>
      <c r="K107" s="1063">
        <v>45306</v>
      </c>
      <c r="L107" s="1063">
        <v>45565</v>
      </c>
      <c r="M107" s="964">
        <f t="shared" si="4"/>
        <v>37</v>
      </c>
      <c r="N107" s="1061">
        <v>1</v>
      </c>
      <c r="O107" s="962" t="s">
        <v>273</v>
      </c>
      <c r="P107" s="364">
        <f t="shared" si="3"/>
        <v>1</v>
      </c>
      <c r="Q107" s="965" t="str" cm="1">
        <f t="array" aca="1" ref="Q107" ca="1">IF(ISNUMBER(P107),IF(P107=100%,"CUMPLIDA",IF(AND(ISNUMBER(L107),ISNUMBER(INDIRECT("FECHA_"&amp;$B107,1))), IF(L107&lt;=INDIRECT("FECHA_"&amp;$B107,1),"INCUMPLIDA","PROCESO"), "VERIFICAR FECHA")),"SIN VALOR AVANCE")</f>
        <v>CUMPLIDA</v>
      </c>
    </row>
    <row r="108" spans="1:17" ht="210.75" customHeight="1" x14ac:dyDescent="0.2">
      <c r="A108" s="998" t="s">
        <v>12</v>
      </c>
      <c r="B108" s="988" t="s">
        <v>13</v>
      </c>
      <c r="C108" s="1263" t="s">
        <v>274</v>
      </c>
      <c r="D108" s="1263" t="s">
        <v>275</v>
      </c>
      <c r="E108" s="1262" t="s">
        <v>276</v>
      </c>
      <c r="F108" s="1262" t="s">
        <v>277</v>
      </c>
      <c r="G108" s="1064" t="s">
        <v>278</v>
      </c>
      <c r="H108" s="1064" t="s">
        <v>279</v>
      </c>
      <c r="I108" s="987" t="s">
        <v>280</v>
      </c>
      <c r="J108" s="989">
        <v>1</v>
      </c>
      <c r="K108" s="1057">
        <v>44136</v>
      </c>
      <c r="L108" s="1057">
        <v>44865</v>
      </c>
      <c r="M108" s="964">
        <f t="shared" si="4"/>
        <v>104.14285714285714</v>
      </c>
      <c r="N108" s="1059">
        <v>1</v>
      </c>
      <c r="O108" s="962" t="s">
        <v>281</v>
      </c>
      <c r="P108" s="364">
        <f t="shared" si="3"/>
        <v>1</v>
      </c>
      <c r="Q108" s="965" t="str" cm="1">
        <f t="array" aca="1" ref="Q108" ca="1">IF(ISNUMBER(P108),IF(P108=100%,"CUMPLIDA",IF(AND(ISNUMBER(L108),ISNUMBER(INDIRECT("FECHA_"&amp;$B108,1))), IF(L108&lt;=INDIRECT("FECHA_"&amp;$B108,1),"INCUMPLIDA","PROCESO"), "VERIFICAR FECHA")),"SIN VALOR AVANCE")</f>
        <v>CUMPLIDA</v>
      </c>
    </row>
    <row r="109" spans="1:17" ht="210.75" x14ac:dyDescent="0.2">
      <c r="A109" s="998" t="s">
        <v>12</v>
      </c>
      <c r="B109" s="988" t="s">
        <v>13</v>
      </c>
      <c r="C109" s="1263"/>
      <c r="D109" s="1263"/>
      <c r="E109" s="1262"/>
      <c r="F109" s="1262"/>
      <c r="G109" s="1064" t="s">
        <v>282</v>
      </c>
      <c r="H109" s="1064" t="s">
        <v>279</v>
      </c>
      <c r="I109" s="987" t="s">
        <v>280</v>
      </c>
      <c r="J109" s="989">
        <v>1</v>
      </c>
      <c r="K109" s="1057">
        <v>44866</v>
      </c>
      <c r="L109" s="1057">
        <v>45838</v>
      </c>
      <c r="M109" s="964">
        <f t="shared" si="4"/>
        <v>138.85714285714286</v>
      </c>
      <c r="N109" s="1059">
        <v>0.59230000000000005</v>
      </c>
      <c r="O109" s="962" t="s">
        <v>283</v>
      </c>
      <c r="P109" s="364">
        <f t="shared" si="3"/>
        <v>0.59230000000000005</v>
      </c>
      <c r="Q109" s="965" t="str" cm="1">
        <f t="array" aca="1" ref="Q109" ca="1">IF(ISNUMBER(P109),IF(P109=100%,"CUMPLIDA",IF(AND(ISNUMBER(L109),ISNUMBER(INDIRECT("FECHA_"&amp;$B109,1))), IF(L109&lt;=INDIRECT("FECHA_"&amp;$B109,1),"INCUMPLIDA","PROCESO"), "VERIFICAR FECHA")),"SIN VALOR AVANCE")</f>
        <v>PROCESO</v>
      </c>
    </row>
    <row r="110" spans="1:17" ht="240.75" x14ac:dyDescent="0.2">
      <c r="A110" s="998" t="s">
        <v>12</v>
      </c>
      <c r="B110" s="988" t="s">
        <v>13</v>
      </c>
      <c r="C110" s="966" t="s">
        <v>284</v>
      </c>
      <c r="D110" s="966" t="s">
        <v>275</v>
      </c>
      <c r="E110" s="362" t="s">
        <v>285</v>
      </c>
      <c r="F110" s="362" t="s">
        <v>286</v>
      </c>
      <c r="G110" s="1064" t="s">
        <v>287</v>
      </c>
      <c r="H110" s="1064" t="s">
        <v>279</v>
      </c>
      <c r="I110" s="987" t="s">
        <v>280</v>
      </c>
      <c r="J110" s="989">
        <v>1</v>
      </c>
      <c r="K110" s="1057">
        <v>44928</v>
      </c>
      <c r="L110" s="1057">
        <v>45838</v>
      </c>
      <c r="M110" s="964">
        <f t="shared" si="4"/>
        <v>130</v>
      </c>
      <c r="N110" s="1059">
        <v>0.97650000000000003</v>
      </c>
      <c r="O110" s="962" t="s">
        <v>288</v>
      </c>
      <c r="P110" s="364">
        <f t="shared" si="3"/>
        <v>0.97650000000000003</v>
      </c>
      <c r="Q110" s="965" t="str" cm="1">
        <f t="array" aca="1" ref="Q110" ca="1">IF(ISNUMBER(P110),IF(P110=100%,"CUMPLIDA",IF(AND(ISNUMBER(L110),ISNUMBER(INDIRECT("FECHA_"&amp;$B110,1))), IF(L110&lt;=INDIRECT("FECHA_"&amp;$B110,1),"INCUMPLIDA","PROCESO"), "VERIFICAR FECHA")),"SIN VALOR AVANCE")</f>
        <v>PROCESO</v>
      </c>
    </row>
    <row r="111" spans="1:17" ht="315.75" x14ac:dyDescent="0.2">
      <c r="A111" s="998" t="s">
        <v>12</v>
      </c>
      <c r="B111" s="988" t="s">
        <v>13</v>
      </c>
      <c r="C111" s="966" t="s">
        <v>289</v>
      </c>
      <c r="D111" s="966" t="s">
        <v>290</v>
      </c>
      <c r="E111" s="362" t="s">
        <v>291</v>
      </c>
      <c r="F111" s="362" t="s">
        <v>292</v>
      </c>
      <c r="G111" s="1064" t="s">
        <v>293</v>
      </c>
      <c r="H111" s="1065" t="s">
        <v>279</v>
      </c>
      <c r="I111" s="987" t="s">
        <v>280</v>
      </c>
      <c r="J111" s="989">
        <v>1</v>
      </c>
      <c r="K111" s="1057">
        <v>44928</v>
      </c>
      <c r="L111" s="1057">
        <v>45838</v>
      </c>
      <c r="M111" s="964">
        <f t="shared" si="4"/>
        <v>130</v>
      </c>
      <c r="N111" s="1059">
        <v>0.97650000000000003</v>
      </c>
      <c r="O111" s="962" t="s">
        <v>294</v>
      </c>
      <c r="P111" s="364">
        <f t="shared" si="3"/>
        <v>0.97650000000000003</v>
      </c>
      <c r="Q111" s="965" t="str" cm="1">
        <f t="array" aca="1" ref="Q111" ca="1">IF(ISNUMBER(P111),IF(P111=100%,"CUMPLIDA",IF(AND(ISNUMBER(L111),ISNUMBER(INDIRECT("FECHA_"&amp;$B111,1))), IF(L111&lt;=INDIRECT("FECHA_"&amp;$B111,1),"INCUMPLIDA","PROCESO"), "VERIFICAR FECHA")),"SIN VALOR AVANCE")</f>
        <v>PROCESO</v>
      </c>
    </row>
    <row r="112" spans="1:17" ht="165" x14ac:dyDescent="0.2">
      <c r="A112" s="998" t="s">
        <v>12</v>
      </c>
      <c r="B112" s="988" t="s">
        <v>13</v>
      </c>
      <c r="C112" s="966" t="s">
        <v>295</v>
      </c>
      <c r="D112" s="966" t="s">
        <v>296</v>
      </c>
      <c r="E112" s="362" t="s">
        <v>297</v>
      </c>
      <c r="F112" s="362" t="s">
        <v>298</v>
      </c>
      <c r="G112" s="1064" t="s">
        <v>299</v>
      </c>
      <c r="H112" s="1064" t="s">
        <v>300</v>
      </c>
      <c r="I112" s="987" t="s">
        <v>301</v>
      </c>
      <c r="J112" s="989">
        <v>1</v>
      </c>
      <c r="K112" s="1057">
        <v>44928</v>
      </c>
      <c r="L112" s="1057">
        <v>45869</v>
      </c>
      <c r="M112" s="964">
        <f t="shared" si="4"/>
        <v>134.42857142857142</v>
      </c>
      <c r="N112" s="1059">
        <v>0.6482</v>
      </c>
      <c r="O112" s="962" t="s">
        <v>302</v>
      </c>
      <c r="P112" s="364">
        <f t="shared" si="3"/>
        <v>0.6482</v>
      </c>
      <c r="Q112" s="965" t="str" cm="1">
        <f t="array" aca="1" ref="Q112" ca="1">IF(ISNUMBER(P112),IF(P112=100%,"CUMPLIDA",IF(AND(ISNUMBER(L112),ISNUMBER(INDIRECT("FECHA_"&amp;$B112,1))), IF(L112&lt;=INDIRECT("FECHA_"&amp;$B112,1),"INCUMPLIDA","PROCESO"), "VERIFICAR FECHA")),"SIN VALOR AVANCE")</f>
        <v>PROCESO</v>
      </c>
    </row>
    <row r="113" spans="1:17" ht="180.75" x14ac:dyDescent="0.2">
      <c r="A113" s="998" t="s">
        <v>12</v>
      </c>
      <c r="B113" s="988" t="s">
        <v>13</v>
      </c>
      <c r="C113" s="999" t="s">
        <v>303</v>
      </c>
      <c r="D113" s="999" t="s">
        <v>304</v>
      </c>
      <c r="E113" s="1000" t="s">
        <v>305</v>
      </c>
      <c r="F113" s="1001" t="s">
        <v>306</v>
      </c>
      <c r="G113" s="1064" t="s">
        <v>307</v>
      </c>
      <c r="H113" s="1065" t="s">
        <v>300</v>
      </c>
      <c r="I113" s="1066" t="s">
        <v>308</v>
      </c>
      <c r="J113" s="989">
        <v>1</v>
      </c>
      <c r="K113" s="1057">
        <v>44928</v>
      </c>
      <c r="L113" s="1057">
        <v>45869</v>
      </c>
      <c r="M113" s="964">
        <f t="shared" si="4"/>
        <v>134.42857142857142</v>
      </c>
      <c r="N113" s="1059">
        <v>0.99</v>
      </c>
      <c r="O113" s="1002" t="s">
        <v>309</v>
      </c>
      <c r="P113" s="364">
        <f t="shared" si="3"/>
        <v>0.99</v>
      </c>
      <c r="Q113" s="965" t="str" cm="1">
        <f t="array" aca="1" ref="Q113" ca="1">IF(ISNUMBER(P113),IF(P113=100%,"CUMPLIDA",IF(AND(ISNUMBER(L113),ISNUMBER(INDIRECT("FECHA_"&amp;$B113,1))), IF(L113&lt;=INDIRECT("FECHA_"&amp;$B113,1),"INCUMPLIDA","PROCESO"), "VERIFICAR FECHA")),"SIN VALOR AVANCE")</f>
        <v>PROCESO</v>
      </c>
    </row>
    <row r="114" spans="1:17" ht="120.75" customHeight="1" x14ac:dyDescent="0.2">
      <c r="A114" s="998" t="s">
        <v>12</v>
      </c>
      <c r="B114" s="988" t="s">
        <v>13</v>
      </c>
      <c r="C114" s="1263" t="s">
        <v>310</v>
      </c>
      <c r="D114" s="1263" t="s">
        <v>311</v>
      </c>
      <c r="E114" s="1262" t="s">
        <v>312</v>
      </c>
      <c r="F114" s="1262" t="s">
        <v>313</v>
      </c>
      <c r="G114" s="1271" t="s">
        <v>314</v>
      </c>
      <c r="H114" s="1064" t="s">
        <v>315</v>
      </c>
      <c r="I114" s="1067" t="s">
        <v>316</v>
      </c>
      <c r="J114" s="963">
        <v>1</v>
      </c>
      <c r="K114" s="1057">
        <v>42064</v>
      </c>
      <c r="L114" s="1057">
        <v>42277</v>
      </c>
      <c r="M114" s="964">
        <f t="shared" si="4"/>
        <v>30.428571428571427</v>
      </c>
      <c r="N114" s="1061">
        <v>1</v>
      </c>
      <c r="O114" s="1003" t="s">
        <v>317</v>
      </c>
      <c r="P114" s="364">
        <f t="shared" si="3"/>
        <v>1</v>
      </c>
      <c r="Q114" s="965" t="str" cm="1">
        <f t="array" aca="1" ref="Q114" ca="1">IF(ISNUMBER(P114),IF(P114=100%,"CUMPLIDA",IF(AND(ISNUMBER(L114),ISNUMBER(INDIRECT("FECHA_"&amp;$B114,1))), IF(L114&lt;=INDIRECT("FECHA_"&amp;$B114,1),"INCUMPLIDA","PROCESO"), "VERIFICAR FECHA")),"SIN VALOR AVANCE")</f>
        <v>CUMPLIDA</v>
      </c>
    </row>
    <row r="115" spans="1:17" ht="150.75" x14ac:dyDescent="0.2">
      <c r="A115" s="998" t="s">
        <v>12</v>
      </c>
      <c r="B115" s="988" t="s">
        <v>13</v>
      </c>
      <c r="C115" s="1263"/>
      <c r="D115" s="1263"/>
      <c r="E115" s="1262"/>
      <c r="F115" s="1262"/>
      <c r="G115" s="1271"/>
      <c r="H115" s="1064" t="s">
        <v>318</v>
      </c>
      <c r="I115" s="1067" t="s">
        <v>319</v>
      </c>
      <c r="J115" s="963">
        <v>1</v>
      </c>
      <c r="K115" s="1057">
        <v>42064</v>
      </c>
      <c r="L115" s="1057">
        <v>42308</v>
      </c>
      <c r="M115" s="964">
        <f t="shared" si="4"/>
        <v>34.857142857142854</v>
      </c>
      <c r="N115" s="1061">
        <v>1</v>
      </c>
      <c r="O115" s="1003" t="s">
        <v>320</v>
      </c>
      <c r="P115" s="364">
        <f t="shared" si="3"/>
        <v>1</v>
      </c>
      <c r="Q115" s="965" t="str" cm="1">
        <f t="array" aca="1" ref="Q115" ca="1">IF(ISNUMBER(P115),IF(P115=100%,"CUMPLIDA",IF(AND(ISNUMBER(L115),ISNUMBER(INDIRECT("FECHA_"&amp;$B115,1))), IF(L115&lt;=INDIRECT("FECHA_"&amp;$B115,1),"INCUMPLIDA","PROCESO"), "VERIFICAR FECHA")),"SIN VALOR AVANCE")</f>
        <v>CUMPLIDA</v>
      </c>
    </row>
    <row r="116" spans="1:17" ht="345.75" x14ac:dyDescent="0.2">
      <c r="A116" s="998" t="s">
        <v>12</v>
      </c>
      <c r="B116" s="988" t="s">
        <v>13</v>
      </c>
      <c r="C116" s="1263"/>
      <c r="D116" s="1263"/>
      <c r="E116" s="1262"/>
      <c r="F116" s="1262"/>
      <c r="G116" s="1068" t="s">
        <v>321</v>
      </c>
      <c r="H116" s="1068" t="s">
        <v>322</v>
      </c>
      <c r="I116" s="1069" t="s">
        <v>323</v>
      </c>
      <c r="J116" s="1005">
        <v>8902914</v>
      </c>
      <c r="K116" s="1057">
        <v>44928</v>
      </c>
      <c r="L116" s="1057">
        <v>45657</v>
      </c>
      <c r="M116" s="964">
        <f t="shared" si="4"/>
        <v>104.14285714285714</v>
      </c>
      <c r="N116" s="1236">
        <v>8902914</v>
      </c>
      <c r="O116" s="1006" t="s">
        <v>324</v>
      </c>
      <c r="P116" s="364">
        <f t="shared" si="3"/>
        <v>1</v>
      </c>
      <c r="Q116" s="965" t="str" cm="1">
        <f t="array" aca="1" ref="Q116" ca="1">IF(ISNUMBER(P116),IF(P116=100%,"CUMPLIDA",IF(AND(ISNUMBER(L116),ISNUMBER(INDIRECT("FECHA_"&amp;$B116,1))), IF(L116&lt;=INDIRECT("FECHA_"&amp;$B116,1),"INCUMPLIDA","PROCESO"), "VERIFICAR FECHA")),"SIN VALOR AVANCE")</f>
        <v>CUMPLIDA</v>
      </c>
    </row>
    <row r="117" spans="1:17" ht="165.75" x14ac:dyDescent="0.2">
      <c r="A117" s="998" t="s">
        <v>12</v>
      </c>
      <c r="B117" s="988" t="s">
        <v>13</v>
      </c>
      <c r="C117" s="1263"/>
      <c r="D117" s="1263"/>
      <c r="E117" s="1262"/>
      <c r="F117" s="1262"/>
      <c r="G117" s="1068" t="s">
        <v>325</v>
      </c>
      <c r="H117" s="1068" t="s">
        <v>326</v>
      </c>
      <c r="I117" s="1069" t="s">
        <v>327</v>
      </c>
      <c r="J117" s="963">
        <v>1</v>
      </c>
      <c r="K117" s="1057">
        <v>43952</v>
      </c>
      <c r="L117" s="1057">
        <v>44196</v>
      </c>
      <c r="M117" s="964">
        <f t="shared" si="4"/>
        <v>34.857142857142854</v>
      </c>
      <c r="N117" s="1061">
        <v>1</v>
      </c>
      <c r="O117" s="1004" t="s">
        <v>328</v>
      </c>
      <c r="P117" s="364">
        <f t="shared" si="3"/>
        <v>1</v>
      </c>
      <c r="Q117" s="965" t="str" cm="1">
        <f t="array" aca="1" ref="Q117" ca="1">IF(ISNUMBER(P117),IF(P117=100%,"CUMPLIDA",IF(AND(ISNUMBER(L117),ISNUMBER(INDIRECT("FECHA_"&amp;$B117,1))), IF(L117&lt;=INDIRECT("FECHA_"&amp;$B117,1),"INCUMPLIDA","PROCESO"), "VERIFICAR FECHA")),"SIN VALOR AVANCE")</f>
        <v>CUMPLIDA</v>
      </c>
    </row>
    <row r="118" spans="1:17" ht="165" customHeight="1" x14ac:dyDescent="0.2">
      <c r="A118" s="998" t="s">
        <v>12</v>
      </c>
      <c r="B118" s="988" t="s">
        <v>13</v>
      </c>
      <c r="C118" s="1263" t="s">
        <v>329</v>
      </c>
      <c r="D118" s="1263" t="s">
        <v>330</v>
      </c>
      <c r="E118" s="1262" t="s">
        <v>331</v>
      </c>
      <c r="F118" s="1262" t="s">
        <v>332</v>
      </c>
      <c r="G118" s="1064" t="s">
        <v>333</v>
      </c>
      <c r="H118" s="1064" t="s">
        <v>334</v>
      </c>
      <c r="I118" s="987" t="s">
        <v>335</v>
      </c>
      <c r="J118" s="963">
        <v>1</v>
      </c>
      <c r="K118" s="1057">
        <v>44172</v>
      </c>
      <c r="L118" s="1057">
        <v>44211</v>
      </c>
      <c r="M118" s="964">
        <f t="shared" si="4"/>
        <v>5.5714285714285712</v>
      </c>
      <c r="N118" s="1061">
        <v>1</v>
      </c>
      <c r="O118" s="962" t="s">
        <v>336</v>
      </c>
      <c r="P118" s="364">
        <f t="shared" si="3"/>
        <v>1</v>
      </c>
      <c r="Q118" s="965" t="str" cm="1">
        <f t="array" aca="1" ref="Q118" ca="1">IF(ISNUMBER(P118),IF(P118=100%,"CUMPLIDA",IF(AND(ISNUMBER(L118),ISNUMBER(INDIRECT("FECHA_"&amp;$B118,1))), IF(L118&lt;=INDIRECT("FECHA_"&amp;$B118,1),"INCUMPLIDA","PROCESO"), "VERIFICAR FECHA")),"SIN VALOR AVANCE")</f>
        <v>CUMPLIDA</v>
      </c>
    </row>
    <row r="119" spans="1:17" ht="180.75" x14ac:dyDescent="0.2">
      <c r="A119" s="998" t="s">
        <v>12</v>
      </c>
      <c r="B119" s="988" t="s">
        <v>13</v>
      </c>
      <c r="C119" s="1263"/>
      <c r="D119" s="1263"/>
      <c r="E119" s="1262"/>
      <c r="F119" s="1262"/>
      <c r="G119" s="1271" t="s">
        <v>337</v>
      </c>
      <c r="H119" s="1064" t="s">
        <v>338</v>
      </c>
      <c r="I119" s="1070" t="s">
        <v>339</v>
      </c>
      <c r="J119" s="989">
        <v>1</v>
      </c>
      <c r="K119" s="1057">
        <v>44928</v>
      </c>
      <c r="L119" s="1057">
        <v>46022</v>
      </c>
      <c r="M119" s="964">
        <f t="shared" si="4"/>
        <v>156.28571428571428</v>
      </c>
      <c r="N119" s="1059">
        <v>1</v>
      </c>
      <c r="O119" s="962" t="s">
        <v>340</v>
      </c>
      <c r="P119" s="364">
        <f t="shared" si="3"/>
        <v>1</v>
      </c>
      <c r="Q119" s="965" t="str" cm="1">
        <f t="array" aca="1" ref="Q119" ca="1">IF(ISNUMBER(P119),IF(P119=100%,"CUMPLIDA",IF(AND(ISNUMBER(L119),ISNUMBER(INDIRECT("FECHA_"&amp;$B119,1))), IF(L119&lt;=INDIRECT("FECHA_"&amp;$B119,1),"INCUMPLIDA","PROCESO"), "VERIFICAR FECHA")),"SIN VALOR AVANCE")</f>
        <v>CUMPLIDA</v>
      </c>
    </row>
    <row r="120" spans="1:17" ht="240.75" x14ac:dyDescent="0.2">
      <c r="A120" s="998" t="s">
        <v>12</v>
      </c>
      <c r="B120" s="988" t="s">
        <v>13</v>
      </c>
      <c r="C120" s="1263"/>
      <c r="D120" s="1263"/>
      <c r="E120" s="1262"/>
      <c r="F120" s="1262"/>
      <c r="G120" s="1271"/>
      <c r="H120" s="1064" t="s">
        <v>341</v>
      </c>
      <c r="I120" s="987" t="s">
        <v>342</v>
      </c>
      <c r="J120" s="989">
        <v>1</v>
      </c>
      <c r="K120" s="1057">
        <v>44928</v>
      </c>
      <c r="L120" s="1057">
        <v>46022</v>
      </c>
      <c r="M120" s="964">
        <f t="shared" si="4"/>
        <v>156.28571428571428</v>
      </c>
      <c r="N120" s="1059">
        <v>0.96850000000000003</v>
      </c>
      <c r="O120" s="962" t="s">
        <v>343</v>
      </c>
      <c r="P120" s="364">
        <f t="shared" si="3"/>
        <v>0.96850000000000003</v>
      </c>
      <c r="Q120" s="965" t="str" cm="1">
        <f t="array" aca="1" ref="Q120" ca="1">IF(ISNUMBER(P120),IF(P120=100%,"CUMPLIDA",IF(AND(ISNUMBER(L120),ISNUMBER(INDIRECT("FECHA_"&amp;$B120,1))), IF(L120&lt;=INDIRECT("FECHA_"&amp;$B120,1),"INCUMPLIDA","PROCESO"), "VERIFICAR FECHA")),"SIN VALOR AVANCE")</f>
        <v>PROCESO</v>
      </c>
    </row>
    <row r="121" spans="1:17" ht="195.75" x14ac:dyDescent="0.2">
      <c r="A121" s="998" t="s">
        <v>12</v>
      </c>
      <c r="B121" s="988" t="s">
        <v>13</v>
      </c>
      <c r="C121" s="1263"/>
      <c r="D121" s="1263"/>
      <c r="E121" s="1262"/>
      <c r="F121" s="1262"/>
      <c r="G121" s="1271" t="s">
        <v>344</v>
      </c>
      <c r="H121" s="1064" t="s">
        <v>338</v>
      </c>
      <c r="I121" s="987" t="s">
        <v>345</v>
      </c>
      <c r="J121" s="989">
        <v>1</v>
      </c>
      <c r="K121" s="1057">
        <v>44928</v>
      </c>
      <c r="L121" s="1057">
        <v>45657</v>
      </c>
      <c r="M121" s="964">
        <f t="shared" si="4"/>
        <v>104.14285714285714</v>
      </c>
      <c r="N121" s="1059">
        <v>1</v>
      </c>
      <c r="O121" s="962" t="s">
        <v>346</v>
      </c>
      <c r="P121" s="364">
        <f t="shared" si="3"/>
        <v>1</v>
      </c>
      <c r="Q121" s="965" t="str" cm="1">
        <f t="array" aca="1" ref="Q121" ca="1">IF(ISNUMBER(P121),IF(P121=100%,"CUMPLIDA",IF(AND(ISNUMBER(L121),ISNUMBER(INDIRECT("FECHA_"&amp;$B121,1))), IF(L121&lt;=INDIRECT("FECHA_"&amp;$B121,1),"INCUMPLIDA","PROCESO"), "VERIFICAR FECHA")),"SIN VALOR AVANCE")</f>
        <v>CUMPLIDA</v>
      </c>
    </row>
    <row r="122" spans="1:17" ht="240.75" x14ac:dyDescent="0.2">
      <c r="A122" s="998" t="s">
        <v>12</v>
      </c>
      <c r="B122" s="988" t="s">
        <v>13</v>
      </c>
      <c r="C122" s="1263"/>
      <c r="D122" s="1263"/>
      <c r="E122" s="1262"/>
      <c r="F122" s="1262"/>
      <c r="G122" s="1271"/>
      <c r="H122" s="1064" t="s">
        <v>341</v>
      </c>
      <c r="I122" s="987" t="s">
        <v>342</v>
      </c>
      <c r="J122" s="989">
        <v>1</v>
      </c>
      <c r="K122" s="1057">
        <v>44928</v>
      </c>
      <c r="L122" s="1057">
        <v>46022</v>
      </c>
      <c r="M122" s="964">
        <f t="shared" si="4"/>
        <v>156.28571428571428</v>
      </c>
      <c r="N122" s="1059">
        <v>1</v>
      </c>
      <c r="O122" s="962" t="s">
        <v>347</v>
      </c>
      <c r="P122" s="364">
        <f t="shared" si="3"/>
        <v>1</v>
      </c>
      <c r="Q122" s="965" t="str" cm="1">
        <f t="array" aca="1" ref="Q122" ca="1">IF(ISNUMBER(P122),IF(P122=100%,"CUMPLIDA",IF(AND(ISNUMBER(L122),ISNUMBER(INDIRECT("FECHA_"&amp;$B122,1))), IF(L122&lt;=INDIRECT("FECHA_"&amp;$B122,1),"INCUMPLIDA","PROCESO"), "VERIFICAR FECHA")),"SIN VALOR AVANCE")</f>
        <v>CUMPLIDA</v>
      </c>
    </row>
    <row r="123" spans="1:17" ht="180.75" x14ac:dyDescent="0.2">
      <c r="A123" s="998" t="s">
        <v>12</v>
      </c>
      <c r="B123" s="988" t="s">
        <v>13</v>
      </c>
      <c r="C123" s="1263"/>
      <c r="D123" s="1263"/>
      <c r="E123" s="1262"/>
      <c r="F123" s="1262"/>
      <c r="G123" s="1064" t="s">
        <v>348</v>
      </c>
      <c r="H123" s="1064" t="s">
        <v>349</v>
      </c>
      <c r="I123" s="987" t="s">
        <v>350</v>
      </c>
      <c r="J123" s="989">
        <v>1</v>
      </c>
      <c r="K123" s="1057">
        <v>44928</v>
      </c>
      <c r="L123" s="1057">
        <v>45838</v>
      </c>
      <c r="M123" s="964">
        <f t="shared" si="4"/>
        <v>130</v>
      </c>
      <c r="N123" s="1059">
        <v>1.29E-2</v>
      </c>
      <c r="O123" s="962" t="s">
        <v>351</v>
      </c>
      <c r="P123" s="364">
        <f t="shared" si="3"/>
        <v>1.29E-2</v>
      </c>
      <c r="Q123" s="965" t="str" cm="1">
        <f t="array" aca="1" ref="Q123" ca="1">IF(ISNUMBER(P123),IF(P123=100%,"CUMPLIDA",IF(AND(ISNUMBER(L123),ISNUMBER(INDIRECT("FECHA_"&amp;$B123,1))), IF(L123&lt;=INDIRECT("FECHA_"&amp;$B123,1),"INCUMPLIDA","PROCESO"), "VERIFICAR FECHA")),"SIN VALOR AVANCE")</f>
        <v>PROCESO</v>
      </c>
    </row>
    <row r="124" spans="1:17" ht="315" x14ac:dyDescent="0.2">
      <c r="A124" s="998" t="s">
        <v>12</v>
      </c>
      <c r="B124" s="988" t="s">
        <v>13</v>
      </c>
      <c r="C124" s="1263"/>
      <c r="D124" s="1263"/>
      <c r="E124" s="1262"/>
      <c r="F124" s="1262"/>
      <c r="G124" s="1271" t="s">
        <v>352</v>
      </c>
      <c r="H124" s="1064" t="s">
        <v>353</v>
      </c>
      <c r="I124" s="987" t="s">
        <v>354</v>
      </c>
      <c r="J124" s="989">
        <v>1</v>
      </c>
      <c r="K124" s="1057">
        <v>44928</v>
      </c>
      <c r="L124" s="1057">
        <v>45838</v>
      </c>
      <c r="M124" s="964">
        <f t="shared" si="4"/>
        <v>130</v>
      </c>
      <c r="N124" s="1059">
        <v>0.1573</v>
      </c>
      <c r="O124" s="962" t="s">
        <v>355</v>
      </c>
      <c r="P124" s="364">
        <f t="shared" si="3"/>
        <v>0.1573</v>
      </c>
      <c r="Q124" s="965" t="str" cm="1">
        <f t="array" aca="1" ref="Q124" ca="1">IF(ISNUMBER(P124),IF(P124=100%,"CUMPLIDA",IF(AND(ISNUMBER(L124),ISNUMBER(INDIRECT("FECHA_"&amp;$B124,1))), IF(L124&lt;=INDIRECT("FECHA_"&amp;$B124,1),"INCUMPLIDA","PROCESO"), "VERIFICAR FECHA")),"SIN VALOR AVANCE")</f>
        <v>PROCESO</v>
      </c>
    </row>
    <row r="125" spans="1:17" ht="165.75" x14ac:dyDescent="0.2">
      <c r="A125" s="998" t="s">
        <v>12</v>
      </c>
      <c r="B125" s="988" t="s">
        <v>13</v>
      </c>
      <c r="C125" s="1263"/>
      <c r="D125" s="1263"/>
      <c r="E125" s="1262"/>
      <c r="F125" s="1262"/>
      <c r="G125" s="1271"/>
      <c r="H125" s="1064" t="s">
        <v>356</v>
      </c>
      <c r="I125" s="987" t="s">
        <v>357</v>
      </c>
      <c r="J125" s="963">
        <v>3</v>
      </c>
      <c r="K125" s="1057">
        <v>44197</v>
      </c>
      <c r="L125" s="1057">
        <v>44651</v>
      </c>
      <c r="M125" s="964">
        <f t="shared" si="4"/>
        <v>64.857142857142861</v>
      </c>
      <c r="N125" s="1061">
        <v>3</v>
      </c>
      <c r="O125" s="962" t="s">
        <v>358</v>
      </c>
      <c r="P125" s="364">
        <f t="shared" si="3"/>
        <v>1</v>
      </c>
      <c r="Q125" s="965" t="str" cm="1">
        <f t="array" aca="1" ref="Q125" ca="1">IF(ISNUMBER(P125),IF(P125=100%,"CUMPLIDA",IF(AND(ISNUMBER(L125),ISNUMBER(INDIRECT("FECHA_"&amp;$B125,1))), IF(L125&lt;=INDIRECT("FECHA_"&amp;$B125,1),"INCUMPLIDA","PROCESO"), "VERIFICAR FECHA")),"SIN VALOR AVANCE")</f>
        <v>CUMPLIDA</v>
      </c>
    </row>
    <row r="126" spans="1:17" ht="135" x14ac:dyDescent="0.2">
      <c r="A126" s="998" t="s">
        <v>12</v>
      </c>
      <c r="B126" s="988" t="s">
        <v>13</v>
      </c>
      <c r="C126" s="1263" t="s">
        <v>359</v>
      </c>
      <c r="D126" s="1263" t="s">
        <v>360</v>
      </c>
      <c r="E126" s="1262" t="s">
        <v>361</v>
      </c>
      <c r="F126" s="1262" t="s">
        <v>362</v>
      </c>
      <c r="G126" s="1064" t="s">
        <v>363</v>
      </c>
      <c r="H126" s="1064" t="s">
        <v>364</v>
      </c>
      <c r="I126" s="987" t="s">
        <v>365</v>
      </c>
      <c r="J126" s="967">
        <v>1</v>
      </c>
      <c r="K126" s="1057">
        <v>45108</v>
      </c>
      <c r="L126" s="1057">
        <v>45170</v>
      </c>
      <c r="M126" s="964">
        <f t="shared" si="4"/>
        <v>8.8571428571428577</v>
      </c>
      <c r="N126" s="1061">
        <v>1</v>
      </c>
      <c r="O126" s="962" t="s">
        <v>366</v>
      </c>
      <c r="P126" s="364">
        <f t="shared" si="3"/>
        <v>1</v>
      </c>
      <c r="Q126" s="965" t="str" cm="1">
        <f t="array" aca="1" ref="Q126" ca="1">IF(ISNUMBER(P126),IF(P126=100%,"CUMPLIDA",IF(AND(ISNUMBER(L126),ISNUMBER(INDIRECT("FECHA_"&amp;$B126,1))), IF(L126&lt;=INDIRECT("FECHA_"&amp;$B126,1),"INCUMPLIDA","PROCESO"), "VERIFICAR FECHA")),"SIN VALOR AVANCE")</f>
        <v>CUMPLIDA</v>
      </c>
    </row>
    <row r="127" spans="1:17" ht="90.75" customHeight="1" x14ac:dyDescent="0.2">
      <c r="A127" s="998" t="s">
        <v>12</v>
      </c>
      <c r="B127" s="988" t="s">
        <v>13</v>
      </c>
      <c r="C127" s="1263"/>
      <c r="D127" s="1263"/>
      <c r="E127" s="1262"/>
      <c r="F127" s="1262" t="s">
        <v>362</v>
      </c>
      <c r="G127" s="1064" t="s">
        <v>367</v>
      </c>
      <c r="H127" s="1064" t="s">
        <v>368</v>
      </c>
      <c r="I127" s="987" t="s">
        <v>369</v>
      </c>
      <c r="J127" s="967">
        <v>12</v>
      </c>
      <c r="K127" s="1057">
        <v>45154</v>
      </c>
      <c r="L127" s="1057">
        <v>45869</v>
      </c>
      <c r="M127" s="964">
        <f t="shared" si="4"/>
        <v>102.14285714285714</v>
      </c>
      <c r="N127" s="1061">
        <v>8</v>
      </c>
      <c r="O127" s="962" t="s">
        <v>366</v>
      </c>
      <c r="P127" s="364">
        <f t="shared" si="3"/>
        <v>0.66666666666666663</v>
      </c>
      <c r="Q127" s="965" t="str" cm="1">
        <f t="array" aca="1" ref="Q127" ca="1">IF(ISNUMBER(P127),IF(P127=100%,"CUMPLIDA",IF(AND(ISNUMBER(L127),ISNUMBER(INDIRECT("FECHA_"&amp;$B127,1))), IF(L127&lt;=INDIRECT("FECHA_"&amp;$B127,1),"INCUMPLIDA","PROCESO"), "VERIFICAR FECHA")),"SIN VALOR AVANCE")</f>
        <v>PROCESO</v>
      </c>
    </row>
    <row r="128" spans="1:17" ht="105" x14ac:dyDescent="0.2">
      <c r="A128" s="998" t="s">
        <v>12</v>
      </c>
      <c r="B128" s="988" t="s">
        <v>13</v>
      </c>
      <c r="C128" s="1263"/>
      <c r="D128" s="1263"/>
      <c r="E128" s="1262"/>
      <c r="F128" s="1262" t="s">
        <v>362</v>
      </c>
      <c r="G128" s="1064" t="s">
        <v>370</v>
      </c>
      <c r="H128" s="1064" t="s">
        <v>371</v>
      </c>
      <c r="I128" s="987" t="s">
        <v>372</v>
      </c>
      <c r="J128" s="967">
        <v>4</v>
      </c>
      <c r="K128" s="1057">
        <v>45108</v>
      </c>
      <c r="L128" s="1057">
        <v>45473</v>
      </c>
      <c r="M128" s="964">
        <f t="shared" si="4"/>
        <v>52.142857142857146</v>
      </c>
      <c r="N128" s="1061">
        <v>4</v>
      </c>
      <c r="O128" s="962" t="s">
        <v>366</v>
      </c>
      <c r="P128" s="364">
        <f t="shared" si="3"/>
        <v>1</v>
      </c>
      <c r="Q128" s="965" t="str" cm="1">
        <f t="array" aca="1" ref="Q128" ca="1">IF(ISNUMBER(P128),IF(P128=100%,"CUMPLIDA",IF(AND(ISNUMBER(L128),ISNUMBER(INDIRECT("FECHA_"&amp;$B128,1))), IF(L128&lt;=INDIRECT("FECHA_"&amp;$B128,1),"INCUMPLIDA","PROCESO"), "VERIFICAR FECHA")),"SIN VALOR AVANCE")</f>
        <v>CUMPLIDA</v>
      </c>
    </row>
    <row r="129" spans="1:17" ht="180.75" x14ac:dyDescent="0.2">
      <c r="A129" s="998" t="s">
        <v>12</v>
      </c>
      <c r="B129" s="988" t="s">
        <v>13</v>
      </c>
      <c r="C129" s="1263" t="s">
        <v>359</v>
      </c>
      <c r="D129" s="1263" t="s">
        <v>373</v>
      </c>
      <c r="E129" s="1262" t="s">
        <v>374</v>
      </c>
      <c r="F129" s="1262" t="s">
        <v>375</v>
      </c>
      <c r="G129" s="1271" t="s">
        <v>376</v>
      </c>
      <c r="H129" s="1064" t="s">
        <v>377</v>
      </c>
      <c r="I129" s="987" t="s">
        <v>378</v>
      </c>
      <c r="J129" s="967">
        <v>2</v>
      </c>
      <c r="K129" s="1057">
        <v>45092</v>
      </c>
      <c r="L129" s="1057">
        <v>45838</v>
      </c>
      <c r="M129" s="964">
        <f t="shared" si="4"/>
        <v>106.57142857142857</v>
      </c>
      <c r="N129" s="1061">
        <v>0.6</v>
      </c>
      <c r="O129" s="962" t="s">
        <v>379</v>
      </c>
      <c r="P129" s="364">
        <f t="shared" si="3"/>
        <v>0.3</v>
      </c>
      <c r="Q129" s="965" t="str" cm="1">
        <f t="array" aca="1" ref="Q129" ca="1">IF(ISNUMBER(P129),IF(P129=100%,"CUMPLIDA",IF(AND(ISNUMBER(L129),ISNUMBER(INDIRECT("FECHA_"&amp;$B129,1))), IF(L129&lt;=INDIRECT("FECHA_"&amp;$B129,1),"INCUMPLIDA","PROCESO"), "VERIFICAR FECHA")),"SIN VALOR AVANCE")</f>
        <v>PROCESO</v>
      </c>
    </row>
    <row r="130" spans="1:17" ht="180.75" x14ac:dyDescent="0.2">
      <c r="A130" s="998" t="s">
        <v>12</v>
      </c>
      <c r="B130" s="988" t="s">
        <v>13</v>
      </c>
      <c r="C130" s="1263"/>
      <c r="D130" s="1263"/>
      <c r="E130" s="1262"/>
      <c r="F130" s="1262" t="s">
        <v>375</v>
      </c>
      <c r="G130" s="1271" t="s">
        <v>376</v>
      </c>
      <c r="H130" s="1064" t="s">
        <v>380</v>
      </c>
      <c r="I130" s="987" t="s">
        <v>381</v>
      </c>
      <c r="J130" s="967">
        <v>1</v>
      </c>
      <c r="K130" s="1057">
        <v>45123</v>
      </c>
      <c r="L130" s="1057">
        <v>45838</v>
      </c>
      <c r="M130" s="964">
        <f t="shared" si="4"/>
        <v>102.14285714285714</v>
      </c>
      <c r="N130" s="1061">
        <v>0.4</v>
      </c>
      <c r="O130" s="962" t="s">
        <v>379</v>
      </c>
      <c r="P130" s="364">
        <f t="shared" si="3"/>
        <v>0.4</v>
      </c>
      <c r="Q130" s="965" t="str" cm="1">
        <f t="array" aca="1" ref="Q130" ca="1">IF(ISNUMBER(P130),IF(P130=100%,"CUMPLIDA",IF(AND(ISNUMBER(L130),ISNUMBER(INDIRECT("FECHA_"&amp;$B130,1))), IF(L130&lt;=INDIRECT("FECHA_"&amp;$B130,1),"INCUMPLIDA","PROCESO"), "VERIFICAR FECHA")),"SIN VALOR AVANCE")</f>
        <v>PROCESO</v>
      </c>
    </row>
    <row r="131" spans="1:17" ht="180.75" x14ac:dyDescent="0.2">
      <c r="A131" s="998" t="s">
        <v>12</v>
      </c>
      <c r="B131" s="988" t="s">
        <v>13</v>
      </c>
      <c r="C131" s="1263" t="s">
        <v>359</v>
      </c>
      <c r="D131" s="1263" t="s">
        <v>382</v>
      </c>
      <c r="E131" s="1262" t="s">
        <v>383</v>
      </c>
      <c r="F131" s="1262" t="s">
        <v>384</v>
      </c>
      <c r="G131" s="1271" t="s">
        <v>385</v>
      </c>
      <c r="H131" s="1064" t="s">
        <v>386</v>
      </c>
      <c r="I131" s="987" t="s">
        <v>387</v>
      </c>
      <c r="J131" s="967">
        <v>1</v>
      </c>
      <c r="K131" s="1057">
        <v>45122</v>
      </c>
      <c r="L131" s="1057">
        <v>45275</v>
      </c>
      <c r="M131" s="964">
        <f t="shared" si="4"/>
        <v>21.857142857142858</v>
      </c>
      <c r="N131" s="1061">
        <v>1</v>
      </c>
      <c r="O131" s="962" t="s">
        <v>379</v>
      </c>
      <c r="P131" s="364">
        <f t="shared" si="3"/>
        <v>1</v>
      </c>
      <c r="Q131" s="965" t="str" cm="1">
        <f t="array" aca="1" ref="Q131" ca="1">IF(ISNUMBER(P131),IF(P131=100%,"CUMPLIDA",IF(AND(ISNUMBER(L131),ISNUMBER(INDIRECT("FECHA_"&amp;$B131,1))), IF(L131&lt;=INDIRECT("FECHA_"&amp;$B131,1),"INCUMPLIDA","PROCESO"), "VERIFICAR FECHA")),"SIN VALOR AVANCE")</f>
        <v>CUMPLIDA</v>
      </c>
    </row>
    <row r="132" spans="1:17" ht="180.75" x14ac:dyDescent="0.2">
      <c r="A132" s="998" t="s">
        <v>12</v>
      </c>
      <c r="B132" s="988" t="s">
        <v>13</v>
      </c>
      <c r="C132" s="1263"/>
      <c r="D132" s="1263"/>
      <c r="E132" s="1262"/>
      <c r="F132" s="1262" t="s">
        <v>384</v>
      </c>
      <c r="G132" s="1271" t="s">
        <v>385</v>
      </c>
      <c r="H132" s="1064" t="s">
        <v>388</v>
      </c>
      <c r="I132" s="987" t="s">
        <v>389</v>
      </c>
      <c r="J132" s="967">
        <v>2</v>
      </c>
      <c r="K132" s="1057">
        <v>45139</v>
      </c>
      <c r="L132" s="1057">
        <v>45838</v>
      </c>
      <c r="M132" s="964">
        <f t="shared" si="4"/>
        <v>99.857142857142861</v>
      </c>
      <c r="N132" s="1061">
        <v>1</v>
      </c>
      <c r="O132" s="962" t="s">
        <v>379</v>
      </c>
      <c r="P132" s="364">
        <f t="shared" si="3"/>
        <v>0.5</v>
      </c>
      <c r="Q132" s="965" t="str" cm="1">
        <f t="array" aca="1" ref="Q132" ca="1">IF(ISNUMBER(P132),IF(P132=100%,"CUMPLIDA",IF(AND(ISNUMBER(L132),ISNUMBER(INDIRECT("FECHA_"&amp;$B132,1))), IF(L132&lt;=INDIRECT("FECHA_"&amp;$B132,1),"INCUMPLIDA","PROCESO"), "VERIFICAR FECHA")),"SIN VALOR AVANCE")</f>
        <v>PROCESO</v>
      </c>
    </row>
    <row r="133" spans="1:17" ht="120.75" x14ac:dyDescent="0.2">
      <c r="A133" s="998" t="s">
        <v>12</v>
      </c>
      <c r="B133" s="988" t="s">
        <v>13</v>
      </c>
      <c r="C133" s="1263" t="s">
        <v>359</v>
      </c>
      <c r="D133" s="1263" t="s">
        <v>390</v>
      </c>
      <c r="E133" s="1262" t="s">
        <v>391</v>
      </c>
      <c r="F133" s="1262" t="s">
        <v>392</v>
      </c>
      <c r="G133" s="1064" t="s">
        <v>393</v>
      </c>
      <c r="H133" s="1064" t="s">
        <v>394</v>
      </c>
      <c r="I133" s="987" t="s">
        <v>395</v>
      </c>
      <c r="J133" s="967">
        <v>1</v>
      </c>
      <c r="K133" s="1057">
        <v>45108</v>
      </c>
      <c r="L133" s="1057">
        <v>45291</v>
      </c>
      <c r="M133" s="964">
        <f t="shared" si="4"/>
        <v>26.142857142857142</v>
      </c>
      <c r="N133" s="1061">
        <v>1</v>
      </c>
      <c r="O133" s="962" t="s">
        <v>396</v>
      </c>
      <c r="P133" s="364">
        <f t="shared" si="3"/>
        <v>1</v>
      </c>
      <c r="Q133" s="965" t="str" cm="1">
        <f t="array" aca="1" ref="Q133" ca="1">IF(ISNUMBER(P133),IF(P133=100%,"CUMPLIDA",IF(AND(ISNUMBER(L133),ISNUMBER(INDIRECT("FECHA_"&amp;$B133,1))), IF(L133&lt;=INDIRECT("FECHA_"&amp;$B133,1),"INCUMPLIDA","PROCESO"), "VERIFICAR FECHA")),"SIN VALOR AVANCE")</f>
        <v>CUMPLIDA</v>
      </c>
    </row>
    <row r="134" spans="1:17" ht="180.75" x14ac:dyDescent="0.2">
      <c r="A134" s="998" t="s">
        <v>12</v>
      </c>
      <c r="B134" s="988" t="s">
        <v>13</v>
      </c>
      <c r="C134" s="1263"/>
      <c r="D134" s="1263"/>
      <c r="E134" s="1262"/>
      <c r="F134" s="1262" t="s">
        <v>392</v>
      </c>
      <c r="G134" s="1271" t="s">
        <v>397</v>
      </c>
      <c r="H134" s="1064" t="s">
        <v>398</v>
      </c>
      <c r="I134" s="987" t="s">
        <v>399</v>
      </c>
      <c r="J134" s="967">
        <v>2</v>
      </c>
      <c r="K134" s="1057">
        <v>45566</v>
      </c>
      <c r="L134" s="1057">
        <v>45930</v>
      </c>
      <c r="M134" s="964">
        <f t="shared" si="4"/>
        <v>52</v>
      </c>
      <c r="N134" s="1061">
        <v>0</v>
      </c>
      <c r="O134" s="962" t="s">
        <v>400</v>
      </c>
      <c r="P134" s="364">
        <f t="shared" si="3"/>
        <v>0</v>
      </c>
      <c r="Q134" s="965" t="str" cm="1">
        <f t="array" aca="1" ref="Q134" ca="1">IF(ISNUMBER(P134),IF(P134=100%,"CUMPLIDA",IF(AND(ISNUMBER(L134),ISNUMBER(INDIRECT("FECHA_"&amp;$B134,1))), IF(L134&lt;=INDIRECT("FECHA_"&amp;$B134,1),"INCUMPLIDA","PROCESO"), "VERIFICAR FECHA")),"SIN VALOR AVANCE")</f>
        <v>PROCESO</v>
      </c>
    </row>
    <row r="135" spans="1:17" ht="180.75" x14ac:dyDescent="0.2">
      <c r="A135" s="998" t="s">
        <v>12</v>
      </c>
      <c r="B135" s="988" t="s">
        <v>13</v>
      </c>
      <c r="C135" s="1263"/>
      <c r="D135" s="1263"/>
      <c r="E135" s="1262"/>
      <c r="F135" s="1262" t="s">
        <v>392</v>
      </c>
      <c r="G135" s="1271"/>
      <c r="H135" s="1064" t="s">
        <v>401</v>
      </c>
      <c r="I135" s="987" t="s">
        <v>258</v>
      </c>
      <c r="J135" s="967">
        <v>2</v>
      </c>
      <c r="K135" s="1057">
        <v>45566</v>
      </c>
      <c r="L135" s="1057">
        <v>45930</v>
      </c>
      <c r="M135" s="964">
        <f t="shared" si="4"/>
        <v>52</v>
      </c>
      <c r="N135" s="1061">
        <v>0</v>
      </c>
      <c r="O135" s="962" t="s">
        <v>400</v>
      </c>
      <c r="P135" s="364">
        <f t="shared" si="3"/>
        <v>0</v>
      </c>
      <c r="Q135" s="965" t="str" cm="1">
        <f t="array" aca="1" ref="Q135" ca="1">IF(ISNUMBER(P135),IF(P135=100%,"CUMPLIDA",IF(AND(ISNUMBER(L135),ISNUMBER(INDIRECT("FECHA_"&amp;$B135,1))), IF(L135&lt;=INDIRECT("FECHA_"&amp;$B135,1),"INCUMPLIDA","PROCESO"), "VERIFICAR FECHA")),"SIN VALOR AVANCE")</f>
        <v>PROCESO</v>
      </c>
    </row>
    <row r="136" spans="1:17" ht="120.75" customHeight="1" x14ac:dyDescent="0.2">
      <c r="A136" s="998" t="s">
        <v>12</v>
      </c>
      <c r="B136" s="988" t="s">
        <v>13</v>
      </c>
      <c r="C136" s="1265" t="s">
        <v>260</v>
      </c>
      <c r="D136" s="1265" t="s">
        <v>402</v>
      </c>
      <c r="E136" s="1268" t="s">
        <v>403</v>
      </c>
      <c r="F136" s="1262" t="s">
        <v>404</v>
      </c>
      <c r="G136" s="1270" t="s">
        <v>405</v>
      </c>
      <c r="H136" s="1071" t="s">
        <v>406</v>
      </c>
      <c r="I136" s="987" t="s">
        <v>407</v>
      </c>
      <c r="J136" s="967">
        <v>789</v>
      </c>
      <c r="K136" s="1063">
        <v>45278</v>
      </c>
      <c r="L136" s="1063">
        <v>45657</v>
      </c>
      <c r="M136" s="964">
        <f t="shared" si="4"/>
        <v>54.142857142857146</v>
      </c>
      <c r="N136" s="1061">
        <v>789</v>
      </c>
      <c r="O136" s="962" t="s">
        <v>408</v>
      </c>
      <c r="P136" s="364">
        <f t="shared" si="3"/>
        <v>1</v>
      </c>
      <c r="Q136" s="965" t="str" cm="1">
        <f t="array" aca="1" ref="Q136" ca="1">IF(ISNUMBER(P136),IF(P136=100%,"CUMPLIDA",IF(AND(ISNUMBER(L136),ISNUMBER(INDIRECT("FECHA_"&amp;$B136,1))), IF(L136&lt;=INDIRECT("FECHA_"&amp;$B136,1),"INCUMPLIDA","PROCESO"), "VERIFICAR FECHA")),"SIN VALOR AVANCE")</f>
        <v>CUMPLIDA</v>
      </c>
    </row>
    <row r="137" spans="1:17" ht="120.75" x14ac:dyDescent="0.2">
      <c r="A137" s="998" t="s">
        <v>12</v>
      </c>
      <c r="B137" s="988" t="s">
        <v>13</v>
      </c>
      <c r="C137" s="1265"/>
      <c r="D137" s="1265"/>
      <c r="E137" s="1262"/>
      <c r="F137" s="1262"/>
      <c r="G137" s="1270"/>
      <c r="H137" s="1071" t="s">
        <v>409</v>
      </c>
      <c r="I137" s="987" t="s">
        <v>410</v>
      </c>
      <c r="J137" s="963">
        <v>1</v>
      </c>
      <c r="K137" s="1063">
        <v>45278</v>
      </c>
      <c r="L137" s="1063">
        <v>45657</v>
      </c>
      <c r="M137" s="964">
        <f t="shared" si="4"/>
        <v>54.142857142857146</v>
      </c>
      <c r="N137" s="1061">
        <v>1</v>
      </c>
      <c r="O137" s="962" t="s">
        <v>408</v>
      </c>
      <c r="P137" s="364">
        <f t="shared" si="3"/>
        <v>1</v>
      </c>
      <c r="Q137" s="965" t="str" cm="1">
        <f t="array" aca="1" ref="Q137" ca="1">IF(ISNUMBER(P137),IF(P137=100%,"CUMPLIDA",IF(AND(ISNUMBER(L137),ISNUMBER(INDIRECT("FECHA_"&amp;$B137,1))), IF(L137&lt;=INDIRECT("FECHA_"&amp;$B137,1),"INCUMPLIDA","PROCESO"), "VERIFICAR FECHA")),"SIN VALOR AVANCE")</f>
        <v>CUMPLIDA</v>
      </c>
    </row>
    <row r="138" spans="1:17" ht="120.75" x14ac:dyDescent="0.2">
      <c r="A138" s="998" t="s">
        <v>12</v>
      </c>
      <c r="B138" s="988" t="s">
        <v>13</v>
      </c>
      <c r="C138" s="1265"/>
      <c r="D138" s="1265"/>
      <c r="E138" s="1262"/>
      <c r="F138" s="1262"/>
      <c r="G138" s="1270" t="s">
        <v>411</v>
      </c>
      <c r="H138" s="1071" t="s">
        <v>412</v>
      </c>
      <c r="I138" s="987" t="s">
        <v>413</v>
      </c>
      <c r="J138" s="963">
        <v>1</v>
      </c>
      <c r="K138" s="1063">
        <v>45278</v>
      </c>
      <c r="L138" s="1057">
        <v>45838</v>
      </c>
      <c r="M138" s="964">
        <f t="shared" si="4"/>
        <v>80</v>
      </c>
      <c r="N138" s="1061">
        <v>1</v>
      </c>
      <c r="O138" s="962" t="s">
        <v>408</v>
      </c>
      <c r="P138" s="364">
        <f t="shared" ref="P138:P201" si="5">IF(B138="ITRC",N138,N138/J138)</f>
        <v>1</v>
      </c>
      <c r="Q138" s="965" t="str" cm="1">
        <f t="array" aca="1" ref="Q138" ca="1">IF(ISNUMBER(P138),IF(P138=100%,"CUMPLIDA",IF(AND(ISNUMBER(L138),ISNUMBER(INDIRECT("FECHA_"&amp;$B138,1))), IF(L138&lt;=INDIRECT("FECHA_"&amp;$B138,1),"INCUMPLIDA","PROCESO"), "VERIFICAR FECHA")),"SIN VALOR AVANCE")</f>
        <v>CUMPLIDA</v>
      </c>
    </row>
    <row r="139" spans="1:17" ht="120.75" x14ac:dyDescent="0.2">
      <c r="A139" s="998" t="s">
        <v>12</v>
      </c>
      <c r="B139" s="988" t="s">
        <v>13</v>
      </c>
      <c r="C139" s="1265"/>
      <c r="D139" s="1265"/>
      <c r="E139" s="1262"/>
      <c r="F139" s="1262"/>
      <c r="G139" s="1270"/>
      <c r="H139" s="1071" t="s">
        <v>414</v>
      </c>
      <c r="I139" s="987" t="s">
        <v>415</v>
      </c>
      <c r="J139" s="963">
        <v>1</v>
      </c>
      <c r="K139" s="1063">
        <v>45278</v>
      </c>
      <c r="L139" s="1057">
        <v>45838</v>
      </c>
      <c r="M139" s="964">
        <f t="shared" si="4"/>
        <v>80</v>
      </c>
      <c r="N139" s="1061">
        <v>0</v>
      </c>
      <c r="O139" s="962" t="s">
        <v>408</v>
      </c>
      <c r="P139" s="364">
        <f t="shared" si="5"/>
        <v>0</v>
      </c>
      <c r="Q139" s="965" t="str" cm="1">
        <f t="array" aca="1" ref="Q139" ca="1">IF(ISNUMBER(P139),IF(P139=100%,"CUMPLIDA",IF(AND(ISNUMBER(L139),ISNUMBER(INDIRECT("FECHA_"&amp;$B139,1))), IF(L139&lt;=INDIRECT("FECHA_"&amp;$B139,1),"INCUMPLIDA","PROCESO"), "VERIFICAR FECHA")),"SIN VALOR AVANCE")</f>
        <v>PROCESO</v>
      </c>
    </row>
    <row r="140" spans="1:17" ht="120.75" x14ac:dyDescent="0.2">
      <c r="A140" s="998" t="s">
        <v>12</v>
      </c>
      <c r="B140" s="988" t="s">
        <v>13</v>
      </c>
      <c r="C140" s="1265"/>
      <c r="D140" s="1265"/>
      <c r="E140" s="1262"/>
      <c r="F140" s="1262"/>
      <c r="G140" s="1071" t="s">
        <v>416</v>
      </c>
      <c r="H140" s="1071" t="s">
        <v>417</v>
      </c>
      <c r="I140" s="987" t="s">
        <v>418</v>
      </c>
      <c r="J140" s="963">
        <v>1</v>
      </c>
      <c r="K140" s="1063">
        <v>45306</v>
      </c>
      <c r="L140" s="1063">
        <v>45412</v>
      </c>
      <c r="M140" s="964">
        <f t="shared" si="4"/>
        <v>15.142857142857142</v>
      </c>
      <c r="N140" s="1061">
        <v>1</v>
      </c>
      <c r="O140" s="962" t="s">
        <v>408</v>
      </c>
      <c r="P140" s="364">
        <f t="shared" si="5"/>
        <v>1</v>
      </c>
      <c r="Q140" s="965" t="str" cm="1">
        <f t="array" aca="1" ref="Q140" ca="1">IF(ISNUMBER(P140),IF(P140=100%,"CUMPLIDA",IF(AND(ISNUMBER(L140),ISNUMBER(INDIRECT("FECHA_"&amp;$B140,1))), IF(L140&lt;=INDIRECT("FECHA_"&amp;$B140,1),"INCUMPLIDA","PROCESO"), "VERIFICAR FECHA")),"SIN VALOR AVANCE")</f>
        <v>CUMPLIDA</v>
      </c>
    </row>
    <row r="141" spans="1:17" ht="150.75" customHeight="1" x14ac:dyDescent="0.2">
      <c r="A141" s="998" t="s">
        <v>12</v>
      </c>
      <c r="B141" s="988" t="s">
        <v>13</v>
      </c>
      <c r="C141" s="1265" t="s">
        <v>260</v>
      </c>
      <c r="D141" s="1265" t="s">
        <v>419</v>
      </c>
      <c r="E141" s="1262" t="s">
        <v>420</v>
      </c>
      <c r="F141" s="1262" t="s">
        <v>421</v>
      </c>
      <c r="G141" s="1270" t="s">
        <v>422</v>
      </c>
      <c r="H141" s="1271" t="s">
        <v>423</v>
      </c>
      <c r="I141" s="1070" t="s">
        <v>424</v>
      </c>
      <c r="J141" s="963">
        <v>1</v>
      </c>
      <c r="K141" s="1063">
        <v>45300</v>
      </c>
      <c r="L141" s="1063">
        <v>45666</v>
      </c>
      <c r="M141" s="1007">
        <f t="shared" si="4"/>
        <v>52.285714285714285</v>
      </c>
      <c r="N141" s="1061">
        <v>1</v>
      </c>
      <c r="O141" s="962" t="s">
        <v>425</v>
      </c>
      <c r="P141" s="364">
        <f t="shared" si="5"/>
        <v>1</v>
      </c>
      <c r="Q141" s="965" t="str" cm="1">
        <f t="array" aca="1" ref="Q141" ca="1">IF(ISNUMBER(P141),IF(P141=100%,"CUMPLIDA",IF(AND(ISNUMBER(L141),ISNUMBER(INDIRECT("FECHA_"&amp;$B141,1))), IF(L141&lt;=INDIRECT("FECHA_"&amp;$B141,1),"INCUMPLIDA","PROCESO"), "VERIFICAR FECHA")),"SIN VALOR AVANCE")</f>
        <v>CUMPLIDA</v>
      </c>
    </row>
    <row r="142" spans="1:17" ht="150.75" x14ac:dyDescent="0.2">
      <c r="A142" s="998" t="s">
        <v>12</v>
      </c>
      <c r="B142" s="988" t="s">
        <v>13</v>
      </c>
      <c r="C142" s="1265"/>
      <c r="D142" s="1265"/>
      <c r="E142" s="1262"/>
      <c r="F142" s="1262"/>
      <c r="G142" s="1270"/>
      <c r="H142" s="1271"/>
      <c r="I142" s="987" t="s">
        <v>426</v>
      </c>
      <c r="J142" s="963">
        <v>6</v>
      </c>
      <c r="K142" s="1063">
        <v>45300</v>
      </c>
      <c r="L142" s="1063">
        <v>45666</v>
      </c>
      <c r="M142" s="1007">
        <f t="shared" si="4"/>
        <v>52.285714285714285</v>
      </c>
      <c r="N142" s="1061">
        <v>6</v>
      </c>
      <c r="O142" s="962" t="s">
        <v>425</v>
      </c>
      <c r="P142" s="364">
        <f t="shared" si="5"/>
        <v>1</v>
      </c>
      <c r="Q142" s="965" t="str" cm="1">
        <f t="array" aca="1" ref="Q142" ca="1">IF(ISNUMBER(P142),IF(P142=100%,"CUMPLIDA",IF(AND(ISNUMBER(L142),ISNUMBER(INDIRECT("FECHA_"&amp;$B142,1))), IF(L142&lt;=INDIRECT("FECHA_"&amp;$B142,1),"INCUMPLIDA","PROCESO"), "VERIFICAR FECHA")),"SIN VALOR AVANCE")</f>
        <v>CUMPLIDA</v>
      </c>
    </row>
    <row r="143" spans="1:17" ht="150.75" customHeight="1" x14ac:dyDescent="0.2">
      <c r="A143" s="998" t="s">
        <v>12</v>
      </c>
      <c r="B143" s="988" t="s">
        <v>13</v>
      </c>
      <c r="C143" s="1265" t="s">
        <v>260</v>
      </c>
      <c r="D143" s="1265" t="s">
        <v>427</v>
      </c>
      <c r="E143" s="1262" t="s">
        <v>428</v>
      </c>
      <c r="F143" s="1262" t="s">
        <v>429</v>
      </c>
      <c r="G143" s="1270" t="s">
        <v>430</v>
      </c>
      <c r="H143" s="1071" t="s">
        <v>431</v>
      </c>
      <c r="I143" s="987" t="s">
        <v>432</v>
      </c>
      <c r="J143" s="963">
        <v>12</v>
      </c>
      <c r="K143" s="1063">
        <v>45300</v>
      </c>
      <c r="L143" s="1063">
        <v>45666</v>
      </c>
      <c r="M143" s="1007">
        <f t="shared" si="4"/>
        <v>52.285714285714285</v>
      </c>
      <c r="N143" s="1061">
        <v>12</v>
      </c>
      <c r="O143" s="962" t="s">
        <v>433</v>
      </c>
      <c r="P143" s="364">
        <f t="shared" si="5"/>
        <v>1</v>
      </c>
      <c r="Q143" s="965" t="str" cm="1">
        <f t="array" aca="1" ref="Q143" ca="1">IF(ISNUMBER(P143),IF(P143=100%,"CUMPLIDA",IF(AND(ISNUMBER(L143),ISNUMBER(INDIRECT("FECHA_"&amp;$B143,1))), IF(L143&lt;=INDIRECT("FECHA_"&amp;$B143,1),"INCUMPLIDA","PROCESO"), "VERIFICAR FECHA")),"SIN VALOR AVANCE")</f>
        <v>CUMPLIDA</v>
      </c>
    </row>
    <row r="144" spans="1:17" ht="150.75" x14ac:dyDescent="0.2">
      <c r="A144" s="998" t="s">
        <v>12</v>
      </c>
      <c r="B144" s="988" t="s">
        <v>13</v>
      </c>
      <c r="C144" s="1265"/>
      <c r="D144" s="1265"/>
      <c r="E144" s="1262"/>
      <c r="F144" s="1262"/>
      <c r="G144" s="1270"/>
      <c r="H144" s="1071" t="s">
        <v>434</v>
      </c>
      <c r="I144" s="987" t="s">
        <v>435</v>
      </c>
      <c r="J144" s="963">
        <v>12</v>
      </c>
      <c r="K144" s="1063">
        <v>45300</v>
      </c>
      <c r="L144" s="1063">
        <v>45666</v>
      </c>
      <c r="M144" s="1007">
        <f t="shared" si="4"/>
        <v>52.285714285714285</v>
      </c>
      <c r="N144" s="1061">
        <v>12</v>
      </c>
      <c r="O144" s="962" t="s">
        <v>433</v>
      </c>
      <c r="P144" s="364">
        <f t="shared" si="5"/>
        <v>1</v>
      </c>
      <c r="Q144" s="965" t="str" cm="1">
        <f t="array" aca="1" ref="Q144" ca="1">IF(ISNUMBER(P144),IF(P144=100%,"CUMPLIDA",IF(AND(ISNUMBER(L144),ISNUMBER(INDIRECT("FECHA_"&amp;$B144,1))), IF(L144&lt;=INDIRECT("FECHA_"&amp;$B144,1),"INCUMPLIDA","PROCESO"), "VERIFICAR FECHA")),"SIN VALOR AVANCE")</f>
        <v>CUMPLIDA</v>
      </c>
    </row>
    <row r="145" spans="1:17" ht="180.75" customHeight="1" x14ac:dyDescent="0.2">
      <c r="A145" s="998" t="s">
        <v>12</v>
      </c>
      <c r="B145" s="988" t="s">
        <v>13</v>
      </c>
      <c r="C145" s="1265" t="s">
        <v>260</v>
      </c>
      <c r="D145" s="1265" t="s">
        <v>427</v>
      </c>
      <c r="E145" s="1262" t="s">
        <v>436</v>
      </c>
      <c r="F145" s="1262" t="s">
        <v>437</v>
      </c>
      <c r="G145" s="1270" t="s">
        <v>430</v>
      </c>
      <c r="H145" s="1064" t="s">
        <v>438</v>
      </c>
      <c r="I145" s="987" t="s">
        <v>439</v>
      </c>
      <c r="J145" s="963">
        <v>12</v>
      </c>
      <c r="K145" s="1063">
        <v>45300</v>
      </c>
      <c r="L145" s="1063">
        <v>45666</v>
      </c>
      <c r="M145" s="1007">
        <f t="shared" si="4"/>
        <v>52.285714285714285</v>
      </c>
      <c r="N145" s="1061">
        <v>12</v>
      </c>
      <c r="O145" s="962" t="s">
        <v>440</v>
      </c>
      <c r="P145" s="364">
        <f t="shared" si="5"/>
        <v>1</v>
      </c>
      <c r="Q145" s="965" t="str" cm="1">
        <f t="array" aca="1" ref="Q145" ca="1">IF(ISNUMBER(P145),IF(P145=100%,"CUMPLIDA",IF(AND(ISNUMBER(L145),ISNUMBER(INDIRECT("FECHA_"&amp;$B145,1))), IF(L145&lt;=INDIRECT("FECHA_"&amp;$B145,1),"INCUMPLIDA","PROCESO"), "VERIFICAR FECHA")),"SIN VALOR AVANCE")</f>
        <v>CUMPLIDA</v>
      </c>
    </row>
    <row r="146" spans="1:17" ht="150" x14ac:dyDescent="0.2">
      <c r="A146" s="998" t="s">
        <v>12</v>
      </c>
      <c r="B146" s="988" t="s">
        <v>13</v>
      </c>
      <c r="C146" s="1265"/>
      <c r="D146" s="1265"/>
      <c r="E146" s="1262"/>
      <c r="F146" s="1262"/>
      <c r="G146" s="1270"/>
      <c r="H146" s="1064" t="s">
        <v>441</v>
      </c>
      <c r="I146" s="987" t="s">
        <v>435</v>
      </c>
      <c r="J146" s="963">
        <v>12</v>
      </c>
      <c r="K146" s="1063">
        <v>45300</v>
      </c>
      <c r="L146" s="1063">
        <v>45666</v>
      </c>
      <c r="M146" s="1007">
        <f t="shared" si="4"/>
        <v>52.285714285714285</v>
      </c>
      <c r="N146" s="1061">
        <v>12</v>
      </c>
      <c r="O146" s="962" t="s">
        <v>442</v>
      </c>
      <c r="P146" s="364">
        <f t="shared" si="5"/>
        <v>1</v>
      </c>
      <c r="Q146" s="965" t="str" cm="1">
        <f t="array" aca="1" ref="Q146" ca="1">IF(ISNUMBER(P146),IF(P146=100%,"CUMPLIDA",IF(AND(ISNUMBER(L146),ISNUMBER(INDIRECT("FECHA_"&amp;$B146,1))), IF(L146&lt;=INDIRECT("FECHA_"&amp;$B146,1),"INCUMPLIDA","PROCESO"), "VERIFICAR FECHA")),"SIN VALOR AVANCE")</f>
        <v>CUMPLIDA</v>
      </c>
    </row>
    <row r="147" spans="1:17" ht="135" x14ac:dyDescent="0.2">
      <c r="A147" s="998" t="s">
        <v>12</v>
      </c>
      <c r="B147" s="988" t="s">
        <v>13</v>
      </c>
      <c r="C147" s="1265"/>
      <c r="D147" s="1263"/>
      <c r="E147" s="1262"/>
      <c r="F147" s="1262"/>
      <c r="G147" s="1270"/>
      <c r="H147" s="1064" t="s">
        <v>443</v>
      </c>
      <c r="I147" s="987" t="s">
        <v>444</v>
      </c>
      <c r="J147" s="963">
        <v>2</v>
      </c>
      <c r="K147" s="1063">
        <v>45300</v>
      </c>
      <c r="L147" s="1063">
        <v>45666</v>
      </c>
      <c r="M147" s="1007">
        <f t="shared" ref="M147:M210" si="6">(L147-K147)/7</f>
        <v>52.285714285714285</v>
      </c>
      <c r="N147" s="1061">
        <v>2</v>
      </c>
      <c r="O147" s="962" t="s">
        <v>445</v>
      </c>
      <c r="P147" s="364">
        <f t="shared" si="5"/>
        <v>1</v>
      </c>
      <c r="Q147" s="965" t="str" cm="1">
        <f t="array" aca="1" ref="Q147" ca="1">IF(ISNUMBER(P147),IF(P147=100%,"CUMPLIDA",IF(AND(ISNUMBER(L147),ISNUMBER(INDIRECT("FECHA_"&amp;$B147,1))), IF(L147&lt;=INDIRECT("FECHA_"&amp;$B147,1),"INCUMPLIDA","PROCESO"), "VERIFICAR FECHA")),"SIN VALOR AVANCE")</f>
        <v>CUMPLIDA</v>
      </c>
    </row>
    <row r="148" spans="1:17" ht="135.75" customHeight="1" x14ac:dyDescent="0.2">
      <c r="A148" s="998" t="s">
        <v>12</v>
      </c>
      <c r="B148" s="988" t="s">
        <v>13</v>
      </c>
      <c r="C148" s="1265" t="s">
        <v>260</v>
      </c>
      <c r="D148" s="1265" t="s">
        <v>446</v>
      </c>
      <c r="E148" s="1262" t="s">
        <v>447</v>
      </c>
      <c r="F148" s="1262" t="s">
        <v>448</v>
      </c>
      <c r="G148" s="1271" t="s">
        <v>430</v>
      </c>
      <c r="H148" s="1273" t="s">
        <v>449</v>
      </c>
      <c r="I148" s="1073" t="s">
        <v>450</v>
      </c>
      <c r="J148" s="963">
        <v>6</v>
      </c>
      <c r="K148" s="1063">
        <v>45300</v>
      </c>
      <c r="L148" s="1063">
        <v>45666</v>
      </c>
      <c r="M148" s="1007">
        <f t="shared" si="6"/>
        <v>52.285714285714285</v>
      </c>
      <c r="N148" s="1061">
        <v>6</v>
      </c>
      <c r="O148" s="962" t="s">
        <v>451</v>
      </c>
      <c r="P148" s="364">
        <f t="shared" si="5"/>
        <v>1</v>
      </c>
      <c r="Q148" s="965" t="str" cm="1">
        <f t="array" aca="1" ref="Q148" ca="1">IF(ISNUMBER(P148),IF(P148=100%,"CUMPLIDA",IF(AND(ISNUMBER(L148),ISNUMBER(INDIRECT("FECHA_"&amp;$B148,1))), IF(L148&lt;=INDIRECT("FECHA_"&amp;$B148,1),"INCUMPLIDA","PROCESO"), "VERIFICAR FECHA")),"SIN VALOR AVANCE")</f>
        <v>CUMPLIDA</v>
      </c>
    </row>
    <row r="149" spans="1:17" ht="135.75" x14ac:dyDescent="0.2">
      <c r="A149" s="998" t="s">
        <v>12</v>
      </c>
      <c r="B149" s="988" t="s">
        <v>13</v>
      </c>
      <c r="C149" s="1265"/>
      <c r="D149" s="1265"/>
      <c r="E149" s="1262"/>
      <c r="F149" s="1262"/>
      <c r="G149" s="1271"/>
      <c r="H149" s="1273"/>
      <c r="I149" s="1073" t="s">
        <v>452</v>
      </c>
      <c r="J149" s="963">
        <v>6</v>
      </c>
      <c r="K149" s="1063">
        <v>45300</v>
      </c>
      <c r="L149" s="1063">
        <v>45666</v>
      </c>
      <c r="M149" s="1007">
        <f t="shared" si="6"/>
        <v>52.285714285714285</v>
      </c>
      <c r="N149" s="1061">
        <v>6</v>
      </c>
      <c r="O149" s="962" t="s">
        <v>451</v>
      </c>
      <c r="P149" s="364">
        <f t="shared" si="5"/>
        <v>1</v>
      </c>
      <c r="Q149" s="965" t="str" cm="1">
        <f t="array" aca="1" ref="Q149" ca="1">IF(ISNUMBER(P149),IF(P149=100%,"CUMPLIDA",IF(AND(ISNUMBER(L149),ISNUMBER(INDIRECT("FECHA_"&amp;$B149,1))), IF(L149&lt;=INDIRECT("FECHA_"&amp;$B149,1),"INCUMPLIDA","PROCESO"), "VERIFICAR FECHA")),"SIN VALOR AVANCE")</f>
        <v>CUMPLIDA</v>
      </c>
    </row>
    <row r="150" spans="1:17" ht="210" customHeight="1" x14ac:dyDescent="0.2">
      <c r="A150" s="998" t="s">
        <v>12</v>
      </c>
      <c r="B150" s="988" t="s">
        <v>13</v>
      </c>
      <c r="C150" s="1265" t="s">
        <v>260</v>
      </c>
      <c r="D150" s="1265" t="s">
        <v>446</v>
      </c>
      <c r="E150" s="1262" t="s">
        <v>453</v>
      </c>
      <c r="F150" s="1262" t="s">
        <v>454</v>
      </c>
      <c r="G150" s="1271" t="s">
        <v>430</v>
      </c>
      <c r="H150" s="1072" t="s">
        <v>455</v>
      </c>
      <c r="I150" s="1073" t="s">
        <v>456</v>
      </c>
      <c r="J150" s="963">
        <v>4</v>
      </c>
      <c r="K150" s="1063">
        <v>45300</v>
      </c>
      <c r="L150" s="1063">
        <v>45666</v>
      </c>
      <c r="M150" s="1007">
        <f t="shared" si="6"/>
        <v>52.285714285714285</v>
      </c>
      <c r="N150" s="1061">
        <v>4</v>
      </c>
      <c r="O150" s="962" t="s">
        <v>457</v>
      </c>
      <c r="P150" s="364">
        <f t="shared" si="5"/>
        <v>1</v>
      </c>
      <c r="Q150" s="965" t="str" cm="1">
        <f t="array" aca="1" ref="Q150" ca="1">IF(ISNUMBER(P150),IF(P150=100%,"CUMPLIDA",IF(AND(ISNUMBER(L150),ISNUMBER(INDIRECT("FECHA_"&amp;$B150,1))), IF(L150&lt;=INDIRECT("FECHA_"&amp;$B150,1),"INCUMPLIDA","PROCESO"), "VERIFICAR FECHA")),"SIN VALOR AVANCE")</f>
        <v>CUMPLIDA</v>
      </c>
    </row>
    <row r="151" spans="1:17" ht="180" x14ac:dyDescent="0.2">
      <c r="A151" s="998" t="s">
        <v>12</v>
      </c>
      <c r="B151" s="988" t="s">
        <v>13</v>
      </c>
      <c r="C151" s="1265"/>
      <c r="D151" s="1265"/>
      <c r="E151" s="1262"/>
      <c r="F151" s="1262"/>
      <c r="G151" s="1271"/>
      <c r="H151" s="1072" t="s">
        <v>458</v>
      </c>
      <c r="I151" s="1073" t="s">
        <v>459</v>
      </c>
      <c r="J151" s="963">
        <v>1</v>
      </c>
      <c r="K151" s="1063">
        <v>45300</v>
      </c>
      <c r="L151" s="1063">
        <v>45666</v>
      </c>
      <c r="M151" s="1007">
        <f t="shared" si="6"/>
        <v>52.285714285714285</v>
      </c>
      <c r="N151" s="1061">
        <v>1</v>
      </c>
      <c r="O151" s="962" t="s">
        <v>457</v>
      </c>
      <c r="P151" s="364">
        <f t="shared" si="5"/>
        <v>1</v>
      </c>
      <c r="Q151" s="965" t="str" cm="1">
        <f t="array" aca="1" ref="Q151" ca="1">IF(ISNUMBER(P151),IF(P151=100%,"CUMPLIDA",IF(AND(ISNUMBER(L151),ISNUMBER(INDIRECT("FECHA_"&amp;$B151,1))), IF(L151&lt;=INDIRECT("FECHA_"&amp;$B151,1),"INCUMPLIDA","PROCESO"), "VERIFICAR FECHA")),"SIN VALOR AVANCE")</f>
        <v>CUMPLIDA</v>
      </c>
    </row>
    <row r="152" spans="1:17" ht="105.75" customHeight="1" x14ac:dyDescent="0.2">
      <c r="A152" s="998" t="s">
        <v>12</v>
      </c>
      <c r="B152" s="988" t="s">
        <v>13</v>
      </c>
      <c r="C152" s="1265" t="s">
        <v>260</v>
      </c>
      <c r="D152" s="1265" t="s">
        <v>460</v>
      </c>
      <c r="E152" s="1262" t="s">
        <v>461</v>
      </c>
      <c r="F152" s="1262" t="s">
        <v>462</v>
      </c>
      <c r="G152" s="1271" t="s">
        <v>463</v>
      </c>
      <c r="H152" s="1273" t="s">
        <v>464</v>
      </c>
      <c r="I152" s="1073" t="s">
        <v>465</v>
      </c>
      <c r="J152" s="963">
        <v>1</v>
      </c>
      <c r="K152" s="1063">
        <v>45300</v>
      </c>
      <c r="L152" s="1063">
        <v>45666</v>
      </c>
      <c r="M152" s="1007">
        <f t="shared" si="6"/>
        <v>52.285714285714285</v>
      </c>
      <c r="N152" s="1061">
        <v>1</v>
      </c>
      <c r="O152" s="962" t="s">
        <v>457</v>
      </c>
      <c r="P152" s="364">
        <f t="shared" si="5"/>
        <v>1</v>
      </c>
      <c r="Q152" s="965" t="str" cm="1">
        <f t="array" aca="1" ref="Q152" ca="1">IF(ISNUMBER(P152),IF(P152=100%,"CUMPLIDA",IF(AND(ISNUMBER(L152),ISNUMBER(INDIRECT("FECHA_"&amp;$B152,1))), IF(L152&lt;=INDIRECT("FECHA_"&amp;$B152,1),"INCUMPLIDA","PROCESO"), "VERIFICAR FECHA")),"SIN VALOR AVANCE")</f>
        <v>CUMPLIDA</v>
      </c>
    </row>
    <row r="153" spans="1:17" ht="105.75" x14ac:dyDescent="0.2">
      <c r="A153" s="998" t="s">
        <v>12</v>
      </c>
      <c r="B153" s="988" t="s">
        <v>13</v>
      </c>
      <c r="C153" s="1265"/>
      <c r="D153" s="1265"/>
      <c r="E153" s="1262"/>
      <c r="F153" s="1262"/>
      <c r="G153" s="1271"/>
      <c r="H153" s="1273"/>
      <c r="I153" s="1073" t="s">
        <v>466</v>
      </c>
      <c r="J153" s="963">
        <v>2</v>
      </c>
      <c r="K153" s="1063">
        <v>45300</v>
      </c>
      <c r="L153" s="1063">
        <v>45666</v>
      </c>
      <c r="M153" s="1007">
        <f t="shared" si="6"/>
        <v>52.285714285714285</v>
      </c>
      <c r="N153" s="1061">
        <v>2</v>
      </c>
      <c r="O153" s="962" t="s">
        <v>457</v>
      </c>
      <c r="P153" s="364">
        <f t="shared" si="5"/>
        <v>1</v>
      </c>
      <c r="Q153" s="965" t="str" cm="1">
        <f t="array" aca="1" ref="Q153" ca="1">IF(ISNUMBER(P153),IF(P153=100%,"CUMPLIDA",IF(AND(ISNUMBER(L153),ISNUMBER(INDIRECT("FECHA_"&amp;$B153,1))), IF(L153&lt;=INDIRECT("FECHA_"&amp;$B153,1),"INCUMPLIDA","PROCESO"), "VERIFICAR FECHA")),"SIN VALOR AVANCE")</f>
        <v>CUMPLIDA</v>
      </c>
    </row>
    <row r="154" spans="1:17" ht="105.75" customHeight="1" x14ac:dyDescent="0.2">
      <c r="A154" s="998" t="s">
        <v>12</v>
      </c>
      <c r="B154" s="988" t="s">
        <v>13</v>
      </c>
      <c r="C154" s="1265" t="s">
        <v>260</v>
      </c>
      <c r="D154" s="1265" t="s">
        <v>460</v>
      </c>
      <c r="E154" s="1262" t="s">
        <v>467</v>
      </c>
      <c r="F154" s="1262" t="s">
        <v>468</v>
      </c>
      <c r="G154" s="1271" t="s">
        <v>469</v>
      </c>
      <c r="H154" s="1273" t="s">
        <v>470</v>
      </c>
      <c r="I154" s="1073" t="s">
        <v>471</v>
      </c>
      <c r="J154" s="963">
        <v>1</v>
      </c>
      <c r="K154" s="1063">
        <v>45300</v>
      </c>
      <c r="L154" s="1063">
        <v>45666</v>
      </c>
      <c r="M154" s="1007">
        <f t="shared" si="6"/>
        <v>52.285714285714285</v>
      </c>
      <c r="N154" s="1061">
        <v>1</v>
      </c>
      <c r="O154" s="962" t="s">
        <v>457</v>
      </c>
      <c r="P154" s="364">
        <f t="shared" si="5"/>
        <v>1</v>
      </c>
      <c r="Q154" s="965" t="str" cm="1">
        <f t="array" aca="1" ref="Q154" ca="1">IF(ISNUMBER(P154),IF(P154=100%,"CUMPLIDA",IF(AND(ISNUMBER(L154),ISNUMBER(INDIRECT("FECHA_"&amp;$B154,1))), IF(L154&lt;=INDIRECT("FECHA_"&amp;$B154,1),"INCUMPLIDA","PROCESO"), "VERIFICAR FECHA")),"SIN VALOR AVANCE")</f>
        <v>CUMPLIDA</v>
      </c>
    </row>
    <row r="155" spans="1:17" ht="105.75" x14ac:dyDescent="0.2">
      <c r="A155" s="998" t="s">
        <v>12</v>
      </c>
      <c r="B155" s="988" t="s">
        <v>13</v>
      </c>
      <c r="C155" s="1265"/>
      <c r="D155" s="1265"/>
      <c r="E155" s="1262"/>
      <c r="F155" s="1262"/>
      <c r="G155" s="1271"/>
      <c r="H155" s="1273"/>
      <c r="I155" s="1073" t="s">
        <v>472</v>
      </c>
      <c r="J155" s="963">
        <v>4</v>
      </c>
      <c r="K155" s="1063">
        <v>45300</v>
      </c>
      <c r="L155" s="1063">
        <v>45666</v>
      </c>
      <c r="M155" s="1007">
        <f t="shared" si="6"/>
        <v>52.285714285714285</v>
      </c>
      <c r="N155" s="1061">
        <v>4</v>
      </c>
      <c r="O155" s="962" t="s">
        <v>457</v>
      </c>
      <c r="P155" s="364">
        <f t="shared" si="5"/>
        <v>1</v>
      </c>
      <c r="Q155" s="965" t="str" cm="1">
        <f t="array" aca="1" ref="Q155" ca="1">IF(ISNUMBER(P155),IF(P155=100%,"CUMPLIDA",IF(AND(ISNUMBER(L155),ISNUMBER(INDIRECT("FECHA_"&amp;$B155,1))), IF(L155&lt;=INDIRECT("FECHA_"&amp;$B155,1),"INCUMPLIDA","PROCESO"), "VERIFICAR FECHA")),"SIN VALOR AVANCE")</f>
        <v>CUMPLIDA</v>
      </c>
    </row>
    <row r="156" spans="1:17" ht="165.75" customHeight="1" x14ac:dyDescent="0.2">
      <c r="A156" s="998" t="s">
        <v>12</v>
      </c>
      <c r="B156" s="804" t="s">
        <v>13</v>
      </c>
      <c r="C156" s="1265" t="s">
        <v>473</v>
      </c>
      <c r="D156" s="1265" t="s">
        <v>474</v>
      </c>
      <c r="E156" s="1262" t="s">
        <v>475</v>
      </c>
      <c r="F156" s="1262" t="s">
        <v>476</v>
      </c>
      <c r="G156" s="1271" t="s">
        <v>477</v>
      </c>
      <c r="H156" s="1064" t="s">
        <v>478</v>
      </c>
      <c r="I156" s="987" t="s">
        <v>479</v>
      </c>
      <c r="J156" s="967">
        <v>1</v>
      </c>
      <c r="K156" s="1057">
        <v>45460</v>
      </c>
      <c r="L156" s="1057">
        <v>45504</v>
      </c>
      <c r="M156" s="1007">
        <f t="shared" si="6"/>
        <v>6.2857142857142856</v>
      </c>
      <c r="N156" s="1061">
        <v>1</v>
      </c>
      <c r="O156" s="962" t="s">
        <v>480</v>
      </c>
      <c r="P156" s="364">
        <f t="shared" si="5"/>
        <v>1</v>
      </c>
      <c r="Q156" s="965" t="str" cm="1">
        <f t="array" aca="1" ref="Q156" ca="1">IF(ISNUMBER(P156),IF(P156=100%,"CUMPLIDA",IF(AND(ISNUMBER(L156),ISNUMBER(INDIRECT("FECHA_"&amp;$B156,1))), IF(L156&lt;=INDIRECT("FECHA_"&amp;$B156,1),"INCUMPLIDA","PROCESO"), "VERIFICAR FECHA")),"SIN VALOR AVANCE")</f>
        <v>CUMPLIDA</v>
      </c>
    </row>
    <row r="157" spans="1:17" ht="240.75" x14ac:dyDescent="0.2">
      <c r="A157" s="998" t="s">
        <v>12</v>
      </c>
      <c r="B157" s="804" t="s">
        <v>13</v>
      </c>
      <c r="C157" s="1265"/>
      <c r="D157" s="1265"/>
      <c r="E157" s="1262"/>
      <c r="F157" s="1262"/>
      <c r="G157" s="1271"/>
      <c r="H157" s="1064" t="s">
        <v>481</v>
      </c>
      <c r="I157" s="987" t="s">
        <v>482</v>
      </c>
      <c r="J157" s="967">
        <v>1</v>
      </c>
      <c r="K157" s="1057">
        <v>45505</v>
      </c>
      <c r="L157" s="1009">
        <v>45625</v>
      </c>
      <c r="M157" s="1007">
        <f t="shared" si="6"/>
        <v>17.142857142857142</v>
      </c>
      <c r="N157" s="1061">
        <v>1</v>
      </c>
      <c r="O157" s="962" t="s">
        <v>483</v>
      </c>
      <c r="P157" s="364">
        <f t="shared" si="5"/>
        <v>1</v>
      </c>
      <c r="Q157" s="965" t="str" cm="1">
        <f t="array" aca="1" ref="Q157" ca="1">IF(ISNUMBER(P157),IF(P157=100%,"CUMPLIDA",IF(AND(ISNUMBER(L157),ISNUMBER(INDIRECT("FECHA_"&amp;$B157,1))), IF(L157&lt;=INDIRECT("FECHA_"&amp;$B157,1),"INCUMPLIDA","PROCESO"), "VERIFICAR FECHA")),"SIN VALOR AVANCE")</f>
        <v>CUMPLIDA</v>
      </c>
    </row>
    <row r="158" spans="1:17" ht="75.75" x14ac:dyDescent="0.2">
      <c r="A158" s="998" t="s">
        <v>12</v>
      </c>
      <c r="B158" s="804" t="s">
        <v>13</v>
      </c>
      <c r="C158" s="1265"/>
      <c r="D158" s="1265"/>
      <c r="E158" s="1262"/>
      <c r="F158" s="1262"/>
      <c r="G158" s="1271"/>
      <c r="H158" s="1064" t="s">
        <v>484</v>
      </c>
      <c r="I158" s="987" t="s">
        <v>482</v>
      </c>
      <c r="J158" s="967">
        <v>1</v>
      </c>
      <c r="K158" s="1057">
        <v>45628</v>
      </c>
      <c r="L158" s="1009">
        <v>45657</v>
      </c>
      <c r="M158" s="1007">
        <f t="shared" si="6"/>
        <v>4.1428571428571432</v>
      </c>
      <c r="N158" s="1061">
        <v>1</v>
      </c>
      <c r="O158" s="962" t="s">
        <v>485</v>
      </c>
      <c r="P158" s="364">
        <f t="shared" si="5"/>
        <v>1</v>
      </c>
      <c r="Q158" s="965" t="str" cm="1">
        <f t="array" aca="1" ref="Q158" ca="1">IF(ISNUMBER(P158),IF(P158=100%,"CUMPLIDA",IF(AND(ISNUMBER(L158),ISNUMBER(INDIRECT("FECHA_"&amp;$B158,1))), IF(L158&lt;=INDIRECT("FECHA_"&amp;$B158,1),"INCUMPLIDA","PROCESO"), "VERIFICAR FECHA")),"SIN VALOR AVANCE")</f>
        <v>CUMPLIDA</v>
      </c>
    </row>
    <row r="159" spans="1:17" ht="90.75" customHeight="1" x14ac:dyDescent="0.2">
      <c r="A159" s="998" t="s">
        <v>12</v>
      </c>
      <c r="B159" s="804" t="s">
        <v>13</v>
      </c>
      <c r="C159" s="1265" t="s">
        <v>473</v>
      </c>
      <c r="D159" s="1265" t="s">
        <v>486</v>
      </c>
      <c r="E159" s="1262" t="s">
        <v>487</v>
      </c>
      <c r="F159" s="1262" t="s">
        <v>488</v>
      </c>
      <c r="G159" s="1270" t="s">
        <v>489</v>
      </c>
      <c r="H159" s="1071" t="s">
        <v>490</v>
      </c>
      <c r="I159" s="987" t="s">
        <v>491</v>
      </c>
      <c r="J159" s="1010">
        <v>1</v>
      </c>
      <c r="K159" s="1063">
        <v>45467</v>
      </c>
      <c r="L159" s="1063">
        <v>45596</v>
      </c>
      <c r="M159" s="1007">
        <f t="shared" si="6"/>
        <v>18.428571428571427</v>
      </c>
      <c r="N159" s="1074">
        <v>1</v>
      </c>
      <c r="O159" s="962" t="s">
        <v>492</v>
      </c>
      <c r="P159" s="364">
        <f t="shared" si="5"/>
        <v>1</v>
      </c>
      <c r="Q159" s="965" t="str" cm="1">
        <f t="array" aca="1" ref="Q159" ca="1">IF(ISNUMBER(P159),IF(P159=100%,"CUMPLIDA",IF(AND(ISNUMBER(L159),ISNUMBER(INDIRECT("FECHA_"&amp;$B159,1))), IF(L159&lt;=INDIRECT("FECHA_"&amp;$B159,1),"INCUMPLIDA","PROCESO"), "VERIFICAR FECHA")),"SIN VALOR AVANCE")</f>
        <v>CUMPLIDA</v>
      </c>
    </row>
    <row r="160" spans="1:17" ht="120.75" x14ac:dyDescent="0.2">
      <c r="A160" s="998" t="s">
        <v>12</v>
      </c>
      <c r="B160" s="804" t="s">
        <v>13</v>
      </c>
      <c r="C160" s="1265"/>
      <c r="D160" s="1265"/>
      <c r="E160" s="1262"/>
      <c r="F160" s="1262"/>
      <c r="G160" s="1270"/>
      <c r="H160" s="1064" t="s">
        <v>493</v>
      </c>
      <c r="I160" s="987" t="s">
        <v>494</v>
      </c>
      <c r="J160" s="1010">
        <v>1</v>
      </c>
      <c r="K160" s="1063">
        <v>45597</v>
      </c>
      <c r="L160" s="1063">
        <v>45688</v>
      </c>
      <c r="M160" s="1007">
        <f t="shared" si="6"/>
        <v>13</v>
      </c>
      <c r="N160" s="1074">
        <v>1</v>
      </c>
      <c r="O160" s="962" t="s">
        <v>495</v>
      </c>
      <c r="P160" s="364">
        <f t="shared" si="5"/>
        <v>1</v>
      </c>
      <c r="Q160" s="965" t="str" cm="1">
        <f t="array" aca="1" ref="Q160" ca="1">IF(ISNUMBER(P160),IF(P160=100%,"CUMPLIDA",IF(AND(ISNUMBER(L160),ISNUMBER(INDIRECT("FECHA_"&amp;$B160,1))), IF(L160&lt;=INDIRECT("FECHA_"&amp;$B160,1),"INCUMPLIDA","PROCESO"), "VERIFICAR FECHA")),"SIN VALOR AVANCE")</f>
        <v>CUMPLIDA</v>
      </c>
    </row>
    <row r="161" spans="1:17" ht="405.75" x14ac:dyDescent="0.2">
      <c r="A161" s="998" t="s">
        <v>12</v>
      </c>
      <c r="B161" s="804" t="s">
        <v>13</v>
      </c>
      <c r="C161" s="804" t="s">
        <v>473</v>
      </c>
      <c r="D161" s="804" t="s">
        <v>496</v>
      </c>
      <c r="E161" s="362" t="s">
        <v>497</v>
      </c>
      <c r="F161" s="362" t="s">
        <v>498</v>
      </c>
      <c r="G161" s="1071" t="s">
        <v>499</v>
      </c>
      <c r="H161" s="1071" t="s">
        <v>500</v>
      </c>
      <c r="I161" s="987" t="s">
        <v>501</v>
      </c>
      <c r="J161" s="967">
        <v>1</v>
      </c>
      <c r="K161" s="1063">
        <v>45460</v>
      </c>
      <c r="L161" s="1063">
        <v>45656</v>
      </c>
      <c r="M161" s="1007">
        <f t="shared" si="6"/>
        <v>28</v>
      </c>
      <c r="N161" s="1061">
        <v>1</v>
      </c>
      <c r="O161" s="962" t="s">
        <v>502</v>
      </c>
      <c r="P161" s="364">
        <f t="shared" si="5"/>
        <v>1</v>
      </c>
      <c r="Q161" s="965" t="str" cm="1">
        <f t="array" aca="1" ref="Q161" ca="1">IF(ISNUMBER(P161),IF(P161=100%,"CUMPLIDA",IF(AND(ISNUMBER(L161),ISNUMBER(INDIRECT("FECHA_"&amp;$B161,1))), IF(L161&lt;=INDIRECT("FECHA_"&amp;$B161,1),"INCUMPLIDA","PROCESO"), "VERIFICAR FECHA")),"SIN VALOR AVANCE")</f>
        <v>CUMPLIDA</v>
      </c>
    </row>
    <row r="162" spans="1:17" ht="150.75" customHeight="1" x14ac:dyDescent="0.2">
      <c r="A162" s="998" t="s">
        <v>12</v>
      </c>
      <c r="B162" s="804" t="s">
        <v>13</v>
      </c>
      <c r="C162" s="1265" t="s">
        <v>473</v>
      </c>
      <c r="D162" s="1265" t="s">
        <v>503</v>
      </c>
      <c r="E162" s="1262" t="s">
        <v>504</v>
      </c>
      <c r="F162" s="1262" t="s">
        <v>505</v>
      </c>
      <c r="G162" s="1071" t="s">
        <v>506</v>
      </c>
      <c r="H162" s="1071" t="s">
        <v>507</v>
      </c>
      <c r="I162" s="987" t="s">
        <v>258</v>
      </c>
      <c r="J162" s="967">
        <v>4</v>
      </c>
      <c r="K162" s="1063">
        <v>45475</v>
      </c>
      <c r="L162" s="1063">
        <v>45835</v>
      </c>
      <c r="M162" s="1007">
        <f t="shared" si="6"/>
        <v>51.428571428571431</v>
      </c>
      <c r="N162" s="1061">
        <v>2</v>
      </c>
      <c r="O162" s="962" t="s">
        <v>508</v>
      </c>
      <c r="P162" s="364">
        <f t="shared" si="5"/>
        <v>0.5</v>
      </c>
      <c r="Q162" s="965" t="str" cm="1">
        <f t="array" aca="1" ref="Q162" ca="1">IF(ISNUMBER(P162),IF(P162=100%,"CUMPLIDA",IF(AND(ISNUMBER(L162),ISNUMBER(INDIRECT("FECHA_"&amp;$B162,1))), IF(L162&lt;=INDIRECT("FECHA_"&amp;$B162,1),"INCUMPLIDA","PROCESO"), "VERIFICAR FECHA")),"SIN VALOR AVANCE")</f>
        <v>PROCESO</v>
      </c>
    </row>
    <row r="163" spans="1:17" ht="150.75" x14ac:dyDescent="0.2">
      <c r="A163" s="998" t="s">
        <v>12</v>
      </c>
      <c r="B163" s="804" t="s">
        <v>13</v>
      </c>
      <c r="C163" s="1265"/>
      <c r="D163" s="1265"/>
      <c r="E163" s="1262"/>
      <c r="F163" s="1262"/>
      <c r="G163" s="1071" t="s">
        <v>509</v>
      </c>
      <c r="H163" s="1071" t="s">
        <v>510</v>
      </c>
      <c r="I163" s="1075" t="s">
        <v>511</v>
      </c>
      <c r="J163" s="967">
        <v>1</v>
      </c>
      <c r="K163" s="1063">
        <v>45475</v>
      </c>
      <c r="L163" s="1063">
        <v>45835</v>
      </c>
      <c r="M163" s="1007">
        <f t="shared" si="6"/>
        <v>51.428571428571431</v>
      </c>
      <c r="N163" s="1061">
        <v>1</v>
      </c>
      <c r="O163" s="962" t="s">
        <v>508</v>
      </c>
      <c r="P163" s="364">
        <f t="shared" si="5"/>
        <v>1</v>
      </c>
      <c r="Q163" s="965" t="str" cm="1">
        <f t="array" aca="1" ref="Q163" ca="1">IF(ISNUMBER(P163),IF(P163=100%,"CUMPLIDA",IF(AND(ISNUMBER(L163),ISNUMBER(INDIRECT("FECHA_"&amp;$B163,1))), IF(L163&lt;=INDIRECT("FECHA_"&amp;$B163,1),"INCUMPLIDA","PROCESO"), "VERIFICAR FECHA")),"SIN VALOR AVANCE")</f>
        <v>CUMPLIDA</v>
      </c>
    </row>
    <row r="164" spans="1:17" ht="150.75" x14ac:dyDescent="0.2">
      <c r="A164" s="998" t="s">
        <v>12</v>
      </c>
      <c r="B164" s="804" t="s">
        <v>13</v>
      </c>
      <c r="C164" s="1265"/>
      <c r="D164" s="1265"/>
      <c r="E164" s="1262"/>
      <c r="F164" s="1262"/>
      <c r="G164" s="1064" t="s">
        <v>512</v>
      </c>
      <c r="H164" s="1064" t="s">
        <v>513</v>
      </c>
      <c r="I164" s="1075" t="s">
        <v>511</v>
      </c>
      <c r="J164" s="967">
        <v>1</v>
      </c>
      <c r="K164" s="1063">
        <v>45475</v>
      </c>
      <c r="L164" s="1063">
        <v>45835</v>
      </c>
      <c r="M164" s="1007">
        <f t="shared" si="6"/>
        <v>51.428571428571431</v>
      </c>
      <c r="N164" s="1061">
        <v>1</v>
      </c>
      <c r="O164" s="962" t="s">
        <v>508</v>
      </c>
      <c r="P164" s="364">
        <f t="shared" si="5"/>
        <v>1</v>
      </c>
      <c r="Q164" s="965" t="str" cm="1">
        <f t="array" aca="1" ref="Q164" ca="1">IF(ISNUMBER(P164),IF(P164=100%,"CUMPLIDA",IF(AND(ISNUMBER(L164),ISNUMBER(INDIRECT("FECHA_"&amp;$B164,1))), IF(L164&lt;=INDIRECT("FECHA_"&amp;$B164,1),"INCUMPLIDA","PROCESO"), "VERIFICAR FECHA")),"SIN VALOR AVANCE")</f>
        <v>CUMPLIDA</v>
      </c>
    </row>
    <row r="165" spans="1:17" ht="150.75" customHeight="1" x14ac:dyDescent="0.2">
      <c r="A165" s="998" t="s">
        <v>12</v>
      </c>
      <c r="B165" s="804" t="s">
        <v>13</v>
      </c>
      <c r="C165" s="1265" t="s">
        <v>473</v>
      </c>
      <c r="D165" s="1265" t="s">
        <v>503</v>
      </c>
      <c r="E165" s="1262" t="s">
        <v>514</v>
      </c>
      <c r="F165" s="1262" t="s">
        <v>515</v>
      </c>
      <c r="G165" s="1071" t="s">
        <v>506</v>
      </c>
      <c r="H165" s="1071" t="s">
        <v>507</v>
      </c>
      <c r="I165" s="987" t="s">
        <v>258</v>
      </c>
      <c r="J165" s="967">
        <v>4</v>
      </c>
      <c r="K165" s="1063">
        <v>45475</v>
      </c>
      <c r="L165" s="1063">
        <v>45835</v>
      </c>
      <c r="M165" s="1007">
        <f t="shared" si="6"/>
        <v>51.428571428571431</v>
      </c>
      <c r="N165" s="1061">
        <v>2</v>
      </c>
      <c r="O165" s="962" t="s">
        <v>516</v>
      </c>
      <c r="P165" s="364">
        <f t="shared" si="5"/>
        <v>0.5</v>
      </c>
      <c r="Q165" s="965" t="str" cm="1">
        <f t="array" aca="1" ref="Q165" ca="1">IF(ISNUMBER(P165),IF(P165=100%,"CUMPLIDA",IF(AND(ISNUMBER(L165),ISNUMBER(INDIRECT("FECHA_"&amp;$B165,1))), IF(L165&lt;=INDIRECT("FECHA_"&amp;$B165,1),"INCUMPLIDA","PROCESO"), "VERIFICAR FECHA")),"SIN VALOR AVANCE")</f>
        <v>PROCESO</v>
      </c>
    </row>
    <row r="166" spans="1:17" ht="165.75" x14ac:dyDescent="0.2">
      <c r="A166" s="998" t="s">
        <v>12</v>
      </c>
      <c r="B166" s="804" t="s">
        <v>13</v>
      </c>
      <c r="C166" s="1265"/>
      <c r="D166" s="1265"/>
      <c r="E166" s="1262"/>
      <c r="F166" s="1262"/>
      <c r="G166" s="1071" t="s">
        <v>509</v>
      </c>
      <c r="H166" s="1071" t="s">
        <v>510</v>
      </c>
      <c r="I166" s="1075" t="s">
        <v>511</v>
      </c>
      <c r="J166" s="967">
        <v>1</v>
      </c>
      <c r="K166" s="1063">
        <v>45475</v>
      </c>
      <c r="L166" s="1063">
        <v>45835</v>
      </c>
      <c r="M166" s="1007">
        <f t="shared" si="6"/>
        <v>51.428571428571431</v>
      </c>
      <c r="N166" s="1061">
        <v>0</v>
      </c>
      <c r="O166" s="962" t="s">
        <v>516</v>
      </c>
      <c r="P166" s="364">
        <f t="shared" si="5"/>
        <v>0</v>
      </c>
      <c r="Q166" s="965" t="str" cm="1">
        <f t="array" aca="1" ref="Q166" ca="1">IF(ISNUMBER(P166),IF(P166=100%,"CUMPLIDA",IF(AND(ISNUMBER(L166),ISNUMBER(INDIRECT("FECHA_"&amp;$B166,1))), IF(L166&lt;=INDIRECT("FECHA_"&amp;$B166,1),"INCUMPLIDA","PROCESO"), "VERIFICAR FECHA")),"SIN VALOR AVANCE")</f>
        <v>PROCESO</v>
      </c>
    </row>
    <row r="167" spans="1:17" ht="165.75" x14ac:dyDescent="0.2">
      <c r="A167" s="998" t="s">
        <v>12</v>
      </c>
      <c r="B167" s="804" t="s">
        <v>13</v>
      </c>
      <c r="C167" s="1265"/>
      <c r="D167" s="1265"/>
      <c r="E167" s="1262"/>
      <c r="F167" s="1262"/>
      <c r="G167" s="1064" t="s">
        <v>512</v>
      </c>
      <c r="H167" s="1064" t="s">
        <v>513</v>
      </c>
      <c r="I167" s="1075" t="s">
        <v>511</v>
      </c>
      <c r="J167" s="967">
        <v>1</v>
      </c>
      <c r="K167" s="1063">
        <v>45475</v>
      </c>
      <c r="L167" s="1063">
        <v>45835</v>
      </c>
      <c r="M167" s="1007">
        <f t="shared" si="6"/>
        <v>51.428571428571431</v>
      </c>
      <c r="N167" s="1061">
        <v>0</v>
      </c>
      <c r="O167" s="962" t="s">
        <v>516</v>
      </c>
      <c r="P167" s="364">
        <f t="shared" si="5"/>
        <v>0</v>
      </c>
      <c r="Q167" s="965" t="str" cm="1">
        <f t="array" aca="1" ref="Q167" ca="1">IF(ISNUMBER(P167),IF(P167=100%,"CUMPLIDA",IF(AND(ISNUMBER(L167),ISNUMBER(INDIRECT("FECHA_"&amp;$B167,1))), IF(L167&lt;=INDIRECT("FECHA_"&amp;$B167,1),"INCUMPLIDA","PROCESO"), "VERIFICAR FECHA")),"SIN VALOR AVANCE")</f>
        <v>PROCESO</v>
      </c>
    </row>
    <row r="168" spans="1:17" ht="165.75" customHeight="1" x14ac:dyDescent="0.2">
      <c r="A168" s="998" t="s">
        <v>12</v>
      </c>
      <c r="B168" s="804" t="s">
        <v>13</v>
      </c>
      <c r="C168" s="1265" t="s">
        <v>473</v>
      </c>
      <c r="D168" s="1265" t="s">
        <v>517</v>
      </c>
      <c r="E168" s="1262" t="s">
        <v>518</v>
      </c>
      <c r="F168" s="1262" t="s">
        <v>515</v>
      </c>
      <c r="G168" s="1071" t="s">
        <v>506</v>
      </c>
      <c r="H168" s="1071" t="s">
        <v>507</v>
      </c>
      <c r="I168" s="987" t="s">
        <v>258</v>
      </c>
      <c r="J168" s="967">
        <v>4</v>
      </c>
      <c r="K168" s="1063">
        <v>45475</v>
      </c>
      <c r="L168" s="1063">
        <v>45835</v>
      </c>
      <c r="M168" s="1007">
        <f t="shared" si="6"/>
        <v>51.428571428571431</v>
      </c>
      <c r="N168" s="1061">
        <v>2</v>
      </c>
      <c r="O168" s="962" t="s">
        <v>519</v>
      </c>
      <c r="P168" s="364">
        <f t="shared" si="5"/>
        <v>0.5</v>
      </c>
      <c r="Q168" s="965" t="str" cm="1">
        <f t="array" aca="1" ref="Q168" ca="1">IF(ISNUMBER(P168),IF(P168=100%,"CUMPLIDA",IF(AND(ISNUMBER(L168),ISNUMBER(INDIRECT("FECHA_"&amp;$B168,1))), IF(L168&lt;=INDIRECT("FECHA_"&amp;$B168,1),"INCUMPLIDA","PROCESO"), "VERIFICAR FECHA")),"SIN VALOR AVANCE")</f>
        <v>PROCESO</v>
      </c>
    </row>
    <row r="169" spans="1:17" ht="165.75" x14ac:dyDescent="0.2">
      <c r="A169" s="998" t="s">
        <v>12</v>
      </c>
      <c r="B169" s="804" t="s">
        <v>13</v>
      </c>
      <c r="C169" s="1265"/>
      <c r="D169" s="1265"/>
      <c r="E169" s="1262"/>
      <c r="F169" s="1262"/>
      <c r="G169" s="1071" t="s">
        <v>509</v>
      </c>
      <c r="H169" s="1071" t="s">
        <v>510</v>
      </c>
      <c r="I169" s="1075" t="s">
        <v>511</v>
      </c>
      <c r="J169" s="967">
        <v>1</v>
      </c>
      <c r="K169" s="1063">
        <v>45475</v>
      </c>
      <c r="L169" s="1063">
        <v>45835</v>
      </c>
      <c r="M169" s="1007">
        <f t="shared" si="6"/>
        <v>51.428571428571431</v>
      </c>
      <c r="N169" s="1061">
        <v>1</v>
      </c>
      <c r="O169" s="962" t="s">
        <v>519</v>
      </c>
      <c r="P169" s="364">
        <f t="shared" si="5"/>
        <v>1</v>
      </c>
      <c r="Q169" s="965" t="str" cm="1">
        <f t="array" aca="1" ref="Q169" ca="1">IF(ISNUMBER(P169),IF(P169=100%,"CUMPLIDA",IF(AND(ISNUMBER(L169),ISNUMBER(INDIRECT("FECHA_"&amp;$B169,1))), IF(L169&lt;=INDIRECT("FECHA_"&amp;$B169,1),"INCUMPLIDA","PROCESO"), "VERIFICAR FECHA")),"SIN VALOR AVANCE")</f>
        <v>CUMPLIDA</v>
      </c>
    </row>
    <row r="170" spans="1:17" ht="165.75" x14ac:dyDescent="0.2">
      <c r="A170" s="998" t="s">
        <v>12</v>
      </c>
      <c r="B170" s="804" t="s">
        <v>13</v>
      </c>
      <c r="C170" s="1265"/>
      <c r="D170" s="1265"/>
      <c r="E170" s="1262"/>
      <c r="F170" s="1262"/>
      <c r="G170" s="1064" t="s">
        <v>512</v>
      </c>
      <c r="H170" s="1064" t="s">
        <v>513</v>
      </c>
      <c r="I170" s="1075" t="s">
        <v>511</v>
      </c>
      <c r="J170" s="967">
        <v>1</v>
      </c>
      <c r="K170" s="1063">
        <v>45475</v>
      </c>
      <c r="L170" s="1063">
        <v>45835</v>
      </c>
      <c r="M170" s="1007">
        <f t="shared" si="6"/>
        <v>51.428571428571431</v>
      </c>
      <c r="N170" s="1061">
        <v>1</v>
      </c>
      <c r="O170" s="962" t="s">
        <v>519</v>
      </c>
      <c r="P170" s="364">
        <f t="shared" si="5"/>
        <v>1</v>
      </c>
      <c r="Q170" s="965" t="str" cm="1">
        <f t="array" aca="1" ref="Q170" ca="1">IF(ISNUMBER(P170),IF(P170=100%,"CUMPLIDA",IF(AND(ISNUMBER(L170),ISNUMBER(INDIRECT("FECHA_"&amp;$B170,1))), IF(L170&lt;=INDIRECT("FECHA_"&amp;$B170,1),"INCUMPLIDA","PROCESO"), "VERIFICAR FECHA")),"SIN VALOR AVANCE")</f>
        <v>CUMPLIDA</v>
      </c>
    </row>
    <row r="171" spans="1:17" ht="240.75" x14ac:dyDescent="0.2">
      <c r="A171" s="987" t="s">
        <v>20</v>
      </c>
      <c r="B171" s="988" t="s">
        <v>13</v>
      </c>
      <c r="C171" s="1263" t="s">
        <v>520</v>
      </c>
      <c r="D171" s="1263" t="s">
        <v>68</v>
      </c>
      <c r="E171" s="1262" t="s">
        <v>521</v>
      </c>
      <c r="F171" s="1262" t="s">
        <v>522</v>
      </c>
      <c r="G171" s="362" t="s">
        <v>160</v>
      </c>
      <c r="H171" s="362" t="s">
        <v>91</v>
      </c>
      <c r="I171" s="962" t="s">
        <v>92</v>
      </c>
      <c r="J171" s="963">
        <v>1</v>
      </c>
      <c r="K171" s="1057">
        <v>45231</v>
      </c>
      <c r="L171" s="1057">
        <v>45504</v>
      </c>
      <c r="M171" s="964">
        <f t="shared" si="6"/>
        <v>39</v>
      </c>
      <c r="N171" s="1061">
        <v>1</v>
      </c>
      <c r="O171" s="962" t="s">
        <v>523</v>
      </c>
      <c r="P171" s="364">
        <f t="shared" si="5"/>
        <v>1</v>
      </c>
      <c r="Q171" s="965" t="str" cm="1">
        <f t="array" aca="1" ref="Q171" ca="1">IF(ISNUMBER(P171),IF(P171=100%,"CUMPLIDA",IF(AND(ISNUMBER(L171),ISNUMBER(INDIRECT("FECHA_"&amp;$B171,1))), IF(L171&lt;=INDIRECT("FECHA_"&amp;$B171,1),"INCUMPLIDA","PROCESO"), "VERIFICAR FECHA")),"SIN VALOR AVANCE")</f>
        <v>CUMPLIDA</v>
      </c>
    </row>
    <row r="172" spans="1:17" ht="210.75" x14ac:dyDescent="0.2">
      <c r="A172" s="987" t="s">
        <v>20</v>
      </c>
      <c r="B172" s="988" t="s">
        <v>13</v>
      </c>
      <c r="C172" s="1263"/>
      <c r="D172" s="1263"/>
      <c r="E172" s="1262"/>
      <c r="F172" s="1262"/>
      <c r="G172" s="994" t="s">
        <v>524</v>
      </c>
      <c r="H172" s="994" t="s">
        <v>95</v>
      </c>
      <c r="I172" s="995" t="s">
        <v>96</v>
      </c>
      <c r="J172" s="963">
        <v>1</v>
      </c>
      <c r="K172" s="1057">
        <v>45231</v>
      </c>
      <c r="L172" s="1057">
        <v>45504</v>
      </c>
      <c r="M172" s="964">
        <f t="shared" si="6"/>
        <v>39</v>
      </c>
      <c r="N172" s="1061">
        <v>1</v>
      </c>
      <c r="O172" s="962" t="s">
        <v>525</v>
      </c>
      <c r="P172" s="364">
        <f t="shared" si="5"/>
        <v>1</v>
      </c>
      <c r="Q172" s="965" t="str" cm="1">
        <f t="array" aca="1" ref="Q172" ca="1">IF(ISNUMBER(P172),IF(P172=100%,"CUMPLIDA",IF(AND(ISNUMBER(L172),ISNUMBER(INDIRECT("FECHA_"&amp;$B172,1))), IF(L172&lt;=INDIRECT("FECHA_"&amp;$B172,1),"INCUMPLIDA","PROCESO"), "VERIFICAR FECHA")),"SIN VALOR AVANCE")</f>
        <v>CUMPLIDA</v>
      </c>
    </row>
    <row r="173" spans="1:17" ht="90.75" x14ac:dyDescent="0.2">
      <c r="A173" s="987" t="s">
        <v>20</v>
      </c>
      <c r="B173" s="988" t="s">
        <v>13</v>
      </c>
      <c r="C173" s="1263"/>
      <c r="D173" s="1263"/>
      <c r="E173" s="1262"/>
      <c r="F173" s="1262"/>
      <c r="G173" s="362" t="s">
        <v>97</v>
      </c>
      <c r="H173" s="362" t="s">
        <v>98</v>
      </c>
      <c r="I173" s="962" t="s">
        <v>99</v>
      </c>
      <c r="J173" s="967">
        <v>1</v>
      </c>
      <c r="K173" s="1060">
        <v>45352</v>
      </c>
      <c r="L173" s="1060">
        <v>45747</v>
      </c>
      <c r="M173" s="964">
        <f t="shared" si="6"/>
        <v>56.428571428571431</v>
      </c>
      <c r="N173" s="1061">
        <v>0</v>
      </c>
      <c r="O173" s="962" t="s">
        <v>526</v>
      </c>
      <c r="P173" s="364">
        <f t="shared" si="5"/>
        <v>0</v>
      </c>
      <c r="Q173" s="965" t="str" cm="1">
        <f t="array" aca="1" ref="Q173" ca="1">IF(ISNUMBER(P173),IF(P173=100%,"CUMPLIDA",IF(AND(ISNUMBER(L173),ISNUMBER(INDIRECT("FECHA_"&amp;$B173,1))), IF(L173&lt;=INDIRECT("FECHA_"&amp;$B173,1),"INCUMPLIDA","PROCESO"), "VERIFICAR FECHA")),"SIN VALOR AVANCE")</f>
        <v>PROCESO</v>
      </c>
    </row>
    <row r="174" spans="1:17" ht="105.75" x14ac:dyDescent="0.2">
      <c r="A174" s="987" t="s">
        <v>20</v>
      </c>
      <c r="B174" s="988" t="s">
        <v>13</v>
      </c>
      <c r="C174" s="1263"/>
      <c r="D174" s="1263"/>
      <c r="E174" s="1262"/>
      <c r="F174" s="1262"/>
      <c r="G174" s="362" t="s">
        <v>101</v>
      </c>
      <c r="H174" s="362" t="s">
        <v>101</v>
      </c>
      <c r="I174" s="962" t="s">
        <v>102</v>
      </c>
      <c r="J174" s="967">
        <v>1</v>
      </c>
      <c r="K174" s="1060">
        <v>45352</v>
      </c>
      <c r="L174" s="1060">
        <v>45747</v>
      </c>
      <c r="M174" s="964">
        <f t="shared" si="6"/>
        <v>56.428571428571431</v>
      </c>
      <c r="N174" s="1061">
        <v>0.77</v>
      </c>
      <c r="O174" s="962" t="s">
        <v>527</v>
      </c>
      <c r="P174" s="364">
        <f t="shared" si="5"/>
        <v>0.77</v>
      </c>
      <c r="Q174" s="965" t="str" cm="1">
        <f t="array" aca="1" ref="Q174" ca="1">IF(ISNUMBER(P174),IF(P174=100%,"CUMPLIDA",IF(AND(ISNUMBER(L174),ISNUMBER(INDIRECT("FECHA_"&amp;$B174,1))), IF(L174&lt;=INDIRECT("FECHA_"&amp;$B174,1),"INCUMPLIDA","PROCESO"), "VERIFICAR FECHA")),"SIN VALOR AVANCE")</f>
        <v>PROCESO</v>
      </c>
    </row>
    <row r="175" spans="1:17" ht="90.75" x14ac:dyDescent="0.2">
      <c r="A175" s="987" t="s">
        <v>20</v>
      </c>
      <c r="B175" s="988" t="s">
        <v>13</v>
      </c>
      <c r="C175" s="1263"/>
      <c r="D175" s="1263"/>
      <c r="E175" s="1262"/>
      <c r="F175" s="1262"/>
      <c r="G175" s="362" t="s">
        <v>104</v>
      </c>
      <c r="H175" s="362" t="s">
        <v>104</v>
      </c>
      <c r="I175" s="962" t="s">
        <v>105</v>
      </c>
      <c r="J175" s="967">
        <v>1</v>
      </c>
      <c r="K175" s="1060">
        <v>45352</v>
      </c>
      <c r="L175" s="1060">
        <v>45747</v>
      </c>
      <c r="M175" s="964">
        <f t="shared" si="6"/>
        <v>56.428571428571431</v>
      </c>
      <c r="N175" s="1061">
        <v>0</v>
      </c>
      <c r="O175" s="962" t="s">
        <v>526</v>
      </c>
      <c r="P175" s="364">
        <f t="shared" si="5"/>
        <v>0</v>
      </c>
      <c r="Q175" s="965" t="str" cm="1">
        <f t="array" aca="1" ref="Q175" ca="1">IF(ISNUMBER(P175),IF(P175=100%,"CUMPLIDA",IF(AND(ISNUMBER(L175),ISNUMBER(INDIRECT("FECHA_"&amp;$B175,1))), IF(L175&lt;=INDIRECT("FECHA_"&amp;$B175,1),"INCUMPLIDA","PROCESO"), "VERIFICAR FECHA")),"SIN VALOR AVANCE")</f>
        <v>PROCESO</v>
      </c>
    </row>
    <row r="176" spans="1:17" ht="90.75" x14ac:dyDescent="0.2">
      <c r="A176" s="987" t="s">
        <v>20</v>
      </c>
      <c r="B176" s="988" t="s">
        <v>13</v>
      </c>
      <c r="C176" s="1263"/>
      <c r="D176" s="1263"/>
      <c r="E176" s="1262"/>
      <c r="F176" s="1262"/>
      <c r="G176" s="362" t="s">
        <v>528</v>
      </c>
      <c r="H176" s="362" t="s">
        <v>528</v>
      </c>
      <c r="I176" s="962" t="s">
        <v>107</v>
      </c>
      <c r="J176" s="967">
        <v>1</v>
      </c>
      <c r="K176" s="1060">
        <v>45352</v>
      </c>
      <c r="L176" s="1060">
        <v>45747</v>
      </c>
      <c r="M176" s="964">
        <f t="shared" si="6"/>
        <v>56.428571428571431</v>
      </c>
      <c r="N176" s="1061">
        <v>0.77</v>
      </c>
      <c r="O176" s="962" t="s">
        <v>529</v>
      </c>
      <c r="P176" s="364">
        <f t="shared" si="5"/>
        <v>0.77</v>
      </c>
      <c r="Q176" s="965" t="str" cm="1">
        <f t="array" aca="1" ref="Q176" ca="1">IF(ISNUMBER(P176),IF(P176=100%,"CUMPLIDA",IF(AND(ISNUMBER(L176),ISNUMBER(INDIRECT("FECHA_"&amp;$B176,1))), IF(L176&lt;=INDIRECT("FECHA_"&amp;$B176,1),"INCUMPLIDA","PROCESO"), "VERIFICAR FECHA")),"SIN VALOR AVANCE")</f>
        <v>PROCESO</v>
      </c>
    </row>
    <row r="177" spans="1:17" ht="165.75" x14ac:dyDescent="0.2">
      <c r="A177" s="987" t="s">
        <v>20</v>
      </c>
      <c r="B177" s="988" t="s">
        <v>13</v>
      </c>
      <c r="C177" s="1263"/>
      <c r="D177" s="1263"/>
      <c r="E177" s="1262"/>
      <c r="F177" s="1262"/>
      <c r="G177" s="362" t="s">
        <v>530</v>
      </c>
      <c r="H177" s="362" t="s">
        <v>530</v>
      </c>
      <c r="I177" s="962" t="s">
        <v>531</v>
      </c>
      <c r="J177" s="967">
        <v>1</v>
      </c>
      <c r="K177" s="1060">
        <v>45352</v>
      </c>
      <c r="L177" s="1060">
        <v>45747</v>
      </c>
      <c r="M177" s="964">
        <f t="shared" si="6"/>
        <v>56.428571428571431</v>
      </c>
      <c r="N177" s="1061">
        <v>0.77</v>
      </c>
      <c r="O177" s="1011" t="s">
        <v>532</v>
      </c>
      <c r="P177" s="364">
        <f t="shared" si="5"/>
        <v>0.77</v>
      </c>
      <c r="Q177" s="965" t="str" cm="1">
        <f t="array" aca="1" ref="Q177" ca="1">IF(ISNUMBER(P177),IF(P177=100%,"CUMPLIDA",IF(AND(ISNUMBER(L177),ISNUMBER(INDIRECT("FECHA_"&amp;$B177,1))), IF(L177&lt;=INDIRECT("FECHA_"&amp;$B177,1),"INCUMPLIDA","PROCESO"), "VERIFICAR FECHA")),"SIN VALOR AVANCE")</f>
        <v>PROCESO</v>
      </c>
    </row>
    <row r="178" spans="1:17" ht="180.75" x14ac:dyDescent="0.2">
      <c r="A178" s="987" t="s">
        <v>20</v>
      </c>
      <c r="B178" s="988" t="s">
        <v>13</v>
      </c>
      <c r="C178" s="1263"/>
      <c r="D178" s="1263"/>
      <c r="E178" s="1262"/>
      <c r="F178" s="1262"/>
      <c r="G178" s="362" t="s">
        <v>110</v>
      </c>
      <c r="H178" s="362" t="s">
        <v>111</v>
      </c>
      <c r="I178" s="962" t="s">
        <v>112</v>
      </c>
      <c r="J178" s="967">
        <v>2</v>
      </c>
      <c r="K178" s="1060">
        <v>45748</v>
      </c>
      <c r="L178" s="1060">
        <v>45930</v>
      </c>
      <c r="M178" s="964">
        <f t="shared" si="6"/>
        <v>26</v>
      </c>
      <c r="N178" s="1061">
        <v>0</v>
      </c>
      <c r="O178" s="962" t="s">
        <v>533</v>
      </c>
      <c r="P178" s="364">
        <f t="shared" si="5"/>
        <v>0</v>
      </c>
      <c r="Q178" s="965" t="str" cm="1">
        <f t="array" aca="1" ref="Q178" ca="1">IF(ISNUMBER(P178),IF(P178=100%,"CUMPLIDA",IF(AND(ISNUMBER(L178),ISNUMBER(INDIRECT("FECHA_"&amp;$B178,1))), IF(L178&lt;=INDIRECT("FECHA_"&amp;$B178,1),"INCUMPLIDA","PROCESO"), "VERIFICAR FECHA")),"SIN VALOR AVANCE")</f>
        <v>PROCESO</v>
      </c>
    </row>
    <row r="179" spans="1:17" ht="75.75" x14ac:dyDescent="0.2">
      <c r="A179" s="987" t="s">
        <v>20</v>
      </c>
      <c r="B179" s="988" t="s">
        <v>13</v>
      </c>
      <c r="C179" s="1263"/>
      <c r="D179" s="1263"/>
      <c r="E179" s="1262"/>
      <c r="F179" s="1262"/>
      <c r="G179" s="362" t="s">
        <v>114</v>
      </c>
      <c r="H179" s="362" t="s">
        <v>115</v>
      </c>
      <c r="I179" s="962" t="s">
        <v>116</v>
      </c>
      <c r="J179" s="967">
        <v>1</v>
      </c>
      <c r="K179" s="1060">
        <v>45748</v>
      </c>
      <c r="L179" s="1060">
        <v>45930</v>
      </c>
      <c r="M179" s="964">
        <f t="shared" si="6"/>
        <v>26</v>
      </c>
      <c r="N179" s="1061">
        <v>0</v>
      </c>
      <c r="O179" s="987" t="s">
        <v>534</v>
      </c>
      <c r="P179" s="364">
        <f t="shared" si="5"/>
        <v>0</v>
      </c>
      <c r="Q179" s="965" t="str" cm="1">
        <f t="array" aca="1" ref="Q179" ca="1">IF(ISNUMBER(P179),IF(P179=100%,"CUMPLIDA",IF(AND(ISNUMBER(L179),ISNUMBER(INDIRECT("FECHA_"&amp;$B179,1))), IF(L179&lt;=INDIRECT("FECHA_"&amp;$B179,1),"INCUMPLIDA","PROCESO"), "VERIFICAR FECHA")),"SIN VALOR AVANCE")</f>
        <v>PROCESO</v>
      </c>
    </row>
    <row r="180" spans="1:17" ht="225.75" x14ac:dyDescent="0.2">
      <c r="A180" s="987" t="s">
        <v>20</v>
      </c>
      <c r="B180" s="988" t="s">
        <v>13</v>
      </c>
      <c r="C180" s="1263"/>
      <c r="D180" s="1263"/>
      <c r="E180" s="1262"/>
      <c r="F180" s="1262"/>
      <c r="G180" s="362" t="s">
        <v>117</v>
      </c>
      <c r="H180" s="362" t="s">
        <v>118</v>
      </c>
      <c r="I180" s="962" t="s">
        <v>119</v>
      </c>
      <c r="J180" s="967">
        <v>2</v>
      </c>
      <c r="K180" s="1060">
        <v>45748</v>
      </c>
      <c r="L180" s="1060">
        <v>45930</v>
      </c>
      <c r="M180" s="964">
        <f t="shared" si="6"/>
        <v>26</v>
      </c>
      <c r="N180" s="1061">
        <v>0</v>
      </c>
      <c r="O180" s="962" t="s">
        <v>535</v>
      </c>
      <c r="P180" s="364">
        <f t="shared" si="5"/>
        <v>0</v>
      </c>
      <c r="Q180" s="965" t="str" cm="1">
        <f t="array" aca="1" ref="Q180" ca="1">IF(ISNUMBER(P180),IF(P180=100%,"CUMPLIDA",IF(AND(ISNUMBER(L180),ISNUMBER(INDIRECT("FECHA_"&amp;$B180,1))), IF(L180&lt;=INDIRECT("FECHA_"&amp;$B180,1),"INCUMPLIDA","PROCESO"), "VERIFICAR FECHA")),"SIN VALOR AVANCE")</f>
        <v>PROCESO</v>
      </c>
    </row>
    <row r="181" spans="1:17" ht="135.75" customHeight="1" x14ac:dyDescent="0.2">
      <c r="A181" s="987" t="s">
        <v>20</v>
      </c>
      <c r="B181" s="988" t="s">
        <v>13</v>
      </c>
      <c r="C181" s="1263" t="s">
        <v>536</v>
      </c>
      <c r="D181" s="1263" t="s">
        <v>537</v>
      </c>
      <c r="E181" s="1262" t="s">
        <v>538</v>
      </c>
      <c r="F181" s="1262" t="s">
        <v>539</v>
      </c>
      <c r="G181" s="1262" t="s">
        <v>540</v>
      </c>
      <c r="H181" s="362" t="s">
        <v>541</v>
      </c>
      <c r="I181" s="962" t="s">
        <v>542</v>
      </c>
      <c r="J181" s="963">
        <v>3</v>
      </c>
      <c r="K181" s="1057">
        <v>43481</v>
      </c>
      <c r="L181" s="1057">
        <v>43845</v>
      </c>
      <c r="M181" s="964">
        <f t="shared" si="6"/>
        <v>52</v>
      </c>
      <c r="N181" s="1061">
        <v>3</v>
      </c>
      <c r="O181" s="962" t="s">
        <v>543</v>
      </c>
      <c r="P181" s="364">
        <f t="shared" si="5"/>
        <v>1</v>
      </c>
      <c r="Q181" s="965" t="str" cm="1">
        <f t="array" aca="1" ref="Q181" ca="1">IF(ISNUMBER(P181),IF(P181=100%,"CUMPLIDA",IF(AND(ISNUMBER(L181),ISNUMBER(INDIRECT("FECHA_"&amp;$B181,1))), IF(L181&lt;=INDIRECT("FECHA_"&amp;$B181,1),"INCUMPLIDA","PROCESO"), "VERIFICAR FECHA")),"SIN VALOR AVANCE")</f>
        <v>CUMPLIDA</v>
      </c>
    </row>
    <row r="182" spans="1:17" ht="150.75" x14ac:dyDescent="0.2">
      <c r="A182" s="987" t="s">
        <v>20</v>
      </c>
      <c r="B182" s="988" t="s">
        <v>13</v>
      </c>
      <c r="C182" s="1263"/>
      <c r="D182" s="1263"/>
      <c r="E182" s="1262"/>
      <c r="F182" s="1262"/>
      <c r="G182" s="1262"/>
      <c r="H182" s="362" t="s">
        <v>544</v>
      </c>
      <c r="I182" s="962" t="s">
        <v>545</v>
      </c>
      <c r="J182" s="963">
        <v>1</v>
      </c>
      <c r="K182" s="1057">
        <v>43846</v>
      </c>
      <c r="L182" s="1057">
        <v>44213</v>
      </c>
      <c r="M182" s="964">
        <f t="shared" si="6"/>
        <v>52.428571428571431</v>
      </c>
      <c r="N182" s="1061">
        <v>1</v>
      </c>
      <c r="O182" s="962" t="s">
        <v>543</v>
      </c>
      <c r="P182" s="364">
        <f t="shared" si="5"/>
        <v>1</v>
      </c>
      <c r="Q182" s="965" t="str" cm="1">
        <f t="array" aca="1" ref="Q182" ca="1">IF(ISNUMBER(P182),IF(P182=100%,"CUMPLIDA",IF(AND(ISNUMBER(L182),ISNUMBER(INDIRECT("FECHA_"&amp;$B182,1))), IF(L182&lt;=INDIRECT("FECHA_"&amp;$B182,1),"INCUMPLIDA","PROCESO"), "VERIFICAR FECHA")),"SIN VALOR AVANCE")</f>
        <v>CUMPLIDA</v>
      </c>
    </row>
    <row r="183" spans="1:17" ht="150.75" x14ac:dyDescent="0.2">
      <c r="A183" s="987" t="s">
        <v>20</v>
      </c>
      <c r="B183" s="988" t="s">
        <v>13</v>
      </c>
      <c r="C183" s="1263"/>
      <c r="D183" s="1263"/>
      <c r="E183" s="1262"/>
      <c r="F183" s="1262"/>
      <c r="G183" s="1262"/>
      <c r="H183" s="362" t="s">
        <v>546</v>
      </c>
      <c r="I183" s="962" t="s">
        <v>547</v>
      </c>
      <c r="J183" s="963">
        <v>1</v>
      </c>
      <c r="K183" s="1057">
        <v>44214</v>
      </c>
      <c r="L183" s="1057">
        <v>44580</v>
      </c>
      <c r="M183" s="964">
        <f t="shared" si="6"/>
        <v>52.285714285714285</v>
      </c>
      <c r="N183" s="1061">
        <v>1</v>
      </c>
      <c r="O183" s="962" t="s">
        <v>548</v>
      </c>
      <c r="P183" s="364">
        <f t="shared" si="5"/>
        <v>1</v>
      </c>
      <c r="Q183" s="965" t="str" cm="1">
        <f t="array" aca="1" ref="Q183" ca="1">IF(ISNUMBER(P183),IF(P183=100%,"CUMPLIDA",IF(AND(ISNUMBER(L183),ISNUMBER(INDIRECT("FECHA_"&amp;$B183,1))), IF(L183&lt;=INDIRECT("FECHA_"&amp;$B183,1),"INCUMPLIDA","PROCESO"), "VERIFICAR FECHA")),"SIN VALOR AVANCE")</f>
        <v>CUMPLIDA</v>
      </c>
    </row>
    <row r="184" spans="1:17" ht="255.75" x14ac:dyDescent="0.2">
      <c r="A184" s="987" t="s">
        <v>20</v>
      </c>
      <c r="B184" s="988" t="s">
        <v>13</v>
      </c>
      <c r="C184" s="1263"/>
      <c r="D184" s="1263"/>
      <c r="E184" s="1262"/>
      <c r="F184" s="1262"/>
      <c r="G184" s="362" t="s">
        <v>549</v>
      </c>
      <c r="H184" s="362" t="s">
        <v>163</v>
      </c>
      <c r="I184" s="962" t="s">
        <v>99</v>
      </c>
      <c r="J184" s="963">
        <v>1</v>
      </c>
      <c r="K184" s="1057">
        <v>43770</v>
      </c>
      <c r="L184" s="1057">
        <v>44134</v>
      </c>
      <c r="M184" s="964">
        <f t="shared" si="6"/>
        <v>52</v>
      </c>
      <c r="N184" s="1061">
        <v>1</v>
      </c>
      <c r="O184" s="962" t="s">
        <v>550</v>
      </c>
      <c r="P184" s="364">
        <f t="shared" si="5"/>
        <v>1</v>
      </c>
      <c r="Q184" s="965" t="str" cm="1">
        <f t="array" aca="1" ref="Q184" ca="1">IF(ISNUMBER(P184),IF(P184=100%,"CUMPLIDA",IF(AND(ISNUMBER(L184),ISNUMBER(INDIRECT("FECHA_"&amp;$B184,1))), IF(L184&lt;=INDIRECT("FECHA_"&amp;$B184,1),"INCUMPLIDA","PROCESO"), "VERIFICAR FECHA")),"SIN VALOR AVANCE")</f>
        <v>CUMPLIDA</v>
      </c>
    </row>
    <row r="185" spans="1:17" ht="285.75" x14ac:dyDescent="0.2">
      <c r="A185" s="987" t="s">
        <v>20</v>
      </c>
      <c r="B185" s="988" t="s">
        <v>13</v>
      </c>
      <c r="C185" s="1263"/>
      <c r="D185" s="1263"/>
      <c r="E185" s="1262"/>
      <c r="F185" s="1262"/>
      <c r="G185" s="994" t="s">
        <v>551</v>
      </c>
      <c r="H185" s="362" t="s">
        <v>552</v>
      </c>
      <c r="I185" s="962" t="s">
        <v>553</v>
      </c>
      <c r="J185" s="967">
        <v>1</v>
      </c>
      <c r="K185" s="1060">
        <v>45931</v>
      </c>
      <c r="L185" s="1060">
        <v>45991</v>
      </c>
      <c r="M185" s="964">
        <f t="shared" si="6"/>
        <v>8.5714285714285712</v>
      </c>
      <c r="N185" s="1061">
        <v>0</v>
      </c>
      <c r="O185" s="962" t="s">
        <v>554</v>
      </c>
      <c r="P185" s="364">
        <f t="shared" si="5"/>
        <v>0</v>
      </c>
      <c r="Q185" s="965" t="str" cm="1">
        <f t="array" aca="1" ref="Q185" ca="1">IF(ISNUMBER(P185),IF(P185=100%,"CUMPLIDA",IF(AND(ISNUMBER(L185),ISNUMBER(INDIRECT("FECHA_"&amp;$B185,1))), IF(L185&lt;=INDIRECT("FECHA_"&amp;$B185,1),"INCUMPLIDA","PROCESO"), "VERIFICAR FECHA")),"SIN VALOR AVANCE")</f>
        <v>PROCESO</v>
      </c>
    </row>
    <row r="186" spans="1:17" ht="285.75" x14ac:dyDescent="0.2">
      <c r="A186" s="987" t="s">
        <v>20</v>
      </c>
      <c r="B186" s="988" t="s">
        <v>13</v>
      </c>
      <c r="C186" s="1263"/>
      <c r="D186" s="1263"/>
      <c r="E186" s="1262"/>
      <c r="F186" s="1262"/>
      <c r="G186" s="1274" t="s">
        <v>555</v>
      </c>
      <c r="H186" s="362" t="s">
        <v>528</v>
      </c>
      <c r="I186" s="962" t="s">
        <v>168</v>
      </c>
      <c r="J186" s="967">
        <v>1</v>
      </c>
      <c r="K186" s="1060">
        <v>45992</v>
      </c>
      <c r="L186" s="1060">
        <v>46081</v>
      </c>
      <c r="M186" s="964">
        <f t="shared" si="6"/>
        <v>12.714285714285714</v>
      </c>
      <c r="N186" s="1061">
        <v>0</v>
      </c>
      <c r="O186" s="962" t="s">
        <v>556</v>
      </c>
      <c r="P186" s="364">
        <f t="shared" si="5"/>
        <v>0</v>
      </c>
      <c r="Q186" s="965" t="str" cm="1">
        <f t="array" aca="1" ref="Q186" ca="1">IF(ISNUMBER(P186),IF(P186=100%,"CUMPLIDA",IF(AND(ISNUMBER(L186),ISNUMBER(INDIRECT("FECHA_"&amp;$B186,1))), IF(L186&lt;=INDIRECT("FECHA_"&amp;$B186,1),"INCUMPLIDA","PROCESO"), "VERIFICAR FECHA")),"SIN VALOR AVANCE")</f>
        <v>PROCESO</v>
      </c>
    </row>
    <row r="187" spans="1:17" ht="285.75" x14ac:dyDescent="0.2">
      <c r="A187" s="987" t="s">
        <v>20</v>
      </c>
      <c r="B187" s="988" t="s">
        <v>13</v>
      </c>
      <c r="C187" s="1263"/>
      <c r="D187" s="1263"/>
      <c r="E187" s="1262"/>
      <c r="F187" s="1262"/>
      <c r="G187" s="1274"/>
      <c r="H187" s="362" t="s">
        <v>110</v>
      </c>
      <c r="I187" s="962" t="s">
        <v>112</v>
      </c>
      <c r="J187" s="967">
        <v>5</v>
      </c>
      <c r="K187" s="1060">
        <v>46113</v>
      </c>
      <c r="L187" s="1060">
        <v>46568</v>
      </c>
      <c r="M187" s="964">
        <f t="shared" si="6"/>
        <v>65</v>
      </c>
      <c r="N187" s="1061">
        <v>0</v>
      </c>
      <c r="O187" s="962" t="s">
        <v>554</v>
      </c>
      <c r="P187" s="364">
        <f t="shared" si="5"/>
        <v>0</v>
      </c>
      <c r="Q187" s="965" t="str" cm="1">
        <f t="array" aca="1" ref="Q187" ca="1">IF(ISNUMBER(P187),IF(P187=100%,"CUMPLIDA",IF(AND(ISNUMBER(L187),ISNUMBER(INDIRECT("FECHA_"&amp;$B187,1))), IF(L187&lt;=INDIRECT("FECHA_"&amp;$B187,1),"INCUMPLIDA","PROCESO"), "VERIFICAR FECHA")),"SIN VALOR AVANCE")</f>
        <v>PROCESO</v>
      </c>
    </row>
    <row r="188" spans="1:17" ht="285.75" x14ac:dyDescent="0.2">
      <c r="A188" s="987" t="s">
        <v>20</v>
      </c>
      <c r="B188" s="988" t="s">
        <v>13</v>
      </c>
      <c r="C188" s="1263"/>
      <c r="D188" s="1263"/>
      <c r="E188" s="1262"/>
      <c r="F188" s="1262"/>
      <c r="G188" s="994" t="s">
        <v>557</v>
      </c>
      <c r="H188" s="362" t="s">
        <v>558</v>
      </c>
      <c r="I188" s="962" t="s">
        <v>559</v>
      </c>
      <c r="J188" s="967">
        <v>3</v>
      </c>
      <c r="K188" s="1060">
        <v>46296</v>
      </c>
      <c r="L188" s="1060">
        <v>46568</v>
      </c>
      <c r="M188" s="964">
        <f t="shared" si="6"/>
        <v>38.857142857142854</v>
      </c>
      <c r="N188" s="1061">
        <v>0</v>
      </c>
      <c r="O188" s="1012" t="s">
        <v>560</v>
      </c>
      <c r="P188" s="364">
        <f t="shared" si="5"/>
        <v>0</v>
      </c>
      <c r="Q188" s="965" t="str" cm="1">
        <f t="array" aca="1" ref="Q188" ca="1">IF(ISNUMBER(P188),IF(P188=100%,"CUMPLIDA",IF(AND(ISNUMBER(L188),ISNUMBER(INDIRECT("FECHA_"&amp;$B188,1))), IF(L188&lt;=INDIRECT("FECHA_"&amp;$B188,1),"INCUMPLIDA","PROCESO"), "VERIFICAR FECHA")),"SIN VALOR AVANCE")</f>
        <v>PROCESO</v>
      </c>
    </row>
    <row r="189" spans="1:17" ht="210.75" x14ac:dyDescent="0.2">
      <c r="A189" s="987" t="s">
        <v>20</v>
      </c>
      <c r="B189" s="988" t="s">
        <v>13</v>
      </c>
      <c r="C189" s="1263"/>
      <c r="D189" s="1263"/>
      <c r="E189" s="1262"/>
      <c r="F189" s="1262"/>
      <c r="G189" s="1262" t="s">
        <v>561</v>
      </c>
      <c r="H189" s="362" t="s">
        <v>562</v>
      </c>
      <c r="I189" s="1003" t="s">
        <v>563</v>
      </c>
      <c r="J189" s="963">
        <v>3</v>
      </c>
      <c r="K189" s="1057">
        <v>43726</v>
      </c>
      <c r="L189" s="1057">
        <v>44042</v>
      </c>
      <c r="M189" s="964">
        <f t="shared" si="6"/>
        <v>45.142857142857146</v>
      </c>
      <c r="N189" s="1058">
        <v>3</v>
      </c>
      <c r="O189" s="962" t="s">
        <v>564</v>
      </c>
      <c r="P189" s="364">
        <f t="shared" si="5"/>
        <v>1</v>
      </c>
      <c r="Q189" s="965" t="str" cm="1">
        <f t="array" aca="1" ref="Q189" ca="1">IF(ISNUMBER(P189),IF(P189=100%,"CUMPLIDA",IF(AND(ISNUMBER(L189),ISNUMBER(INDIRECT("FECHA_"&amp;$B189,1))), IF(L189&lt;=INDIRECT("FECHA_"&amp;$B189,1),"INCUMPLIDA","PROCESO"), "VERIFICAR FECHA")),"SIN VALOR AVANCE")</f>
        <v>CUMPLIDA</v>
      </c>
    </row>
    <row r="190" spans="1:17" ht="210.75" x14ac:dyDescent="0.2">
      <c r="A190" s="987" t="s">
        <v>20</v>
      </c>
      <c r="B190" s="988" t="s">
        <v>13</v>
      </c>
      <c r="C190" s="1263"/>
      <c r="D190" s="1263"/>
      <c r="E190" s="1262"/>
      <c r="F190" s="1262"/>
      <c r="G190" s="1262"/>
      <c r="H190" s="362" t="s">
        <v>565</v>
      </c>
      <c r="I190" s="962" t="s">
        <v>566</v>
      </c>
      <c r="J190" s="963">
        <v>3</v>
      </c>
      <c r="K190" s="1057">
        <v>44044</v>
      </c>
      <c r="L190" s="1057">
        <v>44134</v>
      </c>
      <c r="M190" s="964">
        <f t="shared" si="6"/>
        <v>12.857142857142858</v>
      </c>
      <c r="N190" s="1058">
        <v>3</v>
      </c>
      <c r="O190" s="962" t="s">
        <v>564</v>
      </c>
      <c r="P190" s="364">
        <f t="shared" si="5"/>
        <v>1</v>
      </c>
      <c r="Q190" s="965" t="str" cm="1">
        <f t="array" aca="1" ref="Q190" ca="1">IF(ISNUMBER(P190),IF(P190=100%,"CUMPLIDA",IF(AND(ISNUMBER(L190),ISNUMBER(INDIRECT("FECHA_"&amp;$B190,1))), IF(L190&lt;=INDIRECT("FECHA_"&amp;$B190,1),"INCUMPLIDA","PROCESO"), "VERIFICAR FECHA")),"SIN VALOR AVANCE")</f>
        <v>CUMPLIDA</v>
      </c>
    </row>
    <row r="191" spans="1:17" ht="409.5" x14ac:dyDescent="0.2">
      <c r="A191" s="987" t="s">
        <v>20</v>
      </c>
      <c r="B191" s="988" t="s">
        <v>13</v>
      </c>
      <c r="C191" s="1263" t="s">
        <v>567</v>
      </c>
      <c r="D191" s="1263" t="s">
        <v>568</v>
      </c>
      <c r="E191" s="1262" t="s">
        <v>569</v>
      </c>
      <c r="F191" s="1262" t="s">
        <v>570</v>
      </c>
      <c r="G191" s="362" t="s">
        <v>571</v>
      </c>
      <c r="H191" s="362" t="s">
        <v>572</v>
      </c>
      <c r="I191" s="962" t="s">
        <v>573</v>
      </c>
      <c r="J191" s="963">
        <v>24</v>
      </c>
      <c r="K191" s="1057">
        <v>42278</v>
      </c>
      <c r="L191" s="1057">
        <v>42490</v>
      </c>
      <c r="M191" s="964">
        <f t="shared" si="6"/>
        <v>30.285714285714285</v>
      </c>
      <c r="N191" s="1058">
        <v>24</v>
      </c>
      <c r="O191" s="962" t="s">
        <v>574</v>
      </c>
      <c r="P191" s="364">
        <f t="shared" si="5"/>
        <v>1</v>
      </c>
      <c r="Q191" s="965" t="str" cm="1">
        <f t="array" aca="1" ref="Q191" ca="1">IF(ISNUMBER(P191),IF(P191=100%,"CUMPLIDA",IF(AND(ISNUMBER(L191),ISNUMBER(INDIRECT("FECHA_"&amp;$B191,1))), IF(L191&lt;=INDIRECT("FECHA_"&amp;$B191,1),"INCUMPLIDA","PROCESO"), "VERIFICAR FECHA")),"SIN VALOR AVANCE")</f>
        <v>CUMPLIDA</v>
      </c>
    </row>
    <row r="192" spans="1:17" ht="409.5" x14ac:dyDescent="0.2">
      <c r="A192" s="987" t="s">
        <v>20</v>
      </c>
      <c r="B192" s="988" t="s">
        <v>13</v>
      </c>
      <c r="C192" s="1263"/>
      <c r="D192" s="1263"/>
      <c r="E192" s="1262"/>
      <c r="F192" s="1262"/>
      <c r="G192" s="1262" t="s">
        <v>575</v>
      </c>
      <c r="H192" s="362" t="s">
        <v>576</v>
      </c>
      <c r="I192" s="962" t="s">
        <v>577</v>
      </c>
      <c r="J192" s="963">
        <v>19</v>
      </c>
      <c r="K192" s="1057">
        <v>42492</v>
      </c>
      <c r="L192" s="1057">
        <v>42735</v>
      </c>
      <c r="M192" s="964">
        <f t="shared" si="6"/>
        <v>34.714285714285715</v>
      </c>
      <c r="N192" s="1058">
        <v>19</v>
      </c>
      <c r="O192" s="962" t="s">
        <v>578</v>
      </c>
      <c r="P192" s="364">
        <f t="shared" si="5"/>
        <v>1</v>
      </c>
      <c r="Q192" s="965" t="str" cm="1">
        <f t="array" aca="1" ref="Q192" ca="1">IF(ISNUMBER(P192),IF(P192=100%,"CUMPLIDA",IF(AND(ISNUMBER(L192),ISNUMBER(INDIRECT("FECHA_"&amp;$B192,1))), IF(L192&lt;=INDIRECT("FECHA_"&amp;$B192,1),"INCUMPLIDA","PROCESO"), "VERIFICAR FECHA")),"SIN VALOR AVANCE")</f>
        <v>CUMPLIDA</v>
      </c>
    </row>
    <row r="193" spans="1:17" ht="409.5" x14ac:dyDescent="0.2">
      <c r="A193" s="987" t="s">
        <v>20</v>
      </c>
      <c r="B193" s="988" t="s">
        <v>13</v>
      </c>
      <c r="C193" s="1263"/>
      <c r="D193" s="1263"/>
      <c r="E193" s="1262"/>
      <c r="F193" s="1262"/>
      <c r="G193" s="1262"/>
      <c r="H193" s="362" t="s">
        <v>579</v>
      </c>
      <c r="I193" s="1003" t="s">
        <v>580</v>
      </c>
      <c r="J193" s="963">
        <v>14</v>
      </c>
      <c r="K193" s="1057">
        <v>42917</v>
      </c>
      <c r="L193" s="1057">
        <v>43281</v>
      </c>
      <c r="M193" s="964">
        <f t="shared" si="6"/>
        <v>52</v>
      </c>
      <c r="N193" s="1058">
        <v>14</v>
      </c>
      <c r="O193" s="962" t="s">
        <v>543</v>
      </c>
      <c r="P193" s="364">
        <f t="shared" si="5"/>
        <v>1</v>
      </c>
      <c r="Q193" s="965" t="str" cm="1">
        <f t="array" aca="1" ref="Q193" ca="1">IF(ISNUMBER(P193),IF(P193=100%,"CUMPLIDA",IF(AND(ISNUMBER(L193),ISNUMBER(INDIRECT("FECHA_"&amp;$B193,1))), IF(L193&lt;=INDIRECT("FECHA_"&amp;$B193,1),"INCUMPLIDA","PROCESO"), "VERIFICAR FECHA")),"SIN VALOR AVANCE")</f>
        <v>CUMPLIDA</v>
      </c>
    </row>
    <row r="194" spans="1:17" ht="165" x14ac:dyDescent="0.2">
      <c r="A194" s="987" t="s">
        <v>20</v>
      </c>
      <c r="B194" s="988" t="s">
        <v>13</v>
      </c>
      <c r="C194" s="1263"/>
      <c r="D194" s="1263"/>
      <c r="E194" s="1262"/>
      <c r="F194" s="1262"/>
      <c r="G194" s="1262"/>
      <c r="H194" s="362" t="s">
        <v>581</v>
      </c>
      <c r="I194" s="962" t="s">
        <v>582</v>
      </c>
      <c r="J194" s="963">
        <v>4</v>
      </c>
      <c r="K194" s="1057">
        <v>42919</v>
      </c>
      <c r="L194" s="1057">
        <v>42947</v>
      </c>
      <c r="M194" s="964">
        <f t="shared" si="6"/>
        <v>4</v>
      </c>
      <c r="N194" s="1058">
        <v>4</v>
      </c>
      <c r="O194" s="962" t="s">
        <v>543</v>
      </c>
      <c r="P194" s="364">
        <f t="shared" si="5"/>
        <v>1</v>
      </c>
      <c r="Q194" s="965" t="str" cm="1">
        <f t="array" aca="1" ref="Q194" ca="1">IF(ISNUMBER(P194),IF(P194=100%,"CUMPLIDA",IF(AND(ISNUMBER(L194),ISNUMBER(INDIRECT("FECHA_"&amp;$B194,1))), IF(L194&lt;=INDIRECT("FECHA_"&amp;$B194,1),"INCUMPLIDA","PROCESO"), "VERIFICAR FECHA")),"SIN VALOR AVANCE")</f>
        <v>CUMPLIDA</v>
      </c>
    </row>
    <row r="195" spans="1:17" ht="165.75" customHeight="1" x14ac:dyDescent="0.2">
      <c r="A195" s="987" t="s">
        <v>20</v>
      </c>
      <c r="B195" s="988" t="s">
        <v>13</v>
      </c>
      <c r="C195" s="1263"/>
      <c r="D195" s="1263"/>
      <c r="E195" s="1262"/>
      <c r="F195" s="1262"/>
      <c r="G195" s="1262" t="s">
        <v>583</v>
      </c>
      <c r="H195" s="362" t="s">
        <v>584</v>
      </c>
      <c r="I195" s="962" t="s">
        <v>585</v>
      </c>
      <c r="J195" s="963">
        <v>3</v>
      </c>
      <c r="K195" s="1057">
        <v>43481</v>
      </c>
      <c r="L195" s="1057">
        <v>43845</v>
      </c>
      <c r="M195" s="964">
        <f t="shared" si="6"/>
        <v>52</v>
      </c>
      <c r="N195" s="1058">
        <v>3</v>
      </c>
      <c r="O195" s="962" t="s">
        <v>586</v>
      </c>
      <c r="P195" s="364">
        <f t="shared" si="5"/>
        <v>1</v>
      </c>
      <c r="Q195" s="965" t="str" cm="1">
        <f t="array" aca="1" ref="Q195" ca="1">IF(ISNUMBER(P195),IF(P195=100%,"CUMPLIDA",IF(AND(ISNUMBER(L195),ISNUMBER(INDIRECT("FECHA_"&amp;$B195,1))), IF(L195&lt;=INDIRECT("FECHA_"&amp;$B195,1),"INCUMPLIDA","PROCESO"), "VERIFICAR FECHA")),"SIN VALOR AVANCE")</f>
        <v>CUMPLIDA</v>
      </c>
    </row>
    <row r="196" spans="1:17" ht="165.75" x14ac:dyDescent="0.2">
      <c r="A196" s="987" t="s">
        <v>20</v>
      </c>
      <c r="B196" s="988" t="s">
        <v>13</v>
      </c>
      <c r="C196" s="1263"/>
      <c r="D196" s="1263"/>
      <c r="E196" s="1262"/>
      <c r="F196" s="1262"/>
      <c r="G196" s="1262"/>
      <c r="H196" s="362" t="s">
        <v>587</v>
      </c>
      <c r="I196" s="962" t="s">
        <v>545</v>
      </c>
      <c r="J196" s="963">
        <v>1</v>
      </c>
      <c r="K196" s="1057">
        <v>43846</v>
      </c>
      <c r="L196" s="1057">
        <v>44213</v>
      </c>
      <c r="M196" s="964">
        <f t="shared" si="6"/>
        <v>52.428571428571431</v>
      </c>
      <c r="N196" s="1058">
        <v>1</v>
      </c>
      <c r="O196" s="962" t="s">
        <v>588</v>
      </c>
      <c r="P196" s="364">
        <f t="shared" si="5"/>
        <v>1</v>
      </c>
      <c r="Q196" s="965" t="str" cm="1">
        <f t="array" aca="1" ref="Q196" ca="1">IF(ISNUMBER(P196),IF(P196=100%,"CUMPLIDA",IF(AND(ISNUMBER(L196),ISNUMBER(INDIRECT("FECHA_"&amp;$B196,1))), IF(L196&lt;=INDIRECT("FECHA_"&amp;$B196,1),"INCUMPLIDA","PROCESO"), "VERIFICAR FECHA")),"SIN VALOR AVANCE")</f>
        <v>CUMPLIDA</v>
      </c>
    </row>
    <row r="197" spans="1:17" ht="195.75" x14ac:dyDescent="0.2">
      <c r="A197" s="987" t="s">
        <v>20</v>
      </c>
      <c r="B197" s="988" t="s">
        <v>13</v>
      </c>
      <c r="C197" s="1263"/>
      <c r="D197" s="1263"/>
      <c r="E197" s="1262"/>
      <c r="F197" s="1262"/>
      <c r="G197" s="1262"/>
      <c r="H197" s="362" t="s">
        <v>589</v>
      </c>
      <c r="I197" s="962" t="s">
        <v>547</v>
      </c>
      <c r="J197" s="963">
        <v>2</v>
      </c>
      <c r="K197" s="1057">
        <v>44214</v>
      </c>
      <c r="L197" s="1057">
        <v>44580</v>
      </c>
      <c r="M197" s="964">
        <f t="shared" si="6"/>
        <v>52.285714285714285</v>
      </c>
      <c r="N197" s="1058">
        <v>2</v>
      </c>
      <c r="O197" s="962" t="s">
        <v>590</v>
      </c>
      <c r="P197" s="364">
        <f t="shared" si="5"/>
        <v>1</v>
      </c>
      <c r="Q197" s="965" t="str" cm="1">
        <f t="array" aca="1" ref="Q197" ca="1">IF(ISNUMBER(P197),IF(P197=100%,"CUMPLIDA",IF(AND(ISNUMBER(L197),ISNUMBER(INDIRECT("FECHA_"&amp;$B197,1))), IF(L197&lt;=INDIRECT("FECHA_"&amp;$B197,1),"INCUMPLIDA","PROCESO"), "VERIFICAR FECHA")),"SIN VALOR AVANCE")</f>
        <v>CUMPLIDA</v>
      </c>
    </row>
    <row r="198" spans="1:17" ht="120.75" x14ac:dyDescent="0.2">
      <c r="A198" s="987" t="s">
        <v>20</v>
      </c>
      <c r="B198" s="988" t="s">
        <v>13</v>
      </c>
      <c r="C198" s="1263"/>
      <c r="D198" s="1263"/>
      <c r="E198" s="1262"/>
      <c r="F198" s="1262"/>
      <c r="G198" s="1262"/>
      <c r="H198" s="362" t="s">
        <v>591</v>
      </c>
      <c r="I198" s="962" t="s">
        <v>585</v>
      </c>
      <c r="J198" s="963">
        <v>3</v>
      </c>
      <c r="K198" s="1057">
        <v>43922</v>
      </c>
      <c r="L198" s="1057">
        <v>44042</v>
      </c>
      <c r="M198" s="964">
        <f t="shared" si="6"/>
        <v>17.142857142857142</v>
      </c>
      <c r="N198" s="1058">
        <v>3</v>
      </c>
      <c r="O198" s="962" t="s">
        <v>592</v>
      </c>
      <c r="P198" s="364">
        <f t="shared" si="5"/>
        <v>1</v>
      </c>
      <c r="Q198" s="965" t="str" cm="1">
        <f t="array" aca="1" ref="Q198" ca="1">IF(ISNUMBER(P198),IF(P198=100%,"CUMPLIDA",IF(AND(ISNUMBER(L198),ISNUMBER(INDIRECT("FECHA_"&amp;$B198,1))), IF(L198&lt;=INDIRECT("FECHA_"&amp;$B198,1),"INCUMPLIDA","PROCESO"), "VERIFICAR FECHA")),"SIN VALOR AVANCE")</f>
        <v>CUMPLIDA</v>
      </c>
    </row>
    <row r="199" spans="1:17" ht="120.75" x14ac:dyDescent="0.2">
      <c r="A199" s="987" t="s">
        <v>20</v>
      </c>
      <c r="B199" s="988" t="s">
        <v>13</v>
      </c>
      <c r="C199" s="1263"/>
      <c r="D199" s="1263"/>
      <c r="E199" s="1262"/>
      <c r="F199" s="1262"/>
      <c r="G199" s="1262"/>
      <c r="H199" s="362" t="s">
        <v>593</v>
      </c>
      <c r="I199" s="962" t="s">
        <v>545</v>
      </c>
      <c r="J199" s="963">
        <v>1</v>
      </c>
      <c r="K199" s="1057">
        <v>44044</v>
      </c>
      <c r="L199" s="1057">
        <v>44213</v>
      </c>
      <c r="M199" s="964">
        <f t="shared" si="6"/>
        <v>24.142857142857142</v>
      </c>
      <c r="N199" s="1058">
        <v>1</v>
      </c>
      <c r="O199" s="962" t="s">
        <v>592</v>
      </c>
      <c r="P199" s="364">
        <f t="shared" si="5"/>
        <v>1</v>
      </c>
      <c r="Q199" s="965" t="str" cm="1">
        <f t="array" aca="1" ref="Q199" ca="1">IF(ISNUMBER(P199),IF(P199=100%,"CUMPLIDA",IF(AND(ISNUMBER(L199),ISNUMBER(INDIRECT("FECHA_"&amp;$B199,1))), IF(L199&lt;=INDIRECT("FECHA_"&amp;$B199,1),"INCUMPLIDA","PROCESO"), "VERIFICAR FECHA")),"SIN VALOR AVANCE")</f>
        <v>CUMPLIDA</v>
      </c>
    </row>
    <row r="200" spans="1:17" ht="135" x14ac:dyDescent="0.2">
      <c r="A200" s="987" t="s">
        <v>20</v>
      </c>
      <c r="B200" s="988" t="s">
        <v>13</v>
      </c>
      <c r="C200" s="1263"/>
      <c r="D200" s="1263"/>
      <c r="E200" s="1262"/>
      <c r="F200" s="1262"/>
      <c r="G200" s="1262"/>
      <c r="H200" s="362" t="s">
        <v>594</v>
      </c>
      <c r="I200" s="962" t="s">
        <v>547</v>
      </c>
      <c r="J200" s="963">
        <v>2</v>
      </c>
      <c r="K200" s="1057">
        <v>44214</v>
      </c>
      <c r="L200" s="1057">
        <v>44580</v>
      </c>
      <c r="M200" s="964">
        <f t="shared" si="6"/>
        <v>52.285714285714285</v>
      </c>
      <c r="N200" s="1058">
        <v>2</v>
      </c>
      <c r="O200" s="962" t="s">
        <v>592</v>
      </c>
      <c r="P200" s="364">
        <f t="shared" si="5"/>
        <v>1</v>
      </c>
      <c r="Q200" s="965" t="str" cm="1">
        <f t="array" aca="1" ref="Q200" ca="1">IF(ISNUMBER(P200),IF(P200=100%,"CUMPLIDA",IF(AND(ISNUMBER(L200),ISNUMBER(INDIRECT("FECHA_"&amp;$B200,1))), IF(L200&lt;=INDIRECT("FECHA_"&amp;$B200,1),"INCUMPLIDA","PROCESO"), "VERIFICAR FECHA")),"SIN VALOR AVANCE")</f>
        <v>CUMPLIDA</v>
      </c>
    </row>
    <row r="201" spans="1:17" ht="165.75" customHeight="1" x14ac:dyDescent="0.2">
      <c r="A201" s="987" t="s">
        <v>20</v>
      </c>
      <c r="B201" s="988" t="s">
        <v>13</v>
      </c>
      <c r="C201" s="1263"/>
      <c r="D201" s="1263"/>
      <c r="E201" s="1262"/>
      <c r="F201" s="1262"/>
      <c r="G201" s="1262" t="s">
        <v>595</v>
      </c>
      <c r="H201" s="362" t="s">
        <v>596</v>
      </c>
      <c r="I201" s="1003" t="s">
        <v>563</v>
      </c>
      <c r="J201" s="963">
        <v>3</v>
      </c>
      <c r="K201" s="1057">
        <v>43361</v>
      </c>
      <c r="L201" s="1057">
        <v>43708</v>
      </c>
      <c r="M201" s="964">
        <f t="shared" si="6"/>
        <v>49.571428571428569</v>
      </c>
      <c r="N201" s="1058">
        <v>3</v>
      </c>
      <c r="O201" s="962" t="s">
        <v>597</v>
      </c>
      <c r="P201" s="364">
        <f t="shared" si="5"/>
        <v>1</v>
      </c>
      <c r="Q201" s="965" t="str" cm="1">
        <f t="array" aca="1" ref="Q201" ca="1">IF(ISNUMBER(P201),IF(P201=100%,"CUMPLIDA",IF(AND(ISNUMBER(L201),ISNUMBER(INDIRECT("FECHA_"&amp;$B201,1))), IF(L201&lt;=INDIRECT("FECHA_"&amp;$B201,1),"INCUMPLIDA","PROCESO"), "VERIFICAR FECHA")),"SIN VALOR AVANCE")</f>
        <v>CUMPLIDA</v>
      </c>
    </row>
    <row r="202" spans="1:17" ht="180.75" x14ac:dyDescent="0.2">
      <c r="A202" s="987" t="s">
        <v>20</v>
      </c>
      <c r="B202" s="988" t="s">
        <v>13</v>
      </c>
      <c r="C202" s="1263"/>
      <c r="D202" s="1263"/>
      <c r="E202" s="1262"/>
      <c r="F202" s="1262"/>
      <c r="G202" s="1262"/>
      <c r="H202" s="362" t="s">
        <v>596</v>
      </c>
      <c r="I202" s="962" t="s">
        <v>598</v>
      </c>
      <c r="J202" s="963">
        <v>3</v>
      </c>
      <c r="K202" s="1057">
        <v>43709</v>
      </c>
      <c r="L202" s="1057">
        <v>43830</v>
      </c>
      <c r="M202" s="964">
        <f t="shared" si="6"/>
        <v>17.285714285714285</v>
      </c>
      <c r="N202" s="1058">
        <v>3</v>
      </c>
      <c r="O202" s="962" t="s">
        <v>597</v>
      </c>
      <c r="P202" s="364">
        <f t="shared" ref="P202:P265" si="7">IF(B202="ITRC",N202,N202/J202)</f>
        <v>1</v>
      </c>
      <c r="Q202" s="965" t="str" cm="1">
        <f t="array" aca="1" ref="Q202" ca="1">IF(ISNUMBER(P202),IF(P202=100%,"CUMPLIDA",IF(AND(ISNUMBER(L202),ISNUMBER(INDIRECT("FECHA_"&amp;$B202,1))), IF(L202&lt;=INDIRECT("FECHA_"&amp;$B202,1),"INCUMPLIDA","PROCESO"), "VERIFICAR FECHA")),"SIN VALOR AVANCE")</f>
        <v>CUMPLIDA</v>
      </c>
    </row>
    <row r="203" spans="1:17" ht="255.75" x14ac:dyDescent="0.2">
      <c r="A203" s="987" t="s">
        <v>20</v>
      </c>
      <c r="B203" s="988" t="s">
        <v>13</v>
      </c>
      <c r="C203" s="1263"/>
      <c r="D203" s="1263"/>
      <c r="E203" s="1262"/>
      <c r="F203" s="1262"/>
      <c r="G203" s="1262"/>
      <c r="H203" s="362" t="s">
        <v>549</v>
      </c>
      <c r="I203" s="962" t="s">
        <v>99</v>
      </c>
      <c r="J203" s="963">
        <v>1</v>
      </c>
      <c r="K203" s="1057">
        <v>43770</v>
      </c>
      <c r="L203" s="1057">
        <v>44134</v>
      </c>
      <c r="M203" s="964">
        <f t="shared" si="6"/>
        <v>52</v>
      </c>
      <c r="N203" s="1058">
        <v>1</v>
      </c>
      <c r="O203" s="962" t="s">
        <v>599</v>
      </c>
      <c r="P203" s="364">
        <f t="shared" si="7"/>
        <v>1</v>
      </c>
      <c r="Q203" s="965" t="str" cm="1">
        <f t="array" aca="1" ref="Q203" ca="1">IF(ISNUMBER(P203),IF(P203=100%,"CUMPLIDA",IF(AND(ISNUMBER(L203),ISNUMBER(INDIRECT("FECHA_"&amp;$B203,1))), IF(L203&lt;=INDIRECT("FECHA_"&amp;$B203,1),"INCUMPLIDA","PROCESO"), "VERIFICAR FECHA")),"SIN VALOR AVANCE")</f>
        <v>CUMPLIDA</v>
      </c>
    </row>
    <row r="204" spans="1:17" ht="270.75" x14ac:dyDescent="0.2">
      <c r="A204" s="987" t="s">
        <v>20</v>
      </c>
      <c r="B204" s="988" t="s">
        <v>13</v>
      </c>
      <c r="C204" s="1263"/>
      <c r="D204" s="1263"/>
      <c r="E204" s="1262"/>
      <c r="F204" s="1262"/>
      <c r="G204" s="1262"/>
      <c r="H204" s="362" t="s">
        <v>552</v>
      </c>
      <c r="I204" s="962" t="s">
        <v>553</v>
      </c>
      <c r="J204" s="967">
        <v>1</v>
      </c>
      <c r="K204" s="1060">
        <v>45931</v>
      </c>
      <c r="L204" s="1060">
        <v>45991</v>
      </c>
      <c r="M204" s="964">
        <f t="shared" si="6"/>
        <v>8.5714285714285712</v>
      </c>
      <c r="N204" s="1058">
        <v>0</v>
      </c>
      <c r="O204" s="962" t="s">
        <v>600</v>
      </c>
      <c r="P204" s="364">
        <f t="shared" si="7"/>
        <v>0</v>
      </c>
      <c r="Q204" s="965" t="str" cm="1">
        <f t="array" aca="1" ref="Q204" ca="1">IF(ISNUMBER(P204),IF(P204=100%,"CUMPLIDA",IF(AND(ISNUMBER(L204),ISNUMBER(INDIRECT("FECHA_"&amp;$B204,1))), IF(L204&lt;=INDIRECT("FECHA_"&amp;$B204,1),"INCUMPLIDA","PROCESO"), "VERIFICAR FECHA")),"SIN VALOR AVANCE")</f>
        <v>PROCESO</v>
      </c>
    </row>
    <row r="205" spans="1:17" ht="330.75" x14ac:dyDescent="0.2">
      <c r="A205" s="987" t="s">
        <v>20</v>
      </c>
      <c r="B205" s="988" t="s">
        <v>13</v>
      </c>
      <c r="C205" s="1263"/>
      <c r="D205" s="1263"/>
      <c r="E205" s="1262"/>
      <c r="F205" s="1262"/>
      <c r="G205" s="1262"/>
      <c r="H205" s="362" t="s">
        <v>528</v>
      </c>
      <c r="I205" s="962" t="s">
        <v>601</v>
      </c>
      <c r="J205" s="967">
        <v>1</v>
      </c>
      <c r="K205" s="1060">
        <v>45992</v>
      </c>
      <c r="L205" s="1060">
        <v>46081</v>
      </c>
      <c r="M205" s="964">
        <f t="shared" si="6"/>
        <v>12.714285714285714</v>
      </c>
      <c r="N205" s="1058">
        <v>0</v>
      </c>
      <c r="O205" s="962" t="s">
        <v>602</v>
      </c>
      <c r="P205" s="364">
        <f t="shared" si="7"/>
        <v>0</v>
      </c>
      <c r="Q205" s="965" t="str" cm="1">
        <f t="array" aca="1" ref="Q205" ca="1">IF(ISNUMBER(P205),IF(P205=100%,"CUMPLIDA",IF(AND(ISNUMBER(L205),ISNUMBER(INDIRECT("FECHA_"&amp;$B205,1))), IF(L205&lt;=INDIRECT("FECHA_"&amp;$B205,1),"INCUMPLIDA","PROCESO"), "VERIFICAR FECHA")),"SIN VALOR AVANCE")</f>
        <v>PROCESO</v>
      </c>
    </row>
    <row r="206" spans="1:17" ht="330.75" x14ac:dyDescent="0.2">
      <c r="A206" s="987" t="s">
        <v>20</v>
      </c>
      <c r="B206" s="988" t="s">
        <v>13</v>
      </c>
      <c r="C206" s="1263"/>
      <c r="D206" s="1263"/>
      <c r="E206" s="1262"/>
      <c r="F206" s="1262"/>
      <c r="G206" s="1262"/>
      <c r="H206" s="362" t="s">
        <v>110</v>
      </c>
      <c r="I206" s="962" t="s">
        <v>112</v>
      </c>
      <c r="J206" s="967">
        <v>5</v>
      </c>
      <c r="K206" s="1060">
        <v>46113</v>
      </c>
      <c r="L206" s="1060">
        <v>46568</v>
      </c>
      <c r="M206" s="964">
        <f t="shared" si="6"/>
        <v>65</v>
      </c>
      <c r="N206" s="1058">
        <v>0</v>
      </c>
      <c r="O206" s="962" t="s">
        <v>602</v>
      </c>
      <c r="P206" s="364">
        <f t="shared" si="7"/>
        <v>0</v>
      </c>
      <c r="Q206" s="965" t="str" cm="1">
        <f t="array" aca="1" ref="Q206" ca="1">IF(ISNUMBER(P206),IF(P206=100%,"CUMPLIDA",IF(AND(ISNUMBER(L206),ISNUMBER(INDIRECT("FECHA_"&amp;$B206,1))), IF(L206&lt;=INDIRECT("FECHA_"&amp;$B206,1),"INCUMPLIDA","PROCESO"), "VERIFICAR FECHA")),"SIN VALOR AVANCE")</f>
        <v>PROCESO</v>
      </c>
    </row>
    <row r="207" spans="1:17" ht="330.75" x14ac:dyDescent="0.2">
      <c r="A207" s="987" t="s">
        <v>20</v>
      </c>
      <c r="B207" s="988" t="s">
        <v>13</v>
      </c>
      <c r="C207" s="1263"/>
      <c r="D207" s="1263"/>
      <c r="E207" s="1262"/>
      <c r="F207" s="1262"/>
      <c r="G207" s="1262"/>
      <c r="H207" s="362" t="s">
        <v>558</v>
      </c>
      <c r="I207" s="962" t="s">
        <v>603</v>
      </c>
      <c r="J207" s="967">
        <v>3</v>
      </c>
      <c r="K207" s="1060">
        <v>46296</v>
      </c>
      <c r="L207" s="1060">
        <v>46568</v>
      </c>
      <c r="M207" s="964">
        <f t="shared" si="6"/>
        <v>38.857142857142854</v>
      </c>
      <c r="N207" s="1058">
        <v>0</v>
      </c>
      <c r="O207" s="962" t="s">
        <v>602</v>
      </c>
      <c r="P207" s="364">
        <f t="shared" si="7"/>
        <v>0</v>
      </c>
      <c r="Q207" s="965" t="str" cm="1">
        <f t="array" aca="1" ref="Q207" ca="1">IF(ISNUMBER(P207),IF(P207=100%,"CUMPLIDA",IF(AND(ISNUMBER(L207),ISNUMBER(INDIRECT("FECHA_"&amp;$B207,1))), IF(L207&lt;=INDIRECT("FECHA_"&amp;$B207,1),"INCUMPLIDA","PROCESO"), "VERIFICAR FECHA")),"SIN VALOR AVANCE")</f>
        <v>PROCESO</v>
      </c>
    </row>
    <row r="208" spans="1:17" ht="180.75" x14ac:dyDescent="0.2">
      <c r="A208" s="987" t="s">
        <v>20</v>
      </c>
      <c r="B208" s="988" t="s">
        <v>13</v>
      </c>
      <c r="C208" s="1263"/>
      <c r="D208" s="1263"/>
      <c r="E208" s="1262"/>
      <c r="F208" s="1262"/>
      <c r="G208" s="1262"/>
      <c r="H208" s="1262" t="s">
        <v>604</v>
      </c>
      <c r="I208" s="1003" t="s">
        <v>605</v>
      </c>
      <c r="J208" s="963">
        <v>3</v>
      </c>
      <c r="K208" s="1057">
        <v>43726</v>
      </c>
      <c r="L208" s="1057">
        <v>44042</v>
      </c>
      <c r="M208" s="964">
        <f t="shared" si="6"/>
        <v>45.142857142857146</v>
      </c>
      <c r="N208" s="1058">
        <v>3</v>
      </c>
      <c r="O208" s="962" t="s">
        <v>586</v>
      </c>
      <c r="P208" s="364">
        <f t="shared" si="7"/>
        <v>1</v>
      </c>
      <c r="Q208" s="965" t="str" cm="1">
        <f t="array" aca="1" ref="Q208" ca="1">IF(ISNUMBER(P208),IF(P208=100%,"CUMPLIDA",IF(AND(ISNUMBER(L208),ISNUMBER(INDIRECT("FECHA_"&amp;$B208,1))), IF(L208&lt;=INDIRECT("FECHA_"&amp;$B208,1),"INCUMPLIDA","PROCESO"), "VERIFICAR FECHA")),"SIN VALOR AVANCE")</f>
        <v>CUMPLIDA</v>
      </c>
    </row>
    <row r="209" spans="1:17" ht="240.75" x14ac:dyDescent="0.2">
      <c r="A209" s="987" t="s">
        <v>20</v>
      </c>
      <c r="B209" s="988" t="s">
        <v>13</v>
      </c>
      <c r="C209" s="1263"/>
      <c r="D209" s="1263"/>
      <c r="E209" s="1262"/>
      <c r="F209" s="1262"/>
      <c r="G209" s="1262"/>
      <c r="H209" s="1262"/>
      <c r="I209" s="962" t="s">
        <v>606</v>
      </c>
      <c r="J209" s="963">
        <v>3</v>
      </c>
      <c r="K209" s="1057">
        <v>44044</v>
      </c>
      <c r="L209" s="1057">
        <v>44134</v>
      </c>
      <c r="M209" s="964">
        <f t="shared" si="6"/>
        <v>12.857142857142858</v>
      </c>
      <c r="N209" s="1058">
        <v>3</v>
      </c>
      <c r="O209" s="962" t="s">
        <v>607</v>
      </c>
      <c r="P209" s="364">
        <f t="shared" si="7"/>
        <v>1</v>
      </c>
      <c r="Q209" s="965" t="str" cm="1">
        <f t="array" aca="1" ref="Q209" ca="1">IF(ISNUMBER(P209),IF(P209=100%,"CUMPLIDA",IF(AND(ISNUMBER(L209),ISNUMBER(INDIRECT("FECHA_"&amp;$B209,1))), IF(L209&lt;=INDIRECT("FECHA_"&amp;$B209,1),"INCUMPLIDA","PROCESO"), "VERIFICAR FECHA")),"SIN VALOR AVANCE")</f>
        <v>CUMPLIDA</v>
      </c>
    </row>
    <row r="210" spans="1:17" ht="195.75" x14ac:dyDescent="0.2">
      <c r="A210" s="987" t="s">
        <v>20</v>
      </c>
      <c r="B210" s="988" t="s">
        <v>13</v>
      </c>
      <c r="C210" s="1263"/>
      <c r="D210" s="1263"/>
      <c r="E210" s="1262"/>
      <c r="F210" s="1262"/>
      <c r="G210" s="1262"/>
      <c r="H210" s="362" t="s">
        <v>608</v>
      </c>
      <c r="I210" s="1003" t="s">
        <v>605</v>
      </c>
      <c r="J210" s="963">
        <v>3</v>
      </c>
      <c r="K210" s="1057">
        <v>43983</v>
      </c>
      <c r="L210" s="1057">
        <v>44346</v>
      </c>
      <c r="M210" s="964">
        <f t="shared" si="6"/>
        <v>51.857142857142854</v>
      </c>
      <c r="N210" s="1058">
        <v>3</v>
      </c>
      <c r="O210" s="962" t="s">
        <v>609</v>
      </c>
      <c r="P210" s="364">
        <f t="shared" si="7"/>
        <v>1</v>
      </c>
      <c r="Q210" s="965" t="str" cm="1">
        <f t="array" aca="1" ref="Q210" ca="1">IF(ISNUMBER(P210),IF(P210=100%,"CUMPLIDA",IF(AND(ISNUMBER(L210),ISNUMBER(INDIRECT("FECHA_"&amp;$B210,1))), IF(L210&lt;=INDIRECT("FECHA_"&amp;$B210,1),"INCUMPLIDA","PROCESO"), "VERIFICAR FECHA")),"SIN VALOR AVANCE")</f>
        <v>CUMPLIDA</v>
      </c>
    </row>
    <row r="211" spans="1:17" ht="105.75" x14ac:dyDescent="0.2">
      <c r="A211" s="987" t="s">
        <v>20</v>
      </c>
      <c r="B211" s="988" t="s">
        <v>13</v>
      </c>
      <c r="C211" s="1263"/>
      <c r="D211" s="1263"/>
      <c r="E211" s="1262"/>
      <c r="F211" s="1262"/>
      <c r="G211" s="362" t="s">
        <v>610</v>
      </c>
      <c r="H211" s="362" t="s">
        <v>98</v>
      </c>
      <c r="I211" s="962" t="s">
        <v>99</v>
      </c>
      <c r="J211" s="967">
        <v>1</v>
      </c>
      <c r="K211" s="1060">
        <v>45323</v>
      </c>
      <c r="L211" s="1060">
        <v>45747</v>
      </c>
      <c r="M211" s="964">
        <f t="shared" ref="M211:M274" si="8">(L211-K211)/7</f>
        <v>60.571428571428569</v>
      </c>
      <c r="N211" s="1058">
        <v>0</v>
      </c>
      <c r="O211" s="987" t="s">
        <v>611</v>
      </c>
      <c r="P211" s="364">
        <f t="shared" si="7"/>
        <v>0</v>
      </c>
      <c r="Q211" s="965" t="str" cm="1">
        <f t="array" aca="1" ref="Q211" ca="1">IF(ISNUMBER(P211),IF(P211=100%,"CUMPLIDA",IF(AND(ISNUMBER(L211),ISNUMBER(INDIRECT("FECHA_"&amp;$B211,1))), IF(L211&lt;=INDIRECT("FECHA_"&amp;$B211,1),"INCUMPLIDA","PROCESO"), "VERIFICAR FECHA")),"SIN VALOR AVANCE")</f>
        <v>PROCESO</v>
      </c>
    </row>
    <row r="212" spans="1:17" ht="105.75" x14ac:dyDescent="0.2">
      <c r="A212" s="987" t="s">
        <v>20</v>
      </c>
      <c r="B212" s="988" t="s">
        <v>13</v>
      </c>
      <c r="C212" s="1263"/>
      <c r="D212" s="1263"/>
      <c r="E212" s="1262"/>
      <c r="F212" s="1262"/>
      <c r="G212" s="362" t="s">
        <v>101</v>
      </c>
      <c r="H212" s="362" t="s">
        <v>101</v>
      </c>
      <c r="I212" s="962" t="s">
        <v>102</v>
      </c>
      <c r="J212" s="967">
        <v>1</v>
      </c>
      <c r="K212" s="1060">
        <v>45323</v>
      </c>
      <c r="L212" s="1060">
        <v>45747</v>
      </c>
      <c r="M212" s="964">
        <f t="shared" si="8"/>
        <v>60.571428571428569</v>
      </c>
      <c r="N212" s="1058">
        <v>0</v>
      </c>
      <c r="O212" s="987" t="s">
        <v>612</v>
      </c>
      <c r="P212" s="364">
        <f t="shared" si="7"/>
        <v>0</v>
      </c>
      <c r="Q212" s="965" t="str" cm="1">
        <f t="array" aca="1" ref="Q212" ca="1">IF(ISNUMBER(P212),IF(P212=100%,"CUMPLIDA",IF(AND(ISNUMBER(L212),ISNUMBER(INDIRECT("FECHA_"&amp;$B212,1))), IF(L212&lt;=INDIRECT("FECHA_"&amp;$B212,1),"INCUMPLIDA","PROCESO"), "VERIFICAR FECHA")),"SIN VALOR AVANCE")</f>
        <v>PROCESO</v>
      </c>
    </row>
    <row r="213" spans="1:17" ht="105.75" x14ac:dyDescent="0.2">
      <c r="A213" s="987" t="s">
        <v>20</v>
      </c>
      <c r="B213" s="988" t="s">
        <v>13</v>
      </c>
      <c r="C213" s="1263"/>
      <c r="D213" s="1263"/>
      <c r="E213" s="1262"/>
      <c r="F213" s="1262"/>
      <c r="G213" s="362" t="s">
        <v>237</v>
      </c>
      <c r="H213" s="362" t="s">
        <v>238</v>
      </c>
      <c r="I213" s="962" t="s">
        <v>239</v>
      </c>
      <c r="J213" s="967">
        <v>1</v>
      </c>
      <c r="K213" s="1060">
        <v>45231</v>
      </c>
      <c r="L213" s="1060">
        <v>45747</v>
      </c>
      <c r="M213" s="964">
        <f t="shared" si="8"/>
        <v>73.714285714285708</v>
      </c>
      <c r="N213" s="1058">
        <v>0</v>
      </c>
      <c r="O213" s="987" t="s">
        <v>612</v>
      </c>
      <c r="P213" s="364">
        <f t="shared" si="7"/>
        <v>0</v>
      </c>
      <c r="Q213" s="965" t="str" cm="1">
        <f t="array" aca="1" ref="Q213" ca="1">IF(ISNUMBER(P213),IF(P213=100%,"CUMPLIDA",IF(AND(ISNUMBER(L213),ISNUMBER(INDIRECT("FECHA_"&amp;$B213,1))), IF(L213&lt;=INDIRECT("FECHA_"&amp;$B213,1),"INCUMPLIDA","PROCESO"), "VERIFICAR FECHA")),"SIN VALOR AVANCE")</f>
        <v>PROCESO</v>
      </c>
    </row>
    <row r="214" spans="1:17" ht="105.75" x14ac:dyDescent="0.2">
      <c r="A214" s="987" t="s">
        <v>20</v>
      </c>
      <c r="B214" s="988" t="s">
        <v>13</v>
      </c>
      <c r="C214" s="1263"/>
      <c r="D214" s="1263"/>
      <c r="E214" s="1262"/>
      <c r="F214" s="1262"/>
      <c r="G214" s="362" t="s">
        <v>104</v>
      </c>
      <c r="H214" s="362" t="s">
        <v>104</v>
      </c>
      <c r="I214" s="962" t="s">
        <v>105</v>
      </c>
      <c r="J214" s="967">
        <v>1</v>
      </c>
      <c r="K214" s="1060">
        <v>45323</v>
      </c>
      <c r="L214" s="1060">
        <v>45747</v>
      </c>
      <c r="M214" s="964">
        <f t="shared" si="8"/>
        <v>60.571428571428569</v>
      </c>
      <c r="N214" s="1058">
        <v>0</v>
      </c>
      <c r="O214" s="987" t="s">
        <v>611</v>
      </c>
      <c r="P214" s="364">
        <f t="shared" si="7"/>
        <v>0</v>
      </c>
      <c r="Q214" s="965" t="str" cm="1">
        <f t="array" aca="1" ref="Q214" ca="1">IF(ISNUMBER(P214),IF(P214=100%,"CUMPLIDA",IF(AND(ISNUMBER(L214),ISNUMBER(INDIRECT("FECHA_"&amp;$B214,1))), IF(L214&lt;=INDIRECT("FECHA_"&amp;$B214,1),"INCUMPLIDA","PROCESO"), "VERIFICAR FECHA")),"SIN VALOR AVANCE")</f>
        <v>PROCESO</v>
      </c>
    </row>
    <row r="215" spans="1:17" ht="105.75" x14ac:dyDescent="0.2">
      <c r="A215" s="987" t="s">
        <v>20</v>
      </c>
      <c r="B215" s="988" t="s">
        <v>13</v>
      </c>
      <c r="C215" s="1263"/>
      <c r="D215" s="1263"/>
      <c r="E215" s="1262"/>
      <c r="F215" s="1262"/>
      <c r="G215" s="362" t="s">
        <v>528</v>
      </c>
      <c r="H215" s="362" t="s">
        <v>528</v>
      </c>
      <c r="I215" s="962" t="s">
        <v>107</v>
      </c>
      <c r="J215" s="967">
        <v>1</v>
      </c>
      <c r="K215" s="1060">
        <v>45231</v>
      </c>
      <c r="L215" s="1060">
        <v>45747</v>
      </c>
      <c r="M215" s="964">
        <f t="shared" si="8"/>
        <v>73.714285714285708</v>
      </c>
      <c r="N215" s="1058">
        <v>0</v>
      </c>
      <c r="O215" s="987" t="s">
        <v>612</v>
      </c>
      <c r="P215" s="364">
        <f t="shared" si="7"/>
        <v>0</v>
      </c>
      <c r="Q215" s="965" t="str" cm="1">
        <f t="array" aca="1" ref="Q215" ca="1">IF(ISNUMBER(P215),IF(P215=100%,"CUMPLIDA",IF(AND(ISNUMBER(L215),ISNUMBER(INDIRECT("FECHA_"&amp;$B215,1))), IF(L215&lt;=INDIRECT("FECHA_"&amp;$B215,1),"INCUMPLIDA","PROCESO"), "VERIFICAR FECHA")),"SIN VALOR AVANCE")</f>
        <v>PROCESO</v>
      </c>
    </row>
    <row r="216" spans="1:17" ht="195.75" x14ac:dyDescent="0.2">
      <c r="A216" s="987" t="s">
        <v>20</v>
      </c>
      <c r="B216" s="988" t="s">
        <v>13</v>
      </c>
      <c r="C216" s="1263"/>
      <c r="D216" s="1263"/>
      <c r="E216" s="1262"/>
      <c r="F216" s="1262"/>
      <c r="G216" s="362" t="s">
        <v>530</v>
      </c>
      <c r="H216" s="362" t="s">
        <v>530</v>
      </c>
      <c r="I216" s="962" t="s">
        <v>531</v>
      </c>
      <c r="J216" s="967">
        <v>1</v>
      </c>
      <c r="K216" s="1060">
        <v>45231</v>
      </c>
      <c r="L216" s="1060">
        <v>45808</v>
      </c>
      <c r="M216" s="964">
        <f t="shared" si="8"/>
        <v>82.428571428571431</v>
      </c>
      <c r="N216" s="1058">
        <v>0</v>
      </c>
      <c r="O216" s="987" t="s">
        <v>613</v>
      </c>
      <c r="P216" s="364">
        <f t="shared" si="7"/>
        <v>0</v>
      </c>
      <c r="Q216" s="965" t="str" cm="1">
        <f t="array" aca="1" ref="Q216" ca="1">IF(ISNUMBER(P216),IF(P216=100%,"CUMPLIDA",IF(AND(ISNUMBER(L216),ISNUMBER(INDIRECT("FECHA_"&amp;$B216,1))), IF(L216&lt;=INDIRECT("FECHA_"&amp;$B216,1),"INCUMPLIDA","PROCESO"), "VERIFICAR FECHA")),"SIN VALOR AVANCE")</f>
        <v>PROCESO</v>
      </c>
    </row>
    <row r="217" spans="1:17" ht="135.75" x14ac:dyDescent="0.2">
      <c r="A217" s="987" t="s">
        <v>20</v>
      </c>
      <c r="B217" s="988" t="s">
        <v>13</v>
      </c>
      <c r="C217" s="1263"/>
      <c r="D217" s="1263"/>
      <c r="E217" s="1262"/>
      <c r="F217" s="1262"/>
      <c r="G217" s="362" t="s">
        <v>110</v>
      </c>
      <c r="H217" s="362" t="s">
        <v>111</v>
      </c>
      <c r="I217" s="962" t="s">
        <v>112</v>
      </c>
      <c r="J217" s="967">
        <v>12</v>
      </c>
      <c r="K217" s="1060">
        <v>46024</v>
      </c>
      <c r="L217" s="1060">
        <v>47118</v>
      </c>
      <c r="M217" s="964">
        <f t="shared" si="8"/>
        <v>156.28571428571428</v>
      </c>
      <c r="N217" s="1058">
        <v>0</v>
      </c>
      <c r="O217" s="987" t="s">
        <v>614</v>
      </c>
      <c r="P217" s="364">
        <f t="shared" si="7"/>
        <v>0</v>
      </c>
      <c r="Q217" s="965" t="str" cm="1">
        <f t="array" aca="1" ref="Q217" ca="1">IF(ISNUMBER(P217),IF(P217=100%,"CUMPLIDA",IF(AND(ISNUMBER(L217),ISNUMBER(INDIRECT("FECHA_"&amp;$B217,1))), IF(L217&lt;=INDIRECT("FECHA_"&amp;$B217,1),"INCUMPLIDA","PROCESO"), "VERIFICAR FECHA")),"SIN VALOR AVANCE")</f>
        <v>PROCESO</v>
      </c>
    </row>
    <row r="218" spans="1:17" ht="105.75" x14ac:dyDescent="0.2">
      <c r="A218" s="987" t="s">
        <v>20</v>
      </c>
      <c r="B218" s="988" t="s">
        <v>13</v>
      </c>
      <c r="C218" s="1263"/>
      <c r="D218" s="1263"/>
      <c r="E218" s="1262"/>
      <c r="F218" s="1262"/>
      <c r="G218" s="362" t="s">
        <v>114</v>
      </c>
      <c r="H218" s="362" t="s">
        <v>115</v>
      </c>
      <c r="I218" s="962" t="s">
        <v>116</v>
      </c>
      <c r="J218" s="967">
        <v>1</v>
      </c>
      <c r="K218" s="1060">
        <v>46024</v>
      </c>
      <c r="L218" s="1060">
        <v>47118</v>
      </c>
      <c r="M218" s="964">
        <f t="shared" si="8"/>
        <v>156.28571428571428</v>
      </c>
      <c r="N218" s="1058">
        <v>0</v>
      </c>
      <c r="O218" s="987" t="s">
        <v>611</v>
      </c>
      <c r="P218" s="364">
        <f t="shared" si="7"/>
        <v>0</v>
      </c>
      <c r="Q218" s="965" t="str" cm="1">
        <f t="array" aca="1" ref="Q218" ca="1">IF(ISNUMBER(P218),IF(P218=100%,"CUMPLIDA",IF(AND(ISNUMBER(L218),ISNUMBER(INDIRECT("FECHA_"&amp;$B218,1))), IF(L218&lt;=INDIRECT("FECHA_"&amp;$B218,1),"INCUMPLIDA","PROCESO"), "VERIFICAR FECHA")),"SIN VALOR AVANCE")</f>
        <v>PROCESO</v>
      </c>
    </row>
    <row r="219" spans="1:17" ht="210.75" x14ac:dyDescent="0.2">
      <c r="A219" s="987" t="s">
        <v>20</v>
      </c>
      <c r="B219" s="988" t="s">
        <v>13</v>
      </c>
      <c r="C219" s="1263"/>
      <c r="D219" s="1263"/>
      <c r="E219" s="1262"/>
      <c r="F219" s="1262"/>
      <c r="G219" s="362" t="s">
        <v>117</v>
      </c>
      <c r="H219" s="362" t="s">
        <v>118</v>
      </c>
      <c r="I219" s="962" t="s">
        <v>119</v>
      </c>
      <c r="J219" s="967">
        <v>2</v>
      </c>
      <c r="K219" s="1060">
        <v>46024</v>
      </c>
      <c r="L219" s="1060">
        <v>47118</v>
      </c>
      <c r="M219" s="964">
        <f t="shared" si="8"/>
        <v>156.28571428571428</v>
      </c>
      <c r="N219" s="1058">
        <v>0</v>
      </c>
      <c r="O219" s="987" t="s">
        <v>615</v>
      </c>
      <c r="P219" s="364">
        <f t="shared" si="7"/>
        <v>0</v>
      </c>
      <c r="Q219" s="965" t="str" cm="1">
        <f t="array" aca="1" ref="Q219" ca="1">IF(ISNUMBER(P219),IF(P219=100%,"CUMPLIDA",IF(AND(ISNUMBER(L219),ISNUMBER(INDIRECT("FECHA_"&amp;$B219,1))), IF(L219&lt;=INDIRECT("FECHA_"&amp;$B219,1),"INCUMPLIDA","PROCESO"), "VERIFICAR FECHA")),"SIN VALOR AVANCE")</f>
        <v>PROCESO</v>
      </c>
    </row>
    <row r="220" spans="1:17" ht="165.75" customHeight="1" x14ac:dyDescent="0.2">
      <c r="A220" s="987" t="s">
        <v>20</v>
      </c>
      <c r="B220" s="988" t="s">
        <v>13</v>
      </c>
      <c r="C220" s="1263"/>
      <c r="D220" s="1263"/>
      <c r="E220" s="1262"/>
      <c r="F220" s="1262"/>
      <c r="G220" s="1262" t="s">
        <v>616</v>
      </c>
      <c r="H220" s="1262" t="s">
        <v>617</v>
      </c>
      <c r="I220" s="1003" t="s">
        <v>605</v>
      </c>
      <c r="J220" s="963">
        <v>3</v>
      </c>
      <c r="K220" s="1057">
        <v>43983</v>
      </c>
      <c r="L220" s="1057">
        <v>44346</v>
      </c>
      <c r="M220" s="964">
        <f t="shared" si="8"/>
        <v>51.857142857142854</v>
      </c>
      <c r="N220" s="1058">
        <v>3</v>
      </c>
      <c r="O220" s="962" t="s">
        <v>609</v>
      </c>
      <c r="P220" s="364">
        <f t="shared" si="7"/>
        <v>1</v>
      </c>
      <c r="Q220" s="965" t="str" cm="1">
        <f t="array" aca="1" ref="Q220" ca="1">IF(ISNUMBER(P220),IF(P220=100%,"CUMPLIDA",IF(AND(ISNUMBER(L220),ISNUMBER(INDIRECT("FECHA_"&amp;$B220,1))), IF(L220&lt;=INDIRECT("FECHA_"&amp;$B220,1),"INCUMPLIDA","PROCESO"), "VERIFICAR FECHA")),"SIN VALOR AVANCE")</f>
        <v>CUMPLIDA</v>
      </c>
    </row>
    <row r="221" spans="1:17" ht="240.75" x14ac:dyDescent="0.2">
      <c r="A221" s="987" t="s">
        <v>20</v>
      </c>
      <c r="B221" s="988" t="s">
        <v>13</v>
      </c>
      <c r="C221" s="1263"/>
      <c r="D221" s="1263"/>
      <c r="E221" s="1262"/>
      <c r="F221" s="1262"/>
      <c r="G221" s="1262"/>
      <c r="H221" s="1262"/>
      <c r="I221" s="962" t="s">
        <v>606</v>
      </c>
      <c r="J221" s="963">
        <v>3</v>
      </c>
      <c r="K221" s="1057">
        <v>44927</v>
      </c>
      <c r="L221" s="1057">
        <v>45137</v>
      </c>
      <c r="M221" s="964">
        <f t="shared" si="8"/>
        <v>30</v>
      </c>
      <c r="N221" s="1058">
        <v>3</v>
      </c>
      <c r="O221" s="962" t="s">
        <v>618</v>
      </c>
      <c r="P221" s="364">
        <f t="shared" si="7"/>
        <v>1</v>
      </c>
      <c r="Q221" s="965" t="str" cm="1">
        <f t="array" aca="1" ref="Q221" ca="1">IF(ISNUMBER(P221),IF(P221=100%,"CUMPLIDA",IF(AND(ISNUMBER(L221),ISNUMBER(INDIRECT("FECHA_"&amp;$B221,1))), IF(L221&lt;=INDIRECT("FECHA_"&amp;$B221,1),"INCUMPLIDA","PROCESO"), "VERIFICAR FECHA")),"SIN VALOR AVANCE")</f>
        <v>CUMPLIDA</v>
      </c>
    </row>
    <row r="222" spans="1:17" ht="210.75" x14ac:dyDescent="0.2">
      <c r="A222" s="987" t="s">
        <v>20</v>
      </c>
      <c r="B222" s="988" t="s">
        <v>13</v>
      </c>
      <c r="C222" s="1263"/>
      <c r="D222" s="1263"/>
      <c r="E222" s="1262"/>
      <c r="F222" s="1262"/>
      <c r="G222" s="1262"/>
      <c r="H222" s="1262" t="s">
        <v>619</v>
      </c>
      <c r="I222" s="1003" t="s">
        <v>605</v>
      </c>
      <c r="J222" s="963">
        <v>3</v>
      </c>
      <c r="K222" s="1057">
        <v>43726</v>
      </c>
      <c r="L222" s="1057">
        <v>44042</v>
      </c>
      <c r="M222" s="964">
        <f t="shared" si="8"/>
        <v>45.142857142857146</v>
      </c>
      <c r="N222" s="1058">
        <v>3</v>
      </c>
      <c r="O222" s="962" t="s">
        <v>620</v>
      </c>
      <c r="P222" s="364">
        <f t="shared" si="7"/>
        <v>1</v>
      </c>
      <c r="Q222" s="965" t="str" cm="1">
        <f t="array" aca="1" ref="Q222" ca="1">IF(ISNUMBER(P222),IF(P222=100%,"CUMPLIDA",IF(AND(ISNUMBER(L222),ISNUMBER(INDIRECT("FECHA_"&amp;$B222,1))), IF(L222&lt;=INDIRECT("FECHA_"&amp;$B222,1),"INCUMPLIDA","PROCESO"), "VERIFICAR FECHA")),"SIN VALOR AVANCE")</f>
        <v>CUMPLIDA</v>
      </c>
    </row>
    <row r="223" spans="1:17" ht="210.75" x14ac:dyDescent="0.2">
      <c r="A223" s="987" t="s">
        <v>20</v>
      </c>
      <c r="B223" s="988" t="s">
        <v>13</v>
      </c>
      <c r="C223" s="1263"/>
      <c r="D223" s="1263"/>
      <c r="E223" s="1262"/>
      <c r="F223" s="1262"/>
      <c r="G223" s="1262"/>
      <c r="H223" s="1262"/>
      <c r="I223" s="962" t="s">
        <v>606</v>
      </c>
      <c r="J223" s="963">
        <v>3</v>
      </c>
      <c r="K223" s="1057">
        <v>44044</v>
      </c>
      <c r="L223" s="1057">
        <v>44196</v>
      </c>
      <c r="M223" s="964">
        <f t="shared" si="8"/>
        <v>21.714285714285715</v>
      </c>
      <c r="N223" s="1058">
        <v>3</v>
      </c>
      <c r="O223" s="962" t="s">
        <v>620</v>
      </c>
      <c r="P223" s="364">
        <f t="shared" si="7"/>
        <v>1</v>
      </c>
      <c r="Q223" s="965" t="str" cm="1">
        <f t="array" aca="1" ref="Q223" ca="1">IF(ISNUMBER(P223),IF(P223=100%,"CUMPLIDA",IF(AND(ISNUMBER(L223),ISNUMBER(INDIRECT("FECHA_"&amp;$B223,1))), IF(L223&lt;=INDIRECT("FECHA_"&amp;$B223,1),"INCUMPLIDA","PROCESO"), "VERIFICAR FECHA")),"SIN VALOR AVANCE")</f>
        <v>CUMPLIDA</v>
      </c>
    </row>
    <row r="224" spans="1:17" ht="255.75" x14ac:dyDescent="0.2">
      <c r="A224" s="987" t="s">
        <v>20</v>
      </c>
      <c r="B224" s="988" t="s">
        <v>13</v>
      </c>
      <c r="C224" s="1263"/>
      <c r="D224" s="1263"/>
      <c r="E224" s="1262"/>
      <c r="F224" s="1262"/>
      <c r="G224" s="1262"/>
      <c r="H224" s="362" t="s">
        <v>621</v>
      </c>
      <c r="I224" s="962" t="s">
        <v>99</v>
      </c>
      <c r="J224" s="963">
        <v>1</v>
      </c>
      <c r="K224" s="1057">
        <v>44013</v>
      </c>
      <c r="L224" s="1057">
        <v>44196</v>
      </c>
      <c r="M224" s="964">
        <f t="shared" si="8"/>
        <v>26.142857142857142</v>
      </c>
      <c r="N224" s="1058">
        <v>1</v>
      </c>
      <c r="O224" s="962" t="s">
        <v>622</v>
      </c>
      <c r="P224" s="364">
        <f t="shared" si="7"/>
        <v>1</v>
      </c>
      <c r="Q224" s="965" t="str" cm="1">
        <f t="array" aca="1" ref="Q224" ca="1">IF(ISNUMBER(P224),IF(P224=100%,"CUMPLIDA",IF(AND(ISNUMBER(L224),ISNUMBER(INDIRECT("FECHA_"&amp;$B224,1))), IF(L224&lt;=INDIRECT("FECHA_"&amp;$B224,1),"INCUMPLIDA","PROCESO"), "VERIFICAR FECHA")),"SIN VALOR AVANCE")</f>
        <v>CUMPLIDA</v>
      </c>
    </row>
    <row r="225" spans="1:17" ht="270.75" x14ac:dyDescent="0.2">
      <c r="A225" s="987" t="s">
        <v>20</v>
      </c>
      <c r="B225" s="988" t="s">
        <v>13</v>
      </c>
      <c r="C225" s="1263"/>
      <c r="D225" s="1263"/>
      <c r="E225" s="1262"/>
      <c r="F225" s="1262"/>
      <c r="G225" s="1262"/>
      <c r="H225" s="362" t="s">
        <v>552</v>
      </c>
      <c r="I225" s="962" t="s">
        <v>553</v>
      </c>
      <c r="J225" s="967">
        <v>1</v>
      </c>
      <c r="K225" s="1060">
        <v>45931</v>
      </c>
      <c r="L225" s="1060">
        <v>45991</v>
      </c>
      <c r="M225" s="964">
        <f t="shared" si="8"/>
        <v>8.5714285714285712</v>
      </c>
      <c r="N225" s="1058">
        <v>0</v>
      </c>
      <c r="O225" s="962" t="s">
        <v>600</v>
      </c>
      <c r="P225" s="364">
        <f t="shared" si="7"/>
        <v>0</v>
      </c>
      <c r="Q225" s="965" t="str" cm="1">
        <f t="array" aca="1" ref="Q225" ca="1">IF(ISNUMBER(P225),IF(P225=100%,"CUMPLIDA",IF(AND(ISNUMBER(L225),ISNUMBER(INDIRECT("FECHA_"&amp;$B225,1))), IF(L225&lt;=INDIRECT("FECHA_"&amp;$B225,1),"INCUMPLIDA","PROCESO"), "VERIFICAR FECHA")),"SIN VALOR AVANCE")</f>
        <v>PROCESO</v>
      </c>
    </row>
    <row r="226" spans="1:17" ht="285.75" x14ac:dyDescent="0.2">
      <c r="A226" s="987" t="s">
        <v>20</v>
      </c>
      <c r="B226" s="988" t="s">
        <v>13</v>
      </c>
      <c r="C226" s="1263"/>
      <c r="D226" s="1263"/>
      <c r="E226" s="1262"/>
      <c r="F226" s="1262"/>
      <c r="G226" s="1262"/>
      <c r="H226" s="362" t="s">
        <v>528</v>
      </c>
      <c r="I226" s="962" t="s">
        <v>168</v>
      </c>
      <c r="J226" s="967">
        <v>1</v>
      </c>
      <c r="K226" s="1060">
        <v>45992</v>
      </c>
      <c r="L226" s="1060">
        <v>46081</v>
      </c>
      <c r="M226" s="964">
        <f t="shared" si="8"/>
        <v>12.714285714285714</v>
      </c>
      <c r="N226" s="1058">
        <v>0</v>
      </c>
      <c r="O226" s="962" t="s">
        <v>554</v>
      </c>
      <c r="P226" s="364">
        <f t="shared" si="7"/>
        <v>0</v>
      </c>
      <c r="Q226" s="965" t="str" cm="1">
        <f t="array" aca="1" ref="Q226" ca="1">IF(ISNUMBER(P226),IF(P226=100%,"CUMPLIDA",IF(AND(ISNUMBER(L226),ISNUMBER(INDIRECT("FECHA_"&amp;$B226,1))), IF(L226&lt;=INDIRECT("FECHA_"&amp;$B226,1),"INCUMPLIDA","PROCESO"), "VERIFICAR FECHA")),"SIN VALOR AVANCE")</f>
        <v>PROCESO</v>
      </c>
    </row>
    <row r="227" spans="1:17" ht="285.75" x14ac:dyDescent="0.2">
      <c r="A227" s="987" t="s">
        <v>20</v>
      </c>
      <c r="B227" s="988" t="s">
        <v>13</v>
      </c>
      <c r="C227" s="1263"/>
      <c r="D227" s="1263"/>
      <c r="E227" s="1262"/>
      <c r="F227" s="1262"/>
      <c r="G227" s="1262"/>
      <c r="H227" s="362" t="s">
        <v>110</v>
      </c>
      <c r="I227" s="962" t="s">
        <v>112</v>
      </c>
      <c r="J227" s="967">
        <v>5</v>
      </c>
      <c r="K227" s="1060">
        <v>46113</v>
      </c>
      <c r="L227" s="1060">
        <v>46568</v>
      </c>
      <c r="M227" s="964">
        <f t="shared" si="8"/>
        <v>65</v>
      </c>
      <c r="N227" s="1058">
        <v>0</v>
      </c>
      <c r="O227" s="962" t="s">
        <v>554</v>
      </c>
      <c r="P227" s="364">
        <f t="shared" si="7"/>
        <v>0</v>
      </c>
      <c r="Q227" s="965" t="str" cm="1">
        <f t="array" aca="1" ref="Q227" ca="1">IF(ISNUMBER(P227),IF(P227=100%,"CUMPLIDA",IF(AND(ISNUMBER(L227),ISNUMBER(INDIRECT("FECHA_"&amp;$B227,1))), IF(L227&lt;=INDIRECT("FECHA_"&amp;$B227,1),"INCUMPLIDA","PROCESO"), "VERIFICAR FECHA")),"SIN VALOR AVANCE")</f>
        <v>PROCESO</v>
      </c>
    </row>
    <row r="228" spans="1:17" ht="285.75" x14ac:dyDescent="0.2">
      <c r="A228" s="987" t="s">
        <v>20</v>
      </c>
      <c r="B228" s="988" t="s">
        <v>13</v>
      </c>
      <c r="C228" s="1263"/>
      <c r="D228" s="1263"/>
      <c r="E228" s="1262"/>
      <c r="F228" s="1262"/>
      <c r="G228" s="1262"/>
      <c r="H228" s="362" t="s">
        <v>558</v>
      </c>
      <c r="I228" s="962" t="s">
        <v>603</v>
      </c>
      <c r="J228" s="967">
        <v>3</v>
      </c>
      <c r="K228" s="1060">
        <v>46296</v>
      </c>
      <c r="L228" s="1060">
        <v>46568</v>
      </c>
      <c r="M228" s="964">
        <f t="shared" si="8"/>
        <v>38.857142857142854</v>
      </c>
      <c r="N228" s="1058">
        <v>0</v>
      </c>
      <c r="O228" s="962" t="s">
        <v>554</v>
      </c>
      <c r="P228" s="364">
        <f t="shared" si="7"/>
        <v>0</v>
      </c>
      <c r="Q228" s="965" t="str" cm="1">
        <f t="array" aca="1" ref="Q228" ca="1">IF(ISNUMBER(P228),IF(P228=100%,"CUMPLIDA",IF(AND(ISNUMBER(L228),ISNUMBER(INDIRECT("FECHA_"&amp;$B228,1))), IF(L228&lt;=INDIRECT("FECHA_"&amp;$B228,1),"INCUMPLIDA","PROCESO"), "VERIFICAR FECHA")),"SIN VALOR AVANCE")</f>
        <v>PROCESO</v>
      </c>
    </row>
    <row r="229" spans="1:17" ht="135.75" x14ac:dyDescent="0.2">
      <c r="A229" s="987" t="s">
        <v>20</v>
      </c>
      <c r="B229" s="988" t="s">
        <v>13</v>
      </c>
      <c r="C229" s="1263"/>
      <c r="D229" s="1263"/>
      <c r="E229" s="1262"/>
      <c r="F229" s="1262"/>
      <c r="G229" s="1262"/>
      <c r="H229" s="362" t="s">
        <v>623</v>
      </c>
      <c r="I229" s="962" t="s">
        <v>573</v>
      </c>
      <c r="J229" s="963">
        <v>19</v>
      </c>
      <c r="K229" s="1057">
        <v>42146</v>
      </c>
      <c r="L229" s="1057">
        <v>42287</v>
      </c>
      <c r="M229" s="964">
        <f t="shared" si="8"/>
        <v>20.142857142857142</v>
      </c>
      <c r="N229" s="1058">
        <v>19</v>
      </c>
      <c r="O229" s="962" t="s">
        <v>624</v>
      </c>
      <c r="P229" s="364">
        <f t="shared" si="7"/>
        <v>1</v>
      </c>
      <c r="Q229" s="965" t="str" cm="1">
        <f t="array" aca="1" ref="Q229" ca="1">IF(ISNUMBER(P229),IF(P229=100%,"CUMPLIDA",IF(AND(ISNUMBER(L229),ISNUMBER(INDIRECT("FECHA_"&amp;$B229,1))), IF(L229&lt;=INDIRECT("FECHA_"&amp;$B229,1),"INCUMPLIDA","PROCESO"), "VERIFICAR FECHA")),"SIN VALOR AVANCE")</f>
        <v>CUMPLIDA</v>
      </c>
    </row>
    <row r="230" spans="1:17" ht="330" x14ac:dyDescent="0.2">
      <c r="A230" s="987" t="s">
        <v>20</v>
      </c>
      <c r="B230" s="988" t="s">
        <v>13</v>
      </c>
      <c r="C230" s="1263" t="s">
        <v>625</v>
      </c>
      <c r="D230" s="1263" t="s">
        <v>626</v>
      </c>
      <c r="E230" s="1262" t="s">
        <v>627</v>
      </c>
      <c r="F230" s="1262" t="s">
        <v>628</v>
      </c>
      <c r="G230" s="1262" t="s">
        <v>629</v>
      </c>
      <c r="H230" s="362" t="s">
        <v>630</v>
      </c>
      <c r="I230" s="962" t="s">
        <v>631</v>
      </c>
      <c r="J230" s="963">
        <v>1</v>
      </c>
      <c r="K230" s="1057">
        <v>42522</v>
      </c>
      <c r="L230" s="1057">
        <v>42735</v>
      </c>
      <c r="M230" s="964">
        <f t="shared" si="8"/>
        <v>30.428571428571427</v>
      </c>
      <c r="N230" s="1058">
        <v>1</v>
      </c>
      <c r="O230" s="962" t="s">
        <v>592</v>
      </c>
      <c r="P230" s="364">
        <f t="shared" si="7"/>
        <v>1</v>
      </c>
      <c r="Q230" s="965" t="str" cm="1">
        <f t="array" aca="1" ref="Q230" ca="1">IF(ISNUMBER(P230),IF(P230=100%,"CUMPLIDA",IF(AND(ISNUMBER(L230),ISNUMBER(INDIRECT("FECHA_"&amp;$B230,1))), IF(L230&lt;=INDIRECT("FECHA_"&amp;$B230,1),"INCUMPLIDA","PROCESO"), "VERIFICAR FECHA")),"SIN VALOR AVANCE")</f>
        <v>CUMPLIDA</v>
      </c>
    </row>
    <row r="231" spans="1:17" ht="150.75" x14ac:dyDescent="0.2">
      <c r="A231" s="987" t="s">
        <v>20</v>
      </c>
      <c r="B231" s="988" t="s">
        <v>13</v>
      </c>
      <c r="C231" s="1263"/>
      <c r="D231" s="1263"/>
      <c r="E231" s="1262"/>
      <c r="F231" s="1262"/>
      <c r="G231" s="1262"/>
      <c r="H231" s="362" t="s">
        <v>632</v>
      </c>
      <c r="I231" s="962" t="s">
        <v>633</v>
      </c>
      <c r="J231" s="963">
        <v>2</v>
      </c>
      <c r="K231" s="1057">
        <v>42737</v>
      </c>
      <c r="L231" s="1057">
        <v>42947</v>
      </c>
      <c r="M231" s="964">
        <f t="shared" si="8"/>
        <v>30</v>
      </c>
      <c r="N231" s="1058">
        <v>2</v>
      </c>
      <c r="O231" s="962" t="s">
        <v>543</v>
      </c>
      <c r="P231" s="364">
        <f t="shared" si="7"/>
        <v>1</v>
      </c>
      <c r="Q231" s="965" t="str" cm="1">
        <f t="array" aca="1" ref="Q231" ca="1">IF(ISNUMBER(P231),IF(P231=100%,"CUMPLIDA",IF(AND(ISNUMBER(L231),ISNUMBER(INDIRECT("FECHA_"&amp;$B231,1))), IF(L231&lt;=INDIRECT("FECHA_"&amp;$B231,1),"INCUMPLIDA","PROCESO"), "VERIFICAR FECHA")),"SIN VALOR AVANCE")</f>
        <v>CUMPLIDA</v>
      </c>
    </row>
    <row r="232" spans="1:17" ht="195" x14ac:dyDescent="0.2">
      <c r="A232" s="987" t="s">
        <v>20</v>
      </c>
      <c r="B232" s="988" t="s">
        <v>13</v>
      </c>
      <c r="C232" s="1263"/>
      <c r="D232" s="1263"/>
      <c r="E232" s="1262"/>
      <c r="F232" s="1262"/>
      <c r="G232" s="1262"/>
      <c r="H232" s="362" t="s">
        <v>634</v>
      </c>
      <c r="I232" s="962" t="s">
        <v>635</v>
      </c>
      <c r="J232" s="963">
        <v>3</v>
      </c>
      <c r="K232" s="1057">
        <v>42948</v>
      </c>
      <c r="L232" s="1057">
        <v>43220</v>
      </c>
      <c r="M232" s="964">
        <f t="shared" si="8"/>
        <v>38.857142857142854</v>
      </c>
      <c r="N232" s="1058">
        <v>3</v>
      </c>
      <c r="O232" s="962" t="s">
        <v>636</v>
      </c>
      <c r="P232" s="364">
        <f t="shared" si="7"/>
        <v>1</v>
      </c>
      <c r="Q232" s="965" t="str" cm="1">
        <f t="array" aca="1" ref="Q232" ca="1">IF(ISNUMBER(P232),IF(P232=100%,"CUMPLIDA",IF(AND(ISNUMBER(L232),ISNUMBER(INDIRECT("FECHA_"&amp;$B232,1))), IF(L232&lt;=INDIRECT("FECHA_"&amp;$B232,1),"INCUMPLIDA","PROCESO"), "VERIFICAR FECHA")),"SIN VALOR AVANCE")</f>
        <v>CUMPLIDA</v>
      </c>
    </row>
    <row r="233" spans="1:17" ht="240.75" x14ac:dyDescent="0.2">
      <c r="A233" s="987" t="s">
        <v>20</v>
      </c>
      <c r="B233" s="988" t="s">
        <v>13</v>
      </c>
      <c r="C233" s="1263"/>
      <c r="D233" s="1263"/>
      <c r="E233" s="1262"/>
      <c r="F233" s="1262"/>
      <c r="G233" s="362" t="s">
        <v>637</v>
      </c>
      <c r="H233" s="362" t="s">
        <v>91</v>
      </c>
      <c r="I233" s="962" t="s">
        <v>92</v>
      </c>
      <c r="J233" s="963">
        <v>1</v>
      </c>
      <c r="K233" s="1057">
        <v>45231</v>
      </c>
      <c r="L233" s="1057">
        <v>45504</v>
      </c>
      <c r="M233" s="964">
        <f t="shared" si="8"/>
        <v>39</v>
      </c>
      <c r="N233" s="1058">
        <v>1</v>
      </c>
      <c r="O233" s="962" t="s">
        <v>523</v>
      </c>
      <c r="P233" s="364">
        <f t="shared" si="7"/>
        <v>1</v>
      </c>
      <c r="Q233" s="965" t="str" cm="1">
        <f t="array" aca="1" ref="Q233" ca="1">IF(ISNUMBER(P233),IF(P233=100%,"CUMPLIDA",IF(AND(ISNUMBER(L233),ISNUMBER(INDIRECT("FECHA_"&amp;$B233,1))), IF(L233&lt;=INDIRECT("FECHA_"&amp;$B233,1),"INCUMPLIDA","PROCESO"), "VERIFICAR FECHA")),"SIN VALOR AVANCE")</f>
        <v>CUMPLIDA</v>
      </c>
    </row>
    <row r="234" spans="1:17" ht="225.75" x14ac:dyDescent="0.2">
      <c r="A234" s="987" t="s">
        <v>20</v>
      </c>
      <c r="B234" s="988" t="s">
        <v>13</v>
      </c>
      <c r="C234" s="1263"/>
      <c r="D234" s="1263"/>
      <c r="E234" s="1262"/>
      <c r="F234" s="1262"/>
      <c r="G234" s="362" t="s">
        <v>638</v>
      </c>
      <c r="H234" s="994" t="s">
        <v>95</v>
      </c>
      <c r="I234" s="995" t="s">
        <v>96</v>
      </c>
      <c r="J234" s="963">
        <v>1</v>
      </c>
      <c r="K234" s="1057">
        <v>45231</v>
      </c>
      <c r="L234" s="1057">
        <v>45504</v>
      </c>
      <c r="M234" s="964">
        <f t="shared" si="8"/>
        <v>39</v>
      </c>
      <c r="N234" s="1058">
        <v>1</v>
      </c>
      <c r="O234" s="962" t="s">
        <v>639</v>
      </c>
      <c r="P234" s="364">
        <f t="shared" si="7"/>
        <v>1</v>
      </c>
      <c r="Q234" s="965" t="str" cm="1">
        <f t="array" aca="1" ref="Q234" ca="1">IF(ISNUMBER(P234),IF(P234=100%,"CUMPLIDA",IF(AND(ISNUMBER(L234),ISNUMBER(INDIRECT("FECHA_"&amp;$B234,1))), IF(L234&lt;=INDIRECT("FECHA_"&amp;$B234,1),"INCUMPLIDA","PROCESO"), "VERIFICAR FECHA")),"SIN VALOR AVANCE")</f>
        <v>CUMPLIDA</v>
      </c>
    </row>
    <row r="235" spans="1:17" ht="90.75" x14ac:dyDescent="0.2">
      <c r="A235" s="987" t="s">
        <v>20</v>
      </c>
      <c r="B235" s="988" t="s">
        <v>13</v>
      </c>
      <c r="C235" s="1263"/>
      <c r="D235" s="1263"/>
      <c r="E235" s="1262"/>
      <c r="F235" s="1262"/>
      <c r="G235" s="966" t="s">
        <v>97</v>
      </c>
      <c r="H235" s="966" t="s">
        <v>98</v>
      </c>
      <c r="I235" s="962" t="s">
        <v>99</v>
      </c>
      <c r="J235" s="967">
        <v>1</v>
      </c>
      <c r="K235" s="1060">
        <v>45352</v>
      </c>
      <c r="L235" s="1060">
        <v>45747</v>
      </c>
      <c r="M235" s="964">
        <f t="shared" si="8"/>
        <v>56.428571428571431</v>
      </c>
      <c r="N235" s="1058">
        <v>0</v>
      </c>
      <c r="O235" s="962" t="s">
        <v>640</v>
      </c>
      <c r="P235" s="364">
        <f t="shared" si="7"/>
        <v>0</v>
      </c>
      <c r="Q235" s="965" t="str" cm="1">
        <f t="array" aca="1" ref="Q235" ca="1">IF(ISNUMBER(P235),IF(P235=100%,"CUMPLIDA",IF(AND(ISNUMBER(L235),ISNUMBER(INDIRECT("FECHA_"&amp;$B235,1))), IF(L235&lt;=INDIRECT("FECHA_"&amp;$B235,1),"INCUMPLIDA","PROCESO"), "VERIFICAR FECHA")),"SIN VALOR AVANCE")</f>
        <v>PROCESO</v>
      </c>
    </row>
    <row r="236" spans="1:17" ht="135.75" x14ac:dyDescent="0.2">
      <c r="A236" s="987" t="s">
        <v>20</v>
      </c>
      <c r="B236" s="988" t="s">
        <v>13</v>
      </c>
      <c r="C236" s="1263"/>
      <c r="D236" s="1263"/>
      <c r="E236" s="1262"/>
      <c r="F236" s="1262"/>
      <c r="G236" s="966" t="s">
        <v>101</v>
      </c>
      <c r="H236" s="966" t="s">
        <v>101</v>
      </c>
      <c r="I236" s="962" t="s">
        <v>102</v>
      </c>
      <c r="J236" s="967">
        <v>1</v>
      </c>
      <c r="K236" s="1060">
        <v>45352</v>
      </c>
      <c r="L236" s="1060">
        <v>45747</v>
      </c>
      <c r="M236" s="964">
        <f t="shared" si="8"/>
        <v>56.428571428571431</v>
      </c>
      <c r="N236" s="1058">
        <v>0.77</v>
      </c>
      <c r="O236" s="962" t="s">
        <v>641</v>
      </c>
      <c r="P236" s="364">
        <f t="shared" si="7"/>
        <v>0.77</v>
      </c>
      <c r="Q236" s="965" t="str" cm="1">
        <f t="array" aca="1" ref="Q236" ca="1">IF(ISNUMBER(P236),IF(P236=100%,"CUMPLIDA",IF(AND(ISNUMBER(L236),ISNUMBER(INDIRECT("FECHA_"&amp;$B236,1))), IF(L236&lt;=INDIRECT("FECHA_"&amp;$B236,1),"INCUMPLIDA","PROCESO"), "VERIFICAR FECHA")),"SIN VALOR AVANCE")</f>
        <v>PROCESO</v>
      </c>
    </row>
    <row r="237" spans="1:17" ht="90.75" x14ac:dyDescent="0.2">
      <c r="A237" s="987" t="s">
        <v>20</v>
      </c>
      <c r="B237" s="988" t="s">
        <v>13</v>
      </c>
      <c r="C237" s="1263"/>
      <c r="D237" s="1263"/>
      <c r="E237" s="1262"/>
      <c r="F237" s="1262"/>
      <c r="G237" s="966" t="s">
        <v>104</v>
      </c>
      <c r="H237" s="966" t="s">
        <v>104</v>
      </c>
      <c r="I237" s="962" t="s">
        <v>105</v>
      </c>
      <c r="J237" s="967">
        <v>1</v>
      </c>
      <c r="K237" s="1060">
        <v>45352</v>
      </c>
      <c r="L237" s="1060">
        <v>45747</v>
      </c>
      <c r="M237" s="964">
        <f t="shared" si="8"/>
        <v>56.428571428571431</v>
      </c>
      <c r="N237" s="1058">
        <v>0</v>
      </c>
      <c r="O237" s="962" t="s">
        <v>640</v>
      </c>
      <c r="P237" s="364">
        <f t="shared" si="7"/>
        <v>0</v>
      </c>
      <c r="Q237" s="965" t="str" cm="1">
        <f t="array" aca="1" ref="Q237" ca="1">IF(ISNUMBER(P237),IF(P237=100%,"CUMPLIDA",IF(AND(ISNUMBER(L237),ISNUMBER(INDIRECT("FECHA_"&amp;$B237,1))), IF(L237&lt;=INDIRECT("FECHA_"&amp;$B237,1),"INCUMPLIDA","PROCESO"), "VERIFICAR FECHA")),"SIN VALOR AVANCE")</f>
        <v>PROCESO</v>
      </c>
    </row>
    <row r="238" spans="1:17" ht="135.75" x14ac:dyDescent="0.2">
      <c r="A238" s="987" t="s">
        <v>20</v>
      </c>
      <c r="B238" s="988" t="s">
        <v>13</v>
      </c>
      <c r="C238" s="1263"/>
      <c r="D238" s="1263"/>
      <c r="E238" s="1262"/>
      <c r="F238" s="1262"/>
      <c r="G238" s="966" t="s">
        <v>528</v>
      </c>
      <c r="H238" s="966" t="s">
        <v>528</v>
      </c>
      <c r="I238" s="962" t="s">
        <v>107</v>
      </c>
      <c r="J238" s="967">
        <v>1</v>
      </c>
      <c r="K238" s="1060">
        <v>45352</v>
      </c>
      <c r="L238" s="1060">
        <v>45747</v>
      </c>
      <c r="M238" s="964">
        <f t="shared" si="8"/>
        <v>56.428571428571431</v>
      </c>
      <c r="N238" s="1058">
        <v>0.77</v>
      </c>
      <c r="O238" s="962" t="s">
        <v>641</v>
      </c>
      <c r="P238" s="364">
        <f t="shared" si="7"/>
        <v>0.77</v>
      </c>
      <c r="Q238" s="965" t="str" cm="1">
        <f t="array" aca="1" ref="Q238" ca="1">IF(ISNUMBER(P238),IF(P238=100%,"CUMPLIDA",IF(AND(ISNUMBER(L238),ISNUMBER(INDIRECT("FECHA_"&amp;$B238,1))), IF(L238&lt;=INDIRECT("FECHA_"&amp;$B238,1),"INCUMPLIDA","PROCESO"), "VERIFICAR FECHA")),"SIN VALOR AVANCE")</f>
        <v>PROCESO</v>
      </c>
    </row>
    <row r="239" spans="1:17" ht="225.75" x14ac:dyDescent="0.2">
      <c r="A239" s="987" t="s">
        <v>20</v>
      </c>
      <c r="B239" s="988" t="s">
        <v>13</v>
      </c>
      <c r="C239" s="1263"/>
      <c r="D239" s="1263"/>
      <c r="E239" s="1262"/>
      <c r="F239" s="1262"/>
      <c r="G239" s="966" t="s">
        <v>530</v>
      </c>
      <c r="H239" s="966" t="s">
        <v>530</v>
      </c>
      <c r="I239" s="962" t="s">
        <v>531</v>
      </c>
      <c r="J239" s="967">
        <v>1</v>
      </c>
      <c r="K239" s="1060">
        <v>45352</v>
      </c>
      <c r="L239" s="1060">
        <v>45747</v>
      </c>
      <c r="M239" s="964">
        <f t="shared" si="8"/>
        <v>56.428571428571431</v>
      </c>
      <c r="N239" s="1058">
        <v>0.77</v>
      </c>
      <c r="O239" s="962" t="s">
        <v>642</v>
      </c>
      <c r="P239" s="364">
        <f t="shared" si="7"/>
        <v>0.77</v>
      </c>
      <c r="Q239" s="965" t="str" cm="1">
        <f t="array" aca="1" ref="Q239" ca="1">IF(ISNUMBER(P239),IF(P239=100%,"CUMPLIDA",IF(AND(ISNUMBER(L239),ISNUMBER(INDIRECT("FECHA_"&amp;$B239,1))), IF(L239&lt;=INDIRECT("FECHA_"&amp;$B239,1),"INCUMPLIDA","PROCESO"), "VERIFICAR FECHA")),"SIN VALOR AVANCE")</f>
        <v>PROCESO</v>
      </c>
    </row>
    <row r="240" spans="1:17" ht="180.75" x14ac:dyDescent="0.2">
      <c r="A240" s="987" t="s">
        <v>20</v>
      </c>
      <c r="B240" s="988" t="s">
        <v>13</v>
      </c>
      <c r="C240" s="1263"/>
      <c r="D240" s="1263"/>
      <c r="E240" s="1262"/>
      <c r="F240" s="1262"/>
      <c r="G240" s="966" t="s">
        <v>110</v>
      </c>
      <c r="H240" s="966" t="s">
        <v>111</v>
      </c>
      <c r="I240" s="962" t="s">
        <v>112</v>
      </c>
      <c r="J240" s="967">
        <v>3</v>
      </c>
      <c r="K240" s="1060">
        <v>45748</v>
      </c>
      <c r="L240" s="1060">
        <v>45930</v>
      </c>
      <c r="M240" s="964">
        <f t="shared" si="8"/>
        <v>26</v>
      </c>
      <c r="N240" s="1058">
        <v>0</v>
      </c>
      <c r="O240" s="962" t="s">
        <v>533</v>
      </c>
      <c r="P240" s="364">
        <f t="shared" si="7"/>
        <v>0</v>
      </c>
      <c r="Q240" s="965" t="str" cm="1">
        <f t="array" aca="1" ref="Q240" ca="1">IF(ISNUMBER(P240),IF(P240=100%,"CUMPLIDA",IF(AND(ISNUMBER(L240),ISNUMBER(INDIRECT("FECHA_"&amp;$B240,1))), IF(L240&lt;=INDIRECT("FECHA_"&amp;$B240,1),"INCUMPLIDA","PROCESO"), "VERIFICAR FECHA")),"SIN VALOR AVANCE")</f>
        <v>PROCESO</v>
      </c>
    </row>
    <row r="241" spans="1:17" ht="90.75" x14ac:dyDescent="0.2">
      <c r="A241" s="987" t="s">
        <v>20</v>
      </c>
      <c r="B241" s="988" t="s">
        <v>13</v>
      </c>
      <c r="C241" s="1263"/>
      <c r="D241" s="1263"/>
      <c r="E241" s="1262"/>
      <c r="F241" s="1262"/>
      <c r="G241" s="966" t="s">
        <v>114</v>
      </c>
      <c r="H241" s="966" t="s">
        <v>115</v>
      </c>
      <c r="I241" s="962" t="s">
        <v>116</v>
      </c>
      <c r="J241" s="967">
        <v>1</v>
      </c>
      <c r="K241" s="1060">
        <v>45748</v>
      </c>
      <c r="L241" s="1060">
        <v>45930</v>
      </c>
      <c r="M241" s="964">
        <f t="shared" si="8"/>
        <v>26</v>
      </c>
      <c r="N241" s="1058">
        <v>0</v>
      </c>
      <c r="O241" s="962" t="s">
        <v>640</v>
      </c>
      <c r="P241" s="364">
        <f t="shared" si="7"/>
        <v>0</v>
      </c>
      <c r="Q241" s="965" t="str" cm="1">
        <f t="array" aca="1" ref="Q241" ca="1">IF(ISNUMBER(P241),IF(P241=100%,"CUMPLIDA",IF(AND(ISNUMBER(L241),ISNUMBER(INDIRECT("FECHA_"&amp;$B241,1))), IF(L241&lt;=INDIRECT("FECHA_"&amp;$B241,1),"INCUMPLIDA","PROCESO"), "VERIFICAR FECHA")),"SIN VALOR AVANCE")</f>
        <v>PROCESO</v>
      </c>
    </row>
    <row r="242" spans="1:17" ht="255.75" x14ac:dyDescent="0.2">
      <c r="A242" s="987" t="s">
        <v>20</v>
      </c>
      <c r="B242" s="988" t="s">
        <v>13</v>
      </c>
      <c r="C242" s="1263"/>
      <c r="D242" s="1263"/>
      <c r="E242" s="1262"/>
      <c r="F242" s="1262"/>
      <c r="G242" s="966" t="s">
        <v>117</v>
      </c>
      <c r="H242" s="966" t="s">
        <v>118</v>
      </c>
      <c r="I242" s="962" t="s">
        <v>119</v>
      </c>
      <c r="J242" s="967">
        <v>2</v>
      </c>
      <c r="K242" s="1060">
        <v>45748</v>
      </c>
      <c r="L242" s="1060">
        <v>45930</v>
      </c>
      <c r="M242" s="964">
        <f t="shared" si="8"/>
        <v>26</v>
      </c>
      <c r="N242" s="1058">
        <v>0</v>
      </c>
      <c r="O242" s="962" t="s">
        <v>643</v>
      </c>
      <c r="P242" s="364">
        <f t="shared" si="7"/>
        <v>0</v>
      </c>
      <c r="Q242" s="965" t="str" cm="1">
        <f t="array" aca="1" ref="Q242" ca="1">IF(ISNUMBER(P242),IF(P242=100%,"CUMPLIDA",IF(AND(ISNUMBER(L242),ISNUMBER(INDIRECT("FECHA_"&amp;$B242,1))), IF(L242&lt;=INDIRECT("FECHA_"&amp;$B242,1),"INCUMPLIDA","PROCESO"), "VERIFICAR FECHA")),"SIN VALOR AVANCE")</f>
        <v>PROCESO</v>
      </c>
    </row>
    <row r="243" spans="1:17" ht="330" x14ac:dyDescent="0.2">
      <c r="A243" s="987" t="s">
        <v>20</v>
      </c>
      <c r="B243" s="988" t="s">
        <v>13</v>
      </c>
      <c r="C243" s="1263" t="s">
        <v>644</v>
      </c>
      <c r="D243" s="1263" t="s">
        <v>68</v>
      </c>
      <c r="E243" s="1262" t="s">
        <v>645</v>
      </c>
      <c r="F243" s="1262" t="s">
        <v>646</v>
      </c>
      <c r="G243" s="1262" t="s">
        <v>629</v>
      </c>
      <c r="H243" s="362" t="s">
        <v>630</v>
      </c>
      <c r="I243" s="962" t="s">
        <v>631</v>
      </c>
      <c r="J243" s="963">
        <v>1</v>
      </c>
      <c r="K243" s="1057">
        <v>42522</v>
      </c>
      <c r="L243" s="1057">
        <v>42735</v>
      </c>
      <c r="M243" s="964">
        <f t="shared" si="8"/>
        <v>30.428571428571427</v>
      </c>
      <c r="N243" s="1058">
        <v>1</v>
      </c>
      <c r="O243" s="962" t="s">
        <v>647</v>
      </c>
      <c r="P243" s="364">
        <f t="shared" si="7"/>
        <v>1</v>
      </c>
      <c r="Q243" s="965" t="str" cm="1">
        <f t="array" aca="1" ref="Q243" ca="1">IF(ISNUMBER(P243),IF(P243=100%,"CUMPLIDA",IF(AND(ISNUMBER(L243),ISNUMBER(INDIRECT("FECHA_"&amp;$B243,1))), IF(L243&lt;=INDIRECT("FECHA_"&amp;$B243,1),"INCUMPLIDA","PROCESO"), "VERIFICAR FECHA")),"SIN VALOR AVANCE")</f>
        <v>CUMPLIDA</v>
      </c>
    </row>
    <row r="244" spans="1:17" ht="210.75" x14ac:dyDescent="0.2">
      <c r="A244" s="987" t="s">
        <v>20</v>
      </c>
      <c r="B244" s="988" t="s">
        <v>13</v>
      </c>
      <c r="C244" s="1263"/>
      <c r="D244" s="1263"/>
      <c r="E244" s="1262"/>
      <c r="F244" s="1262"/>
      <c r="G244" s="1262"/>
      <c r="H244" s="362" t="s">
        <v>632</v>
      </c>
      <c r="I244" s="962" t="s">
        <v>633</v>
      </c>
      <c r="J244" s="963">
        <v>2</v>
      </c>
      <c r="K244" s="1057">
        <v>42737</v>
      </c>
      <c r="L244" s="1057">
        <v>42947</v>
      </c>
      <c r="M244" s="964">
        <f t="shared" si="8"/>
        <v>30</v>
      </c>
      <c r="N244" s="1058">
        <v>2</v>
      </c>
      <c r="O244" s="962" t="s">
        <v>648</v>
      </c>
      <c r="P244" s="364">
        <f t="shared" si="7"/>
        <v>1</v>
      </c>
      <c r="Q244" s="965" t="str" cm="1">
        <f t="array" aca="1" ref="Q244" ca="1">IF(ISNUMBER(P244),IF(P244=100%,"CUMPLIDA",IF(AND(ISNUMBER(L244),ISNUMBER(INDIRECT("FECHA_"&amp;$B244,1))), IF(L244&lt;=INDIRECT("FECHA_"&amp;$B244,1),"INCUMPLIDA","PROCESO"), "VERIFICAR FECHA")),"SIN VALOR AVANCE")</f>
        <v>CUMPLIDA</v>
      </c>
    </row>
    <row r="245" spans="1:17" ht="225.75" x14ac:dyDescent="0.2">
      <c r="A245" s="987" t="s">
        <v>20</v>
      </c>
      <c r="B245" s="988" t="s">
        <v>13</v>
      </c>
      <c r="C245" s="1263"/>
      <c r="D245" s="1263"/>
      <c r="E245" s="1262"/>
      <c r="F245" s="1262"/>
      <c r="G245" s="1262"/>
      <c r="H245" s="362" t="s">
        <v>634</v>
      </c>
      <c r="I245" s="962" t="s">
        <v>635</v>
      </c>
      <c r="J245" s="963">
        <v>3</v>
      </c>
      <c r="K245" s="1057">
        <v>42948</v>
      </c>
      <c r="L245" s="1057">
        <v>43220</v>
      </c>
      <c r="M245" s="964">
        <f t="shared" si="8"/>
        <v>38.857142857142854</v>
      </c>
      <c r="N245" s="1058">
        <v>3</v>
      </c>
      <c r="O245" s="962" t="s">
        <v>649</v>
      </c>
      <c r="P245" s="364">
        <f t="shared" si="7"/>
        <v>1</v>
      </c>
      <c r="Q245" s="965" t="str" cm="1">
        <f t="array" aca="1" ref="Q245" ca="1">IF(ISNUMBER(P245),IF(P245=100%,"CUMPLIDA",IF(AND(ISNUMBER(L245),ISNUMBER(INDIRECT("FECHA_"&amp;$B245,1))), IF(L245&lt;=INDIRECT("FECHA_"&amp;$B245,1),"INCUMPLIDA","PROCESO"), "VERIFICAR FECHA")),"SIN VALOR AVANCE")</f>
        <v>CUMPLIDA</v>
      </c>
    </row>
    <row r="246" spans="1:17" ht="225.75" x14ac:dyDescent="0.2">
      <c r="A246" s="987" t="s">
        <v>20</v>
      </c>
      <c r="B246" s="988" t="s">
        <v>13</v>
      </c>
      <c r="C246" s="1263"/>
      <c r="D246" s="1263"/>
      <c r="E246" s="1262"/>
      <c r="F246" s="1262"/>
      <c r="G246" s="362" t="s">
        <v>160</v>
      </c>
      <c r="H246" s="362" t="s">
        <v>91</v>
      </c>
      <c r="I246" s="962" t="s">
        <v>92</v>
      </c>
      <c r="J246" s="963">
        <v>1</v>
      </c>
      <c r="K246" s="1057">
        <v>45231</v>
      </c>
      <c r="L246" s="1057">
        <v>45504</v>
      </c>
      <c r="M246" s="964">
        <f t="shared" si="8"/>
        <v>39</v>
      </c>
      <c r="N246" s="1058">
        <v>1</v>
      </c>
      <c r="O246" s="962" t="s">
        <v>535</v>
      </c>
      <c r="P246" s="364">
        <f t="shared" si="7"/>
        <v>1</v>
      </c>
      <c r="Q246" s="965" t="str" cm="1">
        <f t="array" aca="1" ref="Q246" ca="1">IF(ISNUMBER(P246),IF(P246=100%,"CUMPLIDA",IF(AND(ISNUMBER(L246),ISNUMBER(INDIRECT("FECHA_"&amp;$B246,1))), IF(L246&lt;=INDIRECT("FECHA_"&amp;$B246,1),"INCUMPLIDA","PROCESO"), "VERIFICAR FECHA")),"SIN VALOR AVANCE")</f>
        <v>CUMPLIDA</v>
      </c>
    </row>
    <row r="247" spans="1:17" ht="225.75" x14ac:dyDescent="0.2">
      <c r="A247" s="987" t="s">
        <v>20</v>
      </c>
      <c r="B247" s="988" t="s">
        <v>13</v>
      </c>
      <c r="C247" s="1263"/>
      <c r="D247" s="1263"/>
      <c r="E247" s="1262"/>
      <c r="F247" s="1262"/>
      <c r="G247" s="362" t="s">
        <v>524</v>
      </c>
      <c r="H247" s="994" t="s">
        <v>95</v>
      </c>
      <c r="I247" s="995" t="s">
        <v>96</v>
      </c>
      <c r="J247" s="963">
        <v>1</v>
      </c>
      <c r="K247" s="1057">
        <v>45231</v>
      </c>
      <c r="L247" s="1057">
        <v>45504</v>
      </c>
      <c r="M247" s="964">
        <f t="shared" si="8"/>
        <v>39</v>
      </c>
      <c r="N247" s="1058">
        <v>1</v>
      </c>
      <c r="O247" s="962" t="s">
        <v>650</v>
      </c>
      <c r="P247" s="364">
        <f t="shared" si="7"/>
        <v>1</v>
      </c>
      <c r="Q247" s="965" t="str" cm="1">
        <f t="array" aca="1" ref="Q247" ca="1">IF(ISNUMBER(P247),IF(P247=100%,"CUMPLIDA",IF(AND(ISNUMBER(L247),ISNUMBER(INDIRECT("FECHA_"&amp;$B247,1))), IF(L247&lt;=INDIRECT("FECHA_"&amp;$B247,1),"INCUMPLIDA","PROCESO"), "VERIFICAR FECHA")),"SIN VALOR AVANCE")</f>
        <v>CUMPLIDA</v>
      </c>
    </row>
    <row r="248" spans="1:17" ht="75.75" x14ac:dyDescent="0.2">
      <c r="A248" s="987" t="s">
        <v>20</v>
      </c>
      <c r="B248" s="988" t="s">
        <v>13</v>
      </c>
      <c r="C248" s="1263"/>
      <c r="D248" s="1263"/>
      <c r="E248" s="1262"/>
      <c r="F248" s="1262"/>
      <c r="G248" s="966" t="s">
        <v>97</v>
      </c>
      <c r="H248" s="966" t="s">
        <v>98</v>
      </c>
      <c r="I248" s="962" t="s">
        <v>99</v>
      </c>
      <c r="J248" s="967">
        <v>1</v>
      </c>
      <c r="K248" s="1060">
        <v>45352</v>
      </c>
      <c r="L248" s="1060">
        <v>45747</v>
      </c>
      <c r="M248" s="964">
        <f t="shared" si="8"/>
        <v>56.428571428571431</v>
      </c>
      <c r="N248" s="1058">
        <v>0</v>
      </c>
      <c r="O248" s="962" t="s">
        <v>651</v>
      </c>
      <c r="P248" s="364">
        <f t="shared" si="7"/>
        <v>0</v>
      </c>
      <c r="Q248" s="965" t="str" cm="1">
        <f t="array" aca="1" ref="Q248" ca="1">IF(ISNUMBER(P248),IF(P248=100%,"CUMPLIDA",IF(AND(ISNUMBER(L248),ISNUMBER(INDIRECT("FECHA_"&amp;$B248,1))), IF(L248&lt;=INDIRECT("FECHA_"&amp;$B248,1),"INCUMPLIDA","PROCESO"), "VERIFICAR FECHA")),"SIN VALOR AVANCE")</f>
        <v>PROCESO</v>
      </c>
    </row>
    <row r="249" spans="1:17" ht="150.75" x14ac:dyDescent="0.2">
      <c r="A249" s="987" t="s">
        <v>20</v>
      </c>
      <c r="B249" s="988" t="s">
        <v>13</v>
      </c>
      <c r="C249" s="1263"/>
      <c r="D249" s="1263"/>
      <c r="E249" s="1262"/>
      <c r="F249" s="1262"/>
      <c r="G249" s="966" t="s">
        <v>101</v>
      </c>
      <c r="H249" s="966" t="s">
        <v>101</v>
      </c>
      <c r="I249" s="962" t="s">
        <v>102</v>
      </c>
      <c r="J249" s="967">
        <v>1</v>
      </c>
      <c r="K249" s="1060">
        <v>45352</v>
      </c>
      <c r="L249" s="1060">
        <v>45747</v>
      </c>
      <c r="M249" s="964">
        <f t="shared" si="8"/>
        <v>56.428571428571431</v>
      </c>
      <c r="N249" s="1058">
        <v>0.77</v>
      </c>
      <c r="O249" s="962" t="s">
        <v>652</v>
      </c>
      <c r="P249" s="364">
        <f t="shared" si="7"/>
        <v>0.77</v>
      </c>
      <c r="Q249" s="965" t="str" cm="1">
        <f t="array" aca="1" ref="Q249" ca="1">IF(ISNUMBER(P249),IF(P249=100%,"CUMPLIDA",IF(AND(ISNUMBER(L249),ISNUMBER(INDIRECT("FECHA_"&amp;$B249,1))), IF(L249&lt;=INDIRECT("FECHA_"&amp;$B249,1),"INCUMPLIDA","PROCESO"), "VERIFICAR FECHA")),"SIN VALOR AVANCE")</f>
        <v>PROCESO</v>
      </c>
    </row>
    <row r="250" spans="1:17" ht="75.75" x14ac:dyDescent="0.2">
      <c r="A250" s="987" t="s">
        <v>20</v>
      </c>
      <c r="B250" s="988" t="s">
        <v>13</v>
      </c>
      <c r="C250" s="1263"/>
      <c r="D250" s="1263"/>
      <c r="E250" s="1262"/>
      <c r="F250" s="1262"/>
      <c r="G250" s="966" t="s">
        <v>104</v>
      </c>
      <c r="H250" s="966" t="s">
        <v>104</v>
      </c>
      <c r="I250" s="962" t="s">
        <v>105</v>
      </c>
      <c r="J250" s="967">
        <v>1</v>
      </c>
      <c r="K250" s="1060">
        <v>45352</v>
      </c>
      <c r="L250" s="1060">
        <v>45747</v>
      </c>
      <c r="M250" s="964">
        <f t="shared" si="8"/>
        <v>56.428571428571431</v>
      </c>
      <c r="N250" s="1058">
        <v>0</v>
      </c>
      <c r="O250" s="962" t="s">
        <v>651</v>
      </c>
      <c r="P250" s="364">
        <f t="shared" si="7"/>
        <v>0</v>
      </c>
      <c r="Q250" s="965" t="str" cm="1">
        <f t="array" aca="1" ref="Q250" ca="1">IF(ISNUMBER(P250),IF(P250=100%,"CUMPLIDA",IF(AND(ISNUMBER(L250),ISNUMBER(INDIRECT("FECHA_"&amp;$B250,1))), IF(L250&lt;=INDIRECT("FECHA_"&amp;$B250,1),"INCUMPLIDA","PROCESO"), "VERIFICAR FECHA")),"SIN VALOR AVANCE")</f>
        <v>PROCESO</v>
      </c>
    </row>
    <row r="251" spans="1:17" ht="150.75" x14ac:dyDescent="0.2">
      <c r="A251" s="987" t="s">
        <v>20</v>
      </c>
      <c r="B251" s="988" t="s">
        <v>13</v>
      </c>
      <c r="C251" s="1263"/>
      <c r="D251" s="1263"/>
      <c r="E251" s="1262"/>
      <c r="F251" s="1262"/>
      <c r="G251" s="966" t="s">
        <v>528</v>
      </c>
      <c r="H251" s="966" t="s">
        <v>528</v>
      </c>
      <c r="I251" s="962" t="s">
        <v>107</v>
      </c>
      <c r="J251" s="967">
        <v>1</v>
      </c>
      <c r="K251" s="1060">
        <v>45352</v>
      </c>
      <c r="L251" s="1060">
        <v>45747</v>
      </c>
      <c r="M251" s="964">
        <f t="shared" si="8"/>
        <v>56.428571428571431</v>
      </c>
      <c r="N251" s="1058">
        <v>0.77</v>
      </c>
      <c r="O251" s="962" t="s">
        <v>652</v>
      </c>
      <c r="P251" s="364">
        <f t="shared" si="7"/>
        <v>0.77</v>
      </c>
      <c r="Q251" s="965" t="str" cm="1">
        <f t="array" aca="1" ref="Q251" ca="1">IF(ISNUMBER(P251),IF(P251=100%,"CUMPLIDA",IF(AND(ISNUMBER(L251),ISNUMBER(INDIRECT("FECHA_"&amp;$B251,1))), IF(L251&lt;=INDIRECT("FECHA_"&amp;$B251,1),"INCUMPLIDA","PROCESO"), "VERIFICAR FECHA")),"SIN VALOR AVANCE")</f>
        <v>PROCESO</v>
      </c>
    </row>
    <row r="252" spans="1:17" ht="210.75" x14ac:dyDescent="0.2">
      <c r="A252" s="987" t="s">
        <v>20</v>
      </c>
      <c r="B252" s="988" t="s">
        <v>13</v>
      </c>
      <c r="C252" s="1263"/>
      <c r="D252" s="1263"/>
      <c r="E252" s="1262"/>
      <c r="F252" s="1262"/>
      <c r="G252" s="966" t="s">
        <v>530</v>
      </c>
      <c r="H252" s="966" t="s">
        <v>530</v>
      </c>
      <c r="I252" s="962" t="s">
        <v>531</v>
      </c>
      <c r="J252" s="967">
        <v>1</v>
      </c>
      <c r="K252" s="1060">
        <v>45352</v>
      </c>
      <c r="L252" s="1060">
        <v>45747</v>
      </c>
      <c r="M252" s="964">
        <f t="shared" si="8"/>
        <v>56.428571428571431</v>
      </c>
      <c r="N252" s="1058">
        <v>0.77</v>
      </c>
      <c r="O252" s="962" t="s">
        <v>653</v>
      </c>
      <c r="P252" s="364">
        <f t="shared" si="7"/>
        <v>0.77</v>
      </c>
      <c r="Q252" s="965" t="str" cm="1">
        <f t="array" aca="1" ref="Q252" ca="1">IF(ISNUMBER(P252),IF(P252=100%,"CUMPLIDA",IF(AND(ISNUMBER(L252),ISNUMBER(INDIRECT("FECHA_"&amp;$B252,1))), IF(L252&lt;=INDIRECT("FECHA_"&amp;$B252,1),"INCUMPLIDA","PROCESO"), "VERIFICAR FECHA")),"SIN VALOR AVANCE")</f>
        <v>PROCESO</v>
      </c>
    </row>
    <row r="253" spans="1:17" ht="210.75" x14ac:dyDescent="0.2">
      <c r="A253" s="987" t="s">
        <v>20</v>
      </c>
      <c r="B253" s="988" t="s">
        <v>13</v>
      </c>
      <c r="C253" s="1263"/>
      <c r="D253" s="1263"/>
      <c r="E253" s="1262"/>
      <c r="F253" s="1262"/>
      <c r="G253" s="966" t="s">
        <v>110</v>
      </c>
      <c r="H253" s="966" t="s">
        <v>111</v>
      </c>
      <c r="I253" s="962" t="s">
        <v>112</v>
      </c>
      <c r="J253" s="967">
        <v>3</v>
      </c>
      <c r="K253" s="1060">
        <v>45748</v>
      </c>
      <c r="L253" s="1060">
        <v>45930</v>
      </c>
      <c r="M253" s="964">
        <f t="shared" si="8"/>
        <v>26</v>
      </c>
      <c r="N253" s="1058">
        <v>0</v>
      </c>
      <c r="O253" s="962" t="s">
        <v>654</v>
      </c>
      <c r="P253" s="364">
        <f t="shared" si="7"/>
        <v>0</v>
      </c>
      <c r="Q253" s="965" t="str" cm="1">
        <f t="array" aca="1" ref="Q253" ca="1">IF(ISNUMBER(P253),IF(P253=100%,"CUMPLIDA",IF(AND(ISNUMBER(L253),ISNUMBER(INDIRECT("FECHA_"&amp;$B253,1))), IF(L253&lt;=INDIRECT("FECHA_"&amp;$B253,1),"INCUMPLIDA","PROCESO"), "VERIFICAR FECHA")),"SIN VALOR AVANCE")</f>
        <v>PROCESO</v>
      </c>
    </row>
    <row r="254" spans="1:17" ht="75.75" x14ac:dyDescent="0.2">
      <c r="A254" s="987" t="s">
        <v>20</v>
      </c>
      <c r="B254" s="988" t="s">
        <v>13</v>
      </c>
      <c r="C254" s="1263"/>
      <c r="D254" s="1263"/>
      <c r="E254" s="1262"/>
      <c r="F254" s="1262"/>
      <c r="G254" s="966" t="s">
        <v>114</v>
      </c>
      <c r="H254" s="966" t="s">
        <v>115</v>
      </c>
      <c r="I254" s="962" t="s">
        <v>116</v>
      </c>
      <c r="J254" s="967">
        <v>1</v>
      </c>
      <c r="K254" s="1060">
        <v>45748</v>
      </c>
      <c r="L254" s="1060">
        <v>45930</v>
      </c>
      <c r="M254" s="964">
        <f t="shared" si="8"/>
        <v>26</v>
      </c>
      <c r="N254" s="1058">
        <v>0</v>
      </c>
      <c r="O254" s="962" t="s">
        <v>651</v>
      </c>
      <c r="P254" s="364">
        <f t="shared" si="7"/>
        <v>0</v>
      </c>
      <c r="Q254" s="965" t="str" cm="1">
        <f t="array" aca="1" ref="Q254" ca="1">IF(ISNUMBER(P254),IF(P254=100%,"CUMPLIDA",IF(AND(ISNUMBER(L254),ISNUMBER(INDIRECT("FECHA_"&amp;$B254,1))), IF(L254&lt;=INDIRECT("FECHA_"&amp;$B254,1),"INCUMPLIDA","PROCESO"), "VERIFICAR FECHA")),"SIN VALOR AVANCE")</f>
        <v>PROCESO</v>
      </c>
    </row>
    <row r="255" spans="1:17" ht="255.75" x14ac:dyDescent="0.2">
      <c r="A255" s="987" t="s">
        <v>20</v>
      </c>
      <c r="B255" s="988" t="s">
        <v>13</v>
      </c>
      <c r="C255" s="1263"/>
      <c r="D255" s="1263"/>
      <c r="E255" s="1262"/>
      <c r="F255" s="1262"/>
      <c r="G255" s="966" t="s">
        <v>117</v>
      </c>
      <c r="H255" s="966" t="s">
        <v>118</v>
      </c>
      <c r="I255" s="962" t="s">
        <v>119</v>
      </c>
      <c r="J255" s="967">
        <v>2</v>
      </c>
      <c r="K255" s="1060">
        <v>45748</v>
      </c>
      <c r="L255" s="1060">
        <v>45930</v>
      </c>
      <c r="M255" s="964">
        <f t="shared" si="8"/>
        <v>26</v>
      </c>
      <c r="N255" s="1058">
        <v>0</v>
      </c>
      <c r="O255" s="962" t="s">
        <v>643</v>
      </c>
      <c r="P255" s="364">
        <f t="shared" si="7"/>
        <v>0</v>
      </c>
      <c r="Q255" s="965" t="str" cm="1">
        <f t="array" aca="1" ref="Q255" ca="1">IF(ISNUMBER(P255),IF(P255=100%,"CUMPLIDA",IF(AND(ISNUMBER(L255),ISNUMBER(INDIRECT("FECHA_"&amp;$B255,1))), IF(L255&lt;=INDIRECT("FECHA_"&amp;$B255,1),"INCUMPLIDA","PROCESO"), "VERIFICAR FECHA")),"SIN VALOR AVANCE")</f>
        <v>PROCESO</v>
      </c>
    </row>
    <row r="256" spans="1:17" ht="330" x14ac:dyDescent="0.2">
      <c r="A256" s="987" t="s">
        <v>20</v>
      </c>
      <c r="B256" s="988" t="s">
        <v>13</v>
      </c>
      <c r="C256" s="1263" t="s">
        <v>655</v>
      </c>
      <c r="D256" s="1263" t="s">
        <v>537</v>
      </c>
      <c r="E256" s="1262" t="s">
        <v>656</v>
      </c>
      <c r="F256" s="1262" t="s">
        <v>657</v>
      </c>
      <c r="G256" s="1262" t="s">
        <v>629</v>
      </c>
      <c r="H256" s="362" t="s">
        <v>658</v>
      </c>
      <c r="I256" s="962" t="s">
        <v>659</v>
      </c>
      <c r="J256" s="963">
        <v>1</v>
      </c>
      <c r="K256" s="1057">
        <v>42522</v>
      </c>
      <c r="L256" s="1057">
        <v>42735</v>
      </c>
      <c r="M256" s="964">
        <f t="shared" si="8"/>
        <v>30.428571428571427</v>
      </c>
      <c r="N256" s="1058">
        <v>1</v>
      </c>
      <c r="O256" s="962" t="s">
        <v>660</v>
      </c>
      <c r="P256" s="364">
        <f t="shared" si="7"/>
        <v>1</v>
      </c>
      <c r="Q256" s="965" t="str" cm="1">
        <f t="array" aca="1" ref="Q256" ca="1">IF(ISNUMBER(P256),IF(P256=100%,"CUMPLIDA",IF(AND(ISNUMBER(L256),ISNUMBER(INDIRECT("FECHA_"&amp;$B256,1))), IF(L256&lt;=INDIRECT("FECHA_"&amp;$B256,1),"INCUMPLIDA","PROCESO"), "VERIFICAR FECHA")),"SIN VALOR AVANCE")</f>
        <v>CUMPLIDA</v>
      </c>
    </row>
    <row r="257" spans="1:17" ht="225.75" x14ac:dyDescent="0.2">
      <c r="A257" s="987" t="s">
        <v>20</v>
      </c>
      <c r="B257" s="988" t="s">
        <v>13</v>
      </c>
      <c r="C257" s="1263"/>
      <c r="D257" s="1263"/>
      <c r="E257" s="1262"/>
      <c r="F257" s="1262"/>
      <c r="G257" s="1262"/>
      <c r="H257" s="362" t="s">
        <v>632</v>
      </c>
      <c r="I257" s="962" t="s">
        <v>633</v>
      </c>
      <c r="J257" s="963">
        <v>2</v>
      </c>
      <c r="K257" s="1057">
        <v>42737</v>
      </c>
      <c r="L257" s="1057">
        <v>42947</v>
      </c>
      <c r="M257" s="964">
        <f t="shared" si="8"/>
        <v>30</v>
      </c>
      <c r="N257" s="1058">
        <v>2</v>
      </c>
      <c r="O257" s="962" t="s">
        <v>647</v>
      </c>
      <c r="P257" s="364">
        <f t="shared" si="7"/>
        <v>1</v>
      </c>
      <c r="Q257" s="965" t="str" cm="1">
        <f t="array" aca="1" ref="Q257" ca="1">IF(ISNUMBER(P257),IF(P257=100%,"CUMPLIDA",IF(AND(ISNUMBER(L257),ISNUMBER(INDIRECT("FECHA_"&amp;$B257,1))), IF(L257&lt;=INDIRECT("FECHA_"&amp;$B257,1),"INCUMPLIDA","PROCESO"), "VERIFICAR FECHA")),"SIN VALOR AVANCE")</f>
        <v>CUMPLIDA</v>
      </c>
    </row>
    <row r="258" spans="1:17" ht="210.75" x14ac:dyDescent="0.2">
      <c r="A258" s="987" t="s">
        <v>20</v>
      </c>
      <c r="B258" s="988" t="s">
        <v>13</v>
      </c>
      <c r="C258" s="1263"/>
      <c r="D258" s="1263"/>
      <c r="E258" s="1262"/>
      <c r="F258" s="1262"/>
      <c r="G258" s="1262"/>
      <c r="H258" s="362" t="s">
        <v>634</v>
      </c>
      <c r="I258" s="962" t="s">
        <v>635</v>
      </c>
      <c r="J258" s="963">
        <v>3</v>
      </c>
      <c r="K258" s="1057">
        <v>42948</v>
      </c>
      <c r="L258" s="1057">
        <v>43220</v>
      </c>
      <c r="M258" s="964">
        <f t="shared" si="8"/>
        <v>38.857142857142854</v>
      </c>
      <c r="N258" s="1058">
        <v>3</v>
      </c>
      <c r="O258" s="962" t="s">
        <v>661</v>
      </c>
      <c r="P258" s="364">
        <f t="shared" si="7"/>
        <v>1</v>
      </c>
      <c r="Q258" s="965" t="str" cm="1">
        <f t="array" aca="1" ref="Q258" ca="1">IF(ISNUMBER(P258),IF(P258=100%,"CUMPLIDA",IF(AND(ISNUMBER(L258),ISNUMBER(INDIRECT("FECHA_"&amp;$B258,1))), IF(L258&lt;=INDIRECT("FECHA_"&amp;$B258,1),"INCUMPLIDA","PROCESO"), "VERIFICAR FECHA")),"SIN VALOR AVANCE")</f>
        <v>CUMPLIDA</v>
      </c>
    </row>
    <row r="259" spans="1:17" ht="240.75" x14ac:dyDescent="0.2">
      <c r="A259" s="987" t="s">
        <v>20</v>
      </c>
      <c r="B259" s="988" t="s">
        <v>13</v>
      </c>
      <c r="C259" s="1263"/>
      <c r="D259" s="1263"/>
      <c r="E259" s="1262"/>
      <c r="F259" s="1262"/>
      <c r="G259" s="362" t="s">
        <v>637</v>
      </c>
      <c r="H259" s="362" t="s">
        <v>91</v>
      </c>
      <c r="I259" s="962" t="s">
        <v>92</v>
      </c>
      <c r="J259" s="963">
        <v>1</v>
      </c>
      <c r="K259" s="1057">
        <v>45231</v>
      </c>
      <c r="L259" s="1057">
        <v>45504</v>
      </c>
      <c r="M259" s="964">
        <f t="shared" si="8"/>
        <v>39</v>
      </c>
      <c r="N259" s="1058">
        <v>1</v>
      </c>
      <c r="O259" s="962" t="s">
        <v>662</v>
      </c>
      <c r="P259" s="364">
        <f t="shared" si="7"/>
        <v>1</v>
      </c>
      <c r="Q259" s="965" t="str" cm="1">
        <f t="array" aca="1" ref="Q259" ca="1">IF(ISNUMBER(P259),IF(P259=100%,"CUMPLIDA",IF(AND(ISNUMBER(L259),ISNUMBER(INDIRECT("FECHA_"&amp;$B259,1))), IF(L259&lt;=INDIRECT("FECHA_"&amp;$B259,1),"INCUMPLIDA","PROCESO"), "VERIFICAR FECHA")),"SIN VALOR AVANCE")</f>
        <v>CUMPLIDA</v>
      </c>
    </row>
    <row r="260" spans="1:17" ht="210.75" x14ac:dyDescent="0.2">
      <c r="A260" s="987" t="s">
        <v>20</v>
      </c>
      <c r="B260" s="988" t="s">
        <v>13</v>
      </c>
      <c r="C260" s="1263"/>
      <c r="D260" s="1263"/>
      <c r="E260" s="1262"/>
      <c r="F260" s="1262"/>
      <c r="G260" s="362" t="s">
        <v>524</v>
      </c>
      <c r="H260" s="994" t="s">
        <v>95</v>
      </c>
      <c r="I260" s="995" t="s">
        <v>96</v>
      </c>
      <c r="J260" s="963">
        <v>1</v>
      </c>
      <c r="K260" s="1057">
        <v>45231</v>
      </c>
      <c r="L260" s="1057">
        <v>45504</v>
      </c>
      <c r="M260" s="964">
        <f t="shared" si="8"/>
        <v>39</v>
      </c>
      <c r="N260" s="1058">
        <v>1</v>
      </c>
      <c r="O260" s="962" t="s">
        <v>663</v>
      </c>
      <c r="P260" s="364">
        <f t="shared" si="7"/>
        <v>1</v>
      </c>
      <c r="Q260" s="965" t="str" cm="1">
        <f t="array" aca="1" ref="Q260" ca="1">IF(ISNUMBER(P260),IF(P260=100%,"CUMPLIDA",IF(AND(ISNUMBER(L260),ISNUMBER(INDIRECT("FECHA_"&amp;$B260,1))), IF(L260&lt;=INDIRECT("FECHA_"&amp;$B260,1),"INCUMPLIDA","PROCESO"), "VERIFICAR FECHA")),"SIN VALOR AVANCE")</f>
        <v>CUMPLIDA</v>
      </c>
    </row>
    <row r="261" spans="1:17" ht="75.75" x14ac:dyDescent="0.2">
      <c r="A261" s="987" t="s">
        <v>20</v>
      </c>
      <c r="B261" s="988" t="s">
        <v>13</v>
      </c>
      <c r="C261" s="1263"/>
      <c r="D261" s="1263"/>
      <c r="E261" s="1262"/>
      <c r="F261" s="1262"/>
      <c r="G261" s="362" t="s">
        <v>97</v>
      </c>
      <c r="H261" s="362" t="s">
        <v>98</v>
      </c>
      <c r="I261" s="962" t="s">
        <v>99</v>
      </c>
      <c r="J261" s="967">
        <v>1</v>
      </c>
      <c r="K261" s="1060">
        <v>45352</v>
      </c>
      <c r="L261" s="1060">
        <v>45747</v>
      </c>
      <c r="M261" s="964">
        <f t="shared" si="8"/>
        <v>56.428571428571431</v>
      </c>
      <c r="N261" s="1058">
        <v>0</v>
      </c>
      <c r="O261" s="962" t="s">
        <v>651</v>
      </c>
      <c r="P261" s="364">
        <f t="shared" si="7"/>
        <v>0</v>
      </c>
      <c r="Q261" s="965" t="str" cm="1">
        <f t="array" aca="1" ref="Q261" ca="1">IF(ISNUMBER(P261),IF(P261=100%,"CUMPLIDA",IF(AND(ISNUMBER(L261),ISNUMBER(INDIRECT("FECHA_"&amp;$B261,1))), IF(L261&lt;=INDIRECT("FECHA_"&amp;$B261,1),"INCUMPLIDA","PROCESO"), "VERIFICAR FECHA")),"SIN VALOR AVANCE")</f>
        <v>PROCESO</v>
      </c>
    </row>
    <row r="262" spans="1:17" ht="105.75" x14ac:dyDescent="0.2">
      <c r="A262" s="987" t="s">
        <v>20</v>
      </c>
      <c r="B262" s="988" t="s">
        <v>13</v>
      </c>
      <c r="C262" s="1263"/>
      <c r="D262" s="1263"/>
      <c r="E262" s="1262"/>
      <c r="F262" s="1262"/>
      <c r="G262" s="362" t="s">
        <v>101</v>
      </c>
      <c r="H262" s="362" t="s">
        <v>101</v>
      </c>
      <c r="I262" s="962" t="s">
        <v>102</v>
      </c>
      <c r="J262" s="967">
        <v>1</v>
      </c>
      <c r="K262" s="1060">
        <v>45352</v>
      </c>
      <c r="L262" s="1060">
        <v>45747</v>
      </c>
      <c r="M262" s="964">
        <f t="shared" si="8"/>
        <v>56.428571428571431</v>
      </c>
      <c r="N262" s="1058">
        <v>0.77</v>
      </c>
      <c r="O262" s="962" t="s">
        <v>664</v>
      </c>
      <c r="P262" s="364">
        <f t="shared" si="7"/>
        <v>0.77</v>
      </c>
      <c r="Q262" s="965" t="str" cm="1">
        <f t="array" aca="1" ref="Q262" ca="1">IF(ISNUMBER(P262),IF(P262=100%,"CUMPLIDA",IF(AND(ISNUMBER(L262),ISNUMBER(INDIRECT("FECHA_"&amp;$B262,1))), IF(L262&lt;=INDIRECT("FECHA_"&amp;$B262,1),"INCUMPLIDA","PROCESO"), "VERIFICAR FECHA")),"SIN VALOR AVANCE")</f>
        <v>PROCESO</v>
      </c>
    </row>
    <row r="263" spans="1:17" ht="75.75" x14ac:dyDescent="0.2">
      <c r="A263" s="987" t="s">
        <v>20</v>
      </c>
      <c r="B263" s="988" t="s">
        <v>13</v>
      </c>
      <c r="C263" s="1263"/>
      <c r="D263" s="1263"/>
      <c r="E263" s="1262"/>
      <c r="F263" s="1262"/>
      <c r="G263" s="362" t="s">
        <v>104</v>
      </c>
      <c r="H263" s="362" t="s">
        <v>104</v>
      </c>
      <c r="I263" s="962" t="s">
        <v>105</v>
      </c>
      <c r="J263" s="967">
        <v>1</v>
      </c>
      <c r="K263" s="1060">
        <v>45352</v>
      </c>
      <c r="L263" s="1060">
        <v>45747</v>
      </c>
      <c r="M263" s="964">
        <f t="shared" si="8"/>
        <v>56.428571428571431</v>
      </c>
      <c r="N263" s="1058">
        <v>0</v>
      </c>
      <c r="O263" s="962" t="s">
        <v>651</v>
      </c>
      <c r="P263" s="364">
        <f t="shared" si="7"/>
        <v>0</v>
      </c>
      <c r="Q263" s="965" t="str" cm="1">
        <f t="array" aca="1" ref="Q263" ca="1">IF(ISNUMBER(P263),IF(P263=100%,"CUMPLIDA",IF(AND(ISNUMBER(L263),ISNUMBER(INDIRECT("FECHA_"&amp;$B263,1))), IF(L263&lt;=INDIRECT("FECHA_"&amp;$B263,1),"INCUMPLIDA","PROCESO"), "VERIFICAR FECHA")),"SIN VALOR AVANCE")</f>
        <v>PROCESO</v>
      </c>
    </row>
    <row r="264" spans="1:17" ht="105.75" x14ac:dyDescent="0.2">
      <c r="A264" s="987" t="s">
        <v>20</v>
      </c>
      <c r="B264" s="988" t="s">
        <v>13</v>
      </c>
      <c r="C264" s="1263"/>
      <c r="D264" s="1263"/>
      <c r="E264" s="1262"/>
      <c r="F264" s="1262"/>
      <c r="G264" s="362" t="s">
        <v>528</v>
      </c>
      <c r="H264" s="362" t="s">
        <v>528</v>
      </c>
      <c r="I264" s="962" t="s">
        <v>107</v>
      </c>
      <c r="J264" s="967">
        <v>1</v>
      </c>
      <c r="K264" s="1060">
        <v>45352</v>
      </c>
      <c r="L264" s="1060">
        <v>45747</v>
      </c>
      <c r="M264" s="964">
        <f t="shared" si="8"/>
        <v>56.428571428571431</v>
      </c>
      <c r="N264" s="1058">
        <v>0.77</v>
      </c>
      <c r="O264" s="962" t="s">
        <v>664</v>
      </c>
      <c r="P264" s="364">
        <f t="shared" si="7"/>
        <v>0.77</v>
      </c>
      <c r="Q264" s="965" t="str" cm="1">
        <f t="array" aca="1" ref="Q264" ca="1">IF(ISNUMBER(P264),IF(P264=100%,"CUMPLIDA",IF(AND(ISNUMBER(L264),ISNUMBER(INDIRECT("FECHA_"&amp;$B264,1))), IF(L264&lt;=INDIRECT("FECHA_"&amp;$B264,1),"INCUMPLIDA","PROCESO"), "VERIFICAR FECHA")),"SIN VALOR AVANCE")</f>
        <v>PROCESO</v>
      </c>
    </row>
    <row r="265" spans="1:17" ht="150.75" x14ac:dyDescent="0.2">
      <c r="A265" s="987" t="s">
        <v>20</v>
      </c>
      <c r="B265" s="988" t="s">
        <v>13</v>
      </c>
      <c r="C265" s="1263"/>
      <c r="D265" s="1263"/>
      <c r="E265" s="1262"/>
      <c r="F265" s="1262"/>
      <c r="G265" s="362" t="s">
        <v>530</v>
      </c>
      <c r="H265" s="362" t="s">
        <v>530</v>
      </c>
      <c r="I265" s="962" t="s">
        <v>531</v>
      </c>
      <c r="J265" s="967">
        <v>1</v>
      </c>
      <c r="K265" s="1060">
        <v>45352</v>
      </c>
      <c r="L265" s="1060">
        <v>45747</v>
      </c>
      <c r="M265" s="964">
        <f t="shared" si="8"/>
        <v>56.428571428571431</v>
      </c>
      <c r="N265" s="1058">
        <v>0.77</v>
      </c>
      <c r="O265" s="962" t="s">
        <v>665</v>
      </c>
      <c r="P265" s="364">
        <f t="shared" si="7"/>
        <v>0.77</v>
      </c>
      <c r="Q265" s="965" t="str" cm="1">
        <f t="array" aca="1" ref="Q265" ca="1">IF(ISNUMBER(P265),IF(P265=100%,"CUMPLIDA",IF(AND(ISNUMBER(L265),ISNUMBER(INDIRECT("FECHA_"&amp;$B265,1))), IF(L265&lt;=INDIRECT("FECHA_"&amp;$B265,1),"INCUMPLIDA","PROCESO"), "VERIFICAR FECHA")),"SIN VALOR AVANCE")</f>
        <v>PROCESO</v>
      </c>
    </row>
    <row r="266" spans="1:17" ht="105.75" x14ac:dyDescent="0.2">
      <c r="A266" s="987" t="s">
        <v>20</v>
      </c>
      <c r="B266" s="988" t="s">
        <v>13</v>
      </c>
      <c r="C266" s="1263"/>
      <c r="D266" s="1263"/>
      <c r="E266" s="1262"/>
      <c r="F266" s="1262"/>
      <c r="G266" s="362" t="s">
        <v>110</v>
      </c>
      <c r="H266" s="362" t="s">
        <v>111</v>
      </c>
      <c r="I266" s="962" t="s">
        <v>112</v>
      </c>
      <c r="J266" s="967">
        <v>3</v>
      </c>
      <c r="K266" s="1060">
        <v>45748</v>
      </c>
      <c r="L266" s="1060">
        <v>45930</v>
      </c>
      <c r="M266" s="964">
        <f t="shared" si="8"/>
        <v>26</v>
      </c>
      <c r="N266" s="1058">
        <v>0</v>
      </c>
      <c r="O266" s="962" t="s">
        <v>664</v>
      </c>
      <c r="P266" s="364">
        <f t="shared" ref="P266:P329" si="9">IF(B266="ITRC",N266,N266/J266)</f>
        <v>0</v>
      </c>
      <c r="Q266" s="965" t="str" cm="1">
        <f t="array" aca="1" ref="Q266" ca="1">IF(ISNUMBER(P266),IF(P266=100%,"CUMPLIDA",IF(AND(ISNUMBER(L266),ISNUMBER(INDIRECT("FECHA_"&amp;$B266,1))), IF(L266&lt;=INDIRECT("FECHA_"&amp;$B266,1),"INCUMPLIDA","PROCESO"), "VERIFICAR FECHA")),"SIN VALOR AVANCE")</f>
        <v>PROCESO</v>
      </c>
    </row>
    <row r="267" spans="1:17" ht="75.75" x14ac:dyDescent="0.2">
      <c r="A267" s="987" t="s">
        <v>20</v>
      </c>
      <c r="B267" s="988" t="s">
        <v>13</v>
      </c>
      <c r="C267" s="1263"/>
      <c r="D267" s="1263"/>
      <c r="E267" s="1262"/>
      <c r="F267" s="1262"/>
      <c r="G267" s="362" t="s">
        <v>114</v>
      </c>
      <c r="H267" s="362" t="s">
        <v>115</v>
      </c>
      <c r="I267" s="962" t="s">
        <v>116</v>
      </c>
      <c r="J267" s="967">
        <v>1</v>
      </c>
      <c r="K267" s="1060">
        <v>45748</v>
      </c>
      <c r="L267" s="1060">
        <v>45930</v>
      </c>
      <c r="M267" s="964">
        <f t="shared" si="8"/>
        <v>26</v>
      </c>
      <c r="N267" s="1058">
        <v>0</v>
      </c>
      <c r="O267" s="962" t="s">
        <v>651</v>
      </c>
      <c r="P267" s="364">
        <f t="shared" si="9"/>
        <v>0</v>
      </c>
      <c r="Q267" s="965" t="str" cm="1">
        <f t="array" aca="1" ref="Q267" ca="1">IF(ISNUMBER(P267),IF(P267=100%,"CUMPLIDA",IF(AND(ISNUMBER(L267),ISNUMBER(INDIRECT("FECHA_"&amp;$B267,1))), IF(L267&lt;=INDIRECT("FECHA_"&amp;$B267,1),"INCUMPLIDA","PROCESO"), "VERIFICAR FECHA")),"SIN VALOR AVANCE")</f>
        <v>PROCESO</v>
      </c>
    </row>
    <row r="268" spans="1:17" ht="255.75" x14ac:dyDescent="0.2">
      <c r="A268" s="987" t="s">
        <v>20</v>
      </c>
      <c r="B268" s="988" t="s">
        <v>13</v>
      </c>
      <c r="C268" s="1263"/>
      <c r="D268" s="1263"/>
      <c r="E268" s="1262"/>
      <c r="F268" s="1262"/>
      <c r="G268" s="362" t="s">
        <v>117</v>
      </c>
      <c r="H268" s="362" t="s">
        <v>118</v>
      </c>
      <c r="I268" s="962" t="s">
        <v>119</v>
      </c>
      <c r="J268" s="967">
        <v>2</v>
      </c>
      <c r="K268" s="1060">
        <v>45748</v>
      </c>
      <c r="L268" s="1060">
        <v>45930</v>
      </c>
      <c r="M268" s="964">
        <f t="shared" si="8"/>
        <v>26</v>
      </c>
      <c r="N268" s="1058">
        <v>0</v>
      </c>
      <c r="O268" s="987" t="s">
        <v>643</v>
      </c>
      <c r="P268" s="364">
        <f t="shared" si="9"/>
        <v>0</v>
      </c>
      <c r="Q268" s="965" t="str" cm="1">
        <f t="array" aca="1" ref="Q268" ca="1">IF(ISNUMBER(P268),IF(P268=100%,"CUMPLIDA",IF(AND(ISNUMBER(L268),ISNUMBER(INDIRECT("FECHA_"&amp;$B268,1))), IF(L268&lt;=INDIRECT("FECHA_"&amp;$B268,1),"INCUMPLIDA","PROCESO"), "VERIFICAR FECHA")),"SIN VALOR AVANCE")</f>
        <v>PROCESO</v>
      </c>
    </row>
    <row r="269" spans="1:17" ht="240.75" customHeight="1" x14ac:dyDescent="0.2">
      <c r="A269" s="987" t="s">
        <v>20</v>
      </c>
      <c r="B269" s="988" t="s">
        <v>13</v>
      </c>
      <c r="C269" s="1263" t="s">
        <v>666</v>
      </c>
      <c r="D269" s="1263" t="s">
        <v>626</v>
      </c>
      <c r="E269" s="1262" t="s">
        <v>667</v>
      </c>
      <c r="F269" s="1262" t="s">
        <v>668</v>
      </c>
      <c r="G269" s="362" t="s">
        <v>669</v>
      </c>
      <c r="H269" s="362" t="s">
        <v>91</v>
      </c>
      <c r="I269" s="962" t="s">
        <v>92</v>
      </c>
      <c r="J269" s="963">
        <v>1</v>
      </c>
      <c r="K269" s="1057">
        <v>45231</v>
      </c>
      <c r="L269" s="1057">
        <v>45504</v>
      </c>
      <c r="M269" s="964">
        <f t="shared" si="8"/>
        <v>39</v>
      </c>
      <c r="N269" s="1058">
        <v>1</v>
      </c>
      <c r="O269" s="962" t="s">
        <v>523</v>
      </c>
      <c r="P269" s="364">
        <f t="shared" si="9"/>
        <v>1</v>
      </c>
      <c r="Q269" s="965" t="str" cm="1">
        <f t="array" aca="1" ref="Q269" ca="1">IF(ISNUMBER(P269),IF(P269=100%,"CUMPLIDA",IF(AND(ISNUMBER(L269),ISNUMBER(INDIRECT("FECHA_"&amp;$B269,1))), IF(L269&lt;=INDIRECT("FECHA_"&amp;$B269,1),"INCUMPLIDA","PROCESO"), "VERIFICAR FECHA")),"SIN VALOR AVANCE")</f>
        <v>CUMPLIDA</v>
      </c>
    </row>
    <row r="270" spans="1:17" ht="225.75" x14ac:dyDescent="0.2">
      <c r="A270" s="987" t="s">
        <v>20</v>
      </c>
      <c r="B270" s="988" t="s">
        <v>13</v>
      </c>
      <c r="C270" s="1263"/>
      <c r="D270" s="1263"/>
      <c r="E270" s="1262"/>
      <c r="F270" s="1262"/>
      <c r="G270" s="362" t="s">
        <v>524</v>
      </c>
      <c r="H270" s="994" t="s">
        <v>95</v>
      </c>
      <c r="I270" s="995" t="s">
        <v>96</v>
      </c>
      <c r="J270" s="963">
        <v>1</v>
      </c>
      <c r="K270" s="1057">
        <v>45231</v>
      </c>
      <c r="L270" s="1057">
        <v>45504</v>
      </c>
      <c r="M270" s="964">
        <f t="shared" si="8"/>
        <v>39</v>
      </c>
      <c r="N270" s="1058">
        <v>1</v>
      </c>
      <c r="O270" s="962" t="s">
        <v>639</v>
      </c>
      <c r="P270" s="364">
        <f t="shared" si="9"/>
        <v>1</v>
      </c>
      <c r="Q270" s="965" t="str" cm="1">
        <f t="array" aca="1" ref="Q270" ca="1">IF(ISNUMBER(P270),IF(P270=100%,"CUMPLIDA",IF(AND(ISNUMBER(L270),ISNUMBER(INDIRECT("FECHA_"&amp;$B270,1))), IF(L270&lt;=INDIRECT("FECHA_"&amp;$B270,1),"INCUMPLIDA","PROCESO"), "VERIFICAR FECHA")),"SIN VALOR AVANCE")</f>
        <v>CUMPLIDA</v>
      </c>
    </row>
    <row r="271" spans="1:17" ht="90.75" x14ac:dyDescent="0.2">
      <c r="A271" s="987" t="s">
        <v>20</v>
      </c>
      <c r="B271" s="988" t="s">
        <v>13</v>
      </c>
      <c r="C271" s="1263"/>
      <c r="D271" s="1263"/>
      <c r="E271" s="1262"/>
      <c r="F271" s="1262"/>
      <c r="G271" s="362" t="s">
        <v>97</v>
      </c>
      <c r="H271" s="362" t="s">
        <v>98</v>
      </c>
      <c r="I271" s="962" t="s">
        <v>99</v>
      </c>
      <c r="J271" s="967">
        <v>1</v>
      </c>
      <c r="K271" s="1060">
        <v>45352</v>
      </c>
      <c r="L271" s="1060">
        <v>45747</v>
      </c>
      <c r="M271" s="964">
        <f t="shared" si="8"/>
        <v>56.428571428571431</v>
      </c>
      <c r="N271" s="1058">
        <v>0</v>
      </c>
      <c r="O271" s="962" t="s">
        <v>670</v>
      </c>
      <c r="P271" s="364">
        <f t="shared" si="9"/>
        <v>0</v>
      </c>
      <c r="Q271" s="965" t="str" cm="1">
        <f t="array" aca="1" ref="Q271" ca="1">IF(ISNUMBER(P271),IF(P271=100%,"CUMPLIDA",IF(AND(ISNUMBER(L271),ISNUMBER(INDIRECT("FECHA_"&amp;$B271,1))), IF(L271&lt;=INDIRECT("FECHA_"&amp;$B271,1),"INCUMPLIDA","PROCESO"), "VERIFICAR FECHA")),"SIN VALOR AVANCE")</f>
        <v>PROCESO</v>
      </c>
    </row>
    <row r="272" spans="1:17" ht="120.75" x14ac:dyDescent="0.2">
      <c r="A272" s="987" t="s">
        <v>20</v>
      </c>
      <c r="B272" s="988" t="s">
        <v>13</v>
      </c>
      <c r="C272" s="1263"/>
      <c r="D272" s="1263"/>
      <c r="E272" s="1262"/>
      <c r="F272" s="1262"/>
      <c r="G272" s="362" t="s">
        <v>101</v>
      </c>
      <c r="H272" s="362" t="s">
        <v>101</v>
      </c>
      <c r="I272" s="962" t="s">
        <v>102</v>
      </c>
      <c r="J272" s="967">
        <v>1</v>
      </c>
      <c r="K272" s="1060">
        <v>45352</v>
      </c>
      <c r="L272" s="1060">
        <v>45747</v>
      </c>
      <c r="M272" s="964">
        <f t="shared" si="8"/>
        <v>56.428571428571431</v>
      </c>
      <c r="N272" s="1058">
        <v>0.77</v>
      </c>
      <c r="O272" s="962" t="s">
        <v>671</v>
      </c>
      <c r="P272" s="364">
        <f t="shared" si="9"/>
        <v>0.77</v>
      </c>
      <c r="Q272" s="965" t="str" cm="1">
        <f t="array" aca="1" ref="Q272" ca="1">IF(ISNUMBER(P272),IF(P272=100%,"CUMPLIDA",IF(AND(ISNUMBER(L272),ISNUMBER(INDIRECT("FECHA_"&amp;$B272,1))), IF(L272&lt;=INDIRECT("FECHA_"&amp;$B272,1),"INCUMPLIDA","PROCESO"), "VERIFICAR FECHA")),"SIN VALOR AVANCE")</f>
        <v>PROCESO</v>
      </c>
    </row>
    <row r="273" spans="1:17" ht="90.75" x14ac:dyDescent="0.2">
      <c r="A273" s="987" t="s">
        <v>20</v>
      </c>
      <c r="B273" s="988" t="s">
        <v>13</v>
      </c>
      <c r="C273" s="1263"/>
      <c r="D273" s="1263"/>
      <c r="E273" s="1262"/>
      <c r="F273" s="1262"/>
      <c r="G273" s="362" t="s">
        <v>104</v>
      </c>
      <c r="H273" s="362" t="s">
        <v>104</v>
      </c>
      <c r="I273" s="962" t="s">
        <v>105</v>
      </c>
      <c r="J273" s="967">
        <v>1</v>
      </c>
      <c r="K273" s="1060">
        <v>45352</v>
      </c>
      <c r="L273" s="1060">
        <v>45747</v>
      </c>
      <c r="M273" s="964">
        <f t="shared" si="8"/>
        <v>56.428571428571431</v>
      </c>
      <c r="N273" s="1058">
        <v>0</v>
      </c>
      <c r="O273" s="962" t="s">
        <v>670</v>
      </c>
      <c r="P273" s="364">
        <f t="shared" si="9"/>
        <v>0</v>
      </c>
      <c r="Q273" s="965" t="str" cm="1">
        <f t="array" aca="1" ref="Q273" ca="1">IF(ISNUMBER(P273),IF(P273=100%,"CUMPLIDA",IF(AND(ISNUMBER(L273),ISNUMBER(INDIRECT("FECHA_"&amp;$B273,1))), IF(L273&lt;=INDIRECT("FECHA_"&amp;$B273,1),"INCUMPLIDA","PROCESO"), "VERIFICAR FECHA")),"SIN VALOR AVANCE")</f>
        <v>PROCESO</v>
      </c>
    </row>
    <row r="274" spans="1:17" ht="120.75" x14ac:dyDescent="0.2">
      <c r="A274" s="987" t="s">
        <v>20</v>
      </c>
      <c r="B274" s="988" t="s">
        <v>13</v>
      </c>
      <c r="C274" s="1263"/>
      <c r="D274" s="1263"/>
      <c r="E274" s="1262"/>
      <c r="F274" s="1262"/>
      <c r="G274" s="362" t="s">
        <v>528</v>
      </c>
      <c r="H274" s="362" t="s">
        <v>528</v>
      </c>
      <c r="I274" s="962" t="s">
        <v>107</v>
      </c>
      <c r="J274" s="967">
        <v>1</v>
      </c>
      <c r="K274" s="1060">
        <v>45352</v>
      </c>
      <c r="L274" s="1060">
        <v>45747</v>
      </c>
      <c r="M274" s="964">
        <f t="shared" si="8"/>
        <v>56.428571428571431</v>
      </c>
      <c r="N274" s="1058">
        <v>0.77</v>
      </c>
      <c r="O274" s="962" t="s">
        <v>671</v>
      </c>
      <c r="P274" s="364">
        <f t="shared" si="9"/>
        <v>0.77</v>
      </c>
      <c r="Q274" s="965" t="str" cm="1">
        <f t="array" aca="1" ref="Q274" ca="1">IF(ISNUMBER(P274),IF(P274=100%,"CUMPLIDA",IF(AND(ISNUMBER(L274),ISNUMBER(INDIRECT("FECHA_"&amp;$B274,1))), IF(L274&lt;=INDIRECT("FECHA_"&amp;$B274,1),"INCUMPLIDA","PROCESO"), "VERIFICAR FECHA")),"SIN VALOR AVANCE")</f>
        <v>PROCESO</v>
      </c>
    </row>
    <row r="275" spans="1:17" ht="150.75" x14ac:dyDescent="0.2">
      <c r="A275" s="987" t="s">
        <v>20</v>
      </c>
      <c r="B275" s="988" t="s">
        <v>13</v>
      </c>
      <c r="C275" s="1263"/>
      <c r="D275" s="1263"/>
      <c r="E275" s="1262"/>
      <c r="F275" s="1262"/>
      <c r="G275" s="362" t="s">
        <v>530</v>
      </c>
      <c r="H275" s="362" t="s">
        <v>530</v>
      </c>
      <c r="I275" s="962" t="s">
        <v>531</v>
      </c>
      <c r="J275" s="967">
        <v>1</v>
      </c>
      <c r="K275" s="1060">
        <v>45352</v>
      </c>
      <c r="L275" s="1060">
        <v>45747</v>
      </c>
      <c r="M275" s="964">
        <f t="shared" ref="M275:M338" si="10">(L275-K275)/7</f>
        <v>56.428571428571431</v>
      </c>
      <c r="N275" s="1058">
        <v>0.77</v>
      </c>
      <c r="O275" s="962" t="s">
        <v>665</v>
      </c>
      <c r="P275" s="364">
        <f t="shared" si="9"/>
        <v>0.77</v>
      </c>
      <c r="Q275" s="965" t="str" cm="1">
        <f t="array" aca="1" ref="Q275" ca="1">IF(ISNUMBER(P275),IF(P275=100%,"CUMPLIDA",IF(AND(ISNUMBER(L275),ISNUMBER(INDIRECT("FECHA_"&amp;$B275,1))), IF(L275&lt;=INDIRECT("FECHA_"&amp;$B275,1),"INCUMPLIDA","PROCESO"), "VERIFICAR FECHA")),"SIN VALOR AVANCE")</f>
        <v>PROCESO</v>
      </c>
    </row>
    <row r="276" spans="1:17" ht="165.75" x14ac:dyDescent="0.2">
      <c r="A276" s="987" t="s">
        <v>20</v>
      </c>
      <c r="B276" s="988" t="s">
        <v>13</v>
      </c>
      <c r="C276" s="1263"/>
      <c r="D276" s="1263"/>
      <c r="E276" s="1262"/>
      <c r="F276" s="1262"/>
      <c r="G276" s="362" t="s">
        <v>110</v>
      </c>
      <c r="H276" s="362" t="s">
        <v>111</v>
      </c>
      <c r="I276" s="962" t="s">
        <v>112</v>
      </c>
      <c r="J276" s="967">
        <v>3</v>
      </c>
      <c r="K276" s="1060">
        <v>45748</v>
      </c>
      <c r="L276" s="1060">
        <v>45930</v>
      </c>
      <c r="M276" s="964">
        <f t="shared" si="10"/>
        <v>26</v>
      </c>
      <c r="N276" s="1058">
        <v>0</v>
      </c>
      <c r="O276" s="962" t="s">
        <v>672</v>
      </c>
      <c r="P276" s="364">
        <f t="shared" si="9"/>
        <v>0</v>
      </c>
      <c r="Q276" s="965" t="str" cm="1">
        <f t="array" aca="1" ref="Q276" ca="1">IF(ISNUMBER(P276),IF(P276=100%,"CUMPLIDA",IF(AND(ISNUMBER(L276),ISNUMBER(INDIRECT("FECHA_"&amp;$B276,1))), IF(L276&lt;=INDIRECT("FECHA_"&amp;$B276,1),"INCUMPLIDA","PROCESO"), "VERIFICAR FECHA")),"SIN VALOR AVANCE")</f>
        <v>PROCESO</v>
      </c>
    </row>
    <row r="277" spans="1:17" ht="90.75" x14ac:dyDescent="0.2">
      <c r="A277" s="987" t="s">
        <v>20</v>
      </c>
      <c r="B277" s="988" t="s">
        <v>13</v>
      </c>
      <c r="C277" s="1263"/>
      <c r="D277" s="1263"/>
      <c r="E277" s="1262"/>
      <c r="F277" s="1262"/>
      <c r="G277" s="362" t="s">
        <v>114</v>
      </c>
      <c r="H277" s="362" t="s">
        <v>115</v>
      </c>
      <c r="I277" s="962" t="s">
        <v>116</v>
      </c>
      <c r="J277" s="967">
        <v>1</v>
      </c>
      <c r="K277" s="1060">
        <v>45748</v>
      </c>
      <c r="L277" s="1060">
        <v>45930</v>
      </c>
      <c r="M277" s="964">
        <f t="shared" si="10"/>
        <v>26</v>
      </c>
      <c r="N277" s="1058">
        <v>0</v>
      </c>
      <c r="O277" s="962" t="s">
        <v>670</v>
      </c>
      <c r="P277" s="364">
        <f t="shared" si="9"/>
        <v>0</v>
      </c>
      <c r="Q277" s="965" t="str" cm="1">
        <f t="array" aca="1" ref="Q277" ca="1">IF(ISNUMBER(P277),IF(P277=100%,"CUMPLIDA",IF(AND(ISNUMBER(L277),ISNUMBER(INDIRECT("FECHA_"&amp;$B277,1))), IF(L277&lt;=INDIRECT("FECHA_"&amp;$B277,1),"INCUMPLIDA","PROCESO"), "VERIFICAR FECHA")),"SIN VALOR AVANCE")</f>
        <v>PROCESO</v>
      </c>
    </row>
    <row r="278" spans="1:17" ht="240.75" x14ac:dyDescent="0.2">
      <c r="A278" s="987" t="s">
        <v>20</v>
      </c>
      <c r="B278" s="988" t="s">
        <v>13</v>
      </c>
      <c r="C278" s="1263"/>
      <c r="D278" s="1263"/>
      <c r="E278" s="1262"/>
      <c r="F278" s="1262"/>
      <c r="G278" s="362" t="s">
        <v>117</v>
      </c>
      <c r="H278" s="362" t="s">
        <v>118</v>
      </c>
      <c r="I278" s="962" t="s">
        <v>119</v>
      </c>
      <c r="J278" s="967">
        <v>2</v>
      </c>
      <c r="K278" s="1060">
        <v>45748</v>
      </c>
      <c r="L278" s="1060">
        <v>45930</v>
      </c>
      <c r="M278" s="964">
        <f t="shared" si="10"/>
        <v>26</v>
      </c>
      <c r="N278" s="1058">
        <v>0</v>
      </c>
      <c r="O278" s="962" t="s">
        <v>673</v>
      </c>
      <c r="P278" s="364">
        <f t="shared" si="9"/>
        <v>0</v>
      </c>
      <c r="Q278" s="965" t="str" cm="1">
        <f t="array" aca="1" ref="Q278" ca="1">IF(ISNUMBER(P278),IF(P278=100%,"CUMPLIDA",IF(AND(ISNUMBER(L278),ISNUMBER(INDIRECT("FECHA_"&amp;$B278,1))), IF(L278&lt;=INDIRECT("FECHA_"&amp;$B278,1),"INCUMPLIDA","PROCESO"), "VERIFICAR FECHA")),"SIN VALOR AVANCE")</f>
        <v>PROCESO</v>
      </c>
    </row>
    <row r="279" spans="1:17" ht="180.75" x14ac:dyDescent="0.2">
      <c r="A279" s="987" t="s">
        <v>20</v>
      </c>
      <c r="B279" s="988" t="s">
        <v>13</v>
      </c>
      <c r="C279" s="1263"/>
      <c r="D279" s="1263"/>
      <c r="E279" s="1262"/>
      <c r="F279" s="1262"/>
      <c r="G279" s="362" t="s">
        <v>674</v>
      </c>
      <c r="H279" s="362" t="s">
        <v>675</v>
      </c>
      <c r="I279" s="962" t="s">
        <v>676</v>
      </c>
      <c r="J279" s="963">
        <v>6</v>
      </c>
      <c r="K279" s="1057">
        <v>43862</v>
      </c>
      <c r="L279" s="1057">
        <v>44042</v>
      </c>
      <c r="M279" s="964">
        <f t="shared" si="10"/>
        <v>25.714285714285715</v>
      </c>
      <c r="N279" s="1058">
        <v>6</v>
      </c>
      <c r="O279" s="962" t="s">
        <v>677</v>
      </c>
      <c r="P279" s="364">
        <f t="shared" si="9"/>
        <v>1</v>
      </c>
      <c r="Q279" s="965" t="str" cm="1">
        <f t="array" aca="1" ref="Q279" ca="1">IF(ISNUMBER(P279),IF(P279=100%,"CUMPLIDA",IF(AND(ISNUMBER(L279),ISNUMBER(INDIRECT("FECHA_"&amp;$B279,1))), IF(L279&lt;=INDIRECT("FECHA_"&amp;$B279,1),"INCUMPLIDA","PROCESO"), "VERIFICAR FECHA")),"SIN VALOR AVANCE")</f>
        <v>CUMPLIDA</v>
      </c>
    </row>
    <row r="280" spans="1:17" ht="90.75" customHeight="1" x14ac:dyDescent="0.2">
      <c r="A280" s="987" t="s">
        <v>20</v>
      </c>
      <c r="B280" s="988" t="s">
        <v>13</v>
      </c>
      <c r="C280" s="1265" t="s">
        <v>260</v>
      </c>
      <c r="D280" s="1265" t="s">
        <v>678</v>
      </c>
      <c r="E280" s="1262" t="s">
        <v>679</v>
      </c>
      <c r="F280" s="1262" t="s">
        <v>680</v>
      </c>
      <c r="G280" s="1262" t="s">
        <v>681</v>
      </c>
      <c r="H280" s="997" t="s">
        <v>682</v>
      </c>
      <c r="I280" s="962" t="s">
        <v>683</v>
      </c>
      <c r="J280" s="963">
        <v>1</v>
      </c>
      <c r="K280" s="1057">
        <v>45231</v>
      </c>
      <c r="L280" s="1057">
        <v>45504</v>
      </c>
      <c r="M280" s="964">
        <f t="shared" si="10"/>
        <v>39</v>
      </c>
      <c r="N280" s="1058">
        <v>1</v>
      </c>
      <c r="O280" s="962" t="s">
        <v>684</v>
      </c>
      <c r="P280" s="364">
        <f t="shared" si="9"/>
        <v>1</v>
      </c>
      <c r="Q280" s="965" t="str" cm="1">
        <f t="array" aca="1" ref="Q280" ca="1">IF(ISNUMBER(P280),IF(P280=100%,"CUMPLIDA",IF(AND(ISNUMBER(L280),ISNUMBER(INDIRECT("FECHA_"&amp;$B280,1))), IF(L280&lt;=INDIRECT("FECHA_"&amp;$B280,1),"INCUMPLIDA","PROCESO"), "VERIFICAR FECHA")),"SIN VALOR AVANCE")</f>
        <v>CUMPLIDA</v>
      </c>
    </row>
    <row r="281" spans="1:17" ht="150.75" x14ac:dyDescent="0.2">
      <c r="A281" s="987" t="s">
        <v>20</v>
      </c>
      <c r="B281" s="988" t="s">
        <v>13</v>
      </c>
      <c r="C281" s="1265"/>
      <c r="D281" s="1265"/>
      <c r="E281" s="1262"/>
      <c r="F281" s="1262"/>
      <c r="G281" s="1262"/>
      <c r="H281" s="997" t="s">
        <v>685</v>
      </c>
      <c r="I281" s="962" t="s">
        <v>686</v>
      </c>
      <c r="J281" s="963">
        <v>1</v>
      </c>
      <c r="K281" s="1057">
        <v>45231</v>
      </c>
      <c r="L281" s="1057">
        <v>45504</v>
      </c>
      <c r="M281" s="964">
        <f t="shared" si="10"/>
        <v>39</v>
      </c>
      <c r="N281" s="1058">
        <v>1</v>
      </c>
      <c r="O281" s="962" t="s">
        <v>687</v>
      </c>
      <c r="P281" s="364">
        <f t="shared" si="9"/>
        <v>1</v>
      </c>
      <c r="Q281" s="965" t="str" cm="1">
        <f t="array" aca="1" ref="Q281" ca="1">IF(ISNUMBER(P281),IF(P281=100%,"CUMPLIDA",IF(AND(ISNUMBER(L281),ISNUMBER(INDIRECT("FECHA_"&amp;$B281,1))), IF(L281&lt;=INDIRECT("FECHA_"&amp;$B281,1),"INCUMPLIDA","PROCESO"), "VERIFICAR FECHA")),"SIN VALOR AVANCE")</f>
        <v>CUMPLIDA</v>
      </c>
    </row>
    <row r="282" spans="1:17" ht="90.75" x14ac:dyDescent="0.2">
      <c r="A282" s="987" t="s">
        <v>20</v>
      </c>
      <c r="B282" s="988" t="s">
        <v>13</v>
      </c>
      <c r="C282" s="1265"/>
      <c r="D282" s="1265"/>
      <c r="E282" s="1262"/>
      <c r="F282" s="1262"/>
      <c r="G282" s="362" t="s">
        <v>97</v>
      </c>
      <c r="H282" s="362" t="s">
        <v>98</v>
      </c>
      <c r="I282" s="962" t="s">
        <v>99</v>
      </c>
      <c r="J282" s="967">
        <v>1</v>
      </c>
      <c r="K282" s="1060">
        <v>45323</v>
      </c>
      <c r="L282" s="1060">
        <v>45747</v>
      </c>
      <c r="M282" s="964">
        <f t="shared" si="10"/>
        <v>60.571428571428569</v>
      </c>
      <c r="N282" s="1058">
        <v>0</v>
      </c>
      <c r="O282" s="962" t="s">
        <v>688</v>
      </c>
      <c r="P282" s="364">
        <f t="shared" si="9"/>
        <v>0</v>
      </c>
      <c r="Q282" s="965" t="str" cm="1">
        <f t="array" aca="1" ref="Q282" ca="1">IF(ISNUMBER(P282),IF(P282=100%,"CUMPLIDA",IF(AND(ISNUMBER(L282),ISNUMBER(INDIRECT("FECHA_"&amp;$B282,1))), IF(L282&lt;=INDIRECT("FECHA_"&amp;$B282,1),"INCUMPLIDA","PROCESO"), "VERIFICAR FECHA")),"SIN VALOR AVANCE")</f>
        <v>PROCESO</v>
      </c>
    </row>
    <row r="283" spans="1:17" ht="90.75" x14ac:dyDescent="0.2">
      <c r="A283" s="987" t="s">
        <v>20</v>
      </c>
      <c r="B283" s="988" t="s">
        <v>13</v>
      </c>
      <c r="C283" s="1265"/>
      <c r="D283" s="1265"/>
      <c r="E283" s="1262"/>
      <c r="F283" s="1262"/>
      <c r="G283" s="362" t="s">
        <v>101</v>
      </c>
      <c r="H283" s="362" t="s">
        <v>101</v>
      </c>
      <c r="I283" s="962" t="s">
        <v>102</v>
      </c>
      <c r="J283" s="967">
        <v>1</v>
      </c>
      <c r="K283" s="1060">
        <v>45323</v>
      </c>
      <c r="L283" s="1060">
        <v>45747</v>
      </c>
      <c r="M283" s="964">
        <f t="shared" si="10"/>
        <v>60.571428571428569</v>
      </c>
      <c r="N283" s="1058">
        <v>0</v>
      </c>
      <c r="O283" s="962" t="s">
        <v>689</v>
      </c>
      <c r="P283" s="364">
        <f t="shared" si="9"/>
        <v>0</v>
      </c>
      <c r="Q283" s="965" t="str" cm="1">
        <f t="array" aca="1" ref="Q283" ca="1">IF(ISNUMBER(P283),IF(P283=100%,"CUMPLIDA",IF(AND(ISNUMBER(L283),ISNUMBER(INDIRECT("FECHA_"&amp;$B283,1))), IF(L283&lt;=INDIRECT("FECHA_"&amp;$B283,1),"INCUMPLIDA","PROCESO"), "VERIFICAR FECHA")),"SIN VALOR AVANCE")</f>
        <v>PROCESO</v>
      </c>
    </row>
    <row r="284" spans="1:17" ht="90.75" x14ac:dyDescent="0.2">
      <c r="A284" s="987" t="s">
        <v>20</v>
      </c>
      <c r="B284" s="988" t="s">
        <v>13</v>
      </c>
      <c r="C284" s="1265"/>
      <c r="D284" s="1265"/>
      <c r="E284" s="1262"/>
      <c r="F284" s="1262"/>
      <c r="G284" s="362" t="s">
        <v>237</v>
      </c>
      <c r="H284" s="362" t="s">
        <v>238</v>
      </c>
      <c r="I284" s="962" t="s">
        <v>239</v>
      </c>
      <c r="J284" s="967">
        <v>1</v>
      </c>
      <c r="K284" s="1060">
        <v>45231</v>
      </c>
      <c r="L284" s="1060">
        <v>45747</v>
      </c>
      <c r="M284" s="964">
        <f t="shared" si="10"/>
        <v>73.714285714285708</v>
      </c>
      <c r="N284" s="1058">
        <v>0</v>
      </c>
      <c r="O284" s="962" t="s">
        <v>689</v>
      </c>
      <c r="P284" s="364">
        <f t="shared" si="9"/>
        <v>0</v>
      </c>
      <c r="Q284" s="965" t="str" cm="1">
        <f t="array" aca="1" ref="Q284" ca="1">IF(ISNUMBER(P284),IF(P284=100%,"CUMPLIDA",IF(AND(ISNUMBER(L284),ISNUMBER(INDIRECT("FECHA_"&amp;$B284,1))), IF(L284&lt;=INDIRECT("FECHA_"&amp;$B284,1),"INCUMPLIDA","PROCESO"), "VERIFICAR FECHA")),"SIN VALOR AVANCE")</f>
        <v>PROCESO</v>
      </c>
    </row>
    <row r="285" spans="1:17" ht="90.75" x14ac:dyDescent="0.2">
      <c r="A285" s="987" t="s">
        <v>20</v>
      </c>
      <c r="B285" s="988" t="s">
        <v>13</v>
      </c>
      <c r="C285" s="1265"/>
      <c r="D285" s="1265"/>
      <c r="E285" s="1262"/>
      <c r="F285" s="1262"/>
      <c r="G285" s="362" t="s">
        <v>104</v>
      </c>
      <c r="H285" s="362" t="s">
        <v>104</v>
      </c>
      <c r="I285" s="962" t="s">
        <v>105</v>
      </c>
      <c r="J285" s="967">
        <v>1</v>
      </c>
      <c r="K285" s="1060">
        <v>45323</v>
      </c>
      <c r="L285" s="1060">
        <v>45747</v>
      </c>
      <c r="M285" s="964">
        <f t="shared" si="10"/>
        <v>60.571428571428569</v>
      </c>
      <c r="N285" s="1058">
        <v>0</v>
      </c>
      <c r="O285" s="962" t="s">
        <v>688</v>
      </c>
      <c r="P285" s="364">
        <f t="shared" si="9"/>
        <v>0</v>
      </c>
      <c r="Q285" s="965" t="str" cm="1">
        <f t="array" aca="1" ref="Q285" ca="1">IF(ISNUMBER(P285),IF(P285=100%,"CUMPLIDA",IF(AND(ISNUMBER(L285),ISNUMBER(INDIRECT("FECHA_"&amp;$B285,1))), IF(L285&lt;=INDIRECT("FECHA_"&amp;$B285,1),"INCUMPLIDA","PROCESO"), "VERIFICAR FECHA")),"SIN VALOR AVANCE")</f>
        <v>PROCESO</v>
      </c>
    </row>
    <row r="286" spans="1:17" ht="90.75" x14ac:dyDescent="0.2">
      <c r="A286" s="987" t="s">
        <v>20</v>
      </c>
      <c r="B286" s="988" t="s">
        <v>13</v>
      </c>
      <c r="C286" s="1264"/>
      <c r="D286" s="1264"/>
      <c r="E286" s="1269"/>
      <c r="F286" s="1269"/>
      <c r="G286" s="362" t="s">
        <v>528</v>
      </c>
      <c r="H286" s="362" t="s">
        <v>528</v>
      </c>
      <c r="I286" s="962" t="s">
        <v>107</v>
      </c>
      <c r="J286" s="967">
        <v>1</v>
      </c>
      <c r="K286" s="1060">
        <v>45231</v>
      </c>
      <c r="L286" s="1060">
        <v>45747</v>
      </c>
      <c r="M286" s="964">
        <f t="shared" si="10"/>
        <v>73.714285714285708</v>
      </c>
      <c r="N286" s="1058">
        <v>0</v>
      </c>
      <c r="O286" s="962" t="s">
        <v>689</v>
      </c>
      <c r="P286" s="364">
        <f t="shared" si="9"/>
        <v>0</v>
      </c>
      <c r="Q286" s="965" t="str" cm="1">
        <f t="array" aca="1" ref="Q286" ca="1">IF(ISNUMBER(P286),IF(P286=100%,"CUMPLIDA",IF(AND(ISNUMBER(L286),ISNUMBER(INDIRECT("FECHA_"&amp;$B286,1))), IF(L286&lt;=INDIRECT("FECHA_"&amp;$B286,1),"INCUMPLIDA","PROCESO"), "VERIFICAR FECHA")),"SIN VALOR AVANCE")</f>
        <v>PROCESO</v>
      </c>
    </row>
    <row r="287" spans="1:17" ht="165.75" x14ac:dyDescent="0.2">
      <c r="A287" s="987" t="s">
        <v>20</v>
      </c>
      <c r="B287" s="988" t="s">
        <v>13</v>
      </c>
      <c r="C287" s="1264"/>
      <c r="D287" s="1264"/>
      <c r="E287" s="1269"/>
      <c r="F287" s="1269"/>
      <c r="G287" s="362" t="s">
        <v>530</v>
      </c>
      <c r="H287" s="362" t="s">
        <v>530</v>
      </c>
      <c r="I287" s="962" t="s">
        <v>531</v>
      </c>
      <c r="J287" s="967">
        <v>1</v>
      </c>
      <c r="K287" s="1060">
        <v>45231</v>
      </c>
      <c r="L287" s="1060">
        <v>45808</v>
      </c>
      <c r="M287" s="964">
        <f t="shared" si="10"/>
        <v>82.428571428571431</v>
      </c>
      <c r="N287" s="1058">
        <v>0</v>
      </c>
      <c r="O287" s="962" t="s">
        <v>690</v>
      </c>
      <c r="P287" s="364">
        <f t="shared" si="9"/>
        <v>0</v>
      </c>
      <c r="Q287" s="965" t="str" cm="1">
        <f t="array" aca="1" ref="Q287" ca="1">IF(ISNUMBER(P287),IF(P287=100%,"CUMPLIDA",IF(AND(ISNUMBER(L287),ISNUMBER(INDIRECT("FECHA_"&amp;$B287,1))), IF(L287&lt;=INDIRECT("FECHA_"&amp;$B287,1),"INCUMPLIDA","PROCESO"), "VERIFICAR FECHA")),"SIN VALOR AVANCE")</f>
        <v>PROCESO</v>
      </c>
    </row>
    <row r="288" spans="1:17" ht="90.75" x14ac:dyDescent="0.2">
      <c r="A288" s="987" t="s">
        <v>20</v>
      </c>
      <c r="B288" s="988" t="s">
        <v>13</v>
      </c>
      <c r="C288" s="1264"/>
      <c r="D288" s="1264"/>
      <c r="E288" s="1269"/>
      <c r="F288" s="1269"/>
      <c r="G288" s="362" t="s">
        <v>110</v>
      </c>
      <c r="H288" s="362" t="s">
        <v>111</v>
      </c>
      <c r="I288" s="962" t="s">
        <v>112</v>
      </c>
      <c r="J288" s="967">
        <v>12</v>
      </c>
      <c r="K288" s="1060">
        <v>46024</v>
      </c>
      <c r="L288" s="1060">
        <v>47118</v>
      </c>
      <c r="M288" s="964">
        <f t="shared" si="10"/>
        <v>156.28571428571428</v>
      </c>
      <c r="N288" s="1058">
        <v>0</v>
      </c>
      <c r="O288" s="962" t="s">
        <v>689</v>
      </c>
      <c r="P288" s="364">
        <f t="shared" si="9"/>
        <v>0</v>
      </c>
      <c r="Q288" s="965" t="str" cm="1">
        <f t="array" aca="1" ref="Q288" ca="1">IF(ISNUMBER(P288),IF(P288=100%,"CUMPLIDA",IF(AND(ISNUMBER(L288),ISNUMBER(INDIRECT("FECHA_"&amp;$B288,1))), IF(L288&lt;=INDIRECT("FECHA_"&amp;$B288,1),"INCUMPLIDA","PROCESO"), "VERIFICAR FECHA")),"SIN VALOR AVANCE")</f>
        <v>PROCESO</v>
      </c>
    </row>
    <row r="289" spans="1:17" ht="90.75" x14ac:dyDescent="0.2">
      <c r="A289" s="987" t="s">
        <v>20</v>
      </c>
      <c r="B289" s="988" t="s">
        <v>13</v>
      </c>
      <c r="C289" s="1264"/>
      <c r="D289" s="1264"/>
      <c r="E289" s="1269"/>
      <c r="F289" s="1269"/>
      <c r="G289" s="362" t="s">
        <v>114</v>
      </c>
      <c r="H289" s="362" t="s">
        <v>115</v>
      </c>
      <c r="I289" s="962" t="s">
        <v>116</v>
      </c>
      <c r="J289" s="967">
        <v>1</v>
      </c>
      <c r="K289" s="1060">
        <v>46024</v>
      </c>
      <c r="L289" s="1060">
        <v>47118</v>
      </c>
      <c r="M289" s="964">
        <f t="shared" si="10"/>
        <v>156.28571428571428</v>
      </c>
      <c r="N289" s="1058">
        <v>0</v>
      </c>
      <c r="O289" s="962" t="s">
        <v>688</v>
      </c>
      <c r="P289" s="364">
        <f t="shared" si="9"/>
        <v>0</v>
      </c>
      <c r="Q289" s="965" t="str" cm="1">
        <f t="array" aca="1" ref="Q289" ca="1">IF(ISNUMBER(P289),IF(P289=100%,"CUMPLIDA",IF(AND(ISNUMBER(L289),ISNUMBER(INDIRECT("FECHA_"&amp;$B289,1))), IF(L289&lt;=INDIRECT("FECHA_"&amp;$B289,1),"INCUMPLIDA","PROCESO"), "VERIFICAR FECHA")),"SIN VALOR AVANCE")</f>
        <v>PROCESO</v>
      </c>
    </row>
    <row r="290" spans="1:17" ht="165.75" x14ac:dyDescent="0.2">
      <c r="A290" s="987" t="s">
        <v>20</v>
      </c>
      <c r="B290" s="988" t="s">
        <v>13</v>
      </c>
      <c r="C290" s="1264"/>
      <c r="D290" s="1264"/>
      <c r="E290" s="1269"/>
      <c r="F290" s="1269"/>
      <c r="G290" s="362" t="s">
        <v>117</v>
      </c>
      <c r="H290" s="362" t="s">
        <v>118</v>
      </c>
      <c r="I290" s="962" t="s">
        <v>119</v>
      </c>
      <c r="J290" s="967">
        <v>2</v>
      </c>
      <c r="K290" s="1060">
        <v>46024</v>
      </c>
      <c r="L290" s="1060">
        <v>47118</v>
      </c>
      <c r="M290" s="964">
        <f t="shared" si="10"/>
        <v>156.28571428571428</v>
      </c>
      <c r="N290" s="1058">
        <v>0</v>
      </c>
      <c r="O290" s="962" t="s">
        <v>690</v>
      </c>
      <c r="P290" s="364">
        <f t="shared" si="9"/>
        <v>0</v>
      </c>
      <c r="Q290" s="965" t="str" cm="1">
        <f t="array" aca="1" ref="Q290" ca="1">IF(ISNUMBER(P290),IF(P290=100%,"CUMPLIDA",IF(AND(ISNUMBER(L290),ISNUMBER(INDIRECT("FECHA_"&amp;$B290,1))), IF(L290&lt;=INDIRECT("FECHA_"&amp;$B290,1),"INCUMPLIDA","PROCESO"), "VERIFICAR FECHA")),"SIN VALOR AVANCE")</f>
        <v>PROCESO</v>
      </c>
    </row>
    <row r="291" spans="1:17" ht="315.75" x14ac:dyDescent="0.2">
      <c r="A291" s="987" t="s">
        <v>19</v>
      </c>
      <c r="B291" s="988" t="s">
        <v>13</v>
      </c>
      <c r="C291" s="1263" t="s">
        <v>691</v>
      </c>
      <c r="D291" s="1263" t="s">
        <v>692</v>
      </c>
      <c r="E291" s="1262" t="s">
        <v>693</v>
      </c>
      <c r="F291" s="1262" t="s">
        <v>694</v>
      </c>
      <c r="G291" s="1262" t="s">
        <v>695</v>
      </c>
      <c r="H291" s="1008" t="s">
        <v>696</v>
      </c>
      <c r="I291" s="962" t="s">
        <v>697</v>
      </c>
      <c r="J291" s="963">
        <v>1</v>
      </c>
      <c r="K291" s="1057">
        <v>44013</v>
      </c>
      <c r="L291" s="1057">
        <v>44074</v>
      </c>
      <c r="M291" s="964">
        <f t="shared" si="10"/>
        <v>8.7142857142857135</v>
      </c>
      <c r="N291" s="1058">
        <v>1</v>
      </c>
      <c r="O291" s="962" t="s">
        <v>698</v>
      </c>
      <c r="P291" s="364">
        <f t="shared" si="9"/>
        <v>1</v>
      </c>
      <c r="Q291" s="965" t="str" cm="1">
        <f t="array" aca="1" ref="Q291" ca="1">IF(ISNUMBER(P291),IF(P291=100%,"CUMPLIDA",IF(AND(ISNUMBER(L291),ISNUMBER(INDIRECT("FECHA_"&amp;$B291,1))), IF(L291&lt;=INDIRECT("FECHA_"&amp;$B291,1),"INCUMPLIDA","PROCESO"), "VERIFICAR FECHA")),"SIN VALOR AVANCE")</f>
        <v>CUMPLIDA</v>
      </c>
    </row>
    <row r="292" spans="1:17" ht="330.75" x14ac:dyDescent="0.2">
      <c r="A292" s="987" t="s">
        <v>19</v>
      </c>
      <c r="B292" s="988" t="s">
        <v>13</v>
      </c>
      <c r="C292" s="1263"/>
      <c r="D292" s="1263"/>
      <c r="E292" s="1262"/>
      <c r="F292" s="1262"/>
      <c r="G292" s="1262"/>
      <c r="H292" s="1008" t="s">
        <v>699</v>
      </c>
      <c r="I292" s="962" t="s">
        <v>164</v>
      </c>
      <c r="J292" s="963">
        <v>1</v>
      </c>
      <c r="K292" s="1057">
        <v>44075</v>
      </c>
      <c r="L292" s="1057">
        <v>44196</v>
      </c>
      <c r="M292" s="964">
        <f t="shared" si="10"/>
        <v>17.285714285714285</v>
      </c>
      <c r="N292" s="1058">
        <v>1</v>
      </c>
      <c r="O292" s="962" t="s">
        <v>700</v>
      </c>
      <c r="P292" s="364">
        <f t="shared" si="9"/>
        <v>1</v>
      </c>
      <c r="Q292" s="965" t="str" cm="1">
        <f t="array" aca="1" ref="Q292" ca="1">IF(ISNUMBER(P292),IF(P292=100%,"CUMPLIDA",IF(AND(ISNUMBER(L292),ISNUMBER(INDIRECT("FECHA_"&amp;$B292,1))), IF(L292&lt;=INDIRECT("FECHA_"&amp;$B292,1),"INCUMPLIDA","PROCESO"), "VERIFICAR FECHA")),"SIN VALOR AVANCE")</f>
        <v>CUMPLIDA</v>
      </c>
    </row>
    <row r="293" spans="1:17" ht="315.75" x14ac:dyDescent="0.2">
      <c r="A293" s="987" t="s">
        <v>19</v>
      </c>
      <c r="B293" s="988" t="s">
        <v>13</v>
      </c>
      <c r="C293" s="1263"/>
      <c r="D293" s="1263"/>
      <c r="E293" s="1262"/>
      <c r="F293" s="1262"/>
      <c r="G293" s="1262" t="s">
        <v>695</v>
      </c>
      <c r="H293" s="362" t="s">
        <v>682</v>
      </c>
      <c r="I293" s="962" t="s">
        <v>683</v>
      </c>
      <c r="J293" s="967">
        <v>1</v>
      </c>
      <c r="K293" s="1057">
        <v>45231</v>
      </c>
      <c r="L293" s="1057">
        <v>45504</v>
      </c>
      <c r="M293" s="964">
        <f t="shared" si="10"/>
        <v>39</v>
      </c>
      <c r="N293" s="1058">
        <v>1</v>
      </c>
      <c r="O293" s="1011" t="s">
        <v>701</v>
      </c>
      <c r="P293" s="364">
        <f t="shared" si="9"/>
        <v>1</v>
      </c>
      <c r="Q293" s="965" t="str" cm="1">
        <f t="array" aca="1" ref="Q293" ca="1">IF(ISNUMBER(P293),IF(P293=100%,"CUMPLIDA",IF(AND(ISNUMBER(L293),ISNUMBER(INDIRECT("FECHA_"&amp;$B293,1))), IF(L293&lt;=INDIRECT("FECHA_"&amp;$B293,1),"INCUMPLIDA","PROCESO"), "VERIFICAR FECHA")),"SIN VALOR AVANCE")</f>
        <v>CUMPLIDA</v>
      </c>
    </row>
    <row r="294" spans="1:17" ht="315.75" x14ac:dyDescent="0.2">
      <c r="A294" s="987" t="s">
        <v>19</v>
      </c>
      <c r="B294" s="988" t="s">
        <v>13</v>
      </c>
      <c r="C294" s="1263"/>
      <c r="D294" s="1263"/>
      <c r="E294" s="1262"/>
      <c r="F294" s="1262"/>
      <c r="G294" s="1262"/>
      <c r="H294" s="362" t="s">
        <v>685</v>
      </c>
      <c r="I294" s="962" t="s">
        <v>686</v>
      </c>
      <c r="J294" s="967">
        <v>1</v>
      </c>
      <c r="K294" s="1057">
        <v>45231</v>
      </c>
      <c r="L294" s="1057">
        <v>45504</v>
      </c>
      <c r="M294" s="964">
        <f t="shared" si="10"/>
        <v>39</v>
      </c>
      <c r="N294" s="1058">
        <v>1</v>
      </c>
      <c r="O294" s="1011" t="s">
        <v>701</v>
      </c>
      <c r="P294" s="364">
        <f t="shared" si="9"/>
        <v>1</v>
      </c>
      <c r="Q294" s="965" t="str" cm="1">
        <f t="array" aca="1" ref="Q294" ca="1">IF(ISNUMBER(P294),IF(P294=100%,"CUMPLIDA",IF(AND(ISNUMBER(L294),ISNUMBER(INDIRECT("FECHA_"&amp;$B294,1))), IF(L294&lt;=INDIRECT("FECHA_"&amp;$B294,1),"INCUMPLIDA","PROCESO"), "VERIFICAR FECHA")),"SIN VALOR AVANCE")</f>
        <v>CUMPLIDA</v>
      </c>
    </row>
    <row r="295" spans="1:17" ht="180.75" x14ac:dyDescent="0.2">
      <c r="A295" s="987" t="s">
        <v>19</v>
      </c>
      <c r="B295" s="988" t="s">
        <v>13</v>
      </c>
      <c r="C295" s="1263"/>
      <c r="D295" s="1263"/>
      <c r="E295" s="1262"/>
      <c r="F295" s="1262"/>
      <c r="G295" s="362" t="s">
        <v>97</v>
      </c>
      <c r="H295" s="362" t="s">
        <v>98</v>
      </c>
      <c r="I295" s="962" t="s">
        <v>99</v>
      </c>
      <c r="J295" s="967">
        <v>1</v>
      </c>
      <c r="K295" s="1060">
        <v>45323</v>
      </c>
      <c r="L295" s="1060">
        <v>45747</v>
      </c>
      <c r="M295" s="964">
        <f t="shared" si="10"/>
        <v>60.571428571428569</v>
      </c>
      <c r="N295" s="1058">
        <v>0</v>
      </c>
      <c r="O295" s="1011" t="s">
        <v>702</v>
      </c>
      <c r="P295" s="364">
        <f t="shared" si="9"/>
        <v>0</v>
      </c>
      <c r="Q295" s="965" t="str" cm="1">
        <f t="array" aca="1" ref="Q295" ca="1">IF(ISNUMBER(P295),IF(P295=100%,"CUMPLIDA",IF(AND(ISNUMBER(L295),ISNUMBER(INDIRECT("FECHA_"&amp;$B295,1))), IF(L295&lt;=INDIRECT("FECHA_"&amp;$B295,1),"INCUMPLIDA","PROCESO"), "VERIFICAR FECHA")),"SIN VALOR AVANCE")</f>
        <v>PROCESO</v>
      </c>
    </row>
    <row r="296" spans="1:17" ht="120.75" x14ac:dyDescent="0.2">
      <c r="A296" s="987" t="s">
        <v>19</v>
      </c>
      <c r="B296" s="988" t="s">
        <v>13</v>
      </c>
      <c r="C296" s="1263"/>
      <c r="D296" s="1263"/>
      <c r="E296" s="1262"/>
      <c r="F296" s="1262"/>
      <c r="G296" s="362" t="s">
        <v>101</v>
      </c>
      <c r="H296" s="362" t="s">
        <v>101</v>
      </c>
      <c r="I296" s="962" t="s">
        <v>102</v>
      </c>
      <c r="J296" s="967">
        <v>1</v>
      </c>
      <c r="K296" s="1060">
        <v>45323</v>
      </c>
      <c r="L296" s="1060">
        <v>45747</v>
      </c>
      <c r="M296" s="964">
        <f t="shared" si="10"/>
        <v>60.571428571428569</v>
      </c>
      <c r="N296" s="1058">
        <v>0</v>
      </c>
      <c r="O296" s="962" t="s">
        <v>703</v>
      </c>
      <c r="P296" s="364">
        <f t="shared" si="9"/>
        <v>0</v>
      </c>
      <c r="Q296" s="965" t="str" cm="1">
        <f t="array" aca="1" ref="Q296" ca="1">IF(ISNUMBER(P296),IF(P296=100%,"CUMPLIDA",IF(AND(ISNUMBER(L296),ISNUMBER(INDIRECT("FECHA_"&amp;$B296,1))), IF(L296&lt;=INDIRECT("FECHA_"&amp;$B296,1),"INCUMPLIDA","PROCESO"), "VERIFICAR FECHA")),"SIN VALOR AVANCE")</f>
        <v>PROCESO</v>
      </c>
    </row>
    <row r="297" spans="1:17" ht="120.75" x14ac:dyDescent="0.2">
      <c r="A297" s="987" t="s">
        <v>19</v>
      </c>
      <c r="B297" s="988" t="s">
        <v>13</v>
      </c>
      <c r="C297" s="1263"/>
      <c r="D297" s="1263"/>
      <c r="E297" s="1262"/>
      <c r="F297" s="1262"/>
      <c r="G297" s="362" t="s">
        <v>237</v>
      </c>
      <c r="H297" s="362" t="s">
        <v>238</v>
      </c>
      <c r="I297" s="962" t="s">
        <v>239</v>
      </c>
      <c r="J297" s="967">
        <v>1</v>
      </c>
      <c r="K297" s="1060">
        <v>45231</v>
      </c>
      <c r="L297" s="1060">
        <v>45747</v>
      </c>
      <c r="M297" s="964">
        <f t="shared" si="10"/>
        <v>73.714285714285708</v>
      </c>
      <c r="N297" s="1058">
        <v>0</v>
      </c>
      <c r="O297" s="962" t="s">
        <v>703</v>
      </c>
      <c r="P297" s="364">
        <f t="shared" si="9"/>
        <v>0</v>
      </c>
      <c r="Q297" s="965" t="str" cm="1">
        <f t="array" aca="1" ref="Q297" ca="1">IF(ISNUMBER(P297),IF(P297=100%,"CUMPLIDA",IF(AND(ISNUMBER(L297),ISNUMBER(INDIRECT("FECHA_"&amp;$B297,1))), IF(L297&lt;=INDIRECT("FECHA_"&amp;$B297,1),"INCUMPLIDA","PROCESO"), "VERIFICAR FECHA")),"SIN VALOR AVANCE")</f>
        <v>PROCESO</v>
      </c>
    </row>
    <row r="298" spans="1:17" ht="180.75" x14ac:dyDescent="0.2">
      <c r="A298" s="987" t="s">
        <v>19</v>
      </c>
      <c r="B298" s="988" t="s">
        <v>13</v>
      </c>
      <c r="C298" s="1263"/>
      <c r="D298" s="1263"/>
      <c r="E298" s="1262"/>
      <c r="F298" s="1262"/>
      <c r="G298" s="362" t="s">
        <v>104</v>
      </c>
      <c r="H298" s="362" t="s">
        <v>104</v>
      </c>
      <c r="I298" s="962" t="s">
        <v>247</v>
      </c>
      <c r="J298" s="967">
        <v>1</v>
      </c>
      <c r="K298" s="1060">
        <v>45323</v>
      </c>
      <c r="L298" s="1060">
        <v>45747</v>
      </c>
      <c r="M298" s="964">
        <f t="shared" si="10"/>
        <v>60.571428571428569</v>
      </c>
      <c r="N298" s="1058">
        <v>0</v>
      </c>
      <c r="O298" s="1011" t="s">
        <v>702</v>
      </c>
      <c r="P298" s="364">
        <f t="shared" si="9"/>
        <v>0</v>
      </c>
      <c r="Q298" s="965" t="str" cm="1">
        <f t="array" aca="1" ref="Q298" ca="1">IF(ISNUMBER(P298),IF(P298=100%,"CUMPLIDA",IF(AND(ISNUMBER(L298),ISNUMBER(INDIRECT("FECHA_"&amp;$B298,1))), IF(L298&lt;=INDIRECT("FECHA_"&amp;$B298,1),"INCUMPLIDA","PROCESO"), "VERIFICAR FECHA")),"SIN VALOR AVANCE")</f>
        <v>PROCESO</v>
      </c>
    </row>
    <row r="299" spans="1:17" ht="120.75" x14ac:dyDescent="0.2">
      <c r="A299" s="987" t="s">
        <v>19</v>
      </c>
      <c r="B299" s="988" t="s">
        <v>13</v>
      </c>
      <c r="C299" s="1263"/>
      <c r="D299" s="1263"/>
      <c r="E299" s="1262"/>
      <c r="F299" s="1262"/>
      <c r="G299" s="362" t="s">
        <v>106</v>
      </c>
      <c r="H299" s="362" t="s">
        <v>106</v>
      </c>
      <c r="I299" s="962" t="s">
        <v>107</v>
      </c>
      <c r="J299" s="967">
        <v>1</v>
      </c>
      <c r="K299" s="1060">
        <v>45231</v>
      </c>
      <c r="L299" s="1060">
        <v>45747</v>
      </c>
      <c r="M299" s="964">
        <f t="shared" si="10"/>
        <v>73.714285714285708</v>
      </c>
      <c r="N299" s="1058">
        <v>0</v>
      </c>
      <c r="O299" s="962" t="s">
        <v>703</v>
      </c>
      <c r="P299" s="364">
        <f t="shared" si="9"/>
        <v>0</v>
      </c>
      <c r="Q299" s="965" t="str" cm="1">
        <f t="array" aca="1" ref="Q299" ca="1">IF(ISNUMBER(P299),IF(P299=100%,"CUMPLIDA",IF(AND(ISNUMBER(L299),ISNUMBER(INDIRECT("FECHA_"&amp;$B299,1))), IF(L299&lt;=INDIRECT("FECHA_"&amp;$B299,1),"INCUMPLIDA","PROCESO"), "VERIFICAR FECHA")),"SIN VALOR AVANCE")</f>
        <v>PROCESO</v>
      </c>
    </row>
    <row r="300" spans="1:17" ht="270.75" x14ac:dyDescent="0.2">
      <c r="A300" s="987" t="s">
        <v>19</v>
      </c>
      <c r="B300" s="988" t="s">
        <v>13</v>
      </c>
      <c r="C300" s="1263"/>
      <c r="D300" s="1263"/>
      <c r="E300" s="1262"/>
      <c r="F300" s="1262"/>
      <c r="G300" s="362" t="s">
        <v>108</v>
      </c>
      <c r="H300" s="362" t="s">
        <v>108</v>
      </c>
      <c r="I300" s="962" t="s">
        <v>531</v>
      </c>
      <c r="J300" s="967">
        <v>1</v>
      </c>
      <c r="K300" s="1060">
        <v>45231</v>
      </c>
      <c r="L300" s="1060">
        <v>45808</v>
      </c>
      <c r="M300" s="964">
        <f t="shared" si="10"/>
        <v>82.428571428571431</v>
      </c>
      <c r="N300" s="1058">
        <v>0</v>
      </c>
      <c r="O300" s="1011" t="s">
        <v>704</v>
      </c>
      <c r="P300" s="364">
        <f t="shared" si="9"/>
        <v>0</v>
      </c>
      <c r="Q300" s="965" t="str" cm="1">
        <f t="array" aca="1" ref="Q300" ca="1">IF(ISNUMBER(P300),IF(P300=100%,"CUMPLIDA",IF(AND(ISNUMBER(L300),ISNUMBER(INDIRECT("FECHA_"&amp;$B300,1))), IF(L300&lt;=INDIRECT("FECHA_"&amp;$B300,1),"INCUMPLIDA","PROCESO"), "VERIFICAR FECHA")),"SIN VALOR AVANCE")</f>
        <v>PROCESO</v>
      </c>
    </row>
    <row r="301" spans="1:17" ht="195.75" x14ac:dyDescent="0.2">
      <c r="A301" s="987" t="s">
        <v>19</v>
      </c>
      <c r="B301" s="988" t="s">
        <v>13</v>
      </c>
      <c r="C301" s="1263"/>
      <c r="D301" s="1263"/>
      <c r="E301" s="1262"/>
      <c r="F301" s="1262"/>
      <c r="G301" s="362" t="s">
        <v>110</v>
      </c>
      <c r="H301" s="362" t="s">
        <v>111</v>
      </c>
      <c r="I301" s="962" t="s">
        <v>112</v>
      </c>
      <c r="J301" s="967">
        <v>7</v>
      </c>
      <c r="K301" s="1060">
        <v>46024</v>
      </c>
      <c r="L301" s="1060">
        <v>46660</v>
      </c>
      <c r="M301" s="964">
        <f t="shared" si="10"/>
        <v>90.857142857142861</v>
      </c>
      <c r="N301" s="1058">
        <v>0</v>
      </c>
      <c r="O301" s="962" t="s">
        <v>705</v>
      </c>
      <c r="P301" s="364">
        <f t="shared" si="9"/>
        <v>0</v>
      </c>
      <c r="Q301" s="965" t="str" cm="1">
        <f t="array" aca="1" ref="Q301" ca="1">IF(ISNUMBER(P301),IF(P301=100%,"CUMPLIDA",IF(AND(ISNUMBER(L301),ISNUMBER(INDIRECT("FECHA_"&amp;$B301,1))), IF(L301&lt;=INDIRECT("FECHA_"&amp;$B301,1),"INCUMPLIDA","PROCESO"), "VERIFICAR FECHA")),"SIN VALOR AVANCE")</f>
        <v>PROCESO</v>
      </c>
    </row>
    <row r="302" spans="1:17" ht="165.75" x14ac:dyDescent="0.2">
      <c r="A302" s="987" t="s">
        <v>19</v>
      </c>
      <c r="B302" s="988" t="s">
        <v>13</v>
      </c>
      <c r="C302" s="1263"/>
      <c r="D302" s="1263"/>
      <c r="E302" s="1262"/>
      <c r="F302" s="1262"/>
      <c r="G302" s="362" t="s">
        <v>114</v>
      </c>
      <c r="H302" s="362" t="s">
        <v>115</v>
      </c>
      <c r="I302" s="962" t="s">
        <v>116</v>
      </c>
      <c r="J302" s="967">
        <v>1</v>
      </c>
      <c r="K302" s="1060">
        <v>46024</v>
      </c>
      <c r="L302" s="1060">
        <v>46660</v>
      </c>
      <c r="M302" s="964">
        <f t="shared" si="10"/>
        <v>90.857142857142861</v>
      </c>
      <c r="N302" s="1058">
        <v>0</v>
      </c>
      <c r="O302" s="1011" t="s">
        <v>706</v>
      </c>
      <c r="P302" s="364">
        <f t="shared" si="9"/>
        <v>0</v>
      </c>
      <c r="Q302" s="965" t="str" cm="1">
        <f t="array" aca="1" ref="Q302" ca="1">IF(ISNUMBER(P302),IF(P302=100%,"CUMPLIDA",IF(AND(ISNUMBER(L302),ISNUMBER(INDIRECT("FECHA_"&amp;$B302,1))), IF(L302&lt;=INDIRECT("FECHA_"&amp;$B302,1),"INCUMPLIDA","PROCESO"), "VERIFICAR FECHA")),"SIN VALOR AVANCE")</f>
        <v>PROCESO</v>
      </c>
    </row>
    <row r="303" spans="1:17" ht="345.75" x14ac:dyDescent="0.2">
      <c r="A303" s="987" t="s">
        <v>19</v>
      </c>
      <c r="B303" s="988" t="s">
        <v>13</v>
      </c>
      <c r="C303" s="1263"/>
      <c r="D303" s="1263"/>
      <c r="E303" s="1262"/>
      <c r="F303" s="1262"/>
      <c r="G303" s="362" t="s">
        <v>117</v>
      </c>
      <c r="H303" s="362" t="s">
        <v>118</v>
      </c>
      <c r="I303" s="962" t="s">
        <v>119</v>
      </c>
      <c r="J303" s="967">
        <v>2</v>
      </c>
      <c r="K303" s="1060">
        <v>46024</v>
      </c>
      <c r="L303" s="1060">
        <v>46660</v>
      </c>
      <c r="M303" s="964">
        <f t="shared" si="10"/>
        <v>90.857142857142861</v>
      </c>
      <c r="N303" s="1058">
        <v>0</v>
      </c>
      <c r="O303" s="1011" t="s">
        <v>707</v>
      </c>
      <c r="P303" s="364">
        <f t="shared" si="9"/>
        <v>0</v>
      </c>
      <c r="Q303" s="965" t="str" cm="1">
        <f t="array" aca="1" ref="Q303" ca="1">IF(ISNUMBER(P303),IF(P303=100%,"CUMPLIDA",IF(AND(ISNUMBER(L303),ISNUMBER(INDIRECT("FECHA_"&amp;$B303,1))), IF(L303&lt;=INDIRECT("FECHA_"&amp;$B303,1),"INCUMPLIDA","PROCESO"), "VERIFICAR FECHA")),"SIN VALOR AVANCE")</f>
        <v>PROCESO</v>
      </c>
    </row>
    <row r="304" spans="1:17" ht="315.75" x14ac:dyDescent="0.2">
      <c r="A304" s="987" t="s">
        <v>19</v>
      </c>
      <c r="B304" s="988" t="s">
        <v>13</v>
      </c>
      <c r="C304" s="1263" t="s">
        <v>708</v>
      </c>
      <c r="D304" s="1263" t="s">
        <v>68</v>
      </c>
      <c r="E304" s="1262" t="s">
        <v>709</v>
      </c>
      <c r="F304" s="1262" t="s">
        <v>710</v>
      </c>
      <c r="G304" s="1275" t="s">
        <v>695</v>
      </c>
      <c r="H304" s="1008" t="s">
        <v>696</v>
      </c>
      <c r="I304" s="962" t="s">
        <v>697</v>
      </c>
      <c r="J304" s="963">
        <v>1</v>
      </c>
      <c r="K304" s="1057">
        <v>44013</v>
      </c>
      <c r="L304" s="1057">
        <v>44074</v>
      </c>
      <c r="M304" s="964">
        <f t="shared" si="10"/>
        <v>8.7142857142857135</v>
      </c>
      <c r="N304" s="1058">
        <v>1</v>
      </c>
      <c r="O304" s="962" t="s">
        <v>698</v>
      </c>
      <c r="P304" s="364">
        <f t="shared" si="9"/>
        <v>1</v>
      </c>
      <c r="Q304" s="965" t="str" cm="1">
        <f t="array" aca="1" ref="Q304" ca="1">IF(ISNUMBER(P304),IF(P304=100%,"CUMPLIDA",IF(AND(ISNUMBER(L304),ISNUMBER(INDIRECT("FECHA_"&amp;$B304,1))), IF(L304&lt;=INDIRECT("FECHA_"&amp;$B304,1),"INCUMPLIDA","PROCESO"), "VERIFICAR FECHA")),"SIN VALOR AVANCE")</f>
        <v>CUMPLIDA</v>
      </c>
    </row>
    <row r="305" spans="1:17" ht="330.75" x14ac:dyDescent="0.2">
      <c r="A305" s="987" t="s">
        <v>19</v>
      </c>
      <c r="B305" s="988" t="s">
        <v>13</v>
      </c>
      <c r="C305" s="1263"/>
      <c r="D305" s="1263"/>
      <c r="E305" s="1262"/>
      <c r="F305" s="1262"/>
      <c r="G305" s="1275"/>
      <c r="H305" s="1008" t="s">
        <v>699</v>
      </c>
      <c r="I305" s="962" t="s">
        <v>164</v>
      </c>
      <c r="J305" s="963">
        <v>1</v>
      </c>
      <c r="K305" s="1057">
        <v>44075</v>
      </c>
      <c r="L305" s="1057">
        <v>44196</v>
      </c>
      <c r="M305" s="964">
        <f t="shared" si="10"/>
        <v>17.285714285714285</v>
      </c>
      <c r="N305" s="1058">
        <v>1</v>
      </c>
      <c r="O305" s="962" t="s">
        <v>700</v>
      </c>
      <c r="P305" s="364">
        <f t="shared" si="9"/>
        <v>1</v>
      </c>
      <c r="Q305" s="965" t="str" cm="1">
        <f t="array" aca="1" ref="Q305" ca="1">IF(ISNUMBER(P305),IF(P305=100%,"CUMPLIDA",IF(AND(ISNUMBER(L305),ISNUMBER(INDIRECT("FECHA_"&amp;$B305,1))), IF(L305&lt;=INDIRECT("FECHA_"&amp;$B305,1),"INCUMPLIDA","PROCESO"), "VERIFICAR FECHA")),"SIN VALOR AVANCE")</f>
        <v>CUMPLIDA</v>
      </c>
    </row>
    <row r="306" spans="1:17" ht="315.75" x14ac:dyDescent="0.2">
      <c r="A306" s="987" t="s">
        <v>19</v>
      </c>
      <c r="B306" s="988" t="s">
        <v>13</v>
      </c>
      <c r="C306" s="1263"/>
      <c r="D306" s="1263"/>
      <c r="E306" s="1262"/>
      <c r="F306" s="1262"/>
      <c r="G306" s="1262" t="s">
        <v>695</v>
      </c>
      <c r="H306" s="362" t="s">
        <v>682</v>
      </c>
      <c r="I306" s="962" t="s">
        <v>683</v>
      </c>
      <c r="J306" s="967">
        <v>1</v>
      </c>
      <c r="K306" s="1057">
        <v>45231</v>
      </c>
      <c r="L306" s="1057">
        <v>45504</v>
      </c>
      <c r="M306" s="964">
        <f t="shared" si="10"/>
        <v>39</v>
      </c>
      <c r="N306" s="1058">
        <v>1</v>
      </c>
      <c r="O306" s="1011" t="s">
        <v>701</v>
      </c>
      <c r="P306" s="364">
        <f t="shared" si="9"/>
        <v>1</v>
      </c>
      <c r="Q306" s="965" t="str" cm="1">
        <f t="array" aca="1" ref="Q306" ca="1">IF(ISNUMBER(P306),IF(P306=100%,"CUMPLIDA",IF(AND(ISNUMBER(L306),ISNUMBER(INDIRECT("FECHA_"&amp;$B306,1))), IF(L306&lt;=INDIRECT("FECHA_"&amp;$B306,1),"INCUMPLIDA","PROCESO"), "VERIFICAR FECHA")),"SIN VALOR AVANCE")</f>
        <v>CUMPLIDA</v>
      </c>
    </row>
    <row r="307" spans="1:17" ht="315.75" x14ac:dyDescent="0.2">
      <c r="A307" s="987" t="s">
        <v>19</v>
      </c>
      <c r="B307" s="988" t="s">
        <v>13</v>
      </c>
      <c r="C307" s="1263"/>
      <c r="D307" s="1263"/>
      <c r="E307" s="1262"/>
      <c r="F307" s="1262"/>
      <c r="G307" s="1262"/>
      <c r="H307" s="362" t="s">
        <v>685</v>
      </c>
      <c r="I307" s="962" t="s">
        <v>686</v>
      </c>
      <c r="J307" s="967">
        <v>1</v>
      </c>
      <c r="K307" s="1057">
        <v>45231</v>
      </c>
      <c r="L307" s="1057">
        <v>45504</v>
      </c>
      <c r="M307" s="964">
        <f t="shared" si="10"/>
        <v>39</v>
      </c>
      <c r="N307" s="1058">
        <v>1</v>
      </c>
      <c r="O307" s="1011" t="s">
        <v>701</v>
      </c>
      <c r="P307" s="364">
        <f t="shared" si="9"/>
        <v>1</v>
      </c>
      <c r="Q307" s="965" t="str" cm="1">
        <f t="array" aca="1" ref="Q307" ca="1">IF(ISNUMBER(P307),IF(P307=100%,"CUMPLIDA",IF(AND(ISNUMBER(L307),ISNUMBER(INDIRECT("FECHA_"&amp;$B307,1))), IF(L307&lt;=INDIRECT("FECHA_"&amp;$B307,1),"INCUMPLIDA","PROCESO"), "VERIFICAR FECHA")),"SIN VALOR AVANCE")</f>
        <v>CUMPLIDA</v>
      </c>
    </row>
    <row r="308" spans="1:17" ht="180.75" x14ac:dyDescent="0.2">
      <c r="A308" s="987" t="s">
        <v>19</v>
      </c>
      <c r="B308" s="988" t="s">
        <v>13</v>
      </c>
      <c r="C308" s="1263"/>
      <c r="D308" s="1263"/>
      <c r="E308" s="1262"/>
      <c r="F308" s="1262"/>
      <c r="G308" s="362" t="s">
        <v>97</v>
      </c>
      <c r="H308" s="362" t="s">
        <v>98</v>
      </c>
      <c r="I308" s="962" t="s">
        <v>99</v>
      </c>
      <c r="J308" s="967">
        <v>1</v>
      </c>
      <c r="K308" s="1060">
        <v>45323</v>
      </c>
      <c r="L308" s="1060">
        <v>45747</v>
      </c>
      <c r="M308" s="964">
        <f t="shared" si="10"/>
        <v>60.571428571428569</v>
      </c>
      <c r="N308" s="1058">
        <v>0</v>
      </c>
      <c r="O308" s="1011" t="s">
        <v>702</v>
      </c>
      <c r="P308" s="364">
        <f t="shared" si="9"/>
        <v>0</v>
      </c>
      <c r="Q308" s="965" t="str" cm="1">
        <f t="array" aca="1" ref="Q308" ca="1">IF(ISNUMBER(P308),IF(P308=100%,"CUMPLIDA",IF(AND(ISNUMBER(L308),ISNUMBER(INDIRECT("FECHA_"&amp;$B308,1))), IF(L308&lt;=INDIRECT("FECHA_"&amp;$B308,1),"INCUMPLIDA","PROCESO"), "VERIFICAR FECHA")),"SIN VALOR AVANCE")</f>
        <v>PROCESO</v>
      </c>
    </row>
    <row r="309" spans="1:17" ht="120.75" x14ac:dyDescent="0.2">
      <c r="A309" s="987" t="s">
        <v>19</v>
      </c>
      <c r="B309" s="988" t="s">
        <v>13</v>
      </c>
      <c r="C309" s="1263"/>
      <c r="D309" s="1263"/>
      <c r="E309" s="1262"/>
      <c r="F309" s="1262"/>
      <c r="G309" s="362" t="s">
        <v>101</v>
      </c>
      <c r="H309" s="362" t="s">
        <v>101</v>
      </c>
      <c r="I309" s="962" t="s">
        <v>102</v>
      </c>
      <c r="J309" s="967">
        <v>1</v>
      </c>
      <c r="K309" s="1060">
        <v>45323</v>
      </c>
      <c r="L309" s="1060">
        <v>45747</v>
      </c>
      <c r="M309" s="964">
        <f t="shared" si="10"/>
        <v>60.571428571428569</v>
      </c>
      <c r="N309" s="1058">
        <v>0</v>
      </c>
      <c r="O309" s="962" t="s">
        <v>703</v>
      </c>
      <c r="P309" s="364">
        <f t="shared" si="9"/>
        <v>0</v>
      </c>
      <c r="Q309" s="965" t="str" cm="1">
        <f t="array" aca="1" ref="Q309" ca="1">IF(ISNUMBER(P309),IF(P309=100%,"CUMPLIDA",IF(AND(ISNUMBER(L309),ISNUMBER(INDIRECT("FECHA_"&amp;$B309,1))), IF(L309&lt;=INDIRECT("FECHA_"&amp;$B309,1),"INCUMPLIDA","PROCESO"), "VERIFICAR FECHA")),"SIN VALOR AVANCE")</f>
        <v>PROCESO</v>
      </c>
    </row>
    <row r="310" spans="1:17" ht="120.75" x14ac:dyDescent="0.2">
      <c r="A310" s="987" t="s">
        <v>19</v>
      </c>
      <c r="B310" s="988" t="s">
        <v>13</v>
      </c>
      <c r="C310" s="1263"/>
      <c r="D310" s="1263"/>
      <c r="E310" s="1262"/>
      <c r="F310" s="1262"/>
      <c r="G310" s="362" t="s">
        <v>237</v>
      </c>
      <c r="H310" s="362" t="s">
        <v>238</v>
      </c>
      <c r="I310" s="962" t="s">
        <v>239</v>
      </c>
      <c r="J310" s="967">
        <v>1</v>
      </c>
      <c r="K310" s="1060">
        <v>45231</v>
      </c>
      <c r="L310" s="1060">
        <v>45747</v>
      </c>
      <c r="M310" s="964">
        <f t="shared" si="10"/>
        <v>73.714285714285708</v>
      </c>
      <c r="N310" s="1058">
        <v>0</v>
      </c>
      <c r="O310" s="962" t="s">
        <v>703</v>
      </c>
      <c r="P310" s="364">
        <f t="shared" si="9"/>
        <v>0</v>
      </c>
      <c r="Q310" s="965" t="str" cm="1">
        <f t="array" aca="1" ref="Q310" ca="1">IF(ISNUMBER(P310),IF(P310=100%,"CUMPLIDA",IF(AND(ISNUMBER(L310),ISNUMBER(INDIRECT("FECHA_"&amp;$B310,1))), IF(L310&lt;=INDIRECT("FECHA_"&amp;$B310,1),"INCUMPLIDA","PROCESO"), "VERIFICAR FECHA")),"SIN VALOR AVANCE")</f>
        <v>PROCESO</v>
      </c>
    </row>
    <row r="311" spans="1:17" ht="165.75" x14ac:dyDescent="0.2">
      <c r="A311" s="987" t="s">
        <v>19</v>
      </c>
      <c r="B311" s="988" t="s">
        <v>13</v>
      </c>
      <c r="C311" s="1263"/>
      <c r="D311" s="1263"/>
      <c r="E311" s="1262"/>
      <c r="F311" s="1262"/>
      <c r="G311" s="362" t="s">
        <v>104</v>
      </c>
      <c r="H311" s="362" t="s">
        <v>104</v>
      </c>
      <c r="I311" s="962" t="s">
        <v>247</v>
      </c>
      <c r="J311" s="967">
        <v>1</v>
      </c>
      <c r="K311" s="1060">
        <v>45323</v>
      </c>
      <c r="L311" s="1060">
        <v>45747</v>
      </c>
      <c r="M311" s="964">
        <f t="shared" si="10"/>
        <v>60.571428571428569</v>
      </c>
      <c r="N311" s="1058">
        <v>0</v>
      </c>
      <c r="O311" s="1011" t="s">
        <v>706</v>
      </c>
      <c r="P311" s="364">
        <f t="shared" si="9"/>
        <v>0</v>
      </c>
      <c r="Q311" s="965" t="str" cm="1">
        <f t="array" aca="1" ref="Q311" ca="1">IF(ISNUMBER(P311),IF(P311=100%,"CUMPLIDA",IF(AND(ISNUMBER(L311),ISNUMBER(INDIRECT("FECHA_"&amp;$B311,1))), IF(L311&lt;=INDIRECT("FECHA_"&amp;$B311,1),"INCUMPLIDA","PROCESO"), "VERIFICAR FECHA")),"SIN VALOR AVANCE")</f>
        <v>PROCESO</v>
      </c>
    </row>
    <row r="312" spans="1:17" ht="135.75" x14ac:dyDescent="0.2">
      <c r="A312" s="987" t="s">
        <v>19</v>
      </c>
      <c r="B312" s="988" t="s">
        <v>13</v>
      </c>
      <c r="C312" s="1263"/>
      <c r="D312" s="1263"/>
      <c r="E312" s="1262"/>
      <c r="F312" s="1262"/>
      <c r="G312" s="362" t="s">
        <v>106</v>
      </c>
      <c r="H312" s="362" t="s">
        <v>106</v>
      </c>
      <c r="I312" s="962" t="s">
        <v>107</v>
      </c>
      <c r="J312" s="967">
        <v>1</v>
      </c>
      <c r="K312" s="1060">
        <v>45231</v>
      </c>
      <c r="L312" s="1060">
        <v>45747</v>
      </c>
      <c r="M312" s="964">
        <f t="shared" si="10"/>
        <v>73.714285714285708</v>
      </c>
      <c r="N312" s="1058">
        <v>0</v>
      </c>
      <c r="O312" s="962" t="s">
        <v>711</v>
      </c>
      <c r="P312" s="364">
        <f t="shared" si="9"/>
        <v>0</v>
      </c>
      <c r="Q312" s="965" t="str" cm="1">
        <f t="array" aca="1" ref="Q312" ca="1">IF(ISNUMBER(P312),IF(P312=100%,"CUMPLIDA",IF(AND(ISNUMBER(L312),ISNUMBER(INDIRECT("FECHA_"&amp;$B312,1))), IF(L312&lt;=INDIRECT("FECHA_"&amp;$B312,1),"INCUMPLIDA","PROCESO"), "VERIFICAR FECHA")),"SIN VALOR AVANCE")</f>
        <v>PROCESO</v>
      </c>
    </row>
    <row r="313" spans="1:17" ht="255.75" x14ac:dyDescent="0.2">
      <c r="A313" s="987" t="s">
        <v>19</v>
      </c>
      <c r="B313" s="988" t="s">
        <v>13</v>
      </c>
      <c r="C313" s="1263"/>
      <c r="D313" s="1263"/>
      <c r="E313" s="1262"/>
      <c r="F313" s="1262"/>
      <c r="G313" s="362" t="s">
        <v>108</v>
      </c>
      <c r="H313" s="362" t="s">
        <v>108</v>
      </c>
      <c r="I313" s="962" t="s">
        <v>531</v>
      </c>
      <c r="J313" s="967">
        <v>1</v>
      </c>
      <c r="K313" s="1060">
        <v>45231</v>
      </c>
      <c r="L313" s="1060">
        <v>45808</v>
      </c>
      <c r="M313" s="964">
        <f t="shared" si="10"/>
        <v>82.428571428571431</v>
      </c>
      <c r="N313" s="1058">
        <v>0</v>
      </c>
      <c r="O313" s="1011" t="s">
        <v>712</v>
      </c>
      <c r="P313" s="364">
        <f t="shared" si="9"/>
        <v>0</v>
      </c>
      <c r="Q313" s="965" t="str" cm="1">
        <f t="array" aca="1" ref="Q313" ca="1">IF(ISNUMBER(P313),IF(P313=100%,"CUMPLIDA",IF(AND(ISNUMBER(L313),ISNUMBER(INDIRECT("FECHA_"&amp;$B313,1))), IF(L313&lt;=INDIRECT("FECHA_"&amp;$B313,1),"INCUMPLIDA","PROCESO"), "VERIFICAR FECHA")),"SIN VALOR AVANCE")</f>
        <v>PROCESO</v>
      </c>
    </row>
    <row r="314" spans="1:17" ht="195.75" x14ac:dyDescent="0.2">
      <c r="A314" s="987" t="s">
        <v>19</v>
      </c>
      <c r="B314" s="988" t="s">
        <v>13</v>
      </c>
      <c r="C314" s="1263"/>
      <c r="D314" s="1263"/>
      <c r="E314" s="1262"/>
      <c r="F314" s="1262"/>
      <c r="G314" s="362" t="s">
        <v>110</v>
      </c>
      <c r="H314" s="362" t="s">
        <v>111</v>
      </c>
      <c r="I314" s="962" t="s">
        <v>112</v>
      </c>
      <c r="J314" s="967">
        <v>7</v>
      </c>
      <c r="K314" s="1060">
        <v>46024</v>
      </c>
      <c r="L314" s="1060">
        <v>46660</v>
      </c>
      <c r="M314" s="964">
        <f t="shared" si="10"/>
        <v>90.857142857142861</v>
      </c>
      <c r="N314" s="1058">
        <v>0</v>
      </c>
      <c r="O314" s="962" t="s">
        <v>705</v>
      </c>
      <c r="P314" s="364">
        <f t="shared" si="9"/>
        <v>0</v>
      </c>
      <c r="Q314" s="965" t="str" cm="1">
        <f t="array" aca="1" ref="Q314" ca="1">IF(ISNUMBER(P314),IF(P314=100%,"CUMPLIDA",IF(AND(ISNUMBER(L314),ISNUMBER(INDIRECT("FECHA_"&amp;$B314,1))), IF(L314&lt;=INDIRECT("FECHA_"&amp;$B314,1),"INCUMPLIDA","PROCESO"), "VERIFICAR FECHA")),"SIN VALOR AVANCE")</f>
        <v>PROCESO</v>
      </c>
    </row>
    <row r="315" spans="1:17" ht="180.75" x14ac:dyDescent="0.2">
      <c r="A315" s="987" t="s">
        <v>19</v>
      </c>
      <c r="B315" s="988" t="s">
        <v>13</v>
      </c>
      <c r="C315" s="1263"/>
      <c r="D315" s="1263"/>
      <c r="E315" s="1262"/>
      <c r="F315" s="1262"/>
      <c r="G315" s="362" t="s">
        <v>114</v>
      </c>
      <c r="H315" s="362" t="s">
        <v>115</v>
      </c>
      <c r="I315" s="962" t="s">
        <v>116</v>
      </c>
      <c r="J315" s="967">
        <v>1</v>
      </c>
      <c r="K315" s="1060">
        <v>46024</v>
      </c>
      <c r="L315" s="1060">
        <v>46660</v>
      </c>
      <c r="M315" s="964">
        <f t="shared" si="10"/>
        <v>90.857142857142861</v>
      </c>
      <c r="N315" s="1058">
        <v>0</v>
      </c>
      <c r="O315" s="1011" t="s">
        <v>702</v>
      </c>
      <c r="P315" s="364">
        <f t="shared" si="9"/>
        <v>0</v>
      </c>
      <c r="Q315" s="965" t="str" cm="1">
        <f t="array" aca="1" ref="Q315" ca="1">IF(ISNUMBER(P315),IF(P315=100%,"CUMPLIDA",IF(AND(ISNUMBER(L315),ISNUMBER(INDIRECT("FECHA_"&amp;$B315,1))), IF(L315&lt;=INDIRECT("FECHA_"&amp;$B315,1),"INCUMPLIDA","PROCESO"), "VERIFICAR FECHA")),"SIN VALOR AVANCE")</f>
        <v>PROCESO</v>
      </c>
    </row>
    <row r="316" spans="1:17" ht="345.75" x14ac:dyDescent="0.2">
      <c r="A316" s="987" t="s">
        <v>19</v>
      </c>
      <c r="B316" s="988" t="s">
        <v>13</v>
      </c>
      <c r="C316" s="1263"/>
      <c r="D316" s="1263"/>
      <c r="E316" s="1262"/>
      <c r="F316" s="1262"/>
      <c r="G316" s="362" t="s">
        <v>117</v>
      </c>
      <c r="H316" s="362" t="s">
        <v>118</v>
      </c>
      <c r="I316" s="962" t="s">
        <v>119</v>
      </c>
      <c r="J316" s="967">
        <v>2</v>
      </c>
      <c r="K316" s="1060">
        <v>46024</v>
      </c>
      <c r="L316" s="1060">
        <v>46660</v>
      </c>
      <c r="M316" s="964">
        <f t="shared" si="10"/>
        <v>90.857142857142861</v>
      </c>
      <c r="N316" s="1058">
        <v>0</v>
      </c>
      <c r="O316" s="1011" t="s">
        <v>713</v>
      </c>
      <c r="P316" s="364">
        <f t="shared" si="9"/>
        <v>0</v>
      </c>
      <c r="Q316" s="965" t="str" cm="1">
        <f t="array" aca="1" ref="Q316" ca="1">IF(ISNUMBER(P316),IF(P316=100%,"CUMPLIDA",IF(AND(ISNUMBER(L316),ISNUMBER(INDIRECT("FECHA_"&amp;$B316,1))), IF(L316&lt;=INDIRECT("FECHA_"&amp;$B316,1),"INCUMPLIDA","PROCESO"), "VERIFICAR FECHA")),"SIN VALOR AVANCE")</f>
        <v>PROCESO</v>
      </c>
    </row>
    <row r="317" spans="1:17" ht="315.75" x14ac:dyDescent="0.2">
      <c r="A317" s="987" t="s">
        <v>19</v>
      </c>
      <c r="B317" s="988" t="s">
        <v>13</v>
      </c>
      <c r="C317" s="1276" t="s">
        <v>714</v>
      </c>
      <c r="D317" s="1276" t="s">
        <v>68</v>
      </c>
      <c r="E317" s="1277" t="s">
        <v>715</v>
      </c>
      <c r="F317" s="1277" t="s">
        <v>716</v>
      </c>
      <c r="G317" s="1275" t="s">
        <v>695</v>
      </c>
      <c r="H317" s="1008" t="s">
        <v>696</v>
      </c>
      <c r="I317" s="962" t="s">
        <v>697</v>
      </c>
      <c r="J317" s="963">
        <v>1</v>
      </c>
      <c r="K317" s="1057">
        <v>44013</v>
      </c>
      <c r="L317" s="1057">
        <v>44074</v>
      </c>
      <c r="M317" s="964">
        <f t="shared" si="10"/>
        <v>8.7142857142857135</v>
      </c>
      <c r="N317" s="1058">
        <v>1</v>
      </c>
      <c r="O317" s="962" t="s">
        <v>698</v>
      </c>
      <c r="P317" s="364">
        <f t="shared" si="9"/>
        <v>1</v>
      </c>
      <c r="Q317" s="965" t="str" cm="1">
        <f t="array" aca="1" ref="Q317" ca="1">IF(ISNUMBER(P317),IF(P317=100%,"CUMPLIDA",IF(AND(ISNUMBER(L317),ISNUMBER(INDIRECT("FECHA_"&amp;$B317,1))), IF(L317&lt;=INDIRECT("FECHA_"&amp;$B317,1),"INCUMPLIDA","PROCESO"), "VERIFICAR FECHA")),"SIN VALOR AVANCE")</f>
        <v>CUMPLIDA</v>
      </c>
    </row>
    <row r="318" spans="1:17" ht="330.75" x14ac:dyDescent="0.2">
      <c r="A318" s="987" t="s">
        <v>19</v>
      </c>
      <c r="B318" s="988" t="s">
        <v>13</v>
      </c>
      <c r="C318" s="1276"/>
      <c r="D318" s="1276"/>
      <c r="E318" s="1277"/>
      <c r="F318" s="1277"/>
      <c r="G318" s="1275"/>
      <c r="H318" s="1008" t="s">
        <v>699</v>
      </c>
      <c r="I318" s="962" t="s">
        <v>164</v>
      </c>
      <c r="J318" s="963">
        <v>1</v>
      </c>
      <c r="K318" s="1057">
        <v>44075</v>
      </c>
      <c r="L318" s="1057">
        <v>44196</v>
      </c>
      <c r="M318" s="964">
        <f t="shared" si="10"/>
        <v>17.285714285714285</v>
      </c>
      <c r="N318" s="1058">
        <v>1</v>
      </c>
      <c r="O318" s="962" t="s">
        <v>700</v>
      </c>
      <c r="P318" s="364">
        <f t="shared" si="9"/>
        <v>1</v>
      </c>
      <c r="Q318" s="965" t="str" cm="1">
        <f t="array" aca="1" ref="Q318" ca="1">IF(ISNUMBER(P318),IF(P318=100%,"CUMPLIDA",IF(AND(ISNUMBER(L318),ISNUMBER(INDIRECT("FECHA_"&amp;$B318,1))), IF(L318&lt;=INDIRECT("FECHA_"&amp;$B318,1),"INCUMPLIDA","PROCESO"), "VERIFICAR FECHA")),"SIN VALOR AVANCE")</f>
        <v>CUMPLIDA</v>
      </c>
    </row>
    <row r="319" spans="1:17" ht="315.75" x14ac:dyDescent="0.2">
      <c r="A319" s="987" t="s">
        <v>19</v>
      </c>
      <c r="B319" s="988" t="s">
        <v>13</v>
      </c>
      <c r="C319" s="1276"/>
      <c r="D319" s="1276"/>
      <c r="E319" s="1277"/>
      <c r="F319" s="1277"/>
      <c r="G319" s="1262" t="s">
        <v>695</v>
      </c>
      <c r="H319" s="362" t="s">
        <v>682</v>
      </c>
      <c r="I319" s="962" t="s">
        <v>683</v>
      </c>
      <c r="J319" s="967">
        <v>1</v>
      </c>
      <c r="K319" s="1057">
        <v>45231</v>
      </c>
      <c r="L319" s="1057">
        <v>45504</v>
      </c>
      <c r="M319" s="964">
        <f t="shared" si="10"/>
        <v>39</v>
      </c>
      <c r="N319" s="1058">
        <v>1</v>
      </c>
      <c r="O319" s="1011" t="s">
        <v>701</v>
      </c>
      <c r="P319" s="364">
        <f t="shared" si="9"/>
        <v>1</v>
      </c>
      <c r="Q319" s="965" t="str" cm="1">
        <f t="array" aca="1" ref="Q319" ca="1">IF(ISNUMBER(P319),IF(P319=100%,"CUMPLIDA",IF(AND(ISNUMBER(L319),ISNUMBER(INDIRECT("FECHA_"&amp;$B319,1))), IF(L319&lt;=INDIRECT("FECHA_"&amp;$B319,1),"INCUMPLIDA","PROCESO"), "VERIFICAR FECHA")),"SIN VALOR AVANCE")</f>
        <v>CUMPLIDA</v>
      </c>
    </row>
    <row r="320" spans="1:17" ht="315.75" x14ac:dyDescent="0.2">
      <c r="A320" s="987" t="s">
        <v>19</v>
      </c>
      <c r="B320" s="988" t="s">
        <v>13</v>
      </c>
      <c r="C320" s="1276"/>
      <c r="D320" s="1276"/>
      <c r="E320" s="1277"/>
      <c r="F320" s="1277"/>
      <c r="G320" s="1262"/>
      <c r="H320" s="362" t="s">
        <v>685</v>
      </c>
      <c r="I320" s="962" t="s">
        <v>686</v>
      </c>
      <c r="J320" s="967">
        <v>1</v>
      </c>
      <c r="K320" s="1057">
        <v>45231</v>
      </c>
      <c r="L320" s="1057">
        <v>45504</v>
      </c>
      <c r="M320" s="964">
        <f t="shared" si="10"/>
        <v>39</v>
      </c>
      <c r="N320" s="1058">
        <v>1</v>
      </c>
      <c r="O320" s="1011" t="s">
        <v>701</v>
      </c>
      <c r="P320" s="364">
        <f t="shared" si="9"/>
        <v>1</v>
      </c>
      <c r="Q320" s="965" t="str" cm="1">
        <f t="array" aca="1" ref="Q320" ca="1">IF(ISNUMBER(P320),IF(P320=100%,"CUMPLIDA",IF(AND(ISNUMBER(L320),ISNUMBER(INDIRECT("FECHA_"&amp;$B320,1))), IF(L320&lt;=INDIRECT("FECHA_"&amp;$B320,1),"INCUMPLIDA","PROCESO"), "VERIFICAR FECHA")),"SIN VALOR AVANCE")</f>
        <v>CUMPLIDA</v>
      </c>
    </row>
    <row r="321" spans="1:17" ht="165.75" x14ac:dyDescent="0.2">
      <c r="A321" s="987" t="s">
        <v>19</v>
      </c>
      <c r="B321" s="988" t="s">
        <v>13</v>
      </c>
      <c r="C321" s="1276"/>
      <c r="D321" s="1276"/>
      <c r="E321" s="1277"/>
      <c r="F321" s="1277"/>
      <c r="G321" s="362" t="s">
        <v>97</v>
      </c>
      <c r="H321" s="362" t="s">
        <v>98</v>
      </c>
      <c r="I321" s="962" t="s">
        <v>99</v>
      </c>
      <c r="J321" s="967">
        <v>1</v>
      </c>
      <c r="K321" s="1060">
        <v>45323</v>
      </c>
      <c r="L321" s="1060">
        <v>45747</v>
      </c>
      <c r="M321" s="964">
        <f t="shared" si="10"/>
        <v>60.571428571428569</v>
      </c>
      <c r="N321" s="1058">
        <v>0</v>
      </c>
      <c r="O321" s="1011" t="s">
        <v>706</v>
      </c>
      <c r="P321" s="364">
        <f t="shared" si="9"/>
        <v>0</v>
      </c>
      <c r="Q321" s="965" t="str" cm="1">
        <f t="array" aca="1" ref="Q321" ca="1">IF(ISNUMBER(P321),IF(P321=100%,"CUMPLIDA",IF(AND(ISNUMBER(L321),ISNUMBER(INDIRECT("FECHA_"&amp;$B321,1))), IF(L321&lt;=INDIRECT("FECHA_"&amp;$B321,1),"INCUMPLIDA","PROCESO"), "VERIFICAR FECHA")),"SIN VALOR AVANCE")</f>
        <v>PROCESO</v>
      </c>
    </row>
    <row r="322" spans="1:17" ht="105.75" x14ac:dyDescent="0.2">
      <c r="A322" s="987" t="s">
        <v>19</v>
      </c>
      <c r="B322" s="988" t="s">
        <v>13</v>
      </c>
      <c r="C322" s="1276"/>
      <c r="D322" s="1276"/>
      <c r="E322" s="1277"/>
      <c r="F322" s="1277"/>
      <c r="G322" s="362" t="s">
        <v>101</v>
      </c>
      <c r="H322" s="362" t="s">
        <v>101</v>
      </c>
      <c r="I322" s="962" t="s">
        <v>102</v>
      </c>
      <c r="J322" s="967">
        <v>1</v>
      </c>
      <c r="K322" s="1060">
        <v>45323</v>
      </c>
      <c r="L322" s="1060">
        <v>45747</v>
      </c>
      <c r="M322" s="964">
        <f t="shared" si="10"/>
        <v>60.571428571428569</v>
      </c>
      <c r="N322" s="1058">
        <v>0</v>
      </c>
      <c r="O322" s="962" t="s">
        <v>717</v>
      </c>
      <c r="P322" s="364">
        <f t="shared" si="9"/>
        <v>0</v>
      </c>
      <c r="Q322" s="965" t="str" cm="1">
        <f t="array" aca="1" ref="Q322" ca="1">IF(ISNUMBER(P322),IF(P322=100%,"CUMPLIDA",IF(AND(ISNUMBER(L322),ISNUMBER(INDIRECT("FECHA_"&amp;$B322,1))), IF(L322&lt;=INDIRECT("FECHA_"&amp;$B322,1),"INCUMPLIDA","PROCESO"), "VERIFICAR FECHA")),"SIN VALOR AVANCE")</f>
        <v>PROCESO</v>
      </c>
    </row>
    <row r="323" spans="1:17" ht="120.75" x14ac:dyDescent="0.2">
      <c r="A323" s="987" t="s">
        <v>19</v>
      </c>
      <c r="B323" s="988" t="s">
        <v>13</v>
      </c>
      <c r="C323" s="1276"/>
      <c r="D323" s="1276"/>
      <c r="E323" s="1277"/>
      <c r="F323" s="1277"/>
      <c r="G323" s="362" t="s">
        <v>237</v>
      </c>
      <c r="H323" s="362" t="s">
        <v>238</v>
      </c>
      <c r="I323" s="962" t="s">
        <v>239</v>
      </c>
      <c r="J323" s="967">
        <v>1</v>
      </c>
      <c r="K323" s="1060">
        <v>45231</v>
      </c>
      <c r="L323" s="1060">
        <v>45747</v>
      </c>
      <c r="M323" s="964">
        <f t="shared" si="10"/>
        <v>73.714285714285708</v>
      </c>
      <c r="N323" s="1058">
        <v>0</v>
      </c>
      <c r="O323" s="962" t="s">
        <v>703</v>
      </c>
      <c r="P323" s="364">
        <f t="shared" si="9"/>
        <v>0</v>
      </c>
      <c r="Q323" s="965" t="str" cm="1">
        <f t="array" aca="1" ref="Q323" ca="1">IF(ISNUMBER(P323),IF(P323=100%,"CUMPLIDA",IF(AND(ISNUMBER(L323),ISNUMBER(INDIRECT("FECHA_"&amp;$B323,1))), IF(L323&lt;=INDIRECT("FECHA_"&amp;$B323,1),"INCUMPLIDA","PROCESO"), "VERIFICAR FECHA")),"SIN VALOR AVANCE")</f>
        <v>PROCESO</v>
      </c>
    </row>
    <row r="324" spans="1:17" ht="165.75" x14ac:dyDescent="0.2">
      <c r="A324" s="987" t="s">
        <v>19</v>
      </c>
      <c r="B324" s="988" t="s">
        <v>13</v>
      </c>
      <c r="C324" s="1276"/>
      <c r="D324" s="1276"/>
      <c r="E324" s="1277"/>
      <c r="F324" s="1277"/>
      <c r="G324" s="362" t="s">
        <v>104</v>
      </c>
      <c r="H324" s="362" t="s">
        <v>104</v>
      </c>
      <c r="I324" s="962" t="s">
        <v>247</v>
      </c>
      <c r="J324" s="967">
        <v>1</v>
      </c>
      <c r="K324" s="1060">
        <v>45323</v>
      </c>
      <c r="L324" s="1060">
        <v>45747</v>
      </c>
      <c r="M324" s="964">
        <f t="shared" si="10"/>
        <v>60.571428571428569</v>
      </c>
      <c r="N324" s="1058">
        <v>0</v>
      </c>
      <c r="O324" s="1011" t="s">
        <v>706</v>
      </c>
      <c r="P324" s="364">
        <f t="shared" si="9"/>
        <v>0</v>
      </c>
      <c r="Q324" s="965" t="str" cm="1">
        <f t="array" aca="1" ref="Q324" ca="1">IF(ISNUMBER(P324),IF(P324=100%,"CUMPLIDA",IF(AND(ISNUMBER(L324),ISNUMBER(INDIRECT("FECHA_"&amp;$B324,1))), IF(L324&lt;=INDIRECT("FECHA_"&amp;$B324,1),"INCUMPLIDA","PROCESO"), "VERIFICAR FECHA")),"SIN VALOR AVANCE")</f>
        <v>PROCESO</v>
      </c>
    </row>
    <row r="325" spans="1:17" ht="105.75" x14ac:dyDescent="0.2">
      <c r="A325" s="987" t="s">
        <v>19</v>
      </c>
      <c r="B325" s="988" t="s">
        <v>13</v>
      </c>
      <c r="C325" s="1276"/>
      <c r="D325" s="1276"/>
      <c r="E325" s="1277"/>
      <c r="F325" s="1277"/>
      <c r="G325" s="362" t="s">
        <v>106</v>
      </c>
      <c r="H325" s="362" t="s">
        <v>106</v>
      </c>
      <c r="I325" s="962" t="s">
        <v>107</v>
      </c>
      <c r="J325" s="967">
        <v>1</v>
      </c>
      <c r="K325" s="1060">
        <v>45231</v>
      </c>
      <c r="L325" s="1060">
        <v>45747</v>
      </c>
      <c r="M325" s="964">
        <f t="shared" si="10"/>
        <v>73.714285714285708</v>
      </c>
      <c r="N325" s="1058">
        <v>0</v>
      </c>
      <c r="O325" s="962" t="s">
        <v>717</v>
      </c>
      <c r="P325" s="364">
        <f t="shared" si="9"/>
        <v>0</v>
      </c>
      <c r="Q325" s="965" t="str" cm="1">
        <f t="array" aca="1" ref="Q325" ca="1">IF(ISNUMBER(P325),IF(P325=100%,"CUMPLIDA",IF(AND(ISNUMBER(L325),ISNUMBER(INDIRECT("FECHA_"&amp;$B325,1))), IF(L325&lt;=INDIRECT("FECHA_"&amp;$B325,1),"INCUMPLIDA","PROCESO"), "VERIFICAR FECHA")),"SIN VALOR AVANCE")</f>
        <v>PROCESO</v>
      </c>
    </row>
    <row r="326" spans="1:17" ht="270.75" x14ac:dyDescent="0.2">
      <c r="A326" s="987" t="s">
        <v>19</v>
      </c>
      <c r="B326" s="988" t="s">
        <v>13</v>
      </c>
      <c r="C326" s="1276"/>
      <c r="D326" s="1276"/>
      <c r="E326" s="1277"/>
      <c r="F326" s="1277"/>
      <c r="G326" s="362" t="s">
        <v>108</v>
      </c>
      <c r="H326" s="362" t="s">
        <v>108</v>
      </c>
      <c r="I326" s="962" t="s">
        <v>531</v>
      </c>
      <c r="J326" s="967">
        <v>1</v>
      </c>
      <c r="K326" s="1060">
        <v>45231</v>
      </c>
      <c r="L326" s="1060">
        <v>45808</v>
      </c>
      <c r="M326" s="964">
        <f t="shared" si="10"/>
        <v>82.428571428571431</v>
      </c>
      <c r="N326" s="1058">
        <v>0</v>
      </c>
      <c r="O326" s="1011" t="s">
        <v>718</v>
      </c>
      <c r="P326" s="364">
        <f t="shared" si="9"/>
        <v>0</v>
      </c>
      <c r="Q326" s="965" t="str" cm="1">
        <f t="array" aca="1" ref="Q326" ca="1">IF(ISNUMBER(P326),IF(P326=100%,"CUMPLIDA",IF(AND(ISNUMBER(L326),ISNUMBER(INDIRECT("FECHA_"&amp;$B326,1))), IF(L326&lt;=INDIRECT("FECHA_"&amp;$B326,1),"INCUMPLIDA","PROCESO"), "VERIFICAR FECHA")),"SIN VALOR AVANCE")</f>
        <v>PROCESO</v>
      </c>
    </row>
    <row r="327" spans="1:17" ht="105.75" x14ac:dyDescent="0.2">
      <c r="A327" s="987" t="s">
        <v>19</v>
      </c>
      <c r="B327" s="988" t="s">
        <v>13</v>
      </c>
      <c r="C327" s="1276"/>
      <c r="D327" s="1276"/>
      <c r="E327" s="1277"/>
      <c r="F327" s="1277"/>
      <c r="G327" s="362" t="s">
        <v>110</v>
      </c>
      <c r="H327" s="362" t="s">
        <v>111</v>
      </c>
      <c r="I327" s="962" t="s">
        <v>112</v>
      </c>
      <c r="J327" s="967">
        <v>7</v>
      </c>
      <c r="K327" s="1060">
        <v>46024</v>
      </c>
      <c r="L327" s="1060">
        <v>46660</v>
      </c>
      <c r="M327" s="964">
        <f t="shared" si="10"/>
        <v>90.857142857142861</v>
      </c>
      <c r="N327" s="1058">
        <v>0</v>
      </c>
      <c r="O327" s="962" t="s">
        <v>717</v>
      </c>
      <c r="P327" s="364">
        <f t="shared" si="9"/>
        <v>0</v>
      </c>
      <c r="Q327" s="965" t="str" cm="1">
        <f t="array" aca="1" ref="Q327" ca="1">IF(ISNUMBER(P327),IF(P327=100%,"CUMPLIDA",IF(AND(ISNUMBER(L327),ISNUMBER(INDIRECT("FECHA_"&amp;$B327,1))), IF(L327&lt;=INDIRECT("FECHA_"&amp;$B327,1),"INCUMPLIDA","PROCESO"), "VERIFICAR FECHA")),"SIN VALOR AVANCE")</f>
        <v>PROCESO</v>
      </c>
    </row>
    <row r="328" spans="1:17" ht="165.75" x14ac:dyDescent="0.2">
      <c r="A328" s="987" t="s">
        <v>19</v>
      </c>
      <c r="B328" s="988" t="s">
        <v>13</v>
      </c>
      <c r="C328" s="1276"/>
      <c r="D328" s="1276"/>
      <c r="E328" s="1277"/>
      <c r="F328" s="1277"/>
      <c r="G328" s="362" t="s">
        <v>114</v>
      </c>
      <c r="H328" s="362" t="s">
        <v>115</v>
      </c>
      <c r="I328" s="962" t="s">
        <v>116</v>
      </c>
      <c r="J328" s="967">
        <v>1</v>
      </c>
      <c r="K328" s="1060">
        <v>46024</v>
      </c>
      <c r="L328" s="1060">
        <v>46660</v>
      </c>
      <c r="M328" s="964">
        <f t="shared" si="10"/>
        <v>90.857142857142861</v>
      </c>
      <c r="N328" s="1058">
        <v>0</v>
      </c>
      <c r="O328" s="1011" t="s">
        <v>706</v>
      </c>
      <c r="P328" s="364">
        <f t="shared" si="9"/>
        <v>0</v>
      </c>
      <c r="Q328" s="965" t="str" cm="1">
        <f t="array" aca="1" ref="Q328" ca="1">IF(ISNUMBER(P328),IF(P328=100%,"CUMPLIDA",IF(AND(ISNUMBER(L328),ISNUMBER(INDIRECT("FECHA_"&amp;$B328,1))), IF(L328&lt;=INDIRECT("FECHA_"&amp;$B328,1),"INCUMPLIDA","PROCESO"), "VERIFICAR FECHA")),"SIN VALOR AVANCE")</f>
        <v>PROCESO</v>
      </c>
    </row>
    <row r="329" spans="1:17" ht="270.75" x14ac:dyDescent="0.2">
      <c r="A329" s="987" t="s">
        <v>19</v>
      </c>
      <c r="B329" s="988" t="s">
        <v>13</v>
      </c>
      <c r="C329" s="1276"/>
      <c r="D329" s="1276"/>
      <c r="E329" s="1277"/>
      <c r="F329" s="1277"/>
      <c r="G329" s="362" t="s">
        <v>117</v>
      </c>
      <c r="H329" s="362" t="s">
        <v>118</v>
      </c>
      <c r="I329" s="962" t="s">
        <v>119</v>
      </c>
      <c r="J329" s="967">
        <v>2</v>
      </c>
      <c r="K329" s="1060">
        <v>46024</v>
      </c>
      <c r="L329" s="1060">
        <v>46660</v>
      </c>
      <c r="M329" s="964">
        <f t="shared" si="10"/>
        <v>90.857142857142861</v>
      </c>
      <c r="N329" s="1058">
        <v>0</v>
      </c>
      <c r="O329" s="1011" t="s">
        <v>719</v>
      </c>
      <c r="P329" s="364">
        <f t="shared" si="9"/>
        <v>0</v>
      </c>
      <c r="Q329" s="965" t="str" cm="1">
        <f t="array" aca="1" ref="Q329" ca="1">IF(ISNUMBER(P329),IF(P329=100%,"CUMPLIDA",IF(AND(ISNUMBER(L329),ISNUMBER(INDIRECT("FECHA_"&amp;$B329,1))), IF(L329&lt;=INDIRECT("FECHA_"&amp;$B329,1),"INCUMPLIDA","PROCESO"), "VERIFICAR FECHA")),"SIN VALOR AVANCE")</f>
        <v>PROCESO</v>
      </c>
    </row>
    <row r="330" spans="1:17" ht="315.75" customHeight="1" x14ac:dyDescent="0.2">
      <c r="A330" s="987" t="s">
        <v>19</v>
      </c>
      <c r="B330" s="988" t="s">
        <v>13</v>
      </c>
      <c r="C330" s="1263" t="s">
        <v>720</v>
      </c>
      <c r="D330" s="1263" t="s">
        <v>537</v>
      </c>
      <c r="E330" s="1262" t="s">
        <v>721</v>
      </c>
      <c r="F330" s="1262" t="s">
        <v>722</v>
      </c>
      <c r="G330" s="1275" t="s">
        <v>695</v>
      </c>
      <c r="H330" s="1008" t="s">
        <v>696</v>
      </c>
      <c r="I330" s="962" t="s">
        <v>697</v>
      </c>
      <c r="J330" s="963">
        <v>1</v>
      </c>
      <c r="K330" s="1057">
        <v>44013</v>
      </c>
      <c r="L330" s="1057">
        <v>44074</v>
      </c>
      <c r="M330" s="964">
        <f t="shared" si="10"/>
        <v>8.7142857142857135</v>
      </c>
      <c r="N330" s="1058">
        <v>1</v>
      </c>
      <c r="O330" s="962" t="s">
        <v>698</v>
      </c>
      <c r="P330" s="364">
        <f t="shared" ref="P330:P393" si="11">IF(B330="ITRC",N330,N330/J330)</f>
        <v>1</v>
      </c>
      <c r="Q330" s="965" t="str" cm="1">
        <f t="array" aca="1" ref="Q330" ca="1">IF(ISNUMBER(P330),IF(P330=100%,"CUMPLIDA",IF(AND(ISNUMBER(L330),ISNUMBER(INDIRECT("FECHA_"&amp;$B330,1))), IF(L330&lt;=INDIRECT("FECHA_"&amp;$B330,1),"INCUMPLIDA","PROCESO"), "VERIFICAR FECHA")),"SIN VALOR AVANCE")</f>
        <v>CUMPLIDA</v>
      </c>
    </row>
    <row r="331" spans="1:17" ht="315.75" x14ac:dyDescent="0.2">
      <c r="A331" s="987" t="s">
        <v>19</v>
      </c>
      <c r="B331" s="988" t="s">
        <v>13</v>
      </c>
      <c r="C331" s="1263"/>
      <c r="D331" s="1263"/>
      <c r="E331" s="1262"/>
      <c r="F331" s="1262"/>
      <c r="G331" s="1275"/>
      <c r="H331" s="1008" t="s">
        <v>699</v>
      </c>
      <c r="I331" s="962" t="s">
        <v>164</v>
      </c>
      <c r="J331" s="963">
        <v>1</v>
      </c>
      <c r="K331" s="1057">
        <v>44075</v>
      </c>
      <c r="L331" s="1057">
        <v>44196</v>
      </c>
      <c r="M331" s="964">
        <f t="shared" si="10"/>
        <v>17.285714285714285</v>
      </c>
      <c r="N331" s="1058">
        <v>1</v>
      </c>
      <c r="O331" s="962" t="s">
        <v>723</v>
      </c>
      <c r="P331" s="364">
        <f t="shared" si="11"/>
        <v>1</v>
      </c>
      <c r="Q331" s="965" t="str" cm="1">
        <f t="array" aca="1" ref="Q331" ca="1">IF(ISNUMBER(P331),IF(P331=100%,"CUMPLIDA",IF(AND(ISNUMBER(L331),ISNUMBER(INDIRECT("FECHA_"&amp;$B331,1))), IF(L331&lt;=INDIRECT("FECHA_"&amp;$B331,1),"INCUMPLIDA","PROCESO"), "VERIFICAR FECHA")),"SIN VALOR AVANCE")</f>
        <v>CUMPLIDA</v>
      </c>
    </row>
    <row r="332" spans="1:17" ht="315.75" x14ac:dyDescent="0.2">
      <c r="A332" s="987" t="s">
        <v>19</v>
      </c>
      <c r="B332" s="988" t="s">
        <v>13</v>
      </c>
      <c r="C332" s="1263"/>
      <c r="D332" s="1263"/>
      <c r="E332" s="1262"/>
      <c r="F332" s="1262"/>
      <c r="G332" s="1262" t="s">
        <v>695</v>
      </c>
      <c r="H332" s="362" t="s">
        <v>682</v>
      </c>
      <c r="I332" s="962" t="s">
        <v>683</v>
      </c>
      <c r="J332" s="967">
        <v>1</v>
      </c>
      <c r="K332" s="1057">
        <v>45231</v>
      </c>
      <c r="L332" s="1057">
        <v>45504</v>
      </c>
      <c r="M332" s="964">
        <f t="shared" si="10"/>
        <v>39</v>
      </c>
      <c r="N332" s="1058">
        <v>1</v>
      </c>
      <c r="O332" s="1011" t="s">
        <v>701</v>
      </c>
      <c r="P332" s="364">
        <f t="shared" si="11"/>
        <v>1</v>
      </c>
      <c r="Q332" s="965" t="str" cm="1">
        <f t="array" aca="1" ref="Q332" ca="1">IF(ISNUMBER(P332),IF(P332=100%,"CUMPLIDA",IF(AND(ISNUMBER(L332),ISNUMBER(INDIRECT("FECHA_"&amp;$B332,1))), IF(L332&lt;=INDIRECT("FECHA_"&amp;$B332,1),"INCUMPLIDA","PROCESO"), "VERIFICAR FECHA")),"SIN VALOR AVANCE")</f>
        <v>CUMPLIDA</v>
      </c>
    </row>
    <row r="333" spans="1:17" ht="315.75" x14ac:dyDescent="0.2">
      <c r="A333" s="987" t="s">
        <v>19</v>
      </c>
      <c r="B333" s="988" t="s">
        <v>13</v>
      </c>
      <c r="C333" s="1263"/>
      <c r="D333" s="1263"/>
      <c r="E333" s="1262"/>
      <c r="F333" s="1262"/>
      <c r="G333" s="1262"/>
      <c r="H333" s="362" t="s">
        <v>685</v>
      </c>
      <c r="I333" s="962" t="s">
        <v>686</v>
      </c>
      <c r="J333" s="967">
        <v>1</v>
      </c>
      <c r="K333" s="1057">
        <v>45231</v>
      </c>
      <c r="L333" s="1057">
        <v>45504</v>
      </c>
      <c r="M333" s="964">
        <f t="shared" si="10"/>
        <v>39</v>
      </c>
      <c r="N333" s="1058">
        <v>1</v>
      </c>
      <c r="O333" s="1011" t="s">
        <v>701</v>
      </c>
      <c r="P333" s="364">
        <f t="shared" si="11"/>
        <v>1</v>
      </c>
      <c r="Q333" s="965" t="str" cm="1">
        <f t="array" aca="1" ref="Q333" ca="1">IF(ISNUMBER(P333),IF(P333=100%,"CUMPLIDA",IF(AND(ISNUMBER(L333),ISNUMBER(INDIRECT("FECHA_"&amp;$B333,1))), IF(L333&lt;=INDIRECT("FECHA_"&amp;$B333,1),"INCUMPLIDA","PROCESO"), "VERIFICAR FECHA")),"SIN VALOR AVANCE")</f>
        <v>CUMPLIDA</v>
      </c>
    </row>
    <row r="334" spans="1:17" ht="195.75" x14ac:dyDescent="0.2">
      <c r="A334" s="987" t="s">
        <v>19</v>
      </c>
      <c r="B334" s="988" t="s">
        <v>13</v>
      </c>
      <c r="C334" s="1263"/>
      <c r="D334" s="1263"/>
      <c r="E334" s="1262"/>
      <c r="F334" s="1262"/>
      <c r="G334" s="362" t="s">
        <v>97</v>
      </c>
      <c r="H334" s="362" t="s">
        <v>98</v>
      </c>
      <c r="I334" s="962" t="s">
        <v>99</v>
      </c>
      <c r="J334" s="967">
        <v>1</v>
      </c>
      <c r="K334" s="1060">
        <v>45323</v>
      </c>
      <c r="L334" s="1060">
        <v>45747</v>
      </c>
      <c r="M334" s="964">
        <f t="shared" si="10"/>
        <v>60.571428571428569</v>
      </c>
      <c r="N334" s="1058">
        <v>0</v>
      </c>
      <c r="O334" s="1011" t="s">
        <v>724</v>
      </c>
      <c r="P334" s="364">
        <f t="shared" si="11"/>
        <v>0</v>
      </c>
      <c r="Q334" s="965" t="str" cm="1">
        <f t="array" aca="1" ref="Q334" ca="1">IF(ISNUMBER(P334),IF(P334=100%,"CUMPLIDA",IF(AND(ISNUMBER(L334),ISNUMBER(INDIRECT("FECHA_"&amp;$B334,1))), IF(L334&lt;=INDIRECT("FECHA_"&amp;$B334,1),"INCUMPLIDA","PROCESO"), "VERIFICAR FECHA")),"SIN VALOR AVANCE")</f>
        <v>PROCESO</v>
      </c>
    </row>
    <row r="335" spans="1:17" ht="105.75" x14ac:dyDescent="0.2">
      <c r="A335" s="987" t="s">
        <v>19</v>
      </c>
      <c r="B335" s="988" t="s">
        <v>13</v>
      </c>
      <c r="C335" s="1263"/>
      <c r="D335" s="1263"/>
      <c r="E335" s="1262"/>
      <c r="F335" s="1262"/>
      <c r="G335" s="362" t="s">
        <v>101</v>
      </c>
      <c r="H335" s="362" t="s">
        <v>101</v>
      </c>
      <c r="I335" s="962" t="s">
        <v>102</v>
      </c>
      <c r="J335" s="967">
        <v>1</v>
      </c>
      <c r="K335" s="1060">
        <v>45323</v>
      </c>
      <c r="L335" s="1060">
        <v>45747</v>
      </c>
      <c r="M335" s="964">
        <f t="shared" si="10"/>
        <v>60.571428571428569</v>
      </c>
      <c r="N335" s="1058">
        <v>0</v>
      </c>
      <c r="O335" s="962" t="s">
        <v>717</v>
      </c>
      <c r="P335" s="364">
        <f t="shared" si="11"/>
        <v>0</v>
      </c>
      <c r="Q335" s="965" t="str" cm="1">
        <f t="array" aca="1" ref="Q335" ca="1">IF(ISNUMBER(P335),IF(P335=100%,"CUMPLIDA",IF(AND(ISNUMBER(L335),ISNUMBER(INDIRECT("FECHA_"&amp;$B335,1))), IF(L335&lt;=INDIRECT("FECHA_"&amp;$B335,1),"INCUMPLIDA","PROCESO"), "VERIFICAR FECHA")),"SIN VALOR AVANCE")</f>
        <v>PROCESO</v>
      </c>
    </row>
    <row r="336" spans="1:17" ht="120.75" x14ac:dyDescent="0.2">
      <c r="A336" s="987" t="s">
        <v>19</v>
      </c>
      <c r="B336" s="988" t="s">
        <v>13</v>
      </c>
      <c r="C336" s="1263"/>
      <c r="D336" s="1263"/>
      <c r="E336" s="1262"/>
      <c r="F336" s="1262"/>
      <c r="G336" s="362" t="s">
        <v>237</v>
      </c>
      <c r="H336" s="362" t="s">
        <v>238</v>
      </c>
      <c r="I336" s="962" t="s">
        <v>239</v>
      </c>
      <c r="J336" s="967">
        <v>1</v>
      </c>
      <c r="K336" s="1060">
        <v>45231</v>
      </c>
      <c r="L336" s="1060">
        <v>45747</v>
      </c>
      <c r="M336" s="964">
        <f t="shared" si="10"/>
        <v>73.714285714285708</v>
      </c>
      <c r="N336" s="1058">
        <v>0</v>
      </c>
      <c r="O336" s="962" t="s">
        <v>703</v>
      </c>
      <c r="P336" s="364">
        <f t="shared" si="11"/>
        <v>0</v>
      </c>
      <c r="Q336" s="965" t="str" cm="1">
        <f t="array" aca="1" ref="Q336" ca="1">IF(ISNUMBER(P336),IF(P336=100%,"CUMPLIDA",IF(AND(ISNUMBER(L336),ISNUMBER(INDIRECT("FECHA_"&amp;$B336,1))), IF(L336&lt;=INDIRECT("FECHA_"&amp;$B336,1),"INCUMPLIDA","PROCESO"), "VERIFICAR FECHA")),"SIN VALOR AVANCE")</f>
        <v>PROCESO</v>
      </c>
    </row>
    <row r="337" spans="1:17" ht="165.75" x14ac:dyDescent="0.2">
      <c r="A337" s="987" t="s">
        <v>19</v>
      </c>
      <c r="B337" s="988" t="s">
        <v>13</v>
      </c>
      <c r="C337" s="1263"/>
      <c r="D337" s="1263"/>
      <c r="E337" s="1262"/>
      <c r="F337" s="1262"/>
      <c r="G337" s="362" t="s">
        <v>104</v>
      </c>
      <c r="H337" s="362" t="s">
        <v>104</v>
      </c>
      <c r="I337" s="962" t="s">
        <v>247</v>
      </c>
      <c r="J337" s="967">
        <v>1</v>
      </c>
      <c r="K337" s="1060">
        <v>45323</v>
      </c>
      <c r="L337" s="1060">
        <v>45747</v>
      </c>
      <c r="M337" s="964">
        <f t="shared" si="10"/>
        <v>60.571428571428569</v>
      </c>
      <c r="N337" s="1058">
        <v>0</v>
      </c>
      <c r="O337" s="1011" t="s">
        <v>706</v>
      </c>
      <c r="P337" s="364">
        <f t="shared" si="11"/>
        <v>0</v>
      </c>
      <c r="Q337" s="965" t="str" cm="1">
        <f t="array" aca="1" ref="Q337" ca="1">IF(ISNUMBER(P337),IF(P337=100%,"CUMPLIDA",IF(AND(ISNUMBER(L337),ISNUMBER(INDIRECT("FECHA_"&amp;$B337,1))), IF(L337&lt;=INDIRECT("FECHA_"&amp;$B337,1),"INCUMPLIDA","PROCESO"), "VERIFICAR FECHA")),"SIN VALOR AVANCE")</f>
        <v>PROCESO</v>
      </c>
    </row>
    <row r="338" spans="1:17" ht="105.75" x14ac:dyDescent="0.2">
      <c r="A338" s="987" t="s">
        <v>19</v>
      </c>
      <c r="B338" s="988" t="s">
        <v>13</v>
      </c>
      <c r="C338" s="1263"/>
      <c r="D338" s="1263"/>
      <c r="E338" s="1262"/>
      <c r="F338" s="1262"/>
      <c r="G338" s="362" t="s">
        <v>106</v>
      </c>
      <c r="H338" s="362" t="s">
        <v>106</v>
      </c>
      <c r="I338" s="962" t="s">
        <v>107</v>
      </c>
      <c r="J338" s="967">
        <v>1</v>
      </c>
      <c r="K338" s="1060">
        <v>45231</v>
      </c>
      <c r="L338" s="1060">
        <v>45747</v>
      </c>
      <c r="M338" s="964">
        <f t="shared" si="10"/>
        <v>73.714285714285708</v>
      </c>
      <c r="N338" s="1058">
        <v>0</v>
      </c>
      <c r="O338" s="962" t="s">
        <v>717</v>
      </c>
      <c r="P338" s="364">
        <f t="shared" si="11"/>
        <v>0</v>
      </c>
      <c r="Q338" s="965" t="str" cm="1">
        <f t="array" aca="1" ref="Q338" ca="1">IF(ISNUMBER(P338),IF(P338=100%,"CUMPLIDA",IF(AND(ISNUMBER(L338),ISNUMBER(INDIRECT("FECHA_"&amp;$B338,1))), IF(L338&lt;=INDIRECT("FECHA_"&amp;$B338,1),"INCUMPLIDA","PROCESO"), "VERIFICAR FECHA")),"SIN VALOR AVANCE")</f>
        <v>PROCESO</v>
      </c>
    </row>
    <row r="339" spans="1:17" ht="285.75" x14ac:dyDescent="0.2">
      <c r="A339" s="987" t="s">
        <v>19</v>
      </c>
      <c r="B339" s="988" t="s">
        <v>13</v>
      </c>
      <c r="C339" s="1263"/>
      <c r="D339" s="1263"/>
      <c r="E339" s="1262"/>
      <c r="F339" s="1262"/>
      <c r="G339" s="362" t="s">
        <v>108</v>
      </c>
      <c r="H339" s="362" t="s">
        <v>108</v>
      </c>
      <c r="I339" s="962" t="s">
        <v>531</v>
      </c>
      <c r="J339" s="967">
        <v>1</v>
      </c>
      <c r="K339" s="1060">
        <v>45231</v>
      </c>
      <c r="L339" s="1060">
        <v>45808</v>
      </c>
      <c r="M339" s="964">
        <f t="shared" ref="M339:M402" si="12">(L339-K339)/7</f>
        <v>82.428571428571431</v>
      </c>
      <c r="N339" s="1058">
        <v>0</v>
      </c>
      <c r="O339" s="1011" t="s">
        <v>725</v>
      </c>
      <c r="P339" s="364">
        <f t="shared" si="11"/>
        <v>0</v>
      </c>
      <c r="Q339" s="965" t="str" cm="1">
        <f t="array" aca="1" ref="Q339" ca="1">IF(ISNUMBER(P339),IF(P339=100%,"CUMPLIDA",IF(AND(ISNUMBER(L339),ISNUMBER(INDIRECT("FECHA_"&amp;$B339,1))), IF(L339&lt;=INDIRECT("FECHA_"&amp;$B339,1),"INCUMPLIDA","PROCESO"), "VERIFICAR FECHA")),"SIN VALOR AVANCE")</f>
        <v>PROCESO</v>
      </c>
    </row>
    <row r="340" spans="1:17" ht="105.75" x14ac:dyDescent="0.2">
      <c r="A340" s="987" t="s">
        <v>19</v>
      </c>
      <c r="B340" s="988" t="s">
        <v>13</v>
      </c>
      <c r="C340" s="1263"/>
      <c r="D340" s="1263"/>
      <c r="E340" s="1262"/>
      <c r="F340" s="1262"/>
      <c r="G340" s="362" t="s">
        <v>110</v>
      </c>
      <c r="H340" s="362" t="s">
        <v>111</v>
      </c>
      <c r="I340" s="962" t="s">
        <v>112</v>
      </c>
      <c r="J340" s="967">
        <v>7</v>
      </c>
      <c r="K340" s="1060">
        <v>46024</v>
      </c>
      <c r="L340" s="1060">
        <v>46660</v>
      </c>
      <c r="M340" s="964">
        <f t="shared" si="12"/>
        <v>90.857142857142861</v>
      </c>
      <c r="N340" s="1058">
        <v>0</v>
      </c>
      <c r="O340" s="962" t="s">
        <v>717</v>
      </c>
      <c r="P340" s="364">
        <f t="shared" si="11"/>
        <v>0</v>
      </c>
      <c r="Q340" s="965" t="str" cm="1">
        <f t="array" aca="1" ref="Q340" ca="1">IF(ISNUMBER(P340),IF(P340=100%,"CUMPLIDA",IF(AND(ISNUMBER(L340),ISNUMBER(INDIRECT("FECHA_"&amp;$B340,1))), IF(L340&lt;=INDIRECT("FECHA_"&amp;$B340,1),"INCUMPLIDA","PROCESO"), "VERIFICAR FECHA")),"SIN VALOR AVANCE")</f>
        <v>PROCESO</v>
      </c>
    </row>
    <row r="341" spans="1:17" ht="180.75" x14ac:dyDescent="0.2">
      <c r="A341" s="987" t="s">
        <v>19</v>
      </c>
      <c r="B341" s="988" t="s">
        <v>13</v>
      </c>
      <c r="C341" s="1263"/>
      <c r="D341" s="1263"/>
      <c r="E341" s="1262"/>
      <c r="F341" s="1262"/>
      <c r="G341" s="362" t="s">
        <v>114</v>
      </c>
      <c r="H341" s="362" t="s">
        <v>115</v>
      </c>
      <c r="I341" s="962" t="s">
        <v>116</v>
      </c>
      <c r="J341" s="967">
        <v>1</v>
      </c>
      <c r="K341" s="1060">
        <v>46024</v>
      </c>
      <c r="L341" s="1060">
        <v>46660</v>
      </c>
      <c r="M341" s="964">
        <f t="shared" si="12"/>
        <v>90.857142857142861</v>
      </c>
      <c r="N341" s="1058">
        <v>0</v>
      </c>
      <c r="O341" s="1011" t="s">
        <v>702</v>
      </c>
      <c r="P341" s="364">
        <f t="shared" si="11"/>
        <v>0</v>
      </c>
      <c r="Q341" s="965" t="str" cm="1">
        <f t="array" aca="1" ref="Q341" ca="1">IF(ISNUMBER(P341),IF(P341=100%,"CUMPLIDA",IF(AND(ISNUMBER(L341),ISNUMBER(INDIRECT("FECHA_"&amp;$B341,1))), IF(L341&lt;=INDIRECT("FECHA_"&amp;$B341,1),"INCUMPLIDA","PROCESO"), "VERIFICAR FECHA")),"SIN VALOR AVANCE")</f>
        <v>PROCESO</v>
      </c>
    </row>
    <row r="342" spans="1:17" ht="330.75" x14ac:dyDescent="0.2">
      <c r="A342" s="987" t="s">
        <v>19</v>
      </c>
      <c r="B342" s="988" t="s">
        <v>13</v>
      </c>
      <c r="C342" s="1263"/>
      <c r="D342" s="1263"/>
      <c r="E342" s="1262"/>
      <c r="F342" s="1262"/>
      <c r="G342" s="362" t="s">
        <v>117</v>
      </c>
      <c r="H342" s="362" t="s">
        <v>118</v>
      </c>
      <c r="I342" s="962" t="s">
        <v>119</v>
      </c>
      <c r="J342" s="967">
        <v>2</v>
      </c>
      <c r="K342" s="1060">
        <v>46024</v>
      </c>
      <c r="L342" s="1060">
        <v>46660</v>
      </c>
      <c r="M342" s="964">
        <f t="shared" si="12"/>
        <v>90.857142857142861</v>
      </c>
      <c r="N342" s="1058">
        <v>0</v>
      </c>
      <c r="O342" s="1011" t="s">
        <v>726</v>
      </c>
      <c r="P342" s="364">
        <f t="shared" si="11"/>
        <v>0</v>
      </c>
      <c r="Q342" s="965" t="str" cm="1">
        <f t="array" aca="1" ref="Q342" ca="1">IF(ISNUMBER(P342),IF(P342=100%,"CUMPLIDA",IF(AND(ISNUMBER(L342),ISNUMBER(INDIRECT("FECHA_"&amp;$B342,1))), IF(L342&lt;=INDIRECT("FECHA_"&amp;$B342,1),"INCUMPLIDA","PROCESO"), "VERIFICAR FECHA")),"SIN VALOR AVANCE")</f>
        <v>PROCESO</v>
      </c>
    </row>
    <row r="343" spans="1:17" ht="135.75" customHeight="1" x14ac:dyDescent="0.2">
      <c r="A343" s="987" t="s">
        <v>19</v>
      </c>
      <c r="B343" s="988" t="s">
        <v>13</v>
      </c>
      <c r="C343" s="1263" t="s">
        <v>727</v>
      </c>
      <c r="D343" s="1263" t="s">
        <v>728</v>
      </c>
      <c r="E343" s="1262" t="s">
        <v>729</v>
      </c>
      <c r="F343" s="1262" t="s">
        <v>730</v>
      </c>
      <c r="G343" s="362" t="s">
        <v>731</v>
      </c>
      <c r="H343" s="362" t="s">
        <v>732</v>
      </c>
      <c r="I343" s="962" t="s">
        <v>733</v>
      </c>
      <c r="J343" s="963">
        <v>1</v>
      </c>
      <c r="K343" s="1057">
        <v>43770</v>
      </c>
      <c r="L343" s="1057">
        <v>43951</v>
      </c>
      <c r="M343" s="964">
        <f t="shared" si="12"/>
        <v>25.857142857142858</v>
      </c>
      <c r="N343" s="1058">
        <v>1</v>
      </c>
      <c r="O343" s="1003" t="s">
        <v>734</v>
      </c>
      <c r="P343" s="364">
        <f t="shared" si="11"/>
        <v>1</v>
      </c>
      <c r="Q343" s="965" t="str" cm="1">
        <f t="array" aca="1" ref="Q343" ca="1">IF(ISNUMBER(P343),IF(P343=100%,"CUMPLIDA",IF(AND(ISNUMBER(L343),ISNUMBER(INDIRECT("FECHA_"&amp;$B343,1))), IF(L343&lt;=INDIRECT("FECHA_"&amp;$B343,1),"INCUMPLIDA","PROCESO"), "VERIFICAR FECHA")),"SIN VALOR AVANCE")</f>
        <v>CUMPLIDA</v>
      </c>
    </row>
    <row r="344" spans="1:17" ht="150.75" x14ac:dyDescent="0.2">
      <c r="A344" s="987" t="s">
        <v>19</v>
      </c>
      <c r="B344" s="988" t="s">
        <v>13</v>
      </c>
      <c r="C344" s="1263"/>
      <c r="D344" s="1263"/>
      <c r="E344" s="1262"/>
      <c r="F344" s="1262"/>
      <c r="G344" s="362" t="s">
        <v>735</v>
      </c>
      <c r="H344" s="362" t="s">
        <v>736</v>
      </c>
      <c r="I344" s="962" t="s">
        <v>733</v>
      </c>
      <c r="J344" s="963">
        <v>1</v>
      </c>
      <c r="K344" s="1057">
        <v>43770</v>
      </c>
      <c r="L344" s="1057">
        <v>43951</v>
      </c>
      <c r="M344" s="964">
        <f t="shared" si="12"/>
        <v>25.857142857142858</v>
      </c>
      <c r="N344" s="1058">
        <v>1</v>
      </c>
      <c r="O344" s="1003" t="s">
        <v>734</v>
      </c>
      <c r="P344" s="364">
        <f t="shared" si="11"/>
        <v>1</v>
      </c>
      <c r="Q344" s="965" t="str" cm="1">
        <f t="array" aca="1" ref="Q344" ca="1">IF(ISNUMBER(P344),IF(P344=100%,"CUMPLIDA",IF(AND(ISNUMBER(L344),ISNUMBER(INDIRECT("FECHA_"&amp;$B344,1))), IF(L344&lt;=INDIRECT("FECHA_"&amp;$B344,1),"INCUMPLIDA","PROCESO"), "VERIFICAR FECHA")),"SIN VALOR AVANCE")</f>
        <v>CUMPLIDA</v>
      </c>
    </row>
    <row r="345" spans="1:17" ht="315.75" x14ac:dyDescent="0.2">
      <c r="A345" s="987" t="s">
        <v>19</v>
      </c>
      <c r="B345" s="988" t="s">
        <v>13</v>
      </c>
      <c r="C345" s="1263"/>
      <c r="D345" s="1263"/>
      <c r="E345" s="1262"/>
      <c r="F345" s="1262"/>
      <c r="G345" s="1278" t="s">
        <v>695</v>
      </c>
      <c r="H345" s="1008" t="s">
        <v>696</v>
      </c>
      <c r="I345" s="962" t="s">
        <v>697</v>
      </c>
      <c r="J345" s="963">
        <v>1</v>
      </c>
      <c r="K345" s="1057">
        <v>44013</v>
      </c>
      <c r="L345" s="1057">
        <v>44074</v>
      </c>
      <c r="M345" s="964">
        <f t="shared" si="12"/>
        <v>8.7142857142857135</v>
      </c>
      <c r="N345" s="1058">
        <v>1</v>
      </c>
      <c r="O345" s="962" t="s">
        <v>698</v>
      </c>
      <c r="P345" s="364">
        <f t="shared" si="11"/>
        <v>1</v>
      </c>
      <c r="Q345" s="965" t="str" cm="1">
        <f t="array" aca="1" ref="Q345" ca="1">IF(ISNUMBER(P345),IF(P345=100%,"CUMPLIDA",IF(AND(ISNUMBER(L345),ISNUMBER(INDIRECT("FECHA_"&amp;$B345,1))), IF(L345&lt;=INDIRECT("FECHA_"&amp;$B345,1),"INCUMPLIDA","PROCESO"), "VERIFICAR FECHA")),"SIN VALOR AVANCE")</f>
        <v>CUMPLIDA</v>
      </c>
    </row>
    <row r="346" spans="1:17" ht="285.75" x14ac:dyDescent="0.2">
      <c r="A346" s="987" t="s">
        <v>19</v>
      </c>
      <c r="B346" s="988" t="s">
        <v>13</v>
      </c>
      <c r="C346" s="1263"/>
      <c r="D346" s="1263"/>
      <c r="E346" s="1262"/>
      <c r="F346" s="1262"/>
      <c r="G346" s="1278"/>
      <c r="H346" s="1008" t="s">
        <v>699</v>
      </c>
      <c r="I346" s="962" t="s">
        <v>164</v>
      </c>
      <c r="J346" s="963">
        <v>1</v>
      </c>
      <c r="K346" s="1057">
        <v>44075</v>
      </c>
      <c r="L346" s="1057">
        <v>44196</v>
      </c>
      <c r="M346" s="964">
        <f t="shared" si="12"/>
        <v>17.285714285714285</v>
      </c>
      <c r="N346" s="1058">
        <v>1</v>
      </c>
      <c r="O346" s="962" t="s">
        <v>737</v>
      </c>
      <c r="P346" s="364">
        <f t="shared" si="11"/>
        <v>1</v>
      </c>
      <c r="Q346" s="965" t="str" cm="1">
        <f t="array" aca="1" ref="Q346" ca="1">IF(ISNUMBER(P346),IF(P346=100%,"CUMPLIDA",IF(AND(ISNUMBER(L346),ISNUMBER(INDIRECT("FECHA_"&amp;$B346,1))), IF(L346&lt;=INDIRECT("FECHA_"&amp;$B346,1),"INCUMPLIDA","PROCESO"), "VERIFICAR FECHA")),"SIN VALOR AVANCE")</f>
        <v>CUMPLIDA</v>
      </c>
    </row>
    <row r="347" spans="1:17" ht="315.75" x14ac:dyDescent="0.2">
      <c r="A347" s="987" t="s">
        <v>19</v>
      </c>
      <c r="B347" s="988" t="s">
        <v>13</v>
      </c>
      <c r="C347" s="1263"/>
      <c r="D347" s="1263"/>
      <c r="E347" s="1262"/>
      <c r="F347" s="1262"/>
      <c r="G347" s="1278"/>
      <c r="H347" s="362" t="s">
        <v>682</v>
      </c>
      <c r="I347" s="962" t="s">
        <v>683</v>
      </c>
      <c r="J347" s="967">
        <v>1</v>
      </c>
      <c r="K347" s="1057">
        <v>45231</v>
      </c>
      <c r="L347" s="1057">
        <v>45504</v>
      </c>
      <c r="M347" s="964">
        <f t="shared" si="12"/>
        <v>39</v>
      </c>
      <c r="N347" s="1058">
        <v>1</v>
      </c>
      <c r="O347" s="1011" t="s">
        <v>701</v>
      </c>
      <c r="P347" s="364">
        <f t="shared" si="11"/>
        <v>1</v>
      </c>
      <c r="Q347" s="965" t="str" cm="1">
        <f t="array" aca="1" ref="Q347" ca="1">IF(ISNUMBER(P347),IF(P347=100%,"CUMPLIDA",IF(AND(ISNUMBER(L347),ISNUMBER(INDIRECT("FECHA_"&amp;$B347,1))), IF(L347&lt;=INDIRECT("FECHA_"&amp;$B347,1),"INCUMPLIDA","PROCESO"), "VERIFICAR FECHA")),"SIN VALOR AVANCE")</f>
        <v>CUMPLIDA</v>
      </c>
    </row>
    <row r="348" spans="1:17" ht="315.75" x14ac:dyDescent="0.2">
      <c r="A348" s="987" t="s">
        <v>19</v>
      </c>
      <c r="B348" s="988" t="s">
        <v>13</v>
      </c>
      <c r="C348" s="1263"/>
      <c r="D348" s="1263"/>
      <c r="E348" s="1262"/>
      <c r="F348" s="1262"/>
      <c r="G348" s="1278"/>
      <c r="H348" s="362" t="s">
        <v>685</v>
      </c>
      <c r="I348" s="962" t="s">
        <v>686</v>
      </c>
      <c r="J348" s="967">
        <v>1</v>
      </c>
      <c r="K348" s="1057">
        <v>45231</v>
      </c>
      <c r="L348" s="1057">
        <v>45504</v>
      </c>
      <c r="M348" s="964">
        <f t="shared" si="12"/>
        <v>39</v>
      </c>
      <c r="N348" s="1058">
        <v>1</v>
      </c>
      <c r="O348" s="1011" t="s">
        <v>701</v>
      </c>
      <c r="P348" s="364">
        <f t="shared" si="11"/>
        <v>1</v>
      </c>
      <c r="Q348" s="965" t="str" cm="1">
        <f t="array" aca="1" ref="Q348" ca="1">IF(ISNUMBER(P348),IF(P348=100%,"CUMPLIDA",IF(AND(ISNUMBER(L348),ISNUMBER(INDIRECT("FECHA_"&amp;$B348,1))), IF(L348&lt;=INDIRECT("FECHA_"&amp;$B348,1),"INCUMPLIDA","PROCESO"), "VERIFICAR FECHA")),"SIN VALOR AVANCE")</f>
        <v>CUMPLIDA</v>
      </c>
    </row>
    <row r="349" spans="1:17" ht="180.75" x14ac:dyDescent="0.2">
      <c r="A349" s="987" t="s">
        <v>19</v>
      </c>
      <c r="B349" s="988" t="s">
        <v>13</v>
      </c>
      <c r="C349" s="1263"/>
      <c r="D349" s="1263"/>
      <c r="E349" s="1262"/>
      <c r="F349" s="1262"/>
      <c r="G349" s="362" t="s">
        <v>97</v>
      </c>
      <c r="H349" s="362" t="s">
        <v>98</v>
      </c>
      <c r="I349" s="962" t="s">
        <v>99</v>
      </c>
      <c r="J349" s="967">
        <v>1</v>
      </c>
      <c r="K349" s="1060">
        <v>45323</v>
      </c>
      <c r="L349" s="1060">
        <v>45747</v>
      </c>
      <c r="M349" s="964">
        <f t="shared" si="12"/>
        <v>60.571428571428569</v>
      </c>
      <c r="N349" s="1058">
        <v>0</v>
      </c>
      <c r="O349" s="1011" t="s">
        <v>702</v>
      </c>
      <c r="P349" s="364">
        <f t="shared" si="11"/>
        <v>0</v>
      </c>
      <c r="Q349" s="965" t="str" cm="1">
        <f t="array" aca="1" ref="Q349" ca="1">IF(ISNUMBER(P349),IF(P349=100%,"CUMPLIDA",IF(AND(ISNUMBER(L349),ISNUMBER(INDIRECT("FECHA_"&amp;$B349,1))), IF(L349&lt;=INDIRECT("FECHA_"&amp;$B349,1),"INCUMPLIDA","PROCESO"), "VERIFICAR FECHA")),"SIN VALOR AVANCE")</f>
        <v>PROCESO</v>
      </c>
    </row>
    <row r="350" spans="1:17" ht="105.75" x14ac:dyDescent="0.2">
      <c r="A350" s="987" t="s">
        <v>19</v>
      </c>
      <c r="B350" s="988" t="s">
        <v>13</v>
      </c>
      <c r="C350" s="1263"/>
      <c r="D350" s="1263"/>
      <c r="E350" s="1262"/>
      <c r="F350" s="1262"/>
      <c r="G350" s="362" t="s">
        <v>101</v>
      </c>
      <c r="H350" s="362" t="s">
        <v>101</v>
      </c>
      <c r="I350" s="962" t="s">
        <v>102</v>
      </c>
      <c r="J350" s="967">
        <v>1</v>
      </c>
      <c r="K350" s="1060">
        <v>45323</v>
      </c>
      <c r="L350" s="1060">
        <v>45747</v>
      </c>
      <c r="M350" s="964">
        <f t="shared" si="12"/>
        <v>60.571428571428569</v>
      </c>
      <c r="N350" s="1058">
        <v>0</v>
      </c>
      <c r="O350" s="962" t="s">
        <v>717</v>
      </c>
      <c r="P350" s="364">
        <f t="shared" si="11"/>
        <v>0</v>
      </c>
      <c r="Q350" s="965" t="str" cm="1">
        <f t="array" aca="1" ref="Q350" ca="1">IF(ISNUMBER(P350),IF(P350=100%,"CUMPLIDA",IF(AND(ISNUMBER(L350),ISNUMBER(INDIRECT("FECHA_"&amp;$B350,1))), IF(L350&lt;=INDIRECT("FECHA_"&amp;$B350,1),"INCUMPLIDA","PROCESO"), "VERIFICAR FECHA")),"SIN VALOR AVANCE")</f>
        <v>PROCESO</v>
      </c>
    </row>
    <row r="351" spans="1:17" ht="120.75" x14ac:dyDescent="0.2">
      <c r="A351" s="987" t="s">
        <v>19</v>
      </c>
      <c r="B351" s="988" t="s">
        <v>13</v>
      </c>
      <c r="C351" s="1263"/>
      <c r="D351" s="1263"/>
      <c r="E351" s="1262"/>
      <c r="F351" s="1262"/>
      <c r="G351" s="362" t="s">
        <v>237</v>
      </c>
      <c r="H351" s="362" t="s">
        <v>238</v>
      </c>
      <c r="I351" s="962" t="s">
        <v>239</v>
      </c>
      <c r="J351" s="967">
        <v>1</v>
      </c>
      <c r="K351" s="1060">
        <v>45231</v>
      </c>
      <c r="L351" s="1060">
        <v>45747</v>
      </c>
      <c r="M351" s="964">
        <f t="shared" si="12"/>
        <v>73.714285714285708</v>
      </c>
      <c r="N351" s="1058">
        <v>0</v>
      </c>
      <c r="O351" s="962" t="s">
        <v>703</v>
      </c>
      <c r="P351" s="364">
        <f t="shared" si="11"/>
        <v>0</v>
      </c>
      <c r="Q351" s="965" t="str" cm="1">
        <f t="array" aca="1" ref="Q351" ca="1">IF(ISNUMBER(P351),IF(P351=100%,"CUMPLIDA",IF(AND(ISNUMBER(L351),ISNUMBER(INDIRECT("FECHA_"&amp;$B351,1))), IF(L351&lt;=INDIRECT("FECHA_"&amp;$B351,1),"INCUMPLIDA","PROCESO"), "VERIFICAR FECHA")),"SIN VALOR AVANCE")</f>
        <v>PROCESO</v>
      </c>
    </row>
    <row r="352" spans="1:17" ht="180.75" x14ac:dyDescent="0.2">
      <c r="A352" s="987" t="s">
        <v>19</v>
      </c>
      <c r="B352" s="988" t="s">
        <v>13</v>
      </c>
      <c r="C352" s="1263"/>
      <c r="D352" s="1263"/>
      <c r="E352" s="1262"/>
      <c r="F352" s="1262"/>
      <c r="G352" s="362" t="s">
        <v>104</v>
      </c>
      <c r="H352" s="362" t="s">
        <v>104</v>
      </c>
      <c r="I352" s="962" t="s">
        <v>247</v>
      </c>
      <c r="J352" s="967">
        <v>1</v>
      </c>
      <c r="K352" s="1060">
        <v>45323</v>
      </c>
      <c r="L352" s="1060">
        <v>45747</v>
      </c>
      <c r="M352" s="964">
        <f t="shared" si="12"/>
        <v>60.571428571428569</v>
      </c>
      <c r="N352" s="1058">
        <v>0</v>
      </c>
      <c r="O352" s="1011" t="s">
        <v>702</v>
      </c>
      <c r="P352" s="364">
        <f t="shared" si="11"/>
        <v>0</v>
      </c>
      <c r="Q352" s="965" t="str" cm="1">
        <f t="array" aca="1" ref="Q352" ca="1">IF(ISNUMBER(P352),IF(P352=100%,"CUMPLIDA",IF(AND(ISNUMBER(L352),ISNUMBER(INDIRECT("FECHA_"&amp;$B352,1))), IF(L352&lt;=INDIRECT("FECHA_"&amp;$B352,1),"INCUMPLIDA","PROCESO"), "VERIFICAR FECHA")),"SIN VALOR AVANCE")</f>
        <v>PROCESO</v>
      </c>
    </row>
    <row r="353" spans="1:17" ht="120.75" x14ac:dyDescent="0.2">
      <c r="A353" s="987" t="s">
        <v>19</v>
      </c>
      <c r="B353" s="988" t="s">
        <v>13</v>
      </c>
      <c r="C353" s="1263"/>
      <c r="D353" s="1263"/>
      <c r="E353" s="1262"/>
      <c r="F353" s="1262"/>
      <c r="G353" s="362" t="s">
        <v>106</v>
      </c>
      <c r="H353" s="362" t="s">
        <v>106</v>
      </c>
      <c r="I353" s="962" t="s">
        <v>107</v>
      </c>
      <c r="J353" s="967">
        <v>1</v>
      </c>
      <c r="K353" s="1060">
        <v>45231</v>
      </c>
      <c r="L353" s="1060">
        <v>45747</v>
      </c>
      <c r="M353" s="964">
        <f t="shared" si="12"/>
        <v>73.714285714285708</v>
      </c>
      <c r="N353" s="1058">
        <v>0</v>
      </c>
      <c r="O353" s="962" t="s">
        <v>703</v>
      </c>
      <c r="P353" s="364">
        <f t="shared" si="11"/>
        <v>0</v>
      </c>
      <c r="Q353" s="965" t="str" cm="1">
        <f t="array" aca="1" ref="Q353" ca="1">IF(ISNUMBER(P353),IF(P353=100%,"CUMPLIDA",IF(AND(ISNUMBER(L353),ISNUMBER(INDIRECT("FECHA_"&amp;$B353,1))), IF(L353&lt;=INDIRECT("FECHA_"&amp;$B353,1),"INCUMPLIDA","PROCESO"), "VERIFICAR FECHA")),"SIN VALOR AVANCE")</f>
        <v>PROCESO</v>
      </c>
    </row>
    <row r="354" spans="1:17" ht="255.75" x14ac:dyDescent="0.2">
      <c r="A354" s="987" t="s">
        <v>19</v>
      </c>
      <c r="B354" s="988" t="s">
        <v>13</v>
      </c>
      <c r="C354" s="1263"/>
      <c r="D354" s="1263"/>
      <c r="E354" s="1262"/>
      <c r="F354" s="1262"/>
      <c r="G354" s="362" t="s">
        <v>108</v>
      </c>
      <c r="H354" s="362" t="s">
        <v>108</v>
      </c>
      <c r="I354" s="962" t="s">
        <v>531</v>
      </c>
      <c r="J354" s="967">
        <v>1</v>
      </c>
      <c r="K354" s="1060">
        <v>45231</v>
      </c>
      <c r="L354" s="1060">
        <v>45808</v>
      </c>
      <c r="M354" s="964">
        <f t="shared" si="12"/>
        <v>82.428571428571431</v>
      </c>
      <c r="N354" s="1058">
        <v>0</v>
      </c>
      <c r="O354" s="1011" t="s">
        <v>738</v>
      </c>
      <c r="P354" s="364">
        <f t="shared" si="11"/>
        <v>0</v>
      </c>
      <c r="Q354" s="965" t="str" cm="1">
        <f t="array" aca="1" ref="Q354" ca="1">IF(ISNUMBER(P354),IF(P354=100%,"CUMPLIDA",IF(AND(ISNUMBER(L354),ISNUMBER(INDIRECT("FECHA_"&amp;$B354,1))), IF(L354&lt;=INDIRECT("FECHA_"&amp;$B354,1),"INCUMPLIDA","PROCESO"), "VERIFICAR FECHA")),"SIN VALOR AVANCE")</f>
        <v>PROCESO</v>
      </c>
    </row>
    <row r="355" spans="1:17" ht="165.75" x14ac:dyDescent="0.2">
      <c r="A355" s="987" t="s">
        <v>19</v>
      </c>
      <c r="B355" s="988" t="s">
        <v>13</v>
      </c>
      <c r="C355" s="1263"/>
      <c r="D355" s="1263"/>
      <c r="E355" s="1262"/>
      <c r="F355" s="1262"/>
      <c r="G355" s="362" t="s">
        <v>110</v>
      </c>
      <c r="H355" s="362" t="s">
        <v>111</v>
      </c>
      <c r="I355" s="962" t="s">
        <v>112</v>
      </c>
      <c r="J355" s="967">
        <v>7</v>
      </c>
      <c r="K355" s="1060">
        <v>46024</v>
      </c>
      <c r="L355" s="1060">
        <v>46660</v>
      </c>
      <c r="M355" s="964">
        <f t="shared" si="12"/>
        <v>90.857142857142861</v>
      </c>
      <c r="N355" s="1058">
        <v>0</v>
      </c>
      <c r="O355" s="962" t="s">
        <v>739</v>
      </c>
      <c r="P355" s="364">
        <f t="shared" si="11"/>
        <v>0</v>
      </c>
      <c r="Q355" s="965" t="str" cm="1">
        <f t="array" aca="1" ref="Q355" ca="1">IF(ISNUMBER(P355),IF(P355=100%,"CUMPLIDA",IF(AND(ISNUMBER(L355),ISNUMBER(INDIRECT("FECHA_"&amp;$B355,1))), IF(L355&lt;=INDIRECT("FECHA_"&amp;$B355,1),"INCUMPLIDA","PROCESO"), "VERIFICAR FECHA")),"SIN VALOR AVANCE")</f>
        <v>PROCESO</v>
      </c>
    </row>
    <row r="356" spans="1:17" ht="180.75" x14ac:dyDescent="0.2">
      <c r="A356" s="987" t="s">
        <v>19</v>
      </c>
      <c r="B356" s="988" t="s">
        <v>13</v>
      </c>
      <c r="C356" s="1263"/>
      <c r="D356" s="1263"/>
      <c r="E356" s="1262"/>
      <c r="F356" s="1262"/>
      <c r="G356" s="362" t="s">
        <v>114</v>
      </c>
      <c r="H356" s="362" t="s">
        <v>115</v>
      </c>
      <c r="I356" s="962" t="s">
        <v>116</v>
      </c>
      <c r="J356" s="967">
        <v>1</v>
      </c>
      <c r="K356" s="1060">
        <v>46024</v>
      </c>
      <c r="L356" s="1060">
        <v>46660</v>
      </c>
      <c r="M356" s="964">
        <f t="shared" si="12"/>
        <v>90.857142857142861</v>
      </c>
      <c r="N356" s="1058">
        <v>0</v>
      </c>
      <c r="O356" s="1011" t="s">
        <v>702</v>
      </c>
      <c r="P356" s="364">
        <f t="shared" si="11"/>
        <v>0</v>
      </c>
      <c r="Q356" s="965" t="str" cm="1">
        <f t="array" aca="1" ref="Q356" ca="1">IF(ISNUMBER(P356),IF(P356=100%,"CUMPLIDA",IF(AND(ISNUMBER(L356),ISNUMBER(INDIRECT("FECHA_"&amp;$B356,1))), IF(L356&lt;=INDIRECT("FECHA_"&amp;$B356,1),"INCUMPLIDA","PROCESO"), "VERIFICAR FECHA")),"SIN VALOR AVANCE")</f>
        <v>PROCESO</v>
      </c>
    </row>
    <row r="357" spans="1:17" ht="330.75" x14ac:dyDescent="0.2">
      <c r="A357" s="987" t="s">
        <v>19</v>
      </c>
      <c r="B357" s="988" t="s">
        <v>13</v>
      </c>
      <c r="C357" s="1263"/>
      <c r="D357" s="1263"/>
      <c r="E357" s="1262"/>
      <c r="F357" s="1262"/>
      <c r="G357" s="362" t="s">
        <v>117</v>
      </c>
      <c r="H357" s="362" t="s">
        <v>118</v>
      </c>
      <c r="I357" s="962" t="s">
        <v>119</v>
      </c>
      <c r="J357" s="967">
        <v>2</v>
      </c>
      <c r="K357" s="1060">
        <v>46024</v>
      </c>
      <c r="L357" s="1060">
        <v>46660</v>
      </c>
      <c r="M357" s="964">
        <f t="shared" si="12"/>
        <v>90.857142857142861</v>
      </c>
      <c r="N357" s="1058">
        <v>0</v>
      </c>
      <c r="O357" s="1011" t="s">
        <v>726</v>
      </c>
      <c r="P357" s="364">
        <f t="shared" si="11"/>
        <v>0</v>
      </c>
      <c r="Q357" s="965" t="str" cm="1">
        <f t="array" aca="1" ref="Q357" ca="1">IF(ISNUMBER(P357),IF(P357=100%,"CUMPLIDA",IF(AND(ISNUMBER(L357),ISNUMBER(INDIRECT("FECHA_"&amp;$B357,1))), IF(L357&lt;=INDIRECT("FECHA_"&amp;$B357,1),"INCUMPLIDA","PROCESO"), "VERIFICAR FECHA")),"SIN VALOR AVANCE")</f>
        <v>PROCESO</v>
      </c>
    </row>
    <row r="358" spans="1:17" ht="150.75" x14ac:dyDescent="0.2">
      <c r="A358" s="987" t="s">
        <v>19</v>
      </c>
      <c r="B358" s="988" t="s">
        <v>13</v>
      </c>
      <c r="C358" s="1263" t="s">
        <v>740</v>
      </c>
      <c r="D358" s="1263" t="s">
        <v>741</v>
      </c>
      <c r="E358" s="1262" t="s">
        <v>742</v>
      </c>
      <c r="F358" s="1274" t="s">
        <v>743</v>
      </c>
      <c r="G358" s="1274" t="s">
        <v>744</v>
      </c>
      <c r="H358" s="994" t="s">
        <v>745</v>
      </c>
      <c r="I358" s="995" t="s">
        <v>746</v>
      </c>
      <c r="J358" s="963">
        <v>1</v>
      </c>
      <c r="K358" s="1057">
        <v>44927</v>
      </c>
      <c r="L358" s="1057">
        <v>45504</v>
      </c>
      <c r="M358" s="964">
        <f t="shared" si="12"/>
        <v>82.428571428571431</v>
      </c>
      <c r="N358" s="1058">
        <v>1</v>
      </c>
      <c r="O358" s="962" t="s">
        <v>747</v>
      </c>
      <c r="P358" s="364">
        <f t="shared" si="11"/>
        <v>1</v>
      </c>
      <c r="Q358" s="965" t="str" cm="1">
        <f t="array" aca="1" ref="Q358" ca="1">IF(ISNUMBER(P358),IF(P358=100%,"CUMPLIDA",IF(AND(ISNUMBER(L358),ISNUMBER(INDIRECT("FECHA_"&amp;$B358,1))), IF(L358&lt;=INDIRECT("FECHA_"&amp;$B358,1),"INCUMPLIDA","PROCESO"), "VERIFICAR FECHA")),"SIN VALOR AVANCE")</f>
        <v>CUMPLIDA</v>
      </c>
    </row>
    <row r="359" spans="1:17" ht="165.75" x14ac:dyDescent="0.2">
      <c r="A359" s="987" t="s">
        <v>19</v>
      </c>
      <c r="B359" s="988" t="s">
        <v>13</v>
      </c>
      <c r="C359" s="1263"/>
      <c r="D359" s="1263"/>
      <c r="E359" s="1262"/>
      <c r="F359" s="1274"/>
      <c r="G359" s="1274"/>
      <c r="H359" s="994" t="s">
        <v>748</v>
      </c>
      <c r="I359" s="995" t="s">
        <v>749</v>
      </c>
      <c r="J359" s="963">
        <v>1</v>
      </c>
      <c r="K359" s="1057">
        <v>45139</v>
      </c>
      <c r="L359" s="1057">
        <v>46022</v>
      </c>
      <c r="M359" s="964">
        <f t="shared" si="12"/>
        <v>126.14285714285714</v>
      </c>
      <c r="N359" s="1058">
        <v>0</v>
      </c>
      <c r="O359" s="962" t="s">
        <v>750</v>
      </c>
      <c r="P359" s="364">
        <f t="shared" si="11"/>
        <v>0</v>
      </c>
      <c r="Q359" s="965" t="str" cm="1">
        <f t="array" aca="1" ref="Q359" ca="1">IF(ISNUMBER(P359),IF(P359=100%,"CUMPLIDA",IF(AND(ISNUMBER(L359),ISNUMBER(INDIRECT("FECHA_"&amp;$B359,1))), IF(L359&lt;=INDIRECT("FECHA_"&amp;$B359,1),"INCUMPLIDA","PROCESO"), "VERIFICAR FECHA")),"SIN VALOR AVANCE")</f>
        <v>PROCESO</v>
      </c>
    </row>
    <row r="360" spans="1:17" ht="120" x14ac:dyDescent="0.2">
      <c r="A360" s="987" t="s">
        <v>19</v>
      </c>
      <c r="B360" s="988" t="s">
        <v>13</v>
      </c>
      <c r="C360" s="1263"/>
      <c r="D360" s="1263"/>
      <c r="E360" s="1262"/>
      <c r="F360" s="1274"/>
      <c r="G360" s="994" t="s">
        <v>751</v>
      </c>
      <c r="H360" s="994" t="s">
        <v>752</v>
      </c>
      <c r="I360" s="995" t="s">
        <v>753</v>
      </c>
      <c r="J360" s="963">
        <v>1</v>
      </c>
      <c r="K360" s="1057">
        <v>44562</v>
      </c>
      <c r="L360" s="1057">
        <v>44926</v>
      </c>
      <c r="M360" s="964">
        <f t="shared" si="12"/>
        <v>52</v>
      </c>
      <c r="N360" s="1058">
        <v>1</v>
      </c>
      <c r="O360" s="962" t="s">
        <v>754</v>
      </c>
      <c r="P360" s="364">
        <f t="shared" si="11"/>
        <v>1</v>
      </c>
      <c r="Q360" s="965" t="str" cm="1">
        <f t="array" aca="1" ref="Q360" ca="1">IF(ISNUMBER(P360),IF(P360=100%,"CUMPLIDA",IF(AND(ISNUMBER(L360),ISNUMBER(INDIRECT("FECHA_"&amp;$B360,1))), IF(L360&lt;=INDIRECT("FECHA_"&amp;$B360,1),"INCUMPLIDA","PROCESO"), "VERIFICAR FECHA")),"SIN VALOR AVANCE")</f>
        <v>CUMPLIDA</v>
      </c>
    </row>
    <row r="361" spans="1:17" ht="150.75" x14ac:dyDescent="0.2">
      <c r="A361" s="987" t="s">
        <v>19</v>
      </c>
      <c r="B361" s="988" t="s">
        <v>13</v>
      </c>
      <c r="C361" s="1263" t="s">
        <v>740</v>
      </c>
      <c r="D361" s="1263" t="s">
        <v>741</v>
      </c>
      <c r="E361" s="1262" t="s">
        <v>755</v>
      </c>
      <c r="F361" s="1274" t="s">
        <v>756</v>
      </c>
      <c r="G361" s="1274" t="s">
        <v>744</v>
      </c>
      <c r="H361" s="994" t="s">
        <v>745</v>
      </c>
      <c r="I361" s="995" t="s">
        <v>746</v>
      </c>
      <c r="J361" s="963">
        <v>1</v>
      </c>
      <c r="K361" s="1057">
        <v>44927</v>
      </c>
      <c r="L361" s="1057">
        <v>45504</v>
      </c>
      <c r="M361" s="964">
        <f t="shared" si="12"/>
        <v>82.428571428571431</v>
      </c>
      <c r="N361" s="1058">
        <v>1</v>
      </c>
      <c r="O361" s="962" t="s">
        <v>747</v>
      </c>
      <c r="P361" s="364">
        <f t="shared" si="11"/>
        <v>1</v>
      </c>
      <c r="Q361" s="965" t="str" cm="1">
        <f t="array" aca="1" ref="Q361" ca="1">IF(ISNUMBER(P361),IF(P361=100%,"CUMPLIDA",IF(AND(ISNUMBER(L361),ISNUMBER(INDIRECT("FECHA_"&amp;$B361,1))), IF(L361&lt;=INDIRECT("FECHA_"&amp;$B361,1),"INCUMPLIDA","PROCESO"), "VERIFICAR FECHA")),"SIN VALOR AVANCE")</f>
        <v>CUMPLIDA</v>
      </c>
    </row>
    <row r="362" spans="1:17" ht="165.75" x14ac:dyDescent="0.2">
      <c r="A362" s="987" t="s">
        <v>19</v>
      </c>
      <c r="B362" s="988" t="s">
        <v>13</v>
      </c>
      <c r="C362" s="1263"/>
      <c r="D362" s="1263"/>
      <c r="E362" s="1262"/>
      <c r="F362" s="1274" t="s">
        <v>756</v>
      </c>
      <c r="G362" s="1274"/>
      <c r="H362" s="994" t="s">
        <v>748</v>
      </c>
      <c r="I362" s="995" t="s">
        <v>749</v>
      </c>
      <c r="J362" s="963">
        <v>1</v>
      </c>
      <c r="K362" s="1057">
        <v>45139</v>
      </c>
      <c r="L362" s="1057">
        <v>46022</v>
      </c>
      <c r="M362" s="964">
        <f t="shared" si="12"/>
        <v>126.14285714285714</v>
      </c>
      <c r="N362" s="1058">
        <v>0</v>
      </c>
      <c r="O362" s="962" t="s">
        <v>750</v>
      </c>
      <c r="P362" s="364">
        <f t="shared" si="11"/>
        <v>0</v>
      </c>
      <c r="Q362" s="965" t="str" cm="1">
        <f t="array" aca="1" ref="Q362" ca="1">IF(ISNUMBER(P362),IF(P362=100%,"CUMPLIDA",IF(AND(ISNUMBER(L362),ISNUMBER(INDIRECT("FECHA_"&amp;$B362,1))), IF(L362&lt;=INDIRECT("FECHA_"&amp;$B362,1),"INCUMPLIDA","PROCESO"), "VERIFICAR FECHA")),"SIN VALOR AVANCE")</f>
        <v>PROCESO</v>
      </c>
    </row>
    <row r="363" spans="1:17" ht="135.75" x14ac:dyDescent="0.2">
      <c r="A363" s="987" t="s">
        <v>19</v>
      </c>
      <c r="B363" s="988" t="s">
        <v>13</v>
      </c>
      <c r="C363" s="1263"/>
      <c r="D363" s="1263"/>
      <c r="E363" s="1262"/>
      <c r="F363" s="1274" t="s">
        <v>756</v>
      </c>
      <c r="G363" s="1274" t="s">
        <v>757</v>
      </c>
      <c r="H363" s="994" t="s">
        <v>758</v>
      </c>
      <c r="I363" s="995" t="s">
        <v>759</v>
      </c>
      <c r="J363" s="963">
        <v>1</v>
      </c>
      <c r="K363" s="1057">
        <v>44593</v>
      </c>
      <c r="L363" s="1057">
        <v>44742</v>
      </c>
      <c r="M363" s="964">
        <f t="shared" si="12"/>
        <v>21.285714285714285</v>
      </c>
      <c r="N363" s="1058">
        <v>1</v>
      </c>
      <c r="O363" s="962" t="s">
        <v>760</v>
      </c>
      <c r="P363" s="364">
        <f t="shared" si="11"/>
        <v>1</v>
      </c>
      <c r="Q363" s="965" t="str" cm="1">
        <f t="array" aca="1" ref="Q363" ca="1">IF(ISNUMBER(P363),IF(P363=100%,"CUMPLIDA",IF(AND(ISNUMBER(L363),ISNUMBER(INDIRECT("FECHA_"&amp;$B363,1))), IF(L363&lt;=INDIRECT("FECHA_"&amp;$B363,1),"INCUMPLIDA","PROCESO"), "VERIFICAR FECHA")),"SIN VALOR AVANCE")</f>
        <v>CUMPLIDA</v>
      </c>
    </row>
    <row r="364" spans="1:17" ht="120.75" x14ac:dyDescent="0.2">
      <c r="A364" s="987" t="s">
        <v>19</v>
      </c>
      <c r="B364" s="988" t="s">
        <v>13</v>
      </c>
      <c r="C364" s="1263"/>
      <c r="D364" s="1263"/>
      <c r="E364" s="1262"/>
      <c r="F364" s="1274" t="s">
        <v>756</v>
      </c>
      <c r="G364" s="1274"/>
      <c r="H364" s="994" t="s">
        <v>761</v>
      </c>
      <c r="I364" s="995" t="s">
        <v>762</v>
      </c>
      <c r="J364" s="963">
        <v>1</v>
      </c>
      <c r="K364" s="1057">
        <v>44927</v>
      </c>
      <c r="L364" s="1057">
        <v>45138</v>
      </c>
      <c r="M364" s="964">
        <f t="shared" si="12"/>
        <v>30.142857142857142</v>
      </c>
      <c r="N364" s="1058">
        <v>1</v>
      </c>
      <c r="O364" s="962" t="s">
        <v>763</v>
      </c>
      <c r="P364" s="364">
        <f t="shared" si="11"/>
        <v>1</v>
      </c>
      <c r="Q364" s="965" t="str" cm="1">
        <f t="array" aca="1" ref="Q364" ca="1">IF(ISNUMBER(P364),IF(P364=100%,"CUMPLIDA",IF(AND(ISNUMBER(L364),ISNUMBER(INDIRECT("FECHA_"&amp;$B364,1))), IF(L364&lt;=INDIRECT("FECHA_"&amp;$B364,1),"INCUMPLIDA","PROCESO"), "VERIFICAR FECHA")),"SIN VALOR AVANCE")</f>
        <v>CUMPLIDA</v>
      </c>
    </row>
    <row r="365" spans="1:17" ht="75" customHeight="1" x14ac:dyDescent="0.2">
      <c r="A365" s="987" t="s">
        <v>19</v>
      </c>
      <c r="B365" s="988" t="s">
        <v>13</v>
      </c>
      <c r="C365" s="1263"/>
      <c r="D365" s="1263"/>
      <c r="E365" s="1262"/>
      <c r="F365" s="1274" t="s">
        <v>756</v>
      </c>
      <c r="G365" s="994" t="s">
        <v>764</v>
      </c>
      <c r="H365" s="994" t="s">
        <v>752</v>
      </c>
      <c r="I365" s="995" t="s">
        <v>753</v>
      </c>
      <c r="J365" s="963">
        <v>1</v>
      </c>
      <c r="K365" s="1057">
        <v>44562</v>
      </c>
      <c r="L365" s="1057">
        <v>44926</v>
      </c>
      <c r="M365" s="964">
        <f t="shared" si="12"/>
        <v>52</v>
      </c>
      <c r="N365" s="1058">
        <v>1</v>
      </c>
      <c r="O365" s="962" t="s">
        <v>754</v>
      </c>
      <c r="P365" s="364">
        <f t="shared" si="11"/>
        <v>1</v>
      </c>
      <c r="Q365" s="965" t="str" cm="1">
        <f t="array" aca="1" ref="Q365" ca="1">IF(ISNUMBER(P365),IF(P365=100%,"CUMPLIDA",IF(AND(ISNUMBER(L365),ISNUMBER(INDIRECT("FECHA_"&amp;$B365,1))), IF(L365&lt;=INDIRECT("FECHA_"&amp;$B365,1),"INCUMPLIDA","PROCESO"), "VERIFICAR FECHA")),"SIN VALOR AVANCE")</f>
        <v>CUMPLIDA</v>
      </c>
    </row>
    <row r="366" spans="1:17" ht="300.75" x14ac:dyDescent="0.2">
      <c r="A366" s="987" t="s">
        <v>19</v>
      </c>
      <c r="B366" s="988" t="s">
        <v>13</v>
      </c>
      <c r="C366" s="1263" t="s">
        <v>740</v>
      </c>
      <c r="D366" s="1263" t="s">
        <v>741</v>
      </c>
      <c r="E366" s="1262" t="s">
        <v>765</v>
      </c>
      <c r="F366" s="1262" t="s">
        <v>766</v>
      </c>
      <c r="G366" s="1262" t="s">
        <v>695</v>
      </c>
      <c r="H366" s="362" t="s">
        <v>682</v>
      </c>
      <c r="I366" s="962" t="s">
        <v>683</v>
      </c>
      <c r="J366" s="967">
        <v>1</v>
      </c>
      <c r="K366" s="1057">
        <v>45231</v>
      </c>
      <c r="L366" s="1057">
        <v>45504</v>
      </c>
      <c r="M366" s="964">
        <f t="shared" si="12"/>
        <v>39</v>
      </c>
      <c r="N366" s="1058">
        <v>1</v>
      </c>
      <c r="O366" s="1011" t="s">
        <v>767</v>
      </c>
      <c r="P366" s="364">
        <f t="shared" si="11"/>
        <v>1</v>
      </c>
      <c r="Q366" s="965" t="str" cm="1">
        <f t="array" aca="1" ref="Q366" ca="1">IF(ISNUMBER(P366),IF(P366=100%,"CUMPLIDA",IF(AND(ISNUMBER(L366),ISNUMBER(INDIRECT("FECHA_"&amp;$B366,1))), IF(L366&lt;=INDIRECT("FECHA_"&amp;$B366,1),"INCUMPLIDA","PROCESO"), "VERIFICAR FECHA")),"SIN VALOR AVANCE")</f>
        <v>CUMPLIDA</v>
      </c>
    </row>
    <row r="367" spans="1:17" ht="300.75" x14ac:dyDescent="0.2">
      <c r="A367" s="987" t="s">
        <v>19</v>
      </c>
      <c r="B367" s="988" t="s">
        <v>13</v>
      </c>
      <c r="C367" s="1263"/>
      <c r="D367" s="1263"/>
      <c r="E367" s="1262"/>
      <c r="F367" s="1262"/>
      <c r="G367" s="1262"/>
      <c r="H367" s="362" t="s">
        <v>685</v>
      </c>
      <c r="I367" s="962" t="s">
        <v>686</v>
      </c>
      <c r="J367" s="967">
        <v>1</v>
      </c>
      <c r="K367" s="1057">
        <v>45231</v>
      </c>
      <c r="L367" s="1057">
        <v>45504</v>
      </c>
      <c r="M367" s="964">
        <f t="shared" si="12"/>
        <v>39</v>
      </c>
      <c r="N367" s="1058">
        <v>1</v>
      </c>
      <c r="O367" s="1011" t="s">
        <v>767</v>
      </c>
      <c r="P367" s="364">
        <f t="shared" si="11"/>
        <v>1</v>
      </c>
      <c r="Q367" s="965" t="str" cm="1">
        <f t="array" aca="1" ref="Q367" ca="1">IF(ISNUMBER(P367),IF(P367=100%,"CUMPLIDA",IF(AND(ISNUMBER(L367),ISNUMBER(INDIRECT("FECHA_"&amp;$B367,1))), IF(L367&lt;=INDIRECT("FECHA_"&amp;$B367,1),"INCUMPLIDA","PROCESO"), "VERIFICAR FECHA")),"SIN VALOR AVANCE")</f>
        <v>CUMPLIDA</v>
      </c>
    </row>
    <row r="368" spans="1:17" ht="165.75" x14ac:dyDescent="0.2">
      <c r="A368" s="987" t="s">
        <v>19</v>
      </c>
      <c r="B368" s="988" t="s">
        <v>13</v>
      </c>
      <c r="C368" s="1263"/>
      <c r="D368" s="1263"/>
      <c r="E368" s="1262"/>
      <c r="F368" s="1262"/>
      <c r="G368" s="362" t="s">
        <v>97</v>
      </c>
      <c r="H368" s="362" t="s">
        <v>98</v>
      </c>
      <c r="I368" s="962" t="s">
        <v>99</v>
      </c>
      <c r="J368" s="967">
        <v>1</v>
      </c>
      <c r="K368" s="1060">
        <v>45323</v>
      </c>
      <c r="L368" s="1060">
        <v>45747</v>
      </c>
      <c r="M368" s="964">
        <f t="shared" si="12"/>
        <v>60.571428571428569</v>
      </c>
      <c r="N368" s="1058">
        <v>0</v>
      </c>
      <c r="O368" s="1011" t="s">
        <v>768</v>
      </c>
      <c r="P368" s="364">
        <f t="shared" si="11"/>
        <v>0</v>
      </c>
      <c r="Q368" s="965" t="str" cm="1">
        <f t="array" aca="1" ref="Q368" ca="1">IF(ISNUMBER(P368),IF(P368=100%,"CUMPLIDA",IF(AND(ISNUMBER(L368),ISNUMBER(INDIRECT("FECHA_"&amp;$B368,1))), IF(L368&lt;=INDIRECT("FECHA_"&amp;$B368,1),"INCUMPLIDA","PROCESO"), "VERIFICAR FECHA")),"SIN VALOR AVANCE")</f>
        <v>PROCESO</v>
      </c>
    </row>
    <row r="369" spans="1:17" ht="120.75" x14ac:dyDescent="0.2">
      <c r="A369" s="987" t="s">
        <v>19</v>
      </c>
      <c r="B369" s="988" t="s">
        <v>13</v>
      </c>
      <c r="C369" s="1263"/>
      <c r="D369" s="1263"/>
      <c r="E369" s="1262"/>
      <c r="F369" s="1262"/>
      <c r="G369" s="362" t="s">
        <v>101</v>
      </c>
      <c r="H369" s="362" t="s">
        <v>101</v>
      </c>
      <c r="I369" s="962" t="s">
        <v>102</v>
      </c>
      <c r="J369" s="967">
        <v>1</v>
      </c>
      <c r="K369" s="1060">
        <v>45323</v>
      </c>
      <c r="L369" s="1060">
        <v>45747</v>
      </c>
      <c r="M369" s="964">
        <f t="shared" si="12"/>
        <v>60.571428571428569</v>
      </c>
      <c r="N369" s="1058">
        <v>0</v>
      </c>
      <c r="O369" s="962" t="s">
        <v>703</v>
      </c>
      <c r="P369" s="364">
        <f t="shared" si="11"/>
        <v>0</v>
      </c>
      <c r="Q369" s="965" t="str" cm="1">
        <f t="array" aca="1" ref="Q369" ca="1">IF(ISNUMBER(P369),IF(P369=100%,"CUMPLIDA",IF(AND(ISNUMBER(L369),ISNUMBER(INDIRECT("FECHA_"&amp;$B369,1))), IF(L369&lt;=INDIRECT("FECHA_"&amp;$B369,1),"INCUMPLIDA","PROCESO"), "VERIFICAR FECHA")),"SIN VALOR AVANCE")</f>
        <v>PROCESO</v>
      </c>
    </row>
    <row r="370" spans="1:17" ht="120.75" x14ac:dyDescent="0.2">
      <c r="A370" s="987" t="s">
        <v>19</v>
      </c>
      <c r="B370" s="988" t="s">
        <v>13</v>
      </c>
      <c r="C370" s="1263"/>
      <c r="D370" s="1263"/>
      <c r="E370" s="1262"/>
      <c r="F370" s="1262"/>
      <c r="G370" s="362" t="s">
        <v>237</v>
      </c>
      <c r="H370" s="362" t="s">
        <v>238</v>
      </c>
      <c r="I370" s="962" t="s">
        <v>239</v>
      </c>
      <c r="J370" s="967">
        <v>1</v>
      </c>
      <c r="K370" s="1060">
        <v>45231</v>
      </c>
      <c r="L370" s="1060">
        <v>45747</v>
      </c>
      <c r="M370" s="964">
        <f t="shared" si="12"/>
        <v>73.714285714285708</v>
      </c>
      <c r="N370" s="1058">
        <v>0</v>
      </c>
      <c r="O370" s="962" t="s">
        <v>703</v>
      </c>
      <c r="P370" s="364">
        <f t="shared" si="11"/>
        <v>0</v>
      </c>
      <c r="Q370" s="965" t="str" cm="1">
        <f t="array" aca="1" ref="Q370" ca="1">IF(ISNUMBER(P370),IF(P370=100%,"CUMPLIDA",IF(AND(ISNUMBER(L370),ISNUMBER(INDIRECT("FECHA_"&amp;$B370,1))), IF(L370&lt;=INDIRECT("FECHA_"&amp;$B370,1),"INCUMPLIDA","PROCESO"), "VERIFICAR FECHA")),"SIN VALOR AVANCE")</f>
        <v>PROCESO</v>
      </c>
    </row>
    <row r="371" spans="1:17" ht="165.75" x14ac:dyDescent="0.2">
      <c r="A371" s="987" t="s">
        <v>19</v>
      </c>
      <c r="B371" s="988" t="s">
        <v>13</v>
      </c>
      <c r="C371" s="1263"/>
      <c r="D371" s="1263"/>
      <c r="E371" s="1262"/>
      <c r="F371" s="1262"/>
      <c r="G371" s="362" t="s">
        <v>104</v>
      </c>
      <c r="H371" s="362" t="s">
        <v>104</v>
      </c>
      <c r="I371" s="962" t="s">
        <v>247</v>
      </c>
      <c r="J371" s="967">
        <v>1</v>
      </c>
      <c r="K371" s="1060">
        <v>45323</v>
      </c>
      <c r="L371" s="1060">
        <v>45747</v>
      </c>
      <c r="M371" s="964">
        <f t="shared" si="12"/>
        <v>60.571428571428569</v>
      </c>
      <c r="N371" s="1058">
        <v>0</v>
      </c>
      <c r="O371" s="1011" t="s">
        <v>768</v>
      </c>
      <c r="P371" s="364">
        <f t="shared" si="11"/>
        <v>0</v>
      </c>
      <c r="Q371" s="965" t="str" cm="1">
        <f t="array" aca="1" ref="Q371" ca="1">IF(ISNUMBER(P371),IF(P371=100%,"CUMPLIDA",IF(AND(ISNUMBER(L371),ISNUMBER(INDIRECT("FECHA_"&amp;$B371,1))), IF(L371&lt;=INDIRECT("FECHA_"&amp;$B371,1),"INCUMPLIDA","PROCESO"), "VERIFICAR FECHA")),"SIN VALOR AVANCE")</f>
        <v>PROCESO</v>
      </c>
    </row>
    <row r="372" spans="1:17" ht="120.75" x14ac:dyDescent="0.2">
      <c r="A372" s="987" t="s">
        <v>19</v>
      </c>
      <c r="B372" s="988" t="s">
        <v>13</v>
      </c>
      <c r="C372" s="1263"/>
      <c r="D372" s="1263"/>
      <c r="E372" s="1262"/>
      <c r="F372" s="1262"/>
      <c r="G372" s="362" t="s">
        <v>106</v>
      </c>
      <c r="H372" s="362" t="s">
        <v>106</v>
      </c>
      <c r="I372" s="962" t="s">
        <v>107</v>
      </c>
      <c r="J372" s="967">
        <v>1</v>
      </c>
      <c r="K372" s="1060">
        <v>45231</v>
      </c>
      <c r="L372" s="1060">
        <v>45747</v>
      </c>
      <c r="M372" s="964">
        <f t="shared" si="12"/>
        <v>73.714285714285708</v>
      </c>
      <c r="N372" s="1058">
        <v>0</v>
      </c>
      <c r="O372" s="962" t="s">
        <v>703</v>
      </c>
      <c r="P372" s="364">
        <f t="shared" si="11"/>
        <v>0</v>
      </c>
      <c r="Q372" s="965" t="str" cm="1">
        <f t="array" aca="1" ref="Q372" ca="1">IF(ISNUMBER(P372),IF(P372=100%,"CUMPLIDA",IF(AND(ISNUMBER(L372),ISNUMBER(INDIRECT("FECHA_"&amp;$B372,1))), IF(L372&lt;=INDIRECT("FECHA_"&amp;$B372,1),"INCUMPLIDA","PROCESO"), "VERIFICAR FECHA")),"SIN VALOR AVANCE")</f>
        <v>PROCESO</v>
      </c>
    </row>
    <row r="373" spans="1:17" ht="255.75" x14ac:dyDescent="0.2">
      <c r="A373" s="987" t="s">
        <v>19</v>
      </c>
      <c r="B373" s="988" t="s">
        <v>13</v>
      </c>
      <c r="C373" s="1263"/>
      <c r="D373" s="1263"/>
      <c r="E373" s="1262"/>
      <c r="F373" s="1262"/>
      <c r="G373" s="362" t="s">
        <v>108</v>
      </c>
      <c r="H373" s="362" t="s">
        <v>108</v>
      </c>
      <c r="I373" s="962" t="s">
        <v>531</v>
      </c>
      <c r="J373" s="967">
        <v>1</v>
      </c>
      <c r="K373" s="1060">
        <v>45231</v>
      </c>
      <c r="L373" s="1060">
        <v>45808</v>
      </c>
      <c r="M373" s="964">
        <f t="shared" si="12"/>
        <v>82.428571428571431</v>
      </c>
      <c r="N373" s="1058">
        <v>0</v>
      </c>
      <c r="O373" s="1011" t="s">
        <v>769</v>
      </c>
      <c r="P373" s="364">
        <f t="shared" si="11"/>
        <v>0</v>
      </c>
      <c r="Q373" s="965" t="str" cm="1">
        <f t="array" aca="1" ref="Q373" ca="1">IF(ISNUMBER(P373),IF(P373=100%,"CUMPLIDA",IF(AND(ISNUMBER(L373),ISNUMBER(INDIRECT("FECHA_"&amp;$B373,1))), IF(L373&lt;=INDIRECT("FECHA_"&amp;$B373,1),"INCUMPLIDA","PROCESO"), "VERIFICAR FECHA")),"SIN VALOR AVANCE")</f>
        <v>PROCESO</v>
      </c>
    </row>
    <row r="374" spans="1:17" ht="195.75" x14ac:dyDescent="0.2">
      <c r="A374" s="987" t="s">
        <v>19</v>
      </c>
      <c r="B374" s="988" t="s">
        <v>13</v>
      </c>
      <c r="C374" s="1263"/>
      <c r="D374" s="1263"/>
      <c r="E374" s="1262"/>
      <c r="F374" s="1262"/>
      <c r="G374" s="362" t="s">
        <v>110</v>
      </c>
      <c r="H374" s="362" t="s">
        <v>111</v>
      </c>
      <c r="I374" s="962" t="s">
        <v>112</v>
      </c>
      <c r="J374" s="967">
        <v>8</v>
      </c>
      <c r="K374" s="1060">
        <v>45839</v>
      </c>
      <c r="L374" s="1060">
        <v>46568</v>
      </c>
      <c r="M374" s="964">
        <f t="shared" si="12"/>
        <v>104.14285714285714</v>
      </c>
      <c r="N374" s="1058">
        <v>0</v>
      </c>
      <c r="O374" s="962" t="s">
        <v>770</v>
      </c>
      <c r="P374" s="364">
        <f t="shared" si="11"/>
        <v>0</v>
      </c>
      <c r="Q374" s="965" t="str" cm="1">
        <f t="array" aca="1" ref="Q374" ca="1">IF(ISNUMBER(P374),IF(P374=100%,"CUMPLIDA",IF(AND(ISNUMBER(L374),ISNUMBER(INDIRECT("FECHA_"&amp;$B374,1))), IF(L374&lt;=INDIRECT("FECHA_"&amp;$B374,1),"INCUMPLIDA","PROCESO"), "VERIFICAR FECHA")),"SIN VALOR AVANCE")</f>
        <v>PROCESO</v>
      </c>
    </row>
    <row r="375" spans="1:17" ht="150.75" x14ac:dyDescent="0.2">
      <c r="A375" s="987" t="s">
        <v>19</v>
      </c>
      <c r="B375" s="988" t="s">
        <v>13</v>
      </c>
      <c r="C375" s="1263"/>
      <c r="D375" s="1263"/>
      <c r="E375" s="1262"/>
      <c r="F375" s="1262"/>
      <c r="G375" s="362" t="s">
        <v>114</v>
      </c>
      <c r="H375" s="362" t="s">
        <v>115</v>
      </c>
      <c r="I375" s="962" t="s">
        <v>116</v>
      </c>
      <c r="J375" s="967">
        <v>1</v>
      </c>
      <c r="K375" s="1060">
        <v>45839</v>
      </c>
      <c r="L375" s="1060">
        <v>46568</v>
      </c>
      <c r="M375" s="964">
        <f t="shared" si="12"/>
        <v>104.14285714285714</v>
      </c>
      <c r="N375" s="1058">
        <v>0</v>
      </c>
      <c r="O375" s="1011" t="s">
        <v>771</v>
      </c>
      <c r="P375" s="364">
        <f t="shared" si="11"/>
        <v>0</v>
      </c>
      <c r="Q375" s="965" t="str" cm="1">
        <f t="array" aca="1" ref="Q375" ca="1">IF(ISNUMBER(P375),IF(P375=100%,"CUMPLIDA",IF(AND(ISNUMBER(L375),ISNUMBER(INDIRECT("FECHA_"&amp;$B375,1))), IF(L375&lt;=INDIRECT("FECHA_"&amp;$B375,1),"INCUMPLIDA","PROCESO"), "VERIFICAR FECHA")),"SIN VALOR AVANCE")</f>
        <v>PROCESO</v>
      </c>
    </row>
    <row r="376" spans="1:17" ht="300.75" x14ac:dyDescent="0.2">
      <c r="A376" s="987" t="s">
        <v>19</v>
      </c>
      <c r="B376" s="988" t="s">
        <v>13</v>
      </c>
      <c r="C376" s="1263"/>
      <c r="D376" s="1263"/>
      <c r="E376" s="1262"/>
      <c r="F376" s="1262"/>
      <c r="G376" s="362" t="s">
        <v>117</v>
      </c>
      <c r="H376" s="362" t="s">
        <v>118</v>
      </c>
      <c r="I376" s="962" t="s">
        <v>119</v>
      </c>
      <c r="J376" s="967">
        <v>2</v>
      </c>
      <c r="K376" s="1060">
        <v>45839</v>
      </c>
      <c r="L376" s="1060">
        <v>46568</v>
      </c>
      <c r="M376" s="964">
        <f t="shared" si="12"/>
        <v>104.14285714285714</v>
      </c>
      <c r="N376" s="1058">
        <v>0</v>
      </c>
      <c r="O376" s="1011" t="s">
        <v>772</v>
      </c>
      <c r="P376" s="364">
        <f t="shared" si="11"/>
        <v>0</v>
      </c>
      <c r="Q376" s="965" t="str" cm="1">
        <f t="array" aca="1" ref="Q376" ca="1">IF(ISNUMBER(P376),IF(P376=100%,"CUMPLIDA",IF(AND(ISNUMBER(L376),ISNUMBER(INDIRECT("FECHA_"&amp;$B376,1))), IF(L376&lt;=INDIRECT("FECHA_"&amp;$B376,1),"INCUMPLIDA","PROCESO"), "VERIFICAR FECHA")),"SIN VALOR AVANCE")</f>
        <v>PROCESO</v>
      </c>
    </row>
    <row r="377" spans="1:17" ht="285.75" x14ac:dyDescent="0.2">
      <c r="A377" s="987" t="s">
        <v>19</v>
      </c>
      <c r="B377" s="988" t="s">
        <v>13</v>
      </c>
      <c r="C377" s="1263" t="s">
        <v>740</v>
      </c>
      <c r="D377" s="1263" t="s">
        <v>741</v>
      </c>
      <c r="E377" s="1262" t="s">
        <v>773</v>
      </c>
      <c r="F377" s="1262" t="s">
        <v>774</v>
      </c>
      <c r="G377" s="1262" t="s">
        <v>695</v>
      </c>
      <c r="H377" s="362" t="s">
        <v>682</v>
      </c>
      <c r="I377" s="962" t="s">
        <v>683</v>
      </c>
      <c r="J377" s="967">
        <v>1</v>
      </c>
      <c r="K377" s="1057">
        <v>45231</v>
      </c>
      <c r="L377" s="1057">
        <v>45504</v>
      </c>
      <c r="M377" s="964">
        <f t="shared" si="12"/>
        <v>39</v>
      </c>
      <c r="N377" s="1058">
        <v>1</v>
      </c>
      <c r="O377" s="962" t="s">
        <v>775</v>
      </c>
      <c r="P377" s="364">
        <f t="shared" si="11"/>
        <v>1</v>
      </c>
      <c r="Q377" s="965" t="str" cm="1">
        <f t="array" aca="1" ref="Q377" ca="1">IF(ISNUMBER(P377),IF(P377=100%,"CUMPLIDA",IF(AND(ISNUMBER(L377),ISNUMBER(INDIRECT("FECHA_"&amp;$B377,1))), IF(L377&lt;=INDIRECT("FECHA_"&amp;$B377,1),"INCUMPLIDA","PROCESO"), "VERIFICAR FECHA")),"SIN VALOR AVANCE")</f>
        <v>CUMPLIDA</v>
      </c>
    </row>
    <row r="378" spans="1:17" ht="285.75" x14ac:dyDescent="0.2">
      <c r="A378" s="987" t="s">
        <v>19</v>
      </c>
      <c r="B378" s="988" t="s">
        <v>13</v>
      </c>
      <c r="C378" s="1263"/>
      <c r="D378" s="1263"/>
      <c r="E378" s="1262"/>
      <c r="F378" s="1262"/>
      <c r="G378" s="1262"/>
      <c r="H378" s="362" t="s">
        <v>685</v>
      </c>
      <c r="I378" s="962" t="s">
        <v>686</v>
      </c>
      <c r="J378" s="967">
        <v>1</v>
      </c>
      <c r="K378" s="1057">
        <v>45231</v>
      </c>
      <c r="L378" s="1057">
        <v>45504</v>
      </c>
      <c r="M378" s="964">
        <f t="shared" si="12"/>
        <v>39</v>
      </c>
      <c r="N378" s="1058">
        <v>1</v>
      </c>
      <c r="O378" s="962" t="s">
        <v>775</v>
      </c>
      <c r="P378" s="364">
        <f t="shared" si="11"/>
        <v>1</v>
      </c>
      <c r="Q378" s="965" t="str" cm="1">
        <f t="array" aca="1" ref="Q378" ca="1">IF(ISNUMBER(P378),IF(P378=100%,"CUMPLIDA",IF(AND(ISNUMBER(L378),ISNUMBER(INDIRECT("FECHA_"&amp;$B378,1))), IF(L378&lt;=INDIRECT("FECHA_"&amp;$B378,1),"INCUMPLIDA","PROCESO"), "VERIFICAR FECHA")),"SIN VALOR AVANCE")</f>
        <v>CUMPLIDA</v>
      </c>
    </row>
    <row r="379" spans="1:17" ht="150.75" x14ac:dyDescent="0.2">
      <c r="A379" s="987" t="s">
        <v>19</v>
      </c>
      <c r="B379" s="988" t="s">
        <v>13</v>
      </c>
      <c r="C379" s="1263"/>
      <c r="D379" s="1263"/>
      <c r="E379" s="1262"/>
      <c r="F379" s="1262"/>
      <c r="G379" s="362" t="s">
        <v>97</v>
      </c>
      <c r="H379" s="362" t="s">
        <v>98</v>
      </c>
      <c r="I379" s="962" t="s">
        <v>99</v>
      </c>
      <c r="J379" s="967">
        <v>1</v>
      </c>
      <c r="K379" s="1060">
        <v>45323</v>
      </c>
      <c r="L379" s="1060">
        <v>45747</v>
      </c>
      <c r="M379" s="964">
        <f t="shared" si="12"/>
        <v>60.571428571428569</v>
      </c>
      <c r="N379" s="1058">
        <v>0</v>
      </c>
      <c r="O379" s="962" t="s">
        <v>776</v>
      </c>
      <c r="P379" s="364">
        <f t="shared" si="11"/>
        <v>0</v>
      </c>
      <c r="Q379" s="965" t="str" cm="1">
        <f t="array" aca="1" ref="Q379" ca="1">IF(ISNUMBER(P379),IF(P379=100%,"CUMPLIDA",IF(AND(ISNUMBER(L379),ISNUMBER(INDIRECT("FECHA_"&amp;$B379,1))), IF(L379&lt;=INDIRECT("FECHA_"&amp;$B379,1),"INCUMPLIDA","PROCESO"), "VERIFICAR FECHA")),"SIN VALOR AVANCE")</f>
        <v>PROCESO</v>
      </c>
    </row>
    <row r="380" spans="1:17" ht="120.75" x14ac:dyDescent="0.2">
      <c r="A380" s="987" t="s">
        <v>19</v>
      </c>
      <c r="B380" s="988" t="s">
        <v>13</v>
      </c>
      <c r="C380" s="1263"/>
      <c r="D380" s="1263"/>
      <c r="E380" s="1262"/>
      <c r="F380" s="1262"/>
      <c r="G380" s="362" t="s">
        <v>101</v>
      </c>
      <c r="H380" s="362" t="s">
        <v>101</v>
      </c>
      <c r="I380" s="962" t="s">
        <v>102</v>
      </c>
      <c r="J380" s="967">
        <v>1</v>
      </c>
      <c r="K380" s="1060">
        <v>45323</v>
      </c>
      <c r="L380" s="1060">
        <v>45747</v>
      </c>
      <c r="M380" s="964">
        <f t="shared" si="12"/>
        <v>60.571428571428569</v>
      </c>
      <c r="N380" s="1058">
        <v>0</v>
      </c>
      <c r="O380" s="962" t="s">
        <v>703</v>
      </c>
      <c r="P380" s="364">
        <f t="shared" si="11"/>
        <v>0</v>
      </c>
      <c r="Q380" s="965" t="str" cm="1">
        <f t="array" aca="1" ref="Q380" ca="1">IF(ISNUMBER(P380),IF(P380=100%,"CUMPLIDA",IF(AND(ISNUMBER(L380),ISNUMBER(INDIRECT("FECHA_"&amp;$B380,1))), IF(L380&lt;=INDIRECT("FECHA_"&amp;$B380,1),"INCUMPLIDA","PROCESO"), "VERIFICAR FECHA")),"SIN VALOR AVANCE")</f>
        <v>PROCESO</v>
      </c>
    </row>
    <row r="381" spans="1:17" ht="120.75" x14ac:dyDescent="0.2">
      <c r="A381" s="987" t="s">
        <v>19</v>
      </c>
      <c r="B381" s="988" t="s">
        <v>13</v>
      </c>
      <c r="C381" s="1263"/>
      <c r="D381" s="1263"/>
      <c r="E381" s="1262"/>
      <c r="F381" s="1262"/>
      <c r="G381" s="362" t="s">
        <v>237</v>
      </c>
      <c r="H381" s="362" t="s">
        <v>238</v>
      </c>
      <c r="I381" s="962" t="s">
        <v>239</v>
      </c>
      <c r="J381" s="967">
        <v>1</v>
      </c>
      <c r="K381" s="1060">
        <v>45231</v>
      </c>
      <c r="L381" s="1060">
        <v>45747</v>
      </c>
      <c r="M381" s="964">
        <f t="shared" si="12"/>
        <v>73.714285714285708</v>
      </c>
      <c r="N381" s="1058">
        <v>0</v>
      </c>
      <c r="O381" s="962" t="s">
        <v>703</v>
      </c>
      <c r="P381" s="364">
        <f t="shared" si="11"/>
        <v>0</v>
      </c>
      <c r="Q381" s="965" t="str" cm="1">
        <f t="array" aca="1" ref="Q381" ca="1">IF(ISNUMBER(P381),IF(P381=100%,"CUMPLIDA",IF(AND(ISNUMBER(L381),ISNUMBER(INDIRECT("FECHA_"&amp;$B381,1))), IF(L381&lt;=INDIRECT("FECHA_"&amp;$B381,1),"INCUMPLIDA","PROCESO"), "VERIFICAR FECHA")),"SIN VALOR AVANCE")</f>
        <v>PROCESO</v>
      </c>
    </row>
    <row r="382" spans="1:17" ht="150.75" x14ac:dyDescent="0.2">
      <c r="A382" s="987" t="s">
        <v>19</v>
      </c>
      <c r="B382" s="988" t="s">
        <v>13</v>
      </c>
      <c r="C382" s="1263"/>
      <c r="D382" s="1263"/>
      <c r="E382" s="1262"/>
      <c r="F382" s="1262"/>
      <c r="G382" s="362" t="s">
        <v>104</v>
      </c>
      <c r="H382" s="362" t="s">
        <v>104</v>
      </c>
      <c r="I382" s="962" t="s">
        <v>247</v>
      </c>
      <c r="J382" s="967">
        <v>1</v>
      </c>
      <c r="K382" s="1060">
        <v>45323</v>
      </c>
      <c r="L382" s="1060">
        <v>45747</v>
      </c>
      <c r="M382" s="964">
        <f t="shared" si="12"/>
        <v>60.571428571428569</v>
      </c>
      <c r="N382" s="1058">
        <v>0</v>
      </c>
      <c r="O382" s="962" t="s">
        <v>776</v>
      </c>
      <c r="P382" s="364">
        <f t="shared" si="11"/>
        <v>0</v>
      </c>
      <c r="Q382" s="965" t="str" cm="1">
        <f t="array" aca="1" ref="Q382" ca="1">IF(ISNUMBER(P382),IF(P382=100%,"CUMPLIDA",IF(AND(ISNUMBER(L382),ISNUMBER(INDIRECT("FECHA_"&amp;$B382,1))), IF(L382&lt;=INDIRECT("FECHA_"&amp;$B382,1),"INCUMPLIDA","PROCESO"), "VERIFICAR FECHA")),"SIN VALOR AVANCE")</f>
        <v>PROCESO</v>
      </c>
    </row>
    <row r="383" spans="1:17" ht="135.75" x14ac:dyDescent="0.2">
      <c r="A383" s="987" t="s">
        <v>19</v>
      </c>
      <c r="B383" s="988" t="s">
        <v>13</v>
      </c>
      <c r="C383" s="1263"/>
      <c r="D383" s="1263" t="s">
        <v>741</v>
      </c>
      <c r="E383" s="1262"/>
      <c r="F383" s="1262"/>
      <c r="G383" s="362" t="s">
        <v>106</v>
      </c>
      <c r="H383" s="362" t="s">
        <v>106</v>
      </c>
      <c r="I383" s="962" t="s">
        <v>107</v>
      </c>
      <c r="J383" s="967">
        <v>1</v>
      </c>
      <c r="K383" s="1060">
        <v>45231</v>
      </c>
      <c r="L383" s="1060">
        <v>45747</v>
      </c>
      <c r="M383" s="964">
        <f t="shared" si="12"/>
        <v>73.714285714285708</v>
      </c>
      <c r="N383" s="1058">
        <v>0</v>
      </c>
      <c r="O383" s="962" t="s">
        <v>711</v>
      </c>
      <c r="P383" s="364">
        <f t="shared" si="11"/>
        <v>0</v>
      </c>
      <c r="Q383" s="965" t="str" cm="1">
        <f t="array" aca="1" ref="Q383" ca="1">IF(ISNUMBER(P383),IF(P383=100%,"CUMPLIDA",IF(AND(ISNUMBER(L383),ISNUMBER(INDIRECT("FECHA_"&amp;$B383,1))), IF(L383&lt;=INDIRECT("FECHA_"&amp;$B383,1),"INCUMPLIDA","PROCESO"), "VERIFICAR FECHA")),"SIN VALOR AVANCE")</f>
        <v>PROCESO</v>
      </c>
    </row>
    <row r="384" spans="1:17" ht="225.75" x14ac:dyDescent="0.2">
      <c r="A384" s="987" t="s">
        <v>19</v>
      </c>
      <c r="B384" s="988" t="s">
        <v>13</v>
      </c>
      <c r="C384" s="1263"/>
      <c r="D384" s="1263"/>
      <c r="E384" s="1262"/>
      <c r="F384" s="1262"/>
      <c r="G384" s="362" t="s">
        <v>108</v>
      </c>
      <c r="H384" s="362" t="s">
        <v>108</v>
      </c>
      <c r="I384" s="962" t="s">
        <v>531</v>
      </c>
      <c r="J384" s="967">
        <v>1</v>
      </c>
      <c r="K384" s="1060">
        <v>45231</v>
      </c>
      <c r="L384" s="1060">
        <v>45808</v>
      </c>
      <c r="M384" s="964">
        <f t="shared" si="12"/>
        <v>82.428571428571431</v>
      </c>
      <c r="N384" s="1058">
        <v>0</v>
      </c>
      <c r="O384" s="1011" t="s">
        <v>777</v>
      </c>
      <c r="P384" s="364">
        <f t="shared" si="11"/>
        <v>0</v>
      </c>
      <c r="Q384" s="965" t="str" cm="1">
        <f t="array" aca="1" ref="Q384" ca="1">IF(ISNUMBER(P384),IF(P384=100%,"CUMPLIDA",IF(AND(ISNUMBER(L384),ISNUMBER(INDIRECT("FECHA_"&amp;$B384,1))), IF(L384&lt;=INDIRECT("FECHA_"&amp;$B384,1),"INCUMPLIDA","PROCESO"), "VERIFICAR FECHA")),"SIN VALOR AVANCE")</f>
        <v>PROCESO</v>
      </c>
    </row>
    <row r="385" spans="1:17" ht="195.75" x14ac:dyDescent="0.2">
      <c r="A385" s="987" t="s">
        <v>19</v>
      </c>
      <c r="B385" s="988" t="s">
        <v>13</v>
      </c>
      <c r="C385" s="1263"/>
      <c r="D385" s="1263"/>
      <c r="E385" s="1262"/>
      <c r="F385" s="1262"/>
      <c r="G385" s="362" t="s">
        <v>110</v>
      </c>
      <c r="H385" s="362" t="s">
        <v>111</v>
      </c>
      <c r="I385" s="962" t="s">
        <v>112</v>
      </c>
      <c r="J385" s="967">
        <v>7</v>
      </c>
      <c r="K385" s="1060">
        <v>46024</v>
      </c>
      <c r="L385" s="1060">
        <v>46660</v>
      </c>
      <c r="M385" s="964">
        <f t="shared" si="12"/>
        <v>90.857142857142861</v>
      </c>
      <c r="N385" s="1058">
        <v>0</v>
      </c>
      <c r="O385" s="962" t="s">
        <v>778</v>
      </c>
      <c r="P385" s="364">
        <f t="shared" si="11"/>
        <v>0</v>
      </c>
      <c r="Q385" s="965" t="str" cm="1">
        <f t="array" aca="1" ref="Q385" ca="1">IF(ISNUMBER(P385),IF(P385=100%,"CUMPLIDA",IF(AND(ISNUMBER(L385),ISNUMBER(INDIRECT("FECHA_"&amp;$B385,1))), IF(L385&lt;=INDIRECT("FECHA_"&amp;$B385,1),"INCUMPLIDA","PROCESO"), "VERIFICAR FECHA")),"SIN VALOR AVANCE")</f>
        <v>PROCESO</v>
      </c>
    </row>
    <row r="386" spans="1:17" ht="165.75" x14ac:dyDescent="0.2">
      <c r="A386" s="987" t="s">
        <v>19</v>
      </c>
      <c r="B386" s="988" t="s">
        <v>13</v>
      </c>
      <c r="C386" s="1263"/>
      <c r="D386" s="1263" t="s">
        <v>741</v>
      </c>
      <c r="E386" s="1262"/>
      <c r="F386" s="1262"/>
      <c r="G386" s="362" t="s">
        <v>114</v>
      </c>
      <c r="H386" s="362" t="s">
        <v>115</v>
      </c>
      <c r="I386" s="962" t="s">
        <v>116</v>
      </c>
      <c r="J386" s="967">
        <v>1</v>
      </c>
      <c r="K386" s="1060">
        <v>46024</v>
      </c>
      <c r="L386" s="1060">
        <v>46660</v>
      </c>
      <c r="M386" s="964">
        <f t="shared" si="12"/>
        <v>90.857142857142861</v>
      </c>
      <c r="N386" s="1058">
        <v>0</v>
      </c>
      <c r="O386" s="1011" t="s">
        <v>768</v>
      </c>
      <c r="P386" s="364">
        <f t="shared" si="11"/>
        <v>0</v>
      </c>
      <c r="Q386" s="965" t="str" cm="1">
        <f t="array" aca="1" ref="Q386" ca="1">IF(ISNUMBER(P386),IF(P386=100%,"CUMPLIDA",IF(AND(ISNUMBER(L386),ISNUMBER(INDIRECT("FECHA_"&amp;$B386,1))), IF(L386&lt;=INDIRECT("FECHA_"&amp;$B386,1),"INCUMPLIDA","PROCESO"), "VERIFICAR FECHA")),"SIN VALOR AVANCE")</f>
        <v>PROCESO</v>
      </c>
    </row>
    <row r="387" spans="1:17" ht="315.75" x14ac:dyDescent="0.2">
      <c r="A387" s="987" t="s">
        <v>19</v>
      </c>
      <c r="B387" s="988" t="s">
        <v>13</v>
      </c>
      <c r="C387" s="1263"/>
      <c r="D387" s="1263" t="s">
        <v>741</v>
      </c>
      <c r="E387" s="1262"/>
      <c r="F387" s="1262"/>
      <c r="G387" s="362" t="s">
        <v>117</v>
      </c>
      <c r="H387" s="362" t="s">
        <v>118</v>
      </c>
      <c r="I387" s="962" t="s">
        <v>119</v>
      </c>
      <c r="J387" s="967">
        <v>2</v>
      </c>
      <c r="K387" s="1060">
        <v>46024</v>
      </c>
      <c r="L387" s="1060">
        <v>46660</v>
      </c>
      <c r="M387" s="964">
        <f t="shared" si="12"/>
        <v>90.857142857142861</v>
      </c>
      <c r="N387" s="1058">
        <v>0</v>
      </c>
      <c r="O387" s="1011" t="s">
        <v>779</v>
      </c>
      <c r="P387" s="364">
        <f t="shared" si="11"/>
        <v>0</v>
      </c>
      <c r="Q387" s="965" t="str" cm="1">
        <f t="array" aca="1" ref="Q387" ca="1">IF(ISNUMBER(P387),IF(P387=100%,"CUMPLIDA",IF(AND(ISNUMBER(L387),ISNUMBER(INDIRECT("FECHA_"&amp;$B387,1))), IF(L387&lt;=INDIRECT("FECHA_"&amp;$B387,1),"INCUMPLIDA","PROCESO"), "VERIFICAR FECHA")),"SIN VALOR AVANCE")</f>
        <v>PROCESO</v>
      </c>
    </row>
    <row r="388" spans="1:17" ht="300.75" x14ac:dyDescent="0.2">
      <c r="A388" s="987" t="s">
        <v>19</v>
      </c>
      <c r="B388" s="988" t="s">
        <v>13</v>
      </c>
      <c r="C388" s="1263" t="s">
        <v>740</v>
      </c>
      <c r="D388" s="1263" t="s">
        <v>741</v>
      </c>
      <c r="E388" s="1262" t="s">
        <v>780</v>
      </c>
      <c r="F388" s="1274" t="s">
        <v>781</v>
      </c>
      <c r="G388" s="1262" t="s">
        <v>695</v>
      </c>
      <c r="H388" s="362" t="s">
        <v>682</v>
      </c>
      <c r="I388" s="962" t="s">
        <v>683</v>
      </c>
      <c r="J388" s="967">
        <v>1</v>
      </c>
      <c r="K388" s="1057">
        <v>45231</v>
      </c>
      <c r="L388" s="1057">
        <v>45504</v>
      </c>
      <c r="M388" s="964">
        <f t="shared" si="12"/>
        <v>39</v>
      </c>
      <c r="N388" s="1058">
        <v>1</v>
      </c>
      <c r="O388" s="1011" t="s">
        <v>767</v>
      </c>
      <c r="P388" s="364">
        <f t="shared" si="11"/>
        <v>1</v>
      </c>
      <c r="Q388" s="965" t="str" cm="1">
        <f t="array" aca="1" ref="Q388" ca="1">IF(ISNUMBER(P388),IF(P388=100%,"CUMPLIDA",IF(AND(ISNUMBER(L388),ISNUMBER(INDIRECT("FECHA_"&amp;$B388,1))), IF(L388&lt;=INDIRECT("FECHA_"&amp;$B388,1),"INCUMPLIDA","PROCESO"), "VERIFICAR FECHA")),"SIN VALOR AVANCE")</f>
        <v>CUMPLIDA</v>
      </c>
    </row>
    <row r="389" spans="1:17" ht="300.75" x14ac:dyDescent="0.2">
      <c r="A389" s="987" t="s">
        <v>19</v>
      </c>
      <c r="B389" s="988" t="s">
        <v>13</v>
      </c>
      <c r="C389" s="1263"/>
      <c r="D389" s="1263"/>
      <c r="E389" s="1262"/>
      <c r="F389" s="1274"/>
      <c r="G389" s="1262"/>
      <c r="H389" s="362" t="s">
        <v>685</v>
      </c>
      <c r="I389" s="962" t="s">
        <v>686</v>
      </c>
      <c r="J389" s="967">
        <v>1</v>
      </c>
      <c r="K389" s="1057">
        <v>45231</v>
      </c>
      <c r="L389" s="1057">
        <v>45504</v>
      </c>
      <c r="M389" s="964">
        <f t="shared" si="12"/>
        <v>39</v>
      </c>
      <c r="N389" s="1058">
        <v>1</v>
      </c>
      <c r="O389" s="1011" t="s">
        <v>767</v>
      </c>
      <c r="P389" s="364">
        <f t="shared" si="11"/>
        <v>1</v>
      </c>
      <c r="Q389" s="965" t="str" cm="1">
        <f t="array" aca="1" ref="Q389" ca="1">IF(ISNUMBER(P389),IF(P389=100%,"CUMPLIDA",IF(AND(ISNUMBER(L389),ISNUMBER(INDIRECT("FECHA_"&amp;$B389,1))), IF(L389&lt;=INDIRECT("FECHA_"&amp;$B389,1),"INCUMPLIDA","PROCESO"), "VERIFICAR FECHA")),"SIN VALOR AVANCE")</f>
        <v>CUMPLIDA</v>
      </c>
    </row>
    <row r="390" spans="1:17" ht="180.75" x14ac:dyDescent="0.2">
      <c r="A390" s="987" t="s">
        <v>19</v>
      </c>
      <c r="B390" s="988" t="s">
        <v>13</v>
      </c>
      <c r="C390" s="1263"/>
      <c r="D390" s="1263"/>
      <c r="E390" s="1262"/>
      <c r="F390" s="1274"/>
      <c r="G390" s="362" t="s">
        <v>97</v>
      </c>
      <c r="H390" s="362" t="s">
        <v>98</v>
      </c>
      <c r="I390" s="962" t="s">
        <v>99</v>
      </c>
      <c r="J390" s="967">
        <v>1</v>
      </c>
      <c r="K390" s="1060">
        <v>45323</v>
      </c>
      <c r="L390" s="1060">
        <v>45747</v>
      </c>
      <c r="M390" s="964">
        <f t="shared" si="12"/>
        <v>60.571428571428569</v>
      </c>
      <c r="N390" s="1058">
        <v>0</v>
      </c>
      <c r="O390" s="1011" t="s">
        <v>782</v>
      </c>
      <c r="P390" s="364">
        <f t="shared" si="11"/>
        <v>0</v>
      </c>
      <c r="Q390" s="965" t="str" cm="1">
        <f t="array" aca="1" ref="Q390" ca="1">IF(ISNUMBER(P390),IF(P390=100%,"CUMPLIDA",IF(AND(ISNUMBER(L390),ISNUMBER(INDIRECT("FECHA_"&amp;$B390,1))), IF(L390&lt;=INDIRECT("FECHA_"&amp;$B390,1),"INCUMPLIDA","PROCESO"), "VERIFICAR FECHA")),"SIN VALOR AVANCE")</f>
        <v>PROCESO</v>
      </c>
    </row>
    <row r="391" spans="1:17" ht="120.75" x14ac:dyDescent="0.2">
      <c r="A391" s="987" t="s">
        <v>19</v>
      </c>
      <c r="B391" s="988" t="s">
        <v>13</v>
      </c>
      <c r="C391" s="1263"/>
      <c r="D391" s="1263"/>
      <c r="E391" s="1262"/>
      <c r="F391" s="1274"/>
      <c r="G391" s="362" t="s">
        <v>101</v>
      </c>
      <c r="H391" s="362" t="s">
        <v>101</v>
      </c>
      <c r="I391" s="962" t="s">
        <v>102</v>
      </c>
      <c r="J391" s="967">
        <v>1</v>
      </c>
      <c r="K391" s="1060">
        <v>45323</v>
      </c>
      <c r="L391" s="1060">
        <v>45747</v>
      </c>
      <c r="M391" s="964">
        <f t="shared" si="12"/>
        <v>60.571428571428569</v>
      </c>
      <c r="N391" s="1058">
        <v>0</v>
      </c>
      <c r="O391" s="962" t="s">
        <v>703</v>
      </c>
      <c r="P391" s="364">
        <f t="shared" si="11"/>
        <v>0</v>
      </c>
      <c r="Q391" s="965" t="str" cm="1">
        <f t="array" aca="1" ref="Q391" ca="1">IF(ISNUMBER(P391),IF(P391=100%,"CUMPLIDA",IF(AND(ISNUMBER(L391),ISNUMBER(INDIRECT("FECHA_"&amp;$B391,1))), IF(L391&lt;=INDIRECT("FECHA_"&amp;$B391,1),"INCUMPLIDA","PROCESO"), "VERIFICAR FECHA")),"SIN VALOR AVANCE")</f>
        <v>PROCESO</v>
      </c>
    </row>
    <row r="392" spans="1:17" ht="120.75" x14ac:dyDescent="0.2">
      <c r="A392" s="987" t="s">
        <v>19</v>
      </c>
      <c r="B392" s="988" t="s">
        <v>13</v>
      </c>
      <c r="C392" s="1263"/>
      <c r="D392" s="1263"/>
      <c r="E392" s="1262"/>
      <c r="F392" s="1274"/>
      <c r="G392" s="362" t="s">
        <v>237</v>
      </c>
      <c r="H392" s="362" t="s">
        <v>238</v>
      </c>
      <c r="I392" s="962" t="s">
        <v>239</v>
      </c>
      <c r="J392" s="967">
        <v>1</v>
      </c>
      <c r="K392" s="1060">
        <v>45231</v>
      </c>
      <c r="L392" s="1060">
        <v>45747</v>
      </c>
      <c r="M392" s="964">
        <f t="shared" si="12"/>
        <v>73.714285714285708</v>
      </c>
      <c r="N392" s="1058">
        <v>0</v>
      </c>
      <c r="O392" s="962" t="s">
        <v>703</v>
      </c>
      <c r="P392" s="364">
        <f t="shared" si="11"/>
        <v>0</v>
      </c>
      <c r="Q392" s="965" t="str" cm="1">
        <f t="array" aca="1" ref="Q392" ca="1">IF(ISNUMBER(P392),IF(P392=100%,"CUMPLIDA",IF(AND(ISNUMBER(L392),ISNUMBER(INDIRECT("FECHA_"&amp;$B392,1))), IF(L392&lt;=INDIRECT("FECHA_"&amp;$B392,1),"INCUMPLIDA","PROCESO"), "VERIFICAR FECHA")),"SIN VALOR AVANCE")</f>
        <v>PROCESO</v>
      </c>
    </row>
    <row r="393" spans="1:17" ht="150.75" x14ac:dyDescent="0.2">
      <c r="A393" s="987" t="s">
        <v>19</v>
      </c>
      <c r="B393" s="988" t="s">
        <v>13</v>
      </c>
      <c r="C393" s="1263"/>
      <c r="D393" s="1263"/>
      <c r="E393" s="1262"/>
      <c r="F393" s="1274"/>
      <c r="G393" s="362" t="s">
        <v>104</v>
      </c>
      <c r="H393" s="362" t="s">
        <v>104</v>
      </c>
      <c r="I393" s="962" t="s">
        <v>247</v>
      </c>
      <c r="J393" s="967">
        <v>1</v>
      </c>
      <c r="K393" s="1060">
        <v>45323</v>
      </c>
      <c r="L393" s="1060">
        <v>45747</v>
      </c>
      <c r="M393" s="964">
        <f t="shared" si="12"/>
        <v>60.571428571428569</v>
      </c>
      <c r="N393" s="1058">
        <v>0</v>
      </c>
      <c r="O393" s="1011" t="s">
        <v>771</v>
      </c>
      <c r="P393" s="364">
        <f t="shared" si="11"/>
        <v>0</v>
      </c>
      <c r="Q393" s="965" t="str" cm="1">
        <f t="array" aca="1" ref="Q393" ca="1">IF(ISNUMBER(P393),IF(P393=100%,"CUMPLIDA",IF(AND(ISNUMBER(L393),ISNUMBER(INDIRECT("FECHA_"&amp;$B393,1))), IF(L393&lt;=INDIRECT("FECHA_"&amp;$B393,1),"INCUMPLIDA","PROCESO"), "VERIFICAR FECHA")),"SIN VALOR AVANCE")</f>
        <v>PROCESO</v>
      </c>
    </row>
    <row r="394" spans="1:17" ht="135.75" x14ac:dyDescent="0.2">
      <c r="A394" s="987" t="s">
        <v>19</v>
      </c>
      <c r="B394" s="988" t="s">
        <v>13</v>
      </c>
      <c r="C394" s="1263"/>
      <c r="D394" s="1263"/>
      <c r="E394" s="1262"/>
      <c r="F394" s="1274"/>
      <c r="G394" s="362" t="s">
        <v>106</v>
      </c>
      <c r="H394" s="362" t="s">
        <v>106</v>
      </c>
      <c r="I394" s="962" t="s">
        <v>107</v>
      </c>
      <c r="J394" s="967">
        <v>1</v>
      </c>
      <c r="K394" s="1060">
        <v>45231</v>
      </c>
      <c r="L394" s="1060">
        <v>45747</v>
      </c>
      <c r="M394" s="964">
        <f t="shared" si="12"/>
        <v>73.714285714285708</v>
      </c>
      <c r="N394" s="1058">
        <v>0</v>
      </c>
      <c r="O394" s="962" t="s">
        <v>711</v>
      </c>
      <c r="P394" s="364">
        <f t="shared" ref="P394:P457" si="13">IF(B394="ITRC",N394,N394/J394)</f>
        <v>0</v>
      </c>
      <c r="Q394" s="965" t="str" cm="1">
        <f t="array" aca="1" ref="Q394" ca="1">IF(ISNUMBER(P394),IF(P394=100%,"CUMPLIDA",IF(AND(ISNUMBER(L394),ISNUMBER(INDIRECT("FECHA_"&amp;$B394,1))), IF(L394&lt;=INDIRECT("FECHA_"&amp;$B394,1),"INCUMPLIDA","PROCESO"), "VERIFICAR FECHA")),"SIN VALOR AVANCE")</f>
        <v>PROCESO</v>
      </c>
    </row>
    <row r="395" spans="1:17" ht="270.75" x14ac:dyDescent="0.2">
      <c r="A395" s="987" t="s">
        <v>19</v>
      </c>
      <c r="B395" s="988" t="s">
        <v>13</v>
      </c>
      <c r="C395" s="1263"/>
      <c r="D395" s="1263"/>
      <c r="E395" s="1262"/>
      <c r="F395" s="1274"/>
      <c r="G395" s="362" t="s">
        <v>108</v>
      </c>
      <c r="H395" s="362" t="s">
        <v>108</v>
      </c>
      <c r="I395" s="962" t="s">
        <v>531</v>
      </c>
      <c r="J395" s="967">
        <v>1</v>
      </c>
      <c r="K395" s="1060">
        <v>45231</v>
      </c>
      <c r="L395" s="1060">
        <v>45808</v>
      </c>
      <c r="M395" s="964">
        <f t="shared" si="12"/>
        <v>82.428571428571431</v>
      </c>
      <c r="N395" s="1058">
        <v>0</v>
      </c>
      <c r="O395" s="1011" t="s">
        <v>718</v>
      </c>
      <c r="P395" s="364">
        <f t="shared" si="13"/>
        <v>0</v>
      </c>
      <c r="Q395" s="965" t="str" cm="1">
        <f t="array" aca="1" ref="Q395" ca="1">IF(ISNUMBER(P395),IF(P395=100%,"CUMPLIDA",IF(AND(ISNUMBER(L395),ISNUMBER(INDIRECT("FECHA_"&amp;$B395,1))), IF(L395&lt;=INDIRECT("FECHA_"&amp;$B395,1),"INCUMPLIDA","PROCESO"), "VERIFICAR FECHA")),"SIN VALOR AVANCE")</f>
        <v>PROCESO</v>
      </c>
    </row>
    <row r="396" spans="1:17" ht="210.75" x14ac:dyDescent="0.2">
      <c r="A396" s="987" t="s">
        <v>19</v>
      </c>
      <c r="B396" s="988" t="s">
        <v>13</v>
      </c>
      <c r="C396" s="1263"/>
      <c r="D396" s="1263" t="s">
        <v>741</v>
      </c>
      <c r="E396" s="1262"/>
      <c r="F396" s="1274"/>
      <c r="G396" s="362" t="s">
        <v>110</v>
      </c>
      <c r="H396" s="362" t="s">
        <v>111</v>
      </c>
      <c r="I396" s="962" t="s">
        <v>112</v>
      </c>
      <c r="J396" s="967">
        <v>8</v>
      </c>
      <c r="K396" s="1060">
        <v>45839</v>
      </c>
      <c r="L396" s="1060">
        <v>46568</v>
      </c>
      <c r="M396" s="964">
        <f t="shared" si="12"/>
        <v>104.14285714285714</v>
      </c>
      <c r="N396" s="1058">
        <v>0</v>
      </c>
      <c r="O396" s="962" t="s">
        <v>783</v>
      </c>
      <c r="P396" s="364">
        <f t="shared" si="13"/>
        <v>0</v>
      </c>
      <c r="Q396" s="965" t="str" cm="1">
        <f t="array" aca="1" ref="Q396" ca="1">IF(ISNUMBER(P396),IF(P396=100%,"CUMPLIDA",IF(AND(ISNUMBER(L396),ISNUMBER(INDIRECT("FECHA_"&amp;$B396,1))), IF(L396&lt;=INDIRECT("FECHA_"&amp;$B396,1),"INCUMPLIDA","PROCESO"), "VERIFICAR FECHA")),"SIN VALOR AVANCE")</f>
        <v>PROCESO</v>
      </c>
    </row>
    <row r="397" spans="1:17" ht="165.75" x14ac:dyDescent="0.2">
      <c r="A397" s="987" t="s">
        <v>19</v>
      </c>
      <c r="B397" s="988" t="s">
        <v>13</v>
      </c>
      <c r="C397" s="1263"/>
      <c r="D397" s="1263" t="s">
        <v>741</v>
      </c>
      <c r="E397" s="1262"/>
      <c r="F397" s="1274"/>
      <c r="G397" s="362" t="s">
        <v>114</v>
      </c>
      <c r="H397" s="362" t="s">
        <v>115</v>
      </c>
      <c r="I397" s="962" t="s">
        <v>116</v>
      </c>
      <c r="J397" s="967">
        <v>1</v>
      </c>
      <c r="K397" s="1060">
        <v>45839</v>
      </c>
      <c r="L397" s="1060">
        <v>46568</v>
      </c>
      <c r="M397" s="964">
        <f t="shared" si="12"/>
        <v>104.14285714285714</v>
      </c>
      <c r="N397" s="1058">
        <v>0</v>
      </c>
      <c r="O397" s="1011" t="s">
        <v>768</v>
      </c>
      <c r="P397" s="364">
        <f t="shared" si="13"/>
        <v>0</v>
      </c>
      <c r="Q397" s="965" t="str" cm="1">
        <f t="array" aca="1" ref="Q397" ca="1">IF(ISNUMBER(P397),IF(P397=100%,"CUMPLIDA",IF(AND(ISNUMBER(L397),ISNUMBER(INDIRECT("FECHA_"&amp;$B397,1))), IF(L397&lt;=INDIRECT("FECHA_"&amp;$B397,1),"INCUMPLIDA","PROCESO"), "VERIFICAR FECHA")),"SIN VALOR AVANCE")</f>
        <v>PROCESO</v>
      </c>
    </row>
    <row r="398" spans="1:17" ht="315.75" x14ac:dyDescent="0.2">
      <c r="A398" s="987" t="s">
        <v>19</v>
      </c>
      <c r="B398" s="988" t="s">
        <v>13</v>
      </c>
      <c r="C398" s="1263"/>
      <c r="D398" s="1263" t="s">
        <v>741</v>
      </c>
      <c r="E398" s="1262"/>
      <c r="F398" s="1274"/>
      <c r="G398" s="362" t="s">
        <v>117</v>
      </c>
      <c r="H398" s="362" t="s">
        <v>118</v>
      </c>
      <c r="I398" s="962" t="s">
        <v>119</v>
      </c>
      <c r="J398" s="967">
        <v>2</v>
      </c>
      <c r="K398" s="1060">
        <v>45839</v>
      </c>
      <c r="L398" s="1060">
        <v>46568</v>
      </c>
      <c r="M398" s="964">
        <f t="shared" si="12"/>
        <v>104.14285714285714</v>
      </c>
      <c r="N398" s="1058">
        <v>0</v>
      </c>
      <c r="O398" s="1011" t="s">
        <v>779</v>
      </c>
      <c r="P398" s="364">
        <f t="shared" si="13"/>
        <v>0</v>
      </c>
      <c r="Q398" s="965" t="str" cm="1">
        <f t="array" aca="1" ref="Q398" ca="1">IF(ISNUMBER(P398),IF(P398=100%,"CUMPLIDA",IF(AND(ISNUMBER(L398),ISNUMBER(INDIRECT("FECHA_"&amp;$B398,1))), IF(L398&lt;=INDIRECT("FECHA_"&amp;$B398,1),"INCUMPLIDA","PROCESO"), "VERIFICAR FECHA")),"SIN VALOR AVANCE")</f>
        <v>PROCESO</v>
      </c>
    </row>
    <row r="399" spans="1:17" ht="135.75" x14ac:dyDescent="0.2">
      <c r="A399" s="987" t="s">
        <v>19</v>
      </c>
      <c r="B399" s="988" t="s">
        <v>13</v>
      </c>
      <c r="C399" s="1263" t="s">
        <v>740</v>
      </c>
      <c r="D399" s="1263" t="s">
        <v>741</v>
      </c>
      <c r="E399" s="1262" t="s">
        <v>784</v>
      </c>
      <c r="F399" s="1274" t="s">
        <v>785</v>
      </c>
      <c r="G399" s="994" t="s">
        <v>786</v>
      </c>
      <c r="H399" s="994" t="s">
        <v>787</v>
      </c>
      <c r="I399" s="995" t="s">
        <v>327</v>
      </c>
      <c r="J399" s="963">
        <v>1</v>
      </c>
      <c r="K399" s="1057">
        <v>44928</v>
      </c>
      <c r="L399" s="1057">
        <v>45473</v>
      </c>
      <c r="M399" s="964">
        <f t="shared" si="12"/>
        <v>77.857142857142861</v>
      </c>
      <c r="N399" s="1058">
        <v>1</v>
      </c>
      <c r="O399" s="962" t="s">
        <v>788</v>
      </c>
      <c r="P399" s="364">
        <f t="shared" si="13"/>
        <v>1</v>
      </c>
      <c r="Q399" s="965" t="str" cm="1">
        <f t="array" aca="1" ref="Q399" ca="1">IF(ISNUMBER(P399),IF(P399=100%,"CUMPLIDA",IF(AND(ISNUMBER(L399),ISNUMBER(INDIRECT("FECHA_"&amp;$B399,1))), IF(L399&lt;=INDIRECT("FECHA_"&amp;$B399,1),"INCUMPLIDA","PROCESO"), "VERIFICAR FECHA")),"SIN VALOR AVANCE")</f>
        <v>CUMPLIDA</v>
      </c>
    </row>
    <row r="400" spans="1:17" ht="240.75" x14ac:dyDescent="0.2">
      <c r="A400" s="987" t="s">
        <v>19</v>
      </c>
      <c r="B400" s="988" t="s">
        <v>13</v>
      </c>
      <c r="C400" s="1263"/>
      <c r="D400" s="1263" t="s">
        <v>741</v>
      </c>
      <c r="E400" s="1262"/>
      <c r="F400" s="1274"/>
      <c r="G400" s="1274" t="s">
        <v>789</v>
      </c>
      <c r="H400" s="994" t="s">
        <v>790</v>
      </c>
      <c r="I400" s="995" t="s">
        <v>791</v>
      </c>
      <c r="J400" s="963">
        <v>1</v>
      </c>
      <c r="K400" s="1057">
        <v>44562</v>
      </c>
      <c r="L400" s="1057">
        <v>44742</v>
      </c>
      <c r="M400" s="964">
        <f t="shared" si="12"/>
        <v>25.714285714285715</v>
      </c>
      <c r="N400" s="1058">
        <v>1</v>
      </c>
      <c r="O400" s="962" t="s">
        <v>792</v>
      </c>
      <c r="P400" s="364">
        <f t="shared" si="13"/>
        <v>1</v>
      </c>
      <c r="Q400" s="965" t="str" cm="1">
        <f t="array" aca="1" ref="Q400" ca="1">IF(ISNUMBER(P400),IF(P400=100%,"CUMPLIDA",IF(AND(ISNUMBER(L400),ISNUMBER(INDIRECT("FECHA_"&amp;$B400,1))), IF(L400&lt;=INDIRECT("FECHA_"&amp;$B400,1),"INCUMPLIDA","PROCESO"), "VERIFICAR FECHA")),"SIN VALOR AVANCE")</f>
        <v>CUMPLIDA</v>
      </c>
    </row>
    <row r="401" spans="1:17" ht="240.75" x14ac:dyDescent="0.2">
      <c r="A401" s="987" t="s">
        <v>19</v>
      </c>
      <c r="B401" s="988" t="s">
        <v>13</v>
      </c>
      <c r="C401" s="1263"/>
      <c r="D401" s="1263" t="s">
        <v>741</v>
      </c>
      <c r="E401" s="1262"/>
      <c r="F401" s="1274"/>
      <c r="G401" s="1274"/>
      <c r="H401" s="1274" t="s">
        <v>793</v>
      </c>
      <c r="I401" s="995" t="s">
        <v>794</v>
      </c>
      <c r="J401" s="963">
        <v>1</v>
      </c>
      <c r="K401" s="1057">
        <v>44835</v>
      </c>
      <c r="L401" s="1057">
        <v>44926</v>
      </c>
      <c r="M401" s="964">
        <f t="shared" si="12"/>
        <v>13</v>
      </c>
      <c r="N401" s="1058">
        <v>1</v>
      </c>
      <c r="O401" s="962" t="s">
        <v>792</v>
      </c>
      <c r="P401" s="364">
        <f t="shared" si="13"/>
        <v>1</v>
      </c>
      <c r="Q401" s="965" t="str" cm="1">
        <f t="array" aca="1" ref="Q401" ca="1">IF(ISNUMBER(P401),IF(P401=100%,"CUMPLIDA",IF(AND(ISNUMBER(L401),ISNUMBER(INDIRECT("FECHA_"&amp;$B401,1))), IF(L401&lt;=INDIRECT("FECHA_"&amp;$B401,1),"INCUMPLIDA","PROCESO"), "VERIFICAR FECHA")),"SIN VALOR AVANCE")</f>
        <v>CUMPLIDA</v>
      </c>
    </row>
    <row r="402" spans="1:17" ht="240.75" x14ac:dyDescent="0.2">
      <c r="A402" s="987" t="s">
        <v>19</v>
      </c>
      <c r="B402" s="988" t="s">
        <v>13</v>
      </c>
      <c r="C402" s="1263"/>
      <c r="D402" s="1263" t="s">
        <v>741</v>
      </c>
      <c r="E402" s="1262"/>
      <c r="F402" s="1274"/>
      <c r="G402" s="1274"/>
      <c r="H402" s="1274"/>
      <c r="I402" s="995" t="s">
        <v>795</v>
      </c>
      <c r="J402" s="963">
        <v>1</v>
      </c>
      <c r="K402" s="1057">
        <v>45292</v>
      </c>
      <c r="L402" s="1057">
        <v>45657</v>
      </c>
      <c r="M402" s="964">
        <f t="shared" si="12"/>
        <v>52.142857142857146</v>
      </c>
      <c r="N402" s="1058">
        <v>1</v>
      </c>
      <c r="O402" s="962" t="s">
        <v>792</v>
      </c>
      <c r="P402" s="364">
        <f t="shared" si="13"/>
        <v>1</v>
      </c>
      <c r="Q402" s="965" t="str" cm="1">
        <f t="array" aca="1" ref="Q402" ca="1">IF(ISNUMBER(P402),IF(P402=100%,"CUMPLIDA",IF(AND(ISNUMBER(L402),ISNUMBER(INDIRECT("FECHA_"&amp;$B402,1))), IF(L402&lt;=INDIRECT("FECHA_"&amp;$B402,1),"INCUMPLIDA","PROCESO"), "VERIFICAR FECHA")),"SIN VALOR AVANCE")</f>
        <v>CUMPLIDA</v>
      </c>
    </row>
    <row r="403" spans="1:17" ht="300.75" x14ac:dyDescent="0.2">
      <c r="A403" s="987" t="s">
        <v>19</v>
      </c>
      <c r="B403" s="988" t="s">
        <v>13</v>
      </c>
      <c r="C403" s="1267" t="s">
        <v>796</v>
      </c>
      <c r="D403" s="1267" t="s">
        <v>797</v>
      </c>
      <c r="E403" s="1278" t="s">
        <v>798</v>
      </c>
      <c r="F403" s="1278" t="s">
        <v>799</v>
      </c>
      <c r="G403" s="362" t="s">
        <v>800</v>
      </c>
      <c r="H403" s="1008" t="s">
        <v>699</v>
      </c>
      <c r="I403" s="962" t="s">
        <v>164</v>
      </c>
      <c r="J403" s="963">
        <v>1</v>
      </c>
      <c r="K403" s="1057">
        <v>44044</v>
      </c>
      <c r="L403" s="1057">
        <v>44196</v>
      </c>
      <c r="M403" s="964">
        <f t="shared" ref="M403:M466" si="14">(L403-K403)/7</f>
        <v>21.714285714285715</v>
      </c>
      <c r="N403" s="1058">
        <v>1</v>
      </c>
      <c r="O403" s="962" t="s">
        <v>801</v>
      </c>
      <c r="P403" s="364">
        <f t="shared" si="13"/>
        <v>1</v>
      </c>
      <c r="Q403" s="965" t="str" cm="1">
        <f t="array" aca="1" ref="Q403" ca="1">IF(ISNUMBER(P403),IF(P403=100%,"CUMPLIDA",IF(AND(ISNUMBER(L403),ISNUMBER(INDIRECT("FECHA_"&amp;$B403,1))), IF(L403&lt;=INDIRECT("FECHA_"&amp;$B403,1),"INCUMPLIDA","PROCESO"), "VERIFICAR FECHA")),"SIN VALOR AVANCE")</f>
        <v>CUMPLIDA</v>
      </c>
    </row>
    <row r="404" spans="1:17" ht="90.75" x14ac:dyDescent="0.2">
      <c r="A404" s="987" t="s">
        <v>19</v>
      </c>
      <c r="B404" s="988" t="s">
        <v>13</v>
      </c>
      <c r="C404" s="1267"/>
      <c r="D404" s="1267"/>
      <c r="E404" s="1278"/>
      <c r="F404" s="1278"/>
      <c r="G404" s="1262" t="s">
        <v>800</v>
      </c>
      <c r="H404" s="362" t="s">
        <v>682</v>
      </c>
      <c r="I404" s="962" t="s">
        <v>683</v>
      </c>
      <c r="J404" s="967">
        <v>1</v>
      </c>
      <c r="K404" s="1057">
        <v>45231</v>
      </c>
      <c r="L404" s="1057">
        <v>45504</v>
      </c>
      <c r="M404" s="964">
        <f t="shared" si="14"/>
        <v>39</v>
      </c>
      <c r="N404" s="1058">
        <v>1</v>
      </c>
      <c r="O404" s="1011" t="s">
        <v>802</v>
      </c>
      <c r="P404" s="364">
        <f t="shared" si="13"/>
        <v>1</v>
      </c>
      <c r="Q404" s="965" t="str" cm="1">
        <f t="array" aca="1" ref="Q404" ca="1">IF(ISNUMBER(P404),IF(P404=100%,"CUMPLIDA",IF(AND(ISNUMBER(L404),ISNUMBER(INDIRECT("FECHA_"&amp;$B404,1))), IF(L404&lt;=INDIRECT("FECHA_"&amp;$B404,1),"INCUMPLIDA","PROCESO"), "VERIFICAR FECHA")),"SIN VALOR AVANCE")</f>
        <v>CUMPLIDA</v>
      </c>
    </row>
    <row r="405" spans="1:17" ht="270.75" x14ac:dyDescent="0.2">
      <c r="A405" s="987" t="s">
        <v>19</v>
      </c>
      <c r="B405" s="988" t="s">
        <v>13</v>
      </c>
      <c r="C405" s="1267"/>
      <c r="D405" s="1267"/>
      <c r="E405" s="1278"/>
      <c r="F405" s="1278"/>
      <c r="G405" s="1262"/>
      <c r="H405" s="362" t="s">
        <v>685</v>
      </c>
      <c r="I405" s="962" t="s">
        <v>686</v>
      </c>
      <c r="J405" s="967">
        <v>1</v>
      </c>
      <c r="K405" s="1057">
        <v>45231</v>
      </c>
      <c r="L405" s="1057">
        <v>45504</v>
      </c>
      <c r="M405" s="964">
        <f t="shared" si="14"/>
        <v>39</v>
      </c>
      <c r="N405" s="1058">
        <v>1</v>
      </c>
      <c r="O405" s="1011" t="s">
        <v>803</v>
      </c>
      <c r="P405" s="364">
        <f t="shared" si="13"/>
        <v>1</v>
      </c>
      <c r="Q405" s="965" t="str" cm="1">
        <f t="array" aca="1" ref="Q405" ca="1">IF(ISNUMBER(P405),IF(P405=100%,"CUMPLIDA",IF(AND(ISNUMBER(L405),ISNUMBER(INDIRECT("FECHA_"&amp;$B405,1))), IF(L405&lt;=INDIRECT("FECHA_"&amp;$B405,1),"INCUMPLIDA","PROCESO"), "VERIFICAR FECHA")),"SIN VALOR AVANCE")</f>
        <v>CUMPLIDA</v>
      </c>
    </row>
    <row r="406" spans="1:17" ht="180.75" x14ac:dyDescent="0.2">
      <c r="A406" s="987" t="s">
        <v>19</v>
      </c>
      <c r="B406" s="988" t="s">
        <v>13</v>
      </c>
      <c r="C406" s="1267"/>
      <c r="D406" s="1267"/>
      <c r="E406" s="1278"/>
      <c r="F406" s="1278"/>
      <c r="G406" s="362" t="s">
        <v>97</v>
      </c>
      <c r="H406" s="362" t="s">
        <v>98</v>
      </c>
      <c r="I406" s="962" t="s">
        <v>99</v>
      </c>
      <c r="J406" s="967">
        <v>1</v>
      </c>
      <c r="K406" s="1060">
        <v>45323</v>
      </c>
      <c r="L406" s="1060">
        <v>45747</v>
      </c>
      <c r="M406" s="964">
        <f t="shared" si="14"/>
        <v>60.571428571428569</v>
      </c>
      <c r="N406" s="1058">
        <v>0</v>
      </c>
      <c r="O406" s="1011" t="s">
        <v>804</v>
      </c>
      <c r="P406" s="364">
        <f t="shared" si="13"/>
        <v>0</v>
      </c>
      <c r="Q406" s="965" t="str" cm="1">
        <f t="array" aca="1" ref="Q406" ca="1">IF(ISNUMBER(P406),IF(P406=100%,"CUMPLIDA",IF(AND(ISNUMBER(L406),ISNUMBER(INDIRECT("FECHA_"&amp;$B406,1))), IF(L406&lt;=INDIRECT("FECHA_"&amp;$B406,1),"INCUMPLIDA","PROCESO"), "VERIFICAR FECHA")),"SIN VALOR AVANCE")</f>
        <v>PROCESO</v>
      </c>
    </row>
    <row r="407" spans="1:17" ht="90.75" x14ac:dyDescent="0.2">
      <c r="A407" s="987" t="s">
        <v>19</v>
      </c>
      <c r="B407" s="988" t="s">
        <v>13</v>
      </c>
      <c r="C407" s="1267"/>
      <c r="D407" s="1267"/>
      <c r="E407" s="1278"/>
      <c r="F407" s="1278"/>
      <c r="G407" s="362" t="s">
        <v>101</v>
      </c>
      <c r="H407" s="362" t="s">
        <v>101</v>
      </c>
      <c r="I407" s="962" t="s">
        <v>102</v>
      </c>
      <c r="J407" s="967">
        <v>1</v>
      </c>
      <c r="K407" s="1060">
        <v>45323</v>
      </c>
      <c r="L407" s="1060">
        <v>45747</v>
      </c>
      <c r="M407" s="964">
        <f t="shared" si="14"/>
        <v>60.571428571428569</v>
      </c>
      <c r="N407" s="1058">
        <v>0</v>
      </c>
      <c r="O407" s="1011" t="s">
        <v>802</v>
      </c>
      <c r="P407" s="364">
        <f t="shared" si="13"/>
        <v>0</v>
      </c>
      <c r="Q407" s="965" t="str" cm="1">
        <f t="array" aca="1" ref="Q407" ca="1">IF(ISNUMBER(P407),IF(P407=100%,"CUMPLIDA",IF(AND(ISNUMBER(L407),ISNUMBER(INDIRECT("FECHA_"&amp;$B407,1))), IF(L407&lt;=INDIRECT("FECHA_"&amp;$B407,1),"INCUMPLIDA","PROCESO"), "VERIFICAR FECHA")),"SIN VALOR AVANCE")</f>
        <v>PROCESO</v>
      </c>
    </row>
    <row r="408" spans="1:17" ht="120.75" x14ac:dyDescent="0.2">
      <c r="A408" s="987" t="s">
        <v>19</v>
      </c>
      <c r="B408" s="988" t="s">
        <v>13</v>
      </c>
      <c r="C408" s="1267"/>
      <c r="D408" s="1267"/>
      <c r="E408" s="1278"/>
      <c r="F408" s="1278"/>
      <c r="G408" s="362" t="s">
        <v>237</v>
      </c>
      <c r="H408" s="362" t="s">
        <v>238</v>
      </c>
      <c r="I408" s="962" t="s">
        <v>239</v>
      </c>
      <c r="J408" s="967">
        <v>1</v>
      </c>
      <c r="K408" s="1060">
        <v>45231</v>
      </c>
      <c r="L408" s="1060">
        <v>45747</v>
      </c>
      <c r="M408" s="964">
        <f t="shared" si="14"/>
        <v>73.714285714285708</v>
      </c>
      <c r="N408" s="1058">
        <v>0</v>
      </c>
      <c r="O408" s="962" t="s">
        <v>805</v>
      </c>
      <c r="P408" s="364">
        <f t="shared" si="13"/>
        <v>0</v>
      </c>
      <c r="Q408" s="965" t="str" cm="1">
        <f t="array" aca="1" ref="Q408" ca="1">IF(ISNUMBER(P408),IF(P408=100%,"CUMPLIDA",IF(AND(ISNUMBER(L408),ISNUMBER(INDIRECT("FECHA_"&amp;$B408,1))), IF(L408&lt;=INDIRECT("FECHA_"&amp;$B408,1),"INCUMPLIDA","PROCESO"), "VERIFICAR FECHA")),"SIN VALOR AVANCE")</f>
        <v>PROCESO</v>
      </c>
    </row>
    <row r="409" spans="1:17" ht="180.75" x14ac:dyDescent="0.2">
      <c r="A409" s="987" t="s">
        <v>19</v>
      </c>
      <c r="B409" s="988" t="s">
        <v>13</v>
      </c>
      <c r="C409" s="1267"/>
      <c r="D409" s="1267"/>
      <c r="E409" s="1278"/>
      <c r="F409" s="1278"/>
      <c r="G409" s="362" t="s">
        <v>104</v>
      </c>
      <c r="H409" s="362" t="s">
        <v>104</v>
      </c>
      <c r="I409" s="962" t="s">
        <v>247</v>
      </c>
      <c r="J409" s="967">
        <v>1</v>
      </c>
      <c r="K409" s="1060">
        <v>45323</v>
      </c>
      <c r="L409" s="1060">
        <v>45747</v>
      </c>
      <c r="M409" s="964">
        <f t="shared" si="14"/>
        <v>60.571428571428569</v>
      </c>
      <c r="N409" s="1058">
        <v>0</v>
      </c>
      <c r="O409" s="1011" t="s">
        <v>804</v>
      </c>
      <c r="P409" s="364">
        <f t="shared" si="13"/>
        <v>0</v>
      </c>
      <c r="Q409" s="965" t="str" cm="1">
        <f t="array" aca="1" ref="Q409" ca="1">IF(ISNUMBER(P409),IF(P409=100%,"CUMPLIDA",IF(AND(ISNUMBER(L409),ISNUMBER(INDIRECT("FECHA_"&amp;$B409,1))), IF(L409&lt;=INDIRECT("FECHA_"&amp;$B409,1),"INCUMPLIDA","PROCESO"), "VERIFICAR FECHA")),"SIN VALOR AVANCE")</f>
        <v>PROCESO</v>
      </c>
    </row>
    <row r="410" spans="1:17" ht="90.75" x14ac:dyDescent="0.2">
      <c r="A410" s="987" t="s">
        <v>19</v>
      </c>
      <c r="B410" s="988" t="s">
        <v>13</v>
      </c>
      <c r="C410" s="1267"/>
      <c r="D410" s="1267"/>
      <c r="E410" s="1278"/>
      <c r="F410" s="1278"/>
      <c r="G410" s="362" t="s">
        <v>806</v>
      </c>
      <c r="H410" s="362" t="s">
        <v>806</v>
      </c>
      <c r="I410" s="962" t="s">
        <v>107</v>
      </c>
      <c r="J410" s="967">
        <v>1</v>
      </c>
      <c r="K410" s="1060">
        <v>45231</v>
      </c>
      <c r="L410" s="1060">
        <v>45747</v>
      </c>
      <c r="M410" s="964">
        <f t="shared" si="14"/>
        <v>73.714285714285708</v>
      </c>
      <c r="N410" s="1058">
        <v>0</v>
      </c>
      <c r="O410" s="1011" t="s">
        <v>802</v>
      </c>
      <c r="P410" s="364">
        <f t="shared" si="13"/>
        <v>0</v>
      </c>
      <c r="Q410" s="965" t="str" cm="1">
        <f t="array" aca="1" ref="Q410" ca="1">IF(ISNUMBER(P410),IF(P410=100%,"CUMPLIDA",IF(AND(ISNUMBER(L410),ISNUMBER(INDIRECT("FECHA_"&amp;$B410,1))), IF(L410&lt;=INDIRECT("FECHA_"&amp;$B410,1),"INCUMPLIDA","PROCESO"), "VERIFICAR FECHA")),"SIN VALOR AVANCE")</f>
        <v>PROCESO</v>
      </c>
    </row>
    <row r="411" spans="1:17" ht="270.75" x14ac:dyDescent="0.2">
      <c r="A411" s="987" t="s">
        <v>19</v>
      </c>
      <c r="B411" s="988" t="s">
        <v>13</v>
      </c>
      <c r="C411" s="1267"/>
      <c r="D411" s="1267"/>
      <c r="E411" s="1278"/>
      <c r="F411" s="1278"/>
      <c r="G411" s="362" t="s">
        <v>807</v>
      </c>
      <c r="H411" s="362" t="s">
        <v>807</v>
      </c>
      <c r="I411" s="962" t="s">
        <v>531</v>
      </c>
      <c r="J411" s="967">
        <v>1</v>
      </c>
      <c r="K411" s="1060">
        <v>45231</v>
      </c>
      <c r="L411" s="1060">
        <v>45808</v>
      </c>
      <c r="M411" s="964">
        <f t="shared" si="14"/>
        <v>82.428571428571431</v>
      </c>
      <c r="N411" s="1058">
        <v>0</v>
      </c>
      <c r="O411" s="1011" t="s">
        <v>803</v>
      </c>
      <c r="P411" s="364">
        <f t="shared" si="13"/>
        <v>0</v>
      </c>
      <c r="Q411" s="965" t="str" cm="1">
        <f t="array" aca="1" ref="Q411" ca="1">IF(ISNUMBER(P411),IF(P411=100%,"CUMPLIDA",IF(AND(ISNUMBER(L411),ISNUMBER(INDIRECT("FECHA_"&amp;$B411,1))), IF(L411&lt;=INDIRECT("FECHA_"&amp;$B411,1),"INCUMPLIDA","PROCESO"), "VERIFICAR FECHA")),"SIN VALOR AVANCE")</f>
        <v>PROCESO</v>
      </c>
    </row>
    <row r="412" spans="1:17" ht="210.75" x14ac:dyDescent="0.2">
      <c r="A412" s="987" t="s">
        <v>19</v>
      </c>
      <c r="B412" s="988" t="s">
        <v>13</v>
      </c>
      <c r="C412" s="1267"/>
      <c r="D412" s="1267"/>
      <c r="E412" s="1278"/>
      <c r="F412" s="1278"/>
      <c r="G412" s="362" t="s">
        <v>110</v>
      </c>
      <c r="H412" s="362" t="s">
        <v>111</v>
      </c>
      <c r="I412" s="962" t="s">
        <v>112</v>
      </c>
      <c r="J412" s="967">
        <v>11</v>
      </c>
      <c r="K412" s="1060">
        <v>45931</v>
      </c>
      <c r="L412" s="1060">
        <v>46568</v>
      </c>
      <c r="M412" s="964">
        <f t="shared" si="14"/>
        <v>91</v>
      </c>
      <c r="N412" s="1058">
        <v>0</v>
      </c>
      <c r="O412" s="1011" t="s">
        <v>808</v>
      </c>
      <c r="P412" s="364">
        <f t="shared" si="13"/>
        <v>0</v>
      </c>
      <c r="Q412" s="965" t="str" cm="1">
        <f t="array" aca="1" ref="Q412" ca="1">IF(ISNUMBER(P412),IF(P412=100%,"CUMPLIDA",IF(AND(ISNUMBER(L412),ISNUMBER(INDIRECT("FECHA_"&amp;$B412,1))), IF(L412&lt;=INDIRECT("FECHA_"&amp;$B412,1),"INCUMPLIDA","PROCESO"), "VERIFICAR FECHA")),"SIN VALOR AVANCE")</f>
        <v>PROCESO</v>
      </c>
    </row>
    <row r="413" spans="1:17" ht="195.75" x14ac:dyDescent="0.2">
      <c r="A413" s="987" t="s">
        <v>19</v>
      </c>
      <c r="B413" s="988" t="s">
        <v>13</v>
      </c>
      <c r="C413" s="1267"/>
      <c r="D413" s="1267"/>
      <c r="E413" s="1278"/>
      <c r="F413" s="1278"/>
      <c r="G413" s="362" t="s">
        <v>114</v>
      </c>
      <c r="H413" s="362" t="s">
        <v>115</v>
      </c>
      <c r="I413" s="962" t="s">
        <v>116</v>
      </c>
      <c r="J413" s="967">
        <v>1</v>
      </c>
      <c r="K413" s="1060">
        <v>45931</v>
      </c>
      <c r="L413" s="1060">
        <v>46568</v>
      </c>
      <c r="M413" s="964">
        <f t="shared" si="14"/>
        <v>91</v>
      </c>
      <c r="N413" s="1058">
        <v>0</v>
      </c>
      <c r="O413" s="1011" t="s">
        <v>809</v>
      </c>
      <c r="P413" s="364">
        <f t="shared" si="13"/>
        <v>0</v>
      </c>
      <c r="Q413" s="965" t="str" cm="1">
        <f t="array" aca="1" ref="Q413" ca="1">IF(ISNUMBER(P413),IF(P413=100%,"CUMPLIDA",IF(AND(ISNUMBER(L413),ISNUMBER(INDIRECT("FECHA_"&amp;$B413,1))), IF(L413&lt;=INDIRECT("FECHA_"&amp;$B413,1),"INCUMPLIDA","PROCESO"), "VERIFICAR FECHA")),"SIN VALOR AVANCE")</f>
        <v>PROCESO</v>
      </c>
    </row>
    <row r="414" spans="1:17" ht="375.75" x14ac:dyDescent="0.2">
      <c r="A414" s="987" t="s">
        <v>19</v>
      </c>
      <c r="B414" s="988" t="s">
        <v>13</v>
      </c>
      <c r="C414" s="1267"/>
      <c r="D414" s="1267"/>
      <c r="E414" s="1278"/>
      <c r="F414" s="1278"/>
      <c r="G414" s="362" t="s">
        <v>117</v>
      </c>
      <c r="H414" s="362" t="s">
        <v>118</v>
      </c>
      <c r="I414" s="962" t="s">
        <v>119</v>
      </c>
      <c r="J414" s="967">
        <v>2</v>
      </c>
      <c r="K414" s="1060">
        <v>45931</v>
      </c>
      <c r="L414" s="1060">
        <v>46568</v>
      </c>
      <c r="M414" s="964">
        <f t="shared" si="14"/>
        <v>91</v>
      </c>
      <c r="N414" s="1058">
        <v>0</v>
      </c>
      <c r="O414" s="1011" t="s">
        <v>810</v>
      </c>
      <c r="P414" s="364">
        <f t="shared" si="13"/>
        <v>0</v>
      </c>
      <c r="Q414" s="965" t="str" cm="1">
        <f t="array" aca="1" ref="Q414" ca="1">IF(ISNUMBER(P414),IF(P414=100%,"CUMPLIDA",IF(AND(ISNUMBER(L414),ISNUMBER(INDIRECT("FECHA_"&amp;$B414,1))), IF(L414&lt;=INDIRECT("FECHA_"&amp;$B414,1),"INCUMPLIDA","PROCESO"), "VERIFICAR FECHA")),"SIN VALOR AVANCE")</f>
        <v>PROCESO</v>
      </c>
    </row>
    <row r="415" spans="1:17" ht="285.75" customHeight="1" x14ac:dyDescent="0.2">
      <c r="A415" s="987" t="s">
        <v>19</v>
      </c>
      <c r="B415" s="988" t="s">
        <v>13</v>
      </c>
      <c r="C415" s="1267" t="s">
        <v>811</v>
      </c>
      <c r="D415" s="1267" t="s">
        <v>812</v>
      </c>
      <c r="E415" s="1278" t="s">
        <v>813</v>
      </c>
      <c r="F415" s="1278" t="s">
        <v>814</v>
      </c>
      <c r="G415" s="362" t="s">
        <v>800</v>
      </c>
      <c r="H415" s="1008" t="s">
        <v>699</v>
      </c>
      <c r="I415" s="962" t="s">
        <v>164</v>
      </c>
      <c r="J415" s="963">
        <v>1</v>
      </c>
      <c r="K415" s="1057">
        <v>44044</v>
      </c>
      <c r="L415" s="1057">
        <v>44196</v>
      </c>
      <c r="M415" s="964">
        <f t="shared" si="14"/>
        <v>21.714285714285715</v>
      </c>
      <c r="N415" s="1058">
        <v>1</v>
      </c>
      <c r="O415" s="962" t="s">
        <v>815</v>
      </c>
      <c r="P415" s="364">
        <f t="shared" si="13"/>
        <v>1</v>
      </c>
      <c r="Q415" s="965" t="str" cm="1">
        <f t="array" aca="1" ref="Q415" ca="1">IF(ISNUMBER(P415),IF(P415=100%,"CUMPLIDA",IF(AND(ISNUMBER(L415),ISNUMBER(INDIRECT("FECHA_"&amp;$B415,1))), IF(L415&lt;=INDIRECT("FECHA_"&amp;$B415,1),"INCUMPLIDA","PROCESO"), "VERIFICAR FECHA")),"SIN VALOR AVANCE")</f>
        <v>CUMPLIDA</v>
      </c>
    </row>
    <row r="416" spans="1:17" ht="90.75" x14ac:dyDescent="0.2">
      <c r="A416" s="987" t="s">
        <v>19</v>
      </c>
      <c r="B416" s="988" t="s">
        <v>13</v>
      </c>
      <c r="C416" s="1267"/>
      <c r="D416" s="1267"/>
      <c r="E416" s="1278"/>
      <c r="F416" s="1278"/>
      <c r="G416" s="1262" t="s">
        <v>800</v>
      </c>
      <c r="H416" s="362" t="s">
        <v>682</v>
      </c>
      <c r="I416" s="962" t="s">
        <v>683</v>
      </c>
      <c r="J416" s="967">
        <v>1</v>
      </c>
      <c r="K416" s="1057">
        <v>45231</v>
      </c>
      <c r="L416" s="1057">
        <v>45504</v>
      </c>
      <c r="M416" s="964">
        <f t="shared" si="14"/>
        <v>39</v>
      </c>
      <c r="N416" s="1058">
        <v>1</v>
      </c>
      <c r="O416" s="1011" t="s">
        <v>802</v>
      </c>
      <c r="P416" s="364">
        <f t="shared" si="13"/>
        <v>1</v>
      </c>
      <c r="Q416" s="965" t="str" cm="1">
        <f t="array" aca="1" ref="Q416" ca="1">IF(ISNUMBER(P416),IF(P416=100%,"CUMPLIDA",IF(AND(ISNUMBER(L416),ISNUMBER(INDIRECT("FECHA_"&amp;$B416,1))), IF(L416&lt;=INDIRECT("FECHA_"&amp;$B416,1),"INCUMPLIDA","PROCESO"), "VERIFICAR FECHA")),"SIN VALOR AVANCE")</f>
        <v>CUMPLIDA</v>
      </c>
    </row>
    <row r="417" spans="1:17" ht="180" x14ac:dyDescent="0.2">
      <c r="A417" s="987" t="s">
        <v>19</v>
      </c>
      <c r="B417" s="988" t="s">
        <v>13</v>
      </c>
      <c r="C417" s="1267"/>
      <c r="D417" s="1267"/>
      <c r="E417" s="1278"/>
      <c r="F417" s="1278"/>
      <c r="G417" s="1262"/>
      <c r="H417" s="362" t="s">
        <v>685</v>
      </c>
      <c r="I417" s="962" t="s">
        <v>686</v>
      </c>
      <c r="J417" s="967">
        <v>1</v>
      </c>
      <c r="K417" s="1057">
        <v>45231</v>
      </c>
      <c r="L417" s="1057">
        <v>45504</v>
      </c>
      <c r="M417" s="964">
        <f t="shared" si="14"/>
        <v>39</v>
      </c>
      <c r="N417" s="1058">
        <v>1</v>
      </c>
      <c r="O417" s="962" t="s">
        <v>816</v>
      </c>
      <c r="P417" s="364">
        <f t="shared" si="13"/>
        <v>1</v>
      </c>
      <c r="Q417" s="965" t="str" cm="1">
        <f t="array" aca="1" ref="Q417" ca="1">IF(ISNUMBER(P417),IF(P417=100%,"CUMPLIDA",IF(AND(ISNUMBER(L417),ISNUMBER(INDIRECT("FECHA_"&amp;$B417,1))), IF(L417&lt;=INDIRECT("FECHA_"&amp;$B417,1),"INCUMPLIDA","PROCESO"), "VERIFICAR FECHA")),"SIN VALOR AVANCE")</f>
        <v>CUMPLIDA</v>
      </c>
    </row>
    <row r="418" spans="1:17" ht="180.75" x14ac:dyDescent="0.2">
      <c r="A418" s="987" t="s">
        <v>19</v>
      </c>
      <c r="B418" s="988" t="s">
        <v>13</v>
      </c>
      <c r="C418" s="1267"/>
      <c r="D418" s="1267"/>
      <c r="E418" s="1278"/>
      <c r="F418" s="1278"/>
      <c r="G418" s="362" t="s">
        <v>97</v>
      </c>
      <c r="H418" s="362" t="s">
        <v>98</v>
      </c>
      <c r="I418" s="962" t="s">
        <v>99</v>
      </c>
      <c r="J418" s="967">
        <v>1</v>
      </c>
      <c r="K418" s="1060">
        <v>45323</v>
      </c>
      <c r="L418" s="1060">
        <v>45747</v>
      </c>
      <c r="M418" s="964">
        <f t="shared" si="14"/>
        <v>60.571428571428569</v>
      </c>
      <c r="N418" s="1058">
        <v>0</v>
      </c>
      <c r="O418" s="962" t="s">
        <v>817</v>
      </c>
      <c r="P418" s="364">
        <f t="shared" si="13"/>
        <v>0</v>
      </c>
      <c r="Q418" s="965" t="str" cm="1">
        <f t="array" aca="1" ref="Q418" ca="1">IF(ISNUMBER(P418),IF(P418=100%,"CUMPLIDA",IF(AND(ISNUMBER(L418),ISNUMBER(INDIRECT("FECHA_"&amp;$B418,1))), IF(L418&lt;=INDIRECT("FECHA_"&amp;$B418,1),"INCUMPLIDA","PROCESO"), "VERIFICAR FECHA")),"SIN VALOR AVANCE")</f>
        <v>PROCESO</v>
      </c>
    </row>
    <row r="419" spans="1:17" ht="90.75" x14ac:dyDescent="0.2">
      <c r="A419" s="987" t="s">
        <v>19</v>
      </c>
      <c r="B419" s="988" t="s">
        <v>13</v>
      </c>
      <c r="C419" s="1267"/>
      <c r="D419" s="1267"/>
      <c r="E419" s="1278"/>
      <c r="F419" s="1278"/>
      <c r="G419" s="362" t="s">
        <v>101</v>
      </c>
      <c r="H419" s="362" t="s">
        <v>101</v>
      </c>
      <c r="I419" s="962" t="s">
        <v>102</v>
      </c>
      <c r="J419" s="967">
        <v>1</v>
      </c>
      <c r="K419" s="1060">
        <v>45323</v>
      </c>
      <c r="L419" s="1060">
        <v>45747</v>
      </c>
      <c r="M419" s="964">
        <f t="shared" si="14"/>
        <v>60.571428571428569</v>
      </c>
      <c r="N419" s="1058">
        <v>0</v>
      </c>
      <c r="O419" s="1011" t="s">
        <v>802</v>
      </c>
      <c r="P419" s="364">
        <f t="shared" si="13"/>
        <v>0</v>
      </c>
      <c r="Q419" s="965" t="str" cm="1">
        <f t="array" aca="1" ref="Q419" ca="1">IF(ISNUMBER(P419),IF(P419=100%,"CUMPLIDA",IF(AND(ISNUMBER(L419),ISNUMBER(INDIRECT("FECHA_"&amp;$B419,1))), IF(L419&lt;=INDIRECT("FECHA_"&amp;$B419,1),"INCUMPLIDA","PROCESO"), "VERIFICAR FECHA")),"SIN VALOR AVANCE")</f>
        <v>PROCESO</v>
      </c>
    </row>
    <row r="420" spans="1:17" ht="120.75" x14ac:dyDescent="0.2">
      <c r="A420" s="987" t="s">
        <v>19</v>
      </c>
      <c r="B420" s="988" t="s">
        <v>13</v>
      </c>
      <c r="C420" s="1267"/>
      <c r="D420" s="1267"/>
      <c r="E420" s="1278"/>
      <c r="F420" s="1278"/>
      <c r="G420" s="362" t="s">
        <v>237</v>
      </c>
      <c r="H420" s="362" t="s">
        <v>238</v>
      </c>
      <c r="I420" s="962" t="s">
        <v>239</v>
      </c>
      <c r="J420" s="967">
        <v>1</v>
      </c>
      <c r="K420" s="1060">
        <v>45231</v>
      </c>
      <c r="L420" s="1060">
        <v>45747</v>
      </c>
      <c r="M420" s="964">
        <f t="shared" si="14"/>
        <v>73.714285714285708</v>
      </c>
      <c r="N420" s="1058">
        <v>0</v>
      </c>
      <c r="O420" s="962" t="s">
        <v>703</v>
      </c>
      <c r="P420" s="364">
        <f t="shared" si="13"/>
        <v>0</v>
      </c>
      <c r="Q420" s="965" t="str" cm="1">
        <f t="array" aca="1" ref="Q420" ca="1">IF(ISNUMBER(P420),IF(P420=100%,"CUMPLIDA",IF(AND(ISNUMBER(L420),ISNUMBER(INDIRECT("FECHA_"&amp;$B420,1))), IF(L420&lt;=INDIRECT("FECHA_"&amp;$B420,1),"INCUMPLIDA","PROCESO"), "VERIFICAR FECHA")),"SIN VALOR AVANCE")</f>
        <v>PROCESO</v>
      </c>
    </row>
    <row r="421" spans="1:17" ht="180.75" x14ac:dyDescent="0.2">
      <c r="A421" s="987" t="s">
        <v>19</v>
      </c>
      <c r="B421" s="988" t="s">
        <v>13</v>
      </c>
      <c r="C421" s="1267"/>
      <c r="D421" s="1267"/>
      <c r="E421" s="1278"/>
      <c r="F421" s="1278"/>
      <c r="G421" s="362" t="s">
        <v>104</v>
      </c>
      <c r="H421" s="362" t="s">
        <v>104</v>
      </c>
      <c r="I421" s="962" t="s">
        <v>247</v>
      </c>
      <c r="J421" s="967">
        <v>1</v>
      </c>
      <c r="K421" s="1060">
        <v>45323</v>
      </c>
      <c r="L421" s="1060">
        <v>45747</v>
      </c>
      <c r="M421" s="964">
        <f t="shared" si="14"/>
        <v>60.571428571428569</v>
      </c>
      <c r="N421" s="1058">
        <v>0</v>
      </c>
      <c r="O421" s="962" t="s">
        <v>817</v>
      </c>
      <c r="P421" s="364">
        <f t="shared" si="13"/>
        <v>0</v>
      </c>
      <c r="Q421" s="965" t="str" cm="1">
        <f t="array" aca="1" ref="Q421" ca="1">IF(ISNUMBER(P421),IF(P421=100%,"CUMPLIDA",IF(AND(ISNUMBER(L421),ISNUMBER(INDIRECT("FECHA_"&amp;$B421,1))), IF(L421&lt;=INDIRECT("FECHA_"&amp;$B421,1),"INCUMPLIDA","PROCESO"), "VERIFICAR FECHA")),"SIN VALOR AVANCE")</f>
        <v>PROCESO</v>
      </c>
    </row>
    <row r="422" spans="1:17" ht="90.75" x14ac:dyDescent="0.2">
      <c r="A422" s="987" t="s">
        <v>19</v>
      </c>
      <c r="B422" s="988" t="s">
        <v>13</v>
      </c>
      <c r="C422" s="1267"/>
      <c r="D422" s="1267"/>
      <c r="E422" s="1278"/>
      <c r="F422" s="1278"/>
      <c r="G422" s="362" t="s">
        <v>806</v>
      </c>
      <c r="H422" s="362" t="s">
        <v>806</v>
      </c>
      <c r="I422" s="962" t="s">
        <v>107</v>
      </c>
      <c r="J422" s="967">
        <v>1</v>
      </c>
      <c r="K422" s="1060">
        <v>45231</v>
      </c>
      <c r="L422" s="1060">
        <v>45747</v>
      </c>
      <c r="M422" s="964">
        <f t="shared" si="14"/>
        <v>73.714285714285708</v>
      </c>
      <c r="N422" s="1058">
        <v>0</v>
      </c>
      <c r="O422" s="1011" t="s">
        <v>802</v>
      </c>
      <c r="P422" s="364">
        <f t="shared" si="13"/>
        <v>0</v>
      </c>
      <c r="Q422" s="965" t="str" cm="1">
        <f t="array" aca="1" ref="Q422" ca="1">IF(ISNUMBER(P422),IF(P422=100%,"CUMPLIDA",IF(AND(ISNUMBER(L422),ISNUMBER(INDIRECT("FECHA_"&amp;$B422,1))), IF(L422&lt;=INDIRECT("FECHA_"&amp;$B422,1),"INCUMPLIDA","PROCESO"), "VERIFICAR FECHA")),"SIN VALOR AVANCE")</f>
        <v>PROCESO</v>
      </c>
    </row>
    <row r="423" spans="1:17" ht="300.75" x14ac:dyDescent="0.2">
      <c r="A423" s="987" t="s">
        <v>19</v>
      </c>
      <c r="B423" s="988" t="s">
        <v>13</v>
      </c>
      <c r="C423" s="1267"/>
      <c r="D423" s="1267"/>
      <c r="E423" s="1278"/>
      <c r="F423" s="1278"/>
      <c r="G423" s="362" t="s">
        <v>807</v>
      </c>
      <c r="H423" s="362" t="s">
        <v>807</v>
      </c>
      <c r="I423" s="962" t="s">
        <v>531</v>
      </c>
      <c r="J423" s="967">
        <v>1</v>
      </c>
      <c r="K423" s="1060">
        <v>45231</v>
      </c>
      <c r="L423" s="1060">
        <v>45808</v>
      </c>
      <c r="M423" s="964">
        <f t="shared" si="14"/>
        <v>82.428571428571431</v>
      </c>
      <c r="N423" s="1058">
        <v>0</v>
      </c>
      <c r="O423" s="1011" t="s">
        <v>818</v>
      </c>
      <c r="P423" s="364">
        <f t="shared" si="13"/>
        <v>0</v>
      </c>
      <c r="Q423" s="965" t="str" cm="1">
        <f t="array" aca="1" ref="Q423" ca="1">IF(ISNUMBER(P423),IF(P423=100%,"CUMPLIDA",IF(AND(ISNUMBER(L423),ISNUMBER(INDIRECT("FECHA_"&amp;$B423,1))), IF(L423&lt;=INDIRECT("FECHA_"&amp;$B423,1),"INCUMPLIDA","PROCESO"), "VERIFICAR FECHA")),"SIN VALOR AVANCE")</f>
        <v>PROCESO</v>
      </c>
    </row>
    <row r="424" spans="1:17" ht="197.25" x14ac:dyDescent="0.2">
      <c r="A424" s="987" t="s">
        <v>19</v>
      </c>
      <c r="B424" s="988" t="s">
        <v>13</v>
      </c>
      <c r="C424" s="1267"/>
      <c r="D424" s="1267"/>
      <c r="E424" s="1278"/>
      <c r="F424" s="1278"/>
      <c r="G424" s="362" t="s">
        <v>110</v>
      </c>
      <c r="H424" s="362" t="s">
        <v>111</v>
      </c>
      <c r="I424" s="962" t="s">
        <v>112</v>
      </c>
      <c r="J424" s="967">
        <v>10</v>
      </c>
      <c r="K424" s="1060">
        <v>45809</v>
      </c>
      <c r="L424" s="1060">
        <v>46568</v>
      </c>
      <c r="M424" s="964">
        <f t="shared" si="14"/>
        <v>108.42857142857143</v>
      </c>
      <c r="N424" s="1058">
        <v>0</v>
      </c>
      <c r="O424" s="1011" t="s">
        <v>819</v>
      </c>
      <c r="P424" s="364">
        <f t="shared" si="13"/>
        <v>0</v>
      </c>
      <c r="Q424" s="965" t="str" cm="1">
        <f t="array" aca="1" ref="Q424" ca="1">IF(ISNUMBER(P424),IF(P424=100%,"CUMPLIDA",IF(AND(ISNUMBER(L424),ISNUMBER(INDIRECT("FECHA_"&amp;$B424,1))), IF(L424&lt;=INDIRECT("FECHA_"&amp;$B424,1),"INCUMPLIDA","PROCESO"), "VERIFICAR FECHA")),"SIN VALOR AVANCE")</f>
        <v>PROCESO</v>
      </c>
    </row>
    <row r="425" spans="1:17" ht="210.75" x14ac:dyDescent="0.2">
      <c r="A425" s="987" t="s">
        <v>19</v>
      </c>
      <c r="B425" s="988" t="s">
        <v>13</v>
      </c>
      <c r="C425" s="1267"/>
      <c r="D425" s="1267"/>
      <c r="E425" s="1278"/>
      <c r="F425" s="1278"/>
      <c r="G425" s="362" t="s">
        <v>114</v>
      </c>
      <c r="H425" s="362" t="s">
        <v>115</v>
      </c>
      <c r="I425" s="962" t="s">
        <v>116</v>
      </c>
      <c r="J425" s="967">
        <v>1</v>
      </c>
      <c r="K425" s="1060">
        <v>45809</v>
      </c>
      <c r="L425" s="1060">
        <v>46568</v>
      </c>
      <c r="M425" s="964">
        <f t="shared" si="14"/>
        <v>108.42857142857143</v>
      </c>
      <c r="N425" s="1058">
        <v>0</v>
      </c>
      <c r="O425" s="1011" t="s">
        <v>820</v>
      </c>
      <c r="P425" s="364">
        <f t="shared" si="13"/>
        <v>0</v>
      </c>
      <c r="Q425" s="965" t="str" cm="1">
        <f t="array" aca="1" ref="Q425" ca="1">IF(ISNUMBER(P425),IF(P425=100%,"CUMPLIDA",IF(AND(ISNUMBER(L425),ISNUMBER(INDIRECT("FECHA_"&amp;$B425,1))), IF(L425&lt;=INDIRECT("FECHA_"&amp;$B425,1),"INCUMPLIDA","PROCESO"), "VERIFICAR FECHA")),"SIN VALOR AVANCE")</f>
        <v>PROCESO</v>
      </c>
    </row>
    <row r="426" spans="1:17" ht="345.75" x14ac:dyDescent="0.2">
      <c r="A426" s="987" t="s">
        <v>19</v>
      </c>
      <c r="B426" s="988" t="s">
        <v>13</v>
      </c>
      <c r="C426" s="1267"/>
      <c r="D426" s="1267"/>
      <c r="E426" s="1278"/>
      <c r="F426" s="1278"/>
      <c r="G426" s="362" t="s">
        <v>117</v>
      </c>
      <c r="H426" s="362" t="s">
        <v>118</v>
      </c>
      <c r="I426" s="962" t="s">
        <v>119</v>
      </c>
      <c r="J426" s="967">
        <v>2</v>
      </c>
      <c r="K426" s="1060">
        <v>45809</v>
      </c>
      <c r="L426" s="1060">
        <v>46568</v>
      </c>
      <c r="M426" s="964">
        <f t="shared" si="14"/>
        <v>108.42857142857143</v>
      </c>
      <c r="N426" s="1058">
        <v>0</v>
      </c>
      <c r="O426" s="1011" t="s">
        <v>821</v>
      </c>
      <c r="P426" s="364">
        <f t="shared" si="13"/>
        <v>0</v>
      </c>
      <c r="Q426" s="965" t="str" cm="1">
        <f t="array" aca="1" ref="Q426" ca="1">IF(ISNUMBER(P426),IF(P426=100%,"CUMPLIDA",IF(AND(ISNUMBER(L426),ISNUMBER(INDIRECT("FECHA_"&amp;$B426,1))), IF(L426&lt;=INDIRECT("FECHA_"&amp;$B426,1),"INCUMPLIDA","PROCESO"), "VERIFICAR FECHA")),"SIN VALOR AVANCE")</f>
        <v>PROCESO</v>
      </c>
    </row>
    <row r="427" spans="1:17" ht="360.75" x14ac:dyDescent="0.2">
      <c r="A427" s="987" t="s">
        <v>19</v>
      </c>
      <c r="B427" s="988" t="s">
        <v>13</v>
      </c>
      <c r="C427" s="1267" t="s">
        <v>822</v>
      </c>
      <c r="D427" s="1267" t="s">
        <v>823</v>
      </c>
      <c r="E427" s="1278" t="s">
        <v>824</v>
      </c>
      <c r="F427" s="1278" t="s">
        <v>825</v>
      </c>
      <c r="G427" s="1275" t="s">
        <v>826</v>
      </c>
      <c r="H427" s="1013" t="s">
        <v>827</v>
      </c>
      <c r="I427" s="962" t="s">
        <v>828</v>
      </c>
      <c r="J427" s="963">
        <v>1</v>
      </c>
      <c r="K427" s="1014">
        <v>45078</v>
      </c>
      <c r="L427" s="1014">
        <v>45716</v>
      </c>
      <c r="M427" s="964">
        <f t="shared" si="14"/>
        <v>91.142857142857139</v>
      </c>
      <c r="N427" s="1076">
        <v>0.7</v>
      </c>
      <c r="O427" s="962" t="s">
        <v>829</v>
      </c>
      <c r="P427" s="364">
        <f t="shared" si="13"/>
        <v>0.7</v>
      </c>
      <c r="Q427" s="965" t="str" cm="1">
        <f t="array" aca="1" ref="Q427" ca="1">IF(ISNUMBER(P427),IF(P427=100%,"CUMPLIDA",IF(AND(ISNUMBER(L427),ISNUMBER(INDIRECT("FECHA_"&amp;$B427,1))), IF(L427&lt;=INDIRECT("FECHA_"&amp;$B427,1),"INCUMPLIDA","PROCESO"), "VERIFICAR FECHA")),"SIN VALOR AVANCE")</f>
        <v>PROCESO</v>
      </c>
    </row>
    <row r="428" spans="1:17" ht="285.75" x14ac:dyDescent="0.2">
      <c r="A428" s="987" t="s">
        <v>19</v>
      </c>
      <c r="B428" s="988" t="s">
        <v>13</v>
      </c>
      <c r="C428" s="1267"/>
      <c r="D428" s="1267"/>
      <c r="E428" s="1278"/>
      <c r="F428" s="1278"/>
      <c r="G428" s="1275"/>
      <c r="H428" s="362" t="s">
        <v>830</v>
      </c>
      <c r="I428" s="962" t="s">
        <v>831</v>
      </c>
      <c r="J428" s="963">
        <v>1</v>
      </c>
      <c r="K428" s="1014">
        <v>45717</v>
      </c>
      <c r="L428" s="1014">
        <v>45869</v>
      </c>
      <c r="M428" s="964">
        <f t="shared" si="14"/>
        <v>21.714285714285715</v>
      </c>
      <c r="N428" s="1058">
        <v>0</v>
      </c>
      <c r="O428" s="962" t="s">
        <v>832</v>
      </c>
      <c r="P428" s="364">
        <f t="shared" si="13"/>
        <v>0</v>
      </c>
      <c r="Q428" s="965" t="str" cm="1">
        <f t="array" aca="1" ref="Q428" ca="1">IF(ISNUMBER(P428),IF(P428=100%,"CUMPLIDA",IF(AND(ISNUMBER(L428),ISNUMBER(INDIRECT("FECHA_"&amp;$B428,1))), IF(L428&lt;=INDIRECT("FECHA_"&amp;$B428,1),"INCUMPLIDA","PROCESO"), "VERIFICAR FECHA")),"SIN VALOR AVANCE")</f>
        <v>PROCESO</v>
      </c>
    </row>
    <row r="429" spans="1:17" ht="300.75" x14ac:dyDescent="0.2">
      <c r="A429" s="987" t="s">
        <v>19</v>
      </c>
      <c r="B429" s="988" t="s">
        <v>13</v>
      </c>
      <c r="C429" s="1267"/>
      <c r="D429" s="1267"/>
      <c r="E429" s="1278"/>
      <c r="F429" s="1278"/>
      <c r="G429" s="1275"/>
      <c r="H429" s="1013" t="s">
        <v>833</v>
      </c>
      <c r="I429" s="962" t="s">
        <v>831</v>
      </c>
      <c r="J429" s="963">
        <v>1</v>
      </c>
      <c r="K429" s="1057">
        <v>45597</v>
      </c>
      <c r="L429" s="1057">
        <v>45716</v>
      </c>
      <c r="M429" s="964">
        <f t="shared" si="14"/>
        <v>17</v>
      </c>
      <c r="N429" s="1076">
        <v>0.25</v>
      </c>
      <c r="O429" s="962" t="s">
        <v>834</v>
      </c>
      <c r="P429" s="364">
        <f t="shared" si="13"/>
        <v>0.25</v>
      </c>
      <c r="Q429" s="965" t="str" cm="1">
        <f t="array" aca="1" ref="Q429" ca="1">IF(ISNUMBER(P429),IF(P429=100%,"CUMPLIDA",IF(AND(ISNUMBER(L429),ISNUMBER(INDIRECT("FECHA_"&amp;$B429,1))), IF(L429&lt;=INDIRECT("FECHA_"&amp;$B429,1),"INCUMPLIDA","PROCESO"), "VERIFICAR FECHA")),"SIN VALOR AVANCE")</f>
        <v>PROCESO</v>
      </c>
    </row>
    <row r="430" spans="1:17" ht="255.75" customHeight="1" x14ac:dyDescent="0.2">
      <c r="A430" s="987" t="s">
        <v>19</v>
      </c>
      <c r="B430" s="988" t="s">
        <v>13</v>
      </c>
      <c r="C430" s="1267" t="s">
        <v>835</v>
      </c>
      <c r="D430" s="1267" t="s">
        <v>797</v>
      </c>
      <c r="E430" s="1278" t="s">
        <v>836</v>
      </c>
      <c r="F430" s="1278" t="s">
        <v>837</v>
      </c>
      <c r="G430" s="362" t="s">
        <v>800</v>
      </c>
      <c r="H430" s="1008" t="s">
        <v>699</v>
      </c>
      <c r="I430" s="962" t="s">
        <v>164</v>
      </c>
      <c r="J430" s="963">
        <v>1</v>
      </c>
      <c r="K430" s="1057">
        <v>44044</v>
      </c>
      <c r="L430" s="1057">
        <v>44196</v>
      </c>
      <c r="M430" s="964">
        <f t="shared" si="14"/>
        <v>21.714285714285715</v>
      </c>
      <c r="N430" s="1058">
        <v>1</v>
      </c>
      <c r="O430" s="962" t="s">
        <v>838</v>
      </c>
      <c r="P430" s="364">
        <f t="shared" si="13"/>
        <v>1</v>
      </c>
      <c r="Q430" s="965" t="str" cm="1">
        <f t="array" aca="1" ref="Q430" ca="1">IF(ISNUMBER(P430),IF(P430=100%,"CUMPLIDA",IF(AND(ISNUMBER(L430),ISNUMBER(INDIRECT("FECHA_"&amp;$B430,1))), IF(L430&lt;=INDIRECT("FECHA_"&amp;$B430,1),"INCUMPLIDA","PROCESO"), "VERIFICAR FECHA")),"SIN VALOR AVANCE")</f>
        <v>CUMPLIDA</v>
      </c>
    </row>
    <row r="431" spans="1:17" ht="90.75" x14ac:dyDescent="0.2">
      <c r="A431" s="987" t="s">
        <v>19</v>
      </c>
      <c r="B431" s="988" t="s">
        <v>13</v>
      </c>
      <c r="C431" s="1267"/>
      <c r="D431" s="1267"/>
      <c r="E431" s="1278"/>
      <c r="F431" s="1278"/>
      <c r="G431" s="1262" t="s">
        <v>800</v>
      </c>
      <c r="H431" s="362" t="s">
        <v>682</v>
      </c>
      <c r="I431" s="962" t="s">
        <v>683</v>
      </c>
      <c r="J431" s="967">
        <v>1</v>
      </c>
      <c r="K431" s="1057">
        <v>45231</v>
      </c>
      <c r="L431" s="1057">
        <v>45504</v>
      </c>
      <c r="M431" s="964">
        <f t="shared" si="14"/>
        <v>39</v>
      </c>
      <c r="N431" s="1058">
        <v>1</v>
      </c>
      <c r="O431" s="1011" t="s">
        <v>802</v>
      </c>
      <c r="P431" s="364">
        <f t="shared" si="13"/>
        <v>1</v>
      </c>
      <c r="Q431" s="965" t="str" cm="1">
        <f t="array" aca="1" ref="Q431" ca="1">IF(ISNUMBER(P431),IF(P431=100%,"CUMPLIDA",IF(AND(ISNUMBER(L431),ISNUMBER(INDIRECT("FECHA_"&amp;$B431,1))), IF(L431&lt;=INDIRECT("FECHA_"&amp;$B431,1),"INCUMPLIDA","PROCESO"), "VERIFICAR FECHA")),"SIN VALOR AVANCE")</f>
        <v>CUMPLIDA</v>
      </c>
    </row>
    <row r="432" spans="1:17" ht="375.75" x14ac:dyDescent="0.2">
      <c r="A432" s="987" t="s">
        <v>19</v>
      </c>
      <c r="B432" s="988" t="s">
        <v>13</v>
      </c>
      <c r="C432" s="1267"/>
      <c r="D432" s="1267"/>
      <c r="E432" s="1278"/>
      <c r="F432" s="1278"/>
      <c r="G432" s="1262"/>
      <c r="H432" s="362" t="s">
        <v>685</v>
      </c>
      <c r="I432" s="962" t="s">
        <v>686</v>
      </c>
      <c r="J432" s="967">
        <v>1</v>
      </c>
      <c r="K432" s="1057">
        <v>45231</v>
      </c>
      <c r="L432" s="1057">
        <v>45504</v>
      </c>
      <c r="M432" s="964">
        <f t="shared" si="14"/>
        <v>39</v>
      </c>
      <c r="N432" s="1058">
        <v>1</v>
      </c>
      <c r="O432" s="1011" t="s">
        <v>839</v>
      </c>
      <c r="P432" s="364">
        <f t="shared" si="13"/>
        <v>1</v>
      </c>
      <c r="Q432" s="965" t="str" cm="1">
        <f t="array" aca="1" ref="Q432" ca="1">IF(ISNUMBER(P432),IF(P432=100%,"CUMPLIDA",IF(AND(ISNUMBER(L432),ISNUMBER(INDIRECT("FECHA_"&amp;$B432,1))), IF(L432&lt;=INDIRECT("FECHA_"&amp;$B432,1),"INCUMPLIDA","PROCESO"), "VERIFICAR FECHA")),"SIN VALOR AVANCE")</f>
        <v>CUMPLIDA</v>
      </c>
    </row>
    <row r="433" spans="1:17" ht="195.75" x14ac:dyDescent="0.2">
      <c r="A433" s="987" t="s">
        <v>19</v>
      </c>
      <c r="B433" s="988" t="s">
        <v>13</v>
      </c>
      <c r="C433" s="1267"/>
      <c r="D433" s="1267"/>
      <c r="E433" s="1278"/>
      <c r="F433" s="1278"/>
      <c r="G433" s="362" t="s">
        <v>97</v>
      </c>
      <c r="H433" s="362" t="s">
        <v>98</v>
      </c>
      <c r="I433" s="962" t="s">
        <v>99</v>
      </c>
      <c r="J433" s="967">
        <v>1</v>
      </c>
      <c r="K433" s="1060">
        <v>45323</v>
      </c>
      <c r="L433" s="1060">
        <v>45747</v>
      </c>
      <c r="M433" s="964">
        <f t="shared" si="14"/>
        <v>60.571428571428569</v>
      </c>
      <c r="N433" s="1058">
        <v>0</v>
      </c>
      <c r="O433" s="1011" t="s">
        <v>840</v>
      </c>
      <c r="P433" s="364">
        <f t="shared" si="13"/>
        <v>0</v>
      </c>
      <c r="Q433" s="965" t="str" cm="1">
        <f t="array" aca="1" ref="Q433" ca="1">IF(ISNUMBER(P433),IF(P433=100%,"CUMPLIDA",IF(AND(ISNUMBER(L433),ISNUMBER(INDIRECT("FECHA_"&amp;$B433,1))), IF(L433&lt;=INDIRECT("FECHA_"&amp;$B433,1),"INCUMPLIDA","PROCESO"), "VERIFICAR FECHA")),"SIN VALOR AVANCE")</f>
        <v>PROCESO</v>
      </c>
    </row>
    <row r="434" spans="1:17" ht="90.75" x14ac:dyDescent="0.2">
      <c r="A434" s="987" t="s">
        <v>19</v>
      </c>
      <c r="B434" s="988" t="s">
        <v>13</v>
      </c>
      <c r="C434" s="1267"/>
      <c r="D434" s="1267"/>
      <c r="E434" s="1278"/>
      <c r="F434" s="1278"/>
      <c r="G434" s="362" t="s">
        <v>101</v>
      </c>
      <c r="H434" s="362" t="s">
        <v>101</v>
      </c>
      <c r="I434" s="962" t="s">
        <v>102</v>
      </c>
      <c r="J434" s="967">
        <v>1</v>
      </c>
      <c r="K434" s="1060">
        <v>45323</v>
      </c>
      <c r="L434" s="1060">
        <v>45747</v>
      </c>
      <c r="M434" s="964">
        <f t="shared" si="14"/>
        <v>60.571428571428569</v>
      </c>
      <c r="N434" s="1058">
        <v>0</v>
      </c>
      <c r="O434" s="1011" t="s">
        <v>802</v>
      </c>
      <c r="P434" s="364">
        <f t="shared" si="13"/>
        <v>0</v>
      </c>
      <c r="Q434" s="965" t="str" cm="1">
        <f t="array" aca="1" ref="Q434" ca="1">IF(ISNUMBER(P434),IF(P434=100%,"CUMPLIDA",IF(AND(ISNUMBER(L434),ISNUMBER(INDIRECT("FECHA_"&amp;$B434,1))), IF(L434&lt;=INDIRECT("FECHA_"&amp;$B434,1),"INCUMPLIDA","PROCESO"), "VERIFICAR FECHA")),"SIN VALOR AVANCE")</f>
        <v>PROCESO</v>
      </c>
    </row>
    <row r="435" spans="1:17" ht="120.75" x14ac:dyDescent="0.2">
      <c r="A435" s="987" t="s">
        <v>19</v>
      </c>
      <c r="B435" s="988" t="s">
        <v>13</v>
      </c>
      <c r="C435" s="1267"/>
      <c r="D435" s="1267"/>
      <c r="E435" s="1278"/>
      <c r="F435" s="1278"/>
      <c r="G435" s="362" t="s">
        <v>237</v>
      </c>
      <c r="H435" s="362" t="s">
        <v>238</v>
      </c>
      <c r="I435" s="962" t="s">
        <v>239</v>
      </c>
      <c r="J435" s="967">
        <v>1</v>
      </c>
      <c r="K435" s="1060">
        <v>45231</v>
      </c>
      <c r="L435" s="1060">
        <v>45747</v>
      </c>
      <c r="M435" s="964">
        <f t="shared" si="14"/>
        <v>73.714285714285708</v>
      </c>
      <c r="N435" s="1058">
        <v>0</v>
      </c>
      <c r="O435" s="962" t="s">
        <v>703</v>
      </c>
      <c r="P435" s="364">
        <f t="shared" si="13"/>
        <v>0</v>
      </c>
      <c r="Q435" s="965" t="str" cm="1">
        <f t="array" aca="1" ref="Q435" ca="1">IF(ISNUMBER(P435),IF(P435=100%,"CUMPLIDA",IF(AND(ISNUMBER(L435),ISNUMBER(INDIRECT("FECHA_"&amp;$B435,1))), IF(L435&lt;=INDIRECT("FECHA_"&amp;$B435,1),"INCUMPLIDA","PROCESO"), "VERIFICAR FECHA")),"SIN VALOR AVANCE")</f>
        <v>PROCESO</v>
      </c>
    </row>
    <row r="436" spans="1:17" ht="210.75" x14ac:dyDescent="0.2">
      <c r="A436" s="987" t="s">
        <v>19</v>
      </c>
      <c r="B436" s="988" t="s">
        <v>13</v>
      </c>
      <c r="C436" s="1267"/>
      <c r="D436" s="1267"/>
      <c r="E436" s="1278"/>
      <c r="F436" s="1278"/>
      <c r="G436" s="362" t="s">
        <v>104</v>
      </c>
      <c r="H436" s="362" t="s">
        <v>104</v>
      </c>
      <c r="I436" s="962" t="s">
        <v>247</v>
      </c>
      <c r="J436" s="967">
        <v>1</v>
      </c>
      <c r="K436" s="1060">
        <v>45323</v>
      </c>
      <c r="L436" s="1060">
        <v>45747</v>
      </c>
      <c r="M436" s="964">
        <f t="shared" si="14"/>
        <v>60.571428571428569</v>
      </c>
      <c r="N436" s="1058">
        <v>0</v>
      </c>
      <c r="O436" s="1011" t="s">
        <v>841</v>
      </c>
      <c r="P436" s="364">
        <f t="shared" si="13"/>
        <v>0</v>
      </c>
      <c r="Q436" s="965" t="str" cm="1">
        <f t="array" aca="1" ref="Q436" ca="1">IF(ISNUMBER(P436),IF(P436=100%,"CUMPLIDA",IF(AND(ISNUMBER(L436),ISNUMBER(INDIRECT("FECHA_"&amp;$B436,1))), IF(L436&lt;=INDIRECT("FECHA_"&amp;$B436,1),"INCUMPLIDA","PROCESO"), "VERIFICAR FECHA")),"SIN VALOR AVANCE")</f>
        <v>PROCESO</v>
      </c>
    </row>
    <row r="437" spans="1:17" ht="90.75" x14ac:dyDescent="0.2">
      <c r="A437" s="987" t="s">
        <v>19</v>
      </c>
      <c r="B437" s="988" t="s">
        <v>13</v>
      </c>
      <c r="C437" s="1267"/>
      <c r="D437" s="1267"/>
      <c r="E437" s="1278"/>
      <c r="F437" s="1278"/>
      <c r="G437" s="362" t="s">
        <v>806</v>
      </c>
      <c r="H437" s="362" t="s">
        <v>806</v>
      </c>
      <c r="I437" s="962" t="s">
        <v>107</v>
      </c>
      <c r="J437" s="967">
        <v>1</v>
      </c>
      <c r="K437" s="1060">
        <v>45231</v>
      </c>
      <c r="L437" s="1060">
        <v>45747</v>
      </c>
      <c r="M437" s="964">
        <f t="shared" si="14"/>
        <v>73.714285714285708</v>
      </c>
      <c r="N437" s="1058">
        <v>0</v>
      </c>
      <c r="O437" s="1011" t="s">
        <v>802</v>
      </c>
      <c r="P437" s="364">
        <f t="shared" si="13"/>
        <v>0</v>
      </c>
      <c r="Q437" s="965" t="str" cm="1">
        <f t="array" aca="1" ref="Q437" ca="1">IF(ISNUMBER(P437),IF(P437=100%,"CUMPLIDA",IF(AND(ISNUMBER(L437),ISNUMBER(INDIRECT("FECHA_"&amp;$B437,1))), IF(L437&lt;=INDIRECT("FECHA_"&amp;$B437,1),"INCUMPLIDA","PROCESO"), "VERIFICAR FECHA")),"SIN VALOR AVANCE")</f>
        <v>PROCESO</v>
      </c>
    </row>
    <row r="438" spans="1:17" ht="270.75" x14ac:dyDescent="0.2">
      <c r="A438" s="987" t="s">
        <v>19</v>
      </c>
      <c r="B438" s="988" t="s">
        <v>13</v>
      </c>
      <c r="C438" s="1267"/>
      <c r="D438" s="1267"/>
      <c r="E438" s="1278"/>
      <c r="F438" s="1278"/>
      <c r="G438" s="362" t="s">
        <v>807</v>
      </c>
      <c r="H438" s="362" t="s">
        <v>807</v>
      </c>
      <c r="I438" s="962" t="s">
        <v>531</v>
      </c>
      <c r="J438" s="967">
        <v>1</v>
      </c>
      <c r="K438" s="1060">
        <v>45231</v>
      </c>
      <c r="L438" s="1060">
        <v>45808</v>
      </c>
      <c r="M438" s="964">
        <f t="shared" si="14"/>
        <v>82.428571428571431</v>
      </c>
      <c r="N438" s="1058">
        <v>0</v>
      </c>
      <c r="O438" s="1011" t="s">
        <v>803</v>
      </c>
      <c r="P438" s="364">
        <f t="shared" si="13"/>
        <v>0</v>
      </c>
      <c r="Q438" s="965" t="str" cm="1">
        <f t="array" aca="1" ref="Q438" ca="1">IF(ISNUMBER(P438),IF(P438=100%,"CUMPLIDA",IF(AND(ISNUMBER(L438),ISNUMBER(INDIRECT("FECHA_"&amp;$B438,1))), IF(L438&lt;=INDIRECT("FECHA_"&amp;$B438,1),"INCUMPLIDA","PROCESO"), "VERIFICAR FECHA")),"SIN VALOR AVANCE")</f>
        <v>PROCESO</v>
      </c>
    </row>
    <row r="439" spans="1:17" ht="195.75" x14ac:dyDescent="0.2">
      <c r="A439" s="987" t="s">
        <v>19</v>
      </c>
      <c r="B439" s="988" t="s">
        <v>13</v>
      </c>
      <c r="C439" s="1267"/>
      <c r="D439" s="1267"/>
      <c r="E439" s="1278"/>
      <c r="F439" s="1278"/>
      <c r="G439" s="362" t="s">
        <v>110</v>
      </c>
      <c r="H439" s="362" t="s">
        <v>111</v>
      </c>
      <c r="I439" s="962" t="s">
        <v>112</v>
      </c>
      <c r="J439" s="967">
        <v>7</v>
      </c>
      <c r="K439" s="1060">
        <v>46024</v>
      </c>
      <c r="L439" s="1060">
        <v>46660</v>
      </c>
      <c r="M439" s="964">
        <f t="shared" si="14"/>
        <v>90.857142857142861</v>
      </c>
      <c r="N439" s="1058">
        <v>0</v>
      </c>
      <c r="O439" s="1011" t="s">
        <v>842</v>
      </c>
      <c r="P439" s="364">
        <f t="shared" si="13"/>
        <v>0</v>
      </c>
      <c r="Q439" s="965" t="str" cm="1">
        <f t="array" aca="1" ref="Q439" ca="1">IF(ISNUMBER(P439),IF(P439=100%,"CUMPLIDA",IF(AND(ISNUMBER(L439),ISNUMBER(INDIRECT("FECHA_"&amp;$B439,1))), IF(L439&lt;=INDIRECT("FECHA_"&amp;$B439,1),"INCUMPLIDA","PROCESO"), "VERIFICAR FECHA")),"SIN VALOR AVANCE")</f>
        <v>PROCESO</v>
      </c>
    </row>
    <row r="440" spans="1:17" ht="195.75" x14ac:dyDescent="0.2">
      <c r="A440" s="987" t="s">
        <v>19</v>
      </c>
      <c r="B440" s="988" t="s">
        <v>13</v>
      </c>
      <c r="C440" s="1267"/>
      <c r="D440" s="1267"/>
      <c r="E440" s="1278"/>
      <c r="F440" s="1278"/>
      <c r="G440" s="362" t="s">
        <v>114</v>
      </c>
      <c r="H440" s="362" t="s">
        <v>115</v>
      </c>
      <c r="I440" s="962" t="s">
        <v>116</v>
      </c>
      <c r="J440" s="967">
        <v>1</v>
      </c>
      <c r="K440" s="1060">
        <v>46024</v>
      </c>
      <c r="L440" s="1060">
        <v>46660</v>
      </c>
      <c r="M440" s="964">
        <f t="shared" si="14"/>
        <v>90.857142857142861</v>
      </c>
      <c r="N440" s="1058">
        <v>0</v>
      </c>
      <c r="O440" s="1011" t="s">
        <v>809</v>
      </c>
      <c r="P440" s="364">
        <f t="shared" si="13"/>
        <v>0</v>
      </c>
      <c r="Q440" s="965" t="str" cm="1">
        <f t="array" aca="1" ref="Q440" ca="1">IF(ISNUMBER(P440),IF(P440=100%,"CUMPLIDA",IF(AND(ISNUMBER(L440),ISNUMBER(INDIRECT("FECHA_"&amp;$B440,1))), IF(L440&lt;=INDIRECT("FECHA_"&amp;$B440,1),"INCUMPLIDA","PROCESO"), "VERIFICAR FECHA")),"SIN VALOR AVANCE")</f>
        <v>PROCESO</v>
      </c>
    </row>
    <row r="441" spans="1:17" ht="375.75" x14ac:dyDescent="0.2">
      <c r="A441" s="987" t="s">
        <v>19</v>
      </c>
      <c r="B441" s="988" t="s">
        <v>13</v>
      </c>
      <c r="C441" s="1267"/>
      <c r="D441" s="1267"/>
      <c r="E441" s="1278"/>
      <c r="F441" s="1278"/>
      <c r="G441" s="362" t="s">
        <v>117</v>
      </c>
      <c r="H441" s="362" t="s">
        <v>118</v>
      </c>
      <c r="I441" s="962" t="s">
        <v>119</v>
      </c>
      <c r="J441" s="967">
        <v>2</v>
      </c>
      <c r="K441" s="1060">
        <v>46024</v>
      </c>
      <c r="L441" s="1060">
        <v>46660</v>
      </c>
      <c r="M441" s="964">
        <f t="shared" si="14"/>
        <v>90.857142857142861</v>
      </c>
      <c r="N441" s="1058">
        <v>0</v>
      </c>
      <c r="O441" s="1011" t="s">
        <v>810</v>
      </c>
      <c r="P441" s="364">
        <f t="shared" si="13"/>
        <v>0</v>
      </c>
      <c r="Q441" s="965" t="str" cm="1">
        <f t="array" aca="1" ref="Q441" ca="1">IF(ISNUMBER(P441),IF(P441=100%,"CUMPLIDA",IF(AND(ISNUMBER(L441),ISNUMBER(INDIRECT("FECHA_"&amp;$B441,1))), IF(L441&lt;=INDIRECT("FECHA_"&amp;$B441,1),"INCUMPLIDA","PROCESO"), "VERIFICAR FECHA")),"SIN VALOR AVANCE")</f>
        <v>PROCESO</v>
      </c>
    </row>
    <row r="442" spans="1:17" ht="240.75" customHeight="1" x14ac:dyDescent="0.2">
      <c r="A442" s="987" t="s">
        <v>19</v>
      </c>
      <c r="B442" s="988" t="s">
        <v>13</v>
      </c>
      <c r="C442" s="1267" t="s">
        <v>843</v>
      </c>
      <c r="D442" s="1267" t="s">
        <v>797</v>
      </c>
      <c r="E442" s="1278" t="s">
        <v>844</v>
      </c>
      <c r="F442" s="1278" t="s">
        <v>845</v>
      </c>
      <c r="G442" s="362" t="s">
        <v>800</v>
      </c>
      <c r="H442" s="1008" t="s">
        <v>699</v>
      </c>
      <c r="I442" s="962" t="s">
        <v>164</v>
      </c>
      <c r="J442" s="963">
        <v>1</v>
      </c>
      <c r="K442" s="1057">
        <v>44044</v>
      </c>
      <c r="L442" s="1057">
        <v>44196</v>
      </c>
      <c r="M442" s="964">
        <f t="shared" si="14"/>
        <v>21.714285714285715</v>
      </c>
      <c r="N442" s="1058">
        <v>1</v>
      </c>
      <c r="O442" s="962" t="s">
        <v>846</v>
      </c>
      <c r="P442" s="364">
        <f t="shared" si="13"/>
        <v>1</v>
      </c>
      <c r="Q442" s="965" t="str" cm="1">
        <f t="array" aca="1" ref="Q442" ca="1">IF(ISNUMBER(P442),IF(P442=100%,"CUMPLIDA",IF(AND(ISNUMBER(L442),ISNUMBER(INDIRECT("FECHA_"&amp;$B442,1))), IF(L442&lt;=INDIRECT("FECHA_"&amp;$B442,1),"INCUMPLIDA","PROCESO"), "VERIFICAR FECHA")),"SIN VALOR AVANCE")</f>
        <v>CUMPLIDA</v>
      </c>
    </row>
    <row r="443" spans="1:17" ht="90.75" x14ac:dyDescent="0.2">
      <c r="A443" s="987" t="s">
        <v>19</v>
      </c>
      <c r="B443" s="988" t="s">
        <v>13</v>
      </c>
      <c r="C443" s="1267"/>
      <c r="D443" s="1267"/>
      <c r="E443" s="1278"/>
      <c r="F443" s="1278"/>
      <c r="G443" s="1262" t="s">
        <v>800</v>
      </c>
      <c r="H443" s="362" t="s">
        <v>682</v>
      </c>
      <c r="I443" s="962" t="s">
        <v>683</v>
      </c>
      <c r="J443" s="967">
        <v>1</v>
      </c>
      <c r="K443" s="1057">
        <v>45231</v>
      </c>
      <c r="L443" s="1057">
        <v>45504</v>
      </c>
      <c r="M443" s="964">
        <f t="shared" si="14"/>
        <v>39</v>
      </c>
      <c r="N443" s="1058">
        <v>1</v>
      </c>
      <c r="O443" s="1011" t="s">
        <v>802</v>
      </c>
      <c r="P443" s="364">
        <f t="shared" si="13"/>
        <v>1</v>
      </c>
      <c r="Q443" s="965" t="str" cm="1">
        <f t="array" aca="1" ref="Q443" ca="1">IF(ISNUMBER(P443),IF(P443=100%,"CUMPLIDA",IF(AND(ISNUMBER(L443),ISNUMBER(INDIRECT("FECHA_"&amp;$B443,1))), IF(L443&lt;=INDIRECT("FECHA_"&amp;$B443,1),"INCUMPLIDA","PROCESO"), "VERIFICAR FECHA")),"SIN VALOR AVANCE")</f>
        <v>CUMPLIDA</v>
      </c>
    </row>
    <row r="444" spans="1:17" ht="375.75" x14ac:dyDescent="0.2">
      <c r="A444" s="987" t="s">
        <v>19</v>
      </c>
      <c r="B444" s="988" t="s">
        <v>13</v>
      </c>
      <c r="C444" s="1267"/>
      <c r="D444" s="1267"/>
      <c r="E444" s="1278"/>
      <c r="F444" s="1278"/>
      <c r="G444" s="1262"/>
      <c r="H444" s="362" t="s">
        <v>685</v>
      </c>
      <c r="I444" s="962" t="s">
        <v>686</v>
      </c>
      <c r="J444" s="967">
        <v>1</v>
      </c>
      <c r="K444" s="1057">
        <v>45231</v>
      </c>
      <c r="L444" s="1057">
        <v>45504</v>
      </c>
      <c r="M444" s="964">
        <f t="shared" si="14"/>
        <v>39</v>
      </c>
      <c r="N444" s="1058">
        <v>1</v>
      </c>
      <c r="O444" s="1011" t="s">
        <v>839</v>
      </c>
      <c r="P444" s="364">
        <f t="shared" si="13"/>
        <v>1</v>
      </c>
      <c r="Q444" s="965" t="str" cm="1">
        <f t="array" aca="1" ref="Q444" ca="1">IF(ISNUMBER(P444),IF(P444=100%,"CUMPLIDA",IF(AND(ISNUMBER(L444),ISNUMBER(INDIRECT("FECHA_"&amp;$B444,1))), IF(L444&lt;=INDIRECT("FECHA_"&amp;$B444,1),"INCUMPLIDA","PROCESO"), "VERIFICAR FECHA")),"SIN VALOR AVANCE")</f>
        <v>CUMPLIDA</v>
      </c>
    </row>
    <row r="445" spans="1:17" ht="180.75" x14ac:dyDescent="0.2">
      <c r="A445" s="987" t="s">
        <v>19</v>
      </c>
      <c r="B445" s="988" t="s">
        <v>13</v>
      </c>
      <c r="C445" s="1267"/>
      <c r="D445" s="1267"/>
      <c r="E445" s="1278"/>
      <c r="F445" s="1278"/>
      <c r="G445" s="362" t="s">
        <v>97</v>
      </c>
      <c r="H445" s="362" t="s">
        <v>98</v>
      </c>
      <c r="I445" s="962" t="s">
        <v>99</v>
      </c>
      <c r="J445" s="967">
        <v>1</v>
      </c>
      <c r="K445" s="1060">
        <v>45323</v>
      </c>
      <c r="L445" s="1060">
        <v>45747</v>
      </c>
      <c r="M445" s="964">
        <f t="shared" si="14"/>
        <v>60.571428571428569</v>
      </c>
      <c r="N445" s="1058">
        <v>0</v>
      </c>
      <c r="O445" s="1011" t="s">
        <v>804</v>
      </c>
      <c r="P445" s="364">
        <f t="shared" si="13"/>
        <v>0</v>
      </c>
      <c r="Q445" s="965" t="str" cm="1">
        <f t="array" aca="1" ref="Q445" ca="1">IF(ISNUMBER(P445),IF(P445=100%,"CUMPLIDA",IF(AND(ISNUMBER(L445),ISNUMBER(INDIRECT("FECHA_"&amp;$B445,1))), IF(L445&lt;=INDIRECT("FECHA_"&amp;$B445,1),"INCUMPLIDA","PROCESO"), "VERIFICAR FECHA")),"SIN VALOR AVANCE")</f>
        <v>PROCESO</v>
      </c>
    </row>
    <row r="446" spans="1:17" ht="105.75" x14ac:dyDescent="0.2">
      <c r="A446" s="987" t="s">
        <v>19</v>
      </c>
      <c r="B446" s="988" t="s">
        <v>13</v>
      </c>
      <c r="C446" s="1267"/>
      <c r="D446" s="1267"/>
      <c r="E446" s="1278"/>
      <c r="F446" s="1278"/>
      <c r="G446" s="362" t="s">
        <v>101</v>
      </c>
      <c r="H446" s="362" t="s">
        <v>101</v>
      </c>
      <c r="I446" s="962" t="s">
        <v>102</v>
      </c>
      <c r="J446" s="967">
        <v>1</v>
      </c>
      <c r="K446" s="1060">
        <v>45323</v>
      </c>
      <c r="L446" s="1060">
        <v>45747</v>
      </c>
      <c r="M446" s="964">
        <f t="shared" si="14"/>
        <v>60.571428571428569</v>
      </c>
      <c r="N446" s="1058">
        <v>0</v>
      </c>
      <c r="O446" s="1011" t="s">
        <v>847</v>
      </c>
      <c r="P446" s="364">
        <f t="shared" si="13"/>
        <v>0</v>
      </c>
      <c r="Q446" s="965" t="str" cm="1">
        <f t="array" aca="1" ref="Q446" ca="1">IF(ISNUMBER(P446),IF(P446=100%,"CUMPLIDA",IF(AND(ISNUMBER(L446),ISNUMBER(INDIRECT("FECHA_"&amp;$B446,1))), IF(L446&lt;=INDIRECT("FECHA_"&amp;$B446,1),"INCUMPLIDA","PROCESO"), "VERIFICAR FECHA")),"SIN VALOR AVANCE")</f>
        <v>PROCESO</v>
      </c>
    </row>
    <row r="447" spans="1:17" ht="120.75" x14ac:dyDescent="0.2">
      <c r="A447" s="987" t="s">
        <v>19</v>
      </c>
      <c r="B447" s="988" t="s">
        <v>13</v>
      </c>
      <c r="C447" s="1267"/>
      <c r="D447" s="1267"/>
      <c r="E447" s="1278"/>
      <c r="F447" s="1278"/>
      <c r="G447" s="362" t="s">
        <v>237</v>
      </c>
      <c r="H447" s="362" t="s">
        <v>238</v>
      </c>
      <c r="I447" s="962" t="s">
        <v>239</v>
      </c>
      <c r="J447" s="967">
        <v>1</v>
      </c>
      <c r="K447" s="1060">
        <v>45231</v>
      </c>
      <c r="L447" s="1060">
        <v>45747</v>
      </c>
      <c r="M447" s="964">
        <f t="shared" si="14"/>
        <v>73.714285714285708</v>
      </c>
      <c r="N447" s="1058">
        <v>0</v>
      </c>
      <c r="O447" s="962" t="s">
        <v>703</v>
      </c>
      <c r="P447" s="364">
        <f t="shared" si="13"/>
        <v>0</v>
      </c>
      <c r="Q447" s="965" t="str" cm="1">
        <f t="array" aca="1" ref="Q447" ca="1">IF(ISNUMBER(P447),IF(P447=100%,"CUMPLIDA",IF(AND(ISNUMBER(L447),ISNUMBER(INDIRECT("FECHA_"&amp;$B447,1))), IF(L447&lt;=INDIRECT("FECHA_"&amp;$B447,1),"INCUMPLIDA","PROCESO"), "VERIFICAR FECHA")),"SIN VALOR AVANCE")</f>
        <v>PROCESO</v>
      </c>
    </row>
    <row r="448" spans="1:17" ht="180.75" x14ac:dyDescent="0.2">
      <c r="A448" s="987" t="s">
        <v>19</v>
      </c>
      <c r="B448" s="988" t="s">
        <v>13</v>
      </c>
      <c r="C448" s="1267"/>
      <c r="D448" s="1267"/>
      <c r="E448" s="1278"/>
      <c r="F448" s="1278"/>
      <c r="G448" s="362" t="s">
        <v>104</v>
      </c>
      <c r="H448" s="362" t="s">
        <v>104</v>
      </c>
      <c r="I448" s="962" t="s">
        <v>247</v>
      </c>
      <c r="J448" s="967">
        <v>1</v>
      </c>
      <c r="K448" s="1060">
        <v>45323</v>
      </c>
      <c r="L448" s="1060">
        <v>45747</v>
      </c>
      <c r="M448" s="964">
        <f t="shared" si="14"/>
        <v>60.571428571428569</v>
      </c>
      <c r="N448" s="1058">
        <v>0</v>
      </c>
      <c r="O448" s="1011" t="s">
        <v>804</v>
      </c>
      <c r="P448" s="364">
        <f t="shared" si="13"/>
        <v>0</v>
      </c>
      <c r="Q448" s="965" t="str" cm="1">
        <f t="array" aca="1" ref="Q448" ca="1">IF(ISNUMBER(P448),IF(P448=100%,"CUMPLIDA",IF(AND(ISNUMBER(L448),ISNUMBER(INDIRECT("FECHA_"&amp;$B448,1))), IF(L448&lt;=INDIRECT("FECHA_"&amp;$B448,1),"INCUMPLIDA","PROCESO"), "VERIFICAR FECHA")),"SIN VALOR AVANCE")</f>
        <v>PROCESO</v>
      </c>
    </row>
    <row r="449" spans="1:17" ht="105.75" x14ac:dyDescent="0.2">
      <c r="A449" s="987" t="s">
        <v>19</v>
      </c>
      <c r="B449" s="988" t="s">
        <v>13</v>
      </c>
      <c r="C449" s="1267"/>
      <c r="D449" s="1267"/>
      <c r="E449" s="1278"/>
      <c r="F449" s="1278"/>
      <c r="G449" s="362" t="s">
        <v>806</v>
      </c>
      <c r="H449" s="362" t="s">
        <v>806</v>
      </c>
      <c r="I449" s="962" t="s">
        <v>107</v>
      </c>
      <c r="J449" s="967">
        <v>1</v>
      </c>
      <c r="K449" s="1060">
        <v>45231</v>
      </c>
      <c r="L449" s="1060">
        <v>45747</v>
      </c>
      <c r="M449" s="964">
        <f t="shared" si="14"/>
        <v>73.714285714285708</v>
      </c>
      <c r="N449" s="1058">
        <v>0</v>
      </c>
      <c r="O449" s="1011" t="s">
        <v>847</v>
      </c>
      <c r="P449" s="364">
        <f t="shared" si="13"/>
        <v>0</v>
      </c>
      <c r="Q449" s="965" t="str" cm="1">
        <f t="array" aca="1" ref="Q449" ca="1">IF(ISNUMBER(P449),IF(P449=100%,"CUMPLIDA",IF(AND(ISNUMBER(L449),ISNUMBER(INDIRECT("FECHA_"&amp;$B449,1))), IF(L449&lt;=INDIRECT("FECHA_"&amp;$B449,1),"INCUMPLIDA","PROCESO"), "VERIFICAR FECHA")),"SIN VALOR AVANCE")</f>
        <v>PROCESO</v>
      </c>
    </row>
    <row r="450" spans="1:17" ht="285.75" x14ac:dyDescent="0.2">
      <c r="A450" s="987" t="s">
        <v>19</v>
      </c>
      <c r="B450" s="988" t="s">
        <v>13</v>
      </c>
      <c r="C450" s="1267"/>
      <c r="D450" s="1267"/>
      <c r="E450" s="1278"/>
      <c r="F450" s="1278"/>
      <c r="G450" s="362" t="s">
        <v>807</v>
      </c>
      <c r="H450" s="362" t="s">
        <v>807</v>
      </c>
      <c r="I450" s="962" t="s">
        <v>531</v>
      </c>
      <c r="J450" s="967">
        <v>1</v>
      </c>
      <c r="K450" s="1060">
        <v>45231</v>
      </c>
      <c r="L450" s="1060">
        <v>45808</v>
      </c>
      <c r="M450" s="964">
        <f t="shared" si="14"/>
        <v>82.428571428571431</v>
      </c>
      <c r="N450" s="1058">
        <v>0</v>
      </c>
      <c r="O450" s="1011" t="s">
        <v>848</v>
      </c>
      <c r="P450" s="364">
        <f t="shared" si="13"/>
        <v>0</v>
      </c>
      <c r="Q450" s="965" t="str" cm="1">
        <f t="array" aca="1" ref="Q450" ca="1">IF(ISNUMBER(P450),IF(P450=100%,"CUMPLIDA",IF(AND(ISNUMBER(L450),ISNUMBER(INDIRECT("FECHA_"&amp;$B450,1))), IF(L450&lt;=INDIRECT("FECHA_"&amp;$B450,1),"INCUMPLIDA","PROCESO"), "VERIFICAR FECHA")),"SIN VALOR AVANCE")</f>
        <v>PROCESO</v>
      </c>
    </row>
    <row r="451" spans="1:17" ht="195.75" x14ac:dyDescent="0.2">
      <c r="A451" s="987" t="s">
        <v>19</v>
      </c>
      <c r="B451" s="988" t="s">
        <v>13</v>
      </c>
      <c r="C451" s="1267"/>
      <c r="D451" s="1267"/>
      <c r="E451" s="1278"/>
      <c r="F451" s="1278"/>
      <c r="G451" s="362" t="s">
        <v>110</v>
      </c>
      <c r="H451" s="362" t="s">
        <v>111</v>
      </c>
      <c r="I451" s="962" t="s">
        <v>112</v>
      </c>
      <c r="J451" s="967">
        <v>7</v>
      </c>
      <c r="K451" s="1060">
        <v>46024</v>
      </c>
      <c r="L451" s="1060">
        <v>46660</v>
      </c>
      <c r="M451" s="964">
        <f t="shared" si="14"/>
        <v>90.857142857142861</v>
      </c>
      <c r="N451" s="1058">
        <v>0</v>
      </c>
      <c r="O451" s="1011" t="s">
        <v>842</v>
      </c>
      <c r="P451" s="364">
        <f t="shared" si="13"/>
        <v>0</v>
      </c>
      <c r="Q451" s="965" t="str" cm="1">
        <f t="array" aca="1" ref="Q451" ca="1">IF(ISNUMBER(P451),IF(P451=100%,"CUMPLIDA",IF(AND(ISNUMBER(L451),ISNUMBER(INDIRECT("FECHA_"&amp;$B451,1))), IF(L451&lt;=INDIRECT("FECHA_"&amp;$B451,1),"INCUMPLIDA","PROCESO"), "VERIFICAR FECHA")),"SIN VALOR AVANCE")</f>
        <v>PROCESO</v>
      </c>
    </row>
    <row r="452" spans="1:17" ht="195.75" x14ac:dyDescent="0.2">
      <c r="A452" s="987" t="s">
        <v>19</v>
      </c>
      <c r="B452" s="988" t="s">
        <v>13</v>
      </c>
      <c r="C452" s="1267"/>
      <c r="D452" s="1267"/>
      <c r="E452" s="1278"/>
      <c r="F452" s="1278"/>
      <c r="G452" s="362" t="s">
        <v>114</v>
      </c>
      <c r="H452" s="362" t="s">
        <v>115</v>
      </c>
      <c r="I452" s="962" t="s">
        <v>116</v>
      </c>
      <c r="J452" s="967">
        <v>1</v>
      </c>
      <c r="K452" s="1060">
        <v>46024</v>
      </c>
      <c r="L452" s="1060">
        <v>46660</v>
      </c>
      <c r="M452" s="964">
        <f t="shared" si="14"/>
        <v>90.857142857142861</v>
      </c>
      <c r="N452" s="1058">
        <v>0</v>
      </c>
      <c r="O452" s="1011" t="s">
        <v>849</v>
      </c>
      <c r="P452" s="364">
        <f t="shared" si="13"/>
        <v>0</v>
      </c>
      <c r="Q452" s="965" t="str" cm="1">
        <f t="array" aca="1" ref="Q452" ca="1">IF(ISNUMBER(P452),IF(P452=100%,"CUMPLIDA",IF(AND(ISNUMBER(L452),ISNUMBER(INDIRECT("FECHA_"&amp;$B452,1))), IF(L452&lt;=INDIRECT("FECHA_"&amp;$B452,1),"INCUMPLIDA","PROCESO"), "VERIFICAR FECHA")),"SIN VALOR AVANCE")</f>
        <v>PROCESO</v>
      </c>
    </row>
    <row r="453" spans="1:17" ht="360.75" x14ac:dyDescent="0.2">
      <c r="A453" s="987" t="s">
        <v>19</v>
      </c>
      <c r="B453" s="988" t="s">
        <v>13</v>
      </c>
      <c r="C453" s="1267"/>
      <c r="D453" s="1267"/>
      <c r="E453" s="1278"/>
      <c r="F453" s="1278"/>
      <c r="G453" s="362" t="s">
        <v>117</v>
      </c>
      <c r="H453" s="362" t="s">
        <v>118</v>
      </c>
      <c r="I453" s="962" t="s">
        <v>119</v>
      </c>
      <c r="J453" s="967">
        <v>2</v>
      </c>
      <c r="K453" s="1060">
        <v>46024</v>
      </c>
      <c r="L453" s="1060">
        <v>46660</v>
      </c>
      <c r="M453" s="964">
        <f t="shared" si="14"/>
        <v>90.857142857142861</v>
      </c>
      <c r="N453" s="1058">
        <v>0</v>
      </c>
      <c r="O453" s="1011" t="s">
        <v>850</v>
      </c>
      <c r="P453" s="364">
        <f t="shared" si="13"/>
        <v>0</v>
      </c>
      <c r="Q453" s="965" t="str" cm="1">
        <f t="array" aca="1" ref="Q453" ca="1">IF(ISNUMBER(P453),IF(P453=100%,"CUMPLIDA",IF(AND(ISNUMBER(L453),ISNUMBER(INDIRECT("FECHA_"&amp;$B453,1))), IF(L453&lt;=INDIRECT("FECHA_"&amp;$B453,1),"INCUMPLIDA","PROCESO"), "VERIFICAR FECHA")),"SIN VALOR AVANCE")</f>
        <v>PROCESO</v>
      </c>
    </row>
    <row r="454" spans="1:17" ht="285.75" x14ac:dyDescent="0.2">
      <c r="A454" s="987" t="s">
        <v>19</v>
      </c>
      <c r="B454" s="988" t="s">
        <v>13</v>
      </c>
      <c r="C454" s="1267" t="s">
        <v>851</v>
      </c>
      <c r="D454" s="1267" t="s">
        <v>797</v>
      </c>
      <c r="E454" s="1278" t="s">
        <v>852</v>
      </c>
      <c r="F454" s="1278" t="s">
        <v>853</v>
      </c>
      <c r="G454" s="362" t="s">
        <v>800</v>
      </c>
      <c r="H454" s="1008" t="s">
        <v>699</v>
      </c>
      <c r="I454" s="962" t="s">
        <v>164</v>
      </c>
      <c r="J454" s="963">
        <v>1</v>
      </c>
      <c r="K454" s="1057">
        <v>44044</v>
      </c>
      <c r="L454" s="1057">
        <v>44196</v>
      </c>
      <c r="M454" s="964">
        <f t="shared" si="14"/>
        <v>21.714285714285715</v>
      </c>
      <c r="N454" s="1058">
        <v>1</v>
      </c>
      <c r="O454" s="962" t="s">
        <v>854</v>
      </c>
      <c r="P454" s="364">
        <f t="shared" si="13"/>
        <v>1</v>
      </c>
      <c r="Q454" s="965" t="str" cm="1">
        <f t="array" aca="1" ref="Q454" ca="1">IF(ISNUMBER(P454),IF(P454=100%,"CUMPLIDA",IF(AND(ISNUMBER(L454),ISNUMBER(INDIRECT("FECHA_"&amp;$B454,1))), IF(L454&lt;=INDIRECT("FECHA_"&amp;$B454,1),"INCUMPLIDA","PROCESO"), "VERIFICAR FECHA")),"SIN VALOR AVANCE")</f>
        <v>CUMPLIDA</v>
      </c>
    </row>
    <row r="455" spans="1:17" ht="90.75" x14ac:dyDescent="0.2">
      <c r="A455" s="987" t="s">
        <v>19</v>
      </c>
      <c r="B455" s="988" t="s">
        <v>13</v>
      </c>
      <c r="C455" s="1267"/>
      <c r="D455" s="1267"/>
      <c r="E455" s="1278"/>
      <c r="F455" s="1278"/>
      <c r="G455" s="1262" t="s">
        <v>800</v>
      </c>
      <c r="H455" s="362" t="s">
        <v>682</v>
      </c>
      <c r="I455" s="962" t="s">
        <v>683</v>
      </c>
      <c r="J455" s="967">
        <v>1</v>
      </c>
      <c r="K455" s="1057">
        <v>45231</v>
      </c>
      <c r="L455" s="1057">
        <v>45504</v>
      </c>
      <c r="M455" s="964">
        <f t="shared" si="14"/>
        <v>39</v>
      </c>
      <c r="N455" s="1058">
        <v>1</v>
      </c>
      <c r="O455" s="1011" t="s">
        <v>855</v>
      </c>
      <c r="P455" s="364">
        <f t="shared" si="13"/>
        <v>1</v>
      </c>
      <c r="Q455" s="965" t="str" cm="1">
        <f t="array" aca="1" ref="Q455" ca="1">IF(ISNUMBER(P455),IF(P455=100%,"CUMPLIDA",IF(AND(ISNUMBER(L455),ISNUMBER(INDIRECT("FECHA_"&amp;$B455,1))), IF(L455&lt;=INDIRECT("FECHA_"&amp;$B455,1),"INCUMPLIDA","PROCESO"), "VERIFICAR FECHA")),"SIN VALOR AVANCE")</f>
        <v>CUMPLIDA</v>
      </c>
    </row>
    <row r="456" spans="1:17" ht="375.75" x14ac:dyDescent="0.2">
      <c r="A456" s="987" t="s">
        <v>19</v>
      </c>
      <c r="B456" s="988" t="s">
        <v>13</v>
      </c>
      <c r="C456" s="1267"/>
      <c r="D456" s="1267"/>
      <c r="E456" s="1278"/>
      <c r="F456" s="1278"/>
      <c r="G456" s="1262"/>
      <c r="H456" s="362" t="s">
        <v>685</v>
      </c>
      <c r="I456" s="962" t="s">
        <v>686</v>
      </c>
      <c r="J456" s="967">
        <v>1</v>
      </c>
      <c r="K456" s="1057">
        <v>45231</v>
      </c>
      <c r="L456" s="1057">
        <v>45504</v>
      </c>
      <c r="M456" s="964">
        <f t="shared" si="14"/>
        <v>39</v>
      </c>
      <c r="N456" s="1058">
        <v>1</v>
      </c>
      <c r="O456" s="1011" t="s">
        <v>839</v>
      </c>
      <c r="P456" s="364">
        <f t="shared" si="13"/>
        <v>1</v>
      </c>
      <c r="Q456" s="965" t="str" cm="1">
        <f t="array" aca="1" ref="Q456" ca="1">IF(ISNUMBER(P456),IF(P456=100%,"CUMPLIDA",IF(AND(ISNUMBER(L456),ISNUMBER(INDIRECT("FECHA_"&amp;$B456,1))), IF(L456&lt;=INDIRECT("FECHA_"&amp;$B456,1),"INCUMPLIDA","PROCESO"), "VERIFICAR FECHA")),"SIN VALOR AVANCE")</f>
        <v>CUMPLIDA</v>
      </c>
    </row>
    <row r="457" spans="1:17" ht="195.75" x14ac:dyDescent="0.2">
      <c r="A457" s="987" t="s">
        <v>19</v>
      </c>
      <c r="B457" s="988" t="s">
        <v>13</v>
      </c>
      <c r="C457" s="1267"/>
      <c r="D457" s="1267"/>
      <c r="E457" s="1278"/>
      <c r="F457" s="1278"/>
      <c r="G457" s="362" t="s">
        <v>97</v>
      </c>
      <c r="H457" s="362" t="s">
        <v>98</v>
      </c>
      <c r="I457" s="962" t="s">
        <v>99</v>
      </c>
      <c r="J457" s="967">
        <v>1</v>
      </c>
      <c r="K457" s="1060">
        <v>45323</v>
      </c>
      <c r="L457" s="1060">
        <v>45747</v>
      </c>
      <c r="M457" s="964">
        <f t="shared" si="14"/>
        <v>60.571428571428569</v>
      </c>
      <c r="N457" s="1058">
        <v>0</v>
      </c>
      <c r="O457" s="1011" t="s">
        <v>840</v>
      </c>
      <c r="P457" s="364">
        <f t="shared" si="13"/>
        <v>0</v>
      </c>
      <c r="Q457" s="965" t="str" cm="1">
        <f t="array" aca="1" ref="Q457" ca="1">IF(ISNUMBER(P457),IF(P457=100%,"CUMPLIDA",IF(AND(ISNUMBER(L457),ISNUMBER(INDIRECT("FECHA_"&amp;$B457,1))), IF(L457&lt;=INDIRECT("FECHA_"&amp;$B457,1),"INCUMPLIDA","PROCESO"), "VERIFICAR FECHA")),"SIN VALOR AVANCE")</f>
        <v>PROCESO</v>
      </c>
    </row>
    <row r="458" spans="1:17" ht="120.75" x14ac:dyDescent="0.2">
      <c r="A458" s="987" t="s">
        <v>19</v>
      </c>
      <c r="B458" s="988" t="s">
        <v>13</v>
      </c>
      <c r="C458" s="1267"/>
      <c r="D458" s="1267"/>
      <c r="E458" s="1278"/>
      <c r="F458" s="1278"/>
      <c r="G458" s="362" t="s">
        <v>101</v>
      </c>
      <c r="H458" s="362" t="s">
        <v>101</v>
      </c>
      <c r="I458" s="962" t="s">
        <v>102</v>
      </c>
      <c r="J458" s="967">
        <v>1</v>
      </c>
      <c r="K458" s="1060">
        <v>45323</v>
      </c>
      <c r="L458" s="1060">
        <v>45747</v>
      </c>
      <c r="M458" s="964">
        <f t="shared" si="14"/>
        <v>60.571428571428569</v>
      </c>
      <c r="N458" s="1058">
        <v>0</v>
      </c>
      <c r="O458" s="1011" t="s">
        <v>856</v>
      </c>
      <c r="P458" s="364">
        <f t="shared" ref="P458:P521" si="15">IF(B458="ITRC",N458,N458/J458)</f>
        <v>0</v>
      </c>
      <c r="Q458" s="965" t="str" cm="1">
        <f t="array" aca="1" ref="Q458" ca="1">IF(ISNUMBER(P458),IF(P458=100%,"CUMPLIDA",IF(AND(ISNUMBER(L458),ISNUMBER(INDIRECT("FECHA_"&amp;$B458,1))), IF(L458&lt;=INDIRECT("FECHA_"&amp;$B458,1),"INCUMPLIDA","PROCESO"), "VERIFICAR FECHA")),"SIN VALOR AVANCE")</f>
        <v>PROCESO</v>
      </c>
    </row>
    <row r="459" spans="1:17" ht="120.75" x14ac:dyDescent="0.2">
      <c r="A459" s="987" t="s">
        <v>19</v>
      </c>
      <c r="B459" s="988" t="s">
        <v>13</v>
      </c>
      <c r="C459" s="1267"/>
      <c r="D459" s="1267"/>
      <c r="E459" s="1278"/>
      <c r="F459" s="1278"/>
      <c r="G459" s="362" t="s">
        <v>237</v>
      </c>
      <c r="H459" s="362" t="s">
        <v>238</v>
      </c>
      <c r="I459" s="962" t="s">
        <v>239</v>
      </c>
      <c r="J459" s="967">
        <v>1</v>
      </c>
      <c r="K459" s="1060">
        <v>45231</v>
      </c>
      <c r="L459" s="1060">
        <v>45747</v>
      </c>
      <c r="M459" s="964">
        <f t="shared" si="14"/>
        <v>73.714285714285708</v>
      </c>
      <c r="N459" s="1058">
        <v>0</v>
      </c>
      <c r="O459" s="962" t="s">
        <v>703</v>
      </c>
      <c r="P459" s="364">
        <f t="shared" si="15"/>
        <v>0</v>
      </c>
      <c r="Q459" s="965" t="str" cm="1">
        <f t="array" aca="1" ref="Q459" ca="1">IF(ISNUMBER(P459),IF(P459=100%,"CUMPLIDA",IF(AND(ISNUMBER(L459),ISNUMBER(INDIRECT("FECHA_"&amp;$B459,1))), IF(L459&lt;=INDIRECT("FECHA_"&amp;$B459,1),"INCUMPLIDA","PROCESO"), "VERIFICAR FECHA")),"SIN VALOR AVANCE")</f>
        <v>PROCESO</v>
      </c>
    </row>
    <row r="460" spans="1:17" ht="195.75" x14ac:dyDescent="0.2">
      <c r="A460" s="987" t="s">
        <v>19</v>
      </c>
      <c r="B460" s="988" t="s">
        <v>13</v>
      </c>
      <c r="C460" s="1267"/>
      <c r="D460" s="1267"/>
      <c r="E460" s="1278"/>
      <c r="F460" s="1278"/>
      <c r="G460" s="362" t="s">
        <v>104</v>
      </c>
      <c r="H460" s="362" t="s">
        <v>104</v>
      </c>
      <c r="I460" s="962" t="s">
        <v>247</v>
      </c>
      <c r="J460" s="967">
        <v>1</v>
      </c>
      <c r="K460" s="1060">
        <v>45323</v>
      </c>
      <c r="L460" s="1060">
        <v>45747</v>
      </c>
      <c r="M460" s="964">
        <f t="shared" si="14"/>
        <v>60.571428571428569</v>
      </c>
      <c r="N460" s="1058">
        <v>0</v>
      </c>
      <c r="O460" s="1011" t="s">
        <v>840</v>
      </c>
      <c r="P460" s="364">
        <f t="shared" si="15"/>
        <v>0</v>
      </c>
      <c r="Q460" s="965" t="str" cm="1">
        <f t="array" aca="1" ref="Q460" ca="1">IF(ISNUMBER(P460),IF(P460=100%,"CUMPLIDA",IF(AND(ISNUMBER(L460),ISNUMBER(INDIRECT("FECHA_"&amp;$B460,1))), IF(L460&lt;=INDIRECT("FECHA_"&amp;$B460,1),"INCUMPLIDA","PROCESO"), "VERIFICAR FECHA")),"SIN VALOR AVANCE")</f>
        <v>PROCESO</v>
      </c>
    </row>
    <row r="461" spans="1:17" ht="120.75" x14ac:dyDescent="0.2">
      <c r="A461" s="987" t="s">
        <v>19</v>
      </c>
      <c r="B461" s="988" t="s">
        <v>13</v>
      </c>
      <c r="C461" s="1267"/>
      <c r="D461" s="1267"/>
      <c r="E461" s="1278"/>
      <c r="F461" s="1278"/>
      <c r="G461" s="362" t="s">
        <v>806</v>
      </c>
      <c r="H461" s="362" t="s">
        <v>806</v>
      </c>
      <c r="I461" s="962" t="s">
        <v>107</v>
      </c>
      <c r="J461" s="967">
        <v>1</v>
      </c>
      <c r="K461" s="1060">
        <v>45231</v>
      </c>
      <c r="L461" s="1060">
        <v>45747</v>
      </c>
      <c r="M461" s="964">
        <f t="shared" si="14"/>
        <v>73.714285714285708</v>
      </c>
      <c r="N461" s="1058">
        <v>0</v>
      </c>
      <c r="O461" s="1011" t="s">
        <v>856</v>
      </c>
      <c r="P461" s="364">
        <f t="shared" si="15"/>
        <v>0</v>
      </c>
      <c r="Q461" s="965" t="str" cm="1">
        <f t="array" aca="1" ref="Q461" ca="1">IF(ISNUMBER(P461),IF(P461=100%,"CUMPLIDA",IF(AND(ISNUMBER(L461),ISNUMBER(INDIRECT("FECHA_"&amp;$B461,1))), IF(L461&lt;=INDIRECT("FECHA_"&amp;$B461,1),"INCUMPLIDA","PROCESO"), "VERIFICAR FECHA")),"SIN VALOR AVANCE")</f>
        <v>PROCESO</v>
      </c>
    </row>
    <row r="462" spans="1:17" ht="300.75" x14ac:dyDescent="0.2">
      <c r="A462" s="987" t="s">
        <v>19</v>
      </c>
      <c r="B462" s="988" t="s">
        <v>13</v>
      </c>
      <c r="C462" s="1267"/>
      <c r="D462" s="1267"/>
      <c r="E462" s="1278"/>
      <c r="F462" s="1278"/>
      <c r="G462" s="362" t="s">
        <v>807</v>
      </c>
      <c r="H462" s="362" t="s">
        <v>807</v>
      </c>
      <c r="I462" s="962" t="s">
        <v>531</v>
      </c>
      <c r="J462" s="967">
        <v>1</v>
      </c>
      <c r="K462" s="1060">
        <v>45231</v>
      </c>
      <c r="L462" s="1060">
        <v>45808</v>
      </c>
      <c r="M462" s="964">
        <f t="shared" si="14"/>
        <v>82.428571428571431</v>
      </c>
      <c r="N462" s="1058">
        <v>0</v>
      </c>
      <c r="O462" s="1011" t="s">
        <v>818</v>
      </c>
      <c r="P462" s="364">
        <f t="shared" si="15"/>
        <v>0</v>
      </c>
      <c r="Q462" s="965" t="str" cm="1">
        <f t="array" aca="1" ref="Q462" ca="1">IF(ISNUMBER(P462),IF(P462=100%,"CUMPLIDA",IF(AND(ISNUMBER(L462),ISNUMBER(INDIRECT("FECHA_"&amp;$B462,1))), IF(L462&lt;=INDIRECT("FECHA_"&amp;$B462,1),"INCUMPLIDA","PROCESO"), "VERIFICAR FECHA")),"SIN VALOR AVANCE")</f>
        <v>PROCESO</v>
      </c>
    </row>
    <row r="463" spans="1:17" ht="195.75" x14ac:dyDescent="0.2">
      <c r="A463" s="987" t="s">
        <v>19</v>
      </c>
      <c r="B463" s="988" t="s">
        <v>13</v>
      </c>
      <c r="C463" s="1267"/>
      <c r="D463" s="1267"/>
      <c r="E463" s="1278"/>
      <c r="F463" s="1278"/>
      <c r="G463" s="362" t="s">
        <v>110</v>
      </c>
      <c r="H463" s="362" t="s">
        <v>111</v>
      </c>
      <c r="I463" s="962" t="s">
        <v>112</v>
      </c>
      <c r="J463" s="967">
        <v>7</v>
      </c>
      <c r="K463" s="1060">
        <v>46024</v>
      </c>
      <c r="L463" s="1060">
        <v>46660</v>
      </c>
      <c r="M463" s="964">
        <f t="shared" si="14"/>
        <v>90.857142857142861</v>
      </c>
      <c r="N463" s="1058">
        <v>0</v>
      </c>
      <c r="O463" s="1011" t="s">
        <v>857</v>
      </c>
      <c r="P463" s="364">
        <f t="shared" si="15"/>
        <v>0</v>
      </c>
      <c r="Q463" s="965" t="str" cm="1">
        <f t="array" aca="1" ref="Q463" ca="1">IF(ISNUMBER(P463),IF(P463=100%,"CUMPLIDA",IF(AND(ISNUMBER(L463),ISNUMBER(INDIRECT("FECHA_"&amp;$B463,1))), IF(L463&lt;=INDIRECT("FECHA_"&amp;$B463,1),"INCUMPLIDA","PROCESO"), "VERIFICAR FECHA")),"SIN VALOR AVANCE")</f>
        <v>PROCESO</v>
      </c>
    </row>
    <row r="464" spans="1:17" ht="210.75" x14ac:dyDescent="0.2">
      <c r="A464" s="987" t="s">
        <v>19</v>
      </c>
      <c r="B464" s="988" t="s">
        <v>13</v>
      </c>
      <c r="C464" s="1267"/>
      <c r="D464" s="1267"/>
      <c r="E464" s="1278"/>
      <c r="F464" s="1278"/>
      <c r="G464" s="362" t="s">
        <v>114</v>
      </c>
      <c r="H464" s="362" t="s">
        <v>115</v>
      </c>
      <c r="I464" s="962" t="s">
        <v>116</v>
      </c>
      <c r="J464" s="967">
        <v>1</v>
      </c>
      <c r="K464" s="1060">
        <v>46024</v>
      </c>
      <c r="L464" s="1060">
        <v>46660</v>
      </c>
      <c r="M464" s="964">
        <f t="shared" si="14"/>
        <v>90.857142857142861</v>
      </c>
      <c r="N464" s="1058">
        <v>0</v>
      </c>
      <c r="O464" s="1011" t="s">
        <v>820</v>
      </c>
      <c r="P464" s="364">
        <f t="shared" si="15"/>
        <v>0</v>
      </c>
      <c r="Q464" s="965" t="str" cm="1">
        <f t="array" aca="1" ref="Q464" ca="1">IF(ISNUMBER(P464),IF(P464=100%,"CUMPLIDA",IF(AND(ISNUMBER(L464),ISNUMBER(INDIRECT("FECHA_"&amp;$B464,1))), IF(L464&lt;=INDIRECT("FECHA_"&amp;$B464,1),"INCUMPLIDA","PROCESO"), "VERIFICAR FECHA")),"SIN VALOR AVANCE")</f>
        <v>PROCESO</v>
      </c>
    </row>
    <row r="465" spans="1:17" ht="346.5" x14ac:dyDescent="0.2">
      <c r="A465" s="987" t="s">
        <v>19</v>
      </c>
      <c r="B465" s="988" t="s">
        <v>13</v>
      </c>
      <c r="C465" s="1267"/>
      <c r="D465" s="1267"/>
      <c r="E465" s="1278"/>
      <c r="F465" s="1278"/>
      <c r="G465" s="362" t="s">
        <v>117</v>
      </c>
      <c r="H465" s="362" t="s">
        <v>118</v>
      </c>
      <c r="I465" s="962" t="s">
        <v>119</v>
      </c>
      <c r="J465" s="967">
        <v>2</v>
      </c>
      <c r="K465" s="1060">
        <v>46024</v>
      </c>
      <c r="L465" s="1060">
        <v>46660</v>
      </c>
      <c r="M465" s="964">
        <f t="shared" si="14"/>
        <v>90.857142857142861</v>
      </c>
      <c r="N465" s="1058">
        <v>0</v>
      </c>
      <c r="O465" s="1011" t="s">
        <v>858</v>
      </c>
      <c r="P465" s="364">
        <f t="shared" si="15"/>
        <v>0</v>
      </c>
      <c r="Q465" s="965" t="str" cm="1">
        <f t="array" aca="1" ref="Q465" ca="1">IF(ISNUMBER(P465),IF(P465=100%,"CUMPLIDA",IF(AND(ISNUMBER(L465),ISNUMBER(INDIRECT("FECHA_"&amp;$B465,1))), IF(L465&lt;=INDIRECT("FECHA_"&amp;$B465,1),"INCUMPLIDA","PROCESO"), "VERIFICAR FECHA")),"SIN VALOR AVANCE")</f>
        <v>PROCESO</v>
      </c>
    </row>
    <row r="466" spans="1:17" ht="285.75" x14ac:dyDescent="0.2">
      <c r="A466" s="987" t="s">
        <v>19</v>
      </c>
      <c r="B466" s="988" t="s">
        <v>13</v>
      </c>
      <c r="C466" s="1267" t="s">
        <v>859</v>
      </c>
      <c r="D466" s="1267" t="s">
        <v>797</v>
      </c>
      <c r="E466" s="1278" t="s">
        <v>860</v>
      </c>
      <c r="F466" s="1278" t="s">
        <v>861</v>
      </c>
      <c r="G466" s="362" t="s">
        <v>800</v>
      </c>
      <c r="H466" s="1008" t="s">
        <v>699</v>
      </c>
      <c r="I466" s="962" t="s">
        <v>164</v>
      </c>
      <c r="J466" s="963">
        <v>1</v>
      </c>
      <c r="K466" s="1057">
        <v>44044</v>
      </c>
      <c r="L466" s="1057">
        <v>44196</v>
      </c>
      <c r="M466" s="964">
        <f t="shared" si="14"/>
        <v>21.714285714285715</v>
      </c>
      <c r="N466" s="1058">
        <v>1</v>
      </c>
      <c r="O466" s="962" t="s">
        <v>862</v>
      </c>
      <c r="P466" s="364">
        <f t="shared" si="15"/>
        <v>1</v>
      </c>
      <c r="Q466" s="965" t="str" cm="1">
        <f t="array" aca="1" ref="Q466" ca="1">IF(ISNUMBER(P466),IF(P466=100%,"CUMPLIDA",IF(AND(ISNUMBER(L466),ISNUMBER(INDIRECT("FECHA_"&amp;$B466,1))), IF(L466&lt;=INDIRECT("FECHA_"&amp;$B466,1),"INCUMPLIDA","PROCESO"), "VERIFICAR FECHA")),"SIN VALOR AVANCE")</f>
        <v>CUMPLIDA</v>
      </c>
    </row>
    <row r="467" spans="1:17" ht="90.75" x14ac:dyDescent="0.2">
      <c r="A467" s="987" t="s">
        <v>19</v>
      </c>
      <c r="B467" s="988" t="s">
        <v>13</v>
      </c>
      <c r="C467" s="1267"/>
      <c r="D467" s="1267"/>
      <c r="E467" s="1278"/>
      <c r="F467" s="1278"/>
      <c r="G467" s="1262" t="s">
        <v>800</v>
      </c>
      <c r="H467" s="362" t="s">
        <v>682</v>
      </c>
      <c r="I467" s="962" t="s">
        <v>683</v>
      </c>
      <c r="J467" s="967">
        <v>1</v>
      </c>
      <c r="K467" s="1057">
        <v>45231</v>
      </c>
      <c r="L467" s="1057">
        <v>45504</v>
      </c>
      <c r="M467" s="964">
        <f t="shared" ref="M467:M530" si="16">(L467-K467)/7</f>
        <v>39</v>
      </c>
      <c r="N467" s="1058">
        <v>1</v>
      </c>
      <c r="O467" s="1011" t="s">
        <v>802</v>
      </c>
      <c r="P467" s="364">
        <f t="shared" si="15"/>
        <v>1</v>
      </c>
      <c r="Q467" s="965" t="str" cm="1">
        <f t="array" aca="1" ref="Q467" ca="1">IF(ISNUMBER(P467),IF(P467=100%,"CUMPLIDA",IF(AND(ISNUMBER(L467),ISNUMBER(INDIRECT("FECHA_"&amp;$B467,1))), IF(L467&lt;=INDIRECT("FECHA_"&amp;$B467,1),"INCUMPLIDA","PROCESO"), "VERIFICAR FECHA")),"SIN VALOR AVANCE")</f>
        <v>CUMPLIDA</v>
      </c>
    </row>
    <row r="468" spans="1:17" ht="375.75" x14ac:dyDescent="0.2">
      <c r="A468" s="987" t="s">
        <v>19</v>
      </c>
      <c r="B468" s="988" t="s">
        <v>13</v>
      </c>
      <c r="C468" s="1267"/>
      <c r="D468" s="1267"/>
      <c r="E468" s="1278"/>
      <c r="F468" s="1278"/>
      <c r="G468" s="1262"/>
      <c r="H468" s="362" t="s">
        <v>685</v>
      </c>
      <c r="I468" s="962" t="s">
        <v>686</v>
      </c>
      <c r="J468" s="967">
        <v>1</v>
      </c>
      <c r="K468" s="1057">
        <v>45231</v>
      </c>
      <c r="L468" s="1057">
        <v>45504</v>
      </c>
      <c r="M468" s="964">
        <f t="shared" si="16"/>
        <v>39</v>
      </c>
      <c r="N468" s="1058">
        <v>1</v>
      </c>
      <c r="O468" s="1011" t="s">
        <v>839</v>
      </c>
      <c r="P468" s="364">
        <f t="shared" si="15"/>
        <v>1</v>
      </c>
      <c r="Q468" s="965" t="str" cm="1">
        <f t="array" aca="1" ref="Q468" ca="1">IF(ISNUMBER(P468),IF(P468=100%,"CUMPLIDA",IF(AND(ISNUMBER(L468),ISNUMBER(INDIRECT("FECHA_"&amp;$B468,1))), IF(L468&lt;=INDIRECT("FECHA_"&amp;$B468,1),"INCUMPLIDA","PROCESO"), "VERIFICAR FECHA")),"SIN VALOR AVANCE")</f>
        <v>CUMPLIDA</v>
      </c>
    </row>
    <row r="469" spans="1:17" ht="210.75" x14ac:dyDescent="0.2">
      <c r="A469" s="987" t="s">
        <v>19</v>
      </c>
      <c r="B469" s="988" t="s">
        <v>13</v>
      </c>
      <c r="C469" s="1267"/>
      <c r="D469" s="1267"/>
      <c r="E469" s="1278"/>
      <c r="F469" s="1278"/>
      <c r="G469" s="362" t="s">
        <v>97</v>
      </c>
      <c r="H469" s="362" t="s">
        <v>98</v>
      </c>
      <c r="I469" s="962" t="s">
        <v>99</v>
      </c>
      <c r="J469" s="967">
        <v>1</v>
      </c>
      <c r="K469" s="1060">
        <v>45323</v>
      </c>
      <c r="L469" s="1060">
        <v>45747</v>
      </c>
      <c r="M469" s="964">
        <f t="shared" si="16"/>
        <v>60.571428571428569</v>
      </c>
      <c r="N469" s="1058">
        <v>0</v>
      </c>
      <c r="O469" s="1011" t="s">
        <v>841</v>
      </c>
      <c r="P469" s="364">
        <f t="shared" si="15"/>
        <v>0</v>
      </c>
      <c r="Q469" s="965" t="str" cm="1">
        <f t="array" aca="1" ref="Q469" ca="1">IF(ISNUMBER(P469),IF(P469=100%,"CUMPLIDA",IF(AND(ISNUMBER(L469),ISNUMBER(INDIRECT("FECHA_"&amp;$B469,1))), IF(L469&lt;=INDIRECT("FECHA_"&amp;$B469,1),"INCUMPLIDA","PROCESO"), "VERIFICAR FECHA")),"SIN VALOR AVANCE")</f>
        <v>PROCESO</v>
      </c>
    </row>
    <row r="470" spans="1:17" ht="105.75" x14ac:dyDescent="0.2">
      <c r="A470" s="987" t="s">
        <v>19</v>
      </c>
      <c r="B470" s="988" t="s">
        <v>13</v>
      </c>
      <c r="C470" s="1267"/>
      <c r="D470" s="1267"/>
      <c r="E470" s="1278"/>
      <c r="F470" s="1278"/>
      <c r="G470" s="362" t="s">
        <v>101</v>
      </c>
      <c r="H470" s="362" t="s">
        <v>101</v>
      </c>
      <c r="I470" s="962" t="s">
        <v>102</v>
      </c>
      <c r="J470" s="967">
        <v>1</v>
      </c>
      <c r="K470" s="1060">
        <v>45323</v>
      </c>
      <c r="L470" s="1060">
        <v>45747</v>
      </c>
      <c r="M470" s="964">
        <f t="shared" si="16"/>
        <v>60.571428571428569</v>
      </c>
      <c r="N470" s="1058">
        <v>0</v>
      </c>
      <c r="O470" s="1011" t="s">
        <v>863</v>
      </c>
      <c r="P470" s="364">
        <f t="shared" si="15"/>
        <v>0</v>
      </c>
      <c r="Q470" s="965" t="str" cm="1">
        <f t="array" aca="1" ref="Q470" ca="1">IF(ISNUMBER(P470),IF(P470=100%,"CUMPLIDA",IF(AND(ISNUMBER(L470),ISNUMBER(INDIRECT("FECHA_"&amp;$B470,1))), IF(L470&lt;=INDIRECT("FECHA_"&amp;$B470,1),"INCUMPLIDA","PROCESO"), "VERIFICAR FECHA")),"SIN VALOR AVANCE")</f>
        <v>PROCESO</v>
      </c>
    </row>
    <row r="471" spans="1:17" ht="120.75" x14ac:dyDescent="0.2">
      <c r="A471" s="987" t="s">
        <v>19</v>
      </c>
      <c r="B471" s="988" t="s">
        <v>13</v>
      </c>
      <c r="C471" s="1267"/>
      <c r="D471" s="1267"/>
      <c r="E471" s="1278"/>
      <c r="F471" s="1278"/>
      <c r="G471" s="362" t="s">
        <v>237</v>
      </c>
      <c r="H471" s="362" t="s">
        <v>238</v>
      </c>
      <c r="I471" s="962" t="s">
        <v>239</v>
      </c>
      <c r="J471" s="967">
        <v>1</v>
      </c>
      <c r="K471" s="1060">
        <v>45231</v>
      </c>
      <c r="L471" s="1060">
        <v>45747</v>
      </c>
      <c r="M471" s="964">
        <f t="shared" si="16"/>
        <v>73.714285714285708</v>
      </c>
      <c r="N471" s="1058">
        <v>0</v>
      </c>
      <c r="O471" s="962" t="s">
        <v>703</v>
      </c>
      <c r="P471" s="364">
        <f t="shared" si="15"/>
        <v>0</v>
      </c>
      <c r="Q471" s="965" t="str" cm="1">
        <f t="array" aca="1" ref="Q471" ca="1">IF(ISNUMBER(P471),IF(P471=100%,"CUMPLIDA",IF(AND(ISNUMBER(L471),ISNUMBER(INDIRECT("FECHA_"&amp;$B471,1))), IF(L471&lt;=INDIRECT("FECHA_"&amp;$B471,1),"INCUMPLIDA","PROCESO"), "VERIFICAR FECHA")),"SIN VALOR AVANCE")</f>
        <v>PROCESO</v>
      </c>
    </row>
    <row r="472" spans="1:17" ht="195.75" x14ac:dyDescent="0.2">
      <c r="A472" s="987" t="s">
        <v>19</v>
      </c>
      <c r="B472" s="988" t="s">
        <v>13</v>
      </c>
      <c r="C472" s="1267"/>
      <c r="D472" s="1267"/>
      <c r="E472" s="1278"/>
      <c r="F472" s="1278"/>
      <c r="G472" s="362" t="s">
        <v>104</v>
      </c>
      <c r="H472" s="362" t="s">
        <v>104</v>
      </c>
      <c r="I472" s="962" t="s">
        <v>247</v>
      </c>
      <c r="J472" s="967">
        <v>1</v>
      </c>
      <c r="K472" s="1060">
        <v>45323</v>
      </c>
      <c r="L472" s="1060">
        <v>45747</v>
      </c>
      <c r="M472" s="964">
        <f t="shared" si="16"/>
        <v>60.571428571428569</v>
      </c>
      <c r="N472" s="1058">
        <v>0</v>
      </c>
      <c r="O472" s="1011" t="s">
        <v>840</v>
      </c>
      <c r="P472" s="364">
        <f t="shared" si="15"/>
        <v>0</v>
      </c>
      <c r="Q472" s="965" t="str" cm="1">
        <f t="array" aca="1" ref="Q472" ca="1">IF(ISNUMBER(P472),IF(P472=100%,"CUMPLIDA",IF(AND(ISNUMBER(L472),ISNUMBER(INDIRECT("FECHA_"&amp;$B472,1))), IF(L472&lt;=INDIRECT("FECHA_"&amp;$B472,1),"INCUMPLIDA","PROCESO"), "VERIFICAR FECHA")),"SIN VALOR AVANCE")</f>
        <v>PROCESO</v>
      </c>
    </row>
    <row r="473" spans="1:17" ht="105.75" x14ac:dyDescent="0.2">
      <c r="A473" s="987" t="s">
        <v>19</v>
      </c>
      <c r="B473" s="988" t="s">
        <v>13</v>
      </c>
      <c r="C473" s="1267"/>
      <c r="D473" s="1267"/>
      <c r="E473" s="1278"/>
      <c r="F473" s="1278"/>
      <c r="G473" s="362" t="s">
        <v>806</v>
      </c>
      <c r="H473" s="362" t="s">
        <v>806</v>
      </c>
      <c r="I473" s="962" t="s">
        <v>107</v>
      </c>
      <c r="J473" s="967">
        <v>1</v>
      </c>
      <c r="K473" s="1060">
        <v>45231</v>
      </c>
      <c r="L473" s="1060">
        <v>45747</v>
      </c>
      <c r="M473" s="964">
        <f t="shared" si="16"/>
        <v>73.714285714285708</v>
      </c>
      <c r="N473" s="1058">
        <v>0</v>
      </c>
      <c r="O473" s="1011" t="s">
        <v>863</v>
      </c>
      <c r="P473" s="364">
        <f t="shared" si="15"/>
        <v>0</v>
      </c>
      <c r="Q473" s="965" t="str" cm="1">
        <f t="array" aca="1" ref="Q473" ca="1">IF(ISNUMBER(P473),IF(P473=100%,"CUMPLIDA",IF(AND(ISNUMBER(L473),ISNUMBER(INDIRECT("FECHA_"&amp;$B473,1))), IF(L473&lt;=INDIRECT("FECHA_"&amp;$B473,1),"INCUMPLIDA","PROCESO"), "VERIFICAR FECHA")),"SIN VALOR AVANCE")</f>
        <v>PROCESO</v>
      </c>
    </row>
    <row r="474" spans="1:17" ht="285.75" x14ac:dyDescent="0.2">
      <c r="A474" s="987" t="s">
        <v>19</v>
      </c>
      <c r="B474" s="988" t="s">
        <v>13</v>
      </c>
      <c r="C474" s="1267"/>
      <c r="D474" s="1267"/>
      <c r="E474" s="1278"/>
      <c r="F474" s="1278"/>
      <c r="G474" s="362" t="s">
        <v>807</v>
      </c>
      <c r="H474" s="362" t="s">
        <v>807</v>
      </c>
      <c r="I474" s="962" t="s">
        <v>531</v>
      </c>
      <c r="J474" s="967">
        <v>1</v>
      </c>
      <c r="K474" s="1060">
        <v>45231</v>
      </c>
      <c r="L474" s="1060">
        <v>45808</v>
      </c>
      <c r="M474" s="964">
        <f t="shared" si="16"/>
        <v>82.428571428571431</v>
      </c>
      <c r="N474" s="1058">
        <v>0</v>
      </c>
      <c r="O474" s="1011" t="s">
        <v>848</v>
      </c>
      <c r="P474" s="364">
        <f t="shared" si="15"/>
        <v>0</v>
      </c>
      <c r="Q474" s="965" t="str" cm="1">
        <f t="array" aca="1" ref="Q474" ca="1">IF(ISNUMBER(P474),IF(P474=100%,"CUMPLIDA",IF(AND(ISNUMBER(L474),ISNUMBER(INDIRECT("FECHA_"&amp;$B474,1))), IF(L474&lt;=INDIRECT("FECHA_"&amp;$B474,1),"INCUMPLIDA","PROCESO"), "VERIFICAR FECHA")),"SIN VALOR AVANCE")</f>
        <v>PROCESO</v>
      </c>
    </row>
    <row r="475" spans="1:17" ht="210.75" x14ac:dyDescent="0.2">
      <c r="A475" s="987" t="s">
        <v>19</v>
      </c>
      <c r="B475" s="988" t="s">
        <v>13</v>
      </c>
      <c r="C475" s="1267"/>
      <c r="D475" s="1267"/>
      <c r="E475" s="1278"/>
      <c r="F475" s="1278"/>
      <c r="G475" s="362" t="s">
        <v>110</v>
      </c>
      <c r="H475" s="362" t="s">
        <v>111</v>
      </c>
      <c r="I475" s="962" t="s">
        <v>112</v>
      </c>
      <c r="J475" s="967">
        <v>7</v>
      </c>
      <c r="K475" s="1060">
        <v>46024</v>
      </c>
      <c r="L475" s="1060">
        <v>46660</v>
      </c>
      <c r="M475" s="964">
        <f t="shared" si="16"/>
        <v>90.857142857142861</v>
      </c>
      <c r="N475" s="1058">
        <v>0</v>
      </c>
      <c r="O475" s="1011" t="s">
        <v>864</v>
      </c>
      <c r="P475" s="364">
        <f t="shared" si="15"/>
        <v>0</v>
      </c>
      <c r="Q475" s="965" t="str" cm="1">
        <f t="array" aca="1" ref="Q475" ca="1">IF(ISNUMBER(P475),IF(P475=100%,"CUMPLIDA",IF(AND(ISNUMBER(L475),ISNUMBER(INDIRECT("FECHA_"&amp;$B475,1))), IF(L475&lt;=INDIRECT("FECHA_"&amp;$B475,1),"INCUMPLIDA","PROCESO"), "VERIFICAR FECHA")),"SIN VALOR AVANCE")</f>
        <v>PROCESO</v>
      </c>
    </row>
    <row r="476" spans="1:17" ht="195.75" x14ac:dyDescent="0.2">
      <c r="A476" s="987" t="s">
        <v>19</v>
      </c>
      <c r="B476" s="988" t="s">
        <v>13</v>
      </c>
      <c r="C476" s="1267"/>
      <c r="D476" s="1267"/>
      <c r="E476" s="1278"/>
      <c r="F476" s="1278"/>
      <c r="G476" s="362" t="s">
        <v>114</v>
      </c>
      <c r="H476" s="362" t="s">
        <v>115</v>
      </c>
      <c r="I476" s="962" t="s">
        <v>116</v>
      </c>
      <c r="J476" s="967">
        <v>1</v>
      </c>
      <c r="K476" s="1060">
        <v>46024</v>
      </c>
      <c r="L476" s="1060">
        <v>46660</v>
      </c>
      <c r="M476" s="964">
        <f t="shared" si="16"/>
        <v>90.857142857142861</v>
      </c>
      <c r="N476" s="1058">
        <v>0</v>
      </c>
      <c r="O476" s="1011" t="s">
        <v>849</v>
      </c>
      <c r="P476" s="364">
        <f t="shared" si="15"/>
        <v>0</v>
      </c>
      <c r="Q476" s="965" t="str" cm="1">
        <f t="array" aca="1" ref="Q476" ca="1">IF(ISNUMBER(P476),IF(P476=100%,"CUMPLIDA",IF(AND(ISNUMBER(L476),ISNUMBER(INDIRECT("FECHA_"&amp;$B476,1))), IF(L476&lt;=INDIRECT("FECHA_"&amp;$B476,1),"INCUMPLIDA","PROCESO"), "VERIFICAR FECHA")),"SIN VALOR AVANCE")</f>
        <v>PROCESO</v>
      </c>
    </row>
    <row r="477" spans="1:17" ht="345.75" x14ac:dyDescent="0.2">
      <c r="A477" s="987" t="s">
        <v>19</v>
      </c>
      <c r="B477" s="988" t="s">
        <v>13</v>
      </c>
      <c r="C477" s="1267"/>
      <c r="D477" s="1267"/>
      <c r="E477" s="1278"/>
      <c r="F477" s="1278"/>
      <c r="G477" s="362" t="s">
        <v>117</v>
      </c>
      <c r="H477" s="362" t="s">
        <v>118</v>
      </c>
      <c r="I477" s="962" t="s">
        <v>119</v>
      </c>
      <c r="J477" s="967">
        <v>2</v>
      </c>
      <c r="K477" s="1060">
        <v>46024</v>
      </c>
      <c r="L477" s="1060">
        <v>46660</v>
      </c>
      <c r="M477" s="964">
        <f t="shared" si="16"/>
        <v>90.857142857142861</v>
      </c>
      <c r="N477" s="1058">
        <v>0</v>
      </c>
      <c r="O477" s="1011" t="s">
        <v>821</v>
      </c>
      <c r="P477" s="364">
        <f t="shared" si="15"/>
        <v>0</v>
      </c>
      <c r="Q477" s="965" t="str" cm="1">
        <f t="array" aca="1" ref="Q477" ca="1">IF(ISNUMBER(P477),IF(P477=100%,"CUMPLIDA",IF(AND(ISNUMBER(L477),ISNUMBER(INDIRECT("FECHA_"&amp;$B477,1))), IF(L477&lt;=INDIRECT("FECHA_"&amp;$B477,1),"INCUMPLIDA","PROCESO"), "VERIFICAR FECHA")),"SIN VALOR AVANCE")</f>
        <v>PROCESO</v>
      </c>
    </row>
    <row r="478" spans="1:17" ht="360.75" x14ac:dyDescent="0.2">
      <c r="A478" s="987" t="s">
        <v>19</v>
      </c>
      <c r="B478" s="988" t="s">
        <v>13</v>
      </c>
      <c r="C478" s="1267" t="s">
        <v>865</v>
      </c>
      <c r="D478" s="1267" t="s">
        <v>823</v>
      </c>
      <c r="E478" s="1278" t="s">
        <v>866</v>
      </c>
      <c r="F478" s="1279" t="s">
        <v>867</v>
      </c>
      <c r="G478" s="1275" t="s">
        <v>826</v>
      </c>
      <c r="H478" s="1013" t="s">
        <v>827</v>
      </c>
      <c r="I478" s="962" t="s">
        <v>828</v>
      </c>
      <c r="J478" s="963">
        <v>1</v>
      </c>
      <c r="K478" s="1014">
        <v>45078</v>
      </c>
      <c r="L478" s="1014">
        <v>45716</v>
      </c>
      <c r="M478" s="964">
        <f t="shared" si="16"/>
        <v>91.142857142857139</v>
      </c>
      <c r="N478" s="1076">
        <v>0.7</v>
      </c>
      <c r="O478" s="962" t="s">
        <v>829</v>
      </c>
      <c r="P478" s="364">
        <f t="shared" si="15"/>
        <v>0.7</v>
      </c>
      <c r="Q478" s="965" t="str" cm="1">
        <f t="array" aca="1" ref="Q478" ca="1">IF(ISNUMBER(P478),IF(P478=100%,"CUMPLIDA",IF(AND(ISNUMBER(L478),ISNUMBER(INDIRECT("FECHA_"&amp;$B478,1))), IF(L478&lt;=INDIRECT("FECHA_"&amp;$B478,1),"INCUMPLIDA","PROCESO"), "VERIFICAR FECHA")),"SIN VALOR AVANCE")</f>
        <v>PROCESO</v>
      </c>
    </row>
    <row r="479" spans="1:17" ht="285.75" x14ac:dyDescent="0.2">
      <c r="A479" s="987" t="s">
        <v>19</v>
      </c>
      <c r="B479" s="988" t="s">
        <v>13</v>
      </c>
      <c r="C479" s="1267"/>
      <c r="D479" s="1267"/>
      <c r="E479" s="1278"/>
      <c r="F479" s="1279"/>
      <c r="G479" s="1275"/>
      <c r="H479" s="362" t="s">
        <v>830</v>
      </c>
      <c r="I479" s="962" t="s">
        <v>831</v>
      </c>
      <c r="J479" s="963">
        <v>1</v>
      </c>
      <c r="K479" s="1014">
        <v>45717</v>
      </c>
      <c r="L479" s="1014">
        <v>45869</v>
      </c>
      <c r="M479" s="964">
        <f t="shared" si="16"/>
        <v>21.714285714285715</v>
      </c>
      <c r="N479" s="1058">
        <v>0</v>
      </c>
      <c r="O479" s="962" t="s">
        <v>832</v>
      </c>
      <c r="P479" s="364">
        <f t="shared" si="15"/>
        <v>0</v>
      </c>
      <c r="Q479" s="965" t="str" cm="1">
        <f t="array" aca="1" ref="Q479" ca="1">IF(ISNUMBER(P479),IF(P479=100%,"CUMPLIDA",IF(AND(ISNUMBER(L479),ISNUMBER(INDIRECT("FECHA_"&amp;$B479,1))), IF(L479&lt;=INDIRECT("FECHA_"&amp;$B479,1),"INCUMPLIDA","PROCESO"), "VERIFICAR FECHA")),"SIN VALOR AVANCE")</f>
        <v>PROCESO</v>
      </c>
    </row>
    <row r="480" spans="1:17" ht="300.75" x14ac:dyDescent="0.2">
      <c r="A480" s="987" t="s">
        <v>19</v>
      </c>
      <c r="B480" s="988" t="s">
        <v>13</v>
      </c>
      <c r="C480" s="1267"/>
      <c r="D480" s="1267"/>
      <c r="E480" s="1278"/>
      <c r="F480" s="1279"/>
      <c r="G480" s="1275"/>
      <c r="H480" s="1013" t="s">
        <v>833</v>
      </c>
      <c r="I480" s="962" t="s">
        <v>831</v>
      </c>
      <c r="J480" s="963">
        <v>1</v>
      </c>
      <c r="K480" s="1057">
        <v>45597</v>
      </c>
      <c r="L480" s="1057">
        <v>45716</v>
      </c>
      <c r="M480" s="964">
        <f t="shared" si="16"/>
        <v>17</v>
      </c>
      <c r="N480" s="1076">
        <v>0.25</v>
      </c>
      <c r="O480" s="962" t="s">
        <v>834</v>
      </c>
      <c r="P480" s="364">
        <f t="shared" si="15"/>
        <v>0.25</v>
      </c>
      <c r="Q480" s="965" t="str" cm="1">
        <f t="array" aca="1" ref="Q480" ca="1">IF(ISNUMBER(P480),IF(P480=100%,"CUMPLIDA",IF(AND(ISNUMBER(L480),ISNUMBER(INDIRECT("FECHA_"&amp;$B480,1))), IF(L480&lt;=INDIRECT("FECHA_"&amp;$B480,1),"INCUMPLIDA","PROCESO"), "VERIFICAR FECHA")),"SIN VALOR AVANCE")</f>
        <v>PROCESO</v>
      </c>
    </row>
    <row r="481" spans="1:17" ht="255.75" customHeight="1" x14ac:dyDescent="0.2">
      <c r="A481" s="987" t="s">
        <v>19</v>
      </c>
      <c r="B481" s="988" t="s">
        <v>13</v>
      </c>
      <c r="C481" s="1267" t="s">
        <v>868</v>
      </c>
      <c r="D481" s="1267" t="s">
        <v>869</v>
      </c>
      <c r="E481" s="1278" t="s">
        <v>870</v>
      </c>
      <c r="F481" s="1278" t="s">
        <v>871</v>
      </c>
      <c r="G481" s="362" t="s">
        <v>800</v>
      </c>
      <c r="H481" s="1008" t="s">
        <v>699</v>
      </c>
      <c r="I481" s="962" t="s">
        <v>164</v>
      </c>
      <c r="J481" s="963">
        <v>1</v>
      </c>
      <c r="K481" s="1057">
        <v>44044</v>
      </c>
      <c r="L481" s="1057">
        <v>44196</v>
      </c>
      <c r="M481" s="964">
        <f t="shared" si="16"/>
        <v>21.714285714285715</v>
      </c>
      <c r="N481" s="1058">
        <v>1</v>
      </c>
      <c r="O481" s="962" t="s">
        <v>872</v>
      </c>
      <c r="P481" s="364">
        <f t="shared" si="15"/>
        <v>1</v>
      </c>
      <c r="Q481" s="965" t="str" cm="1">
        <f t="array" aca="1" ref="Q481" ca="1">IF(ISNUMBER(P481),IF(P481=100%,"CUMPLIDA",IF(AND(ISNUMBER(L481),ISNUMBER(INDIRECT("FECHA_"&amp;$B481,1))), IF(L481&lt;=INDIRECT("FECHA_"&amp;$B481,1),"INCUMPLIDA","PROCESO"), "VERIFICAR FECHA")),"SIN VALOR AVANCE")</f>
        <v>CUMPLIDA</v>
      </c>
    </row>
    <row r="482" spans="1:17" ht="90.75" x14ac:dyDescent="0.2">
      <c r="A482" s="987" t="s">
        <v>19</v>
      </c>
      <c r="B482" s="988" t="s">
        <v>13</v>
      </c>
      <c r="C482" s="1267"/>
      <c r="D482" s="1267"/>
      <c r="E482" s="1278"/>
      <c r="F482" s="1278"/>
      <c r="G482" s="1262" t="s">
        <v>800</v>
      </c>
      <c r="H482" s="362" t="s">
        <v>682</v>
      </c>
      <c r="I482" s="962" t="s">
        <v>683</v>
      </c>
      <c r="J482" s="967">
        <v>1</v>
      </c>
      <c r="K482" s="1057">
        <v>45231</v>
      </c>
      <c r="L482" s="1057">
        <v>45504</v>
      </c>
      <c r="M482" s="964">
        <f t="shared" si="16"/>
        <v>39</v>
      </c>
      <c r="N482" s="1058">
        <v>1</v>
      </c>
      <c r="O482" s="1011" t="s">
        <v>802</v>
      </c>
      <c r="P482" s="364">
        <f t="shared" si="15"/>
        <v>1</v>
      </c>
      <c r="Q482" s="965" t="str" cm="1">
        <f t="array" aca="1" ref="Q482" ca="1">IF(ISNUMBER(P482),IF(P482=100%,"CUMPLIDA",IF(AND(ISNUMBER(L482),ISNUMBER(INDIRECT("FECHA_"&amp;$B482,1))), IF(L482&lt;=INDIRECT("FECHA_"&amp;$B482,1),"INCUMPLIDA","PROCESO"), "VERIFICAR FECHA")),"SIN VALOR AVANCE")</f>
        <v>CUMPLIDA</v>
      </c>
    </row>
    <row r="483" spans="1:17" ht="375.75" x14ac:dyDescent="0.2">
      <c r="A483" s="987" t="s">
        <v>19</v>
      </c>
      <c r="B483" s="988" t="s">
        <v>13</v>
      </c>
      <c r="C483" s="1267"/>
      <c r="D483" s="1267"/>
      <c r="E483" s="1278"/>
      <c r="F483" s="1278"/>
      <c r="G483" s="1262"/>
      <c r="H483" s="362" t="s">
        <v>685</v>
      </c>
      <c r="I483" s="962" t="s">
        <v>686</v>
      </c>
      <c r="J483" s="967">
        <v>1</v>
      </c>
      <c r="K483" s="1057">
        <v>45231</v>
      </c>
      <c r="L483" s="1057">
        <v>45504</v>
      </c>
      <c r="M483" s="964">
        <f t="shared" si="16"/>
        <v>39</v>
      </c>
      <c r="N483" s="1058">
        <v>1</v>
      </c>
      <c r="O483" s="1011" t="s">
        <v>839</v>
      </c>
      <c r="P483" s="364">
        <f t="shared" si="15"/>
        <v>1</v>
      </c>
      <c r="Q483" s="965" t="str" cm="1">
        <f t="array" aca="1" ref="Q483" ca="1">IF(ISNUMBER(P483),IF(P483=100%,"CUMPLIDA",IF(AND(ISNUMBER(L483),ISNUMBER(INDIRECT("FECHA_"&amp;$B483,1))), IF(L483&lt;=INDIRECT("FECHA_"&amp;$B483,1),"INCUMPLIDA","PROCESO"), "VERIFICAR FECHA")),"SIN VALOR AVANCE")</f>
        <v>CUMPLIDA</v>
      </c>
    </row>
    <row r="484" spans="1:17" ht="195.75" x14ac:dyDescent="0.2">
      <c r="A484" s="987" t="s">
        <v>19</v>
      </c>
      <c r="B484" s="988" t="s">
        <v>13</v>
      </c>
      <c r="C484" s="1267"/>
      <c r="D484" s="1267"/>
      <c r="E484" s="1278"/>
      <c r="F484" s="1278"/>
      <c r="G484" s="362" t="s">
        <v>97</v>
      </c>
      <c r="H484" s="362" t="s">
        <v>98</v>
      </c>
      <c r="I484" s="962" t="s">
        <v>99</v>
      </c>
      <c r="J484" s="967">
        <v>1</v>
      </c>
      <c r="K484" s="1060">
        <v>45323</v>
      </c>
      <c r="L484" s="1060">
        <v>45747</v>
      </c>
      <c r="M484" s="964">
        <f t="shared" si="16"/>
        <v>60.571428571428569</v>
      </c>
      <c r="N484" s="1058">
        <v>0</v>
      </c>
      <c r="O484" s="1011" t="s">
        <v>840</v>
      </c>
      <c r="P484" s="364">
        <f t="shared" si="15"/>
        <v>0</v>
      </c>
      <c r="Q484" s="965" t="str" cm="1">
        <f t="array" aca="1" ref="Q484" ca="1">IF(ISNUMBER(P484),IF(P484=100%,"CUMPLIDA",IF(AND(ISNUMBER(L484),ISNUMBER(INDIRECT("FECHA_"&amp;$B484,1))), IF(L484&lt;=INDIRECT("FECHA_"&amp;$B484,1),"INCUMPLIDA","PROCESO"), "VERIFICAR FECHA")),"SIN VALOR AVANCE")</f>
        <v>PROCESO</v>
      </c>
    </row>
    <row r="485" spans="1:17" ht="105.75" x14ac:dyDescent="0.2">
      <c r="A485" s="987" t="s">
        <v>19</v>
      </c>
      <c r="B485" s="988" t="s">
        <v>13</v>
      </c>
      <c r="C485" s="1267"/>
      <c r="D485" s="1267"/>
      <c r="E485" s="1278"/>
      <c r="F485" s="1278"/>
      <c r="G485" s="362" t="s">
        <v>101</v>
      </c>
      <c r="H485" s="362" t="s">
        <v>101</v>
      </c>
      <c r="I485" s="962" t="s">
        <v>102</v>
      </c>
      <c r="J485" s="967">
        <v>1</v>
      </c>
      <c r="K485" s="1060">
        <v>45323</v>
      </c>
      <c r="L485" s="1060">
        <v>45747</v>
      </c>
      <c r="M485" s="964">
        <f t="shared" si="16"/>
        <v>60.571428571428569</v>
      </c>
      <c r="N485" s="1058">
        <v>0</v>
      </c>
      <c r="O485" s="1011" t="s">
        <v>863</v>
      </c>
      <c r="P485" s="364">
        <f t="shared" si="15"/>
        <v>0</v>
      </c>
      <c r="Q485" s="965" t="str" cm="1">
        <f t="array" aca="1" ref="Q485" ca="1">IF(ISNUMBER(P485),IF(P485=100%,"CUMPLIDA",IF(AND(ISNUMBER(L485),ISNUMBER(INDIRECT("FECHA_"&amp;$B485,1))), IF(L485&lt;=INDIRECT("FECHA_"&amp;$B485,1),"INCUMPLIDA","PROCESO"), "VERIFICAR FECHA")),"SIN VALOR AVANCE")</f>
        <v>PROCESO</v>
      </c>
    </row>
    <row r="486" spans="1:17" ht="120.75" x14ac:dyDescent="0.2">
      <c r="A486" s="987" t="s">
        <v>19</v>
      </c>
      <c r="B486" s="988" t="s">
        <v>13</v>
      </c>
      <c r="C486" s="1267"/>
      <c r="D486" s="1267"/>
      <c r="E486" s="1278"/>
      <c r="F486" s="1278"/>
      <c r="G486" s="362" t="s">
        <v>237</v>
      </c>
      <c r="H486" s="362" t="s">
        <v>238</v>
      </c>
      <c r="I486" s="962" t="s">
        <v>239</v>
      </c>
      <c r="J486" s="967">
        <v>1</v>
      </c>
      <c r="K486" s="1060">
        <v>45231</v>
      </c>
      <c r="L486" s="1060">
        <v>45747</v>
      </c>
      <c r="M486" s="964">
        <f t="shared" si="16"/>
        <v>73.714285714285708</v>
      </c>
      <c r="N486" s="1058">
        <v>0</v>
      </c>
      <c r="O486" s="962" t="s">
        <v>703</v>
      </c>
      <c r="P486" s="364">
        <f t="shared" si="15"/>
        <v>0</v>
      </c>
      <c r="Q486" s="965" t="str" cm="1">
        <f t="array" aca="1" ref="Q486" ca="1">IF(ISNUMBER(P486),IF(P486=100%,"CUMPLIDA",IF(AND(ISNUMBER(L486),ISNUMBER(INDIRECT("FECHA_"&amp;$B486,1))), IF(L486&lt;=INDIRECT("FECHA_"&amp;$B486,1),"INCUMPLIDA","PROCESO"), "VERIFICAR FECHA")),"SIN VALOR AVANCE")</f>
        <v>PROCESO</v>
      </c>
    </row>
    <row r="487" spans="1:17" ht="195.75" x14ac:dyDescent="0.2">
      <c r="A487" s="987" t="s">
        <v>19</v>
      </c>
      <c r="B487" s="988" t="s">
        <v>13</v>
      </c>
      <c r="C487" s="1267"/>
      <c r="D487" s="1267"/>
      <c r="E487" s="1278"/>
      <c r="F487" s="1278"/>
      <c r="G487" s="362" t="s">
        <v>104</v>
      </c>
      <c r="H487" s="362" t="s">
        <v>104</v>
      </c>
      <c r="I487" s="962" t="s">
        <v>247</v>
      </c>
      <c r="J487" s="967">
        <v>1</v>
      </c>
      <c r="K487" s="1060">
        <v>45323</v>
      </c>
      <c r="L487" s="1060">
        <v>45747</v>
      </c>
      <c r="M487" s="964">
        <f t="shared" si="16"/>
        <v>60.571428571428569</v>
      </c>
      <c r="N487" s="1058">
        <v>0</v>
      </c>
      <c r="O487" s="1011" t="s">
        <v>840</v>
      </c>
      <c r="P487" s="364">
        <f t="shared" si="15"/>
        <v>0</v>
      </c>
      <c r="Q487" s="965" t="str" cm="1">
        <f t="array" aca="1" ref="Q487" ca="1">IF(ISNUMBER(P487),IF(P487=100%,"CUMPLIDA",IF(AND(ISNUMBER(L487),ISNUMBER(INDIRECT("FECHA_"&amp;$B487,1))), IF(L487&lt;=INDIRECT("FECHA_"&amp;$B487,1),"INCUMPLIDA","PROCESO"), "VERIFICAR FECHA")),"SIN VALOR AVANCE")</f>
        <v>PROCESO</v>
      </c>
    </row>
    <row r="488" spans="1:17" ht="105.75" x14ac:dyDescent="0.2">
      <c r="A488" s="987" t="s">
        <v>19</v>
      </c>
      <c r="B488" s="988" t="s">
        <v>13</v>
      </c>
      <c r="C488" s="1267"/>
      <c r="D488" s="1267"/>
      <c r="E488" s="1278"/>
      <c r="F488" s="1278"/>
      <c r="G488" s="362" t="s">
        <v>806</v>
      </c>
      <c r="H488" s="362" t="s">
        <v>806</v>
      </c>
      <c r="I488" s="962" t="s">
        <v>107</v>
      </c>
      <c r="J488" s="967">
        <v>1</v>
      </c>
      <c r="K488" s="1060">
        <v>45231</v>
      </c>
      <c r="L488" s="1060">
        <v>45747</v>
      </c>
      <c r="M488" s="964">
        <f t="shared" si="16"/>
        <v>73.714285714285708</v>
      </c>
      <c r="N488" s="1058">
        <v>0</v>
      </c>
      <c r="O488" s="1011" t="s">
        <v>863</v>
      </c>
      <c r="P488" s="364">
        <f t="shared" si="15"/>
        <v>0</v>
      </c>
      <c r="Q488" s="965" t="str" cm="1">
        <f t="array" aca="1" ref="Q488" ca="1">IF(ISNUMBER(P488),IF(P488=100%,"CUMPLIDA",IF(AND(ISNUMBER(L488),ISNUMBER(INDIRECT("FECHA_"&amp;$B488,1))), IF(L488&lt;=INDIRECT("FECHA_"&amp;$B488,1),"INCUMPLIDA","PROCESO"), "VERIFICAR FECHA")),"SIN VALOR AVANCE")</f>
        <v>PROCESO</v>
      </c>
    </row>
    <row r="489" spans="1:17" ht="300.75" x14ac:dyDescent="0.2">
      <c r="A489" s="987" t="s">
        <v>19</v>
      </c>
      <c r="B489" s="988" t="s">
        <v>13</v>
      </c>
      <c r="C489" s="1267"/>
      <c r="D489" s="1267"/>
      <c r="E489" s="1278"/>
      <c r="F489" s="1278"/>
      <c r="G489" s="362" t="s">
        <v>807</v>
      </c>
      <c r="H489" s="362" t="s">
        <v>807</v>
      </c>
      <c r="I489" s="962" t="s">
        <v>531</v>
      </c>
      <c r="J489" s="967">
        <v>1</v>
      </c>
      <c r="K489" s="1060">
        <v>45231</v>
      </c>
      <c r="L489" s="1060">
        <v>45808</v>
      </c>
      <c r="M489" s="964">
        <f t="shared" si="16"/>
        <v>82.428571428571431</v>
      </c>
      <c r="N489" s="1058">
        <v>0</v>
      </c>
      <c r="O489" s="1011" t="s">
        <v>818</v>
      </c>
      <c r="P489" s="364">
        <f t="shared" si="15"/>
        <v>0</v>
      </c>
      <c r="Q489" s="965" t="str" cm="1">
        <f t="array" aca="1" ref="Q489" ca="1">IF(ISNUMBER(P489),IF(P489=100%,"CUMPLIDA",IF(AND(ISNUMBER(L489),ISNUMBER(INDIRECT("FECHA_"&amp;$B489,1))), IF(L489&lt;=INDIRECT("FECHA_"&amp;$B489,1),"INCUMPLIDA","PROCESO"), "VERIFICAR FECHA")),"SIN VALOR AVANCE")</f>
        <v>PROCESO</v>
      </c>
    </row>
    <row r="490" spans="1:17" ht="195.75" x14ac:dyDescent="0.2">
      <c r="A490" s="987" t="s">
        <v>19</v>
      </c>
      <c r="B490" s="988" t="s">
        <v>13</v>
      </c>
      <c r="C490" s="1267"/>
      <c r="D490" s="1267"/>
      <c r="E490" s="1278"/>
      <c r="F490" s="1278"/>
      <c r="G490" s="362" t="s">
        <v>110</v>
      </c>
      <c r="H490" s="362" t="s">
        <v>111</v>
      </c>
      <c r="I490" s="962" t="s">
        <v>112</v>
      </c>
      <c r="J490" s="967">
        <v>7</v>
      </c>
      <c r="K490" s="1060">
        <v>46024</v>
      </c>
      <c r="L490" s="1060">
        <v>46660</v>
      </c>
      <c r="M490" s="964">
        <f t="shared" si="16"/>
        <v>90.857142857142861</v>
      </c>
      <c r="N490" s="1058">
        <v>0</v>
      </c>
      <c r="O490" s="1011" t="s">
        <v>842</v>
      </c>
      <c r="P490" s="364">
        <f t="shared" si="15"/>
        <v>0</v>
      </c>
      <c r="Q490" s="965" t="str" cm="1">
        <f t="array" aca="1" ref="Q490" ca="1">IF(ISNUMBER(P490),IF(P490=100%,"CUMPLIDA",IF(AND(ISNUMBER(L490),ISNUMBER(INDIRECT("FECHA_"&amp;$B490,1))), IF(L490&lt;=INDIRECT("FECHA_"&amp;$B490,1),"INCUMPLIDA","PROCESO"), "VERIFICAR FECHA")),"SIN VALOR AVANCE")</f>
        <v>PROCESO</v>
      </c>
    </row>
    <row r="491" spans="1:17" ht="210.75" x14ac:dyDescent="0.2">
      <c r="A491" s="987" t="s">
        <v>19</v>
      </c>
      <c r="B491" s="988" t="s">
        <v>13</v>
      </c>
      <c r="C491" s="1267"/>
      <c r="D491" s="1267"/>
      <c r="E491" s="1278"/>
      <c r="F491" s="1278"/>
      <c r="G491" s="362" t="s">
        <v>114</v>
      </c>
      <c r="H491" s="362" t="s">
        <v>115</v>
      </c>
      <c r="I491" s="962" t="s">
        <v>116</v>
      </c>
      <c r="J491" s="967">
        <v>1</v>
      </c>
      <c r="K491" s="1060">
        <v>46024</v>
      </c>
      <c r="L491" s="1060">
        <v>46660</v>
      </c>
      <c r="M491" s="964">
        <f t="shared" si="16"/>
        <v>90.857142857142861</v>
      </c>
      <c r="N491" s="1058">
        <v>0</v>
      </c>
      <c r="O491" s="1011" t="s">
        <v>820</v>
      </c>
      <c r="P491" s="364">
        <f t="shared" si="15"/>
        <v>0</v>
      </c>
      <c r="Q491" s="965" t="str" cm="1">
        <f t="array" aca="1" ref="Q491" ca="1">IF(ISNUMBER(P491),IF(P491=100%,"CUMPLIDA",IF(AND(ISNUMBER(L491),ISNUMBER(INDIRECT("FECHA_"&amp;$B491,1))), IF(L491&lt;=INDIRECT("FECHA_"&amp;$B491,1),"INCUMPLIDA","PROCESO"), "VERIFICAR FECHA")),"SIN VALOR AVANCE")</f>
        <v>PROCESO</v>
      </c>
    </row>
    <row r="492" spans="1:17" ht="345.75" x14ac:dyDescent="0.2">
      <c r="A492" s="987" t="s">
        <v>19</v>
      </c>
      <c r="B492" s="988" t="s">
        <v>13</v>
      </c>
      <c r="C492" s="1267"/>
      <c r="D492" s="1267"/>
      <c r="E492" s="1278"/>
      <c r="F492" s="1278"/>
      <c r="G492" s="362" t="s">
        <v>117</v>
      </c>
      <c r="H492" s="362" t="s">
        <v>118</v>
      </c>
      <c r="I492" s="962" t="s">
        <v>119</v>
      </c>
      <c r="J492" s="967">
        <v>2</v>
      </c>
      <c r="K492" s="1060">
        <v>46024</v>
      </c>
      <c r="L492" s="1060">
        <v>46660</v>
      </c>
      <c r="M492" s="964">
        <f t="shared" si="16"/>
        <v>90.857142857142861</v>
      </c>
      <c r="N492" s="1058">
        <v>0</v>
      </c>
      <c r="O492" s="1011" t="s">
        <v>821</v>
      </c>
      <c r="P492" s="364">
        <f t="shared" si="15"/>
        <v>0</v>
      </c>
      <c r="Q492" s="965" t="str" cm="1">
        <f t="array" aca="1" ref="Q492" ca="1">IF(ISNUMBER(P492),IF(P492=100%,"CUMPLIDA",IF(AND(ISNUMBER(L492),ISNUMBER(INDIRECT("FECHA_"&amp;$B492,1))), IF(L492&lt;=INDIRECT("FECHA_"&amp;$B492,1),"INCUMPLIDA","PROCESO"), "VERIFICAR FECHA")),"SIN VALOR AVANCE")</f>
        <v>PROCESO</v>
      </c>
    </row>
    <row r="493" spans="1:17" ht="270.75" customHeight="1" x14ac:dyDescent="0.2">
      <c r="A493" s="987" t="s">
        <v>19</v>
      </c>
      <c r="B493" s="988" t="s">
        <v>13</v>
      </c>
      <c r="C493" s="1267" t="s">
        <v>873</v>
      </c>
      <c r="D493" s="1267" t="s">
        <v>874</v>
      </c>
      <c r="E493" s="1278" t="s">
        <v>875</v>
      </c>
      <c r="F493" s="1278" t="s">
        <v>876</v>
      </c>
      <c r="G493" s="362" t="s">
        <v>800</v>
      </c>
      <c r="H493" s="1008" t="s">
        <v>699</v>
      </c>
      <c r="I493" s="962" t="s">
        <v>164</v>
      </c>
      <c r="J493" s="963">
        <v>1</v>
      </c>
      <c r="K493" s="1057">
        <v>44044</v>
      </c>
      <c r="L493" s="1057">
        <v>44196</v>
      </c>
      <c r="M493" s="964">
        <f t="shared" si="16"/>
        <v>21.714285714285715</v>
      </c>
      <c r="N493" s="1058">
        <v>1</v>
      </c>
      <c r="O493" s="962" t="s">
        <v>877</v>
      </c>
      <c r="P493" s="364">
        <f t="shared" si="15"/>
        <v>1</v>
      </c>
      <c r="Q493" s="965" t="str" cm="1">
        <f t="array" aca="1" ref="Q493" ca="1">IF(ISNUMBER(P493),IF(P493=100%,"CUMPLIDA",IF(AND(ISNUMBER(L493),ISNUMBER(INDIRECT("FECHA_"&amp;$B493,1))), IF(L493&lt;=INDIRECT("FECHA_"&amp;$B493,1),"INCUMPLIDA","PROCESO"), "VERIFICAR FECHA")),"SIN VALOR AVANCE")</f>
        <v>CUMPLIDA</v>
      </c>
    </row>
    <row r="494" spans="1:17" ht="90.75" x14ac:dyDescent="0.2">
      <c r="A494" s="987" t="s">
        <v>19</v>
      </c>
      <c r="B494" s="988" t="s">
        <v>13</v>
      </c>
      <c r="C494" s="1267"/>
      <c r="D494" s="1267"/>
      <c r="E494" s="1278"/>
      <c r="F494" s="1278"/>
      <c r="G494" s="1262" t="s">
        <v>800</v>
      </c>
      <c r="H494" s="362" t="s">
        <v>682</v>
      </c>
      <c r="I494" s="962" t="s">
        <v>683</v>
      </c>
      <c r="J494" s="967">
        <v>1</v>
      </c>
      <c r="K494" s="1057">
        <v>45231</v>
      </c>
      <c r="L494" s="1057">
        <v>45504</v>
      </c>
      <c r="M494" s="964">
        <f t="shared" si="16"/>
        <v>39</v>
      </c>
      <c r="N494" s="1058">
        <v>1</v>
      </c>
      <c r="O494" s="1011" t="s">
        <v>802</v>
      </c>
      <c r="P494" s="364">
        <f t="shared" si="15"/>
        <v>1</v>
      </c>
      <c r="Q494" s="965" t="str" cm="1">
        <f t="array" aca="1" ref="Q494" ca="1">IF(ISNUMBER(P494),IF(P494=100%,"CUMPLIDA",IF(AND(ISNUMBER(L494),ISNUMBER(INDIRECT("FECHA_"&amp;$B494,1))), IF(L494&lt;=INDIRECT("FECHA_"&amp;$B494,1),"INCUMPLIDA","PROCESO"), "VERIFICAR FECHA")),"SIN VALOR AVANCE")</f>
        <v>CUMPLIDA</v>
      </c>
    </row>
    <row r="495" spans="1:17" ht="375.75" x14ac:dyDescent="0.2">
      <c r="A495" s="987" t="s">
        <v>19</v>
      </c>
      <c r="B495" s="988" t="s">
        <v>13</v>
      </c>
      <c r="C495" s="1267"/>
      <c r="D495" s="1267"/>
      <c r="E495" s="1278"/>
      <c r="F495" s="1278"/>
      <c r="G495" s="1262"/>
      <c r="H495" s="362" t="s">
        <v>685</v>
      </c>
      <c r="I495" s="962" t="s">
        <v>686</v>
      </c>
      <c r="J495" s="967">
        <v>1</v>
      </c>
      <c r="K495" s="1057">
        <v>45231</v>
      </c>
      <c r="L495" s="1057">
        <v>45504</v>
      </c>
      <c r="M495" s="964">
        <f t="shared" si="16"/>
        <v>39</v>
      </c>
      <c r="N495" s="1058">
        <v>1</v>
      </c>
      <c r="O495" s="1011" t="s">
        <v>839</v>
      </c>
      <c r="P495" s="364">
        <f t="shared" si="15"/>
        <v>1</v>
      </c>
      <c r="Q495" s="965" t="str" cm="1">
        <f t="array" aca="1" ref="Q495" ca="1">IF(ISNUMBER(P495),IF(P495=100%,"CUMPLIDA",IF(AND(ISNUMBER(L495),ISNUMBER(INDIRECT("FECHA_"&amp;$B495,1))), IF(L495&lt;=INDIRECT("FECHA_"&amp;$B495,1),"INCUMPLIDA","PROCESO"), "VERIFICAR FECHA")),"SIN VALOR AVANCE")</f>
        <v>CUMPLIDA</v>
      </c>
    </row>
    <row r="496" spans="1:17" ht="195.75" x14ac:dyDescent="0.2">
      <c r="A496" s="987" t="s">
        <v>19</v>
      </c>
      <c r="B496" s="988" t="s">
        <v>13</v>
      </c>
      <c r="C496" s="1267"/>
      <c r="D496" s="1267"/>
      <c r="E496" s="1278"/>
      <c r="F496" s="1278"/>
      <c r="G496" s="362" t="s">
        <v>97</v>
      </c>
      <c r="H496" s="362" t="s">
        <v>98</v>
      </c>
      <c r="I496" s="962" t="s">
        <v>99</v>
      </c>
      <c r="J496" s="967">
        <v>1</v>
      </c>
      <c r="K496" s="1060">
        <v>45323</v>
      </c>
      <c r="L496" s="1060">
        <v>45747</v>
      </c>
      <c r="M496" s="964">
        <f t="shared" si="16"/>
        <v>60.571428571428569</v>
      </c>
      <c r="N496" s="1058">
        <v>0</v>
      </c>
      <c r="O496" s="1011" t="s">
        <v>840</v>
      </c>
      <c r="P496" s="364">
        <f t="shared" si="15"/>
        <v>0</v>
      </c>
      <c r="Q496" s="965" t="str" cm="1">
        <f t="array" aca="1" ref="Q496" ca="1">IF(ISNUMBER(P496),IF(P496=100%,"CUMPLIDA",IF(AND(ISNUMBER(L496),ISNUMBER(INDIRECT("FECHA_"&amp;$B496,1))), IF(L496&lt;=INDIRECT("FECHA_"&amp;$B496,1),"INCUMPLIDA","PROCESO"), "VERIFICAR FECHA")),"SIN VALOR AVANCE")</f>
        <v>PROCESO</v>
      </c>
    </row>
    <row r="497" spans="1:17" ht="105.75" x14ac:dyDescent="0.2">
      <c r="A497" s="987" t="s">
        <v>19</v>
      </c>
      <c r="B497" s="988" t="s">
        <v>13</v>
      </c>
      <c r="C497" s="1267"/>
      <c r="D497" s="1267"/>
      <c r="E497" s="1278"/>
      <c r="F497" s="1278"/>
      <c r="G497" s="362" t="s">
        <v>101</v>
      </c>
      <c r="H497" s="362" t="s">
        <v>101</v>
      </c>
      <c r="I497" s="962" t="s">
        <v>102</v>
      </c>
      <c r="J497" s="967">
        <v>1</v>
      </c>
      <c r="K497" s="1060">
        <v>45323</v>
      </c>
      <c r="L497" s="1060">
        <v>45747</v>
      </c>
      <c r="M497" s="964">
        <f t="shared" si="16"/>
        <v>60.571428571428569</v>
      </c>
      <c r="N497" s="1058">
        <v>0</v>
      </c>
      <c r="O497" s="1011" t="s">
        <v>863</v>
      </c>
      <c r="P497" s="364">
        <f t="shared" si="15"/>
        <v>0</v>
      </c>
      <c r="Q497" s="965" t="str" cm="1">
        <f t="array" aca="1" ref="Q497" ca="1">IF(ISNUMBER(P497),IF(P497=100%,"CUMPLIDA",IF(AND(ISNUMBER(L497),ISNUMBER(INDIRECT("FECHA_"&amp;$B497,1))), IF(L497&lt;=INDIRECT("FECHA_"&amp;$B497,1),"INCUMPLIDA","PROCESO"), "VERIFICAR FECHA")),"SIN VALOR AVANCE")</f>
        <v>PROCESO</v>
      </c>
    </row>
    <row r="498" spans="1:17" ht="120.75" x14ac:dyDescent="0.2">
      <c r="A498" s="987" t="s">
        <v>19</v>
      </c>
      <c r="B498" s="988" t="s">
        <v>13</v>
      </c>
      <c r="C498" s="1267"/>
      <c r="D498" s="1267"/>
      <c r="E498" s="1278"/>
      <c r="F498" s="1278"/>
      <c r="G498" s="362" t="s">
        <v>237</v>
      </c>
      <c r="H498" s="362" t="s">
        <v>238</v>
      </c>
      <c r="I498" s="962" t="s">
        <v>239</v>
      </c>
      <c r="J498" s="967">
        <v>1</v>
      </c>
      <c r="K498" s="1060">
        <v>45231</v>
      </c>
      <c r="L498" s="1060">
        <v>45747</v>
      </c>
      <c r="M498" s="964">
        <f t="shared" si="16"/>
        <v>73.714285714285708</v>
      </c>
      <c r="N498" s="1058">
        <v>0</v>
      </c>
      <c r="O498" s="962" t="s">
        <v>703</v>
      </c>
      <c r="P498" s="364">
        <f t="shared" si="15"/>
        <v>0</v>
      </c>
      <c r="Q498" s="965" t="str" cm="1">
        <f t="array" aca="1" ref="Q498" ca="1">IF(ISNUMBER(P498),IF(P498=100%,"CUMPLIDA",IF(AND(ISNUMBER(L498),ISNUMBER(INDIRECT("FECHA_"&amp;$B498,1))), IF(L498&lt;=INDIRECT("FECHA_"&amp;$B498,1),"INCUMPLIDA","PROCESO"), "VERIFICAR FECHA")),"SIN VALOR AVANCE")</f>
        <v>PROCESO</v>
      </c>
    </row>
    <row r="499" spans="1:17" ht="195.75" x14ac:dyDescent="0.2">
      <c r="A499" s="987" t="s">
        <v>19</v>
      </c>
      <c r="B499" s="988" t="s">
        <v>13</v>
      </c>
      <c r="C499" s="1267"/>
      <c r="D499" s="1267"/>
      <c r="E499" s="1278"/>
      <c r="F499" s="1278"/>
      <c r="G499" s="362" t="s">
        <v>104</v>
      </c>
      <c r="H499" s="362" t="s">
        <v>104</v>
      </c>
      <c r="I499" s="962" t="s">
        <v>247</v>
      </c>
      <c r="J499" s="967">
        <v>1</v>
      </c>
      <c r="K499" s="1060">
        <v>45323</v>
      </c>
      <c r="L499" s="1060">
        <v>45747</v>
      </c>
      <c r="M499" s="964">
        <f t="shared" si="16"/>
        <v>60.571428571428569</v>
      </c>
      <c r="N499" s="1058">
        <v>0</v>
      </c>
      <c r="O499" s="1011" t="s">
        <v>840</v>
      </c>
      <c r="P499" s="364">
        <f t="shared" si="15"/>
        <v>0</v>
      </c>
      <c r="Q499" s="965" t="str" cm="1">
        <f t="array" aca="1" ref="Q499" ca="1">IF(ISNUMBER(P499),IF(P499=100%,"CUMPLIDA",IF(AND(ISNUMBER(L499),ISNUMBER(INDIRECT("FECHA_"&amp;$B499,1))), IF(L499&lt;=INDIRECT("FECHA_"&amp;$B499,1),"INCUMPLIDA","PROCESO"), "VERIFICAR FECHA")),"SIN VALOR AVANCE")</f>
        <v>PROCESO</v>
      </c>
    </row>
    <row r="500" spans="1:17" ht="105.75" x14ac:dyDescent="0.2">
      <c r="A500" s="987" t="s">
        <v>19</v>
      </c>
      <c r="B500" s="988" t="s">
        <v>13</v>
      </c>
      <c r="C500" s="1267"/>
      <c r="D500" s="1267"/>
      <c r="E500" s="1278"/>
      <c r="F500" s="1278"/>
      <c r="G500" s="362" t="s">
        <v>806</v>
      </c>
      <c r="H500" s="362" t="s">
        <v>806</v>
      </c>
      <c r="I500" s="962" t="s">
        <v>107</v>
      </c>
      <c r="J500" s="967">
        <v>1</v>
      </c>
      <c r="K500" s="1060">
        <v>45231</v>
      </c>
      <c r="L500" s="1060">
        <v>45747</v>
      </c>
      <c r="M500" s="964">
        <f t="shared" si="16"/>
        <v>73.714285714285708</v>
      </c>
      <c r="N500" s="1058">
        <v>0</v>
      </c>
      <c r="O500" s="1011" t="s">
        <v>863</v>
      </c>
      <c r="P500" s="364">
        <f t="shared" si="15"/>
        <v>0</v>
      </c>
      <c r="Q500" s="965" t="str" cm="1">
        <f t="array" aca="1" ref="Q500" ca="1">IF(ISNUMBER(P500),IF(P500=100%,"CUMPLIDA",IF(AND(ISNUMBER(L500),ISNUMBER(INDIRECT("FECHA_"&amp;$B500,1))), IF(L500&lt;=INDIRECT("FECHA_"&amp;$B500,1),"INCUMPLIDA","PROCESO"), "VERIFICAR FECHA")),"SIN VALOR AVANCE")</f>
        <v>PROCESO</v>
      </c>
    </row>
    <row r="501" spans="1:17" ht="285.75" x14ac:dyDescent="0.2">
      <c r="A501" s="987" t="s">
        <v>19</v>
      </c>
      <c r="B501" s="988" t="s">
        <v>13</v>
      </c>
      <c r="C501" s="1267"/>
      <c r="D501" s="1267"/>
      <c r="E501" s="1278"/>
      <c r="F501" s="1278"/>
      <c r="G501" s="362" t="s">
        <v>807</v>
      </c>
      <c r="H501" s="362" t="s">
        <v>807</v>
      </c>
      <c r="I501" s="962" t="s">
        <v>531</v>
      </c>
      <c r="J501" s="967">
        <v>1</v>
      </c>
      <c r="K501" s="1060">
        <v>45231</v>
      </c>
      <c r="L501" s="1060">
        <v>45808</v>
      </c>
      <c r="M501" s="964">
        <f t="shared" si="16"/>
        <v>82.428571428571431</v>
      </c>
      <c r="N501" s="1058">
        <v>0</v>
      </c>
      <c r="O501" s="1011" t="s">
        <v>848</v>
      </c>
      <c r="P501" s="364">
        <f t="shared" si="15"/>
        <v>0</v>
      </c>
      <c r="Q501" s="965" t="str" cm="1">
        <f t="array" aca="1" ref="Q501" ca="1">IF(ISNUMBER(P501),IF(P501=100%,"CUMPLIDA",IF(AND(ISNUMBER(L501),ISNUMBER(INDIRECT("FECHA_"&amp;$B501,1))), IF(L501&lt;=INDIRECT("FECHA_"&amp;$B501,1),"INCUMPLIDA","PROCESO"), "VERIFICAR FECHA")),"SIN VALOR AVANCE")</f>
        <v>PROCESO</v>
      </c>
    </row>
    <row r="502" spans="1:17" ht="195.75" x14ac:dyDescent="0.2">
      <c r="A502" s="987" t="s">
        <v>19</v>
      </c>
      <c r="B502" s="988" t="s">
        <v>13</v>
      </c>
      <c r="C502" s="1267"/>
      <c r="D502" s="1267"/>
      <c r="E502" s="1278"/>
      <c r="F502" s="1278"/>
      <c r="G502" s="362" t="s">
        <v>110</v>
      </c>
      <c r="H502" s="362" t="s">
        <v>111</v>
      </c>
      <c r="I502" s="962" t="s">
        <v>112</v>
      </c>
      <c r="J502" s="967">
        <v>7</v>
      </c>
      <c r="K502" s="1060">
        <v>46024</v>
      </c>
      <c r="L502" s="1060">
        <v>46660</v>
      </c>
      <c r="M502" s="964">
        <f t="shared" si="16"/>
        <v>90.857142857142861</v>
      </c>
      <c r="N502" s="1058">
        <v>0</v>
      </c>
      <c r="O502" s="1011" t="s">
        <v>842</v>
      </c>
      <c r="P502" s="364">
        <f t="shared" si="15"/>
        <v>0</v>
      </c>
      <c r="Q502" s="965" t="str" cm="1">
        <f t="array" aca="1" ref="Q502" ca="1">IF(ISNUMBER(P502),IF(P502=100%,"CUMPLIDA",IF(AND(ISNUMBER(L502),ISNUMBER(INDIRECT("FECHA_"&amp;$B502,1))), IF(L502&lt;=INDIRECT("FECHA_"&amp;$B502,1),"INCUMPLIDA","PROCESO"), "VERIFICAR FECHA")),"SIN VALOR AVANCE")</f>
        <v>PROCESO</v>
      </c>
    </row>
    <row r="503" spans="1:17" ht="195.75" x14ac:dyDescent="0.2">
      <c r="A503" s="987" t="s">
        <v>19</v>
      </c>
      <c r="B503" s="988" t="s">
        <v>13</v>
      </c>
      <c r="C503" s="1267"/>
      <c r="D503" s="1267"/>
      <c r="E503" s="1278"/>
      <c r="F503" s="1278"/>
      <c r="G503" s="362" t="s">
        <v>114</v>
      </c>
      <c r="H503" s="362" t="s">
        <v>115</v>
      </c>
      <c r="I503" s="962" t="s">
        <v>116</v>
      </c>
      <c r="J503" s="967">
        <v>1</v>
      </c>
      <c r="K503" s="1060">
        <v>46024</v>
      </c>
      <c r="L503" s="1060">
        <v>46660</v>
      </c>
      <c r="M503" s="964">
        <f t="shared" si="16"/>
        <v>90.857142857142861</v>
      </c>
      <c r="N503" s="1058">
        <v>0</v>
      </c>
      <c r="O503" s="1011" t="s">
        <v>849</v>
      </c>
      <c r="P503" s="364">
        <f t="shared" si="15"/>
        <v>0</v>
      </c>
      <c r="Q503" s="965" t="str" cm="1">
        <f t="array" aca="1" ref="Q503" ca="1">IF(ISNUMBER(P503),IF(P503=100%,"CUMPLIDA",IF(AND(ISNUMBER(L503),ISNUMBER(INDIRECT("FECHA_"&amp;$B503,1))), IF(L503&lt;=INDIRECT("FECHA_"&amp;$B503,1),"INCUMPLIDA","PROCESO"), "VERIFICAR FECHA")),"SIN VALOR AVANCE")</f>
        <v>PROCESO</v>
      </c>
    </row>
    <row r="504" spans="1:17" ht="345.75" x14ac:dyDescent="0.2">
      <c r="A504" s="987" t="s">
        <v>19</v>
      </c>
      <c r="B504" s="988" t="s">
        <v>13</v>
      </c>
      <c r="C504" s="1267"/>
      <c r="D504" s="1267"/>
      <c r="E504" s="1278"/>
      <c r="F504" s="1278"/>
      <c r="G504" s="362" t="s">
        <v>117</v>
      </c>
      <c r="H504" s="362" t="s">
        <v>118</v>
      </c>
      <c r="I504" s="962" t="s">
        <v>119</v>
      </c>
      <c r="J504" s="967">
        <v>2</v>
      </c>
      <c r="K504" s="1060">
        <v>46024</v>
      </c>
      <c r="L504" s="1060">
        <v>46660</v>
      </c>
      <c r="M504" s="964">
        <f t="shared" si="16"/>
        <v>90.857142857142861</v>
      </c>
      <c r="N504" s="1058">
        <v>0</v>
      </c>
      <c r="O504" s="1011" t="s">
        <v>821</v>
      </c>
      <c r="P504" s="364">
        <f t="shared" si="15"/>
        <v>0</v>
      </c>
      <c r="Q504" s="965" t="str" cm="1">
        <f t="array" aca="1" ref="Q504" ca="1">IF(ISNUMBER(P504),IF(P504=100%,"CUMPLIDA",IF(AND(ISNUMBER(L504),ISNUMBER(INDIRECT("FECHA_"&amp;$B504,1))), IF(L504&lt;=INDIRECT("FECHA_"&amp;$B504,1),"INCUMPLIDA","PROCESO"), "VERIFICAR FECHA")),"SIN VALOR AVANCE")</f>
        <v>PROCESO</v>
      </c>
    </row>
    <row r="505" spans="1:17" ht="285.75" x14ac:dyDescent="0.2">
      <c r="A505" s="987" t="s">
        <v>19</v>
      </c>
      <c r="B505" s="988" t="s">
        <v>13</v>
      </c>
      <c r="C505" s="1267" t="s">
        <v>878</v>
      </c>
      <c r="D505" s="1267" t="s">
        <v>797</v>
      </c>
      <c r="E505" s="1278" t="s">
        <v>879</v>
      </c>
      <c r="F505" s="1278" t="s">
        <v>880</v>
      </c>
      <c r="G505" s="362" t="s">
        <v>800</v>
      </c>
      <c r="H505" s="1008" t="s">
        <v>699</v>
      </c>
      <c r="I505" s="962" t="s">
        <v>164</v>
      </c>
      <c r="J505" s="963">
        <v>1</v>
      </c>
      <c r="K505" s="1057">
        <v>44044</v>
      </c>
      <c r="L505" s="1057">
        <v>44196</v>
      </c>
      <c r="M505" s="964">
        <f t="shared" si="16"/>
        <v>21.714285714285715</v>
      </c>
      <c r="N505" s="1058">
        <v>1</v>
      </c>
      <c r="O505" s="962" t="s">
        <v>881</v>
      </c>
      <c r="P505" s="364">
        <f t="shared" si="15"/>
        <v>1</v>
      </c>
      <c r="Q505" s="965" t="str" cm="1">
        <f t="array" aca="1" ref="Q505" ca="1">IF(ISNUMBER(P505),IF(P505=100%,"CUMPLIDA",IF(AND(ISNUMBER(L505),ISNUMBER(INDIRECT("FECHA_"&amp;$B505,1))), IF(L505&lt;=INDIRECT("FECHA_"&amp;$B505,1),"INCUMPLIDA","PROCESO"), "VERIFICAR FECHA")),"SIN VALOR AVANCE")</f>
        <v>CUMPLIDA</v>
      </c>
    </row>
    <row r="506" spans="1:17" ht="90.75" x14ac:dyDescent="0.2">
      <c r="A506" s="987" t="s">
        <v>19</v>
      </c>
      <c r="B506" s="988" t="s">
        <v>13</v>
      </c>
      <c r="C506" s="1267"/>
      <c r="D506" s="1267"/>
      <c r="E506" s="1278"/>
      <c r="F506" s="1278"/>
      <c r="G506" s="1262" t="s">
        <v>800</v>
      </c>
      <c r="H506" s="362" t="s">
        <v>682</v>
      </c>
      <c r="I506" s="962" t="s">
        <v>683</v>
      </c>
      <c r="J506" s="967">
        <v>1</v>
      </c>
      <c r="K506" s="1057">
        <v>45231</v>
      </c>
      <c r="L506" s="1057">
        <v>45504</v>
      </c>
      <c r="M506" s="964">
        <f t="shared" si="16"/>
        <v>39</v>
      </c>
      <c r="N506" s="1058">
        <v>1</v>
      </c>
      <c r="O506" s="1011" t="s">
        <v>802</v>
      </c>
      <c r="P506" s="364">
        <f t="shared" si="15"/>
        <v>1</v>
      </c>
      <c r="Q506" s="965" t="str" cm="1">
        <f t="array" aca="1" ref="Q506" ca="1">IF(ISNUMBER(P506),IF(P506=100%,"CUMPLIDA",IF(AND(ISNUMBER(L506),ISNUMBER(INDIRECT("FECHA_"&amp;$B506,1))), IF(L506&lt;=INDIRECT("FECHA_"&amp;$B506,1),"INCUMPLIDA","PROCESO"), "VERIFICAR FECHA")),"SIN VALOR AVANCE")</f>
        <v>CUMPLIDA</v>
      </c>
    </row>
    <row r="507" spans="1:17" ht="375.75" x14ac:dyDescent="0.2">
      <c r="A507" s="987" t="s">
        <v>19</v>
      </c>
      <c r="B507" s="988" t="s">
        <v>13</v>
      </c>
      <c r="C507" s="1267"/>
      <c r="D507" s="1267"/>
      <c r="E507" s="1278"/>
      <c r="F507" s="1278"/>
      <c r="G507" s="1262"/>
      <c r="H507" s="362" t="s">
        <v>685</v>
      </c>
      <c r="I507" s="962" t="s">
        <v>686</v>
      </c>
      <c r="J507" s="967">
        <v>1</v>
      </c>
      <c r="K507" s="1057">
        <v>45231</v>
      </c>
      <c r="L507" s="1057">
        <v>45504</v>
      </c>
      <c r="M507" s="964">
        <f t="shared" si="16"/>
        <v>39</v>
      </c>
      <c r="N507" s="1058">
        <v>1</v>
      </c>
      <c r="O507" s="1011" t="s">
        <v>839</v>
      </c>
      <c r="P507" s="364">
        <f t="shared" si="15"/>
        <v>1</v>
      </c>
      <c r="Q507" s="965" t="str" cm="1">
        <f t="array" aca="1" ref="Q507" ca="1">IF(ISNUMBER(P507),IF(P507=100%,"CUMPLIDA",IF(AND(ISNUMBER(L507),ISNUMBER(INDIRECT("FECHA_"&amp;$B507,1))), IF(L507&lt;=INDIRECT("FECHA_"&amp;$B507,1),"INCUMPLIDA","PROCESO"), "VERIFICAR FECHA")),"SIN VALOR AVANCE")</f>
        <v>CUMPLIDA</v>
      </c>
    </row>
    <row r="508" spans="1:17" ht="195.75" x14ac:dyDescent="0.2">
      <c r="A508" s="987" t="s">
        <v>19</v>
      </c>
      <c r="B508" s="988" t="s">
        <v>13</v>
      </c>
      <c r="C508" s="1267"/>
      <c r="D508" s="1267"/>
      <c r="E508" s="1278"/>
      <c r="F508" s="1278"/>
      <c r="G508" s="362" t="s">
        <v>97</v>
      </c>
      <c r="H508" s="362" t="s">
        <v>98</v>
      </c>
      <c r="I508" s="962" t="s">
        <v>99</v>
      </c>
      <c r="J508" s="967">
        <v>1</v>
      </c>
      <c r="K508" s="1060">
        <v>45323</v>
      </c>
      <c r="L508" s="1060">
        <v>45747</v>
      </c>
      <c r="M508" s="964">
        <f t="shared" si="16"/>
        <v>60.571428571428569</v>
      </c>
      <c r="N508" s="1058">
        <v>0</v>
      </c>
      <c r="O508" s="1011" t="s">
        <v>840</v>
      </c>
      <c r="P508" s="364">
        <f t="shared" si="15"/>
        <v>0</v>
      </c>
      <c r="Q508" s="965" t="str" cm="1">
        <f t="array" aca="1" ref="Q508" ca="1">IF(ISNUMBER(P508),IF(P508=100%,"CUMPLIDA",IF(AND(ISNUMBER(L508),ISNUMBER(INDIRECT("FECHA_"&amp;$B508,1))), IF(L508&lt;=INDIRECT("FECHA_"&amp;$B508,1),"INCUMPLIDA","PROCESO"), "VERIFICAR FECHA")),"SIN VALOR AVANCE")</f>
        <v>PROCESO</v>
      </c>
    </row>
    <row r="509" spans="1:17" ht="105.75" x14ac:dyDescent="0.2">
      <c r="A509" s="987" t="s">
        <v>19</v>
      </c>
      <c r="B509" s="988" t="s">
        <v>13</v>
      </c>
      <c r="C509" s="1267"/>
      <c r="D509" s="1267"/>
      <c r="E509" s="1278"/>
      <c r="F509" s="1278"/>
      <c r="G509" s="362" t="s">
        <v>101</v>
      </c>
      <c r="H509" s="362" t="s">
        <v>101</v>
      </c>
      <c r="I509" s="962" t="s">
        <v>102</v>
      </c>
      <c r="J509" s="967">
        <v>1</v>
      </c>
      <c r="K509" s="1060">
        <v>45323</v>
      </c>
      <c r="L509" s="1060">
        <v>45747</v>
      </c>
      <c r="M509" s="964">
        <f t="shared" si="16"/>
        <v>60.571428571428569</v>
      </c>
      <c r="N509" s="1058">
        <v>0</v>
      </c>
      <c r="O509" s="1011" t="s">
        <v>863</v>
      </c>
      <c r="P509" s="364">
        <f t="shared" si="15"/>
        <v>0</v>
      </c>
      <c r="Q509" s="965" t="str" cm="1">
        <f t="array" aca="1" ref="Q509" ca="1">IF(ISNUMBER(P509),IF(P509=100%,"CUMPLIDA",IF(AND(ISNUMBER(L509),ISNUMBER(INDIRECT("FECHA_"&amp;$B509,1))), IF(L509&lt;=INDIRECT("FECHA_"&amp;$B509,1),"INCUMPLIDA","PROCESO"), "VERIFICAR FECHA")),"SIN VALOR AVANCE")</f>
        <v>PROCESO</v>
      </c>
    </row>
    <row r="510" spans="1:17" ht="120.75" x14ac:dyDescent="0.2">
      <c r="A510" s="987" t="s">
        <v>19</v>
      </c>
      <c r="B510" s="988" t="s">
        <v>13</v>
      </c>
      <c r="C510" s="1267"/>
      <c r="D510" s="1267"/>
      <c r="E510" s="1278"/>
      <c r="F510" s="1278"/>
      <c r="G510" s="362" t="s">
        <v>237</v>
      </c>
      <c r="H510" s="362" t="s">
        <v>238</v>
      </c>
      <c r="I510" s="962" t="s">
        <v>239</v>
      </c>
      <c r="J510" s="967">
        <v>1</v>
      </c>
      <c r="K510" s="1060">
        <v>45231</v>
      </c>
      <c r="L510" s="1060">
        <v>45747</v>
      </c>
      <c r="M510" s="964">
        <f t="shared" si="16"/>
        <v>73.714285714285708</v>
      </c>
      <c r="N510" s="1058">
        <v>0</v>
      </c>
      <c r="O510" s="962" t="s">
        <v>703</v>
      </c>
      <c r="P510" s="364">
        <f t="shared" si="15"/>
        <v>0</v>
      </c>
      <c r="Q510" s="965" t="str" cm="1">
        <f t="array" aca="1" ref="Q510" ca="1">IF(ISNUMBER(P510),IF(P510=100%,"CUMPLIDA",IF(AND(ISNUMBER(L510),ISNUMBER(INDIRECT("FECHA_"&amp;$B510,1))), IF(L510&lt;=INDIRECT("FECHA_"&amp;$B510,1),"INCUMPLIDA","PROCESO"), "VERIFICAR FECHA")),"SIN VALOR AVANCE")</f>
        <v>PROCESO</v>
      </c>
    </row>
    <row r="511" spans="1:17" ht="195.75" x14ac:dyDescent="0.2">
      <c r="A511" s="987" t="s">
        <v>19</v>
      </c>
      <c r="B511" s="988" t="s">
        <v>13</v>
      </c>
      <c r="C511" s="1267"/>
      <c r="D511" s="1267"/>
      <c r="E511" s="1278"/>
      <c r="F511" s="1278"/>
      <c r="G511" s="362" t="s">
        <v>104</v>
      </c>
      <c r="H511" s="362" t="s">
        <v>104</v>
      </c>
      <c r="I511" s="962" t="s">
        <v>247</v>
      </c>
      <c r="J511" s="967">
        <v>1</v>
      </c>
      <c r="K511" s="1060">
        <v>45323</v>
      </c>
      <c r="L511" s="1060">
        <v>45747</v>
      </c>
      <c r="M511" s="964">
        <f t="shared" si="16"/>
        <v>60.571428571428569</v>
      </c>
      <c r="N511" s="1058">
        <v>0</v>
      </c>
      <c r="O511" s="1011" t="s">
        <v>840</v>
      </c>
      <c r="P511" s="364">
        <f t="shared" si="15"/>
        <v>0</v>
      </c>
      <c r="Q511" s="965" t="str" cm="1">
        <f t="array" aca="1" ref="Q511" ca="1">IF(ISNUMBER(P511),IF(P511=100%,"CUMPLIDA",IF(AND(ISNUMBER(L511),ISNUMBER(INDIRECT("FECHA_"&amp;$B511,1))), IF(L511&lt;=INDIRECT("FECHA_"&amp;$B511,1),"INCUMPLIDA","PROCESO"), "VERIFICAR FECHA")),"SIN VALOR AVANCE")</f>
        <v>PROCESO</v>
      </c>
    </row>
    <row r="512" spans="1:17" ht="105.75" x14ac:dyDescent="0.2">
      <c r="A512" s="987" t="s">
        <v>19</v>
      </c>
      <c r="B512" s="988" t="s">
        <v>13</v>
      </c>
      <c r="C512" s="1267"/>
      <c r="D512" s="1267"/>
      <c r="E512" s="1278"/>
      <c r="F512" s="1278"/>
      <c r="G512" s="362" t="s">
        <v>806</v>
      </c>
      <c r="H512" s="362" t="s">
        <v>806</v>
      </c>
      <c r="I512" s="962" t="s">
        <v>107</v>
      </c>
      <c r="J512" s="967">
        <v>1</v>
      </c>
      <c r="K512" s="1060">
        <v>45231</v>
      </c>
      <c r="L512" s="1060">
        <v>45747</v>
      </c>
      <c r="M512" s="964">
        <f t="shared" si="16"/>
        <v>73.714285714285708</v>
      </c>
      <c r="N512" s="1058">
        <v>0</v>
      </c>
      <c r="O512" s="1011" t="s">
        <v>863</v>
      </c>
      <c r="P512" s="364">
        <f t="shared" si="15"/>
        <v>0</v>
      </c>
      <c r="Q512" s="965" t="str" cm="1">
        <f t="array" aca="1" ref="Q512" ca="1">IF(ISNUMBER(P512),IF(P512=100%,"CUMPLIDA",IF(AND(ISNUMBER(L512),ISNUMBER(INDIRECT("FECHA_"&amp;$B512,1))), IF(L512&lt;=INDIRECT("FECHA_"&amp;$B512,1),"INCUMPLIDA","PROCESO"), "VERIFICAR FECHA")),"SIN VALOR AVANCE")</f>
        <v>PROCESO</v>
      </c>
    </row>
    <row r="513" spans="1:17" ht="285.75" x14ac:dyDescent="0.2">
      <c r="A513" s="987" t="s">
        <v>19</v>
      </c>
      <c r="B513" s="988" t="s">
        <v>13</v>
      </c>
      <c r="C513" s="1267"/>
      <c r="D513" s="1267"/>
      <c r="E513" s="1278"/>
      <c r="F513" s="1278"/>
      <c r="G513" s="362" t="s">
        <v>807</v>
      </c>
      <c r="H513" s="362" t="s">
        <v>807</v>
      </c>
      <c r="I513" s="962" t="s">
        <v>531</v>
      </c>
      <c r="J513" s="967">
        <v>1</v>
      </c>
      <c r="K513" s="1060">
        <v>45231</v>
      </c>
      <c r="L513" s="1060">
        <v>45808</v>
      </c>
      <c r="M513" s="964">
        <f t="shared" si="16"/>
        <v>82.428571428571431</v>
      </c>
      <c r="N513" s="1058">
        <v>0</v>
      </c>
      <c r="O513" s="1011" t="s">
        <v>848</v>
      </c>
      <c r="P513" s="364">
        <f t="shared" si="15"/>
        <v>0</v>
      </c>
      <c r="Q513" s="965" t="str" cm="1">
        <f t="array" aca="1" ref="Q513" ca="1">IF(ISNUMBER(P513),IF(P513=100%,"CUMPLIDA",IF(AND(ISNUMBER(L513),ISNUMBER(INDIRECT("FECHA_"&amp;$B513,1))), IF(L513&lt;=INDIRECT("FECHA_"&amp;$B513,1),"INCUMPLIDA","PROCESO"), "VERIFICAR FECHA")),"SIN VALOR AVANCE")</f>
        <v>PROCESO</v>
      </c>
    </row>
    <row r="514" spans="1:17" ht="195.75" x14ac:dyDescent="0.2">
      <c r="A514" s="987" t="s">
        <v>19</v>
      </c>
      <c r="B514" s="988" t="s">
        <v>13</v>
      </c>
      <c r="C514" s="1267"/>
      <c r="D514" s="1267"/>
      <c r="E514" s="1278"/>
      <c r="F514" s="1278"/>
      <c r="G514" s="362" t="s">
        <v>110</v>
      </c>
      <c r="H514" s="362" t="s">
        <v>111</v>
      </c>
      <c r="I514" s="962" t="s">
        <v>112</v>
      </c>
      <c r="J514" s="967">
        <v>7</v>
      </c>
      <c r="K514" s="1060">
        <v>46024</v>
      </c>
      <c r="L514" s="1060">
        <v>46660</v>
      </c>
      <c r="M514" s="964">
        <f t="shared" si="16"/>
        <v>90.857142857142861</v>
      </c>
      <c r="N514" s="1058">
        <v>0</v>
      </c>
      <c r="O514" s="1011" t="s">
        <v>842</v>
      </c>
      <c r="P514" s="364">
        <f t="shared" si="15"/>
        <v>0</v>
      </c>
      <c r="Q514" s="965" t="str" cm="1">
        <f t="array" aca="1" ref="Q514" ca="1">IF(ISNUMBER(P514),IF(P514=100%,"CUMPLIDA",IF(AND(ISNUMBER(L514),ISNUMBER(INDIRECT("FECHA_"&amp;$B514,1))), IF(L514&lt;=INDIRECT("FECHA_"&amp;$B514,1),"INCUMPLIDA","PROCESO"), "VERIFICAR FECHA")),"SIN VALOR AVANCE")</f>
        <v>PROCESO</v>
      </c>
    </row>
    <row r="515" spans="1:17" ht="195.75" x14ac:dyDescent="0.2">
      <c r="A515" s="987" t="s">
        <v>19</v>
      </c>
      <c r="B515" s="988" t="s">
        <v>13</v>
      </c>
      <c r="C515" s="1267"/>
      <c r="D515" s="1267"/>
      <c r="E515" s="1278"/>
      <c r="F515" s="1278"/>
      <c r="G515" s="362" t="s">
        <v>114</v>
      </c>
      <c r="H515" s="362" t="s">
        <v>115</v>
      </c>
      <c r="I515" s="962" t="s">
        <v>116</v>
      </c>
      <c r="J515" s="967">
        <v>1</v>
      </c>
      <c r="K515" s="1060">
        <v>46024</v>
      </c>
      <c r="L515" s="1060">
        <v>46660</v>
      </c>
      <c r="M515" s="964">
        <f t="shared" si="16"/>
        <v>90.857142857142861</v>
      </c>
      <c r="N515" s="1058">
        <v>0</v>
      </c>
      <c r="O515" s="1011" t="s">
        <v>849</v>
      </c>
      <c r="P515" s="364">
        <f t="shared" si="15"/>
        <v>0</v>
      </c>
      <c r="Q515" s="965" t="str" cm="1">
        <f t="array" aca="1" ref="Q515" ca="1">IF(ISNUMBER(P515),IF(P515=100%,"CUMPLIDA",IF(AND(ISNUMBER(L515),ISNUMBER(INDIRECT("FECHA_"&amp;$B515,1))), IF(L515&lt;=INDIRECT("FECHA_"&amp;$B515,1),"INCUMPLIDA","PROCESO"), "VERIFICAR FECHA")),"SIN VALOR AVANCE")</f>
        <v>PROCESO</v>
      </c>
    </row>
    <row r="516" spans="1:17" ht="345.75" x14ac:dyDescent="0.2">
      <c r="A516" s="987" t="s">
        <v>19</v>
      </c>
      <c r="B516" s="988" t="s">
        <v>13</v>
      </c>
      <c r="C516" s="1267"/>
      <c r="D516" s="1267"/>
      <c r="E516" s="1278"/>
      <c r="F516" s="1278"/>
      <c r="G516" s="362" t="s">
        <v>117</v>
      </c>
      <c r="H516" s="362" t="s">
        <v>118</v>
      </c>
      <c r="I516" s="962" t="s">
        <v>119</v>
      </c>
      <c r="J516" s="967">
        <v>2</v>
      </c>
      <c r="K516" s="1060">
        <v>46024</v>
      </c>
      <c r="L516" s="1060">
        <v>46660</v>
      </c>
      <c r="M516" s="964">
        <f t="shared" si="16"/>
        <v>90.857142857142861</v>
      </c>
      <c r="N516" s="1058">
        <v>0</v>
      </c>
      <c r="O516" s="1011" t="s">
        <v>821</v>
      </c>
      <c r="P516" s="364">
        <f t="shared" si="15"/>
        <v>0</v>
      </c>
      <c r="Q516" s="965" t="str" cm="1">
        <f t="array" aca="1" ref="Q516" ca="1">IF(ISNUMBER(P516),IF(P516=100%,"CUMPLIDA",IF(AND(ISNUMBER(L516),ISNUMBER(INDIRECT("FECHA_"&amp;$B516,1))), IF(L516&lt;=INDIRECT("FECHA_"&amp;$B516,1),"INCUMPLIDA","PROCESO"), "VERIFICAR FECHA")),"SIN VALOR AVANCE")</f>
        <v>PROCESO</v>
      </c>
    </row>
    <row r="517" spans="1:17" ht="285.75" x14ac:dyDescent="0.2">
      <c r="A517" s="987" t="s">
        <v>19</v>
      </c>
      <c r="B517" s="988" t="s">
        <v>13</v>
      </c>
      <c r="C517" s="1267" t="s">
        <v>882</v>
      </c>
      <c r="D517" s="1267" t="s">
        <v>823</v>
      </c>
      <c r="E517" s="1278" t="s">
        <v>883</v>
      </c>
      <c r="F517" s="1278" t="s">
        <v>884</v>
      </c>
      <c r="G517" s="362" t="s">
        <v>800</v>
      </c>
      <c r="H517" s="1008" t="s">
        <v>699</v>
      </c>
      <c r="I517" s="962" t="s">
        <v>164</v>
      </c>
      <c r="J517" s="963">
        <v>1</v>
      </c>
      <c r="K517" s="1057">
        <v>44044</v>
      </c>
      <c r="L517" s="1057">
        <v>44196</v>
      </c>
      <c r="M517" s="964">
        <f t="shared" si="16"/>
        <v>21.714285714285715</v>
      </c>
      <c r="N517" s="1058">
        <v>1</v>
      </c>
      <c r="O517" s="962" t="s">
        <v>885</v>
      </c>
      <c r="P517" s="364">
        <f t="shared" si="15"/>
        <v>1</v>
      </c>
      <c r="Q517" s="965" t="str" cm="1">
        <f t="array" aca="1" ref="Q517" ca="1">IF(ISNUMBER(P517),IF(P517=100%,"CUMPLIDA",IF(AND(ISNUMBER(L517),ISNUMBER(INDIRECT("FECHA_"&amp;$B517,1))), IF(L517&lt;=INDIRECT("FECHA_"&amp;$B517,1),"INCUMPLIDA","PROCESO"), "VERIFICAR FECHA")),"SIN VALOR AVANCE")</f>
        <v>CUMPLIDA</v>
      </c>
    </row>
    <row r="518" spans="1:17" ht="90.75" x14ac:dyDescent="0.2">
      <c r="A518" s="987" t="s">
        <v>19</v>
      </c>
      <c r="B518" s="988" t="s">
        <v>13</v>
      </c>
      <c r="C518" s="1267"/>
      <c r="D518" s="1267"/>
      <c r="E518" s="1278"/>
      <c r="F518" s="1278"/>
      <c r="G518" s="1262" t="s">
        <v>800</v>
      </c>
      <c r="H518" s="362" t="s">
        <v>682</v>
      </c>
      <c r="I518" s="962" t="s">
        <v>683</v>
      </c>
      <c r="J518" s="967">
        <v>1</v>
      </c>
      <c r="K518" s="1057">
        <v>45231</v>
      </c>
      <c r="L518" s="1057">
        <v>45504</v>
      </c>
      <c r="M518" s="964">
        <f t="shared" si="16"/>
        <v>39</v>
      </c>
      <c r="N518" s="1058">
        <v>1</v>
      </c>
      <c r="O518" s="1011" t="s">
        <v>802</v>
      </c>
      <c r="P518" s="364">
        <f t="shared" si="15"/>
        <v>1</v>
      </c>
      <c r="Q518" s="965" t="str" cm="1">
        <f t="array" aca="1" ref="Q518" ca="1">IF(ISNUMBER(P518),IF(P518=100%,"CUMPLIDA",IF(AND(ISNUMBER(L518),ISNUMBER(INDIRECT("FECHA_"&amp;$B518,1))), IF(L518&lt;=INDIRECT("FECHA_"&amp;$B518,1),"INCUMPLIDA","PROCESO"), "VERIFICAR FECHA")),"SIN VALOR AVANCE")</f>
        <v>CUMPLIDA</v>
      </c>
    </row>
    <row r="519" spans="1:17" ht="375.75" x14ac:dyDescent="0.2">
      <c r="A519" s="987" t="s">
        <v>19</v>
      </c>
      <c r="B519" s="988" t="s">
        <v>13</v>
      </c>
      <c r="C519" s="1267"/>
      <c r="D519" s="1267"/>
      <c r="E519" s="1278"/>
      <c r="F519" s="1278"/>
      <c r="G519" s="1262"/>
      <c r="H519" s="362" t="s">
        <v>685</v>
      </c>
      <c r="I519" s="962" t="s">
        <v>686</v>
      </c>
      <c r="J519" s="967">
        <v>1</v>
      </c>
      <c r="K519" s="1057">
        <v>45231</v>
      </c>
      <c r="L519" s="1057">
        <v>45504</v>
      </c>
      <c r="M519" s="964">
        <f t="shared" si="16"/>
        <v>39</v>
      </c>
      <c r="N519" s="1058">
        <v>1</v>
      </c>
      <c r="O519" s="1011" t="s">
        <v>839</v>
      </c>
      <c r="P519" s="364">
        <f t="shared" si="15"/>
        <v>1</v>
      </c>
      <c r="Q519" s="965" t="str" cm="1">
        <f t="array" aca="1" ref="Q519" ca="1">IF(ISNUMBER(P519),IF(P519=100%,"CUMPLIDA",IF(AND(ISNUMBER(L519),ISNUMBER(INDIRECT("FECHA_"&amp;$B519,1))), IF(L519&lt;=INDIRECT("FECHA_"&amp;$B519,1),"INCUMPLIDA","PROCESO"), "VERIFICAR FECHA")),"SIN VALOR AVANCE")</f>
        <v>CUMPLIDA</v>
      </c>
    </row>
    <row r="520" spans="1:17" ht="195.75" x14ac:dyDescent="0.2">
      <c r="A520" s="987" t="s">
        <v>19</v>
      </c>
      <c r="B520" s="988" t="s">
        <v>13</v>
      </c>
      <c r="C520" s="1267"/>
      <c r="D520" s="1267"/>
      <c r="E520" s="1278"/>
      <c r="F520" s="1278"/>
      <c r="G520" s="362" t="s">
        <v>97</v>
      </c>
      <c r="H520" s="362" t="s">
        <v>98</v>
      </c>
      <c r="I520" s="962" t="s">
        <v>99</v>
      </c>
      <c r="J520" s="967">
        <v>1</v>
      </c>
      <c r="K520" s="1060">
        <v>45323</v>
      </c>
      <c r="L520" s="1060">
        <v>45747</v>
      </c>
      <c r="M520" s="964">
        <f t="shared" si="16"/>
        <v>60.571428571428569</v>
      </c>
      <c r="N520" s="1058">
        <v>0</v>
      </c>
      <c r="O520" s="1011" t="s">
        <v>840</v>
      </c>
      <c r="P520" s="364">
        <f t="shared" si="15"/>
        <v>0</v>
      </c>
      <c r="Q520" s="965" t="str" cm="1">
        <f t="array" aca="1" ref="Q520" ca="1">IF(ISNUMBER(P520),IF(P520=100%,"CUMPLIDA",IF(AND(ISNUMBER(L520),ISNUMBER(INDIRECT("FECHA_"&amp;$B520,1))), IF(L520&lt;=INDIRECT("FECHA_"&amp;$B520,1),"INCUMPLIDA","PROCESO"), "VERIFICAR FECHA")),"SIN VALOR AVANCE")</f>
        <v>PROCESO</v>
      </c>
    </row>
    <row r="521" spans="1:17" ht="120.75" x14ac:dyDescent="0.2">
      <c r="A521" s="987" t="s">
        <v>19</v>
      </c>
      <c r="B521" s="988" t="s">
        <v>13</v>
      </c>
      <c r="C521" s="1267"/>
      <c r="D521" s="1267"/>
      <c r="E521" s="1278"/>
      <c r="F521" s="1278"/>
      <c r="G521" s="362" t="s">
        <v>101</v>
      </c>
      <c r="H521" s="362" t="s">
        <v>101</v>
      </c>
      <c r="I521" s="962" t="s">
        <v>102</v>
      </c>
      <c r="J521" s="967">
        <v>1</v>
      </c>
      <c r="K521" s="1060">
        <v>45323</v>
      </c>
      <c r="L521" s="1060">
        <v>45747</v>
      </c>
      <c r="M521" s="964">
        <f t="shared" si="16"/>
        <v>60.571428571428569</v>
      </c>
      <c r="N521" s="1058">
        <v>0</v>
      </c>
      <c r="O521" s="1011" t="s">
        <v>856</v>
      </c>
      <c r="P521" s="364">
        <f t="shared" si="15"/>
        <v>0</v>
      </c>
      <c r="Q521" s="965" t="str" cm="1">
        <f t="array" aca="1" ref="Q521" ca="1">IF(ISNUMBER(P521),IF(P521=100%,"CUMPLIDA",IF(AND(ISNUMBER(L521),ISNUMBER(INDIRECT("FECHA_"&amp;$B521,1))), IF(L521&lt;=INDIRECT("FECHA_"&amp;$B521,1),"INCUMPLIDA","PROCESO"), "VERIFICAR FECHA")),"SIN VALOR AVANCE")</f>
        <v>PROCESO</v>
      </c>
    </row>
    <row r="522" spans="1:17" ht="120.75" x14ac:dyDescent="0.2">
      <c r="A522" s="987" t="s">
        <v>19</v>
      </c>
      <c r="B522" s="988" t="s">
        <v>13</v>
      </c>
      <c r="C522" s="1267"/>
      <c r="D522" s="1267"/>
      <c r="E522" s="1278"/>
      <c r="F522" s="1278"/>
      <c r="G522" s="362" t="s">
        <v>237</v>
      </c>
      <c r="H522" s="362" t="s">
        <v>238</v>
      </c>
      <c r="I522" s="962" t="s">
        <v>239</v>
      </c>
      <c r="J522" s="967">
        <v>1</v>
      </c>
      <c r="K522" s="1060">
        <v>45231</v>
      </c>
      <c r="L522" s="1060">
        <v>45747</v>
      </c>
      <c r="M522" s="964">
        <f t="shared" si="16"/>
        <v>73.714285714285708</v>
      </c>
      <c r="N522" s="1058">
        <v>0</v>
      </c>
      <c r="O522" s="962" t="s">
        <v>703</v>
      </c>
      <c r="P522" s="364">
        <f t="shared" ref="P522:P585" si="17">IF(B522="ITRC",N522,N522/J522)</f>
        <v>0</v>
      </c>
      <c r="Q522" s="965" t="str" cm="1">
        <f t="array" aca="1" ref="Q522" ca="1">IF(ISNUMBER(P522),IF(P522=100%,"CUMPLIDA",IF(AND(ISNUMBER(L522),ISNUMBER(INDIRECT("FECHA_"&amp;$B522,1))), IF(L522&lt;=INDIRECT("FECHA_"&amp;$B522,1),"INCUMPLIDA","PROCESO"), "VERIFICAR FECHA")),"SIN VALOR AVANCE")</f>
        <v>PROCESO</v>
      </c>
    </row>
    <row r="523" spans="1:17" ht="195.75" x14ac:dyDescent="0.2">
      <c r="A523" s="987" t="s">
        <v>19</v>
      </c>
      <c r="B523" s="988" t="s">
        <v>13</v>
      </c>
      <c r="C523" s="1267"/>
      <c r="D523" s="1267"/>
      <c r="E523" s="1278"/>
      <c r="F523" s="1278"/>
      <c r="G523" s="362" t="s">
        <v>104</v>
      </c>
      <c r="H523" s="362" t="s">
        <v>104</v>
      </c>
      <c r="I523" s="962" t="s">
        <v>247</v>
      </c>
      <c r="J523" s="967">
        <v>1</v>
      </c>
      <c r="K523" s="1060">
        <v>45323</v>
      </c>
      <c r="L523" s="1060">
        <v>45747</v>
      </c>
      <c r="M523" s="964">
        <f t="shared" si="16"/>
        <v>60.571428571428569</v>
      </c>
      <c r="N523" s="1058">
        <v>0</v>
      </c>
      <c r="O523" s="1011" t="s">
        <v>840</v>
      </c>
      <c r="P523" s="364">
        <f t="shared" si="17"/>
        <v>0</v>
      </c>
      <c r="Q523" s="965" t="str" cm="1">
        <f t="array" aca="1" ref="Q523" ca="1">IF(ISNUMBER(P523),IF(P523=100%,"CUMPLIDA",IF(AND(ISNUMBER(L523),ISNUMBER(INDIRECT("FECHA_"&amp;$B523,1))), IF(L523&lt;=INDIRECT("FECHA_"&amp;$B523,1),"INCUMPLIDA","PROCESO"), "VERIFICAR FECHA")),"SIN VALOR AVANCE")</f>
        <v>PROCESO</v>
      </c>
    </row>
    <row r="524" spans="1:17" ht="120.75" x14ac:dyDescent="0.2">
      <c r="A524" s="987" t="s">
        <v>19</v>
      </c>
      <c r="B524" s="988" t="s">
        <v>13</v>
      </c>
      <c r="C524" s="1267"/>
      <c r="D524" s="1267"/>
      <c r="E524" s="1278"/>
      <c r="F524" s="1278"/>
      <c r="G524" s="362" t="s">
        <v>806</v>
      </c>
      <c r="H524" s="362" t="s">
        <v>806</v>
      </c>
      <c r="I524" s="962" t="s">
        <v>107</v>
      </c>
      <c r="J524" s="967">
        <v>1</v>
      </c>
      <c r="K524" s="1060">
        <v>45231</v>
      </c>
      <c r="L524" s="1060">
        <v>45747</v>
      </c>
      <c r="M524" s="964">
        <f t="shared" si="16"/>
        <v>73.714285714285708</v>
      </c>
      <c r="N524" s="1058">
        <v>0</v>
      </c>
      <c r="O524" s="1011" t="s">
        <v>856</v>
      </c>
      <c r="P524" s="364">
        <f t="shared" si="17"/>
        <v>0</v>
      </c>
      <c r="Q524" s="965" t="str" cm="1">
        <f t="array" aca="1" ref="Q524" ca="1">IF(ISNUMBER(P524),IF(P524=100%,"CUMPLIDA",IF(AND(ISNUMBER(L524),ISNUMBER(INDIRECT("FECHA_"&amp;$B524,1))), IF(L524&lt;=INDIRECT("FECHA_"&amp;$B524,1),"INCUMPLIDA","PROCESO"), "VERIFICAR FECHA")),"SIN VALOR AVANCE")</f>
        <v>PROCESO</v>
      </c>
    </row>
    <row r="525" spans="1:17" ht="300.75" x14ac:dyDescent="0.2">
      <c r="A525" s="987" t="s">
        <v>19</v>
      </c>
      <c r="B525" s="988" t="s">
        <v>13</v>
      </c>
      <c r="C525" s="1267"/>
      <c r="D525" s="1267"/>
      <c r="E525" s="1278"/>
      <c r="F525" s="1278"/>
      <c r="G525" s="362" t="s">
        <v>807</v>
      </c>
      <c r="H525" s="362" t="s">
        <v>807</v>
      </c>
      <c r="I525" s="962" t="s">
        <v>531</v>
      </c>
      <c r="J525" s="967">
        <v>1</v>
      </c>
      <c r="K525" s="1060">
        <v>45231</v>
      </c>
      <c r="L525" s="1060">
        <v>45808</v>
      </c>
      <c r="M525" s="964">
        <f t="shared" si="16"/>
        <v>82.428571428571431</v>
      </c>
      <c r="N525" s="1058">
        <v>0</v>
      </c>
      <c r="O525" s="1011" t="s">
        <v>818</v>
      </c>
      <c r="P525" s="364">
        <f t="shared" si="17"/>
        <v>0</v>
      </c>
      <c r="Q525" s="965" t="str" cm="1">
        <f t="array" aca="1" ref="Q525" ca="1">IF(ISNUMBER(P525),IF(P525=100%,"CUMPLIDA",IF(AND(ISNUMBER(L525),ISNUMBER(INDIRECT("FECHA_"&amp;$B525,1))), IF(L525&lt;=INDIRECT("FECHA_"&amp;$B525,1),"INCUMPLIDA","PROCESO"), "VERIFICAR FECHA")),"SIN VALOR AVANCE")</f>
        <v>PROCESO</v>
      </c>
    </row>
    <row r="526" spans="1:17" ht="195.75" x14ac:dyDescent="0.2">
      <c r="A526" s="987" t="s">
        <v>19</v>
      </c>
      <c r="B526" s="988" t="s">
        <v>13</v>
      </c>
      <c r="C526" s="1267"/>
      <c r="D526" s="1267"/>
      <c r="E526" s="1278"/>
      <c r="F526" s="1278"/>
      <c r="G526" s="362" t="s">
        <v>110</v>
      </c>
      <c r="H526" s="362" t="s">
        <v>111</v>
      </c>
      <c r="I526" s="962" t="s">
        <v>112</v>
      </c>
      <c r="J526" s="967">
        <v>7</v>
      </c>
      <c r="K526" s="1060">
        <v>46024</v>
      </c>
      <c r="L526" s="1060">
        <v>46660</v>
      </c>
      <c r="M526" s="964">
        <f t="shared" si="16"/>
        <v>90.857142857142861</v>
      </c>
      <c r="N526" s="1058">
        <v>0</v>
      </c>
      <c r="O526" s="1011" t="s">
        <v>842</v>
      </c>
      <c r="P526" s="364">
        <f t="shared" si="17"/>
        <v>0</v>
      </c>
      <c r="Q526" s="965" t="str" cm="1">
        <f t="array" aca="1" ref="Q526" ca="1">IF(ISNUMBER(P526),IF(P526=100%,"CUMPLIDA",IF(AND(ISNUMBER(L526),ISNUMBER(INDIRECT("FECHA_"&amp;$B526,1))), IF(L526&lt;=INDIRECT("FECHA_"&amp;$B526,1),"INCUMPLIDA","PROCESO"), "VERIFICAR FECHA")),"SIN VALOR AVANCE")</f>
        <v>PROCESO</v>
      </c>
    </row>
    <row r="527" spans="1:17" ht="210.75" x14ac:dyDescent="0.2">
      <c r="A527" s="987" t="s">
        <v>19</v>
      </c>
      <c r="B527" s="988" t="s">
        <v>13</v>
      </c>
      <c r="C527" s="1267"/>
      <c r="D527" s="1267"/>
      <c r="E527" s="1278"/>
      <c r="F527" s="1278"/>
      <c r="G527" s="362" t="s">
        <v>114</v>
      </c>
      <c r="H527" s="362" t="s">
        <v>115</v>
      </c>
      <c r="I527" s="962" t="s">
        <v>116</v>
      </c>
      <c r="J527" s="967">
        <v>1</v>
      </c>
      <c r="K527" s="1060">
        <v>46024</v>
      </c>
      <c r="L527" s="1060">
        <v>46660</v>
      </c>
      <c r="M527" s="964">
        <f t="shared" si="16"/>
        <v>90.857142857142861</v>
      </c>
      <c r="N527" s="1058">
        <v>0</v>
      </c>
      <c r="O527" s="1011" t="s">
        <v>820</v>
      </c>
      <c r="P527" s="364">
        <f t="shared" si="17"/>
        <v>0</v>
      </c>
      <c r="Q527" s="965" t="str" cm="1">
        <f t="array" aca="1" ref="Q527" ca="1">IF(ISNUMBER(P527),IF(P527=100%,"CUMPLIDA",IF(AND(ISNUMBER(L527),ISNUMBER(INDIRECT("FECHA_"&amp;$B527,1))), IF(L527&lt;=INDIRECT("FECHA_"&amp;$B527,1),"INCUMPLIDA","PROCESO"), "VERIFICAR FECHA")),"SIN VALOR AVANCE")</f>
        <v>PROCESO</v>
      </c>
    </row>
    <row r="528" spans="1:17" ht="345.75" x14ac:dyDescent="0.2">
      <c r="A528" s="987" t="s">
        <v>19</v>
      </c>
      <c r="B528" s="988" t="s">
        <v>13</v>
      </c>
      <c r="C528" s="1267"/>
      <c r="D528" s="1267"/>
      <c r="E528" s="1278"/>
      <c r="F528" s="1278"/>
      <c r="G528" s="362" t="s">
        <v>117</v>
      </c>
      <c r="H528" s="362" t="s">
        <v>118</v>
      </c>
      <c r="I528" s="962" t="s">
        <v>119</v>
      </c>
      <c r="J528" s="967">
        <v>2</v>
      </c>
      <c r="K528" s="1060">
        <v>46024</v>
      </c>
      <c r="L528" s="1060">
        <v>46660</v>
      </c>
      <c r="M528" s="964">
        <f t="shared" si="16"/>
        <v>90.857142857142861</v>
      </c>
      <c r="N528" s="1058">
        <v>0</v>
      </c>
      <c r="O528" s="1011" t="s">
        <v>821</v>
      </c>
      <c r="P528" s="364">
        <f t="shared" si="17"/>
        <v>0</v>
      </c>
      <c r="Q528" s="965" t="str" cm="1">
        <f t="array" aca="1" ref="Q528" ca="1">IF(ISNUMBER(P528),IF(P528=100%,"CUMPLIDA",IF(AND(ISNUMBER(L528),ISNUMBER(INDIRECT("FECHA_"&amp;$B528,1))), IF(L528&lt;=INDIRECT("FECHA_"&amp;$B528,1),"INCUMPLIDA","PROCESO"), "VERIFICAR FECHA")),"SIN VALOR AVANCE")</f>
        <v>PROCESO</v>
      </c>
    </row>
    <row r="529" spans="1:17" ht="285.75" customHeight="1" x14ac:dyDescent="0.2">
      <c r="A529" s="987" t="s">
        <v>19</v>
      </c>
      <c r="B529" s="988" t="s">
        <v>13</v>
      </c>
      <c r="C529" s="1267" t="s">
        <v>886</v>
      </c>
      <c r="D529" s="1267" t="s">
        <v>68</v>
      </c>
      <c r="E529" s="1278" t="s">
        <v>887</v>
      </c>
      <c r="F529" s="1278" t="s">
        <v>888</v>
      </c>
      <c r="G529" s="1262" t="s">
        <v>889</v>
      </c>
      <c r="H529" s="362" t="s">
        <v>682</v>
      </c>
      <c r="I529" s="962" t="s">
        <v>683</v>
      </c>
      <c r="J529" s="967">
        <v>1</v>
      </c>
      <c r="K529" s="1057">
        <v>45231</v>
      </c>
      <c r="L529" s="1057">
        <v>45504</v>
      </c>
      <c r="M529" s="964">
        <f t="shared" si="16"/>
        <v>39</v>
      </c>
      <c r="N529" s="1058">
        <v>1</v>
      </c>
      <c r="O529" s="1011" t="s">
        <v>701</v>
      </c>
      <c r="P529" s="364">
        <f t="shared" si="17"/>
        <v>1</v>
      </c>
      <c r="Q529" s="965" t="str" cm="1">
        <f t="array" aca="1" ref="Q529" ca="1">IF(ISNUMBER(P529),IF(P529=100%,"CUMPLIDA",IF(AND(ISNUMBER(L529),ISNUMBER(INDIRECT("FECHA_"&amp;$B529,1))), IF(L529&lt;=INDIRECT("FECHA_"&amp;$B529,1),"INCUMPLIDA","PROCESO"), "VERIFICAR FECHA")),"SIN VALOR AVANCE")</f>
        <v>CUMPLIDA</v>
      </c>
    </row>
    <row r="530" spans="1:17" ht="300.75" x14ac:dyDescent="0.2">
      <c r="A530" s="987" t="s">
        <v>19</v>
      </c>
      <c r="B530" s="988" t="s">
        <v>13</v>
      </c>
      <c r="C530" s="1267"/>
      <c r="D530" s="1267"/>
      <c r="E530" s="1278"/>
      <c r="F530" s="1278"/>
      <c r="G530" s="1262"/>
      <c r="H530" s="362" t="s">
        <v>685</v>
      </c>
      <c r="I530" s="962" t="s">
        <v>686</v>
      </c>
      <c r="J530" s="967">
        <v>1</v>
      </c>
      <c r="K530" s="1057">
        <v>45231</v>
      </c>
      <c r="L530" s="1057">
        <v>45504</v>
      </c>
      <c r="M530" s="964">
        <f t="shared" si="16"/>
        <v>39</v>
      </c>
      <c r="N530" s="1058">
        <v>1</v>
      </c>
      <c r="O530" s="1011" t="s">
        <v>890</v>
      </c>
      <c r="P530" s="364">
        <f t="shared" si="17"/>
        <v>1</v>
      </c>
      <c r="Q530" s="965" t="str" cm="1">
        <f t="array" aca="1" ref="Q530" ca="1">IF(ISNUMBER(P530),IF(P530=100%,"CUMPLIDA",IF(AND(ISNUMBER(L530),ISNUMBER(INDIRECT("FECHA_"&amp;$B530,1))), IF(L530&lt;=INDIRECT("FECHA_"&amp;$B530,1),"INCUMPLIDA","PROCESO"), "VERIFICAR FECHA")),"SIN VALOR AVANCE")</f>
        <v>CUMPLIDA</v>
      </c>
    </row>
    <row r="531" spans="1:17" ht="165.75" x14ac:dyDescent="0.2">
      <c r="A531" s="987" t="s">
        <v>19</v>
      </c>
      <c r="B531" s="988" t="s">
        <v>13</v>
      </c>
      <c r="C531" s="1267"/>
      <c r="D531" s="1267"/>
      <c r="E531" s="1278"/>
      <c r="F531" s="1278"/>
      <c r="G531" s="362" t="s">
        <v>97</v>
      </c>
      <c r="H531" s="362" t="s">
        <v>98</v>
      </c>
      <c r="I531" s="962" t="s">
        <v>99</v>
      </c>
      <c r="J531" s="967">
        <v>1</v>
      </c>
      <c r="K531" s="1060">
        <v>45323</v>
      </c>
      <c r="L531" s="1060">
        <v>45747</v>
      </c>
      <c r="M531" s="964">
        <f t="shared" ref="M531:M594" si="18">(L531-K531)/7</f>
        <v>60.571428571428569</v>
      </c>
      <c r="N531" s="1058">
        <v>0</v>
      </c>
      <c r="O531" s="1011" t="s">
        <v>706</v>
      </c>
      <c r="P531" s="364">
        <f t="shared" si="17"/>
        <v>0</v>
      </c>
      <c r="Q531" s="965" t="str" cm="1">
        <f t="array" aca="1" ref="Q531" ca="1">IF(ISNUMBER(P531),IF(P531=100%,"CUMPLIDA",IF(AND(ISNUMBER(L531),ISNUMBER(INDIRECT("FECHA_"&amp;$B531,1))), IF(L531&lt;=INDIRECT("FECHA_"&amp;$B531,1),"INCUMPLIDA","PROCESO"), "VERIFICAR FECHA")),"SIN VALOR AVANCE")</f>
        <v>PROCESO</v>
      </c>
    </row>
    <row r="532" spans="1:17" ht="105.75" x14ac:dyDescent="0.2">
      <c r="A532" s="987" t="s">
        <v>19</v>
      </c>
      <c r="B532" s="988" t="s">
        <v>13</v>
      </c>
      <c r="C532" s="1267"/>
      <c r="D532" s="1267"/>
      <c r="E532" s="1278"/>
      <c r="F532" s="1278"/>
      <c r="G532" s="362" t="s">
        <v>101</v>
      </c>
      <c r="H532" s="362" t="s">
        <v>101</v>
      </c>
      <c r="I532" s="962" t="s">
        <v>102</v>
      </c>
      <c r="J532" s="967">
        <v>1</v>
      </c>
      <c r="K532" s="1060">
        <v>45323</v>
      </c>
      <c r="L532" s="1060">
        <v>45747</v>
      </c>
      <c r="M532" s="964">
        <f t="shared" si="18"/>
        <v>60.571428571428569</v>
      </c>
      <c r="N532" s="1058">
        <v>0</v>
      </c>
      <c r="O532" s="1011" t="s">
        <v>891</v>
      </c>
      <c r="P532" s="364">
        <f t="shared" si="17"/>
        <v>0</v>
      </c>
      <c r="Q532" s="965" t="str" cm="1">
        <f t="array" aca="1" ref="Q532" ca="1">IF(ISNUMBER(P532),IF(P532=100%,"CUMPLIDA",IF(AND(ISNUMBER(L532),ISNUMBER(INDIRECT("FECHA_"&amp;$B532,1))), IF(L532&lt;=INDIRECT("FECHA_"&amp;$B532,1),"INCUMPLIDA","PROCESO"), "VERIFICAR FECHA")),"SIN VALOR AVANCE")</f>
        <v>PROCESO</v>
      </c>
    </row>
    <row r="533" spans="1:17" ht="120.75" x14ac:dyDescent="0.2">
      <c r="A533" s="987" t="s">
        <v>19</v>
      </c>
      <c r="B533" s="988" t="s">
        <v>13</v>
      </c>
      <c r="C533" s="1267"/>
      <c r="D533" s="1267"/>
      <c r="E533" s="1278"/>
      <c r="F533" s="1278"/>
      <c r="G533" s="362" t="s">
        <v>237</v>
      </c>
      <c r="H533" s="362" t="s">
        <v>238</v>
      </c>
      <c r="I533" s="962" t="s">
        <v>239</v>
      </c>
      <c r="J533" s="967">
        <v>1</v>
      </c>
      <c r="K533" s="1060">
        <v>45231</v>
      </c>
      <c r="L533" s="1060">
        <v>45747</v>
      </c>
      <c r="M533" s="964">
        <f t="shared" si="18"/>
        <v>73.714285714285708</v>
      </c>
      <c r="N533" s="1058">
        <v>0</v>
      </c>
      <c r="O533" s="962" t="s">
        <v>703</v>
      </c>
      <c r="P533" s="364">
        <f t="shared" si="17"/>
        <v>0</v>
      </c>
      <c r="Q533" s="965" t="str" cm="1">
        <f t="array" aca="1" ref="Q533" ca="1">IF(ISNUMBER(P533),IF(P533=100%,"CUMPLIDA",IF(AND(ISNUMBER(L533),ISNUMBER(INDIRECT("FECHA_"&amp;$B533,1))), IF(L533&lt;=INDIRECT("FECHA_"&amp;$B533,1),"INCUMPLIDA","PROCESO"), "VERIFICAR FECHA")),"SIN VALOR AVANCE")</f>
        <v>PROCESO</v>
      </c>
    </row>
    <row r="534" spans="1:17" ht="165.75" x14ac:dyDescent="0.2">
      <c r="A534" s="987" t="s">
        <v>19</v>
      </c>
      <c r="B534" s="988" t="s">
        <v>13</v>
      </c>
      <c r="C534" s="1267"/>
      <c r="D534" s="1267"/>
      <c r="E534" s="1278"/>
      <c r="F534" s="1278"/>
      <c r="G534" s="362" t="s">
        <v>104</v>
      </c>
      <c r="H534" s="362" t="s">
        <v>104</v>
      </c>
      <c r="I534" s="962" t="s">
        <v>247</v>
      </c>
      <c r="J534" s="967">
        <v>1</v>
      </c>
      <c r="K534" s="1060">
        <v>45323</v>
      </c>
      <c r="L534" s="1060">
        <v>45747</v>
      </c>
      <c r="M534" s="964">
        <f t="shared" si="18"/>
        <v>60.571428571428569</v>
      </c>
      <c r="N534" s="1058">
        <v>0</v>
      </c>
      <c r="O534" s="1011" t="s">
        <v>706</v>
      </c>
      <c r="P534" s="364">
        <f t="shared" si="17"/>
        <v>0</v>
      </c>
      <c r="Q534" s="965" t="str" cm="1">
        <f t="array" aca="1" ref="Q534" ca="1">IF(ISNUMBER(P534),IF(P534=100%,"CUMPLIDA",IF(AND(ISNUMBER(L534),ISNUMBER(INDIRECT("FECHA_"&amp;$B534,1))), IF(L534&lt;=INDIRECT("FECHA_"&amp;$B534,1),"INCUMPLIDA","PROCESO"), "VERIFICAR FECHA")),"SIN VALOR AVANCE")</f>
        <v>PROCESO</v>
      </c>
    </row>
    <row r="535" spans="1:17" ht="105.75" x14ac:dyDescent="0.2">
      <c r="A535" s="987" t="s">
        <v>19</v>
      </c>
      <c r="B535" s="988" t="s">
        <v>13</v>
      </c>
      <c r="C535" s="1267"/>
      <c r="D535" s="1267"/>
      <c r="E535" s="1278"/>
      <c r="F535" s="1278"/>
      <c r="G535" s="362" t="s">
        <v>806</v>
      </c>
      <c r="H535" s="362" t="s">
        <v>806</v>
      </c>
      <c r="I535" s="962" t="s">
        <v>107</v>
      </c>
      <c r="J535" s="967">
        <v>1</v>
      </c>
      <c r="K535" s="1060">
        <v>45231</v>
      </c>
      <c r="L535" s="1060">
        <v>45747</v>
      </c>
      <c r="M535" s="964">
        <f t="shared" si="18"/>
        <v>73.714285714285708</v>
      </c>
      <c r="N535" s="1058">
        <v>0</v>
      </c>
      <c r="O535" s="1011" t="s">
        <v>891</v>
      </c>
      <c r="P535" s="364">
        <f t="shared" si="17"/>
        <v>0</v>
      </c>
      <c r="Q535" s="965" t="str" cm="1">
        <f t="array" aca="1" ref="Q535" ca="1">IF(ISNUMBER(P535),IF(P535=100%,"CUMPLIDA",IF(AND(ISNUMBER(L535),ISNUMBER(INDIRECT("FECHA_"&amp;$B535,1))), IF(L535&lt;=INDIRECT("FECHA_"&amp;$B535,1),"INCUMPLIDA","PROCESO"), "VERIFICAR FECHA")),"SIN VALOR AVANCE")</f>
        <v>PROCESO</v>
      </c>
    </row>
    <row r="536" spans="1:17" ht="270.75" x14ac:dyDescent="0.2">
      <c r="A536" s="987" t="s">
        <v>19</v>
      </c>
      <c r="B536" s="988" t="s">
        <v>13</v>
      </c>
      <c r="C536" s="1267"/>
      <c r="D536" s="1267"/>
      <c r="E536" s="1278"/>
      <c r="F536" s="1278"/>
      <c r="G536" s="362" t="s">
        <v>807</v>
      </c>
      <c r="H536" s="362" t="s">
        <v>807</v>
      </c>
      <c r="I536" s="962" t="s">
        <v>531</v>
      </c>
      <c r="J536" s="967">
        <v>1</v>
      </c>
      <c r="K536" s="1060">
        <v>45231</v>
      </c>
      <c r="L536" s="1060">
        <v>45808</v>
      </c>
      <c r="M536" s="964">
        <f t="shared" si="18"/>
        <v>82.428571428571431</v>
      </c>
      <c r="N536" s="1058">
        <v>0</v>
      </c>
      <c r="O536" s="1011" t="s">
        <v>718</v>
      </c>
      <c r="P536" s="364">
        <f t="shared" si="17"/>
        <v>0</v>
      </c>
      <c r="Q536" s="965" t="str" cm="1">
        <f t="array" aca="1" ref="Q536" ca="1">IF(ISNUMBER(P536),IF(P536=100%,"CUMPLIDA",IF(AND(ISNUMBER(L536),ISNUMBER(INDIRECT("FECHA_"&amp;$B536,1))), IF(L536&lt;=INDIRECT("FECHA_"&amp;$B536,1),"INCUMPLIDA","PROCESO"), "VERIFICAR FECHA")),"SIN VALOR AVANCE")</f>
        <v>PROCESO</v>
      </c>
    </row>
    <row r="537" spans="1:17" ht="195.75" x14ac:dyDescent="0.2">
      <c r="A537" s="987" t="s">
        <v>19</v>
      </c>
      <c r="B537" s="988" t="s">
        <v>13</v>
      </c>
      <c r="C537" s="1267"/>
      <c r="D537" s="1267"/>
      <c r="E537" s="1278"/>
      <c r="F537" s="1278"/>
      <c r="G537" s="362" t="s">
        <v>110</v>
      </c>
      <c r="H537" s="362" t="s">
        <v>111</v>
      </c>
      <c r="I537" s="962" t="s">
        <v>112</v>
      </c>
      <c r="J537" s="967">
        <v>7</v>
      </c>
      <c r="K537" s="1060">
        <v>46024</v>
      </c>
      <c r="L537" s="1060">
        <v>46660</v>
      </c>
      <c r="M537" s="964">
        <f t="shared" si="18"/>
        <v>90.857142857142861</v>
      </c>
      <c r="N537" s="1058">
        <v>0</v>
      </c>
      <c r="O537" s="1011" t="s">
        <v>892</v>
      </c>
      <c r="P537" s="364">
        <f t="shared" si="17"/>
        <v>0</v>
      </c>
      <c r="Q537" s="965" t="str" cm="1">
        <f t="array" aca="1" ref="Q537" ca="1">IF(ISNUMBER(P537),IF(P537=100%,"CUMPLIDA",IF(AND(ISNUMBER(L537),ISNUMBER(INDIRECT("FECHA_"&amp;$B537,1))), IF(L537&lt;=INDIRECT("FECHA_"&amp;$B537,1),"INCUMPLIDA","PROCESO"), "VERIFICAR FECHA")),"SIN VALOR AVANCE")</f>
        <v>PROCESO</v>
      </c>
    </row>
    <row r="538" spans="1:17" ht="165.75" x14ac:dyDescent="0.2">
      <c r="A538" s="987" t="s">
        <v>19</v>
      </c>
      <c r="B538" s="988" t="s">
        <v>13</v>
      </c>
      <c r="C538" s="1267"/>
      <c r="D538" s="1267"/>
      <c r="E538" s="1278"/>
      <c r="F538" s="1278"/>
      <c r="G538" s="362" t="s">
        <v>114</v>
      </c>
      <c r="H538" s="362" t="s">
        <v>115</v>
      </c>
      <c r="I538" s="962" t="s">
        <v>116</v>
      </c>
      <c r="J538" s="967">
        <v>1</v>
      </c>
      <c r="K538" s="1060">
        <v>46024</v>
      </c>
      <c r="L538" s="1060">
        <v>46660</v>
      </c>
      <c r="M538" s="964">
        <f t="shared" si="18"/>
        <v>90.857142857142861</v>
      </c>
      <c r="N538" s="1058">
        <v>0</v>
      </c>
      <c r="O538" s="1011" t="s">
        <v>706</v>
      </c>
      <c r="P538" s="364">
        <f t="shared" si="17"/>
        <v>0</v>
      </c>
      <c r="Q538" s="965" t="str" cm="1">
        <f t="array" aca="1" ref="Q538" ca="1">IF(ISNUMBER(P538),IF(P538=100%,"CUMPLIDA",IF(AND(ISNUMBER(L538),ISNUMBER(INDIRECT("FECHA_"&amp;$B538,1))), IF(L538&lt;=INDIRECT("FECHA_"&amp;$B538,1),"INCUMPLIDA","PROCESO"), "VERIFICAR FECHA")),"SIN VALOR AVANCE")</f>
        <v>PROCESO</v>
      </c>
    </row>
    <row r="539" spans="1:17" ht="330.75" x14ac:dyDescent="0.2">
      <c r="A539" s="987" t="s">
        <v>19</v>
      </c>
      <c r="B539" s="988" t="s">
        <v>13</v>
      </c>
      <c r="C539" s="1267"/>
      <c r="D539" s="1267"/>
      <c r="E539" s="1278"/>
      <c r="F539" s="1278"/>
      <c r="G539" s="362" t="s">
        <v>117</v>
      </c>
      <c r="H539" s="362" t="s">
        <v>118</v>
      </c>
      <c r="I539" s="962" t="s">
        <v>119</v>
      </c>
      <c r="J539" s="967">
        <v>2</v>
      </c>
      <c r="K539" s="1060">
        <v>46024</v>
      </c>
      <c r="L539" s="1060">
        <v>46660</v>
      </c>
      <c r="M539" s="964">
        <f t="shared" si="18"/>
        <v>90.857142857142861</v>
      </c>
      <c r="N539" s="1058">
        <v>0</v>
      </c>
      <c r="O539" s="1011" t="s">
        <v>726</v>
      </c>
      <c r="P539" s="364">
        <f t="shared" si="17"/>
        <v>0</v>
      </c>
      <c r="Q539" s="965" t="str" cm="1">
        <f t="array" aca="1" ref="Q539" ca="1">IF(ISNUMBER(P539),IF(P539=100%,"CUMPLIDA",IF(AND(ISNUMBER(L539),ISNUMBER(INDIRECT("FECHA_"&amp;$B539,1))), IF(L539&lt;=INDIRECT("FECHA_"&amp;$B539,1),"INCUMPLIDA","PROCESO"), "VERIFICAR FECHA")),"SIN VALOR AVANCE")</f>
        <v>PROCESO</v>
      </c>
    </row>
    <row r="540" spans="1:17" ht="75.75" customHeight="1" x14ac:dyDescent="0.2">
      <c r="A540" s="987" t="s">
        <v>19</v>
      </c>
      <c r="B540" s="988" t="s">
        <v>13</v>
      </c>
      <c r="C540" s="1263" t="s">
        <v>893</v>
      </c>
      <c r="D540" s="1263" t="s">
        <v>692</v>
      </c>
      <c r="E540" s="1262" t="s">
        <v>894</v>
      </c>
      <c r="F540" s="1262" t="s">
        <v>895</v>
      </c>
      <c r="G540" s="1262" t="s">
        <v>896</v>
      </c>
      <c r="H540" s="362" t="s">
        <v>682</v>
      </c>
      <c r="I540" s="962" t="s">
        <v>683</v>
      </c>
      <c r="J540" s="967">
        <v>1</v>
      </c>
      <c r="K540" s="1057">
        <v>45231</v>
      </c>
      <c r="L540" s="1057">
        <v>45504</v>
      </c>
      <c r="M540" s="964">
        <f t="shared" si="18"/>
        <v>39</v>
      </c>
      <c r="N540" s="1058">
        <v>1</v>
      </c>
      <c r="O540" s="1011" t="s">
        <v>802</v>
      </c>
      <c r="P540" s="364">
        <f t="shared" si="17"/>
        <v>1</v>
      </c>
      <c r="Q540" s="965" t="str" cm="1">
        <f t="array" aca="1" ref="Q540" ca="1">IF(ISNUMBER(P540),IF(P540=100%,"CUMPLIDA",IF(AND(ISNUMBER(L540),ISNUMBER(INDIRECT("FECHA_"&amp;$B540,1))), IF(L540&lt;=INDIRECT("FECHA_"&amp;$B540,1),"INCUMPLIDA","PROCESO"), "VERIFICAR FECHA")),"SIN VALOR AVANCE")</f>
        <v>CUMPLIDA</v>
      </c>
    </row>
    <row r="541" spans="1:17" ht="375.75" x14ac:dyDescent="0.2">
      <c r="A541" s="987" t="s">
        <v>19</v>
      </c>
      <c r="B541" s="988" t="s">
        <v>13</v>
      </c>
      <c r="C541" s="1263"/>
      <c r="D541" s="1263"/>
      <c r="E541" s="1262"/>
      <c r="F541" s="1262"/>
      <c r="G541" s="1262"/>
      <c r="H541" s="362" t="s">
        <v>685</v>
      </c>
      <c r="I541" s="962" t="s">
        <v>686</v>
      </c>
      <c r="J541" s="967">
        <v>1</v>
      </c>
      <c r="K541" s="1057">
        <v>45231</v>
      </c>
      <c r="L541" s="1057">
        <v>45504</v>
      </c>
      <c r="M541" s="964">
        <f t="shared" si="18"/>
        <v>39</v>
      </c>
      <c r="N541" s="1058">
        <v>1</v>
      </c>
      <c r="O541" s="1011" t="s">
        <v>839</v>
      </c>
      <c r="P541" s="364">
        <f t="shared" si="17"/>
        <v>1</v>
      </c>
      <c r="Q541" s="965" t="str" cm="1">
        <f t="array" aca="1" ref="Q541" ca="1">IF(ISNUMBER(P541),IF(P541=100%,"CUMPLIDA",IF(AND(ISNUMBER(L541),ISNUMBER(INDIRECT("FECHA_"&amp;$B541,1))), IF(L541&lt;=INDIRECT("FECHA_"&amp;$B541,1),"INCUMPLIDA","PROCESO"), "VERIFICAR FECHA")),"SIN VALOR AVANCE")</f>
        <v>CUMPLIDA</v>
      </c>
    </row>
    <row r="542" spans="1:17" ht="210.75" x14ac:dyDescent="0.2">
      <c r="A542" s="987" t="s">
        <v>19</v>
      </c>
      <c r="B542" s="988" t="s">
        <v>13</v>
      </c>
      <c r="C542" s="1263"/>
      <c r="D542" s="1263"/>
      <c r="E542" s="1262"/>
      <c r="F542" s="1262"/>
      <c r="G542" s="362" t="s">
        <v>97</v>
      </c>
      <c r="H542" s="362" t="s">
        <v>98</v>
      </c>
      <c r="I542" s="962" t="s">
        <v>99</v>
      </c>
      <c r="J542" s="967">
        <v>1</v>
      </c>
      <c r="K542" s="1060">
        <v>45323</v>
      </c>
      <c r="L542" s="1060">
        <v>45747</v>
      </c>
      <c r="M542" s="964">
        <f t="shared" si="18"/>
        <v>60.571428571428569</v>
      </c>
      <c r="N542" s="1058">
        <v>0</v>
      </c>
      <c r="O542" s="1011" t="s">
        <v>897</v>
      </c>
      <c r="P542" s="364">
        <f t="shared" si="17"/>
        <v>0</v>
      </c>
      <c r="Q542" s="965" t="str" cm="1">
        <f t="array" aca="1" ref="Q542" ca="1">IF(ISNUMBER(P542),IF(P542=100%,"CUMPLIDA",IF(AND(ISNUMBER(L542),ISNUMBER(INDIRECT("FECHA_"&amp;$B542,1))), IF(L542&lt;=INDIRECT("FECHA_"&amp;$B542,1),"INCUMPLIDA","PROCESO"), "VERIFICAR FECHA")),"SIN VALOR AVANCE")</f>
        <v>PROCESO</v>
      </c>
    </row>
    <row r="543" spans="1:17" ht="105.75" x14ac:dyDescent="0.2">
      <c r="A543" s="987" t="s">
        <v>19</v>
      </c>
      <c r="B543" s="988" t="s">
        <v>13</v>
      </c>
      <c r="C543" s="1263"/>
      <c r="D543" s="1263"/>
      <c r="E543" s="1262"/>
      <c r="F543" s="1262"/>
      <c r="G543" s="362" t="s">
        <v>101</v>
      </c>
      <c r="H543" s="362" t="s">
        <v>101</v>
      </c>
      <c r="I543" s="962" t="s">
        <v>102</v>
      </c>
      <c r="J543" s="967">
        <v>1</v>
      </c>
      <c r="K543" s="1060">
        <v>45323</v>
      </c>
      <c r="L543" s="1060">
        <v>45747</v>
      </c>
      <c r="M543" s="964">
        <f t="shared" si="18"/>
        <v>60.571428571428569</v>
      </c>
      <c r="N543" s="1058">
        <v>0</v>
      </c>
      <c r="O543" s="1011" t="s">
        <v>863</v>
      </c>
      <c r="P543" s="364">
        <f t="shared" si="17"/>
        <v>0</v>
      </c>
      <c r="Q543" s="965" t="str" cm="1">
        <f t="array" aca="1" ref="Q543" ca="1">IF(ISNUMBER(P543),IF(P543=100%,"CUMPLIDA",IF(AND(ISNUMBER(L543),ISNUMBER(INDIRECT("FECHA_"&amp;$B543,1))), IF(L543&lt;=INDIRECT("FECHA_"&amp;$B543,1),"INCUMPLIDA","PROCESO"), "VERIFICAR FECHA")),"SIN VALOR AVANCE")</f>
        <v>PROCESO</v>
      </c>
    </row>
    <row r="544" spans="1:17" ht="120.75" x14ac:dyDescent="0.2">
      <c r="A544" s="987" t="s">
        <v>19</v>
      </c>
      <c r="B544" s="988" t="s">
        <v>13</v>
      </c>
      <c r="C544" s="1263"/>
      <c r="D544" s="1263"/>
      <c r="E544" s="1262"/>
      <c r="F544" s="1262"/>
      <c r="G544" s="362" t="s">
        <v>237</v>
      </c>
      <c r="H544" s="362" t="s">
        <v>238</v>
      </c>
      <c r="I544" s="962" t="s">
        <v>239</v>
      </c>
      <c r="J544" s="967">
        <v>1</v>
      </c>
      <c r="K544" s="1060">
        <v>45231</v>
      </c>
      <c r="L544" s="1060">
        <v>45747</v>
      </c>
      <c r="M544" s="964">
        <f t="shared" si="18"/>
        <v>73.714285714285708</v>
      </c>
      <c r="N544" s="1058">
        <v>0</v>
      </c>
      <c r="O544" s="962" t="s">
        <v>703</v>
      </c>
      <c r="P544" s="364">
        <f t="shared" si="17"/>
        <v>0</v>
      </c>
      <c r="Q544" s="965" t="str" cm="1">
        <f t="array" aca="1" ref="Q544" ca="1">IF(ISNUMBER(P544),IF(P544=100%,"CUMPLIDA",IF(AND(ISNUMBER(L544),ISNUMBER(INDIRECT("FECHA_"&amp;$B544,1))), IF(L544&lt;=INDIRECT("FECHA_"&amp;$B544,1),"INCUMPLIDA","PROCESO"), "VERIFICAR FECHA")),"SIN VALOR AVANCE")</f>
        <v>PROCESO</v>
      </c>
    </row>
    <row r="545" spans="1:17" ht="195.75" x14ac:dyDescent="0.2">
      <c r="A545" s="987" t="s">
        <v>19</v>
      </c>
      <c r="B545" s="988" t="s">
        <v>13</v>
      </c>
      <c r="C545" s="1263"/>
      <c r="D545" s="1263"/>
      <c r="E545" s="1262"/>
      <c r="F545" s="1262"/>
      <c r="G545" s="362" t="s">
        <v>104</v>
      </c>
      <c r="H545" s="362" t="s">
        <v>104</v>
      </c>
      <c r="I545" s="962" t="s">
        <v>247</v>
      </c>
      <c r="J545" s="967">
        <v>1</v>
      </c>
      <c r="K545" s="1060">
        <v>45323</v>
      </c>
      <c r="L545" s="1060">
        <v>45747</v>
      </c>
      <c r="M545" s="964">
        <f t="shared" si="18"/>
        <v>60.571428571428569</v>
      </c>
      <c r="N545" s="1058">
        <v>0</v>
      </c>
      <c r="O545" s="1011" t="s">
        <v>898</v>
      </c>
      <c r="P545" s="364">
        <f t="shared" si="17"/>
        <v>0</v>
      </c>
      <c r="Q545" s="965" t="str" cm="1">
        <f t="array" aca="1" ref="Q545" ca="1">IF(ISNUMBER(P545),IF(P545=100%,"CUMPLIDA",IF(AND(ISNUMBER(L545),ISNUMBER(INDIRECT("FECHA_"&amp;$B545,1))), IF(L545&lt;=INDIRECT("FECHA_"&amp;$B545,1),"INCUMPLIDA","PROCESO"), "VERIFICAR FECHA")),"SIN VALOR AVANCE")</f>
        <v>PROCESO</v>
      </c>
    </row>
    <row r="546" spans="1:17" ht="90.75" x14ac:dyDescent="0.2">
      <c r="A546" s="987" t="s">
        <v>19</v>
      </c>
      <c r="B546" s="988" t="s">
        <v>13</v>
      </c>
      <c r="C546" s="1263"/>
      <c r="D546" s="1263"/>
      <c r="E546" s="1262"/>
      <c r="F546" s="1262"/>
      <c r="G546" s="362" t="s">
        <v>806</v>
      </c>
      <c r="H546" s="362" t="s">
        <v>806</v>
      </c>
      <c r="I546" s="962" t="s">
        <v>107</v>
      </c>
      <c r="J546" s="967">
        <v>1</v>
      </c>
      <c r="K546" s="1060">
        <v>45231</v>
      </c>
      <c r="L546" s="1060">
        <v>45747</v>
      </c>
      <c r="M546" s="964">
        <f t="shared" si="18"/>
        <v>73.714285714285708</v>
      </c>
      <c r="N546" s="1058">
        <v>0</v>
      </c>
      <c r="O546" s="1011" t="s">
        <v>899</v>
      </c>
      <c r="P546" s="364">
        <f t="shared" si="17"/>
        <v>0</v>
      </c>
      <c r="Q546" s="965" t="str" cm="1">
        <f t="array" aca="1" ref="Q546" ca="1">IF(ISNUMBER(P546),IF(P546=100%,"CUMPLIDA",IF(AND(ISNUMBER(L546),ISNUMBER(INDIRECT("FECHA_"&amp;$B546,1))), IF(L546&lt;=INDIRECT("FECHA_"&amp;$B546,1),"INCUMPLIDA","PROCESO"), "VERIFICAR FECHA")),"SIN VALOR AVANCE")</f>
        <v>PROCESO</v>
      </c>
    </row>
    <row r="547" spans="1:17" ht="270.75" x14ac:dyDescent="0.2">
      <c r="A547" s="987" t="s">
        <v>19</v>
      </c>
      <c r="B547" s="988" t="s">
        <v>13</v>
      </c>
      <c r="C547" s="1263"/>
      <c r="D547" s="1263"/>
      <c r="E547" s="1262"/>
      <c r="F547" s="1262"/>
      <c r="G547" s="362" t="s">
        <v>807</v>
      </c>
      <c r="H547" s="362" t="s">
        <v>807</v>
      </c>
      <c r="I547" s="962" t="s">
        <v>531</v>
      </c>
      <c r="J547" s="967">
        <v>1</v>
      </c>
      <c r="K547" s="1060">
        <v>45231</v>
      </c>
      <c r="L547" s="1060">
        <v>45808</v>
      </c>
      <c r="M547" s="964">
        <f t="shared" si="18"/>
        <v>82.428571428571431</v>
      </c>
      <c r="N547" s="1058">
        <v>0</v>
      </c>
      <c r="O547" s="1011" t="s">
        <v>803</v>
      </c>
      <c r="P547" s="364">
        <f t="shared" si="17"/>
        <v>0</v>
      </c>
      <c r="Q547" s="965" t="str" cm="1">
        <f t="array" aca="1" ref="Q547" ca="1">IF(ISNUMBER(P547),IF(P547=100%,"CUMPLIDA",IF(AND(ISNUMBER(L547),ISNUMBER(INDIRECT("FECHA_"&amp;$B547,1))), IF(L547&lt;=INDIRECT("FECHA_"&amp;$B547,1),"INCUMPLIDA","PROCESO"), "VERIFICAR FECHA")),"SIN VALOR AVANCE")</f>
        <v>PROCESO</v>
      </c>
    </row>
    <row r="548" spans="1:17" ht="195.75" x14ac:dyDescent="0.2">
      <c r="A548" s="987" t="s">
        <v>19</v>
      </c>
      <c r="B548" s="988" t="s">
        <v>13</v>
      </c>
      <c r="C548" s="1263"/>
      <c r="D548" s="1263"/>
      <c r="E548" s="1262"/>
      <c r="F548" s="1262"/>
      <c r="G548" s="362" t="s">
        <v>110</v>
      </c>
      <c r="H548" s="362" t="s">
        <v>111</v>
      </c>
      <c r="I548" s="962" t="s">
        <v>112</v>
      </c>
      <c r="J548" s="967">
        <v>7</v>
      </c>
      <c r="K548" s="1060">
        <v>46024</v>
      </c>
      <c r="L548" s="1060">
        <v>46660</v>
      </c>
      <c r="M548" s="964">
        <f t="shared" si="18"/>
        <v>90.857142857142861</v>
      </c>
      <c r="N548" s="1058">
        <v>0</v>
      </c>
      <c r="O548" s="1011" t="s">
        <v>842</v>
      </c>
      <c r="P548" s="364">
        <f t="shared" si="17"/>
        <v>0</v>
      </c>
      <c r="Q548" s="965" t="str" cm="1">
        <f t="array" aca="1" ref="Q548" ca="1">IF(ISNUMBER(P548),IF(P548=100%,"CUMPLIDA",IF(AND(ISNUMBER(L548),ISNUMBER(INDIRECT("FECHA_"&amp;$B548,1))), IF(L548&lt;=INDIRECT("FECHA_"&amp;$B548,1),"INCUMPLIDA","PROCESO"), "VERIFICAR FECHA")),"SIN VALOR AVANCE")</f>
        <v>PROCESO</v>
      </c>
    </row>
    <row r="549" spans="1:17" ht="195.75" x14ac:dyDescent="0.2">
      <c r="A549" s="987" t="s">
        <v>19</v>
      </c>
      <c r="B549" s="988" t="s">
        <v>13</v>
      </c>
      <c r="C549" s="1263"/>
      <c r="D549" s="1263"/>
      <c r="E549" s="1262"/>
      <c r="F549" s="1262"/>
      <c r="G549" s="362" t="s">
        <v>114</v>
      </c>
      <c r="H549" s="362" t="s">
        <v>115</v>
      </c>
      <c r="I549" s="962" t="s">
        <v>116</v>
      </c>
      <c r="J549" s="967">
        <v>1</v>
      </c>
      <c r="K549" s="1060">
        <v>46024</v>
      </c>
      <c r="L549" s="1060">
        <v>46660</v>
      </c>
      <c r="M549" s="964">
        <f t="shared" si="18"/>
        <v>90.857142857142861</v>
      </c>
      <c r="N549" s="1058">
        <v>0</v>
      </c>
      <c r="O549" s="1011" t="s">
        <v>898</v>
      </c>
      <c r="P549" s="364">
        <f t="shared" si="17"/>
        <v>0</v>
      </c>
      <c r="Q549" s="965" t="str" cm="1">
        <f t="array" aca="1" ref="Q549" ca="1">IF(ISNUMBER(P549),IF(P549=100%,"CUMPLIDA",IF(AND(ISNUMBER(L549),ISNUMBER(INDIRECT("FECHA_"&amp;$B549,1))), IF(L549&lt;=INDIRECT("FECHA_"&amp;$B549,1),"INCUMPLIDA","PROCESO"), "VERIFICAR FECHA")),"SIN VALOR AVANCE")</f>
        <v>PROCESO</v>
      </c>
    </row>
    <row r="550" spans="1:17" ht="345.75" x14ac:dyDescent="0.2">
      <c r="A550" s="987" t="s">
        <v>19</v>
      </c>
      <c r="B550" s="988" t="s">
        <v>13</v>
      </c>
      <c r="C550" s="1263"/>
      <c r="D550" s="1263"/>
      <c r="E550" s="1262"/>
      <c r="F550" s="1262"/>
      <c r="G550" s="362" t="s">
        <v>117</v>
      </c>
      <c r="H550" s="362" t="s">
        <v>118</v>
      </c>
      <c r="I550" s="962" t="s">
        <v>119</v>
      </c>
      <c r="J550" s="967">
        <v>2</v>
      </c>
      <c r="K550" s="1060">
        <v>46024</v>
      </c>
      <c r="L550" s="1060">
        <v>46660</v>
      </c>
      <c r="M550" s="964">
        <f t="shared" si="18"/>
        <v>90.857142857142861</v>
      </c>
      <c r="N550" s="1058">
        <v>0</v>
      </c>
      <c r="O550" s="1011" t="s">
        <v>821</v>
      </c>
      <c r="P550" s="364">
        <f t="shared" si="17"/>
        <v>0</v>
      </c>
      <c r="Q550" s="965" t="str" cm="1">
        <f t="array" aca="1" ref="Q550" ca="1">IF(ISNUMBER(P550),IF(P550=100%,"CUMPLIDA",IF(AND(ISNUMBER(L550),ISNUMBER(INDIRECT("FECHA_"&amp;$B550,1))), IF(L550&lt;=INDIRECT("FECHA_"&amp;$B550,1),"INCUMPLIDA","PROCESO"), "VERIFICAR FECHA")),"SIN VALOR AVANCE")</f>
        <v>PROCESO</v>
      </c>
    </row>
    <row r="551" spans="1:17" ht="240.75" customHeight="1" x14ac:dyDescent="0.2">
      <c r="A551" s="987" t="s">
        <v>19</v>
      </c>
      <c r="B551" s="988" t="s">
        <v>13</v>
      </c>
      <c r="C551" s="1263" t="s">
        <v>900</v>
      </c>
      <c r="D551" s="1263" t="s">
        <v>901</v>
      </c>
      <c r="E551" s="1262" t="s">
        <v>902</v>
      </c>
      <c r="F551" s="1262" t="s">
        <v>903</v>
      </c>
      <c r="G551" s="1262" t="s">
        <v>800</v>
      </c>
      <c r="H551" s="1008" t="s">
        <v>699</v>
      </c>
      <c r="I551" s="962" t="s">
        <v>164</v>
      </c>
      <c r="J551" s="963">
        <v>1</v>
      </c>
      <c r="K551" s="1057">
        <v>44044</v>
      </c>
      <c r="L551" s="1057">
        <v>44196</v>
      </c>
      <c r="M551" s="964">
        <f t="shared" si="18"/>
        <v>21.714285714285715</v>
      </c>
      <c r="N551" s="1058">
        <v>1</v>
      </c>
      <c r="O551" s="962" t="s">
        <v>904</v>
      </c>
      <c r="P551" s="364">
        <f t="shared" si="17"/>
        <v>1</v>
      </c>
      <c r="Q551" s="965" t="str" cm="1">
        <f t="array" aca="1" ref="Q551" ca="1">IF(ISNUMBER(P551),IF(P551=100%,"CUMPLIDA",IF(AND(ISNUMBER(L551),ISNUMBER(INDIRECT("FECHA_"&amp;$B551,1))), IF(L551&lt;=INDIRECT("FECHA_"&amp;$B551,1),"INCUMPLIDA","PROCESO"), "VERIFICAR FECHA")),"SIN VALOR AVANCE")</f>
        <v>CUMPLIDA</v>
      </c>
    </row>
    <row r="552" spans="1:17" ht="90.75" x14ac:dyDescent="0.2">
      <c r="A552" s="987" t="s">
        <v>19</v>
      </c>
      <c r="B552" s="988" t="s">
        <v>13</v>
      </c>
      <c r="C552" s="1263"/>
      <c r="D552" s="1263"/>
      <c r="E552" s="1262"/>
      <c r="F552" s="1262"/>
      <c r="G552" s="1262"/>
      <c r="H552" s="362" t="s">
        <v>682</v>
      </c>
      <c r="I552" s="962" t="s">
        <v>683</v>
      </c>
      <c r="J552" s="967">
        <v>1</v>
      </c>
      <c r="K552" s="1057">
        <v>45231</v>
      </c>
      <c r="L552" s="1057">
        <v>45504</v>
      </c>
      <c r="M552" s="964">
        <f t="shared" si="18"/>
        <v>39</v>
      </c>
      <c r="N552" s="1058">
        <v>1</v>
      </c>
      <c r="O552" s="1011" t="s">
        <v>802</v>
      </c>
      <c r="P552" s="364">
        <f t="shared" si="17"/>
        <v>1</v>
      </c>
      <c r="Q552" s="965" t="str" cm="1">
        <f t="array" aca="1" ref="Q552" ca="1">IF(ISNUMBER(P552),IF(P552=100%,"CUMPLIDA",IF(AND(ISNUMBER(L552),ISNUMBER(INDIRECT("FECHA_"&amp;$B552,1))), IF(L552&lt;=INDIRECT("FECHA_"&amp;$B552,1),"INCUMPLIDA","PROCESO"), "VERIFICAR FECHA")),"SIN VALOR AVANCE")</f>
        <v>CUMPLIDA</v>
      </c>
    </row>
    <row r="553" spans="1:17" ht="375.75" x14ac:dyDescent="0.2">
      <c r="A553" s="987" t="s">
        <v>19</v>
      </c>
      <c r="B553" s="988" t="s">
        <v>13</v>
      </c>
      <c r="C553" s="1263"/>
      <c r="D553" s="1263"/>
      <c r="E553" s="1262"/>
      <c r="F553" s="1262"/>
      <c r="G553" s="1262"/>
      <c r="H553" s="362" t="s">
        <v>685</v>
      </c>
      <c r="I553" s="962" t="s">
        <v>686</v>
      </c>
      <c r="J553" s="967">
        <v>1</v>
      </c>
      <c r="K553" s="1057">
        <v>45231</v>
      </c>
      <c r="L553" s="1057">
        <v>45504</v>
      </c>
      <c r="M553" s="964">
        <f t="shared" si="18"/>
        <v>39</v>
      </c>
      <c r="N553" s="1058">
        <v>1</v>
      </c>
      <c r="O553" s="1011" t="s">
        <v>839</v>
      </c>
      <c r="P553" s="364">
        <f t="shared" si="17"/>
        <v>1</v>
      </c>
      <c r="Q553" s="965" t="str" cm="1">
        <f t="array" aca="1" ref="Q553" ca="1">IF(ISNUMBER(P553),IF(P553=100%,"CUMPLIDA",IF(AND(ISNUMBER(L553),ISNUMBER(INDIRECT("FECHA_"&amp;$B553,1))), IF(L553&lt;=INDIRECT("FECHA_"&amp;$B553,1),"INCUMPLIDA","PROCESO"), "VERIFICAR FECHA")),"SIN VALOR AVANCE")</f>
        <v>CUMPLIDA</v>
      </c>
    </row>
    <row r="554" spans="1:17" ht="195.75" x14ac:dyDescent="0.2">
      <c r="A554" s="987" t="s">
        <v>19</v>
      </c>
      <c r="B554" s="988" t="s">
        <v>13</v>
      </c>
      <c r="C554" s="1263"/>
      <c r="D554" s="1263"/>
      <c r="E554" s="1262"/>
      <c r="F554" s="1262"/>
      <c r="G554" s="362" t="s">
        <v>97</v>
      </c>
      <c r="H554" s="362" t="s">
        <v>98</v>
      </c>
      <c r="I554" s="962" t="s">
        <v>99</v>
      </c>
      <c r="J554" s="967">
        <v>1</v>
      </c>
      <c r="K554" s="1060">
        <v>45323</v>
      </c>
      <c r="L554" s="1060">
        <v>45747</v>
      </c>
      <c r="M554" s="964">
        <f t="shared" si="18"/>
        <v>60.571428571428569</v>
      </c>
      <c r="N554" s="1058">
        <v>0</v>
      </c>
      <c r="O554" s="1011" t="s">
        <v>840</v>
      </c>
      <c r="P554" s="364">
        <f t="shared" si="17"/>
        <v>0</v>
      </c>
      <c r="Q554" s="965" t="str" cm="1">
        <f t="array" aca="1" ref="Q554" ca="1">IF(ISNUMBER(P554),IF(P554=100%,"CUMPLIDA",IF(AND(ISNUMBER(L554),ISNUMBER(INDIRECT("FECHA_"&amp;$B554,1))), IF(L554&lt;=INDIRECT("FECHA_"&amp;$B554,1),"INCUMPLIDA","PROCESO"), "VERIFICAR FECHA")),"SIN VALOR AVANCE")</f>
        <v>PROCESO</v>
      </c>
    </row>
    <row r="555" spans="1:17" ht="90.75" x14ac:dyDescent="0.2">
      <c r="A555" s="987" t="s">
        <v>19</v>
      </c>
      <c r="B555" s="988" t="s">
        <v>13</v>
      </c>
      <c r="C555" s="1263"/>
      <c r="D555" s="1263"/>
      <c r="E555" s="1262"/>
      <c r="F555" s="1262"/>
      <c r="G555" s="362" t="s">
        <v>101</v>
      </c>
      <c r="H555" s="362" t="s">
        <v>101</v>
      </c>
      <c r="I555" s="962" t="s">
        <v>102</v>
      </c>
      <c r="J555" s="967">
        <v>1</v>
      </c>
      <c r="K555" s="1060">
        <v>45323</v>
      </c>
      <c r="L555" s="1060">
        <v>45747</v>
      </c>
      <c r="M555" s="964">
        <f t="shared" si="18"/>
        <v>60.571428571428569</v>
      </c>
      <c r="N555" s="1058">
        <v>0</v>
      </c>
      <c r="O555" s="1011" t="s">
        <v>802</v>
      </c>
      <c r="P555" s="364">
        <f t="shared" si="17"/>
        <v>0</v>
      </c>
      <c r="Q555" s="965" t="str" cm="1">
        <f t="array" aca="1" ref="Q555" ca="1">IF(ISNUMBER(P555),IF(P555=100%,"CUMPLIDA",IF(AND(ISNUMBER(L555),ISNUMBER(INDIRECT("FECHA_"&amp;$B555,1))), IF(L555&lt;=INDIRECT("FECHA_"&amp;$B555,1),"INCUMPLIDA","PROCESO"), "VERIFICAR FECHA")),"SIN VALOR AVANCE")</f>
        <v>PROCESO</v>
      </c>
    </row>
    <row r="556" spans="1:17" ht="120.75" x14ac:dyDescent="0.2">
      <c r="A556" s="987" t="s">
        <v>19</v>
      </c>
      <c r="B556" s="988" t="s">
        <v>13</v>
      </c>
      <c r="C556" s="1263"/>
      <c r="D556" s="1263"/>
      <c r="E556" s="1262"/>
      <c r="F556" s="1262"/>
      <c r="G556" s="362" t="s">
        <v>237</v>
      </c>
      <c r="H556" s="362" t="s">
        <v>238</v>
      </c>
      <c r="I556" s="962" t="s">
        <v>239</v>
      </c>
      <c r="J556" s="967">
        <v>1</v>
      </c>
      <c r="K556" s="1060">
        <v>45231</v>
      </c>
      <c r="L556" s="1060">
        <v>45747</v>
      </c>
      <c r="M556" s="964">
        <f t="shared" si="18"/>
        <v>73.714285714285708</v>
      </c>
      <c r="N556" s="1058">
        <v>0</v>
      </c>
      <c r="O556" s="962" t="s">
        <v>703</v>
      </c>
      <c r="P556" s="364">
        <f t="shared" si="17"/>
        <v>0</v>
      </c>
      <c r="Q556" s="965" t="str" cm="1">
        <f t="array" aca="1" ref="Q556" ca="1">IF(ISNUMBER(P556),IF(P556=100%,"CUMPLIDA",IF(AND(ISNUMBER(L556),ISNUMBER(INDIRECT("FECHA_"&amp;$B556,1))), IF(L556&lt;=INDIRECT("FECHA_"&amp;$B556,1),"INCUMPLIDA","PROCESO"), "VERIFICAR FECHA")),"SIN VALOR AVANCE")</f>
        <v>PROCESO</v>
      </c>
    </row>
    <row r="557" spans="1:17" ht="195.75" x14ac:dyDescent="0.2">
      <c r="A557" s="987" t="s">
        <v>19</v>
      </c>
      <c r="B557" s="988" t="s">
        <v>13</v>
      </c>
      <c r="C557" s="1263"/>
      <c r="D557" s="1263"/>
      <c r="E557" s="1262"/>
      <c r="F557" s="1262"/>
      <c r="G557" s="362" t="s">
        <v>104</v>
      </c>
      <c r="H557" s="362" t="s">
        <v>104</v>
      </c>
      <c r="I557" s="962" t="s">
        <v>247</v>
      </c>
      <c r="J557" s="967">
        <v>1</v>
      </c>
      <c r="K557" s="1060">
        <v>45323</v>
      </c>
      <c r="L557" s="1060">
        <v>45747</v>
      </c>
      <c r="M557" s="964">
        <f t="shared" si="18"/>
        <v>60.571428571428569</v>
      </c>
      <c r="N557" s="1058">
        <v>0</v>
      </c>
      <c r="O557" s="1011" t="s">
        <v>898</v>
      </c>
      <c r="P557" s="364">
        <f t="shared" si="17"/>
        <v>0</v>
      </c>
      <c r="Q557" s="965" t="str" cm="1">
        <f t="array" aca="1" ref="Q557" ca="1">IF(ISNUMBER(P557),IF(P557=100%,"CUMPLIDA",IF(AND(ISNUMBER(L557),ISNUMBER(INDIRECT("FECHA_"&amp;$B557,1))), IF(L557&lt;=INDIRECT("FECHA_"&amp;$B557,1),"INCUMPLIDA","PROCESO"), "VERIFICAR FECHA")),"SIN VALOR AVANCE")</f>
        <v>PROCESO</v>
      </c>
    </row>
    <row r="558" spans="1:17" ht="90.75" x14ac:dyDescent="0.2">
      <c r="A558" s="987" t="s">
        <v>19</v>
      </c>
      <c r="B558" s="988" t="s">
        <v>13</v>
      </c>
      <c r="C558" s="1263"/>
      <c r="D558" s="1263"/>
      <c r="E558" s="1262"/>
      <c r="F558" s="1262"/>
      <c r="G558" s="362" t="s">
        <v>806</v>
      </c>
      <c r="H558" s="362" t="s">
        <v>806</v>
      </c>
      <c r="I558" s="962" t="s">
        <v>107</v>
      </c>
      <c r="J558" s="967">
        <v>1</v>
      </c>
      <c r="K558" s="1060">
        <v>45231</v>
      </c>
      <c r="L558" s="1060">
        <v>45747</v>
      </c>
      <c r="M558" s="964">
        <f t="shared" si="18"/>
        <v>73.714285714285708</v>
      </c>
      <c r="N558" s="1058">
        <v>0</v>
      </c>
      <c r="O558" s="1011" t="s">
        <v>899</v>
      </c>
      <c r="P558" s="364">
        <f t="shared" si="17"/>
        <v>0</v>
      </c>
      <c r="Q558" s="965" t="str" cm="1">
        <f t="array" aca="1" ref="Q558" ca="1">IF(ISNUMBER(P558),IF(P558=100%,"CUMPLIDA",IF(AND(ISNUMBER(L558),ISNUMBER(INDIRECT("FECHA_"&amp;$B558,1))), IF(L558&lt;=INDIRECT("FECHA_"&amp;$B558,1),"INCUMPLIDA","PROCESO"), "VERIFICAR FECHA")),"SIN VALOR AVANCE")</f>
        <v>PROCESO</v>
      </c>
    </row>
    <row r="559" spans="1:17" ht="285.75" x14ac:dyDescent="0.2">
      <c r="A559" s="987" t="s">
        <v>19</v>
      </c>
      <c r="B559" s="988" t="s">
        <v>13</v>
      </c>
      <c r="C559" s="1263"/>
      <c r="D559" s="1263"/>
      <c r="E559" s="1262"/>
      <c r="F559" s="1262"/>
      <c r="G559" s="362" t="s">
        <v>807</v>
      </c>
      <c r="H559" s="362" t="s">
        <v>807</v>
      </c>
      <c r="I559" s="962" t="s">
        <v>531</v>
      </c>
      <c r="J559" s="967">
        <v>1</v>
      </c>
      <c r="K559" s="1060">
        <v>45231</v>
      </c>
      <c r="L559" s="1060">
        <v>45808</v>
      </c>
      <c r="M559" s="964">
        <f t="shared" si="18"/>
        <v>82.428571428571431</v>
      </c>
      <c r="N559" s="1058">
        <v>0</v>
      </c>
      <c r="O559" s="1011" t="s">
        <v>848</v>
      </c>
      <c r="P559" s="364">
        <f t="shared" si="17"/>
        <v>0</v>
      </c>
      <c r="Q559" s="965" t="str" cm="1">
        <f t="array" aca="1" ref="Q559" ca="1">IF(ISNUMBER(P559),IF(P559=100%,"CUMPLIDA",IF(AND(ISNUMBER(L559),ISNUMBER(INDIRECT("FECHA_"&amp;$B559,1))), IF(L559&lt;=INDIRECT("FECHA_"&amp;$B559,1),"INCUMPLIDA","PROCESO"), "VERIFICAR FECHA")),"SIN VALOR AVANCE")</f>
        <v>PROCESO</v>
      </c>
    </row>
    <row r="560" spans="1:17" ht="197.25" x14ac:dyDescent="0.2">
      <c r="A560" s="987" t="s">
        <v>19</v>
      </c>
      <c r="B560" s="988" t="s">
        <v>13</v>
      </c>
      <c r="C560" s="1263"/>
      <c r="D560" s="1263"/>
      <c r="E560" s="1262"/>
      <c r="F560" s="1262"/>
      <c r="G560" s="362" t="s">
        <v>110</v>
      </c>
      <c r="H560" s="362" t="s">
        <v>111</v>
      </c>
      <c r="I560" s="962" t="s">
        <v>112</v>
      </c>
      <c r="J560" s="967">
        <v>7</v>
      </c>
      <c r="K560" s="1060">
        <v>46024</v>
      </c>
      <c r="L560" s="1060">
        <v>46660</v>
      </c>
      <c r="M560" s="964">
        <f t="shared" si="18"/>
        <v>90.857142857142861</v>
      </c>
      <c r="N560" s="1058">
        <v>0</v>
      </c>
      <c r="O560" s="1011" t="s">
        <v>819</v>
      </c>
      <c r="P560" s="364">
        <f t="shared" si="17"/>
        <v>0</v>
      </c>
      <c r="Q560" s="965" t="str" cm="1">
        <f t="array" aca="1" ref="Q560" ca="1">IF(ISNUMBER(P560),IF(P560=100%,"CUMPLIDA",IF(AND(ISNUMBER(L560),ISNUMBER(INDIRECT("FECHA_"&amp;$B560,1))), IF(L560&lt;=INDIRECT("FECHA_"&amp;$B560,1),"INCUMPLIDA","PROCESO"), "VERIFICAR FECHA")),"SIN VALOR AVANCE")</f>
        <v>PROCESO</v>
      </c>
    </row>
    <row r="561" spans="1:17" ht="195.75" x14ac:dyDescent="0.2">
      <c r="A561" s="987" t="s">
        <v>19</v>
      </c>
      <c r="B561" s="988" t="s">
        <v>13</v>
      </c>
      <c r="C561" s="1263"/>
      <c r="D561" s="1263"/>
      <c r="E561" s="1262"/>
      <c r="F561" s="1262"/>
      <c r="G561" s="362" t="s">
        <v>114</v>
      </c>
      <c r="H561" s="362" t="s">
        <v>115</v>
      </c>
      <c r="I561" s="962" t="s">
        <v>116</v>
      </c>
      <c r="J561" s="967">
        <v>1</v>
      </c>
      <c r="K561" s="1060">
        <v>46024</v>
      </c>
      <c r="L561" s="1060">
        <v>46660</v>
      </c>
      <c r="M561" s="964">
        <f t="shared" si="18"/>
        <v>90.857142857142861</v>
      </c>
      <c r="N561" s="1058">
        <v>0</v>
      </c>
      <c r="O561" s="1011" t="s">
        <v>849</v>
      </c>
      <c r="P561" s="364">
        <f t="shared" si="17"/>
        <v>0</v>
      </c>
      <c r="Q561" s="965" t="str" cm="1">
        <f t="array" aca="1" ref="Q561" ca="1">IF(ISNUMBER(P561),IF(P561=100%,"CUMPLIDA",IF(AND(ISNUMBER(L561),ISNUMBER(INDIRECT("FECHA_"&amp;$B561,1))), IF(L561&lt;=INDIRECT("FECHA_"&amp;$B561,1),"INCUMPLIDA","PROCESO"), "VERIFICAR FECHA")),"SIN VALOR AVANCE")</f>
        <v>PROCESO</v>
      </c>
    </row>
    <row r="562" spans="1:17" ht="345.75" x14ac:dyDescent="0.2">
      <c r="A562" s="987" t="s">
        <v>19</v>
      </c>
      <c r="B562" s="988" t="s">
        <v>13</v>
      </c>
      <c r="C562" s="1263"/>
      <c r="D562" s="1263"/>
      <c r="E562" s="1262"/>
      <c r="F562" s="1262"/>
      <c r="G562" s="362" t="s">
        <v>117</v>
      </c>
      <c r="H562" s="362" t="s">
        <v>118</v>
      </c>
      <c r="I562" s="962" t="s">
        <v>119</v>
      </c>
      <c r="J562" s="967">
        <v>2</v>
      </c>
      <c r="K562" s="1060">
        <v>46024</v>
      </c>
      <c r="L562" s="1060">
        <v>46660</v>
      </c>
      <c r="M562" s="964">
        <f t="shared" si="18"/>
        <v>90.857142857142861</v>
      </c>
      <c r="N562" s="1058">
        <v>0</v>
      </c>
      <c r="O562" s="1011" t="s">
        <v>821</v>
      </c>
      <c r="P562" s="364">
        <f t="shared" si="17"/>
        <v>0</v>
      </c>
      <c r="Q562" s="965" t="str" cm="1">
        <f t="array" aca="1" ref="Q562" ca="1">IF(ISNUMBER(P562),IF(P562=100%,"CUMPLIDA",IF(AND(ISNUMBER(L562),ISNUMBER(INDIRECT("FECHA_"&amp;$B562,1))), IF(L562&lt;=INDIRECT("FECHA_"&amp;$B562,1),"INCUMPLIDA","PROCESO"), "VERIFICAR FECHA")),"SIN VALOR AVANCE")</f>
        <v>PROCESO</v>
      </c>
    </row>
    <row r="563" spans="1:17" ht="255.75" x14ac:dyDescent="0.2">
      <c r="A563" s="987" t="s">
        <v>19</v>
      </c>
      <c r="B563" s="988" t="s">
        <v>13</v>
      </c>
      <c r="C563" s="1263" t="s">
        <v>905</v>
      </c>
      <c r="D563" s="1263" t="s">
        <v>906</v>
      </c>
      <c r="E563" s="1262" t="s">
        <v>907</v>
      </c>
      <c r="F563" s="1262" t="s">
        <v>908</v>
      </c>
      <c r="G563" s="1262" t="s">
        <v>800</v>
      </c>
      <c r="H563" s="1008" t="s">
        <v>699</v>
      </c>
      <c r="I563" s="962" t="s">
        <v>164</v>
      </c>
      <c r="J563" s="963">
        <v>1</v>
      </c>
      <c r="K563" s="1057">
        <v>44044</v>
      </c>
      <c r="L563" s="1057">
        <v>44196</v>
      </c>
      <c r="M563" s="964">
        <f t="shared" si="18"/>
        <v>21.714285714285715</v>
      </c>
      <c r="N563" s="1058">
        <v>1</v>
      </c>
      <c r="O563" s="962" t="s">
        <v>909</v>
      </c>
      <c r="P563" s="364">
        <f t="shared" si="17"/>
        <v>1</v>
      </c>
      <c r="Q563" s="965" t="str" cm="1">
        <f t="array" aca="1" ref="Q563" ca="1">IF(ISNUMBER(P563),IF(P563=100%,"CUMPLIDA",IF(AND(ISNUMBER(L563),ISNUMBER(INDIRECT("FECHA_"&amp;$B563,1))), IF(L563&lt;=INDIRECT("FECHA_"&amp;$B563,1),"INCUMPLIDA","PROCESO"), "VERIFICAR FECHA")),"SIN VALOR AVANCE")</f>
        <v>CUMPLIDA</v>
      </c>
    </row>
    <row r="564" spans="1:17" ht="90.75" x14ac:dyDescent="0.2">
      <c r="A564" s="987" t="s">
        <v>19</v>
      </c>
      <c r="B564" s="988" t="s">
        <v>13</v>
      </c>
      <c r="C564" s="1263"/>
      <c r="D564" s="1263"/>
      <c r="E564" s="1262"/>
      <c r="F564" s="1262"/>
      <c r="G564" s="1262"/>
      <c r="H564" s="362" t="s">
        <v>682</v>
      </c>
      <c r="I564" s="962" t="s">
        <v>683</v>
      </c>
      <c r="J564" s="967">
        <v>1</v>
      </c>
      <c r="K564" s="1057">
        <v>45231</v>
      </c>
      <c r="L564" s="1057">
        <v>45504</v>
      </c>
      <c r="M564" s="964">
        <f t="shared" si="18"/>
        <v>39</v>
      </c>
      <c r="N564" s="1058">
        <v>1</v>
      </c>
      <c r="O564" s="1011" t="s">
        <v>802</v>
      </c>
      <c r="P564" s="364">
        <f t="shared" si="17"/>
        <v>1</v>
      </c>
      <c r="Q564" s="965" t="str" cm="1">
        <f t="array" aca="1" ref="Q564" ca="1">IF(ISNUMBER(P564),IF(P564=100%,"CUMPLIDA",IF(AND(ISNUMBER(L564),ISNUMBER(INDIRECT("FECHA_"&amp;$B564,1))), IF(L564&lt;=INDIRECT("FECHA_"&amp;$B564,1),"INCUMPLIDA","PROCESO"), "VERIFICAR FECHA")),"SIN VALOR AVANCE")</f>
        <v>CUMPLIDA</v>
      </c>
    </row>
    <row r="565" spans="1:17" ht="375.75" x14ac:dyDescent="0.2">
      <c r="A565" s="987" t="s">
        <v>19</v>
      </c>
      <c r="B565" s="988" t="s">
        <v>13</v>
      </c>
      <c r="C565" s="1263"/>
      <c r="D565" s="1263"/>
      <c r="E565" s="1262"/>
      <c r="F565" s="1262"/>
      <c r="G565" s="1262"/>
      <c r="H565" s="362" t="s">
        <v>685</v>
      </c>
      <c r="I565" s="962" t="s">
        <v>686</v>
      </c>
      <c r="J565" s="967">
        <v>1</v>
      </c>
      <c r="K565" s="1057">
        <v>45231</v>
      </c>
      <c r="L565" s="1057">
        <v>45504</v>
      </c>
      <c r="M565" s="964">
        <f t="shared" si="18"/>
        <v>39</v>
      </c>
      <c r="N565" s="1058">
        <v>1</v>
      </c>
      <c r="O565" s="1011" t="s">
        <v>839</v>
      </c>
      <c r="P565" s="364">
        <f t="shared" si="17"/>
        <v>1</v>
      </c>
      <c r="Q565" s="965" t="str" cm="1">
        <f t="array" aca="1" ref="Q565" ca="1">IF(ISNUMBER(P565),IF(P565=100%,"CUMPLIDA",IF(AND(ISNUMBER(L565),ISNUMBER(INDIRECT("FECHA_"&amp;$B565,1))), IF(L565&lt;=INDIRECT("FECHA_"&amp;$B565,1),"INCUMPLIDA","PROCESO"), "VERIFICAR FECHA")),"SIN VALOR AVANCE")</f>
        <v>CUMPLIDA</v>
      </c>
    </row>
    <row r="566" spans="1:17" ht="180.75" x14ac:dyDescent="0.2">
      <c r="A566" s="987" t="s">
        <v>19</v>
      </c>
      <c r="B566" s="988" t="s">
        <v>13</v>
      </c>
      <c r="C566" s="1263"/>
      <c r="D566" s="1263"/>
      <c r="E566" s="1262"/>
      <c r="F566" s="1262"/>
      <c r="G566" s="362" t="s">
        <v>97</v>
      </c>
      <c r="H566" s="362" t="s">
        <v>98</v>
      </c>
      <c r="I566" s="962" t="s">
        <v>99</v>
      </c>
      <c r="J566" s="967">
        <v>1</v>
      </c>
      <c r="K566" s="1060">
        <v>45323</v>
      </c>
      <c r="L566" s="1060">
        <v>45747</v>
      </c>
      <c r="M566" s="964">
        <f t="shared" si="18"/>
        <v>60.571428571428569</v>
      </c>
      <c r="N566" s="1058">
        <v>0</v>
      </c>
      <c r="O566" s="962" t="s">
        <v>910</v>
      </c>
      <c r="P566" s="364">
        <f t="shared" si="17"/>
        <v>0</v>
      </c>
      <c r="Q566" s="965" t="str" cm="1">
        <f t="array" aca="1" ref="Q566" ca="1">IF(ISNUMBER(P566),IF(P566=100%,"CUMPLIDA",IF(AND(ISNUMBER(L566),ISNUMBER(INDIRECT("FECHA_"&amp;$B566,1))), IF(L566&lt;=INDIRECT("FECHA_"&amp;$B566,1),"INCUMPLIDA","PROCESO"), "VERIFICAR FECHA")),"SIN VALOR AVANCE")</f>
        <v>PROCESO</v>
      </c>
    </row>
    <row r="567" spans="1:17" ht="90.75" x14ac:dyDescent="0.2">
      <c r="A567" s="987" t="s">
        <v>19</v>
      </c>
      <c r="B567" s="988" t="s">
        <v>13</v>
      </c>
      <c r="C567" s="1263"/>
      <c r="D567" s="1263"/>
      <c r="E567" s="1262"/>
      <c r="F567" s="1262"/>
      <c r="G567" s="362" t="s">
        <v>101</v>
      </c>
      <c r="H567" s="362" t="s">
        <v>101</v>
      </c>
      <c r="I567" s="962" t="s">
        <v>102</v>
      </c>
      <c r="J567" s="967">
        <v>1</v>
      </c>
      <c r="K567" s="1060">
        <v>45323</v>
      </c>
      <c r="L567" s="1060">
        <v>45747</v>
      </c>
      <c r="M567" s="964">
        <f t="shared" si="18"/>
        <v>60.571428571428569</v>
      </c>
      <c r="N567" s="1058">
        <v>0</v>
      </c>
      <c r="O567" s="1011" t="s">
        <v>802</v>
      </c>
      <c r="P567" s="364">
        <f t="shared" si="17"/>
        <v>0</v>
      </c>
      <c r="Q567" s="965" t="str" cm="1">
        <f t="array" aca="1" ref="Q567" ca="1">IF(ISNUMBER(P567),IF(P567=100%,"CUMPLIDA",IF(AND(ISNUMBER(L567),ISNUMBER(INDIRECT("FECHA_"&amp;$B567,1))), IF(L567&lt;=INDIRECT("FECHA_"&amp;$B567,1),"INCUMPLIDA","PROCESO"), "VERIFICAR FECHA")),"SIN VALOR AVANCE")</f>
        <v>PROCESO</v>
      </c>
    </row>
    <row r="568" spans="1:17" ht="120.75" x14ac:dyDescent="0.2">
      <c r="A568" s="987" t="s">
        <v>19</v>
      </c>
      <c r="B568" s="988" t="s">
        <v>13</v>
      </c>
      <c r="C568" s="1263"/>
      <c r="D568" s="1263"/>
      <c r="E568" s="1262"/>
      <c r="F568" s="1262"/>
      <c r="G568" s="362" t="s">
        <v>237</v>
      </c>
      <c r="H568" s="362" t="s">
        <v>238</v>
      </c>
      <c r="I568" s="962" t="s">
        <v>239</v>
      </c>
      <c r="J568" s="967">
        <v>1</v>
      </c>
      <c r="K568" s="1060">
        <v>45231</v>
      </c>
      <c r="L568" s="1060">
        <v>45747</v>
      </c>
      <c r="M568" s="964">
        <f t="shared" si="18"/>
        <v>73.714285714285708</v>
      </c>
      <c r="N568" s="1058">
        <v>0</v>
      </c>
      <c r="O568" s="962" t="s">
        <v>703</v>
      </c>
      <c r="P568" s="364">
        <f t="shared" si="17"/>
        <v>0</v>
      </c>
      <c r="Q568" s="965" t="str" cm="1">
        <f t="array" aca="1" ref="Q568" ca="1">IF(ISNUMBER(P568),IF(P568=100%,"CUMPLIDA",IF(AND(ISNUMBER(L568),ISNUMBER(INDIRECT("FECHA_"&amp;$B568,1))), IF(L568&lt;=INDIRECT("FECHA_"&amp;$B568,1),"INCUMPLIDA","PROCESO"), "VERIFICAR FECHA")),"SIN VALOR AVANCE")</f>
        <v>PROCESO</v>
      </c>
    </row>
    <row r="569" spans="1:17" ht="180.75" x14ac:dyDescent="0.2">
      <c r="A569" s="987" t="s">
        <v>19</v>
      </c>
      <c r="B569" s="988" t="s">
        <v>13</v>
      </c>
      <c r="C569" s="1263"/>
      <c r="D569" s="1263"/>
      <c r="E569" s="1262"/>
      <c r="F569" s="1262"/>
      <c r="G569" s="362" t="s">
        <v>104</v>
      </c>
      <c r="H569" s="362" t="s">
        <v>104</v>
      </c>
      <c r="I569" s="962" t="s">
        <v>247</v>
      </c>
      <c r="J569" s="967">
        <v>1</v>
      </c>
      <c r="K569" s="1060">
        <v>45323</v>
      </c>
      <c r="L569" s="1060">
        <v>45747</v>
      </c>
      <c r="M569" s="964">
        <f t="shared" si="18"/>
        <v>60.571428571428569</v>
      </c>
      <c r="N569" s="1058">
        <v>0</v>
      </c>
      <c r="O569" s="962" t="s">
        <v>910</v>
      </c>
      <c r="P569" s="364">
        <f t="shared" si="17"/>
        <v>0</v>
      </c>
      <c r="Q569" s="965" t="str" cm="1">
        <f t="array" aca="1" ref="Q569" ca="1">IF(ISNUMBER(P569),IF(P569=100%,"CUMPLIDA",IF(AND(ISNUMBER(L569),ISNUMBER(INDIRECT("FECHA_"&amp;$B569,1))), IF(L569&lt;=INDIRECT("FECHA_"&amp;$B569,1),"INCUMPLIDA","PROCESO"), "VERIFICAR FECHA")),"SIN VALOR AVANCE")</f>
        <v>PROCESO</v>
      </c>
    </row>
    <row r="570" spans="1:17" ht="90.75" x14ac:dyDescent="0.2">
      <c r="A570" s="987" t="s">
        <v>19</v>
      </c>
      <c r="B570" s="988" t="s">
        <v>13</v>
      </c>
      <c r="C570" s="1263"/>
      <c r="D570" s="1263"/>
      <c r="E570" s="1262"/>
      <c r="F570" s="1262"/>
      <c r="G570" s="362" t="s">
        <v>806</v>
      </c>
      <c r="H570" s="362" t="s">
        <v>806</v>
      </c>
      <c r="I570" s="962" t="s">
        <v>107</v>
      </c>
      <c r="J570" s="967">
        <v>1</v>
      </c>
      <c r="K570" s="1060">
        <v>45231</v>
      </c>
      <c r="L570" s="1060">
        <v>45747</v>
      </c>
      <c r="M570" s="964">
        <f t="shared" si="18"/>
        <v>73.714285714285708</v>
      </c>
      <c r="N570" s="1058">
        <v>0</v>
      </c>
      <c r="O570" s="1011" t="s">
        <v>802</v>
      </c>
      <c r="P570" s="364">
        <f t="shared" si="17"/>
        <v>0</v>
      </c>
      <c r="Q570" s="965" t="str" cm="1">
        <f t="array" aca="1" ref="Q570" ca="1">IF(ISNUMBER(P570),IF(P570=100%,"CUMPLIDA",IF(AND(ISNUMBER(L570),ISNUMBER(INDIRECT("FECHA_"&amp;$B570,1))), IF(L570&lt;=INDIRECT("FECHA_"&amp;$B570,1),"INCUMPLIDA","PROCESO"), "VERIFICAR FECHA")),"SIN VALOR AVANCE")</f>
        <v>PROCESO</v>
      </c>
    </row>
    <row r="571" spans="1:17" ht="270.75" x14ac:dyDescent="0.2">
      <c r="A571" s="987" t="s">
        <v>19</v>
      </c>
      <c r="B571" s="988" t="s">
        <v>13</v>
      </c>
      <c r="C571" s="1263"/>
      <c r="D571" s="1263"/>
      <c r="E571" s="1262"/>
      <c r="F571" s="1262"/>
      <c r="G571" s="362" t="s">
        <v>807</v>
      </c>
      <c r="H571" s="362" t="s">
        <v>807</v>
      </c>
      <c r="I571" s="962" t="s">
        <v>531</v>
      </c>
      <c r="J571" s="967">
        <v>1</v>
      </c>
      <c r="K571" s="1060">
        <v>45231</v>
      </c>
      <c r="L571" s="1060">
        <v>45808</v>
      </c>
      <c r="M571" s="964">
        <f t="shared" si="18"/>
        <v>82.428571428571431</v>
      </c>
      <c r="N571" s="1058">
        <v>0</v>
      </c>
      <c r="O571" s="1011" t="s">
        <v>803</v>
      </c>
      <c r="P571" s="364">
        <f t="shared" si="17"/>
        <v>0</v>
      </c>
      <c r="Q571" s="965" t="str" cm="1">
        <f t="array" aca="1" ref="Q571" ca="1">IF(ISNUMBER(P571),IF(P571=100%,"CUMPLIDA",IF(AND(ISNUMBER(L571),ISNUMBER(INDIRECT("FECHA_"&amp;$B571,1))), IF(L571&lt;=INDIRECT("FECHA_"&amp;$B571,1),"INCUMPLIDA","PROCESO"), "VERIFICAR FECHA")),"SIN VALOR AVANCE")</f>
        <v>PROCESO</v>
      </c>
    </row>
    <row r="572" spans="1:17" ht="195.75" x14ac:dyDescent="0.2">
      <c r="A572" s="987" t="s">
        <v>19</v>
      </c>
      <c r="B572" s="988" t="s">
        <v>13</v>
      </c>
      <c r="C572" s="1263"/>
      <c r="D572" s="1263"/>
      <c r="E572" s="1262"/>
      <c r="F572" s="1262"/>
      <c r="G572" s="362" t="s">
        <v>110</v>
      </c>
      <c r="H572" s="362" t="s">
        <v>111</v>
      </c>
      <c r="I572" s="962" t="s">
        <v>112</v>
      </c>
      <c r="J572" s="967">
        <v>12</v>
      </c>
      <c r="K572" s="1060">
        <v>46024</v>
      </c>
      <c r="L572" s="1060">
        <v>47118</v>
      </c>
      <c r="M572" s="964">
        <f t="shared" si="18"/>
        <v>156.28571428571428</v>
      </c>
      <c r="N572" s="1058">
        <v>0</v>
      </c>
      <c r="O572" s="1011" t="s">
        <v>842</v>
      </c>
      <c r="P572" s="364">
        <f t="shared" si="17"/>
        <v>0</v>
      </c>
      <c r="Q572" s="965" t="str" cm="1">
        <f t="array" aca="1" ref="Q572" ca="1">IF(ISNUMBER(P572),IF(P572=100%,"CUMPLIDA",IF(AND(ISNUMBER(L572),ISNUMBER(INDIRECT("FECHA_"&amp;$B572,1))), IF(L572&lt;=INDIRECT("FECHA_"&amp;$B572,1),"INCUMPLIDA","PROCESO"), "VERIFICAR FECHA")),"SIN VALOR AVANCE")</f>
        <v>PROCESO</v>
      </c>
    </row>
    <row r="573" spans="1:17" ht="180.75" x14ac:dyDescent="0.2">
      <c r="A573" s="987" t="s">
        <v>19</v>
      </c>
      <c r="B573" s="988" t="s">
        <v>13</v>
      </c>
      <c r="C573" s="1263"/>
      <c r="D573" s="1263"/>
      <c r="E573" s="1262"/>
      <c r="F573" s="1262"/>
      <c r="G573" s="362" t="s">
        <v>114</v>
      </c>
      <c r="H573" s="362" t="s">
        <v>115</v>
      </c>
      <c r="I573" s="962" t="s">
        <v>116</v>
      </c>
      <c r="J573" s="967">
        <v>1</v>
      </c>
      <c r="K573" s="1060">
        <v>46024</v>
      </c>
      <c r="L573" s="1060">
        <v>47118</v>
      </c>
      <c r="M573" s="964">
        <f t="shared" si="18"/>
        <v>156.28571428571428</v>
      </c>
      <c r="N573" s="1058">
        <v>0</v>
      </c>
      <c r="O573" s="1011" t="s">
        <v>911</v>
      </c>
      <c r="P573" s="364">
        <f t="shared" si="17"/>
        <v>0</v>
      </c>
      <c r="Q573" s="965" t="str" cm="1">
        <f t="array" aca="1" ref="Q573" ca="1">IF(ISNUMBER(P573),IF(P573=100%,"CUMPLIDA",IF(AND(ISNUMBER(L573),ISNUMBER(INDIRECT("FECHA_"&amp;$B573,1))), IF(L573&lt;=INDIRECT("FECHA_"&amp;$B573,1),"INCUMPLIDA","PROCESO"), "VERIFICAR FECHA")),"SIN VALOR AVANCE")</f>
        <v>PROCESO</v>
      </c>
    </row>
    <row r="574" spans="1:17" ht="375.75" x14ac:dyDescent="0.2">
      <c r="A574" s="987" t="s">
        <v>19</v>
      </c>
      <c r="B574" s="988" t="s">
        <v>13</v>
      </c>
      <c r="C574" s="1263"/>
      <c r="D574" s="1263"/>
      <c r="E574" s="1262"/>
      <c r="F574" s="1262"/>
      <c r="G574" s="362" t="s">
        <v>117</v>
      </c>
      <c r="H574" s="362" t="s">
        <v>118</v>
      </c>
      <c r="I574" s="962" t="s">
        <v>119</v>
      </c>
      <c r="J574" s="967">
        <v>2</v>
      </c>
      <c r="K574" s="1060">
        <v>46024</v>
      </c>
      <c r="L574" s="1060">
        <v>47118</v>
      </c>
      <c r="M574" s="964">
        <f t="shared" si="18"/>
        <v>156.28571428571428</v>
      </c>
      <c r="N574" s="1058">
        <v>0</v>
      </c>
      <c r="O574" s="1011" t="s">
        <v>810</v>
      </c>
      <c r="P574" s="364">
        <f t="shared" si="17"/>
        <v>0</v>
      </c>
      <c r="Q574" s="965" t="str" cm="1">
        <f t="array" aca="1" ref="Q574" ca="1">IF(ISNUMBER(P574),IF(P574=100%,"CUMPLIDA",IF(AND(ISNUMBER(L574),ISNUMBER(INDIRECT("FECHA_"&amp;$B574,1))), IF(L574&lt;=INDIRECT("FECHA_"&amp;$B574,1),"INCUMPLIDA","PROCESO"), "VERIFICAR FECHA")),"SIN VALOR AVANCE")</f>
        <v>PROCESO</v>
      </c>
    </row>
    <row r="575" spans="1:17" ht="300.75" x14ac:dyDescent="0.2">
      <c r="A575" s="987" t="s">
        <v>19</v>
      </c>
      <c r="B575" s="988" t="s">
        <v>13</v>
      </c>
      <c r="C575" s="1263" t="s">
        <v>912</v>
      </c>
      <c r="D575" s="1263" t="s">
        <v>913</v>
      </c>
      <c r="E575" s="1262" t="s">
        <v>914</v>
      </c>
      <c r="F575" s="1262" t="s">
        <v>915</v>
      </c>
      <c r="G575" s="1262" t="s">
        <v>800</v>
      </c>
      <c r="H575" s="1008" t="s">
        <v>699</v>
      </c>
      <c r="I575" s="1003" t="s">
        <v>164</v>
      </c>
      <c r="J575" s="963">
        <v>1</v>
      </c>
      <c r="K575" s="1057">
        <v>44044</v>
      </c>
      <c r="L575" s="1057">
        <v>44196</v>
      </c>
      <c r="M575" s="964">
        <f t="shared" si="18"/>
        <v>21.714285714285715</v>
      </c>
      <c r="N575" s="1058">
        <v>1</v>
      </c>
      <c r="O575" s="962" t="s">
        <v>916</v>
      </c>
      <c r="P575" s="364">
        <f t="shared" si="17"/>
        <v>1</v>
      </c>
      <c r="Q575" s="965" t="str" cm="1">
        <f t="array" aca="1" ref="Q575" ca="1">IF(ISNUMBER(P575),IF(P575=100%,"CUMPLIDA",IF(AND(ISNUMBER(L575),ISNUMBER(INDIRECT("FECHA_"&amp;$B575,1))), IF(L575&lt;=INDIRECT("FECHA_"&amp;$B575,1),"INCUMPLIDA","PROCESO"), "VERIFICAR FECHA")),"SIN VALOR AVANCE")</f>
        <v>CUMPLIDA</v>
      </c>
    </row>
    <row r="576" spans="1:17" ht="90.75" x14ac:dyDescent="0.2">
      <c r="A576" s="987" t="s">
        <v>19</v>
      </c>
      <c r="B576" s="988" t="s">
        <v>13</v>
      </c>
      <c r="C576" s="1263"/>
      <c r="D576" s="1263"/>
      <c r="E576" s="1262"/>
      <c r="F576" s="1262"/>
      <c r="G576" s="1262"/>
      <c r="H576" s="1008" t="s">
        <v>682</v>
      </c>
      <c r="I576" s="962" t="s">
        <v>683</v>
      </c>
      <c r="J576" s="963">
        <v>1</v>
      </c>
      <c r="K576" s="1057">
        <v>45231</v>
      </c>
      <c r="L576" s="1057">
        <v>45504</v>
      </c>
      <c r="M576" s="964">
        <f t="shared" si="18"/>
        <v>39</v>
      </c>
      <c r="N576" s="1058">
        <v>1</v>
      </c>
      <c r="O576" s="1011" t="s">
        <v>802</v>
      </c>
      <c r="P576" s="364">
        <f t="shared" si="17"/>
        <v>1</v>
      </c>
      <c r="Q576" s="965" t="str" cm="1">
        <f t="array" aca="1" ref="Q576" ca="1">IF(ISNUMBER(P576),IF(P576=100%,"CUMPLIDA",IF(AND(ISNUMBER(L576),ISNUMBER(INDIRECT("FECHA_"&amp;$B576,1))), IF(L576&lt;=INDIRECT("FECHA_"&amp;$B576,1),"INCUMPLIDA","PROCESO"), "VERIFICAR FECHA")),"SIN VALOR AVANCE")</f>
        <v>CUMPLIDA</v>
      </c>
    </row>
    <row r="577" spans="1:17" ht="375.75" x14ac:dyDescent="0.2">
      <c r="A577" s="987" t="s">
        <v>19</v>
      </c>
      <c r="B577" s="988" t="s">
        <v>13</v>
      </c>
      <c r="C577" s="1263"/>
      <c r="D577" s="1263"/>
      <c r="E577" s="1262"/>
      <c r="F577" s="1262"/>
      <c r="G577" s="1262"/>
      <c r="H577" s="1008" t="s">
        <v>685</v>
      </c>
      <c r="I577" s="962" t="s">
        <v>686</v>
      </c>
      <c r="J577" s="963">
        <v>1</v>
      </c>
      <c r="K577" s="1057">
        <v>45231</v>
      </c>
      <c r="L577" s="1057">
        <v>45504</v>
      </c>
      <c r="M577" s="964">
        <f>(L577-K577)/7</f>
        <v>39</v>
      </c>
      <c r="N577" s="1058">
        <v>1</v>
      </c>
      <c r="O577" s="1011" t="s">
        <v>839</v>
      </c>
      <c r="P577" s="364">
        <f t="shared" si="17"/>
        <v>1</v>
      </c>
      <c r="Q577" s="965" t="str" cm="1">
        <f t="array" aca="1" ref="Q577" ca="1">IF(ISNUMBER(P577),IF(P577=100%,"CUMPLIDA",IF(AND(ISNUMBER(L577),ISNUMBER(INDIRECT("FECHA_"&amp;$B577,1))), IF(L577&lt;=INDIRECT("FECHA_"&amp;$B577,1),"INCUMPLIDA","PROCESO"), "VERIFICAR FECHA")),"SIN VALOR AVANCE")</f>
        <v>CUMPLIDA</v>
      </c>
    </row>
    <row r="578" spans="1:17" ht="180.75" x14ac:dyDescent="0.2">
      <c r="A578" s="987" t="s">
        <v>19</v>
      </c>
      <c r="B578" s="988" t="s">
        <v>13</v>
      </c>
      <c r="C578" s="1263"/>
      <c r="D578" s="1263"/>
      <c r="E578" s="1262"/>
      <c r="F578" s="1262"/>
      <c r="G578" s="362" t="s">
        <v>97</v>
      </c>
      <c r="H578" s="362" t="s">
        <v>98</v>
      </c>
      <c r="I578" s="962" t="s">
        <v>99</v>
      </c>
      <c r="J578" s="967">
        <v>1</v>
      </c>
      <c r="K578" s="1060">
        <v>45323</v>
      </c>
      <c r="L578" s="1060">
        <v>45747</v>
      </c>
      <c r="M578" s="964">
        <f t="shared" si="18"/>
        <v>60.571428571428569</v>
      </c>
      <c r="N578" s="1058">
        <v>0</v>
      </c>
      <c r="O578" s="1011" t="s">
        <v>804</v>
      </c>
      <c r="P578" s="364">
        <f t="shared" si="17"/>
        <v>0</v>
      </c>
      <c r="Q578" s="965" t="str" cm="1">
        <f t="array" aca="1" ref="Q578" ca="1">IF(ISNUMBER(P578),IF(P578=100%,"CUMPLIDA",IF(AND(ISNUMBER(L578),ISNUMBER(INDIRECT("FECHA_"&amp;$B578,1))), IF(L578&lt;=INDIRECT("FECHA_"&amp;$B578,1),"INCUMPLIDA","PROCESO"), "VERIFICAR FECHA")),"SIN VALOR AVANCE")</f>
        <v>PROCESO</v>
      </c>
    </row>
    <row r="579" spans="1:17" ht="90.75" x14ac:dyDescent="0.2">
      <c r="A579" s="987" t="s">
        <v>19</v>
      </c>
      <c r="B579" s="988" t="s">
        <v>13</v>
      </c>
      <c r="C579" s="1263"/>
      <c r="D579" s="1263"/>
      <c r="E579" s="1262"/>
      <c r="F579" s="1262"/>
      <c r="G579" s="362" t="s">
        <v>101</v>
      </c>
      <c r="H579" s="362" t="s">
        <v>101</v>
      </c>
      <c r="I579" s="962" t="s">
        <v>102</v>
      </c>
      <c r="J579" s="967">
        <v>1</v>
      </c>
      <c r="K579" s="1060">
        <v>45323</v>
      </c>
      <c r="L579" s="1060">
        <v>45747</v>
      </c>
      <c r="M579" s="964">
        <f t="shared" si="18"/>
        <v>60.571428571428569</v>
      </c>
      <c r="N579" s="1058">
        <v>0</v>
      </c>
      <c r="O579" s="1011" t="s">
        <v>917</v>
      </c>
      <c r="P579" s="364">
        <f t="shared" si="17"/>
        <v>0</v>
      </c>
      <c r="Q579" s="965" t="str" cm="1">
        <f t="array" aca="1" ref="Q579" ca="1">IF(ISNUMBER(P579),IF(P579=100%,"CUMPLIDA",IF(AND(ISNUMBER(L579),ISNUMBER(INDIRECT("FECHA_"&amp;$B579,1))), IF(L579&lt;=INDIRECT("FECHA_"&amp;$B579,1),"INCUMPLIDA","PROCESO"), "VERIFICAR FECHA")),"SIN VALOR AVANCE")</f>
        <v>PROCESO</v>
      </c>
    </row>
    <row r="580" spans="1:17" ht="120.75" x14ac:dyDescent="0.2">
      <c r="A580" s="987" t="s">
        <v>19</v>
      </c>
      <c r="B580" s="988" t="s">
        <v>13</v>
      </c>
      <c r="C580" s="1263"/>
      <c r="D580" s="1263"/>
      <c r="E580" s="1262"/>
      <c r="F580" s="1262"/>
      <c r="G580" s="362" t="s">
        <v>237</v>
      </c>
      <c r="H580" s="362" t="s">
        <v>238</v>
      </c>
      <c r="I580" s="962" t="s">
        <v>239</v>
      </c>
      <c r="J580" s="967">
        <v>1</v>
      </c>
      <c r="K580" s="1060">
        <v>45231</v>
      </c>
      <c r="L580" s="1060">
        <v>45747</v>
      </c>
      <c r="M580" s="964">
        <f t="shared" si="18"/>
        <v>73.714285714285708</v>
      </c>
      <c r="N580" s="1058">
        <v>0</v>
      </c>
      <c r="O580" s="962" t="s">
        <v>703</v>
      </c>
      <c r="P580" s="364">
        <f t="shared" si="17"/>
        <v>0</v>
      </c>
      <c r="Q580" s="965" t="str" cm="1">
        <f t="array" aca="1" ref="Q580" ca="1">IF(ISNUMBER(P580),IF(P580=100%,"CUMPLIDA",IF(AND(ISNUMBER(L580),ISNUMBER(INDIRECT("FECHA_"&amp;$B580,1))), IF(L580&lt;=INDIRECT("FECHA_"&amp;$B580,1),"INCUMPLIDA","PROCESO"), "VERIFICAR FECHA")),"SIN VALOR AVANCE")</f>
        <v>PROCESO</v>
      </c>
    </row>
    <row r="581" spans="1:17" ht="180.75" x14ac:dyDescent="0.2">
      <c r="A581" s="987" t="s">
        <v>19</v>
      </c>
      <c r="B581" s="988" t="s">
        <v>13</v>
      </c>
      <c r="C581" s="1263"/>
      <c r="D581" s="1263"/>
      <c r="E581" s="1262"/>
      <c r="F581" s="1262"/>
      <c r="G581" s="362" t="s">
        <v>104</v>
      </c>
      <c r="H581" s="362" t="s">
        <v>104</v>
      </c>
      <c r="I581" s="962" t="s">
        <v>247</v>
      </c>
      <c r="J581" s="967">
        <v>1</v>
      </c>
      <c r="K581" s="1060">
        <v>45323</v>
      </c>
      <c r="L581" s="1060">
        <v>45747</v>
      </c>
      <c r="M581" s="964">
        <f t="shared" si="18"/>
        <v>60.571428571428569</v>
      </c>
      <c r="N581" s="1058">
        <v>0</v>
      </c>
      <c r="O581" s="1011" t="s">
        <v>804</v>
      </c>
      <c r="P581" s="364">
        <f t="shared" si="17"/>
        <v>0</v>
      </c>
      <c r="Q581" s="965" t="str" cm="1">
        <f t="array" aca="1" ref="Q581" ca="1">IF(ISNUMBER(P581),IF(P581=100%,"CUMPLIDA",IF(AND(ISNUMBER(L581),ISNUMBER(INDIRECT("FECHA_"&amp;$B581,1))), IF(L581&lt;=INDIRECT("FECHA_"&amp;$B581,1),"INCUMPLIDA","PROCESO"), "VERIFICAR FECHA")),"SIN VALOR AVANCE")</f>
        <v>PROCESO</v>
      </c>
    </row>
    <row r="582" spans="1:17" ht="90.75" x14ac:dyDescent="0.2">
      <c r="A582" s="987" t="s">
        <v>19</v>
      </c>
      <c r="B582" s="988" t="s">
        <v>13</v>
      </c>
      <c r="C582" s="1263"/>
      <c r="D582" s="1263"/>
      <c r="E582" s="1262"/>
      <c r="F582" s="1262"/>
      <c r="G582" s="362" t="s">
        <v>806</v>
      </c>
      <c r="H582" s="362" t="s">
        <v>806</v>
      </c>
      <c r="I582" s="962" t="s">
        <v>107</v>
      </c>
      <c r="J582" s="967">
        <v>1</v>
      </c>
      <c r="K582" s="1060">
        <v>45231</v>
      </c>
      <c r="L582" s="1060">
        <v>45747</v>
      </c>
      <c r="M582" s="964">
        <f t="shared" si="18"/>
        <v>73.714285714285708</v>
      </c>
      <c r="N582" s="1058">
        <v>0</v>
      </c>
      <c r="O582" s="1011" t="s">
        <v>917</v>
      </c>
      <c r="P582" s="364">
        <f t="shared" si="17"/>
        <v>0</v>
      </c>
      <c r="Q582" s="965" t="str" cm="1">
        <f t="array" aca="1" ref="Q582" ca="1">IF(ISNUMBER(P582),IF(P582=100%,"CUMPLIDA",IF(AND(ISNUMBER(L582),ISNUMBER(INDIRECT("FECHA_"&amp;$B582,1))), IF(L582&lt;=INDIRECT("FECHA_"&amp;$B582,1),"INCUMPLIDA","PROCESO"), "VERIFICAR FECHA")),"SIN VALOR AVANCE")</f>
        <v>PROCESO</v>
      </c>
    </row>
    <row r="583" spans="1:17" ht="270.75" x14ac:dyDescent="0.2">
      <c r="A583" s="987" t="s">
        <v>19</v>
      </c>
      <c r="B583" s="988" t="s">
        <v>13</v>
      </c>
      <c r="C583" s="1263"/>
      <c r="D583" s="1263"/>
      <c r="E583" s="1262"/>
      <c r="F583" s="1262"/>
      <c r="G583" s="362" t="s">
        <v>807</v>
      </c>
      <c r="H583" s="362" t="s">
        <v>807</v>
      </c>
      <c r="I583" s="962" t="s">
        <v>531</v>
      </c>
      <c r="J583" s="967">
        <v>1</v>
      </c>
      <c r="K583" s="1060">
        <v>45231</v>
      </c>
      <c r="L583" s="1060">
        <v>45808</v>
      </c>
      <c r="M583" s="964">
        <f t="shared" si="18"/>
        <v>82.428571428571431</v>
      </c>
      <c r="N583" s="1058">
        <v>0</v>
      </c>
      <c r="O583" s="1011" t="s">
        <v>918</v>
      </c>
      <c r="P583" s="364">
        <f t="shared" si="17"/>
        <v>0</v>
      </c>
      <c r="Q583" s="965" t="str" cm="1">
        <f t="array" aca="1" ref="Q583" ca="1">IF(ISNUMBER(P583),IF(P583=100%,"CUMPLIDA",IF(AND(ISNUMBER(L583),ISNUMBER(INDIRECT("FECHA_"&amp;$B583,1))), IF(L583&lt;=INDIRECT("FECHA_"&amp;$B583,1),"INCUMPLIDA","PROCESO"), "VERIFICAR FECHA")),"SIN VALOR AVANCE")</f>
        <v>PROCESO</v>
      </c>
    </row>
    <row r="584" spans="1:17" ht="210.75" x14ac:dyDescent="0.2">
      <c r="A584" s="987" t="s">
        <v>19</v>
      </c>
      <c r="B584" s="988" t="s">
        <v>13</v>
      </c>
      <c r="C584" s="1263"/>
      <c r="D584" s="1263"/>
      <c r="E584" s="1262"/>
      <c r="F584" s="1262"/>
      <c r="G584" s="362" t="s">
        <v>110</v>
      </c>
      <c r="H584" s="362" t="s">
        <v>111</v>
      </c>
      <c r="I584" s="962" t="s">
        <v>112</v>
      </c>
      <c r="J584" s="967">
        <v>12</v>
      </c>
      <c r="K584" s="1060">
        <v>46024</v>
      </c>
      <c r="L584" s="1060">
        <v>47118</v>
      </c>
      <c r="M584" s="964">
        <f t="shared" si="18"/>
        <v>156.28571428571428</v>
      </c>
      <c r="N584" s="1058">
        <v>0</v>
      </c>
      <c r="O584" s="1011" t="s">
        <v>808</v>
      </c>
      <c r="P584" s="364">
        <f t="shared" si="17"/>
        <v>0</v>
      </c>
      <c r="Q584" s="965" t="str" cm="1">
        <f t="array" aca="1" ref="Q584" ca="1">IF(ISNUMBER(P584),IF(P584=100%,"CUMPLIDA",IF(AND(ISNUMBER(L584),ISNUMBER(INDIRECT("FECHA_"&amp;$B584,1))), IF(L584&lt;=INDIRECT("FECHA_"&amp;$B584,1),"INCUMPLIDA","PROCESO"), "VERIFICAR FECHA")),"SIN VALOR AVANCE")</f>
        <v>PROCESO</v>
      </c>
    </row>
    <row r="585" spans="1:17" ht="180" x14ac:dyDescent="0.2">
      <c r="A585" s="987" t="s">
        <v>19</v>
      </c>
      <c r="B585" s="988" t="s">
        <v>13</v>
      </c>
      <c r="C585" s="1263"/>
      <c r="D585" s="1263"/>
      <c r="E585" s="1262"/>
      <c r="F585" s="1262"/>
      <c r="G585" s="362" t="s">
        <v>114</v>
      </c>
      <c r="H585" s="362" t="s">
        <v>115</v>
      </c>
      <c r="I585" s="962" t="s">
        <v>116</v>
      </c>
      <c r="J585" s="967">
        <v>1</v>
      </c>
      <c r="K585" s="1060">
        <v>46024</v>
      </c>
      <c r="L585" s="1060">
        <v>47118</v>
      </c>
      <c r="M585" s="964">
        <f t="shared" si="18"/>
        <v>156.28571428571428</v>
      </c>
      <c r="N585" s="1058">
        <v>0</v>
      </c>
      <c r="O585" s="962" t="s">
        <v>919</v>
      </c>
      <c r="P585" s="364">
        <f t="shared" si="17"/>
        <v>0</v>
      </c>
      <c r="Q585" s="965" t="str" cm="1">
        <f t="array" aca="1" ref="Q585" ca="1">IF(ISNUMBER(P585),IF(P585=100%,"CUMPLIDA",IF(AND(ISNUMBER(L585),ISNUMBER(INDIRECT("FECHA_"&amp;$B585,1))), IF(L585&lt;=INDIRECT("FECHA_"&amp;$B585,1),"INCUMPLIDA","PROCESO"), "VERIFICAR FECHA")),"SIN VALOR AVANCE")</f>
        <v>PROCESO</v>
      </c>
    </row>
    <row r="586" spans="1:17" ht="345.75" x14ac:dyDescent="0.2">
      <c r="A586" s="987" t="s">
        <v>19</v>
      </c>
      <c r="B586" s="988" t="s">
        <v>13</v>
      </c>
      <c r="C586" s="1263"/>
      <c r="D586" s="1263"/>
      <c r="E586" s="1262"/>
      <c r="F586" s="1262"/>
      <c r="G586" s="362" t="s">
        <v>117</v>
      </c>
      <c r="H586" s="362" t="s">
        <v>118</v>
      </c>
      <c r="I586" s="962" t="s">
        <v>119</v>
      </c>
      <c r="J586" s="967">
        <v>2</v>
      </c>
      <c r="K586" s="1060">
        <v>46024</v>
      </c>
      <c r="L586" s="1060">
        <v>47118</v>
      </c>
      <c r="M586" s="964">
        <f t="shared" si="18"/>
        <v>156.28571428571428</v>
      </c>
      <c r="N586" s="1058">
        <v>0</v>
      </c>
      <c r="O586" s="1011" t="s">
        <v>821</v>
      </c>
      <c r="P586" s="364">
        <f t="shared" ref="P586:P649" si="19">IF(B586="ITRC",N586,N586/J586)</f>
        <v>0</v>
      </c>
      <c r="Q586" s="965" t="str" cm="1">
        <f t="array" aca="1" ref="Q586" ca="1">IF(ISNUMBER(P586),IF(P586=100%,"CUMPLIDA",IF(AND(ISNUMBER(L586),ISNUMBER(INDIRECT("FECHA_"&amp;$B586,1))), IF(L586&lt;=INDIRECT("FECHA_"&amp;$B586,1),"INCUMPLIDA","PROCESO"), "VERIFICAR FECHA")),"SIN VALOR AVANCE")</f>
        <v>PROCESO</v>
      </c>
    </row>
    <row r="587" spans="1:17" ht="270.75" x14ac:dyDescent="0.2">
      <c r="A587" s="987" t="s">
        <v>19</v>
      </c>
      <c r="B587" s="988" t="s">
        <v>13</v>
      </c>
      <c r="C587" s="1263" t="s">
        <v>920</v>
      </c>
      <c r="D587" s="1263" t="s">
        <v>823</v>
      </c>
      <c r="E587" s="1262" t="s">
        <v>921</v>
      </c>
      <c r="F587" s="1262" t="s">
        <v>922</v>
      </c>
      <c r="G587" s="1262" t="s">
        <v>800</v>
      </c>
      <c r="H587" s="1008" t="s">
        <v>699</v>
      </c>
      <c r="I587" s="962" t="s">
        <v>164</v>
      </c>
      <c r="J587" s="963">
        <v>1</v>
      </c>
      <c r="K587" s="1057">
        <v>44044</v>
      </c>
      <c r="L587" s="1057">
        <v>44196</v>
      </c>
      <c r="M587" s="964">
        <f t="shared" si="18"/>
        <v>21.714285714285715</v>
      </c>
      <c r="N587" s="1058">
        <v>1</v>
      </c>
      <c r="O587" s="962" t="s">
        <v>923</v>
      </c>
      <c r="P587" s="364">
        <f t="shared" si="19"/>
        <v>1</v>
      </c>
      <c r="Q587" s="965" t="str" cm="1">
        <f t="array" aca="1" ref="Q587" ca="1">IF(ISNUMBER(P587),IF(P587=100%,"CUMPLIDA",IF(AND(ISNUMBER(L587),ISNUMBER(INDIRECT("FECHA_"&amp;$B587,1))), IF(L587&lt;=INDIRECT("FECHA_"&amp;$B587,1),"INCUMPLIDA","PROCESO"), "VERIFICAR FECHA")),"SIN VALOR AVANCE")</f>
        <v>CUMPLIDA</v>
      </c>
    </row>
    <row r="588" spans="1:17" ht="90.75" x14ac:dyDescent="0.2">
      <c r="A588" s="987" t="s">
        <v>19</v>
      </c>
      <c r="B588" s="988" t="s">
        <v>13</v>
      </c>
      <c r="C588" s="1263"/>
      <c r="D588" s="1263"/>
      <c r="E588" s="1262"/>
      <c r="F588" s="1262"/>
      <c r="G588" s="1262"/>
      <c r="H588" s="1008" t="s">
        <v>682</v>
      </c>
      <c r="I588" s="962" t="s">
        <v>683</v>
      </c>
      <c r="J588" s="963">
        <v>1</v>
      </c>
      <c r="K588" s="1057">
        <v>45231</v>
      </c>
      <c r="L588" s="1057">
        <v>45504</v>
      </c>
      <c r="M588" s="964">
        <f t="shared" si="18"/>
        <v>39</v>
      </c>
      <c r="N588" s="1058">
        <v>1</v>
      </c>
      <c r="O588" s="1011" t="s">
        <v>802</v>
      </c>
      <c r="P588" s="364">
        <f t="shared" si="19"/>
        <v>1</v>
      </c>
      <c r="Q588" s="965" t="str" cm="1">
        <f t="array" aca="1" ref="Q588" ca="1">IF(ISNUMBER(P588),IF(P588=100%,"CUMPLIDA",IF(AND(ISNUMBER(L588),ISNUMBER(INDIRECT("FECHA_"&amp;$B588,1))), IF(L588&lt;=INDIRECT("FECHA_"&amp;$B588,1),"INCUMPLIDA","PROCESO"), "VERIFICAR FECHA")),"SIN VALOR AVANCE")</f>
        <v>CUMPLIDA</v>
      </c>
    </row>
    <row r="589" spans="1:17" ht="375.75" x14ac:dyDescent="0.2">
      <c r="A589" s="987" t="s">
        <v>19</v>
      </c>
      <c r="B589" s="988" t="s">
        <v>13</v>
      </c>
      <c r="C589" s="1263"/>
      <c r="D589" s="1263"/>
      <c r="E589" s="1262"/>
      <c r="F589" s="1262"/>
      <c r="G589" s="1262"/>
      <c r="H589" s="1008" t="s">
        <v>685</v>
      </c>
      <c r="I589" s="962" t="s">
        <v>686</v>
      </c>
      <c r="J589" s="963">
        <v>1</v>
      </c>
      <c r="K589" s="1057">
        <v>45231</v>
      </c>
      <c r="L589" s="1057">
        <v>45504</v>
      </c>
      <c r="M589" s="964">
        <f>(L589-K589)/7</f>
        <v>39</v>
      </c>
      <c r="N589" s="1058">
        <v>1</v>
      </c>
      <c r="O589" s="1011" t="s">
        <v>839</v>
      </c>
      <c r="P589" s="364">
        <f t="shared" si="19"/>
        <v>1</v>
      </c>
      <c r="Q589" s="965" t="str" cm="1">
        <f t="array" aca="1" ref="Q589" ca="1">IF(ISNUMBER(P589),IF(P589=100%,"CUMPLIDA",IF(AND(ISNUMBER(L589),ISNUMBER(INDIRECT("FECHA_"&amp;$B589,1))), IF(L589&lt;=INDIRECT("FECHA_"&amp;$B589,1),"INCUMPLIDA","PROCESO"), "VERIFICAR FECHA")),"SIN VALOR AVANCE")</f>
        <v>CUMPLIDA</v>
      </c>
    </row>
    <row r="590" spans="1:17" ht="210.75" x14ac:dyDescent="0.2">
      <c r="A590" s="987" t="s">
        <v>19</v>
      </c>
      <c r="B590" s="988" t="s">
        <v>13</v>
      </c>
      <c r="C590" s="1263"/>
      <c r="D590" s="1263"/>
      <c r="E590" s="1262"/>
      <c r="F590" s="1262"/>
      <c r="G590" s="362" t="s">
        <v>97</v>
      </c>
      <c r="H590" s="362" t="s">
        <v>98</v>
      </c>
      <c r="I590" s="962" t="s">
        <v>99</v>
      </c>
      <c r="J590" s="967">
        <v>1</v>
      </c>
      <c r="K590" s="1060">
        <v>45323</v>
      </c>
      <c r="L590" s="1060">
        <v>45747</v>
      </c>
      <c r="M590" s="964">
        <f t="shared" si="18"/>
        <v>60.571428571428569</v>
      </c>
      <c r="N590" s="1058">
        <v>0</v>
      </c>
      <c r="O590" s="1011" t="s">
        <v>897</v>
      </c>
      <c r="P590" s="364">
        <f t="shared" si="19"/>
        <v>0</v>
      </c>
      <c r="Q590" s="965" t="str" cm="1">
        <f t="array" aca="1" ref="Q590" ca="1">IF(ISNUMBER(P590),IF(P590=100%,"CUMPLIDA",IF(AND(ISNUMBER(L590),ISNUMBER(INDIRECT("FECHA_"&amp;$B590,1))), IF(L590&lt;=INDIRECT("FECHA_"&amp;$B590,1),"INCUMPLIDA","PROCESO"), "VERIFICAR FECHA")),"SIN VALOR AVANCE")</f>
        <v>PROCESO</v>
      </c>
    </row>
    <row r="591" spans="1:17" ht="90.75" x14ac:dyDescent="0.2">
      <c r="A591" s="987" t="s">
        <v>19</v>
      </c>
      <c r="B591" s="988" t="s">
        <v>13</v>
      </c>
      <c r="C591" s="1263"/>
      <c r="D591" s="1263"/>
      <c r="E591" s="1262"/>
      <c r="F591" s="1262"/>
      <c r="G591" s="362" t="s">
        <v>101</v>
      </c>
      <c r="H591" s="362" t="s">
        <v>101</v>
      </c>
      <c r="I591" s="962" t="s">
        <v>102</v>
      </c>
      <c r="J591" s="967">
        <v>1</v>
      </c>
      <c r="K591" s="1060">
        <v>45323</v>
      </c>
      <c r="L591" s="1060">
        <v>45747</v>
      </c>
      <c r="M591" s="964">
        <f t="shared" si="18"/>
        <v>60.571428571428569</v>
      </c>
      <c r="N591" s="1058">
        <v>0</v>
      </c>
      <c r="O591" s="1011" t="s">
        <v>917</v>
      </c>
      <c r="P591" s="364">
        <f t="shared" si="19"/>
        <v>0</v>
      </c>
      <c r="Q591" s="965" t="str" cm="1">
        <f t="array" aca="1" ref="Q591" ca="1">IF(ISNUMBER(P591),IF(P591=100%,"CUMPLIDA",IF(AND(ISNUMBER(L591),ISNUMBER(INDIRECT("FECHA_"&amp;$B591,1))), IF(L591&lt;=INDIRECT("FECHA_"&amp;$B591,1),"INCUMPLIDA","PROCESO"), "VERIFICAR FECHA")),"SIN VALOR AVANCE")</f>
        <v>PROCESO</v>
      </c>
    </row>
    <row r="592" spans="1:17" ht="120.75" x14ac:dyDescent="0.2">
      <c r="A592" s="987" t="s">
        <v>19</v>
      </c>
      <c r="B592" s="988" t="s">
        <v>13</v>
      </c>
      <c r="C592" s="1263"/>
      <c r="D592" s="1263"/>
      <c r="E592" s="1262"/>
      <c r="F592" s="1262"/>
      <c r="G592" s="362" t="s">
        <v>237</v>
      </c>
      <c r="H592" s="362" t="s">
        <v>238</v>
      </c>
      <c r="I592" s="962" t="s">
        <v>239</v>
      </c>
      <c r="J592" s="967">
        <v>1</v>
      </c>
      <c r="K592" s="1060">
        <v>45231</v>
      </c>
      <c r="L592" s="1060">
        <v>45747</v>
      </c>
      <c r="M592" s="964">
        <f t="shared" si="18"/>
        <v>73.714285714285708</v>
      </c>
      <c r="N592" s="1058">
        <v>0</v>
      </c>
      <c r="O592" s="962" t="s">
        <v>703</v>
      </c>
      <c r="P592" s="364">
        <f t="shared" si="19"/>
        <v>0</v>
      </c>
      <c r="Q592" s="965" t="str" cm="1">
        <f t="array" aca="1" ref="Q592" ca="1">IF(ISNUMBER(P592),IF(P592=100%,"CUMPLIDA",IF(AND(ISNUMBER(L592),ISNUMBER(INDIRECT("FECHA_"&amp;$B592,1))), IF(L592&lt;=INDIRECT("FECHA_"&amp;$B592,1),"INCUMPLIDA","PROCESO"), "VERIFICAR FECHA")),"SIN VALOR AVANCE")</f>
        <v>PROCESO</v>
      </c>
    </row>
    <row r="593" spans="1:17" ht="210.75" x14ac:dyDescent="0.2">
      <c r="A593" s="987" t="s">
        <v>19</v>
      </c>
      <c r="B593" s="988" t="s">
        <v>13</v>
      </c>
      <c r="C593" s="1263"/>
      <c r="D593" s="1263"/>
      <c r="E593" s="1262"/>
      <c r="F593" s="1262"/>
      <c r="G593" s="362" t="s">
        <v>104</v>
      </c>
      <c r="H593" s="362" t="s">
        <v>104</v>
      </c>
      <c r="I593" s="962" t="s">
        <v>247</v>
      </c>
      <c r="J593" s="967">
        <v>1</v>
      </c>
      <c r="K593" s="1060">
        <v>45323</v>
      </c>
      <c r="L593" s="1060">
        <v>45747</v>
      </c>
      <c r="M593" s="964">
        <f t="shared" si="18"/>
        <v>60.571428571428569</v>
      </c>
      <c r="N593" s="1058">
        <v>0</v>
      </c>
      <c r="O593" s="1011" t="s">
        <v>897</v>
      </c>
      <c r="P593" s="364">
        <f t="shared" si="19"/>
        <v>0</v>
      </c>
      <c r="Q593" s="965" t="str" cm="1">
        <f t="array" aca="1" ref="Q593" ca="1">IF(ISNUMBER(P593),IF(P593=100%,"CUMPLIDA",IF(AND(ISNUMBER(L593),ISNUMBER(INDIRECT("FECHA_"&amp;$B593,1))), IF(L593&lt;=INDIRECT("FECHA_"&amp;$B593,1),"INCUMPLIDA","PROCESO"), "VERIFICAR FECHA")),"SIN VALOR AVANCE")</f>
        <v>PROCESO</v>
      </c>
    </row>
    <row r="594" spans="1:17" ht="90.75" x14ac:dyDescent="0.2">
      <c r="A594" s="987" t="s">
        <v>19</v>
      </c>
      <c r="B594" s="988" t="s">
        <v>13</v>
      </c>
      <c r="C594" s="1263"/>
      <c r="D594" s="1263"/>
      <c r="E594" s="1262"/>
      <c r="F594" s="1262"/>
      <c r="G594" s="362" t="s">
        <v>806</v>
      </c>
      <c r="H594" s="362" t="s">
        <v>806</v>
      </c>
      <c r="I594" s="962" t="s">
        <v>107</v>
      </c>
      <c r="J594" s="967">
        <v>1</v>
      </c>
      <c r="K594" s="1060">
        <v>45231</v>
      </c>
      <c r="L594" s="1060">
        <v>45747</v>
      </c>
      <c r="M594" s="964">
        <f t="shared" si="18"/>
        <v>73.714285714285708</v>
      </c>
      <c r="N594" s="1058">
        <v>0</v>
      </c>
      <c r="O594" s="1011" t="s">
        <v>917</v>
      </c>
      <c r="P594" s="364">
        <f t="shared" si="19"/>
        <v>0</v>
      </c>
      <c r="Q594" s="965" t="str" cm="1">
        <f t="array" aca="1" ref="Q594" ca="1">IF(ISNUMBER(P594),IF(P594=100%,"CUMPLIDA",IF(AND(ISNUMBER(L594),ISNUMBER(INDIRECT("FECHA_"&amp;$B594,1))), IF(L594&lt;=INDIRECT("FECHA_"&amp;$B594,1),"INCUMPLIDA","PROCESO"), "VERIFICAR FECHA")),"SIN VALOR AVANCE")</f>
        <v>PROCESO</v>
      </c>
    </row>
    <row r="595" spans="1:17" ht="270.75" x14ac:dyDescent="0.2">
      <c r="A595" s="987" t="s">
        <v>19</v>
      </c>
      <c r="B595" s="988" t="s">
        <v>13</v>
      </c>
      <c r="C595" s="1263"/>
      <c r="D595" s="1263"/>
      <c r="E595" s="1262"/>
      <c r="F595" s="1262"/>
      <c r="G595" s="362" t="s">
        <v>807</v>
      </c>
      <c r="H595" s="362" t="s">
        <v>807</v>
      </c>
      <c r="I595" s="962" t="s">
        <v>531</v>
      </c>
      <c r="J595" s="967">
        <v>1</v>
      </c>
      <c r="K595" s="1060">
        <v>45231</v>
      </c>
      <c r="L595" s="1060">
        <v>45808</v>
      </c>
      <c r="M595" s="964">
        <f t="shared" ref="M595:M658" si="20">(L595-K595)/7</f>
        <v>82.428571428571431</v>
      </c>
      <c r="N595" s="1058">
        <v>0</v>
      </c>
      <c r="O595" s="1011" t="s">
        <v>918</v>
      </c>
      <c r="P595" s="364">
        <f t="shared" si="19"/>
        <v>0</v>
      </c>
      <c r="Q595" s="965" t="str" cm="1">
        <f t="array" aca="1" ref="Q595" ca="1">IF(ISNUMBER(P595),IF(P595=100%,"CUMPLIDA",IF(AND(ISNUMBER(L595),ISNUMBER(INDIRECT("FECHA_"&amp;$B595,1))), IF(L595&lt;=INDIRECT("FECHA_"&amp;$B595,1),"INCUMPLIDA","PROCESO"), "VERIFICAR FECHA")),"SIN VALOR AVANCE")</f>
        <v>PROCESO</v>
      </c>
    </row>
    <row r="596" spans="1:17" ht="195.75" x14ac:dyDescent="0.2">
      <c r="A596" s="987" t="s">
        <v>19</v>
      </c>
      <c r="B596" s="988" t="s">
        <v>13</v>
      </c>
      <c r="C596" s="1263"/>
      <c r="D596" s="1263"/>
      <c r="E596" s="1262"/>
      <c r="F596" s="1262"/>
      <c r="G596" s="362" t="s">
        <v>110</v>
      </c>
      <c r="H596" s="362" t="s">
        <v>111</v>
      </c>
      <c r="I596" s="962" t="s">
        <v>112</v>
      </c>
      <c r="J596" s="967">
        <v>7</v>
      </c>
      <c r="K596" s="1060">
        <v>46024</v>
      </c>
      <c r="L596" s="1060">
        <v>46660</v>
      </c>
      <c r="M596" s="964">
        <f t="shared" si="20"/>
        <v>90.857142857142861</v>
      </c>
      <c r="N596" s="1058">
        <v>0</v>
      </c>
      <c r="O596" s="1011" t="s">
        <v>842</v>
      </c>
      <c r="P596" s="364">
        <f t="shared" si="19"/>
        <v>0</v>
      </c>
      <c r="Q596" s="965" t="str" cm="1">
        <f t="array" aca="1" ref="Q596" ca="1">IF(ISNUMBER(P596),IF(P596=100%,"CUMPLIDA",IF(AND(ISNUMBER(L596),ISNUMBER(INDIRECT("FECHA_"&amp;$B596,1))), IF(L596&lt;=INDIRECT("FECHA_"&amp;$B596,1),"INCUMPLIDA","PROCESO"), "VERIFICAR FECHA")),"SIN VALOR AVANCE")</f>
        <v>PROCESO</v>
      </c>
    </row>
    <row r="597" spans="1:17" ht="195.75" x14ac:dyDescent="0.2">
      <c r="A597" s="987" t="s">
        <v>19</v>
      </c>
      <c r="B597" s="988" t="s">
        <v>13</v>
      </c>
      <c r="C597" s="1263"/>
      <c r="D597" s="1263"/>
      <c r="E597" s="1262"/>
      <c r="F597" s="1262"/>
      <c r="G597" s="362" t="s">
        <v>114</v>
      </c>
      <c r="H597" s="362" t="s">
        <v>115</v>
      </c>
      <c r="I597" s="962" t="s">
        <v>116</v>
      </c>
      <c r="J597" s="967">
        <v>1</v>
      </c>
      <c r="K597" s="1060">
        <v>46024</v>
      </c>
      <c r="L597" s="1060">
        <v>46660</v>
      </c>
      <c r="M597" s="964">
        <f t="shared" si="20"/>
        <v>90.857142857142861</v>
      </c>
      <c r="N597" s="1058">
        <v>0</v>
      </c>
      <c r="O597" s="1011" t="s">
        <v>849</v>
      </c>
      <c r="P597" s="364">
        <f t="shared" si="19"/>
        <v>0</v>
      </c>
      <c r="Q597" s="965" t="str" cm="1">
        <f t="array" aca="1" ref="Q597" ca="1">IF(ISNUMBER(P597),IF(P597=100%,"CUMPLIDA",IF(AND(ISNUMBER(L597),ISNUMBER(INDIRECT("FECHA_"&amp;$B597,1))), IF(L597&lt;=INDIRECT("FECHA_"&amp;$B597,1),"INCUMPLIDA","PROCESO"), "VERIFICAR FECHA")),"SIN VALOR AVANCE")</f>
        <v>PROCESO</v>
      </c>
    </row>
    <row r="598" spans="1:17" ht="345.75" x14ac:dyDescent="0.2">
      <c r="A598" s="987" t="s">
        <v>19</v>
      </c>
      <c r="B598" s="988" t="s">
        <v>13</v>
      </c>
      <c r="C598" s="1263"/>
      <c r="D598" s="1263"/>
      <c r="E598" s="1262"/>
      <c r="F598" s="1262"/>
      <c r="G598" s="362" t="s">
        <v>117</v>
      </c>
      <c r="H598" s="362" t="s">
        <v>118</v>
      </c>
      <c r="I598" s="962" t="s">
        <v>119</v>
      </c>
      <c r="J598" s="967">
        <v>2</v>
      </c>
      <c r="K598" s="1060">
        <v>46024</v>
      </c>
      <c r="L598" s="1060">
        <v>46660</v>
      </c>
      <c r="M598" s="964">
        <f t="shared" si="20"/>
        <v>90.857142857142861</v>
      </c>
      <c r="N598" s="1058">
        <v>0</v>
      </c>
      <c r="O598" s="1011" t="s">
        <v>821</v>
      </c>
      <c r="P598" s="364">
        <f t="shared" si="19"/>
        <v>0</v>
      </c>
      <c r="Q598" s="965" t="str" cm="1">
        <f t="array" aca="1" ref="Q598" ca="1">IF(ISNUMBER(P598),IF(P598=100%,"CUMPLIDA",IF(AND(ISNUMBER(L598),ISNUMBER(INDIRECT("FECHA_"&amp;$B598,1))), IF(L598&lt;=INDIRECT("FECHA_"&amp;$B598,1),"INCUMPLIDA","PROCESO"), "VERIFICAR FECHA")),"SIN VALOR AVANCE")</f>
        <v>PROCESO</v>
      </c>
    </row>
    <row r="599" spans="1:17" ht="345.75" x14ac:dyDescent="0.2">
      <c r="A599" s="987" t="s">
        <v>19</v>
      </c>
      <c r="B599" s="988" t="s">
        <v>13</v>
      </c>
      <c r="C599" s="1263" t="s">
        <v>924</v>
      </c>
      <c r="D599" s="1263" t="s">
        <v>925</v>
      </c>
      <c r="E599" s="1262" t="s">
        <v>926</v>
      </c>
      <c r="F599" s="1262" t="s">
        <v>927</v>
      </c>
      <c r="G599" s="362" t="s">
        <v>928</v>
      </c>
      <c r="H599" s="362" t="s">
        <v>929</v>
      </c>
      <c r="I599" s="962" t="s">
        <v>930</v>
      </c>
      <c r="J599" s="963">
        <v>1</v>
      </c>
      <c r="K599" s="1057">
        <v>43983</v>
      </c>
      <c r="L599" s="1057">
        <v>44043</v>
      </c>
      <c r="M599" s="964">
        <f t="shared" si="20"/>
        <v>8.5714285714285712</v>
      </c>
      <c r="N599" s="1058">
        <v>1</v>
      </c>
      <c r="O599" s="962" t="s">
        <v>931</v>
      </c>
      <c r="P599" s="364">
        <f t="shared" si="19"/>
        <v>1</v>
      </c>
      <c r="Q599" s="965" t="str" cm="1">
        <f t="array" aca="1" ref="Q599" ca="1">IF(ISNUMBER(P599),IF(P599=100%,"CUMPLIDA",IF(AND(ISNUMBER(L599),ISNUMBER(INDIRECT("FECHA_"&amp;$B599,1))), IF(L599&lt;=INDIRECT("FECHA_"&amp;$B599,1),"INCUMPLIDA","PROCESO"), "VERIFICAR FECHA")),"SIN VALOR AVANCE")</f>
        <v>CUMPLIDA</v>
      </c>
    </row>
    <row r="600" spans="1:17" ht="345.75" x14ac:dyDescent="0.2">
      <c r="A600" s="987" t="s">
        <v>19</v>
      </c>
      <c r="B600" s="988" t="s">
        <v>13</v>
      </c>
      <c r="C600" s="1263"/>
      <c r="D600" s="1263"/>
      <c r="E600" s="1262"/>
      <c r="F600" s="1262"/>
      <c r="G600" s="362" t="s">
        <v>928</v>
      </c>
      <c r="H600" s="362" t="s">
        <v>932</v>
      </c>
      <c r="I600" s="962" t="s">
        <v>933</v>
      </c>
      <c r="J600" s="963">
        <v>1</v>
      </c>
      <c r="K600" s="1057">
        <v>44044</v>
      </c>
      <c r="L600" s="1057">
        <v>44104</v>
      </c>
      <c r="M600" s="964">
        <f t="shared" si="20"/>
        <v>8.5714285714285712</v>
      </c>
      <c r="N600" s="1058">
        <v>1</v>
      </c>
      <c r="O600" s="962" t="s">
        <v>931</v>
      </c>
      <c r="P600" s="364">
        <f t="shared" si="19"/>
        <v>1</v>
      </c>
      <c r="Q600" s="965" t="str" cm="1">
        <f t="array" aca="1" ref="Q600" ca="1">IF(ISNUMBER(P600),IF(P600=100%,"CUMPLIDA",IF(AND(ISNUMBER(L600),ISNUMBER(INDIRECT("FECHA_"&amp;$B600,1))), IF(L600&lt;=INDIRECT("FECHA_"&amp;$B600,1),"INCUMPLIDA","PROCESO"), "VERIFICAR FECHA")),"SIN VALOR AVANCE")</f>
        <v>CUMPLIDA</v>
      </c>
    </row>
    <row r="601" spans="1:17" ht="345.75" x14ac:dyDescent="0.2">
      <c r="A601" s="987" t="s">
        <v>19</v>
      </c>
      <c r="B601" s="988" t="s">
        <v>13</v>
      </c>
      <c r="C601" s="1263"/>
      <c r="D601" s="1263"/>
      <c r="E601" s="1262"/>
      <c r="F601" s="1262"/>
      <c r="G601" s="362" t="s">
        <v>928</v>
      </c>
      <c r="H601" s="362" t="s">
        <v>934</v>
      </c>
      <c r="I601" s="962" t="s">
        <v>935</v>
      </c>
      <c r="J601" s="963">
        <v>1</v>
      </c>
      <c r="K601" s="1057">
        <v>44105</v>
      </c>
      <c r="L601" s="1057">
        <v>44165</v>
      </c>
      <c r="M601" s="964">
        <f t="shared" si="20"/>
        <v>8.5714285714285712</v>
      </c>
      <c r="N601" s="1058">
        <v>1</v>
      </c>
      <c r="O601" s="962" t="s">
        <v>936</v>
      </c>
      <c r="P601" s="364">
        <f t="shared" si="19"/>
        <v>1</v>
      </c>
      <c r="Q601" s="965" t="str" cm="1">
        <f t="array" aca="1" ref="Q601" ca="1">IF(ISNUMBER(P601),IF(P601=100%,"CUMPLIDA",IF(AND(ISNUMBER(L601),ISNUMBER(INDIRECT("FECHA_"&amp;$B601,1))), IF(L601&lt;=INDIRECT("FECHA_"&amp;$B601,1),"INCUMPLIDA","PROCESO"), "VERIFICAR FECHA")),"SIN VALOR AVANCE")</f>
        <v>CUMPLIDA</v>
      </c>
    </row>
    <row r="602" spans="1:17" ht="165.75" x14ac:dyDescent="0.2">
      <c r="A602" s="987" t="s">
        <v>19</v>
      </c>
      <c r="B602" s="988" t="s">
        <v>13</v>
      </c>
      <c r="C602" s="1263"/>
      <c r="D602" s="1263"/>
      <c r="E602" s="1262"/>
      <c r="F602" s="1262"/>
      <c r="G602" s="362" t="s">
        <v>928</v>
      </c>
      <c r="H602" s="362" t="s">
        <v>937</v>
      </c>
      <c r="I602" s="962" t="s">
        <v>938</v>
      </c>
      <c r="J602" s="963">
        <v>1</v>
      </c>
      <c r="K602" s="1057">
        <v>44197</v>
      </c>
      <c r="L602" s="1057">
        <v>44530</v>
      </c>
      <c r="M602" s="964">
        <f t="shared" si="20"/>
        <v>47.571428571428569</v>
      </c>
      <c r="N602" s="1058">
        <v>1</v>
      </c>
      <c r="O602" s="962" t="s">
        <v>939</v>
      </c>
      <c r="P602" s="364">
        <f t="shared" si="19"/>
        <v>1</v>
      </c>
      <c r="Q602" s="965" t="str" cm="1">
        <f t="array" aca="1" ref="Q602" ca="1">IF(ISNUMBER(P602),IF(P602=100%,"CUMPLIDA",IF(AND(ISNUMBER(L602),ISNUMBER(INDIRECT("FECHA_"&amp;$B602,1))), IF(L602&lt;=INDIRECT("FECHA_"&amp;$B602,1),"INCUMPLIDA","PROCESO"), "VERIFICAR FECHA")),"SIN VALOR AVANCE")</f>
        <v>CUMPLIDA</v>
      </c>
    </row>
    <row r="603" spans="1:17" ht="390.75" x14ac:dyDescent="0.2">
      <c r="A603" s="987" t="s">
        <v>19</v>
      </c>
      <c r="B603" s="988" t="s">
        <v>13</v>
      </c>
      <c r="C603" s="1263"/>
      <c r="D603" s="1263"/>
      <c r="E603" s="1262"/>
      <c r="F603" s="1262"/>
      <c r="G603" s="362" t="s">
        <v>928</v>
      </c>
      <c r="H603" s="362" t="s">
        <v>940</v>
      </c>
      <c r="I603" s="962" t="s">
        <v>941</v>
      </c>
      <c r="J603" s="963">
        <v>2</v>
      </c>
      <c r="K603" s="1057">
        <v>44531</v>
      </c>
      <c r="L603" s="1057">
        <v>44835</v>
      </c>
      <c r="M603" s="964">
        <f t="shared" si="20"/>
        <v>43.428571428571431</v>
      </c>
      <c r="N603" s="1058">
        <v>2</v>
      </c>
      <c r="O603" s="962" t="s">
        <v>942</v>
      </c>
      <c r="P603" s="364">
        <f t="shared" si="19"/>
        <v>1</v>
      </c>
      <c r="Q603" s="965" t="str" cm="1">
        <f t="array" aca="1" ref="Q603" ca="1">IF(ISNUMBER(P603),IF(P603=100%,"CUMPLIDA",IF(AND(ISNUMBER(L603),ISNUMBER(INDIRECT("FECHA_"&amp;$B603,1))), IF(L603&lt;=INDIRECT("FECHA_"&amp;$B603,1),"INCUMPLIDA","PROCESO"), "VERIFICAR FECHA")),"SIN VALOR AVANCE")</f>
        <v>CUMPLIDA</v>
      </c>
    </row>
    <row r="604" spans="1:17" ht="390.75" x14ac:dyDescent="0.2">
      <c r="A604" s="987" t="s">
        <v>19</v>
      </c>
      <c r="B604" s="988" t="s">
        <v>13</v>
      </c>
      <c r="C604" s="1263"/>
      <c r="D604" s="1263"/>
      <c r="E604" s="1262"/>
      <c r="F604" s="1262"/>
      <c r="G604" s="362" t="s">
        <v>928</v>
      </c>
      <c r="H604" s="362" t="s">
        <v>943</v>
      </c>
      <c r="I604" s="962" t="s">
        <v>258</v>
      </c>
      <c r="J604" s="963">
        <v>1</v>
      </c>
      <c r="K604" s="1057">
        <v>45597</v>
      </c>
      <c r="L604" s="1057">
        <v>45961</v>
      </c>
      <c r="M604" s="964">
        <f t="shared" si="20"/>
        <v>52</v>
      </c>
      <c r="N604" s="1058">
        <v>0</v>
      </c>
      <c r="O604" s="962" t="s">
        <v>944</v>
      </c>
      <c r="P604" s="364">
        <f t="shared" si="19"/>
        <v>0</v>
      </c>
      <c r="Q604" s="965" t="str" cm="1">
        <f t="array" aca="1" ref="Q604" ca="1">IF(ISNUMBER(P604),IF(P604=100%,"CUMPLIDA",IF(AND(ISNUMBER(L604),ISNUMBER(INDIRECT("FECHA_"&amp;$B604,1))), IF(L604&lt;=INDIRECT("FECHA_"&amp;$B604,1),"INCUMPLIDA","PROCESO"), "VERIFICAR FECHA")),"SIN VALOR AVANCE")</f>
        <v>PROCESO</v>
      </c>
    </row>
    <row r="605" spans="1:17" ht="360.75" x14ac:dyDescent="0.2">
      <c r="A605" s="987" t="s">
        <v>19</v>
      </c>
      <c r="B605" s="988" t="s">
        <v>13</v>
      </c>
      <c r="C605" s="1263" t="s">
        <v>945</v>
      </c>
      <c r="D605" s="1263" t="s">
        <v>869</v>
      </c>
      <c r="E605" s="1262" t="s">
        <v>946</v>
      </c>
      <c r="F605" s="1262" t="s">
        <v>947</v>
      </c>
      <c r="G605" s="1262" t="s">
        <v>896</v>
      </c>
      <c r="H605" s="1008" t="s">
        <v>699</v>
      </c>
      <c r="I605" s="962" t="s">
        <v>164</v>
      </c>
      <c r="J605" s="963">
        <v>1</v>
      </c>
      <c r="K605" s="1057">
        <v>44044</v>
      </c>
      <c r="L605" s="1057">
        <v>44196</v>
      </c>
      <c r="M605" s="964">
        <f t="shared" si="20"/>
        <v>21.714285714285715</v>
      </c>
      <c r="N605" s="1058">
        <v>1</v>
      </c>
      <c r="O605" s="962" t="s">
        <v>948</v>
      </c>
      <c r="P605" s="364">
        <f t="shared" si="19"/>
        <v>1</v>
      </c>
      <c r="Q605" s="965" t="str" cm="1">
        <f t="array" aca="1" ref="Q605" ca="1">IF(ISNUMBER(P605),IF(P605=100%,"CUMPLIDA",IF(AND(ISNUMBER(L605),ISNUMBER(INDIRECT("FECHA_"&amp;$B605,1))), IF(L605&lt;=INDIRECT("FECHA_"&amp;$B605,1),"INCUMPLIDA","PROCESO"), "VERIFICAR FECHA")),"SIN VALOR AVANCE")</f>
        <v>CUMPLIDA</v>
      </c>
    </row>
    <row r="606" spans="1:17" ht="90.75" x14ac:dyDescent="0.2">
      <c r="A606" s="987" t="s">
        <v>19</v>
      </c>
      <c r="B606" s="988" t="s">
        <v>13</v>
      </c>
      <c r="C606" s="1263"/>
      <c r="D606" s="1263"/>
      <c r="E606" s="1262"/>
      <c r="F606" s="1262"/>
      <c r="G606" s="1262"/>
      <c r="H606" s="1008" t="s">
        <v>682</v>
      </c>
      <c r="I606" s="962" t="s">
        <v>683</v>
      </c>
      <c r="J606" s="963">
        <v>1</v>
      </c>
      <c r="K606" s="1057">
        <v>45231</v>
      </c>
      <c r="L606" s="1057">
        <v>45504</v>
      </c>
      <c r="M606" s="964">
        <f t="shared" si="20"/>
        <v>39</v>
      </c>
      <c r="N606" s="1058">
        <v>1</v>
      </c>
      <c r="O606" s="1011" t="s">
        <v>802</v>
      </c>
      <c r="P606" s="364">
        <f t="shared" si="19"/>
        <v>1</v>
      </c>
      <c r="Q606" s="965" t="str" cm="1">
        <f t="array" aca="1" ref="Q606" ca="1">IF(ISNUMBER(P606),IF(P606=100%,"CUMPLIDA",IF(AND(ISNUMBER(L606),ISNUMBER(INDIRECT("FECHA_"&amp;$B606,1))), IF(L606&lt;=INDIRECT("FECHA_"&amp;$B606,1),"INCUMPLIDA","PROCESO"), "VERIFICAR FECHA")),"SIN VALOR AVANCE")</f>
        <v>CUMPLIDA</v>
      </c>
    </row>
    <row r="607" spans="1:17" ht="375.75" x14ac:dyDescent="0.2">
      <c r="A607" s="987" t="s">
        <v>19</v>
      </c>
      <c r="B607" s="988" t="s">
        <v>13</v>
      </c>
      <c r="C607" s="1263"/>
      <c r="D607" s="1263"/>
      <c r="E607" s="1262"/>
      <c r="F607" s="1262"/>
      <c r="G607" s="1262"/>
      <c r="H607" s="1008" t="s">
        <v>685</v>
      </c>
      <c r="I607" s="962" t="s">
        <v>686</v>
      </c>
      <c r="J607" s="963">
        <v>1</v>
      </c>
      <c r="K607" s="1057">
        <v>45231</v>
      </c>
      <c r="L607" s="1057">
        <v>45504</v>
      </c>
      <c r="M607" s="964">
        <f t="shared" si="20"/>
        <v>39</v>
      </c>
      <c r="N607" s="1058">
        <v>1</v>
      </c>
      <c r="O607" s="1011" t="s">
        <v>839</v>
      </c>
      <c r="P607" s="364">
        <f t="shared" si="19"/>
        <v>1</v>
      </c>
      <c r="Q607" s="965" t="str" cm="1">
        <f t="array" aca="1" ref="Q607" ca="1">IF(ISNUMBER(P607),IF(P607=100%,"CUMPLIDA",IF(AND(ISNUMBER(L607),ISNUMBER(INDIRECT("FECHA_"&amp;$B607,1))), IF(L607&lt;=INDIRECT("FECHA_"&amp;$B607,1),"INCUMPLIDA","PROCESO"), "VERIFICAR FECHA")),"SIN VALOR AVANCE")</f>
        <v>CUMPLIDA</v>
      </c>
    </row>
    <row r="608" spans="1:17" ht="210.75" x14ac:dyDescent="0.2">
      <c r="A608" s="987" t="s">
        <v>19</v>
      </c>
      <c r="B608" s="988" t="s">
        <v>13</v>
      </c>
      <c r="C608" s="1263"/>
      <c r="D608" s="1263"/>
      <c r="E608" s="1262"/>
      <c r="F608" s="1262"/>
      <c r="G608" s="362" t="s">
        <v>97</v>
      </c>
      <c r="H608" s="362" t="s">
        <v>98</v>
      </c>
      <c r="I608" s="962" t="s">
        <v>99</v>
      </c>
      <c r="J608" s="967">
        <v>1</v>
      </c>
      <c r="K608" s="1060">
        <v>45323</v>
      </c>
      <c r="L608" s="1060">
        <v>45747</v>
      </c>
      <c r="M608" s="964">
        <f t="shared" si="20"/>
        <v>60.571428571428569</v>
      </c>
      <c r="N608" s="1058">
        <v>0</v>
      </c>
      <c r="O608" s="1011" t="s">
        <v>841</v>
      </c>
      <c r="P608" s="364">
        <f t="shared" si="19"/>
        <v>0</v>
      </c>
      <c r="Q608" s="965" t="str" cm="1">
        <f t="array" aca="1" ref="Q608" ca="1">IF(ISNUMBER(P608),IF(P608=100%,"CUMPLIDA",IF(AND(ISNUMBER(L608),ISNUMBER(INDIRECT("FECHA_"&amp;$B608,1))), IF(L608&lt;=INDIRECT("FECHA_"&amp;$B608,1),"INCUMPLIDA","PROCESO"), "VERIFICAR FECHA")),"SIN VALOR AVANCE")</f>
        <v>PROCESO</v>
      </c>
    </row>
    <row r="609" spans="1:17" ht="105.75" x14ac:dyDescent="0.2">
      <c r="A609" s="987" t="s">
        <v>19</v>
      </c>
      <c r="B609" s="988" t="s">
        <v>13</v>
      </c>
      <c r="C609" s="1263"/>
      <c r="D609" s="1263"/>
      <c r="E609" s="1262"/>
      <c r="F609" s="1262"/>
      <c r="G609" s="362" t="s">
        <v>101</v>
      </c>
      <c r="H609" s="362" t="s">
        <v>101</v>
      </c>
      <c r="I609" s="962" t="s">
        <v>102</v>
      </c>
      <c r="J609" s="967">
        <v>1</v>
      </c>
      <c r="K609" s="1060">
        <v>45323</v>
      </c>
      <c r="L609" s="1060">
        <v>45747</v>
      </c>
      <c r="M609" s="964">
        <f t="shared" si="20"/>
        <v>60.571428571428569</v>
      </c>
      <c r="N609" s="1058">
        <v>0</v>
      </c>
      <c r="O609" s="1011" t="s">
        <v>949</v>
      </c>
      <c r="P609" s="364">
        <f t="shared" si="19"/>
        <v>0</v>
      </c>
      <c r="Q609" s="965" t="str" cm="1">
        <f t="array" aca="1" ref="Q609" ca="1">IF(ISNUMBER(P609),IF(P609=100%,"CUMPLIDA",IF(AND(ISNUMBER(L609),ISNUMBER(INDIRECT("FECHA_"&amp;$B609,1))), IF(L609&lt;=INDIRECT("FECHA_"&amp;$B609,1),"INCUMPLIDA","PROCESO"), "VERIFICAR FECHA")),"SIN VALOR AVANCE")</f>
        <v>PROCESO</v>
      </c>
    </row>
    <row r="610" spans="1:17" ht="120.75" x14ac:dyDescent="0.2">
      <c r="A610" s="987" t="s">
        <v>19</v>
      </c>
      <c r="B610" s="988" t="s">
        <v>13</v>
      </c>
      <c r="C610" s="1263"/>
      <c r="D610" s="1263"/>
      <c r="E610" s="1262"/>
      <c r="F610" s="1262"/>
      <c r="G610" s="362" t="s">
        <v>237</v>
      </c>
      <c r="H610" s="362" t="s">
        <v>238</v>
      </c>
      <c r="I610" s="962" t="s">
        <v>239</v>
      </c>
      <c r="J610" s="967">
        <v>1</v>
      </c>
      <c r="K610" s="1060">
        <v>45231</v>
      </c>
      <c r="L610" s="1060">
        <v>45747</v>
      </c>
      <c r="M610" s="964">
        <f t="shared" si="20"/>
        <v>73.714285714285708</v>
      </c>
      <c r="N610" s="1058">
        <v>0</v>
      </c>
      <c r="O610" s="962" t="s">
        <v>703</v>
      </c>
      <c r="P610" s="364">
        <f t="shared" si="19"/>
        <v>0</v>
      </c>
      <c r="Q610" s="965" t="str" cm="1">
        <f t="array" aca="1" ref="Q610" ca="1">IF(ISNUMBER(P610),IF(P610=100%,"CUMPLIDA",IF(AND(ISNUMBER(L610),ISNUMBER(INDIRECT("FECHA_"&amp;$B610,1))), IF(L610&lt;=INDIRECT("FECHA_"&amp;$B610,1),"INCUMPLIDA","PROCESO"), "VERIFICAR FECHA")),"SIN VALOR AVANCE")</f>
        <v>PROCESO</v>
      </c>
    </row>
    <row r="611" spans="1:17" ht="210.75" x14ac:dyDescent="0.2">
      <c r="A611" s="987" t="s">
        <v>19</v>
      </c>
      <c r="B611" s="988" t="s">
        <v>13</v>
      </c>
      <c r="C611" s="1263"/>
      <c r="D611" s="1263"/>
      <c r="E611" s="1262"/>
      <c r="F611" s="1262"/>
      <c r="G611" s="362" t="s">
        <v>104</v>
      </c>
      <c r="H611" s="362" t="s">
        <v>104</v>
      </c>
      <c r="I611" s="962" t="s">
        <v>247</v>
      </c>
      <c r="J611" s="967">
        <v>1</v>
      </c>
      <c r="K611" s="1060">
        <v>45323</v>
      </c>
      <c r="L611" s="1060">
        <v>45747</v>
      </c>
      <c r="M611" s="964">
        <f t="shared" si="20"/>
        <v>60.571428571428569</v>
      </c>
      <c r="N611" s="1058">
        <v>0</v>
      </c>
      <c r="O611" s="1011" t="s">
        <v>841</v>
      </c>
      <c r="P611" s="364">
        <f t="shared" si="19"/>
        <v>0</v>
      </c>
      <c r="Q611" s="965" t="str" cm="1">
        <f t="array" aca="1" ref="Q611" ca="1">IF(ISNUMBER(P611),IF(P611=100%,"CUMPLIDA",IF(AND(ISNUMBER(L611),ISNUMBER(INDIRECT("FECHA_"&amp;$B611,1))), IF(L611&lt;=INDIRECT("FECHA_"&amp;$B611,1),"INCUMPLIDA","PROCESO"), "VERIFICAR FECHA")),"SIN VALOR AVANCE")</f>
        <v>PROCESO</v>
      </c>
    </row>
    <row r="612" spans="1:17" ht="105.75" x14ac:dyDescent="0.2">
      <c r="A612" s="987" t="s">
        <v>19</v>
      </c>
      <c r="B612" s="988" t="s">
        <v>13</v>
      </c>
      <c r="C612" s="1263"/>
      <c r="D612" s="1263"/>
      <c r="E612" s="1262"/>
      <c r="F612" s="1262"/>
      <c r="G612" s="362" t="s">
        <v>806</v>
      </c>
      <c r="H612" s="362" t="s">
        <v>806</v>
      </c>
      <c r="I612" s="962" t="s">
        <v>107</v>
      </c>
      <c r="J612" s="967">
        <v>1</v>
      </c>
      <c r="K612" s="1060">
        <v>45231</v>
      </c>
      <c r="L612" s="1060">
        <v>45747</v>
      </c>
      <c r="M612" s="964">
        <f t="shared" si="20"/>
        <v>73.714285714285708</v>
      </c>
      <c r="N612" s="1058">
        <v>0</v>
      </c>
      <c r="O612" s="1011" t="s">
        <v>949</v>
      </c>
      <c r="P612" s="364">
        <f t="shared" si="19"/>
        <v>0</v>
      </c>
      <c r="Q612" s="965" t="str" cm="1">
        <f t="array" aca="1" ref="Q612" ca="1">IF(ISNUMBER(P612),IF(P612=100%,"CUMPLIDA",IF(AND(ISNUMBER(L612),ISNUMBER(INDIRECT("FECHA_"&amp;$B612,1))), IF(L612&lt;=INDIRECT("FECHA_"&amp;$B612,1),"INCUMPLIDA","PROCESO"), "VERIFICAR FECHA")),"SIN VALOR AVANCE")</f>
        <v>PROCESO</v>
      </c>
    </row>
    <row r="613" spans="1:17" ht="270.75" x14ac:dyDescent="0.2">
      <c r="A613" s="987" t="s">
        <v>19</v>
      </c>
      <c r="B613" s="988" t="s">
        <v>13</v>
      </c>
      <c r="C613" s="1263"/>
      <c r="D613" s="1263"/>
      <c r="E613" s="1262"/>
      <c r="F613" s="1262"/>
      <c r="G613" s="362" t="s">
        <v>807</v>
      </c>
      <c r="H613" s="362" t="s">
        <v>807</v>
      </c>
      <c r="I613" s="962" t="s">
        <v>531</v>
      </c>
      <c r="J613" s="967">
        <v>1</v>
      </c>
      <c r="K613" s="1060">
        <v>45231</v>
      </c>
      <c r="L613" s="1060">
        <v>45808</v>
      </c>
      <c r="M613" s="964">
        <f t="shared" si="20"/>
        <v>82.428571428571431</v>
      </c>
      <c r="N613" s="1058">
        <v>0</v>
      </c>
      <c r="O613" s="1011" t="s">
        <v>803</v>
      </c>
      <c r="P613" s="364">
        <f t="shared" si="19"/>
        <v>0</v>
      </c>
      <c r="Q613" s="965" t="str" cm="1">
        <f t="array" aca="1" ref="Q613" ca="1">IF(ISNUMBER(P613),IF(P613=100%,"CUMPLIDA",IF(AND(ISNUMBER(L613),ISNUMBER(INDIRECT("FECHA_"&amp;$B613,1))), IF(L613&lt;=INDIRECT("FECHA_"&amp;$B613,1),"INCUMPLIDA","PROCESO"), "VERIFICAR FECHA")),"SIN VALOR AVANCE")</f>
        <v>PROCESO</v>
      </c>
    </row>
    <row r="614" spans="1:17" ht="195.75" x14ac:dyDescent="0.2">
      <c r="A614" s="987" t="s">
        <v>19</v>
      </c>
      <c r="B614" s="988" t="s">
        <v>13</v>
      </c>
      <c r="C614" s="1263"/>
      <c r="D614" s="1263"/>
      <c r="E614" s="1262"/>
      <c r="F614" s="1262"/>
      <c r="G614" s="362" t="s">
        <v>110</v>
      </c>
      <c r="H614" s="362" t="s">
        <v>111</v>
      </c>
      <c r="I614" s="962" t="s">
        <v>112</v>
      </c>
      <c r="J614" s="967">
        <v>7</v>
      </c>
      <c r="K614" s="1060">
        <v>46024</v>
      </c>
      <c r="L614" s="1060">
        <v>46660</v>
      </c>
      <c r="M614" s="964">
        <f t="shared" si="20"/>
        <v>90.857142857142861</v>
      </c>
      <c r="N614" s="1058">
        <v>0</v>
      </c>
      <c r="O614" s="1011" t="s">
        <v>842</v>
      </c>
      <c r="P614" s="364">
        <f t="shared" si="19"/>
        <v>0</v>
      </c>
      <c r="Q614" s="965" t="str" cm="1">
        <f t="array" aca="1" ref="Q614" ca="1">IF(ISNUMBER(P614),IF(P614=100%,"CUMPLIDA",IF(AND(ISNUMBER(L614),ISNUMBER(INDIRECT("FECHA_"&amp;$B614,1))), IF(L614&lt;=INDIRECT("FECHA_"&amp;$B614,1),"INCUMPLIDA","PROCESO"), "VERIFICAR FECHA")),"SIN VALOR AVANCE")</f>
        <v>PROCESO</v>
      </c>
    </row>
    <row r="615" spans="1:17" ht="180.75" x14ac:dyDescent="0.2">
      <c r="A615" s="987" t="s">
        <v>19</v>
      </c>
      <c r="B615" s="988" t="s">
        <v>13</v>
      </c>
      <c r="C615" s="1263"/>
      <c r="D615" s="1263"/>
      <c r="E615" s="1262"/>
      <c r="F615" s="1262"/>
      <c r="G615" s="362" t="s">
        <v>114</v>
      </c>
      <c r="H615" s="362" t="s">
        <v>115</v>
      </c>
      <c r="I615" s="962" t="s">
        <v>116</v>
      </c>
      <c r="J615" s="967">
        <v>1</v>
      </c>
      <c r="K615" s="1060">
        <v>46024</v>
      </c>
      <c r="L615" s="1060">
        <v>46660</v>
      </c>
      <c r="M615" s="964">
        <f t="shared" si="20"/>
        <v>90.857142857142861</v>
      </c>
      <c r="N615" s="1058">
        <v>0</v>
      </c>
      <c r="O615" s="1011" t="s">
        <v>911</v>
      </c>
      <c r="P615" s="364">
        <f t="shared" si="19"/>
        <v>0</v>
      </c>
      <c r="Q615" s="965" t="str" cm="1">
        <f t="array" aca="1" ref="Q615" ca="1">IF(ISNUMBER(P615),IF(P615=100%,"CUMPLIDA",IF(AND(ISNUMBER(L615),ISNUMBER(INDIRECT("FECHA_"&amp;$B615,1))), IF(L615&lt;=INDIRECT("FECHA_"&amp;$B615,1),"INCUMPLIDA","PROCESO"), "VERIFICAR FECHA")),"SIN VALOR AVANCE")</f>
        <v>PROCESO</v>
      </c>
    </row>
    <row r="616" spans="1:17" ht="375.75" x14ac:dyDescent="0.2">
      <c r="A616" s="987" t="s">
        <v>19</v>
      </c>
      <c r="B616" s="988" t="s">
        <v>13</v>
      </c>
      <c r="C616" s="1263"/>
      <c r="D616" s="1263"/>
      <c r="E616" s="1262"/>
      <c r="F616" s="1262"/>
      <c r="G616" s="362" t="s">
        <v>117</v>
      </c>
      <c r="H616" s="362" t="s">
        <v>118</v>
      </c>
      <c r="I616" s="962" t="s">
        <v>119</v>
      </c>
      <c r="J616" s="967">
        <v>2</v>
      </c>
      <c r="K616" s="1060">
        <v>46024</v>
      </c>
      <c r="L616" s="1060">
        <v>46660</v>
      </c>
      <c r="M616" s="964">
        <f t="shared" si="20"/>
        <v>90.857142857142861</v>
      </c>
      <c r="N616" s="1058">
        <v>0</v>
      </c>
      <c r="O616" s="1011" t="s">
        <v>810</v>
      </c>
      <c r="P616" s="364">
        <f t="shared" si="19"/>
        <v>0</v>
      </c>
      <c r="Q616" s="965" t="str" cm="1">
        <f t="array" aca="1" ref="Q616" ca="1">IF(ISNUMBER(P616),IF(P616=100%,"CUMPLIDA",IF(AND(ISNUMBER(L616),ISNUMBER(INDIRECT("FECHA_"&amp;$B616,1))), IF(L616&lt;=INDIRECT("FECHA_"&amp;$B616,1),"INCUMPLIDA","PROCESO"), "VERIFICAR FECHA")),"SIN VALOR AVANCE")</f>
        <v>PROCESO</v>
      </c>
    </row>
    <row r="617" spans="1:17" ht="165.75" customHeight="1" x14ac:dyDescent="0.2">
      <c r="A617" s="987" t="s">
        <v>19</v>
      </c>
      <c r="B617" s="988" t="s">
        <v>13</v>
      </c>
      <c r="C617" s="1263" t="s">
        <v>950</v>
      </c>
      <c r="D617" s="1263" t="s">
        <v>797</v>
      </c>
      <c r="E617" s="1262" t="s">
        <v>951</v>
      </c>
      <c r="F617" s="1262" t="s">
        <v>952</v>
      </c>
      <c r="G617" s="362" t="s">
        <v>953</v>
      </c>
      <c r="H617" s="362" t="s">
        <v>954</v>
      </c>
      <c r="I617" s="962" t="s">
        <v>955</v>
      </c>
      <c r="J617" s="989">
        <v>1</v>
      </c>
      <c r="K617" s="1057">
        <v>43617</v>
      </c>
      <c r="L617" s="1057">
        <v>43677</v>
      </c>
      <c r="M617" s="964">
        <f t="shared" si="20"/>
        <v>8.5714285714285712</v>
      </c>
      <c r="N617" s="1059">
        <v>1</v>
      </c>
      <c r="O617" s="962" t="s">
        <v>956</v>
      </c>
      <c r="P617" s="364">
        <f t="shared" si="19"/>
        <v>1</v>
      </c>
      <c r="Q617" s="965" t="str" cm="1">
        <f t="array" aca="1" ref="Q617" ca="1">IF(ISNUMBER(P617),IF(P617=100%,"CUMPLIDA",IF(AND(ISNUMBER(L617),ISNUMBER(INDIRECT("FECHA_"&amp;$B617,1))), IF(L617&lt;=INDIRECT("FECHA_"&amp;$B617,1),"INCUMPLIDA","PROCESO"), "VERIFICAR FECHA")),"SIN VALOR AVANCE")</f>
        <v>CUMPLIDA</v>
      </c>
    </row>
    <row r="618" spans="1:17" ht="255.75" x14ac:dyDescent="0.2">
      <c r="A618" s="987" t="s">
        <v>19</v>
      </c>
      <c r="B618" s="988" t="s">
        <v>13</v>
      </c>
      <c r="C618" s="1263"/>
      <c r="D618" s="1263"/>
      <c r="E618" s="1262"/>
      <c r="F618" s="1262"/>
      <c r="G618" s="362" t="s">
        <v>957</v>
      </c>
      <c r="H618" s="362" t="s">
        <v>958</v>
      </c>
      <c r="I618" s="962" t="s">
        <v>959</v>
      </c>
      <c r="J618" s="989">
        <v>1</v>
      </c>
      <c r="K618" s="1057">
        <v>43678</v>
      </c>
      <c r="L618" s="1057">
        <v>43738</v>
      </c>
      <c r="M618" s="964">
        <f t="shared" si="20"/>
        <v>8.5714285714285712</v>
      </c>
      <c r="N618" s="1059">
        <v>1</v>
      </c>
      <c r="O618" s="962" t="s">
        <v>960</v>
      </c>
      <c r="P618" s="364">
        <f t="shared" si="19"/>
        <v>1</v>
      </c>
      <c r="Q618" s="965" t="str" cm="1">
        <f t="array" aca="1" ref="Q618" ca="1">IF(ISNUMBER(P618),IF(P618=100%,"CUMPLIDA",IF(AND(ISNUMBER(L618),ISNUMBER(INDIRECT("FECHA_"&amp;$B618,1))), IF(L618&lt;=INDIRECT("FECHA_"&amp;$B618,1),"INCUMPLIDA","PROCESO"), "VERIFICAR FECHA")),"SIN VALOR AVANCE")</f>
        <v>CUMPLIDA</v>
      </c>
    </row>
    <row r="619" spans="1:17" ht="300.75" x14ac:dyDescent="0.2">
      <c r="A619" s="987" t="s">
        <v>19</v>
      </c>
      <c r="B619" s="988" t="s">
        <v>13</v>
      </c>
      <c r="C619" s="1263"/>
      <c r="D619" s="1263"/>
      <c r="E619" s="1262"/>
      <c r="F619" s="1262"/>
      <c r="G619" s="1262" t="s">
        <v>800</v>
      </c>
      <c r="H619" s="1008" t="s">
        <v>699</v>
      </c>
      <c r="I619" s="962" t="s">
        <v>164</v>
      </c>
      <c r="J619" s="963">
        <v>1</v>
      </c>
      <c r="K619" s="1057">
        <v>44044</v>
      </c>
      <c r="L619" s="1057">
        <v>44196</v>
      </c>
      <c r="M619" s="964">
        <f t="shared" si="20"/>
        <v>21.714285714285715</v>
      </c>
      <c r="N619" s="1058">
        <v>1</v>
      </c>
      <c r="O619" s="962" t="s">
        <v>961</v>
      </c>
      <c r="P619" s="364">
        <f t="shared" si="19"/>
        <v>1</v>
      </c>
      <c r="Q619" s="965" t="str" cm="1">
        <f t="array" aca="1" ref="Q619" ca="1">IF(ISNUMBER(P619),IF(P619=100%,"CUMPLIDA",IF(AND(ISNUMBER(L619),ISNUMBER(INDIRECT("FECHA_"&amp;$B619,1))), IF(L619&lt;=INDIRECT("FECHA_"&amp;$B619,1),"INCUMPLIDA","PROCESO"), "VERIFICAR FECHA")),"SIN VALOR AVANCE")</f>
        <v>CUMPLIDA</v>
      </c>
    </row>
    <row r="620" spans="1:17" ht="90.75" x14ac:dyDescent="0.2">
      <c r="A620" s="987" t="s">
        <v>19</v>
      </c>
      <c r="B620" s="988" t="s">
        <v>13</v>
      </c>
      <c r="C620" s="1263"/>
      <c r="D620" s="1263"/>
      <c r="E620" s="1262"/>
      <c r="F620" s="1262"/>
      <c r="G620" s="1262"/>
      <c r="H620" s="1008" t="s">
        <v>682</v>
      </c>
      <c r="I620" s="962" t="s">
        <v>683</v>
      </c>
      <c r="J620" s="963">
        <v>1</v>
      </c>
      <c r="K620" s="1057">
        <v>45231</v>
      </c>
      <c r="L620" s="1057">
        <v>45504</v>
      </c>
      <c r="M620" s="964">
        <f t="shared" si="20"/>
        <v>39</v>
      </c>
      <c r="N620" s="1058">
        <v>1</v>
      </c>
      <c r="O620" s="1011" t="s">
        <v>802</v>
      </c>
      <c r="P620" s="364">
        <f t="shared" si="19"/>
        <v>1</v>
      </c>
      <c r="Q620" s="965" t="str" cm="1">
        <f t="array" aca="1" ref="Q620" ca="1">IF(ISNUMBER(P620),IF(P620=100%,"CUMPLIDA",IF(AND(ISNUMBER(L620),ISNUMBER(INDIRECT("FECHA_"&amp;$B620,1))), IF(L620&lt;=INDIRECT("FECHA_"&amp;$B620,1),"INCUMPLIDA","PROCESO"), "VERIFICAR FECHA")),"SIN VALOR AVANCE")</f>
        <v>CUMPLIDA</v>
      </c>
    </row>
    <row r="621" spans="1:17" ht="375.75" x14ac:dyDescent="0.2">
      <c r="A621" s="987" t="s">
        <v>19</v>
      </c>
      <c r="B621" s="988" t="s">
        <v>13</v>
      </c>
      <c r="C621" s="1263"/>
      <c r="D621" s="1263"/>
      <c r="E621" s="1262"/>
      <c r="F621" s="1262"/>
      <c r="G621" s="1262"/>
      <c r="H621" s="1008" t="s">
        <v>685</v>
      </c>
      <c r="I621" s="962" t="s">
        <v>686</v>
      </c>
      <c r="J621" s="963">
        <v>1</v>
      </c>
      <c r="K621" s="1057">
        <v>45231</v>
      </c>
      <c r="L621" s="1057">
        <v>45504</v>
      </c>
      <c r="M621" s="964">
        <f t="shared" si="20"/>
        <v>39</v>
      </c>
      <c r="N621" s="1058">
        <v>1</v>
      </c>
      <c r="O621" s="1011" t="s">
        <v>839</v>
      </c>
      <c r="P621" s="364">
        <f t="shared" si="19"/>
        <v>1</v>
      </c>
      <c r="Q621" s="965" t="str" cm="1">
        <f t="array" aca="1" ref="Q621" ca="1">IF(ISNUMBER(P621),IF(P621=100%,"CUMPLIDA",IF(AND(ISNUMBER(L621),ISNUMBER(INDIRECT("FECHA_"&amp;$B621,1))), IF(L621&lt;=INDIRECT("FECHA_"&amp;$B621,1),"INCUMPLIDA","PROCESO"), "VERIFICAR FECHA")),"SIN VALOR AVANCE")</f>
        <v>CUMPLIDA</v>
      </c>
    </row>
    <row r="622" spans="1:17" ht="210.75" x14ac:dyDescent="0.2">
      <c r="A622" s="987" t="s">
        <v>19</v>
      </c>
      <c r="B622" s="988" t="s">
        <v>13</v>
      </c>
      <c r="C622" s="1263"/>
      <c r="D622" s="1263"/>
      <c r="E622" s="1262"/>
      <c r="F622" s="1262"/>
      <c r="G622" s="362" t="s">
        <v>97</v>
      </c>
      <c r="H622" s="362" t="s">
        <v>98</v>
      </c>
      <c r="I622" s="962" t="s">
        <v>99</v>
      </c>
      <c r="J622" s="967">
        <v>1</v>
      </c>
      <c r="K622" s="1060">
        <v>45323</v>
      </c>
      <c r="L622" s="1060">
        <v>45747</v>
      </c>
      <c r="M622" s="964">
        <f t="shared" si="20"/>
        <v>60.571428571428569</v>
      </c>
      <c r="N622" s="1058">
        <v>0</v>
      </c>
      <c r="O622" s="1011" t="s">
        <v>841</v>
      </c>
      <c r="P622" s="364">
        <f t="shared" si="19"/>
        <v>0</v>
      </c>
      <c r="Q622" s="965" t="str" cm="1">
        <f t="array" aca="1" ref="Q622" ca="1">IF(ISNUMBER(P622),IF(P622=100%,"CUMPLIDA",IF(AND(ISNUMBER(L622),ISNUMBER(INDIRECT("FECHA_"&amp;$B622,1))), IF(L622&lt;=INDIRECT("FECHA_"&amp;$B622,1),"INCUMPLIDA","PROCESO"), "VERIFICAR FECHA")),"SIN VALOR AVANCE")</f>
        <v>PROCESO</v>
      </c>
    </row>
    <row r="623" spans="1:17" ht="120.75" x14ac:dyDescent="0.2">
      <c r="A623" s="987" t="s">
        <v>19</v>
      </c>
      <c r="B623" s="988" t="s">
        <v>13</v>
      </c>
      <c r="C623" s="1263"/>
      <c r="D623" s="1263"/>
      <c r="E623" s="1262"/>
      <c r="F623" s="1262"/>
      <c r="G623" s="362" t="s">
        <v>101</v>
      </c>
      <c r="H623" s="362" t="s">
        <v>101</v>
      </c>
      <c r="I623" s="962" t="s">
        <v>102</v>
      </c>
      <c r="J623" s="967">
        <v>1</v>
      </c>
      <c r="K623" s="1060">
        <v>45323</v>
      </c>
      <c r="L623" s="1060">
        <v>45747</v>
      </c>
      <c r="M623" s="964">
        <f t="shared" si="20"/>
        <v>60.571428571428569</v>
      </c>
      <c r="N623" s="1058">
        <v>0</v>
      </c>
      <c r="O623" s="1011" t="s">
        <v>962</v>
      </c>
      <c r="P623" s="364">
        <f t="shared" si="19"/>
        <v>0</v>
      </c>
      <c r="Q623" s="965" t="str" cm="1">
        <f t="array" aca="1" ref="Q623" ca="1">IF(ISNUMBER(P623),IF(P623=100%,"CUMPLIDA",IF(AND(ISNUMBER(L623),ISNUMBER(INDIRECT("FECHA_"&amp;$B623,1))), IF(L623&lt;=INDIRECT("FECHA_"&amp;$B623,1),"INCUMPLIDA","PROCESO"), "VERIFICAR FECHA")),"SIN VALOR AVANCE")</f>
        <v>PROCESO</v>
      </c>
    </row>
    <row r="624" spans="1:17" ht="120.75" x14ac:dyDescent="0.2">
      <c r="A624" s="987" t="s">
        <v>19</v>
      </c>
      <c r="B624" s="988" t="s">
        <v>13</v>
      </c>
      <c r="C624" s="1263"/>
      <c r="D624" s="1263"/>
      <c r="E624" s="1262"/>
      <c r="F624" s="1262"/>
      <c r="G624" s="362" t="s">
        <v>237</v>
      </c>
      <c r="H624" s="362" t="s">
        <v>238</v>
      </c>
      <c r="I624" s="962" t="s">
        <v>239</v>
      </c>
      <c r="J624" s="967">
        <v>1</v>
      </c>
      <c r="K624" s="1060">
        <v>45231</v>
      </c>
      <c r="L624" s="1060">
        <v>45747</v>
      </c>
      <c r="M624" s="964">
        <f t="shared" si="20"/>
        <v>73.714285714285708</v>
      </c>
      <c r="N624" s="1058">
        <v>0</v>
      </c>
      <c r="O624" s="962" t="s">
        <v>703</v>
      </c>
      <c r="P624" s="364">
        <f t="shared" si="19"/>
        <v>0</v>
      </c>
      <c r="Q624" s="965" t="str" cm="1">
        <f t="array" aca="1" ref="Q624" ca="1">IF(ISNUMBER(P624),IF(P624=100%,"CUMPLIDA",IF(AND(ISNUMBER(L624),ISNUMBER(INDIRECT("FECHA_"&amp;$B624,1))), IF(L624&lt;=INDIRECT("FECHA_"&amp;$B624,1),"INCUMPLIDA","PROCESO"), "VERIFICAR FECHA")),"SIN VALOR AVANCE")</f>
        <v>PROCESO</v>
      </c>
    </row>
    <row r="625" spans="1:17" ht="210.75" x14ac:dyDescent="0.2">
      <c r="A625" s="987" t="s">
        <v>19</v>
      </c>
      <c r="B625" s="988" t="s">
        <v>13</v>
      </c>
      <c r="C625" s="1263"/>
      <c r="D625" s="1263"/>
      <c r="E625" s="1262"/>
      <c r="F625" s="1262"/>
      <c r="G625" s="362" t="s">
        <v>104</v>
      </c>
      <c r="H625" s="362" t="s">
        <v>104</v>
      </c>
      <c r="I625" s="962" t="s">
        <v>247</v>
      </c>
      <c r="J625" s="967">
        <v>1</v>
      </c>
      <c r="K625" s="1060">
        <v>45323</v>
      </c>
      <c r="L625" s="1060">
        <v>45747</v>
      </c>
      <c r="M625" s="964">
        <f t="shared" si="20"/>
        <v>60.571428571428569</v>
      </c>
      <c r="N625" s="1058">
        <v>0</v>
      </c>
      <c r="O625" s="1011" t="s">
        <v>841</v>
      </c>
      <c r="P625" s="364">
        <f t="shared" si="19"/>
        <v>0</v>
      </c>
      <c r="Q625" s="965" t="str" cm="1">
        <f t="array" aca="1" ref="Q625" ca="1">IF(ISNUMBER(P625),IF(P625=100%,"CUMPLIDA",IF(AND(ISNUMBER(L625),ISNUMBER(INDIRECT("FECHA_"&amp;$B625,1))), IF(L625&lt;=INDIRECT("FECHA_"&amp;$B625,1),"INCUMPLIDA","PROCESO"), "VERIFICAR FECHA")),"SIN VALOR AVANCE")</f>
        <v>PROCESO</v>
      </c>
    </row>
    <row r="626" spans="1:17" ht="90.75" x14ac:dyDescent="0.2">
      <c r="A626" s="987" t="s">
        <v>19</v>
      </c>
      <c r="B626" s="988" t="s">
        <v>13</v>
      </c>
      <c r="C626" s="1263"/>
      <c r="D626" s="1263"/>
      <c r="E626" s="1262"/>
      <c r="F626" s="1262"/>
      <c r="G626" s="362" t="s">
        <v>806</v>
      </c>
      <c r="H626" s="362" t="s">
        <v>806</v>
      </c>
      <c r="I626" s="962" t="s">
        <v>107</v>
      </c>
      <c r="J626" s="967">
        <v>1</v>
      </c>
      <c r="K626" s="1060">
        <v>45231</v>
      </c>
      <c r="L626" s="1060">
        <v>45747</v>
      </c>
      <c r="M626" s="964">
        <f t="shared" si="20"/>
        <v>73.714285714285708</v>
      </c>
      <c r="N626" s="1058">
        <v>0</v>
      </c>
      <c r="O626" s="1011" t="s">
        <v>917</v>
      </c>
      <c r="P626" s="364">
        <f t="shared" si="19"/>
        <v>0</v>
      </c>
      <c r="Q626" s="965" t="str" cm="1">
        <f t="array" aca="1" ref="Q626" ca="1">IF(ISNUMBER(P626),IF(P626=100%,"CUMPLIDA",IF(AND(ISNUMBER(L626),ISNUMBER(INDIRECT("FECHA_"&amp;$B626,1))), IF(L626&lt;=INDIRECT("FECHA_"&amp;$B626,1),"INCUMPLIDA","PROCESO"), "VERIFICAR FECHA")),"SIN VALOR AVANCE")</f>
        <v>PROCESO</v>
      </c>
    </row>
    <row r="627" spans="1:17" ht="270.75" x14ac:dyDescent="0.2">
      <c r="A627" s="987" t="s">
        <v>19</v>
      </c>
      <c r="B627" s="988" t="s">
        <v>13</v>
      </c>
      <c r="C627" s="1263"/>
      <c r="D627" s="1263"/>
      <c r="E627" s="1262"/>
      <c r="F627" s="1262"/>
      <c r="G627" s="362" t="s">
        <v>807</v>
      </c>
      <c r="H627" s="362" t="s">
        <v>807</v>
      </c>
      <c r="I627" s="962" t="s">
        <v>531</v>
      </c>
      <c r="J627" s="967">
        <v>1</v>
      </c>
      <c r="K627" s="1060">
        <v>45231</v>
      </c>
      <c r="L627" s="1060">
        <v>45808</v>
      </c>
      <c r="M627" s="964">
        <f t="shared" si="20"/>
        <v>82.428571428571431</v>
      </c>
      <c r="N627" s="1058">
        <v>0</v>
      </c>
      <c r="O627" s="1011" t="s">
        <v>918</v>
      </c>
      <c r="P627" s="364">
        <f t="shared" si="19"/>
        <v>0</v>
      </c>
      <c r="Q627" s="965" t="str" cm="1">
        <f t="array" aca="1" ref="Q627" ca="1">IF(ISNUMBER(P627),IF(P627=100%,"CUMPLIDA",IF(AND(ISNUMBER(L627),ISNUMBER(INDIRECT("FECHA_"&amp;$B627,1))), IF(L627&lt;=INDIRECT("FECHA_"&amp;$B627,1),"INCUMPLIDA","PROCESO"), "VERIFICAR FECHA")),"SIN VALOR AVANCE")</f>
        <v>PROCESO</v>
      </c>
    </row>
    <row r="628" spans="1:17" ht="195.75" x14ac:dyDescent="0.2">
      <c r="A628" s="987" t="s">
        <v>19</v>
      </c>
      <c r="B628" s="988" t="s">
        <v>13</v>
      </c>
      <c r="C628" s="1263"/>
      <c r="D628" s="1263"/>
      <c r="E628" s="1262"/>
      <c r="F628" s="1262"/>
      <c r="G628" s="362" t="s">
        <v>110</v>
      </c>
      <c r="H628" s="362" t="s">
        <v>111</v>
      </c>
      <c r="I628" s="962" t="s">
        <v>112</v>
      </c>
      <c r="J628" s="967">
        <v>12</v>
      </c>
      <c r="K628" s="1060">
        <v>46024</v>
      </c>
      <c r="L628" s="1060">
        <v>47118</v>
      </c>
      <c r="M628" s="964">
        <f t="shared" si="20"/>
        <v>156.28571428571428</v>
      </c>
      <c r="N628" s="1058">
        <v>0</v>
      </c>
      <c r="O628" s="1011" t="s">
        <v>842</v>
      </c>
      <c r="P628" s="364">
        <f t="shared" si="19"/>
        <v>0</v>
      </c>
      <c r="Q628" s="965" t="str" cm="1">
        <f t="array" aca="1" ref="Q628" ca="1">IF(ISNUMBER(P628),IF(P628=100%,"CUMPLIDA",IF(AND(ISNUMBER(L628),ISNUMBER(INDIRECT("FECHA_"&amp;$B628,1))), IF(L628&lt;=INDIRECT("FECHA_"&amp;$B628,1),"INCUMPLIDA","PROCESO"), "VERIFICAR FECHA")),"SIN VALOR AVANCE")</f>
        <v>PROCESO</v>
      </c>
    </row>
    <row r="629" spans="1:17" ht="195.75" x14ac:dyDescent="0.2">
      <c r="A629" s="987" t="s">
        <v>19</v>
      </c>
      <c r="B629" s="988" t="s">
        <v>13</v>
      </c>
      <c r="C629" s="1263"/>
      <c r="D629" s="1263"/>
      <c r="E629" s="1262"/>
      <c r="F629" s="1262"/>
      <c r="G629" s="362" t="s">
        <v>114</v>
      </c>
      <c r="H629" s="362" t="s">
        <v>115</v>
      </c>
      <c r="I629" s="962" t="s">
        <v>116</v>
      </c>
      <c r="J629" s="967">
        <v>1</v>
      </c>
      <c r="K629" s="1060">
        <v>46024</v>
      </c>
      <c r="L629" s="1060">
        <v>47118</v>
      </c>
      <c r="M629" s="964">
        <f t="shared" si="20"/>
        <v>156.28571428571428</v>
      </c>
      <c r="N629" s="1058">
        <v>0</v>
      </c>
      <c r="O629" s="1011" t="s">
        <v>963</v>
      </c>
      <c r="P629" s="364">
        <f t="shared" si="19"/>
        <v>0</v>
      </c>
      <c r="Q629" s="965" t="str" cm="1">
        <f t="array" aca="1" ref="Q629" ca="1">IF(ISNUMBER(P629),IF(P629=100%,"CUMPLIDA",IF(AND(ISNUMBER(L629),ISNUMBER(INDIRECT("FECHA_"&amp;$B629,1))), IF(L629&lt;=INDIRECT("FECHA_"&amp;$B629,1),"INCUMPLIDA","PROCESO"), "VERIFICAR FECHA")),"SIN VALOR AVANCE")</f>
        <v>PROCESO</v>
      </c>
    </row>
    <row r="630" spans="1:17" ht="345.75" x14ac:dyDescent="0.2">
      <c r="A630" s="987" t="s">
        <v>19</v>
      </c>
      <c r="B630" s="988" t="s">
        <v>13</v>
      </c>
      <c r="C630" s="1263"/>
      <c r="D630" s="1263"/>
      <c r="E630" s="1262"/>
      <c r="F630" s="1262"/>
      <c r="G630" s="362" t="s">
        <v>117</v>
      </c>
      <c r="H630" s="362" t="s">
        <v>118</v>
      </c>
      <c r="I630" s="962" t="s">
        <v>119</v>
      </c>
      <c r="J630" s="967">
        <v>2</v>
      </c>
      <c r="K630" s="1060">
        <v>46024</v>
      </c>
      <c r="L630" s="1060">
        <v>47118</v>
      </c>
      <c r="M630" s="964">
        <f t="shared" si="20"/>
        <v>156.28571428571428</v>
      </c>
      <c r="N630" s="1058">
        <v>0</v>
      </c>
      <c r="O630" s="1011" t="s">
        <v>821</v>
      </c>
      <c r="P630" s="364">
        <f t="shared" si="19"/>
        <v>0</v>
      </c>
      <c r="Q630" s="965" t="str" cm="1">
        <f t="array" aca="1" ref="Q630" ca="1">IF(ISNUMBER(P630),IF(P630=100%,"CUMPLIDA",IF(AND(ISNUMBER(L630),ISNUMBER(INDIRECT("FECHA_"&amp;$B630,1))), IF(L630&lt;=INDIRECT("FECHA_"&amp;$B630,1),"INCUMPLIDA","PROCESO"), "VERIFICAR FECHA")),"SIN VALOR AVANCE")</f>
        <v>PROCESO</v>
      </c>
    </row>
    <row r="631" spans="1:17" ht="75.75" customHeight="1" x14ac:dyDescent="0.2">
      <c r="A631" s="987" t="s">
        <v>19</v>
      </c>
      <c r="B631" s="988" t="s">
        <v>13</v>
      </c>
      <c r="C631" s="1263" t="s">
        <v>964</v>
      </c>
      <c r="D631" s="1263" t="s">
        <v>965</v>
      </c>
      <c r="E631" s="1262" t="s">
        <v>966</v>
      </c>
      <c r="F631" s="1262" t="s">
        <v>967</v>
      </c>
      <c r="G631" s="1262" t="s">
        <v>968</v>
      </c>
      <c r="H631" s="1008" t="s">
        <v>682</v>
      </c>
      <c r="I631" s="962" t="s">
        <v>683</v>
      </c>
      <c r="J631" s="963">
        <v>1</v>
      </c>
      <c r="K631" s="1057">
        <v>45231</v>
      </c>
      <c r="L631" s="1057">
        <v>45504</v>
      </c>
      <c r="M631" s="964">
        <f t="shared" si="20"/>
        <v>39</v>
      </c>
      <c r="N631" s="1058">
        <v>1</v>
      </c>
      <c r="O631" s="1011" t="s">
        <v>802</v>
      </c>
      <c r="P631" s="364">
        <f t="shared" si="19"/>
        <v>1</v>
      </c>
      <c r="Q631" s="965" t="str" cm="1">
        <f t="array" aca="1" ref="Q631" ca="1">IF(ISNUMBER(P631),IF(P631=100%,"CUMPLIDA",IF(AND(ISNUMBER(L631),ISNUMBER(INDIRECT("FECHA_"&amp;$B631,1))), IF(L631&lt;=INDIRECT("FECHA_"&amp;$B631,1),"INCUMPLIDA","PROCESO"), "VERIFICAR FECHA")),"SIN VALOR AVANCE")</f>
        <v>CUMPLIDA</v>
      </c>
    </row>
    <row r="632" spans="1:17" ht="210.75" x14ac:dyDescent="0.2">
      <c r="A632" s="987" t="s">
        <v>19</v>
      </c>
      <c r="B632" s="988" t="s">
        <v>13</v>
      </c>
      <c r="C632" s="1263"/>
      <c r="D632" s="1263"/>
      <c r="E632" s="1262"/>
      <c r="F632" s="1262"/>
      <c r="G632" s="1262"/>
      <c r="H632" s="1008" t="s">
        <v>685</v>
      </c>
      <c r="I632" s="962" t="s">
        <v>686</v>
      </c>
      <c r="J632" s="963">
        <v>1</v>
      </c>
      <c r="K632" s="1057">
        <v>45231</v>
      </c>
      <c r="L632" s="1057">
        <v>45504</v>
      </c>
      <c r="M632" s="964">
        <f t="shared" si="20"/>
        <v>39</v>
      </c>
      <c r="N632" s="1058">
        <v>1</v>
      </c>
      <c r="O632" s="1011" t="s">
        <v>969</v>
      </c>
      <c r="P632" s="364">
        <f t="shared" si="19"/>
        <v>1</v>
      </c>
      <c r="Q632" s="965" t="str" cm="1">
        <f t="array" aca="1" ref="Q632" ca="1">IF(ISNUMBER(P632),IF(P632=100%,"CUMPLIDA",IF(AND(ISNUMBER(L632),ISNUMBER(INDIRECT("FECHA_"&amp;$B632,1))), IF(L632&lt;=INDIRECT("FECHA_"&amp;$B632,1),"INCUMPLIDA","PROCESO"), "VERIFICAR FECHA")),"SIN VALOR AVANCE")</f>
        <v>CUMPLIDA</v>
      </c>
    </row>
    <row r="633" spans="1:17" ht="150.75" x14ac:dyDescent="0.2">
      <c r="A633" s="987" t="s">
        <v>19</v>
      </c>
      <c r="B633" s="988" t="s">
        <v>13</v>
      </c>
      <c r="C633" s="1263"/>
      <c r="D633" s="1263"/>
      <c r="E633" s="1262"/>
      <c r="F633" s="1262"/>
      <c r="G633" s="362" t="s">
        <v>97</v>
      </c>
      <c r="H633" s="362" t="s">
        <v>98</v>
      </c>
      <c r="I633" s="962" t="s">
        <v>99</v>
      </c>
      <c r="J633" s="967">
        <v>1</v>
      </c>
      <c r="K633" s="1060">
        <v>45323</v>
      </c>
      <c r="L633" s="1060">
        <v>45747</v>
      </c>
      <c r="M633" s="964">
        <f t="shared" si="20"/>
        <v>60.571428571428569</v>
      </c>
      <c r="N633" s="1058">
        <v>0</v>
      </c>
      <c r="O633" s="1011" t="s">
        <v>970</v>
      </c>
      <c r="P633" s="364">
        <f t="shared" si="19"/>
        <v>0</v>
      </c>
      <c r="Q633" s="965" t="str" cm="1">
        <f t="array" aca="1" ref="Q633" ca="1">IF(ISNUMBER(P633),IF(P633=100%,"CUMPLIDA",IF(AND(ISNUMBER(L633),ISNUMBER(INDIRECT("FECHA_"&amp;$B633,1))), IF(L633&lt;=INDIRECT("FECHA_"&amp;$B633,1),"INCUMPLIDA","PROCESO"), "VERIFICAR FECHA")),"SIN VALOR AVANCE")</f>
        <v>PROCESO</v>
      </c>
    </row>
    <row r="634" spans="1:17" ht="90.75" x14ac:dyDescent="0.2">
      <c r="A634" s="987" t="s">
        <v>19</v>
      </c>
      <c r="B634" s="988" t="s">
        <v>13</v>
      </c>
      <c r="C634" s="1263"/>
      <c r="D634" s="1263"/>
      <c r="E634" s="1262"/>
      <c r="F634" s="1262"/>
      <c r="G634" s="362" t="s">
        <v>101</v>
      </c>
      <c r="H634" s="362" t="s">
        <v>101</v>
      </c>
      <c r="I634" s="962" t="s">
        <v>102</v>
      </c>
      <c r="J634" s="967">
        <v>1</v>
      </c>
      <c r="K634" s="1060">
        <v>45323</v>
      </c>
      <c r="L634" s="1060">
        <v>45747</v>
      </c>
      <c r="M634" s="964">
        <f t="shared" si="20"/>
        <v>60.571428571428569</v>
      </c>
      <c r="N634" s="1058">
        <v>0</v>
      </c>
      <c r="O634" s="1011" t="s">
        <v>899</v>
      </c>
      <c r="P634" s="364">
        <f t="shared" si="19"/>
        <v>0</v>
      </c>
      <c r="Q634" s="965" t="str" cm="1">
        <f t="array" aca="1" ref="Q634" ca="1">IF(ISNUMBER(P634),IF(P634=100%,"CUMPLIDA",IF(AND(ISNUMBER(L634),ISNUMBER(INDIRECT("FECHA_"&amp;$B634,1))), IF(L634&lt;=INDIRECT("FECHA_"&amp;$B634,1),"INCUMPLIDA","PROCESO"), "VERIFICAR FECHA")),"SIN VALOR AVANCE")</f>
        <v>PROCESO</v>
      </c>
    </row>
    <row r="635" spans="1:17" ht="120.75" x14ac:dyDescent="0.2">
      <c r="A635" s="987" t="s">
        <v>19</v>
      </c>
      <c r="B635" s="988" t="s">
        <v>13</v>
      </c>
      <c r="C635" s="1263"/>
      <c r="D635" s="1263"/>
      <c r="E635" s="1262"/>
      <c r="F635" s="1262"/>
      <c r="G635" s="362" t="s">
        <v>237</v>
      </c>
      <c r="H635" s="362" t="s">
        <v>238</v>
      </c>
      <c r="I635" s="962" t="s">
        <v>239</v>
      </c>
      <c r="J635" s="967">
        <v>1</v>
      </c>
      <c r="K635" s="1060">
        <v>45231</v>
      </c>
      <c r="L635" s="1060">
        <v>45747</v>
      </c>
      <c r="M635" s="964">
        <f t="shared" si="20"/>
        <v>73.714285714285708</v>
      </c>
      <c r="N635" s="1058">
        <v>0</v>
      </c>
      <c r="O635" s="962" t="s">
        <v>703</v>
      </c>
      <c r="P635" s="364">
        <f t="shared" si="19"/>
        <v>0</v>
      </c>
      <c r="Q635" s="965" t="str" cm="1">
        <f t="array" aca="1" ref="Q635" ca="1">IF(ISNUMBER(P635),IF(P635=100%,"CUMPLIDA",IF(AND(ISNUMBER(L635),ISNUMBER(INDIRECT("FECHA_"&amp;$B635,1))), IF(L635&lt;=INDIRECT("FECHA_"&amp;$B635,1),"INCUMPLIDA","PROCESO"), "VERIFICAR FECHA")),"SIN VALOR AVANCE")</f>
        <v>PROCESO</v>
      </c>
    </row>
    <row r="636" spans="1:17" ht="150.75" x14ac:dyDescent="0.2">
      <c r="A636" s="987" t="s">
        <v>19</v>
      </c>
      <c r="B636" s="988" t="s">
        <v>13</v>
      </c>
      <c r="C636" s="1263"/>
      <c r="D636" s="1263"/>
      <c r="E636" s="1262"/>
      <c r="F636" s="1262"/>
      <c r="G636" s="362" t="s">
        <v>104</v>
      </c>
      <c r="H636" s="362" t="s">
        <v>104</v>
      </c>
      <c r="I636" s="962" t="s">
        <v>247</v>
      </c>
      <c r="J636" s="967">
        <v>1</v>
      </c>
      <c r="K636" s="1060">
        <v>45323</v>
      </c>
      <c r="L636" s="1060">
        <v>45747</v>
      </c>
      <c r="M636" s="964">
        <f t="shared" si="20"/>
        <v>60.571428571428569</v>
      </c>
      <c r="N636" s="1058">
        <v>0</v>
      </c>
      <c r="O636" s="1011" t="s">
        <v>970</v>
      </c>
      <c r="P636" s="364">
        <f t="shared" si="19"/>
        <v>0</v>
      </c>
      <c r="Q636" s="965" t="str" cm="1">
        <f t="array" aca="1" ref="Q636" ca="1">IF(ISNUMBER(P636),IF(P636=100%,"CUMPLIDA",IF(AND(ISNUMBER(L636),ISNUMBER(INDIRECT("FECHA_"&amp;$B636,1))), IF(L636&lt;=INDIRECT("FECHA_"&amp;$B636,1),"INCUMPLIDA","PROCESO"), "VERIFICAR FECHA")),"SIN VALOR AVANCE")</f>
        <v>PROCESO</v>
      </c>
    </row>
    <row r="637" spans="1:17" ht="90.75" x14ac:dyDescent="0.2">
      <c r="A637" s="987" t="s">
        <v>19</v>
      </c>
      <c r="B637" s="988" t="s">
        <v>13</v>
      </c>
      <c r="C637" s="1263"/>
      <c r="D637" s="1263"/>
      <c r="E637" s="1262"/>
      <c r="F637" s="1262"/>
      <c r="G637" s="362" t="s">
        <v>806</v>
      </c>
      <c r="H637" s="362" t="s">
        <v>806</v>
      </c>
      <c r="I637" s="962" t="s">
        <v>107</v>
      </c>
      <c r="J637" s="967">
        <v>1</v>
      </c>
      <c r="K637" s="1060">
        <v>45231</v>
      </c>
      <c r="L637" s="1060">
        <v>45747</v>
      </c>
      <c r="M637" s="964">
        <f t="shared" si="20"/>
        <v>73.714285714285708</v>
      </c>
      <c r="N637" s="1058">
        <v>0</v>
      </c>
      <c r="O637" s="1011" t="s">
        <v>899</v>
      </c>
      <c r="P637" s="364">
        <f t="shared" si="19"/>
        <v>0</v>
      </c>
      <c r="Q637" s="965" t="str" cm="1">
        <f t="array" aca="1" ref="Q637" ca="1">IF(ISNUMBER(P637),IF(P637=100%,"CUMPLIDA",IF(AND(ISNUMBER(L637),ISNUMBER(INDIRECT("FECHA_"&amp;$B637,1))), IF(L637&lt;=INDIRECT("FECHA_"&amp;$B637,1),"INCUMPLIDA","PROCESO"), "VERIFICAR FECHA")),"SIN VALOR AVANCE")</f>
        <v>PROCESO</v>
      </c>
    </row>
    <row r="638" spans="1:17" ht="210.75" x14ac:dyDescent="0.2">
      <c r="A638" s="987" t="s">
        <v>19</v>
      </c>
      <c r="B638" s="988" t="s">
        <v>13</v>
      </c>
      <c r="C638" s="1263"/>
      <c r="D638" s="1263"/>
      <c r="E638" s="1262"/>
      <c r="F638" s="1262"/>
      <c r="G638" s="362" t="s">
        <v>807</v>
      </c>
      <c r="H638" s="362" t="s">
        <v>807</v>
      </c>
      <c r="I638" s="962" t="s">
        <v>531</v>
      </c>
      <c r="J638" s="967">
        <v>1</v>
      </c>
      <c r="K638" s="1060">
        <v>45231</v>
      </c>
      <c r="L638" s="1060">
        <v>45808</v>
      </c>
      <c r="M638" s="964">
        <f t="shared" si="20"/>
        <v>82.428571428571431</v>
      </c>
      <c r="N638" s="1058">
        <v>0</v>
      </c>
      <c r="O638" s="1011" t="s">
        <v>969</v>
      </c>
      <c r="P638" s="364">
        <f t="shared" si="19"/>
        <v>0</v>
      </c>
      <c r="Q638" s="965" t="str" cm="1">
        <f t="array" aca="1" ref="Q638" ca="1">IF(ISNUMBER(P638),IF(P638=100%,"CUMPLIDA",IF(AND(ISNUMBER(L638),ISNUMBER(INDIRECT("FECHA_"&amp;$B638,1))), IF(L638&lt;=INDIRECT("FECHA_"&amp;$B638,1),"INCUMPLIDA","PROCESO"), "VERIFICAR FECHA")),"SIN VALOR AVANCE")</f>
        <v>PROCESO</v>
      </c>
    </row>
    <row r="639" spans="1:17" ht="90.75" x14ac:dyDescent="0.2">
      <c r="A639" s="987" t="s">
        <v>19</v>
      </c>
      <c r="B639" s="988" t="s">
        <v>13</v>
      </c>
      <c r="C639" s="1263"/>
      <c r="D639" s="1263"/>
      <c r="E639" s="1262"/>
      <c r="F639" s="1262"/>
      <c r="G639" s="362" t="s">
        <v>110</v>
      </c>
      <c r="H639" s="362" t="s">
        <v>111</v>
      </c>
      <c r="I639" s="962" t="s">
        <v>112</v>
      </c>
      <c r="J639" s="967">
        <v>10</v>
      </c>
      <c r="K639" s="1060">
        <v>45809</v>
      </c>
      <c r="L639" s="1060">
        <v>46568</v>
      </c>
      <c r="M639" s="964">
        <f t="shared" si="20"/>
        <v>108.42857142857143</v>
      </c>
      <c r="N639" s="1058">
        <v>0</v>
      </c>
      <c r="O639" s="1011" t="s">
        <v>899</v>
      </c>
      <c r="P639" s="364">
        <f t="shared" si="19"/>
        <v>0</v>
      </c>
      <c r="Q639" s="965" t="str" cm="1">
        <f t="array" aca="1" ref="Q639" ca="1">IF(ISNUMBER(P639),IF(P639=100%,"CUMPLIDA",IF(AND(ISNUMBER(L639),ISNUMBER(INDIRECT("FECHA_"&amp;$B639,1))), IF(L639&lt;=INDIRECT("FECHA_"&amp;$B639,1),"INCUMPLIDA","PROCESO"), "VERIFICAR FECHA")),"SIN VALOR AVANCE")</f>
        <v>PROCESO</v>
      </c>
    </row>
    <row r="640" spans="1:17" ht="150.75" x14ac:dyDescent="0.2">
      <c r="A640" s="987" t="s">
        <v>19</v>
      </c>
      <c r="B640" s="988" t="s">
        <v>13</v>
      </c>
      <c r="C640" s="1263"/>
      <c r="D640" s="1263"/>
      <c r="E640" s="1262"/>
      <c r="F640" s="1262"/>
      <c r="G640" s="362" t="s">
        <v>114</v>
      </c>
      <c r="H640" s="362" t="s">
        <v>115</v>
      </c>
      <c r="I640" s="962" t="s">
        <v>116</v>
      </c>
      <c r="J640" s="967">
        <v>1</v>
      </c>
      <c r="K640" s="1060">
        <v>45809</v>
      </c>
      <c r="L640" s="1060">
        <v>46568</v>
      </c>
      <c r="M640" s="964">
        <f>(L640-K640)/7</f>
        <v>108.42857142857143</v>
      </c>
      <c r="N640" s="1058">
        <v>0</v>
      </c>
      <c r="O640" s="1011" t="s">
        <v>970</v>
      </c>
      <c r="P640" s="364">
        <f t="shared" si="19"/>
        <v>0</v>
      </c>
      <c r="Q640" s="965" t="str" cm="1">
        <f t="array" aca="1" ref="Q640" ca="1">IF(ISNUMBER(P640),IF(P640=100%,"CUMPLIDA",IF(AND(ISNUMBER(L640),ISNUMBER(INDIRECT("FECHA_"&amp;$B640,1))), IF(L640&lt;=INDIRECT("FECHA_"&amp;$B640,1),"INCUMPLIDA","PROCESO"), "VERIFICAR FECHA")),"SIN VALOR AVANCE")</f>
        <v>PROCESO</v>
      </c>
    </row>
    <row r="641" spans="1:17" ht="210.75" x14ac:dyDescent="0.2">
      <c r="A641" s="987" t="s">
        <v>19</v>
      </c>
      <c r="B641" s="988" t="s">
        <v>13</v>
      </c>
      <c r="C641" s="1263"/>
      <c r="D641" s="1263"/>
      <c r="E641" s="1262"/>
      <c r="F641" s="1262"/>
      <c r="G641" s="362" t="s">
        <v>117</v>
      </c>
      <c r="H641" s="362" t="s">
        <v>118</v>
      </c>
      <c r="I641" s="962" t="s">
        <v>119</v>
      </c>
      <c r="J641" s="967">
        <v>2</v>
      </c>
      <c r="K641" s="1060">
        <v>45809</v>
      </c>
      <c r="L641" s="1060">
        <v>46568</v>
      </c>
      <c r="M641" s="964">
        <f t="shared" si="20"/>
        <v>108.42857142857143</v>
      </c>
      <c r="N641" s="1058">
        <v>0</v>
      </c>
      <c r="O641" s="1011" t="s">
        <v>969</v>
      </c>
      <c r="P641" s="364">
        <f t="shared" si="19"/>
        <v>0</v>
      </c>
      <c r="Q641" s="965" t="str" cm="1">
        <f t="array" aca="1" ref="Q641" ca="1">IF(ISNUMBER(P641),IF(P641=100%,"CUMPLIDA",IF(AND(ISNUMBER(L641),ISNUMBER(INDIRECT("FECHA_"&amp;$B641,1))), IF(L641&lt;=INDIRECT("FECHA_"&amp;$B641,1),"INCUMPLIDA","PROCESO"), "VERIFICAR FECHA")),"SIN VALOR AVANCE")</f>
        <v>PROCESO</v>
      </c>
    </row>
    <row r="642" spans="1:17" ht="270.75" x14ac:dyDescent="0.2">
      <c r="A642" s="987" t="s">
        <v>19</v>
      </c>
      <c r="B642" s="988" t="s">
        <v>13</v>
      </c>
      <c r="C642" s="1263" t="s">
        <v>971</v>
      </c>
      <c r="D642" s="1263" t="s">
        <v>972</v>
      </c>
      <c r="E642" s="1262" t="s">
        <v>973</v>
      </c>
      <c r="F642" s="1269" t="s">
        <v>974</v>
      </c>
      <c r="G642" s="1262" t="s">
        <v>800</v>
      </c>
      <c r="H642" s="1008" t="s">
        <v>699</v>
      </c>
      <c r="I642" s="962" t="s">
        <v>164</v>
      </c>
      <c r="J642" s="963">
        <v>1</v>
      </c>
      <c r="K642" s="1057">
        <v>44044</v>
      </c>
      <c r="L642" s="1057">
        <v>44196</v>
      </c>
      <c r="M642" s="964">
        <f t="shared" si="20"/>
        <v>21.714285714285715</v>
      </c>
      <c r="N642" s="1058">
        <v>1</v>
      </c>
      <c r="O642" s="962" t="s">
        <v>975</v>
      </c>
      <c r="P642" s="364">
        <f t="shared" si="19"/>
        <v>1</v>
      </c>
      <c r="Q642" s="965" t="str" cm="1">
        <f t="array" aca="1" ref="Q642" ca="1">IF(ISNUMBER(P642),IF(P642=100%,"CUMPLIDA",IF(AND(ISNUMBER(L642),ISNUMBER(INDIRECT("FECHA_"&amp;$B642,1))), IF(L642&lt;=INDIRECT("FECHA_"&amp;$B642,1),"INCUMPLIDA","PROCESO"), "VERIFICAR FECHA")),"SIN VALOR AVANCE")</f>
        <v>CUMPLIDA</v>
      </c>
    </row>
    <row r="643" spans="1:17" ht="90.75" x14ac:dyDescent="0.2">
      <c r="A643" s="987" t="s">
        <v>19</v>
      </c>
      <c r="B643" s="988" t="s">
        <v>13</v>
      </c>
      <c r="C643" s="1263"/>
      <c r="D643" s="1263"/>
      <c r="E643" s="1262"/>
      <c r="F643" s="1269"/>
      <c r="G643" s="1262"/>
      <c r="H643" s="1008" t="s">
        <v>682</v>
      </c>
      <c r="I643" s="962" t="s">
        <v>683</v>
      </c>
      <c r="J643" s="963">
        <v>1</v>
      </c>
      <c r="K643" s="1057">
        <v>45231</v>
      </c>
      <c r="L643" s="1057">
        <v>45504</v>
      </c>
      <c r="M643" s="964">
        <f t="shared" si="20"/>
        <v>39</v>
      </c>
      <c r="N643" s="1058">
        <v>1</v>
      </c>
      <c r="O643" s="1011" t="s">
        <v>802</v>
      </c>
      <c r="P643" s="364">
        <f t="shared" si="19"/>
        <v>1</v>
      </c>
      <c r="Q643" s="965" t="str" cm="1">
        <f t="array" aca="1" ref="Q643" ca="1">IF(ISNUMBER(P643),IF(P643=100%,"CUMPLIDA",IF(AND(ISNUMBER(L643),ISNUMBER(INDIRECT("FECHA_"&amp;$B643,1))), IF(L643&lt;=INDIRECT("FECHA_"&amp;$B643,1),"INCUMPLIDA","PROCESO"), "VERIFICAR FECHA")),"SIN VALOR AVANCE")</f>
        <v>CUMPLIDA</v>
      </c>
    </row>
    <row r="644" spans="1:17" ht="375.75" x14ac:dyDescent="0.2">
      <c r="A644" s="987" t="s">
        <v>19</v>
      </c>
      <c r="B644" s="988" t="s">
        <v>13</v>
      </c>
      <c r="C644" s="1263"/>
      <c r="D644" s="1263"/>
      <c r="E644" s="1262"/>
      <c r="F644" s="1269"/>
      <c r="G644" s="1262"/>
      <c r="H644" s="1008" t="s">
        <v>685</v>
      </c>
      <c r="I644" s="962" t="s">
        <v>686</v>
      </c>
      <c r="J644" s="963">
        <v>1</v>
      </c>
      <c r="K644" s="1057">
        <v>45231</v>
      </c>
      <c r="L644" s="1057">
        <v>45504</v>
      </c>
      <c r="M644" s="964">
        <f>(L644-K644)/7</f>
        <v>39</v>
      </c>
      <c r="N644" s="1058">
        <v>1</v>
      </c>
      <c r="O644" s="1011" t="s">
        <v>839</v>
      </c>
      <c r="P644" s="364">
        <f t="shared" si="19"/>
        <v>1</v>
      </c>
      <c r="Q644" s="965" t="str" cm="1">
        <f t="array" aca="1" ref="Q644" ca="1">IF(ISNUMBER(P644),IF(P644=100%,"CUMPLIDA",IF(AND(ISNUMBER(L644),ISNUMBER(INDIRECT("FECHA_"&amp;$B644,1))), IF(L644&lt;=INDIRECT("FECHA_"&amp;$B644,1),"INCUMPLIDA","PROCESO"), "VERIFICAR FECHA")),"SIN VALOR AVANCE")</f>
        <v>CUMPLIDA</v>
      </c>
    </row>
    <row r="645" spans="1:17" ht="195.75" x14ac:dyDescent="0.2">
      <c r="A645" s="987" t="s">
        <v>19</v>
      </c>
      <c r="B645" s="988" t="s">
        <v>13</v>
      </c>
      <c r="C645" s="1263"/>
      <c r="D645" s="1263"/>
      <c r="E645" s="1262"/>
      <c r="F645" s="1269"/>
      <c r="G645" s="362" t="s">
        <v>97</v>
      </c>
      <c r="H645" s="362" t="s">
        <v>98</v>
      </c>
      <c r="I645" s="962" t="s">
        <v>99</v>
      </c>
      <c r="J645" s="967">
        <v>1</v>
      </c>
      <c r="K645" s="1060">
        <v>45323</v>
      </c>
      <c r="L645" s="1060">
        <v>45747</v>
      </c>
      <c r="M645" s="964">
        <f t="shared" si="20"/>
        <v>60.571428571428569</v>
      </c>
      <c r="N645" s="1058">
        <v>0</v>
      </c>
      <c r="O645" s="1011" t="s">
        <v>898</v>
      </c>
      <c r="P645" s="364">
        <f t="shared" si="19"/>
        <v>0</v>
      </c>
      <c r="Q645" s="965" t="str" cm="1">
        <f t="array" aca="1" ref="Q645" ca="1">IF(ISNUMBER(P645),IF(P645=100%,"CUMPLIDA",IF(AND(ISNUMBER(L645),ISNUMBER(INDIRECT("FECHA_"&amp;$B645,1))), IF(L645&lt;=INDIRECT("FECHA_"&amp;$B645,1),"INCUMPLIDA","PROCESO"), "VERIFICAR FECHA")),"SIN VALOR AVANCE")</f>
        <v>PROCESO</v>
      </c>
    </row>
    <row r="646" spans="1:17" ht="90.75" x14ac:dyDescent="0.2">
      <c r="A646" s="987" t="s">
        <v>19</v>
      </c>
      <c r="B646" s="988" t="s">
        <v>13</v>
      </c>
      <c r="C646" s="1263"/>
      <c r="D646" s="1263"/>
      <c r="E646" s="1262"/>
      <c r="F646" s="1269"/>
      <c r="G646" s="362" t="s">
        <v>101</v>
      </c>
      <c r="H646" s="362" t="s">
        <v>101</v>
      </c>
      <c r="I646" s="962" t="s">
        <v>102</v>
      </c>
      <c r="J646" s="967">
        <v>1</v>
      </c>
      <c r="K646" s="1060">
        <v>45323</v>
      </c>
      <c r="L646" s="1060">
        <v>45747</v>
      </c>
      <c r="M646" s="964">
        <f t="shared" si="20"/>
        <v>60.571428571428569</v>
      </c>
      <c r="N646" s="1058">
        <v>0</v>
      </c>
      <c r="O646" s="1011" t="s">
        <v>899</v>
      </c>
      <c r="P646" s="364">
        <f t="shared" si="19"/>
        <v>0</v>
      </c>
      <c r="Q646" s="965" t="str" cm="1">
        <f t="array" aca="1" ref="Q646" ca="1">IF(ISNUMBER(P646),IF(P646=100%,"CUMPLIDA",IF(AND(ISNUMBER(L646),ISNUMBER(INDIRECT("FECHA_"&amp;$B646,1))), IF(L646&lt;=INDIRECT("FECHA_"&amp;$B646,1),"INCUMPLIDA","PROCESO"), "VERIFICAR FECHA")),"SIN VALOR AVANCE")</f>
        <v>PROCESO</v>
      </c>
    </row>
    <row r="647" spans="1:17" ht="120.75" x14ac:dyDescent="0.2">
      <c r="A647" s="987" t="s">
        <v>19</v>
      </c>
      <c r="B647" s="988" t="s">
        <v>13</v>
      </c>
      <c r="C647" s="1263"/>
      <c r="D647" s="1263"/>
      <c r="E647" s="1262"/>
      <c r="F647" s="1269"/>
      <c r="G647" s="362" t="s">
        <v>237</v>
      </c>
      <c r="H647" s="362" t="s">
        <v>238</v>
      </c>
      <c r="I647" s="962" t="s">
        <v>239</v>
      </c>
      <c r="J647" s="967">
        <v>1</v>
      </c>
      <c r="K647" s="1060">
        <v>45231</v>
      </c>
      <c r="L647" s="1060">
        <v>45747</v>
      </c>
      <c r="M647" s="964">
        <f t="shared" si="20"/>
        <v>73.714285714285708</v>
      </c>
      <c r="N647" s="1058">
        <v>0</v>
      </c>
      <c r="O647" s="962" t="s">
        <v>703</v>
      </c>
      <c r="P647" s="364">
        <f t="shared" si="19"/>
        <v>0</v>
      </c>
      <c r="Q647" s="965" t="str" cm="1">
        <f t="array" aca="1" ref="Q647" ca="1">IF(ISNUMBER(P647),IF(P647=100%,"CUMPLIDA",IF(AND(ISNUMBER(L647),ISNUMBER(INDIRECT("FECHA_"&amp;$B647,1))), IF(L647&lt;=INDIRECT("FECHA_"&amp;$B647,1),"INCUMPLIDA","PROCESO"), "VERIFICAR FECHA")),"SIN VALOR AVANCE")</f>
        <v>PROCESO</v>
      </c>
    </row>
    <row r="648" spans="1:17" ht="195.75" x14ac:dyDescent="0.2">
      <c r="A648" s="987" t="s">
        <v>19</v>
      </c>
      <c r="B648" s="988" t="s">
        <v>13</v>
      </c>
      <c r="C648" s="1263"/>
      <c r="D648" s="1263"/>
      <c r="E648" s="1262"/>
      <c r="F648" s="1269"/>
      <c r="G648" s="362" t="s">
        <v>104</v>
      </c>
      <c r="H648" s="362" t="s">
        <v>104</v>
      </c>
      <c r="I648" s="962" t="s">
        <v>247</v>
      </c>
      <c r="J648" s="967">
        <v>1</v>
      </c>
      <c r="K648" s="1060">
        <v>45323</v>
      </c>
      <c r="L648" s="1060">
        <v>45747</v>
      </c>
      <c r="M648" s="964">
        <f t="shared" si="20"/>
        <v>60.571428571428569</v>
      </c>
      <c r="N648" s="1058">
        <v>0</v>
      </c>
      <c r="O648" s="1011" t="s">
        <v>898</v>
      </c>
      <c r="P648" s="364">
        <f t="shared" si="19"/>
        <v>0</v>
      </c>
      <c r="Q648" s="965" t="str" cm="1">
        <f t="array" aca="1" ref="Q648" ca="1">IF(ISNUMBER(P648),IF(P648=100%,"CUMPLIDA",IF(AND(ISNUMBER(L648),ISNUMBER(INDIRECT("FECHA_"&amp;$B648,1))), IF(L648&lt;=INDIRECT("FECHA_"&amp;$B648,1),"INCUMPLIDA","PROCESO"), "VERIFICAR FECHA")),"SIN VALOR AVANCE")</f>
        <v>PROCESO</v>
      </c>
    </row>
    <row r="649" spans="1:17" ht="90.75" x14ac:dyDescent="0.2">
      <c r="A649" s="987" t="s">
        <v>19</v>
      </c>
      <c r="B649" s="988" t="s">
        <v>13</v>
      </c>
      <c r="C649" s="1263"/>
      <c r="D649" s="1263"/>
      <c r="E649" s="1262"/>
      <c r="F649" s="1269"/>
      <c r="G649" s="362" t="s">
        <v>806</v>
      </c>
      <c r="H649" s="362" t="s">
        <v>806</v>
      </c>
      <c r="I649" s="962" t="s">
        <v>107</v>
      </c>
      <c r="J649" s="967">
        <v>1</v>
      </c>
      <c r="K649" s="1060">
        <v>45231</v>
      </c>
      <c r="L649" s="1060">
        <v>45747</v>
      </c>
      <c r="M649" s="964">
        <f t="shared" si="20"/>
        <v>73.714285714285708</v>
      </c>
      <c r="N649" s="1058">
        <v>0</v>
      </c>
      <c r="O649" s="1011" t="s">
        <v>899</v>
      </c>
      <c r="P649" s="364">
        <f t="shared" si="19"/>
        <v>0</v>
      </c>
      <c r="Q649" s="965" t="str" cm="1">
        <f t="array" aca="1" ref="Q649" ca="1">IF(ISNUMBER(P649),IF(P649=100%,"CUMPLIDA",IF(AND(ISNUMBER(L649),ISNUMBER(INDIRECT("FECHA_"&amp;$B649,1))), IF(L649&lt;=INDIRECT("FECHA_"&amp;$B649,1),"INCUMPLIDA","PROCESO"), "VERIFICAR FECHA")),"SIN VALOR AVANCE")</f>
        <v>PROCESO</v>
      </c>
    </row>
    <row r="650" spans="1:17" ht="270.75" x14ac:dyDescent="0.2">
      <c r="A650" s="987" t="s">
        <v>19</v>
      </c>
      <c r="B650" s="988" t="s">
        <v>13</v>
      </c>
      <c r="C650" s="1263"/>
      <c r="D650" s="1263"/>
      <c r="E650" s="1262"/>
      <c r="F650" s="1269"/>
      <c r="G650" s="362" t="s">
        <v>807</v>
      </c>
      <c r="H650" s="362" t="s">
        <v>807</v>
      </c>
      <c r="I650" s="962" t="s">
        <v>531</v>
      </c>
      <c r="J650" s="967">
        <v>1</v>
      </c>
      <c r="K650" s="1060">
        <v>45231</v>
      </c>
      <c r="L650" s="1060">
        <v>45808</v>
      </c>
      <c r="M650" s="964">
        <f t="shared" si="20"/>
        <v>82.428571428571431</v>
      </c>
      <c r="N650" s="1058">
        <v>0</v>
      </c>
      <c r="O650" s="1011" t="s">
        <v>803</v>
      </c>
      <c r="P650" s="364">
        <f t="shared" ref="P650:P713" si="21">IF(B650="ITRC",N650,N650/J650)</f>
        <v>0</v>
      </c>
      <c r="Q650" s="965" t="str" cm="1">
        <f t="array" aca="1" ref="Q650" ca="1">IF(ISNUMBER(P650),IF(P650=100%,"CUMPLIDA",IF(AND(ISNUMBER(L650),ISNUMBER(INDIRECT("FECHA_"&amp;$B650,1))), IF(L650&lt;=INDIRECT("FECHA_"&amp;$B650,1),"INCUMPLIDA","PROCESO"), "VERIFICAR FECHA")),"SIN VALOR AVANCE")</f>
        <v>PROCESO</v>
      </c>
    </row>
    <row r="651" spans="1:17" ht="195.75" x14ac:dyDescent="0.2">
      <c r="A651" s="987" t="s">
        <v>19</v>
      </c>
      <c r="B651" s="988" t="s">
        <v>13</v>
      </c>
      <c r="C651" s="1263"/>
      <c r="D651" s="1263"/>
      <c r="E651" s="1262"/>
      <c r="F651" s="1269"/>
      <c r="G651" s="362" t="s">
        <v>110</v>
      </c>
      <c r="H651" s="362" t="s">
        <v>111</v>
      </c>
      <c r="I651" s="962" t="s">
        <v>112</v>
      </c>
      <c r="J651" s="967">
        <v>7</v>
      </c>
      <c r="K651" s="1060">
        <v>46024</v>
      </c>
      <c r="L651" s="1060">
        <v>46660</v>
      </c>
      <c r="M651" s="964">
        <f t="shared" si="20"/>
        <v>90.857142857142861</v>
      </c>
      <c r="N651" s="1058">
        <v>0</v>
      </c>
      <c r="O651" s="1011" t="s">
        <v>842</v>
      </c>
      <c r="P651" s="364">
        <f t="shared" si="21"/>
        <v>0</v>
      </c>
      <c r="Q651" s="965" t="str" cm="1">
        <f t="array" aca="1" ref="Q651" ca="1">IF(ISNUMBER(P651),IF(P651=100%,"CUMPLIDA",IF(AND(ISNUMBER(L651),ISNUMBER(INDIRECT("FECHA_"&amp;$B651,1))), IF(L651&lt;=INDIRECT("FECHA_"&amp;$B651,1),"INCUMPLIDA","PROCESO"), "VERIFICAR FECHA")),"SIN VALOR AVANCE")</f>
        <v>PROCESO</v>
      </c>
    </row>
    <row r="652" spans="1:17" ht="210.75" x14ac:dyDescent="0.2">
      <c r="A652" s="987" t="s">
        <v>19</v>
      </c>
      <c r="B652" s="988" t="s">
        <v>13</v>
      </c>
      <c r="C652" s="1263"/>
      <c r="D652" s="1263"/>
      <c r="E652" s="1262"/>
      <c r="F652" s="1269"/>
      <c r="G652" s="362" t="s">
        <v>114</v>
      </c>
      <c r="H652" s="362" t="s">
        <v>115</v>
      </c>
      <c r="I652" s="962" t="s">
        <v>116</v>
      </c>
      <c r="J652" s="967">
        <v>1</v>
      </c>
      <c r="K652" s="1060">
        <v>46024</v>
      </c>
      <c r="L652" s="1060">
        <v>46660</v>
      </c>
      <c r="M652" s="964">
        <f t="shared" si="20"/>
        <v>90.857142857142861</v>
      </c>
      <c r="N652" s="1058">
        <v>0</v>
      </c>
      <c r="O652" s="1011" t="s">
        <v>820</v>
      </c>
      <c r="P652" s="364">
        <f t="shared" si="21"/>
        <v>0</v>
      </c>
      <c r="Q652" s="965" t="str" cm="1">
        <f t="array" aca="1" ref="Q652" ca="1">IF(ISNUMBER(P652),IF(P652=100%,"CUMPLIDA",IF(AND(ISNUMBER(L652),ISNUMBER(INDIRECT("FECHA_"&amp;$B652,1))), IF(L652&lt;=INDIRECT("FECHA_"&amp;$B652,1),"INCUMPLIDA","PROCESO"), "VERIFICAR FECHA")),"SIN VALOR AVANCE")</f>
        <v>PROCESO</v>
      </c>
    </row>
    <row r="653" spans="1:17" ht="345.75" x14ac:dyDescent="0.2">
      <c r="A653" s="987" t="s">
        <v>19</v>
      </c>
      <c r="B653" s="988" t="s">
        <v>13</v>
      </c>
      <c r="C653" s="1263"/>
      <c r="D653" s="1263"/>
      <c r="E653" s="1262"/>
      <c r="F653" s="1269"/>
      <c r="G653" s="362" t="s">
        <v>117</v>
      </c>
      <c r="H653" s="362" t="s">
        <v>118</v>
      </c>
      <c r="I653" s="962" t="s">
        <v>119</v>
      </c>
      <c r="J653" s="967">
        <v>2</v>
      </c>
      <c r="K653" s="1060">
        <v>46024</v>
      </c>
      <c r="L653" s="1060">
        <v>46660</v>
      </c>
      <c r="M653" s="964">
        <f t="shared" si="20"/>
        <v>90.857142857142861</v>
      </c>
      <c r="N653" s="1058">
        <v>0</v>
      </c>
      <c r="O653" s="1011" t="s">
        <v>821</v>
      </c>
      <c r="P653" s="364">
        <f t="shared" si="21"/>
        <v>0</v>
      </c>
      <c r="Q653" s="965" t="str" cm="1">
        <f t="array" aca="1" ref="Q653" ca="1">IF(ISNUMBER(P653),IF(P653=100%,"CUMPLIDA",IF(AND(ISNUMBER(L653),ISNUMBER(INDIRECT("FECHA_"&amp;$B653,1))), IF(L653&lt;=INDIRECT("FECHA_"&amp;$B653,1),"INCUMPLIDA","PROCESO"), "VERIFICAR FECHA")),"SIN VALOR AVANCE")</f>
        <v>PROCESO</v>
      </c>
    </row>
    <row r="654" spans="1:17" ht="270.75" x14ac:dyDescent="0.2">
      <c r="A654" s="987" t="s">
        <v>19</v>
      </c>
      <c r="B654" s="988" t="s">
        <v>13</v>
      </c>
      <c r="C654" s="1263" t="s">
        <v>976</v>
      </c>
      <c r="D654" s="1263" t="s">
        <v>977</v>
      </c>
      <c r="E654" s="1262" t="s">
        <v>978</v>
      </c>
      <c r="F654" s="1262" t="s">
        <v>979</v>
      </c>
      <c r="G654" s="1262" t="s">
        <v>800</v>
      </c>
      <c r="H654" s="1008" t="s">
        <v>699</v>
      </c>
      <c r="I654" s="962" t="s">
        <v>164</v>
      </c>
      <c r="J654" s="963">
        <v>1</v>
      </c>
      <c r="K654" s="1057">
        <v>44044</v>
      </c>
      <c r="L654" s="1057">
        <v>44196</v>
      </c>
      <c r="M654" s="964">
        <f t="shared" si="20"/>
        <v>21.714285714285715</v>
      </c>
      <c r="N654" s="1058">
        <v>1</v>
      </c>
      <c r="O654" s="962" t="s">
        <v>846</v>
      </c>
      <c r="P654" s="364">
        <f t="shared" si="21"/>
        <v>1</v>
      </c>
      <c r="Q654" s="965" t="str" cm="1">
        <f t="array" aca="1" ref="Q654" ca="1">IF(ISNUMBER(P654),IF(P654=100%,"CUMPLIDA",IF(AND(ISNUMBER(L654),ISNUMBER(INDIRECT("FECHA_"&amp;$B654,1))), IF(L654&lt;=INDIRECT("FECHA_"&amp;$B654,1),"INCUMPLIDA","PROCESO"), "VERIFICAR FECHA")),"SIN VALOR AVANCE")</f>
        <v>CUMPLIDA</v>
      </c>
    </row>
    <row r="655" spans="1:17" ht="90.75" x14ac:dyDescent="0.2">
      <c r="A655" s="987" t="s">
        <v>19</v>
      </c>
      <c r="B655" s="988" t="s">
        <v>13</v>
      </c>
      <c r="C655" s="1263"/>
      <c r="D655" s="1263"/>
      <c r="E655" s="1262"/>
      <c r="F655" s="1262"/>
      <c r="G655" s="1262"/>
      <c r="H655" s="1008" t="s">
        <v>682</v>
      </c>
      <c r="I655" s="962" t="s">
        <v>683</v>
      </c>
      <c r="J655" s="963">
        <v>1</v>
      </c>
      <c r="K655" s="1057">
        <v>45231</v>
      </c>
      <c r="L655" s="1057">
        <v>45504</v>
      </c>
      <c r="M655" s="964">
        <f t="shared" si="20"/>
        <v>39</v>
      </c>
      <c r="N655" s="1058">
        <v>1</v>
      </c>
      <c r="O655" s="1011" t="s">
        <v>802</v>
      </c>
      <c r="P655" s="364">
        <f t="shared" si="21"/>
        <v>1</v>
      </c>
      <c r="Q655" s="965" t="str" cm="1">
        <f t="array" aca="1" ref="Q655" ca="1">IF(ISNUMBER(P655),IF(P655=100%,"CUMPLIDA",IF(AND(ISNUMBER(L655),ISNUMBER(INDIRECT("FECHA_"&amp;$B655,1))), IF(L655&lt;=INDIRECT("FECHA_"&amp;$B655,1),"INCUMPLIDA","PROCESO"), "VERIFICAR FECHA")),"SIN VALOR AVANCE")</f>
        <v>CUMPLIDA</v>
      </c>
    </row>
    <row r="656" spans="1:17" ht="375.75" x14ac:dyDescent="0.2">
      <c r="A656" s="987" t="s">
        <v>19</v>
      </c>
      <c r="B656" s="988" t="s">
        <v>13</v>
      </c>
      <c r="C656" s="1263"/>
      <c r="D656" s="1263"/>
      <c r="E656" s="1262"/>
      <c r="F656" s="1262"/>
      <c r="G656" s="1262"/>
      <c r="H656" s="1008" t="s">
        <v>685</v>
      </c>
      <c r="I656" s="962" t="s">
        <v>686</v>
      </c>
      <c r="J656" s="963">
        <v>1</v>
      </c>
      <c r="K656" s="1057">
        <v>45231</v>
      </c>
      <c r="L656" s="1057">
        <v>45504</v>
      </c>
      <c r="M656" s="964">
        <f t="shared" si="20"/>
        <v>39</v>
      </c>
      <c r="N656" s="1058">
        <v>1</v>
      </c>
      <c r="O656" s="1011" t="s">
        <v>839</v>
      </c>
      <c r="P656" s="364">
        <f t="shared" si="21"/>
        <v>1</v>
      </c>
      <c r="Q656" s="965" t="str" cm="1">
        <f t="array" aca="1" ref="Q656" ca="1">IF(ISNUMBER(P656),IF(P656=100%,"CUMPLIDA",IF(AND(ISNUMBER(L656),ISNUMBER(INDIRECT("FECHA_"&amp;$B656,1))), IF(L656&lt;=INDIRECT("FECHA_"&amp;$B656,1),"INCUMPLIDA","PROCESO"), "VERIFICAR FECHA")),"SIN VALOR AVANCE")</f>
        <v>CUMPLIDA</v>
      </c>
    </row>
    <row r="657" spans="1:17" ht="195.75" x14ac:dyDescent="0.2">
      <c r="A657" s="987" t="s">
        <v>19</v>
      </c>
      <c r="B657" s="988" t="s">
        <v>13</v>
      </c>
      <c r="C657" s="1263"/>
      <c r="D657" s="1263"/>
      <c r="E657" s="1262"/>
      <c r="F657" s="1262"/>
      <c r="G657" s="362" t="s">
        <v>97</v>
      </c>
      <c r="H657" s="362" t="s">
        <v>98</v>
      </c>
      <c r="I657" s="962" t="s">
        <v>99</v>
      </c>
      <c r="J657" s="967">
        <v>1</v>
      </c>
      <c r="K657" s="1060">
        <v>45323</v>
      </c>
      <c r="L657" s="1060">
        <v>45747</v>
      </c>
      <c r="M657" s="964">
        <f t="shared" si="20"/>
        <v>60.571428571428569</v>
      </c>
      <c r="N657" s="1058">
        <v>0</v>
      </c>
      <c r="O657" s="1011" t="s">
        <v>840</v>
      </c>
      <c r="P657" s="364">
        <f t="shared" si="21"/>
        <v>0</v>
      </c>
      <c r="Q657" s="965" t="str" cm="1">
        <f t="array" aca="1" ref="Q657" ca="1">IF(ISNUMBER(P657),IF(P657=100%,"CUMPLIDA",IF(AND(ISNUMBER(L657),ISNUMBER(INDIRECT("FECHA_"&amp;$B657,1))), IF(L657&lt;=INDIRECT("FECHA_"&amp;$B657,1),"INCUMPLIDA","PROCESO"), "VERIFICAR FECHA")),"SIN VALOR AVANCE")</f>
        <v>PROCESO</v>
      </c>
    </row>
    <row r="658" spans="1:17" ht="120.75" x14ac:dyDescent="0.2">
      <c r="A658" s="987" t="s">
        <v>19</v>
      </c>
      <c r="B658" s="988" t="s">
        <v>13</v>
      </c>
      <c r="C658" s="1263"/>
      <c r="D658" s="1263"/>
      <c r="E658" s="1262"/>
      <c r="F658" s="1262"/>
      <c r="G658" s="362" t="s">
        <v>101</v>
      </c>
      <c r="H658" s="362" t="s">
        <v>101</v>
      </c>
      <c r="I658" s="962" t="s">
        <v>102</v>
      </c>
      <c r="J658" s="967">
        <v>1</v>
      </c>
      <c r="K658" s="1060">
        <v>45323</v>
      </c>
      <c r="L658" s="1060">
        <v>45747</v>
      </c>
      <c r="M658" s="964">
        <f t="shared" si="20"/>
        <v>60.571428571428569</v>
      </c>
      <c r="N658" s="1058">
        <v>0</v>
      </c>
      <c r="O658" s="1011" t="s">
        <v>856</v>
      </c>
      <c r="P658" s="364">
        <f t="shared" si="21"/>
        <v>0</v>
      </c>
      <c r="Q658" s="965" t="str" cm="1">
        <f t="array" aca="1" ref="Q658" ca="1">IF(ISNUMBER(P658),IF(P658=100%,"CUMPLIDA",IF(AND(ISNUMBER(L658),ISNUMBER(INDIRECT("FECHA_"&amp;$B658,1))), IF(L658&lt;=INDIRECT("FECHA_"&amp;$B658,1),"INCUMPLIDA","PROCESO"), "VERIFICAR FECHA")),"SIN VALOR AVANCE")</f>
        <v>PROCESO</v>
      </c>
    </row>
    <row r="659" spans="1:17" ht="120.75" x14ac:dyDescent="0.2">
      <c r="A659" s="987" t="s">
        <v>19</v>
      </c>
      <c r="B659" s="988" t="s">
        <v>13</v>
      </c>
      <c r="C659" s="1263"/>
      <c r="D659" s="1263"/>
      <c r="E659" s="1262"/>
      <c r="F659" s="1262"/>
      <c r="G659" s="362" t="s">
        <v>237</v>
      </c>
      <c r="H659" s="362" t="s">
        <v>238</v>
      </c>
      <c r="I659" s="962" t="s">
        <v>239</v>
      </c>
      <c r="J659" s="967">
        <v>1</v>
      </c>
      <c r="K659" s="1060">
        <v>45231</v>
      </c>
      <c r="L659" s="1060">
        <v>45747</v>
      </c>
      <c r="M659" s="964">
        <f t="shared" ref="M659:M675" si="22">(L659-K659)/7</f>
        <v>73.714285714285708</v>
      </c>
      <c r="N659" s="1058">
        <v>0</v>
      </c>
      <c r="O659" s="962" t="s">
        <v>703</v>
      </c>
      <c r="P659" s="364">
        <f t="shared" si="21"/>
        <v>0</v>
      </c>
      <c r="Q659" s="965" t="str" cm="1">
        <f t="array" aca="1" ref="Q659" ca="1">IF(ISNUMBER(P659),IF(P659=100%,"CUMPLIDA",IF(AND(ISNUMBER(L659),ISNUMBER(INDIRECT("FECHA_"&amp;$B659,1))), IF(L659&lt;=INDIRECT("FECHA_"&amp;$B659,1),"INCUMPLIDA","PROCESO"), "VERIFICAR FECHA")),"SIN VALOR AVANCE")</f>
        <v>PROCESO</v>
      </c>
    </row>
    <row r="660" spans="1:17" ht="210.75" x14ac:dyDescent="0.2">
      <c r="A660" s="987" t="s">
        <v>19</v>
      </c>
      <c r="B660" s="988" t="s">
        <v>13</v>
      </c>
      <c r="C660" s="1263"/>
      <c r="D660" s="1263"/>
      <c r="E660" s="1262"/>
      <c r="F660" s="1262"/>
      <c r="G660" s="362" t="s">
        <v>104</v>
      </c>
      <c r="H660" s="362" t="s">
        <v>104</v>
      </c>
      <c r="I660" s="962" t="s">
        <v>247</v>
      </c>
      <c r="J660" s="967">
        <v>1</v>
      </c>
      <c r="K660" s="1060">
        <v>45323</v>
      </c>
      <c r="L660" s="1060">
        <v>45747</v>
      </c>
      <c r="M660" s="964">
        <f t="shared" si="22"/>
        <v>60.571428571428569</v>
      </c>
      <c r="N660" s="1058">
        <v>0</v>
      </c>
      <c r="O660" s="1011" t="s">
        <v>841</v>
      </c>
      <c r="P660" s="364">
        <f t="shared" si="21"/>
        <v>0</v>
      </c>
      <c r="Q660" s="965" t="str" cm="1">
        <f t="array" aca="1" ref="Q660" ca="1">IF(ISNUMBER(P660),IF(P660=100%,"CUMPLIDA",IF(AND(ISNUMBER(L660),ISNUMBER(INDIRECT("FECHA_"&amp;$B660,1))), IF(L660&lt;=INDIRECT("FECHA_"&amp;$B660,1),"INCUMPLIDA","PROCESO"), "VERIFICAR FECHA")),"SIN VALOR AVANCE")</f>
        <v>PROCESO</v>
      </c>
    </row>
    <row r="661" spans="1:17" ht="90" x14ac:dyDescent="0.2">
      <c r="A661" s="987" t="s">
        <v>19</v>
      </c>
      <c r="B661" s="988" t="s">
        <v>13</v>
      </c>
      <c r="C661" s="1263"/>
      <c r="D661" s="1263"/>
      <c r="E661" s="1262"/>
      <c r="F661" s="1262"/>
      <c r="G661" s="362" t="s">
        <v>806</v>
      </c>
      <c r="H661" s="362" t="s">
        <v>806</v>
      </c>
      <c r="I661" s="962" t="s">
        <v>107</v>
      </c>
      <c r="J661" s="967">
        <v>1</v>
      </c>
      <c r="K661" s="1060">
        <v>45231</v>
      </c>
      <c r="L661" s="1060">
        <v>45747</v>
      </c>
      <c r="M661" s="964">
        <f t="shared" si="22"/>
        <v>73.714285714285708</v>
      </c>
      <c r="N661" s="1058">
        <v>0</v>
      </c>
      <c r="O661" s="962" t="s">
        <v>980</v>
      </c>
      <c r="P661" s="364">
        <f t="shared" si="21"/>
        <v>0</v>
      </c>
      <c r="Q661" s="965" t="str" cm="1">
        <f t="array" aca="1" ref="Q661" ca="1">IF(ISNUMBER(P661),IF(P661=100%,"CUMPLIDA",IF(AND(ISNUMBER(L661),ISNUMBER(INDIRECT("FECHA_"&amp;$B661,1))), IF(L661&lt;=INDIRECT("FECHA_"&amp;$B661,1),"INCUMPLIDA","PROCESO"), "VERIFICAR FECHA")),"SIN VALOR AVANCE")</f>
        <v>PROCESO</v>
      </c>
    </row>
    <row r="662" spans="1:17" ht="285.75" x14ac:dyDescent="0.2">
      <c r="A662" s="987" t="s">
        <v>19</v>
      </c>
      <c r="B662" s="988" t="s">
        <v>13</v>
      </c>
      <c r="C662" s="1263"/>
      <c r="D662" s="1263"/>
      <c r="E662" s="1262"/>
      <c r="F662" s="1262"/>
      <c r="G662" s="362" t="s">
        <v>807</v>
      </c>
      <c r="H662" s="362" t="s">
        <v>807</v>
      </c>
      <c r="I662" s="962" t="s">
        <v>531</v>
      </c>
      <c r="J662" s="967">
        <v>1</v>
      </c>
      <c r="K662" s="1060">
        <v>45231</v>
      </c>
      <c r="L662" s="1060">
        <v>45808</v>
      </c>
      <c r="M662" s="964">
        <f t="shared" si="22"/>
        <v>82.428571428571431</v>
      </c>
      <c r="N662" s="1058">
        <v>0</v>
      </c>
      <c r="O662" s="1011" t="s">
        <v>848</v>
      </c>
      <c r="P662" s="364">
        <f t="shared" si="21"/>
        <v>0</v>
      </c>
      <c r="Q662" s="965" t="str" cm="1">
        <f t="array" aca="1" ref="Q662" ca="1">IF(ISNUMBER(P662),IF(P662=100%,"CUMPLIDA",IF(AND(ISNUMBER(L662),ISNUMBER(INDIRECT("FECHA_"&amp;$B662,1))), IF(L662&lt;=INDIRECT("FECHA_"&amp;$B662,1),"INCUMPLIDA","PROCESO"), "VERIFICAR FECHA")),"SIN VALOR AVANCE")</f>
        <v>PROCESO</v>
      </c>
    </row>
    <row r="663" spans="1:17" ht="195.75" x14ac:dyDescent="0.2">
      <c r="A663" s="987" t="s">
        <v>19</v>
      </c>
      <c r="B663" s="988" t="s">
        <v>13</v>
      </c>
      <c r="C663" s="1263"/>
      <c r="D663" s="1263"/>
      <c r="E663" s="1262"/>
      <c r="F663" s="1262"/>
      <c r="G663" s="362" t="s">
        <v>110</v>
      </c>
      <c r="H663" s="362" t="s">
        <v>111</v>
      </c>
      <c r="I663" s="962" t="s">
        <v>112</v>
      </c>
      <c r="J663" s="967">
        <v>7</v>
      </c>
      <c r="K663" s="1060">
        <v>46024</v>
      </c>
      <c r="L663" s="1060">
        <v>46660</v>
      </c>
      <c r="M663" s="964">
        <f t="shared" si="22"/>
        <v>90.857142857142861</v>
      </c>
      <c r="N663" s="1058">
        <v>0</v>
      </c>
      <c r="O663" s="1011" t="s">
        <v>842</v>
      </c>
      <c r="P663" s="364">
        <f t="shared" si="21"/>
        <v>0</v>
      </c>
      <c r="Q663" s="965" t="str" cm="1">
        <f t="array" aca="1" ref="Q663" ca="1">IF(ISNUMBER(P663),IF(P663=100%,"CUMPLIDA",IF(AND(ISNUMBER(L663),ISNUMBER(INDIRECT("FECHA_"&amp;$B663,1))), IF(L663&lt;=INDIRECT("FECHA_"&amp;$B663,1),"INCUMPLIDA","PROCESO"), "VERIFICAR FECHA")),"SIN VALOR AVANCE")</f>
        <v>PROCESO</v>
      </c>
    </row>
    <row r="664" spans="1:17" ht="210.75" x14ac:dyDescent="0.2">
      <c r="A664" s="987" t="s">
        <v>19</v>
      </c>
      <c r="B664" s="988" t="s">
        <v>13</v>
      </c>
      <c r="C664" s="1263"/>
      <c r="D664" s="1263"/>
      <c r="E664" s="1262"/>
      <c r="F664" s="1262"/>
      <c r="G664" s="362" t="s">
        <v>114</v>
      </c>
      <c r="H664" s="362" t="s">
        <v>115</v>
      </c>
      <c r="I664" s="962" t="s">
        <v>116</v>
      </c>
      <c r="J664" s="967">
        <v>1</v>
      </c>
      <c r="K664" s="1060">
        <v>46024</v>
      </c>
      <c r="L664" s="1060">
        <v>46660</v>
      </c>
      <c r="M664" s="964">
        <f t="shared" si="22"/>
        <v>90.857142857142861</v>
      </c>
      <c r="N664" s="1058">
        <v>0</v>
      </c>
      <c r="O664" s="1011" t="s">
        <v>820</v>
      </c>
      <c r="P664" s="364">
        <f t="shared" si="21"/>
        <v>0</v>
      </c>
      <c r="Q664" s="965" t="str" cm="1">
        <f t="array" aca="1" ref="Q664" ca="1">IF(ISNUMBER(P664),IF(P664=100%,"CUMPLIDA",IF(AND(ISNUMBER(L664),ISNUMBER(INDIRECT("FECHA_"&amp;$B664,1))), IF(L664&lt;=INDIRECT("FECHA_"&amp;$B664,1),"INCUMPLIDA","PROCESO"), "VERIFICAR FECHA")),"SIN VALOR AVANCE")</f>
        <v>PROCESO</v>
      </c>
    </row>
    <row r="665" spans="1:17" ht="345.75" x14ac:dyDescent="0.2">
      <c r="A665" s="987" t="s">
        <v>19</v>
      </c>
      <c r="B665" s="988" t="s">
        <v>13</v>
      </c>
      <c r="C665" s="1263"/>
      <c r="D665" s="1263"/>
      <c r="E665" s="1262"/>
      <c r="F665" s="1262"/>
      <c r="G665" s="362" t="s">
        <v>117</v>
      </c>
      <c r="H665" s="362" t="s">
        <v>118</v>
      </c>
      <c r="I665" s="962" t="s">
        <v>119</v>
      </c>
      <c r="J665" s="967">
        <v>2</v>
      </c>
      <c r="K665" s="1060">
        <v>46024</v>
      </c>
      <c r="L665" s="1060">
        <v>46660</v>
      </c>
      <c r="M665" s="964">
        <f t="shared" si="22"/>
        <v>90.857142857142861</v>
      </c>
      <c r="N665" s="1058">
        <v>0</v>
      </c>
      <c r="O665" s="1011" t="s">
        <v>821</v>
      </c>
      <c r="P665" s="364">
        <f t="shared" si="21"/>
        <v>0</v>
      </c>
      <c r="Q665" s="965" t="str" cm="1">
        <f t="array" aca="1" ref="Q665" ca="1">IF(ISNUMBER(P665),IF(P665=100%,"CUMPLIDA",IF(AND(ISNUMBER(L665),ISNUMBER(INDIRECT("FECHA_"&amp;$B665,1))), IF(L665&lt;=INDIRECT("FECHA_"&amp;$B665,1),"INCUMPLIDA","PROCESO"), "VERIFICAR FECHA")),"SIN VALOR AVANCE")</f>
        <v>PROCESO</v>
      </c>
    </row>
    <row r="666" spans="1:17" ht="75" customHeight="1" x14ac:dyDescent="0.2">
      <c r="A666" s="987" t="s">
        <v>19</v>
      </c>
      <c r="B666" s="988" t="s">
        <v>13</v>
      </c>
      <c r="C666" s="1263" t="s">
        <v>981</v>
      </c>
      <c r="D666" s="1263" t="s">
        <v>982</v>
      </c>
      <c r="E666" s="1262" t="s">
        <v>983</v>
      </c>
      <c r="F666" s="1262" t="s">
        <v>984</v>
      </c>
      <c r="G666" s="1262" t="s">
        <v>800</v>
      </c>
      <c r="H666" s="1008" t="s">
        <v>682</v>
      </c>
      <c r="I666" s="962" t="s">
        <v>683</v>
      </c>
      <c r="J666" s="963">
        <v>1</v>
      </c>
      <c r="K666" s="1057">
        <v>45231</v>
      </c>
      <c r="L666" s="1057">
        <v>45504</v>
      </c>
      <c r="M666" s="964">
        <f t="shared" si="22"/>
        <v>39</v>
      </c>
      <c r="N666" s="1058">
        <v>1</v>
      </c>
      <c r="O666" s="962" t="s">
        <v>985</v>
      </c>
      <c r="P666" s="364">
        <f t="shared" si="21"/>
        <v>1</v>
      </c>
      <c r="Q666" s="965" t="str" cm="1">
        <f t="array" aca="1" ref="Q666" ca="1">IF(ISNUMBER(P666),IF(P666=100%,"CUMPLIDA",IF(AND(ISNUMBER(L666),ISNUMBER(INDIRECT("FECHA_"&amp;$B666,1))), IF(L666&lt;=INDIRECT("FECHA_"&amp;$B666,1),"INCUMPLIDA","PROCESO"), "VERIFICAR FECHA")),"SIN VALOR AVANCE")</f>
        <v>CUMPLIDA</v>
      </c>
    </row>
    <row r="667" spans="1:17" ht="375.75" x14ac:dyDescent="0.2">
      <c r="A667" s="987" t="s">
        <v>19</v>
      </c>
      <c r="B667" s="988" t="s">
        <v>13</v>
      </c>
      <c r="C667" s="1263"/>
      <c r="D667" s="1263"/>
      <c r="E667" s="1262"/>
      <c r="F667" s="1262"/>
      <c r="G667" s="1262"/>
      <c r="H667" s="1008" t="s">
        <v>685</v>
      </c>
      <c r="I667" s="962" t="s">
        <v>686</v>
      </c>
      <c r="J667" s="963">
        <v>1</v>
      </c>
      <c r="K667" s="1057">
        <v>45231</v>
      </c>
      <c r="L667" s="1057">
        <v>45504</v>
      </c>
      <c r="M667" s="964">
        <f t="shared" si="22"/>
        <v>39</v>
      </c>
      <c r="N667" s="1058">
        <v>1</v>
      </c>
      <c r="O667" s="962" t="s">
        <v>986</v>
      </c>
      <c r="P667" s="364">
        <f t="shared" si="21"/>
        <v>1</v>
      </c>
      <c r="Q667" s="965" t="str" cm="1">
        <f t="array" aca="1" ref="Q667" ca="1">IF(ISNUMBER(P667),IF(P667=100%,"CUMPLIDA",IF(AND(ISNUMBER(L667),ISNUMBER(INDIRECT("FECHA_"&amp;$B667,1))), IF(L667&lt;=INDIRECT("FECHA_"&amp;$B667,1),"INCUMPLIDA","PROCESO"), "VERIFICAR FECHA")),"SIN VALOR AVANCE")</f>
        <v>CUMPLIDA</v>
      </c>
    </row>
    <row r="668" spans="1:17" ht="210.75" x14ac:dyDescent="0.2">
      <c r="A668" s="987" t="s">
        <v>19</v>
      </c>
      <c r="B668" s="988" t="s">
        <v>13</v>
      </c>
      <c r="C668" s="1263"/>
      <c r="D668" s="1263"/>
      <c r="E668" s="1262"/>
      <c r="F668" s="1262"/>
      <c r="G668" s="362" t="s">
        <v>97</v>
      </c>
      <c r="H668" s="362" t="s">
        <v>98</v>
      </c>
      <c r="I668" s="962" t="s">
        <v>99</v>
      </c>
      <c r="J668" s="967">
        <v>1</v>
      </c>
      <c r="K668" s="1060">
        <v>45323</v>
      </c>
      <c r="L668" s="1060">
        <v>45747</v>
      </c>
      <c r="M668" s="964">
        <f t="shared" si="22"/>
        <v>60.571428571428569</v>
      </c>
      <c r="N668" s="1058">
        <v>0</v>
      </c>
      <c r="O668" s="962" t="s">
        <v>987</v>
      </c>
      <c r="P668" s="364">
        <f t="shared" si="21"/>
        <v>0</v>
      </c>
      <c r="Q668" s="965" t="str" cm="1">
        <f t="array" aca="1" ref="Q668" ca="1">IF(ISNUMBER(P668),IF(P668=100%,"CUMPLIDA",IF(AND(ISNUMBER(L668),ISNUMBER(INDIRECT("FECHA_"&amp;$B668,1))), IF(L668&lt;=INDIRECT("FECHA_"&amp;$B668,1),"INCUMPLIDA","PROCESO"), "VERIFICAR FECHA")),"SIN VALOR AVANCE")</f>
        <v>PROCESO</v>
      </c>
    </row>
    <row r="669" spans="1:17" ht="135.75" x14ac:dyDescent="0.2">
      <c r="A669" s="987" t="s">
        <v>19</v>
      </c>
      <c r="B669" s="988" t="s">
        <v>13</v>
      </c>
      <c r="C669" s="1263"/>
      <c r="D669" s="1263"/>
      <c r="E669" s="1262"/>
      <c r="F669" s="1262"/>
      <c r="G669" s="362" t="s">
        <v>101</v>
      </c>
      <c r="H669" s="362" t="s">
        <v>101</v>
      </c>
      <c r="I669" s="962" t="s">
        <v>102</v>
      </c>
      <c r="J669" s="967">
        <v>1</v>
      </c>
      <c r="K669" s="1060">
        <v>45323</v>
      </c>
      <c r="L669" s="1060">
        <v>45747</v>
      </c>
      <c r="M669" s="964">
        <f t="shared" si="22"/>
        <v>60.571428571428569</v>
      </c>
      <c r="N669" s="1058">
        <v>0</v>
      </c>
      <c r="O669" s="962" t="s">
        <v>988</v>
      </c>
      <c r="P669" s="364">
        <f t="shared" si="21"/>
        <v>0</v>
      </c>
      <c r="Q669" s="965" t="str" cm="1">
        <f t="array" aca="1" ref="Q669" ca="1">IF(ISNUMBER(P669),IF(P669=100%,"CUMPLIDA",IF(AND(ISNUMBER(L669),ISNUMBER(INDIRECT("FECHA_"&amp;$B669,1))), IF(L669&lt;=INDIRECT("FECHA_"&amp;$B669,1),"INCUMPLIDA","PROCESO"), "VERIFICAR FECHA")),"SIN VALOR AVANCE")</f>
        <v>PROCESO</v>
      </c>
    </row>
    <row r="670" spans="1:17" ht="120.75" x14ac:dyDescent="0.2">
      <c r="A670" s="987" t="s">
        <v>19</v>
      </c>
      <c r="B670" s="988" t="s">
        <v>13</v>
      </c>
      <c r="C670" s="1263"/>
      <c r="D670" s="1263"/>
      <c r="E670" s="1262"/>
      <c r="F670" s="1262"/>
      <c r="G670" s="362" t="s">
        <v>237</v>
      </c>
      <c r="H670" s="362" t="s">
        <v>238</v>
      </c>
      <c r="I670" s="962" t="s">
        <v>239</v>
      </c>
      <c r="J670" s="967">
        <v>1</v>
      </c>
      <c r="K670" s="1060">
        <v>45231</v>
      </c>
      <c r="L670" s="1060">
        <v>45747</v>
      </c>
      <c r="M670" s="964">
        <f t="shared" si="22"/>
        <v>73.714285714285708</v>
      </c>
      <c r="N670" s="1058">
        <v>0</v>
      </c>
      <c r="O670" s="962" t="s">
        <v>703</v>
      </c>
      <c r="P670" s="364">
        <f t="shared" si="21"/>
        <v>0</v>
      </c>
      <c r="Q670" s="965" t="str" cm="1">
        <f t="array" aca="1" ref="Q670" ca="1">IF(ISNUMBER(P670),IF(P670=100%,"CUMPLIDA",IF(AND(ISNUMBER(L670),ISNUMBER(INDIRECT("FECHA_"&amp;$B670,1))), IF(L670&lt;=INDIRECT("FECHA_"&amp;$B670,1),"INCUMPLIDA","PROCESO"), "VERIFICAR FECHA")),"SIN VALOR AVANCE")</f>
        <v>PROCESO</v>
      </c>
    </row>
    <row r="671" spans="1:17" ht="210.75" x14ac:dyDescent="0.2">
      <c r="A671" s="987" t="s">
        <v>19</v>
      </c>
      <c r="B671" s="988" t="s">
        <v>13</v>
      </c>
      <c r="C671" s="1263"/>
      <c r="D671" s="1263"/>
      <c r="E671" s="1262"/>
      <c r="F671" s="1262"/>
      <c r="G671" s="362" t="s">
        <v>104</v>
      </c>
      <c r="H671" s="362" t="s">
        <v>104</v>
      </c>
      <c r="I671" s="962" t="s">
        <v>247</v>
      </c>
      <c r="J671" s="967">
        <v>1</v>
      </c>
      <c r="K671" s="1060">
        <v>45323</v>
      </c>
      <c r="L671" s="1060">
        <v>45747</v>
      </c>
      <c r="M671" s="964">
        <f t="shared" si="22"/>
        <v>60.571428571428569</v>
      </c>
      <c r="N671" s="1058">
        <v>0</v>
      </c>
      <c r="O671" s="962" t="s">
        <v>987</v>
      </c>
      <c r="P671" s="364">
        <f t="shared" si="21"/>
        <v>0</v>
      </c>
      <c r="Q671" s="965" t="str" cm="1">
        <f t="array" aca="1" ref="Q671" ca="1">IF(ISNUMBER(P671),IF(P671=100%,"CUMPLIDA",IF(AND(ISNUMBER(L671),ISNUMBER(INDIRECT("FECHA_"&amp;$B671,1))), IF(L671&lt;=INDIRECT("FECHA_"&amp;$B671,1),"INCUMPLIDA","PROCESO"), "VERIFICAR FECHA")),"SIN VALOR AVANCE")</f>
        <v>PROCESO</v>
      </c>
    </row>
    <row r="672" spans="1:17" ht="120.75" x14ac:dyDescent="0.2">
      <c r="A672" s="987" t="s">
        <v>19</v>
      </c>
      <c r="B672" s="988" t="s">
        <v>13</v>
      </c>
      <c r="C672" s="1263"/>
      <c r="D672" s="1263"/>
      <c r="E672" s="1262"/>
      <c r="F672" s="1262"/>
      <c r="G672" s="362" t="s">
        <v>806</v>
      </c>
      <c r="H672" s="362" t="s">
        <v>806</v>
      </c>
      <c r="I672" s="962" t="s">
        <v>107</v>
      </c>
      <c r="J672" s="967">
        <v>1</v>
      </c>
      <c r="K672" s="1060">
        <v>45231</v>
      </c>
      <c r="L672" s="1060">
        <v>45747</v>
      </c>
      <c r="M672" s="964">
        <f t="shared" si="22"/>
        <v>73.714285714285708</v>
      </c>
      <c r="N672" s="1058">
        <v>0</v>
      </c>
      <c r="O672" s="962" t="s">
        <v>989</v>
      </c>
      <c r="P672" s="364">
        <f t="shared" si="21"/>
        <v>0</v>
      </c>
      <c r="Q672" s="965" t="str" cm="1">
        <f t="array" aca="1" ref="Q672" ca="1">IF(ISNUMBER(P672),IF(P672=100%,"CUMPLIDA",IF(AND(ISNUMBER(L672),ISNUMBER(INDIRECT("FECHA_"&amp;$B672,1))), IF(L672&lt;=INDIRECT("FECHA_"&amp;$B672,1),"INCUMPLIDA","PROCESO"), "VERIFICAR FECHA")),"SIN VALOR AVANCE")</f>
        <v>PROCESO</v>
      </c>
    </row>
    <row r="673" spans="1:17" ht="285.75" x14ac:dyDescent="0.2">
      <c r="A673" s="987" t="s">
        <v>19</v>
      </c>
      <c r="B673" s="988" t="s">
        <v>13</v>
      </c>
      <c r="C673" s="1263"/>
      <c r="D673" s="1263"/>
      <c r="E673" s="1262"/>
      <c r="F673" s="1262"/>
      <c r="G673" s="362" t="s">
        <v>807</v>
      </c>
      <c r="H673" s="362" t="s">
        <v>807</v>
      </c>
      <c r="I673" s="962" t="s">
        <v>531</v>
      </c>
      <c r="J673" s="967">
        <v>1</v>
      </c>
      <c r="K673" s="1060">
        <v>45231</v>
      </c>
      <c r="L673" s="1060">
        <v>45808</v>
      </c>
      <c r="M673" s="964">
        <f t="shared" si="22"/>
        <v>82.428571428571431</v>
      </c>
      <c r="N673" s="1058">
        <v>0</v>
      </c>
      <c r="O673" s="962" t="s">
        <v>990</v>
      </c>
      <c r="P673" s="364">
        <f t="shared" si="21"/>
        <v>0</v>
      </c>
      <c r="Q673" s="965" t="str" cm="1">
        <f t="array" aca="1" ref="Q673" ca="1">IF(ISNUMBER(P673),IF(P673=100%,"CUMPLIDA",IF(AND(ISNUMBER(L673),ISNUMBER(INDIRECT("FECHA_"&amp;$B673,1))), IF(L673&lt;=INDIRECT("FECHA_"&amp;$B673,1),"INCUMPLIDA","PROCESO"), "VERIFICAR FECHA")),"SIN VALOR AVANCE")</f>
        <v>PROCESO</v>
      </c>
    </row>
    <row r="674" spans="1:17" ht="195.75" x14ac:dyDescent="0.2">
      <c r="A674" s="987" t="s">
        <v>19</v>
      </c>
      <c r="B674" s="988" t="s">
        <v>13</v>
      </c>
      <c r="C674" s="1263"/>
      <c r="D674" s="1263"/>
      <c r="E674" s="1262"/>
      <c r="F674" s="1262"/>
      <c r="G674" s="362" t="s">
        <v>110</v>
      </c>
      <c r="H674" s="362" t="s">
        <v>111</v>
      </c>
      <c r="I674" s="962" t="s">
        <v>112</v>
      </c>
      <c r="J674" s="967">
        <v>7</v>
      </c>
      <c r="K674" s="1060">
        <v>46024</v>
      </c>
      <c r="L674" s="1060">
        <v>46660</v>
      </c>
      <c r="M674" s="964">
        <f t="shared" si="22"/>
        <v>90.857142857142861</v>
      </c>
      <c r="N674" s="1058">
        <v>0</v>
      </c>
      <c r="O674" s="962" t="s">
        <v>991</v>
      </c>
      <c r="P674" s="364">
        <f t="shared" si="21"/>
        <v>0</v>
      </c>
      <c r="Q674" s="965" t="str" cm="1">
        <f t="array" aca="1" ref="Q674" ca="1">IF(ISNUMBER(P674),IF(P674=100%,"CUMPLIDA",IF(AND(ISNUMBER(L674),ISNUMBER(INDIRECT("FECHA_"&amp;$B674,1))), IF(L674&lt;=INDIRECT("FECHA_"&amp;$B674,1),"INCUMPLIDA","PROCESO"), "VERIFICAR FECHA")),"SIN VALOR AVANCE")</f>
        <v>PROCESO</v>
      </c>
    </row>
    <row r="675" spans="1:17" ht="210.75" x14ac:dyDescent="0.2">
      <c r="A675" s="987" t="s">
        <v>19</v>
      </c>
      <c r="B675" s="988" t="s">
        <v>13</v>
      </c>
      <c r="C675" s="1263"/>
      <c r="D675" s="1263"/>
      <c r="E675" s="1262"/>
      <c r="F675" s="1262"/>
      <c r="G675" s="362" t="s">
        <v>114</v>
      </c>
      <c r="H675" s="362" t="s">
        <v>115</v>
      </c>
      <c r="I675" s="962" t="s">
        <v>116</v>
      </c>
      <c r="J675" s="967">
        <v>1</v>
      </c>
      <c r="K675" s="1060">
        <v>46024</v>
      </c>
      <c r="L675" s="1060">
        <v>46660</v>
      </c>
      <c r="M675" s="964">
        <f t="shared" si="22"/>
        <v>90.857142857142861</v>
      </c>
      <c r="N675" s="1058">
        <v>0</v>
      </c>
      <c r="O675" s="962" t="s">
        <v>992</v>
      </c>
      <c r="P675" s="364">
        <f t="shared" si="21"/>
        <v>0</v>
      </c>
      <c r="Q675" s="965" t="str" cm="1">
        <f t="array" aca="1" ref="Q675" ca="1">IF(ISNUMBER(P675),IF(P675=100%,"CUMPLIDA",IF(AND(ISNUMBER(L675),ISNUMBER(INDIRECT("FECHA_"&amp;$B675,1))), IF(L675&lt;=INDIRECT("FECHA_"&amp;$B675,1),"INCUMPLIDA","PROCESO"), "VERIFICAR FECHA")),"SIN VALOR AVANCE")</f>
        <v>PROCESO</v>
      </c>
    </row>
    <row r="676" spans="1:17" ht="345.75" x14ac:dyDescent="0.2">
      <c r="A676" s="987" t="s">
        <v>19</v>
      </c>
      <c r="B676" s="988" t="s">
        <v>13</v>
      </c>
      <c r="C676" s="1263"/>
      <c r="D676" s="1263"/>
      <c r="E676" s="1262"/>
      <c r="F676" s="1262"/>
      <c r="G676" s="362" t="s">
        <v>117</v>
      </c>
      <c r="H676" s="362" t="s">
        <v>118</v>
      </c>
      <c r="I676" s="962" t="s">
        <v>119</v>
      </c>
      <c r="J676" s="967">
        <v>2</v>
      </c>
      <c r="K676" s="1060">
        <v>46024</v>
      </c>
      <c r="L676" s="1060">
        <v>46660</v>
      </c>
      <c r="M676" s="964">
        <f>(L676-K676)/7</f>
        <v>90.857142857142861</v>
      </c>
      <c r="N676" s="1058">
        <v>0</v>
      </c>
      <c r="O676" s="962" t="s">
        <v>993</v>
      </c>
      <c r="P676" s="364">
        <f t="shared" si="21"/>
        <v>0</v>
      </c>
      <c r="Q676" s="965" t="str" cm="1">
        <f t="array" aca="1" ref="Q676" ca="1">IF(ISNUMBER(P676),IF(P676=100%,"CUMPLIDA",IF(AND(ISNUMBER(L676),ISNUMBER(INDIRECT("FECHA_"&amp;$B676,1))), IF(L676&lt;=INDIRECT("FECHA_"&amp;$B676,1),"INCUMPLIDA","PROCESO"), "VERIFICAR FECHA")),"SIN VALOR AVANCE")</f>
        <v>PROCESO</v>
      </c>
    </row>
    <row r="677" spans="1:17" ht="75.75" customHeight="1" x14ac:dyDescent="0.2">
      <c r="A677" s="987" t="s">
        <v>19</v>
      </c>
      <c r="B677" s="988" t="s">
        <v>13</v>
      </c>
      <c r="C677" s="1263" t="s">
        <v>994</v>
      </c>
      <c r="D677" s="1263" t="s">
        <v>995</v>
      </c>
      <c r="E677" s="1262" t="s">
        <v>996</v>
      </c>
      <c r="F677" s="1262" t="s">
        <v>997</v>
      </c>
      <c r="G677" s="1262" t="s">
        <v>800</v>
      </c>
      <c r="H677" s="1008" t="s">
        <v>682</v>
      </c>
      <c r="I677" s="962" t="s">
        <v>683</v>
      </c>
      <c r="J677" s="963">
        <v>1</v>
      </c>
      <c r="K677" s="1057">
        <v>45231</v>
      </c>
      <c r="L677" s="1057">
        <v>45504</v>
      </c>
      <c r="M677" s="964">
        <f t="shared" ref="M677:M740" si="23">(L677-K677)/7</f>
        <v>39</v>
      </c>
      <c r="N677" s="1058">
        <v>1</v>
      </c>
      <c r="O677" s="1011" t="s">
        <v>802</v>
      </c>
      <c r="P677" s="364">
        <f t="shared" si="21"/>
        <v>1</v>
      </c>
      <c r="Q677" s="965" t="str" cm="1">
        <f t="array" aca="1" ref="Q677" ca="1">IF(ISNUMBER(P677),IF(P677=100%,"CUMPLIDA",IF(AND(ISNUMBER(L677),ISNUMBER(INDIRECT("FECHA_"&amp;$B677,1))), IF(L677&lt;=INDIRECT("FECHA_"&amp;$B677,1),"INCUMPLIDA","PROCESO"), "VERIFICAR FECHA")),"SIN VALOR AVANCE")</f>
        <v>CUMPLIDA</v>
      </c>
    </row>
    <row r="678" spans="1:17" ht="375.75" x14ac:dyDescent="0.2">
      <c r="A678" s="987" t="s">
        <v>19</v>
      </c>
      <c r="B678" s="988" t="s">
        <v>13</v>
      </c>
      <c r="C678" s="1263"/>
      <c r="D678" s="1263"/>
      <c r="E678" s="1262"/>
      <c r="F678" s="1262"/>
      <c r="G678" s="1262"/>
      <c r="H678" s="1008" t="s">
        <v>685</v>
      </c>
      <c r="I678" s="962" t="s">
        <v>686</v>
      </c>
      <c r="J678" s="963">
        <v>1</v>
      </c>
      <c r="K678" s="1057">
        <v>45231</v>
      </c>
      <c r="L678" s="1057">
        <v>45504</v>
      </c>
      <c r="M678" s="964">
        <f t="shared" si="23"/>
        <v>39</v>
      </c>
      <c r="N678" s="1058">
        <v>1</v>
      </c>
      <c r="O678" s="1011" t="s">
        <v>839</v>
      </c>
      <c r="P678" s="364">
        <f t="shared" si="21"/>
        <v>1</v>
      </c>
      <c r="Q678" s="965" t="str" cm="1">
        <f t="array" aca="1" ref="Q678" ca="1">IF(ISNUMBER(P678),IF(P678=100%,"CUMPLIDA",IF(AND(ISNUMBER(L678),ISNUMBER(INDIRECT("FECHA_"&amp;$B678,1))), IF(L678&lt;=INDIRECT("FECHA_"&amp;$B678,1),"INCUMPLIDA","PROCESO"), "VERIFICAR FECHA")),"SIN VALOR AVANCE")</f>
        <v>CUMPLIDA</v>
      </c>
    </row>
    <row r="679" spans="1:17" ht="195.75" x14ac:dyDescent="0.2">
      <c r="A679" s="987" t="s">
        <v>19</v>
      </c>
      <c r="B679" s="988" t="s">
        <v>13</v>
      </c>
      <c r="C679" s="1263"/>
      <c r="D679" s="1263"/>
      <c r="E679" s="1262"/>
      <c r="F679" s="1262"/>
      <c r="G679" s="362" t="s">
        <v>97</v>
      </c>
      <c r="H679" s="362" t="s">
        <v>98</v>
      </c>
      <c r="I679" s="962" t="s">
        <v>99</v>
      </c>
      <c r="J679" s="967">
        <v>1</v>
      </c>
      <c r="K679" s="1060">
        <v>45323</v>
      </c>
      <c r="L679" s="1060">
        <v>45747</v>
      </c>
      <c r="M679" s="964">
        <f t="shared" si="23"/>
        <v>60.571428571428569</v>
      </c>
      <c r="N679" s="1058">
        <v>0</v>
      </c>
      <c r="O679" s="1011" t="s">
        <v>840</v>
      </c>
      <c r="P679" s="364">
        <f t="shared" si="21"/>
        <v>0</v>
      </c>
      <c r="Q679" s="965" t="str" cm="1">
        <f t="array" aca="1" ref="Q679" ca="1">IF(ISNUMBER(P679),IF(P679=100%,"CUMPLIDA",IF(AND(ISNUMBER(L679),ISNUMBER(INDIRECT("FECHA_"&amp;$B679,1))), IF(L679&lt;=INDIRECT("FECHA_"&amp;$B679,1),"INCUMPLIDA","PROCESO"), "VERIFICAR FECHA")),"SIN VALOR AVANCE")</f>
        <v>PROCESO</v>
      </c>
    </row>
    <row r="680" spans="1:17" ht="105.75" x14ac:dyDescent="0.2">
      <c r="A680" s="987" t="s">
        <v>19</v>
      </c>
      <c r="B680" s="988" t="s">
        <v>13</v>
      </c>
      <c r="C680" s="1263"/>
      <c r="D680" s="1263"/>
      <c r="E680" s="1262"/>
      <c r="F680" s="1262"/>
      <c r="G680" s="362" t="s">
        <v>101</v>
      </c>
      <c r="H680" s="362" t="s">
        <v>101</v>
      </c>
      <c r="I680" s="962" t="s">
        <v>102</v>
      </c>
      <c r="J680" s="967">
        <v>1</v>
      </c>
      <c r="K680" s="1060">
        <v>45323</v>
      </c>
      <c r="L680" s="1060">
        <v>45747</v>
      </c>
      <c r="M680" s="964">
        <f t="shared" si="23"/>
        <v>60.571428571428569</v>
      </c>
      <c r="N680" s="1058">
        <v>0</v>
      </c>
      <c r="O680" s="1011" t="s">
        <v>863</v>
      </c>
      <c r="P680" s="364">
        <f t="shared" si="21"/>
        <v>0</v>
      </c>
      <c r="Q680" s="965" t="str" cm="1">
        <f t="array" aca="1" ref="Q680" ca="1">IF(ISNUMBER(P680),IF(P680=100%,"CUMPLIDA",IF(AND(ISNUMBER(L680),ISNUMBER(INDIRECT("FECHA_"&amp;$B680,1))), IF(L680&lt;=INDIRECT("FECHA_"&amp;$B680,1),"INCUMPLIDA","PROCESO"), "VERIFICAR FECHA")),"SIN VALOR AVANCE")</f>
        <v>PROCESO</v>
      </c>
    </row>
    <row r="681" spans="1:17" ht="105.75" x14ac:dyDescent="0.2">
      <c r="A681" s="987" t="s">
        <v>19</v>
      </c>
      <c r="B681" s="988" t="s">
        <v>13</v>
      </c>
      <c r="C681" s="1263"/>
      <c r="D681" s="1263"/>
      <c r="E681" s="1262"/>
      <c r="F681" s="1262"/>
      <c r="G681" s="362" t="s">
        <v>237</v>
      </c>
      <c r="H681" s="362" t="s">
        <v>238</v>
      </c>
      <c r="I681" s="962" t="s">
        <v>239</v>
      </c>
      <c r="J681" s="967">
        <v>1</v>
      </c>
      <c r="K681" s="1060">
        <v>45231</v>
      </c>
      <c r="L681" s="1060">
        <v>45747</v>
      </c>
      <c r="M681" s="964">
        <f t="shared" si="23"/>
        <v>73.714285714285708</v>
      </c>
      <c r="N681" s="1058">
        <v>0</v>
      </c>
      <c r="O681" s="1011" t="s">
        <v>863</v>
      </c>
      <c r="P681" s="364">
        <f t="shared" si="21"/>
        <v>0</v>
      </c>
      <c r="Q681" s="965" t="str" cm="1">
        <f t="array" aca="1" ref="Q681" ca="1">IF(ISNUMBER(P681),IF(P681=100%,"CUMPLIDA",IF(AND(ISNUMBER(L681),ISNUMBER(INDIRECT("FECHA_"&amp;$B681,1))), IF(L681&lt;=INDIRECT("FECHA_"&amp;$B681,1),"INCUMPLIDA","PROCESO"), "VERIFICAR FECHA")),"SIN VALOR AVANCE")</f>
        <v>PROCESO</v>
      </c>
    </row>
    <row r="682" spans="1:17" ht="195.75" x14ac:dyDescent="0.2">
      <c r="A682" s="987" t="s">
        <v>19</v>
      </c>
      <c r="B682" s="988" t="s">
        <v>13</v>
      </c>
      <c r="C682" s="1263"/>
      <c r="D682" s="1263"/>
      <c r="E682" s="1262"/>
      <c r="F682" s="1262"/>
      <c r="G682" s="362" t="s">
        <v>104</v>
      </c>
      <c r="H682" s="362" t="s">
        <v>104</v>
      </c>
      <c r="I682" s="962" t="s">
        <v>247</v>
      </c>
      <c r="J682" s="967">
        <v>1</v>
      </c>
      <c r="K682" s="1060">
        <v>45323</v>
      </c>
      <c r="L682" s="1060">
        <v>45747</v>
      </c>
      <c r="M682" s="964">
        <f t="shared" si="23"/>
        <v>60.571428571428569</v>
      </c>
      <c r="N682" s="1058">
        <v>0</v>
      </c>
      <c r="O682" s="1011" t="s">
        <v>840</v>
      </c>
      <c r="P682" s="364">
        <f t="shared" si="21"/>
        <v>0</v>
      </c>
      <c r="Q682" s="965" t="str" cm="1">
        <f t="array" aca="1" ref="Q682" ca="1">IF(ISNUMBER(P682),IF(P682=100%,"CUMPLIDA",IF(AND(ISNUMBER(L682),ISNUMBER(INDIRECT("FECHA_"&amp;$B682,1))), IF(L682&lt;=INDIRECT("FECHA_"&amp;$B682,1),"INCUMPLIDA","PROCESO"), "VERIFICAR FECHA")),"SIN VALOR AVANCE")</f>
        <v>PROCESO</v>
      </c>
    </row>
    <row r="683" spans="1:17" ht="105.75" x14ac:dyDescent="0.2">
      <c r="A683" s="987" t="s">
        <v>19</v>
      </c>
      <c r="B683" s="988" t="s">
        <v>13</v>
      </c>
      <c r="C683" s="1263"/>
      <c r="D683" s="1263"/>
      <c r="E683" s="1262"/>
      <c r="F683" s="1262"/>
      <c r="G683" s="362" t="s">
        <v>806</v>
      </c>
      <c r="H683" s="362" t="s">
        <v>806</v>
      </c>
      <c r="I683" s="962" t="s">
        <v>107</v>
      </c>
      <c r="J683" s="967">
        <v>1</v>
      </c>
      <c r="K683" s="1060">
        <v>45231</v>
      </c>
      <c r="L683" s="1060">
        <v>45747</v>
      </c>
      <c r="M683" s="964">
        <f t="shared" si="23"/>
        <v>73.714285714285708</v>
      </c>
      <c r="N683" s="1058">
        <v>0</v>
      </c>
      <c r="O683" s="1011" t="s">
        <v>863</v>
      </c>
      <c r="P683" s="364">
        <f t="shared" si="21"/>
        <v>0</v>
      </c>
      <c r="Q683" s="965" t="str" cm="1">
        <f t="array" aca="1" ref="Q683" ca="1">IF(ISNUMBER(P683),IF(P683=100%,"CUMPLIDA",IF(AND(ISNUMBER(L683),ISNUMBER(INDIRECT("FECHA_"&amp;$B683,1))), IF(L683&lt;=INDIRECT("FECHA_"&amp;$B683,1),"INCUMPLIDA","PROCESO"), "VERIFICAR FECHA")),"SIN VALOR AVANCE")</f>
        <v>PROCESO</v>
      </c>
    </row>
    <row r="684" spans="1:17" ht="270.75" x14ac:dyDescent="0.2">
      <c r="A684" s="987" t="s">
        <v>19</v>
      </c>
      <c r="B684" s="988" t="s">
        <v>13</v>
      </c>
      <c r="C684" s="1263"/>
      <c r="D684" s="1263"/>
      <c r="E684" s="1262"/>
      <c r="F684" s="1262"/>
      <c r="G684" s="362" t="s">
        <v>807</v>
      </c>
      <c r="H684" s="362" t="s">
        <v>807</v>
      </c>
      <c r="I684" s="962" t="s">
        <v>531</v>
      </c>
      <c r="J684" s="967">
        <v>1</v>
      </c>
      <c r="K684" s="1060">
        <v>45231</v>
      </c>
      <c r="L684" s="1060">
        <v>45808</v>
      </c>
      <c r="M684" s="964">
        <f t="shared" si="23"/>
        <v>82.428571428571431</v>
      </c>
      <c r="N684" s="1058">
        <v>0</v>
      </c>
      <c r="O684" s="1011" t="s">
        <v>803</v>
      </c>
      <c r="P684" s="364">
        <f t="shared" si="21"/>
        <v>0</v>
      </c>
      <c r="Q684" s="965" t="str" cm="1">
        <f t="array" aca="1" ref="Q684" ca="1">IF(ISNUMBER(P684),IF(P684=100%,"CUMPLIDA",IF(AND(ISNUMBER(L684),ISNUMBER(INDIRECT("FECHA_"&amp;$B684,1))), IF(L684&lt;=INDIRECT("FECHA_"&amp;$B684,1),"INCUMPLIDA","PROCESO"), "VERIFICAR FECHA")),"SIN VALOR AVANCE")</f>
        <v>PROCESO</v>
      </c>
    </row>
    <row r="685" spans="1:17" ht="195.75" x14ac:dyDescent="0.2">
      <c r="A685" s="987" t="s">
        <v>19</v>
      </c>
      <c r="B685" s="988" t="s">
        <v>13</v>
      </c>
      <c r="C685" s="1263"/>
      <c r="D685" s="1263"/>
      <c r="E685" s="1262"/>
      <c r="F685" s="1262"/>
      <c r="G685" s="362" t="s">
        <v>110</v>
      </c>
      <c r="H685" s="362" t="s">
        <v>111</v>
      </c>
      <c r="I685" s="962" t="s">
        <v>112</v>
      </c>
      <c r="J685" s="967">
        <v>10</v>
      </c>
      <c r="K685" s="1060">
        <v>45809</v>
      </c>
      <c r="L685" s="1060">
        <v>46568</v>
      </c>
      <c r="M685" s="964">
        <f>(L685-K685)/7</f>
        <v>108.42857142857143</v>
      </c>
      <c r="N685" s="1058">
        <v>0</v>
      </c>
      <c r="O685" s="1011" t="s">
        <v>842</v>
      </c>
      <c r="P685" s="364">
        <f t="shared" si="21"/>
        <v>0</v>
      </c>
      <c r="Q685" s="965" t="str" cm="1">
        <f t="array" aca="1" ref="Q685" ca="1">IF(ISNUMBER(P685),IF(P685=100%,"CUMPLIDA",IF(AND(ISNUMBER(L685),ISNUMBER(INDIRECT("FECHA_"&amp;$B685,1))), IF(L685&lt;=INDIRECT("FECHA_"&amp;$B685,1),"INCUMPLIDA","PROCESO"), "VERIFICAR FECHA")),"SIN VALOR AVANCE")</f>
        <v>PROCESO</v>
      </c>
    </row>
    <row r="686" spans="1:17" ht="210.75" x14ac:dyDescent="0.2">
      <c r="A686" s="987" t="s">
        <v>19</v>
      </c>
      <c r="B686" s="988" t="s">
        <v>13</v>
      </c>
      <c r="C686" s="1263"/>
      <c r="D686" s="1263"/>
      <c r="E686" s="1262"/>
      <c r="F686" s="1262"/>
      <c r="G686" s="362" t="s">
        <v>114</v>
      </c>
      <c r="H686" s="362" t="s">
        <v>115</v>
      </c>
      <c r="I686" s="962" t="s">
        <v>116</v>
      </c>
      <c r="J686" s="967">
        <v>1</v>
      </c>
      <c r="K686" s="1060">
        <v>45809</v>
      </c>
      <c r="L686" s="1060">
        <v>46568</v>
      </c>
      <c r="M686" s="964">
        <f t="shared" si="23"/>
        <v>108.42857142857143</v>
      </c>
      <c r="N686" s="1058">
        <v>0</v>
      </c>
      <c r="O686" s="1011" t="s">
        <v>998</v>
      </c>
      <c r="P686" s="364">
        <f t="shared" si="21"/>
        <v>0</v>
      </c>
      <c r="Q686" s="965" t="str" cm="1">
        <f t="array" aca="1" ref="Q686" ca="1">IF(ISNUMBER(P686),IF(P686=100%,"CUMPLIDA",IF(AND(ISNUMBER(L686),ISNUMBER(INDIRECT("FECHA_"&amp;$B686,1))), IF(L686&lt;=INDIRECT("FECHA_"&amp;$B686,1),"INCUMPLIDA","PROCESO"), "VERIFICAR FECHA")),"SIN VALOR AVANCE")</f>
        <v>PROCESO</v>
      </c>
    </row>
    <row r="687" spans="1:17" ht="345.75" x14ac:dyDescent="0.2">
      <c r="A687" s="987" t="s">
        <v>19</v>
      </c>
      <c r="B687" s="988" t="s">
        <v>13</v>
      </c>
      <c r="C687" s="1263"/>
      <c r="D687" s="1263"/>
      <c r="E687" s="1262"/>
      <c r="F687" s="1262"/>
      <c r="G687" s="362" t="s">
        <v>117</v>
      </c>
      <c r="H687" s="362" t="s">
        <v>118</v>
      </c>
      <c r="I687" s="962" t="s">
        <v>119</v>
      </c>
      <c r="J687" s="967">
        <v>2</v>
      </c>
      <c r="K687" s="1060">
        <v>45809</v>
      </c>
      <c r="L687" s="1060">
        <v>46568</v>
      </c>
      <c r="M687" s="964">
        <f t="shared" si="23"/>
        <v>108.42857142857143</v>
      </c>
      <c r="N687" s="1058">
        <v>0</v>
      </c>
      <c r="O687" s="1011" t="s">
        <v>821</v>
      </c>
      <c r="P687" s="364">
        <f t="shared" si="21"/>
        <v>0</v>
      </c>
      <c r="Q687" s="965" t="str" cm="1">
        <f t="array" aca="1" ref="Q687" ca="1">IF(ISNUMBER(P687),IF(P687=100%,"CUMPLIDA",IF(AND(ISNUMBER(L687),ISNUMBER(INDIRECT("FECHA_"&amp;$B687,1))), IF(L687&lt;=INDIRECT("FECHA_"&amp;$B687,1),"INCUMPLIDA","PROCESO"), "VERIFICAR FECHA")),"SIN VALOR AVANCE")</f>
        <v>PROCESO</v>
      </c>
    </row>
    <row r="688" spans="1:17" ht="75.75" customHeight="1" x14ac:dyDescent="0.2">
      <c r="A688" s="987" t="s">
        <v>19</v>
      </c>
      <c r="B688" s="988" t="s">
        <v>13</v>
      </c>
      <c r="C688" s="1263" t="s">
        <v>999</v>
      </c>
      <c r="D688" s="1263" t="s">
        <v>995</v>
      </c>
      <c r="E688" s="1262" t="s">
        <v>1000</v>
      </c>
      <c r="F688" s="1262" t="s">
        <v>1001</v>
      </c>
      <c r="G688" s="1262" t="s">
        <v>800</v>
      </c>
      <c r="H688" s="1008" t="s">
        <v>682</v>
      </c>
      <c r="I688" s="962" t="s">
        <v>683</v>
      </c>
      <c r="J688" s="963">
        <v>1</v>
      </c>
      <c r="K688" s="1057">
        <v>45231</v>
      </c>
      <c r="L688" s="1057">
        <v>45504</v>
      </c>
      <c r="M688" s="964">
        <f t="shared" si="23"/>
        <v>39</v>
      </c>
      <c r="N688" s="1058">
        <v>1</v>
      </c>
      <c r="O688" s="1011" t="s">
        <v>802</v>
      </c>
      <c r="P688" s="364">
        <f t="shared" si="21"/>
        <v>1</v>
      </c>
      <c r="Q688" s="965" t="str" cm="1">
        <f t="array" aca="1" ref="Q688" ca="1">IF(ISNUMBER(P688),IF(P688=100%,"CUMPLIDA",IF(AND(ISNUMBER(L688),ISNUMBER(INDIRECT("FECHA_"&amp;$B688,1))), IF(L688&lt;=INDIRECT("FECHA_"&amp;$B688,1),"INCUMPLIDA","PROCESO"), "VERIFICAR FECHA")),"SIN VALOR AVANCE")</f>
        <v>CUMPLIDA</v>
      </c>
    </row>
    <row r="689" spans="1:17" ht="375.75" x14ac:dyDescent="0.2">
      <c r="A689" s="987" t="s">
        <v>19</v>
      </c>
      <c r="B689" s="988" t="s">
        <v>13</v>
      </c>
      <c r="C689" s="1263"/>
      <c r="D689" s="1263"/>
      <c r="E689" s="1262"/>
      <c r="F689" s="1262"/>
      <c r="G689" s="1262"/>
      <c r="H689" s="1008" t="s">
        <v>685</v>
      </c>
      <c r="I689" s="962" t="s">
        <v>686</v>
      </c>
      <c r="J689" s="963">
        <v>1</v>
      </c>
      <c r="K689" s="1057">
        <v>45231</v>
      </c>
      <c r="L689" s="1057">
        <v>45504</v>
      </c>
      <c r="M689" s="964">
        <f t="shared" si="23"/>
        <v>39</v>
      </c>
      <c r="N689" s="1058">
        <v>1</v>
      </c>
      <c r="O689" s="1011" t="s">
        <v>839</v>
      </c>
      <c r="P689" s="364">
        <f t="shared" si="21"/>
        <v>1</v>
      </c>
      <c r="Q689" s="965" t="str" cm="1">
        <f t="array" aca="1" ref="Q689" ca="1">IF(ISNUMBER(P689),IF(P689=100%,"CUMPLIDA",IF(AND(ISNUMBER(L689),ISNUMBER(INDIRECT("FECHA_"&amp;$B689,1))), IF(L689&lt;=INDIRECT("FECHA_"&amp;$B689,1),"INCUMPLIDA","PROCESO"), "VERIFICAR FECHA")),"SIN VALOR AVANCE")</f>
        <v>CUMPLIDA</v>
      </c>
    </row>
    <row r="690" spans="1:17" ht="180.75" x14ac:dyDescent="0.2">
      <c r="A690" s="987" t="s">
        <v>19</v>
      </c>
      <c r="B690" s="988" t="s">
        <v>13</v>
      </c>
      <c r="C690" s="1263"/>
      <c r="D690" s="1263"/>
      <c r="E690" s="1262"/>
      <c r="F690" s="1262"/>
      <c r="G690" s="362" t="s">
        <v>97</v>
      </c>
      <c r="H690" s="362" t="s">
        <v>98</v>
      </c>
      <c r="I690" s="962" t="s">
        <v>99</v>
      </c>
      <c r="J690" s="967">
        <v>1</v>
      </c>
      <c r="K690" s="1060">
        <v>45323</v>
      </c>
      <c r="L690" s="1060">
        <v>45747</v>
      </c>
      <c r="M690" s="964">
        <f t="shared" si="23"/>
        <v>60.571428571428569</v>
      </c>
      <c r="N690" s="1058">
        <v>0</v>
      </c>
      <c r="O690" s="1011" t="s">
        <v>804</v>
      </c>
      <c r="P690" s="364">
        <f t="shared" si="21"/>
        <v>0</v>
      </c>
      <c r="Q690" s="965" t="str" cm="1">
        <f t="array" aca="1" ref="Q690" ca="1">IF(ISNUMBER(P690),IF(P690=100%,"CUMPLIDA",IF(AND(ISNUMBER(L690),ISNUMBER(INDIRECT("FECHA_"&amp;$B690,1))), IF(L690&lt;=INDIRECT("FECHA_"&amp;$B690,1),"INCUMPLIDA","PROCESO"), "VERIFICAR FECHA")),"SIN VALOR AVANCE")</f>
        <v>PROCESO</v>
      </c>
    </row>
    <row r="691" spans="1:17" ht="90.75" x14ac:dyDescent="0.2">
      <c r="A691" s="987" t="s">
        <v>19</v>
      </c>
      <c r="B691" s="988" t="s">
        <v>13</v>
      </c>
      <c r="C691" s="1263"/>
      <c r="D691" s="1263"/>
      <c r="E691" s="1262"/>
      <c r="F691" s="1262"/>
      <c r="G691" s="362" t="s">
        <v>101</v>
      </c>
      <c r="H691" s="362" t="s">
        <v>101</v>
      </c>
      <c r="I691" s="962" t="s">
        <v>102</v>
      </c>
      <c r="J691" s="967">
        <v>1</v>
      </c>
      <c r="K691" s="1060">
        <v>45323</v>
      </c>
      <c r="L691" s="1060">
        <v>45747</v>
      </c>
      <c r="M691" s="964">
        <f t="shared" si="23"/>
        <v>60.571428571428569</v>
      </c>
      <c r="N691" s="1058">
        <v>0</v>
      </c>
      <c r="O691" s="1011" t="s">
        <v>899</v>
      </c>
      <c r="P691" s="364">
        <f t="shared" si="21"/>
        <v>0</v>
      </c>
      <c r="Q691" s="965" t="str" cm="1">
        <f t="array" aca="1" ref="Q691" ca="1">IF(ISNUMBER(P691),IF(P691=100%,"CUMPLIDA",IF(AND(ISNUMBER(L691),ISNUMBER(INDIRECT("FECHA_"&amp;$B691,1))), IF(L691&lt;=INDIRECT("FECHA_"&amp;$B691,1),"INCUMPLIDA","PROCESO"), "VERIFICAR FECHA")),"SIN VALOR AVANCE")</f>
        <v>PROCESO</v>
      </c>
    </row>
    <row r="692" spans="1:17" ht="90.75" x14ac:dyDescent="0.2">
      <c r="A692" s="987" t="s">
        <v>19</v>
      </c>
      <c r="B692" s="988" t="s">
        <v>13</v>
      </c>
      <c r="C692" s="1263"/>
      <c r="D692" s="1263"/>
      <c r="E692" s="1262"/>
      <c r="F692" s="1262"/>
      <c r="G692" s="362" t="s">
        <v>237</v>
      </c>
      <c r="H692" s="362" t="s">
        <v>238</v>
      </c>
      <c r="I692" s="962" t="s">
        <v>239</v>
      </c>
      <c r="J692" s="967">
        <v>1</v>
      </c>
      <c r="K692" s="1060">
        <v>45231</v>
      </c>
      <c r="L692" s="1060">
        <v>45747</v>
      </c>
      <c r="M692" s="964">
        <f t="shared" si="23"/>
        <v>73.714285714285708</v>
      </c>
      <c r="N692" s="1058">
        <v>0</v>
      </c>
      <c r="O692" s="1011" t="s">
        <v>899</v>
      </c>
      <c r="P692" s="364">
        <f t="shared" si="21"/>
        <v>0</v>
      </c>
      <c r="Q692" s="965" t="str" cm="1">
        <f t="array" aca="1" ref="Q692" ca="1">IF(ISNUMBER(P692),IF(P692=100%,"CUMPLIDA",IF(AND(ISNUMBER(L692),ISNUMBER(INDIRECT("FECHA_"&amp;$B692,1))), IF(L692&lt;=INDIRECT("FECHA_"&amp;$B692,1),"INCUMPLIDA","PROCESO"), "VERIFICAR FECHA")),"SIN VALOR AVANCE")</f>
        <v>PROCESO</v>
      </c>
    </row>
    <row r="693" spans="1:17" ht="180.75" x14ac:dyDescent="0.2">
      <c r="A693" s="987" t="s">
        <v>19</v>
      </c>
      <c r="B693" s="988" t="s">
        <v>13</v>
      </c>
      <c r="C693" s="1263"/>
      <c r="D693" s="1263"/>
      <c r="E693" s="1262"/>
      <c r="F693" s="1262"/>
      <c r="G693" s="362" t="s">
        <v>104</v>
      </c>
      <c r="H693" s="362" t="s">
        <v>104</v>
      </c>
      <c r="I693" s="962" t="s">
        <v>247</v>
      </c>
      <c r="J693" s="967">
        <v>1</v>
      </c>
      <c r="K693" s="1060">
        <v>45323</v>
      </c>
      <c r="L693" s="1060">
        <v>45747</v>
      </c>
      <c r="M693" s="964">
        <f t="shared" si="23"/>
        <v>60.571428571428569</v>
      </c>
      <c r="N693" s="1058">
        <v>0</v>
      </c>
      <c r="O693" s="1011" t="s">
        <v>804</v>
      </c>
      <c r="P693" s="364">
        <f t="shared" si="21"/>
        <v>0</v>
      </c>
      <c r="Q693" s="965" t="str" cm="1">
        <f t="array" aca="1" ref="Q693" ca="1">IF(ISNUMBER(P693),IF(P693=100%,"CUMPLIDA",IF(AND(ISNUMBER(L693),ISNUMBER(INDIRECT("FECHA_"&amp;$B693,1))), IF(L693&lt;=INDIRECT("FECHA_"&amp;$B693,1),"INCUMPLIDA","PROCESO"), "VERIFICAR FECHA")),"SIN VALOR AVANCE")</f>
        <v>PROCESO</v>
      </c>
    </row>
    <row r="694" spans="1:17" ht="90.75" x14ac:dyDescent="0.2">
      <c r="A694" s="987" t="s">
        <v>19</v>
      </c>
      <c r="B694" s="988" t="s">
        <v>13</v>
      </c>
      <c r="C694" s="1263"/>
      <c r="D694" s="1263"/>
      <c r="E694" s="1262"/>
      <c r="F694" s="1262"/>
      <c r="G694" s="362" t="s">
        <v>806</v>
      </c>
      <c r="H694" s="362" t="s">
        <v>806</v>
      </c>
      <c r="I694" s="962" t="s">
        <v>107</v>
      </c>
      <c r="J694" s="967">
        <v>1</v>
      </c>
      <c r="K694" s="1060">
        <v>45231</v>
      </c>
      <c r="L694" s="1060">
        <v>45747</v>
      </c>
      <c r="M694" s="964">
        <f t="shared" si="23"/>
        <v>73.714285714285708</v>
      </c>
      <c r="N694" s="1058">
        <v>0</v>
      </c>
      <c r="O694" s="1011" t="s">
        <v>899</v>
      </c>
      <c r="P694" s="364">
        <f t="shared" si="21"/>
        <v>0</v>
      </c>
      <c r="Q694" s="965" t="str" cm="1">
        <f t="array" aca="1" ref="Q694" ca="1">IF(ISNUMBER(P694),IF(P694=100%,"CUMPLIDA",IF(AND(ISNUMBER(L694),ISNUMBER(INDIRECT("FECHA_"&amp;$B694,1))), IF(L694&lt;=INDIRECT("FECHA_"&amp;$B694,1),"INCUMPLIDA","PROCESO"), "VERIFICAR FECHA")),"SIN VALOR AVANCE")</f>
        <v>PROCESO</v>
      </c>
    </row>
    <row r="695" spans="1:17" ht="285.75" x14ac:dyDescent="0.2">
      <c r="A695" s="987" t="s">
        <v>19</v>
      </c>
      <c r="B695" s="988" t="s">
        <v>13</v>
      </c>
      <c r="C695" s="1263"/>
      <c r="D695" s="1263"/>
      <c r="E695" s="1262"/>
      <c r="F695" s="1262"/>
      <c r="G695" s="362" t="s">
        <v>807</v>
      </c>
      <c r="H695" s="362" t="s">
        <v>807</v>
      </c>
      <c r="I695" s="962" t="s">
        <v>531</v>
      </c>
      <c r="J695" s="967">
        <v>1</v>
      </c>
      <c r="K695" s="1060">
        <v>45231</v>
      </c>
      <c r="L695" s="1060">
        <v>45808</v>
      </c>
      <c r="M695" s="964">
        <f t="shared" si="23"/>
        <v>82.428571428571431</v>
      </c>
      <c r="N695" s="1058">
        <v>0</v>
      </c>
      <c r="O695" s="1011" t="s">
        <v>848</v>
      </c>
      <c r="P695" s="364">
        <f t="shared" si="21"/>
        <v>0</v>
      </c>
      <c r="Q695" s="965" t="str" cm="1">
        <f t="array" aca="1" ref="Q695" ca="1">IF(ISNUMBER(P695),IF(P695=100%,"CUMPLIDA",IF(AND(ISNUMBER(L695),ISNUMBER(INDIRECT("FECHA_"&amp;$B695,1))), IF(L695&lt;=INDIRECT("FECHA_"&amp;$B695,1),"INCUMPLIDA","PROCESO"), "VERIFICAR FECHA")),"SIN VALOR AVANCE")</f>
        <v>PROCESO</v>
      </c>
    </row>
    <row r="696" spans="1:17" ht="195.75" x14ac:dyDescent="0.2">
      <c r="A696" s="987" t="s">
        <v>19</v>
      </c>
      <c r="B696" s="988" t="s">
        <v>13</v>
      </c>
      <c r="C696" s="1263"/>
      <c r="D696" s="1263"/>
      <c r="E696" s="1262"/>
      <c r="F696" s="1262"/>
      <c r="G696" s="362" t="s">
        <v>110</v>
      </c>
      <c r="H696" s="362" t="s">
        <v>111</v>
      </c>
      <c r="I696" s="962" t="s">
        <v>112</v>
      </c>
      <c r="J696" s="967">
        <v>12</v>
      </c>
      <c r="K696" s="1060">
        <v>46024</v>
      </c>
      <c r="L696" s="1060">
        <v>47118</v>
      </c>
      <c r="M696" s="964">
        <f t="shared" si="23"/>
        <v>156.28571428571428</v>
      </c>
      <c r="N696" s="1058">
        <v>0</v>
      </c>
      <c r="O696" s="1011" t="s">
        <v>1002</v>
      </c>
      <c r="P696" s="364">
        <f t="shared" si="21"/>
        <v>0</v>
      </c>
      <c r="Q696" s="965" t="str" cm="1">
        <f t="array" aca="1" ref="Q696" ca="1">IF(ISNUMBER(P696),IF(P696=100%,"CUMPLIDA",IF(AND(ISNUMBER(L696),ISNUMBER(INDIRECT("FECHA_"&amp;$B696,1))), IF(L696&lt;=INDIRECT("FECHA_"&amp;$B696,1),"INCUMPLIDA","PROCESO"), "VERIFICAR FECHA")),"SIN VALOR AVANCE")</f>
        <v>PROCESO</v>
      </c>
    </row>
    <row r="697" spans="1:17" ht="180.75" x14ac:dyDescent="0.2">
      <c r="A697" s="987" t="s">
        <v>19</v>
      </c>
      <c r="B697" s="988" t="s">
        <v>13</v>
      </c>
      <c r="C697" s="1263"/>
      <c r="D697" s="1263"/>
      <c r="E697" s="1262"/>
      <c r="F697" s="1262"/>
      <c r="G697" s="362" t="s">
        <v>114</v>
      </c>
      <c r="H697" s="362" t="s">
        <v>115</v>
      </c>
      <c r="I697" s="962" t="s">
        <v>116</v>
      </c>
      <c r="J697" s="967">
        <v>1</v>
      </c>
      <c r="K697" s="1060">
        <v>46024</v>
      </c>
      <c r="L697" s="1060">
        <v>47118</v>
      </c>
      <c r="M697" s="964">
        <f t="shared" si="23"/>
        <v>156.28571428571428</v>
      </c>
      <c r="N697" s="1058">
        <v>0</v>
      </c>
      <c r="O697" s="1011" t="s">
        <v>804</v>
      </c>
      <c r="P697" s="364">
        <f t="shared" si="21"/>
        <v>0</v>
      </c>
      <c r="Q697" s="965" t="str" cm="1">
        <f t="array" aca="1" ref="Q697" ca="1">IF(ISNUMBER(P697),IF(P697=100%,"CUMPLIDA",IF(AND(ISNUMBER(L697),ISNUMBER(INDIRECT("FECHA_"&amp;$B697,1))), IF(L697&lt;=INDIRECT("FECHA_"&amp;$B697,1),"INCUMPLIDA","PROCESO"), "VERIFICAR FECHA")),"SIN VALOR AVANCE")</f>
        <v>PROCESO</v>
      </c>
    </row>
    <row r="698" spans="1:17" ht="345.75" x14ac:dyDescent="0.2">
      <c r="A698" s="987" t="s">
        <v>19</v>
      </c>
      <c r="B698" s="988" t="s">
        <v>13</v>
      </c>
      <c r="C698" s="1263"/>
      <c r="D698" s="1263"/>
      <c r="E698" s="1262"/>
      <c r="F698" s="1262"/>
      <c r="G698" s="362" t="s">
        <v>117</v>
      </c>
      <c r="H698" s="362" t="s">
        <v>118</v>
      </c>
      <c r="I698" s="962" t="s">
        <v>119</v>
      </c>
      <c r="J698" s="967">
        <v>2</v>
      </c>
      <c r="K698" s="1060">
        <v>46024</v>
      </c>
      <c r="L698" s="1060">
        <v>47118</v>
      </c>
      <c r="M698" s="964">
        <f t="shared" si="23"/>
        <v>156.28571428571428</v>
      </c>
      <c r="N698" s="1058">
        <v>0</v>
      </c>
      <c r="O698" s="1011" t="s">
        <v>821</v>
      </c>
      <c r="P698" s="364">
        <f t="shared" si="21"/>
        <v>0</v>
      </c>
      <c r="Q698" s="965" t="str" cm="1">
        <f t="array" aca="1" ref="Q698" ca="1">IF(ISNUMBER(P698),IF(P698=100%,"CUMPLIDA",IF(AND(ISNUMBER(L698),ISNUMBER(INDIRECT("FECHA_"&amp;$B698,1))), IF(L698&lt;=INDIRECT("FECHA_"&amp;$B698,1),"INCUMPLIDA","PROCESO"), "VERIFICAR FECHA")),"SIN VALOR AVANCE")</f>
        <v>PROCESO</v>
      </c>
    </row>
    <row r="699" spans="1:17" ht="165.75" x14ac:dyDescent="0.2">
      <c r="A699" s="987" t="s">
        <v>19</v>
      </c>
      <c r="B699" s="988" t="s">
        <v>13</v>
      </c>
      <c r="C699" s="1263" t="s">
        <v>1003</v>
      </c>
      <c r="D699" s="1263" t="s">
        <v>869</v>
      </c>
      <c r="E699" s="1262" t="s">
        <v>1004</v>
      </c>
      <c r="F699" s="1262" t="s">
        <v>1005</v>
      </c>
      <c r="G699" s="1262" t="s">
        <v>1006</v>
      </c>
      <c r="H699" s="1008" t="s">
        <v>696</v>
      </c>
      <c r="I699" s="962" t="s">
        <v>697</v>
      </c>
      <c r="J699" s="963">
        <v>1</v>
      </c>
      <c r="K699" s="1057">
        <v>44013</v>
      </c>
      <c r="L699" s="1057">
        <v>44042</v>
      </c>
      <c r="M699" s="964">
        <f t="shared" si="23"/>
        <v>4.1428571428571432</v>
      </c>
      <c r="N699" s="1058">
        <v>1</v>
      </c>
      <c r="O699" s="962" t="s">
        <v>1007</v>
      </c>
      <c r="P699" s="364">
        <f t="shared" si="21"/>
        <v>1</v>
      </c>
      <c r="Q699" s="965" t="str" cm="1">
        <f t="array" aca="1" ref="Q699" ca="1">IF(ISNUMBER(P699),IF(P699=100%,"CUMPLIDA",IF(AND(ISNUMBER(L699),ISNUMBER(INDIRECT("FECHA_"&amp;$B699,1))), IF(L699&lt;=INDIRECT("FECHA_"&amp;$B699,1),"INCUMPLIDA","PROCESO"), "VERIFICAR FECHA")),"SIN VALOR AVANCE")</f>
        <v>CUMPLIDA</v>
      </c>
    </row>
    <row r="700" spans="1:17" ht="225.75" x14ac:dyDescent="0.2">
      <c r="A700" s="987" t="s">
        <v>19</v>
      </c>
      <c r="B700" s="988" t="s">
        <v>13</v>
      </c>
      <c r="C700" s="1263"/>
      <c r="D700" s="1263"/>
      <c r="E700" s="1262"/>
      <c r="F700" s="1262"/>
      <c r="G700" s="1262"/>
      <c r="H700" s="1008" t="s">
        <v>699</v>
      </c>
      <c r="I700" s="962" t="s">
        <v>164</v>
      </c>
      <c r="J700" s="963">
        <v>1</v>
      </c>
      <c r="K700" s="1057">
        <v>44044</v>
      </c>
      <c r="L700" s="1057">
        <v>44196</v>
      </c>
      <c r="M700" s="964">
        <f t="shared" si="23"/>
        <v>21.714285714285715</v>
      </c>
      <c r="N700" s="1058">
        <v>1</v>
      </c>
      <c r="O700" s="962" t="s">
        <v>1008</v>
      </c>
      <c r="P700" s="364">
        <f t="shared" si="21"/>
        <v>1</v>
      </c>
      <c r="Q700" s="965" t="str" cm="1">
        <f t="array" aca="1" ref="Q700" ca="1">IF(ISNUMBER(P700),IF(P700=100%,"CUMPLIDA",IF(AND(ISNUMBER(L700),ISNUMBER(INDIRECT("FECHA_"&amp;$B700,1))), IF(L700&lt;=INDIRECT("FECHA_"&amp;$B700,1),"INCUMPLIDA","PROCESO"), "VERIFICAR FECHA")),"SIN VALOR AVANCE")</f>
        <v>CUMPLIDA</v>
      </c>
    </row>
    <row r="701" spans="1:17" ht="90.75" x14ac:dyDescent="0.2">
      <c r="A701" s="987" t="s">
        <v>19</v>
      </c>
      <c r="B701" s="988" t="s">
        <v>13</v>
      </c>
      <c r="C701" s="1263"/>
      <c r="D701" s="1263"/>
      <c r="E701" s="1262"/>
      <c r="F701" s="1262"/>
      <c r="G701" s="1262"/>
      <c r="H701" s="1008" t="s">
        <v>682</v>
      </c>
      <c r="I701" s="962" t="s">
        <v>683</v>
      </c>
      <c r="J701" s="963">
        <v>1</v>
      </c>
      <c r="K701" s="1057">
        <v>45231</v>
      </c>
      <c r="L701" s="1057">
        <v>45504</v>
      </c>
      <c r="M701" s="964">
        <f t="shared" si="23"/>
        <v>39</v>
      </c>
      <c r="N701" s="1058">
        <v>1</v>
      </c>
      <c r="O701" s="1011" t="s">
        <v>802</v>
      </c>
      <c r="P701" s="364">
        <f t="shared" si="21"/>
        <v>1</v>
      </c>
      <c r="Q701" s="965" t="str" cm="1">
        <f t="array" aca="1" ref="Q701" ca="1">IF(ISNUMBER(P701),IF(P701=100%,"CUMPLIDA",IF(AND(ISNUMBER(L701),ISNUMBER(INDIRECT("FECHA_"&amp;$B701,1))), IF(L701&lt;=INDIRECT("FECHA_"&amp;$B701,1),"INCUMPLIDA","PROCESO"), "VERIFICAR FECHA")),"SIN VALOR AVANCE")</f>
        <v>CUMPLIDA</v>
      </c>
    </row>
    <row r="702" spans="1:17" ht="375.75" x14ac:dyDescent="0.2">
      <c r="A702" s="987" t="s">
        <v>19</v>
      </c>
      <c r="B702" s="988" t="s">
        <v>13</v>
      </c>
      <c r="C702" s="1263"/>
      <c r="D702" s="1263"/>
      <c r="E702" s="1262"/>
      <c r="F702" s="1262"/>
      <c r="G702" s="1262"/>
      <c r="H702" s="1008" t="s">
        <v>685</v>
      </c>
      <c r="I702" s="962" t="s">
        <v>686</v>
      </c>
      <c r="J702" s="963">
        <v>1</v>
      </c>
      <c r="K702" s="1057">
        <v>45231</v>
      </c>
      <c r="L702" s="1057">
        <v>45504</v>
      </c>
      <c r="M702" s="964">
        <f t="shared" si="23"/>
        <v>39</v>
      </c>
      <c r="N702" s="1058">
        <v>1</v>
      </c>
      <c r="O702" s="1011" t="s">
        <v>839</v>
      </c>
      <c r="P702" s="364">
        <f t="shared" si="21"/>
        <v>1</v>
      </c>
      <c r="Q702" s="965" t="str" cm="1">
        <f t="array" aca="1" ref="Q702" ca="1">IF(ISNUMBER(P702),IF(P702=100%,"CUMPLIDA",IF(AND(ISNUMBER(L702),ISNUMBER(INDIRECT("FECHA_"&amp;$B702,1))), IF(L702&lt;=INDIRECT("FECHA_"&amp;$B702,1),"INCUMPLIDA","PROCESO"), "VERIFICAR FECHA")),"SIN VALOR AVANCE")</f>
        <v>CUMPLIDA</v>
      </c>
    </row>
    <row r="703" spans="1:17" ht="195.75" x14ac:dyDescent="0.2">
      <c r="A703" s="987" t="s">
        <v>19</v>
      </c>
      <c r="B703" s="988" t="s">
        <v>13</v>
      </c>
      <c r="C703" s="1263"/>
      <c r="D703" s="1263"/>
      <c r="E703" s="1262"/>
      <c r="F703" s="1262"/>
      <c r="G703" s="362" t="s">
        <v>97</v>
      </c>
      <c r="H703" s="362" t="s">
        <v>98</v>
      </c>
      <c r="I703" s="962" t="s">
        <v>99</v>
      </c>
      <c r="J703" s="967">
        <v>1</v>
      </c>
      <c r="K703" s="1060">
        <v>45323</v>
      </c>
      <c r="L703" s="1060">
        <v>45747</v>
      </c>
      <c r="M703" s="964">
        <f t="shared" si="23"/>
        <v>60.571428571428569</v>
      </c>
      <c r="N703" s="1058">
        <v>0</v>
      </c>
      <c r="O703" s="1011" t="s">
        <v>898</v>
      </c>
      <c r="P703" s="364">
        <f t="shared" si="21"/>
        <v>0</v>
      </c>
      <c r="Q703" s="965" t="str" cm="1">
        <f t="array" aca="1" ref="Q703" ca="1">IF(ISNUMBER(P703),IF(P703=100%,"CUMPLIDA",IF(AND(ISNUMBER(L703),ISNUMBER(INDIRECT("FECHA_"&amp;$B703,1))), IF(L703&lt;=INDIRECT("FECHA_"&amp;$B703,1),"INCUMPLIDA","PROCESO"), "VERIFICAR FECHA")),"SIN VALOR AVANCE")</f>
        <v>PROCESO</v>
      </c>
    </row>
    <row r="704" spans="1:17" ht="90.75" x14ac:dyDescent="0.2">
      <c r="A704" s="987" t="s">
        <v>19</v>
      </c>
      <c r="B704" s="988" t="s">
        <v>13</v>
      </c>
      <c r="C704" s="1263"/>
      <c r="D704" s="1263"/>
      <c r="E704" s="1262"/>
      <c r="F704" s="1262"/>
      <c r="G704" s="362" t="s">
        <v>101</v>
      </c>
      <c r="H704" s="362" t="s">
        <v>101</v>
      </c>
      <c r="I704" s="962" t="s">
        <v>102</v>
      </c>
      <c r="J704" s="967">
        <v>1</v>
      </c>
      <c r="K704" s="1060">
        <v>45323</v>
      </c>
      <c r="L704" s="1060">
        <v>45747</v>
      </c>
      <c r="M704" s="964">
        <f t="shared" si="23"/>
        <v>60.571428571428569</v>
      </c>
      <c r="N704" s="1058">
        <v>0</v>
      </c>
      <c r="O704" s="1011" t="s">
        <v>899</v>
      </c>
      <c r="P704" s="364">
        <f t="shared" si="21"/>
        <v>0</v>
      </c>
      <c r="Q704" s="965" t="str" cm="1">
        <f t="array" aca="1" ref="Q704" ca="1">IF(ISNUMBER(P704),IF(P704=100%,"CUMPLIDA",IF(AND(ISNUMBER(L704),ISNUMBER(INDIRECT("FECHA_"&amp;$B704,1))), IF(L704&lt;=INDIRECT("FECHA_"&amp;$B704,1),"INCUMPLIDA","PROCESO"), "VERIFICAR FECHA")),"SIN VALOR AVANCE")</f>
        <v>PROCESO</v>
      </c>
    </row>
    <row r="705" spans="1:17" ht="90.75" x14ac:dyDescent="0.2">
      <c r="A705" s="987" t="s">
        <v>19</v>
      </c>
      <c r="B705" s="988" t="s">
        <v>13</v>
      </c>
      <c r="C705" s="1263"/>
      <c r="D705" s="1263"/>
      <c r="E705" s="1262"/>
      <c r="F705" s="1262"/>
      <c r="G705" s="362" t="s">
        <v>237</v>
      </c>
      <c r="H705" s="362" t="s">
        <v>238</v>
      </c>
      <c r="I705" s="962" t="s">
        <v>239</v>
      </c>
      <c r="J705" s="967">
        <v>1</v>
      </c>
      <c r="K705" s="1060">
        <v>45231</v>
      </c>
      <c r="L705" s="1060">
        <v>45747</v>
      </c>
      <c r="M705" s="964">
        <f t="shared" si="23"/>
        <v>73.714285714285708</v>
      </c>
      <c r="N705" s="1058">
        <v>0</v>
      </c>
      <c r="O705" s="1011" t="s">
        <v>899</v>
      </c>
      <c r="P705" s="364">
        <f t="shared" si="21"/>
        <v>0</v>
      </c>
      <c r="Q705" s="965" t="str" cm="1">
        <f t="array" aca="1" ref="Q705" ca="1">IF(ISNUMBER(P705),IF(P705=100%,"CUMPLIDA",IF(AND(ISNUMBER(L705),ISNUMBER(INDIRECT("FECHA_"&amp;$B705,1))), IF(L705&lt;=INDIRECT("FECHA_"&amp;$B705,1),"INCUMPLIDA","PROCESO"), "VERIFICAR FECHA")),"SIN VALOR AVANCE")</f>
        <v>PROCESO</v>
      </c>
    </row>
    <row r="706" spans="1:17" ht="195.75" x14ac:dyDescent="0.2">
      <c r="A706" s="987" t="s">
        <v>19</v>
      </c>
      <c r="B706" s="988" t="s">
        <v>13</v>
      </c>
      <c r="C706" s="1263"/>
      <c r="D706" s="1263"/>
      <c r="E706" s="1262"/>
      <c r="F706" s="1262"/>
      <c r="G706" s="362" t="s">
        <v>104</v>
      </c>
      <c r="H706" s="362" t="s">
        <v>104</v>
      </c>
      <c r="I706" s="962" t="s">
        <v>247</v>
      </c>
      <c r="J706" s="967">
        <v>1</v>
      </c>
      <c r="K706" s="1060">
        <v>45323</v>
      </c>
      <c r="L706" s="1060">
        <v>45747</v>
      </c>
      <c r="M706" s="964">
        <f t="shared" si="23"/>
        <v>60.571428571428569</v>
      </c>
      <c r="N706" s="1058">
        <v>0</v>
      </c>
      <c r="O706" s="1011" t="s">
        <v>898</v>
      </c>
      <c r="P706" s="364">
        <f t="shared" si="21"/>
        <v>0</v>
      </c>
      <c r="Q706" s="965" t="str" cm="1">
        <f t="array" aca="1" ref="Q706" ca="1">IF(ISNUMBER(P706),IF(P706=100%,"CUMPLIDA",IF(AND(ISNUMBER(L706),ISNUMBER(INDIRECT("FECHA_"&amp;$B706,1))), IF(L706&lt;=INDIRECT("FECHA_"&amp;$B706,1),"INCUMPLIDA","PROCESO"), "VERIFICAR FECHA")),"SIN VALOR AVANCE")</f>
        <v>PROCESO</v>
      </c>
    </row>
    <row r="707" spans="1:17" ht="90.75" x14ac:dyDescent="0.2">
      <c r="A707" s="987" t="s">
        <v>19</v>
      </c>
      <c r="B707" s="988" t="s">
        <v>13</v>
      </c>
      <c r="C707" s="1263"/>
      <c r="D707" s="1263"/>
      <c r="E707" s="1262"/>
      <c r="F707" s="1262"/>
      <c r="G707" s="362" t="s">
        <v>806</v>
      </c>
      <c r="H707" s="362" t="s">
        <v>806</v>
      </c>
      <c r="I707" s="962" t="s">
        <v>107</v>
      </c>
      <c r="J707" s="967">
        <v>1</v>
      </c>
      <c r="K707" s="1060">
        <v>45231</v>
      </c>
      <c r="L707" s="1060">
        <v>45747</v>
      </c>
      <c r="M707" s="964">
        <f t="shared" si="23"/>
        <v>73.714285714285708</v>
      </c>
      <c r="N707" s="1058">
        <v>0</v>
      </c>
      <c r="O707" s="1011" t="s">
        <v>899</v>
      </c>
      <c r="P707" s="364">
        <f t="shared" si="21"/>
        <v>0</v>
      </c>
      <c r="Q707" s="965" t="str" cm="1">
        <f t="array" aca="1" ref="Q707" ca="1">IF(ISNUMBER(P707),IF(P707=100%,"CUMPLIDA",IF(AND(ISNUMBER(L707),ISNUMBER(INDIRECT("FECHA_"&amp;$B707,1))), IF(L707&lt;=INDIRECT("FECHA_"&amp;$B707,1),"INCUMPLIDA","PROCESO"), "VERIFICAR FECHA")),"SIN VALOR AVANCE")</f>
        <v>PROCESO</v>
      </c>
    </row>
    <row r="708" spans="1:17" ht="270.75" x14ac:dyDescent="0.2">
      <c r="A708" s="987" t="s">
        <v>19</v>
      </c>
      <c r="B708" s="988" t="s">
        <v>13</v>
      </c>
      <c r="C708" s="1263"/>
      <c r="D708" s="1263"/>
      <c r="E708" s="1262"/>
      <c r="F708" s="1262"/>
      <c r="G708" s="362" t="s">
        <v>807</v>
      </c>
      <c r="H708" s="362" t="s">
        <v>807</v>
      </c>
      <c r="I708" s="962" t="s">
        <v>531</v>
      </c>
      <c r="J708" s="967">
        <v>1</v>
      </c>
      <c r="K708" s="1060">
        <v>45231</v>
      </c>
      <c r="L708" s="1060">
        <v>45808</v>
      </c>
      <c r="M708" s="964">
        <f t="shared" si="23"/>
        <v>82.428571428571431</v>
      </c>
      <c r="N708" s="1058">
        <v>0</v>
      </c>
      <c r="O708" s="1011" t="s">
        <v>1009</v>
      </c>
      <c r="P708" s="364">
        <f t="shared" si="21"/>
        <v>0</v>
      </c>
      <c r="Q708" s="965" t="str" cm="1">
        <f t="array" aca="1" ref="Q708" ca="1">IF(ISNUMBER(P708),IF(P708=100%,"CUMPLIDA",IF(AND(ISNUMBER(L708),ISNUMBER(INDIRECT("FECHA_"&amp;$B708,1))), IF(L708&lt;=INDIRECT("FECHA_"&amp;$B708,1),"INCUMPLIDA","PROCESO"), "VERIFICAR FECHA")),"SIN VALOR AVANCE")</f>
        <v>PROCESO</v>
      </c>
    </row>
    <row r="709" spans="1:17" ht="195.75" x14ac:dyDescent="0.2">
      <c r="A709" s="987" t="s">
        <v>19</v>
      </c>
      <c r="B709" s="988" t="s">
        <v>13</v>
      </c>
      <c r="C709" s="1263"/>
      <c r="D709" s="1263"/>
      <c r="E709" s="1262"/>
      <c r="F709" s="1262"/>
      <c r="G709" s="362" t="s">
        <v>110</v>
      </c>
      <c r="H709" s="362" t="s">
        <v>111</v>
      </c>
      <c r="I709" s="962" t="s">
        <v>112</v>
      </c>
      <c r="J709" s="967">
        <v>10</v>
      </c>
      <c r="K709" s="1060">
        <v>45809</v>
      </c>
      <c r="L709" s="1060">
        <v>46568</v>
      </c>
      <c r="M709" s="964">
        <f t="shared" si="23"/>
        <v>108.42857142857143</v>
      </c>
      <c r="N709" s="1058">
        <v>0</v>
      </c>
      <c r="O709" s="1011" t="s">
        <v>842</v>
      </c>
      <c r="P709" s="364">
        <f t="shared" si="21"/>
        <v>0</v>
      </c>
      <c r="Q709" s="965" t="str" cm="1">
        <f t="array" aca="1" ref="Q709" ca="1">IF(ISNUMBER(P709),IF(P709=100%,"CUMPLIDA",IF(AND(ISNUMBER(L709),ISNUMBER(INDIRECT("FECHA_"&amp;$B709,1))), IF(L709&lt;=INDIRECT("FECHA_"&amp;$B709,1),"INCUMPLIDA","PROCESO"), "VERIFICAR FECHA")),"SIN VALOR AVANCE")</f>
        <v>PROCESO</v>
      </c>
    </row>
    <row r="710" spans="1:17" ht="210.75" x14ac:dyDescent="0.2">
      <c r="A710" s="987" t="s">
        <v>19</v>
      </c>
      <c r="B710" s="988" t="s">
        <v>13</v>
      </c>
      <c r="C710" s="1263"/>
      <c r="D710" s="1263"/>
      <c r="E710" s="1262"/>
      <c r="F710" s="1262"/>
      <c r="G710" s="362" t="s">
        <v>114</v>
      </c>
      <c r="H710" s="362" t="s">
        <v>115</v>
      </c>
      <c r="I710" s="962" t="s">
        <v>116</v>
      </c>
      <c r="J710" s="967">
        <v>1</v>
      </c>
      <c r="K710" s="1060">
        <v>45809</v>
      </c>
      <c r="L710" s="1060">
        <v>46568</v>
      </c>
      <c r="M710" s="964">
        <f t="shared" si="23"/>
        <v>108.42857142857143</v>
      </c>
      <c r="N710" s="1058">
        <v>0</v>
      </c>
      <c r="O710" s="1011" t="s">
        <v>820</v>
      </c>
      <c r="P710" s="364">
        <f t="shared" si="21"/>
        <v>0</v>
      </c>
      <c r="Q710" s="965" t="str" cm="1">
        <f t="array" aca="1" ref="Q710" ca="1">IF(ISNUMBER(P710),IF(P710=100%,"CUMPLIDA",IF(AND(ISNUMBER(L710),ISNUMBER(INDIRECT("FECHA_"&amp;$B710,1))), IF(L710&lt;=INDIRECT("FECHA_"&amp;$B710,1),"INCUMPLIDA","PROCESO"), "VERIFICAR FECHA")),"SIN VALOR AVANCE")</f>
        <v>PROCESO</v>
      </c>
    </row>
    <row r="711" spans="1:17" ht="375.75" x14ac:dyDescent="0.2">
      <c r="A711" s="987" t="s">
        <v>19</v>
      </c>
      <c r="B711" s="988" t="s">
        <v>13</v>
      </c>
      <c r="C711" s="1263"/>
      <c r="D711" s="1263"/>
      <c r="E711" s="1262"/>
      <c r="F711" s="1262"/>
      <c r="G711" s="362" t="s">
        <v>117</v>
      </c>
      <c r="H711" s="362" t="s">
        <v>118</v>
      </c>
      <c r="I711" s="962" t="s">
        <v>119</v>
      </c>
      <c r="J711" s="967">
        <v>2</v>
      </c>
      <c r="K711" s="1060">
        <v>45809</v>
      </c>
      <c r="L711" s="1060">
        <v>46568</v>
      </c>
      <c r="M711" s="964">
        <f t="shared" si="23"/>
        <v>108.42857142857143</v>
      </c>
      <c r="N711" s="1058">
        <v>0</v>
      </c>
      <c r="O711" s="1011" t="s">
        <v>810</v>
      </c>
      <c r="P711" s="364">
        <f t="shared" si="21"/>
        <v>0</v>
      </c>
      <c r="Q711" s="965" t="str" cm="1">
        <f t="array" aca="1" ref="Q711" ca="1">IF(ISNUMBER(P711),IF(P711=100%,"CUMPLIDA",IF(AND(ISNUMBER(L711),ISNUMBER(INDIRECT("FECHA_"&amp;$B711,1))), IF(L711&lt;=INDIRECT("FECHA_"&amp;$B711,1),"INCUMPLIDA","PROCESO"), "VERIFICAR FECHA")),"SIN VALOR AVANCE")</f>
        <v>PROCESO</v>
      </c>
    </row>
    <row r="712" spans="1:17" ht="150.75" x14ac:dyDescent="0.2">
      <c r="A712" s="987" t="s">
        <v>19</v>
      </c>
      <c r="B712" s="988" t="s">
        <v>13</v>
      </c>
      <c r="C712" s="1263" t="s">
        <v>1010</v>
      </c>
      <c r="D712" s="1263" t="s">
        <v>797</v>
      </c>
      <c r="E712" s="1262" t="s">
        <v>1011</v>
      </c>
      <c r="F712" s="1262" t="s">
        <v>1012</v>
      </c>
      <c r="G712" s="1262" t="s">
        <v>1006</v>
      </c>
      <c r="H712" s="1008" t="s">
        <v>696</v>
      </c>
      <c r="I712" s="962" t="s">
        <v>697</v>
      </c>
      <c r="J712" s="963">
        <v>1</v>
      </c>
      <c r="K712" s="1057">
        <v>44013</v>
      </c>
      <c r="L712" s="1057">
        <v>44042</v>
      </c>
      <c r="M712" s="964">
        <f t="shared" si="23"/>
        <v>4.1428571428571432</v>
      </c>
      <c r="N712" s="1058">
        <v>1</v>
      </c>
      <c r="O712" s="962" t="s">
        <v>1013</v>
      </c>
      <c r="P712" s="364">
        <f t="shared" si="21"/>
        <v>1</v>
      </c>
      <c r="Q712" s="965" t="str" cm="1">
        <f t="array" aca="1" ref="Q712" ca="1">IF(ISNUMBER(P712),IF(P712=100%,"CUMPLIDA",IF(AND(ISNUMBER(L712),ISNUMBER(INDIRECT("FECHA_"&amp;$B712,1))), IF(L712&lt;=INDIRECT("FECHA_"&amp;$B712,1),"INCUMPLIDA","PROCESO"), "VERIFICAR FECHA")),"SIN VALOR AVANCE")</f>
        <v>CUMPLIDA</v>
      </c>
    </row>
    <row r="713" spans="1:17" ht="225.75" x14ac:dyDescent="0.2">
      <c r="A713" s="987" t="s">
        <v>19</v>
      </c>
      <c r="B713" s="988" t="s">
        <v>13</v>
      </c>
      <c r="C713" s="1263"/>
      <c r="D713" s="1263"/>
      <c r="E713" s="1262"/>
      <c r="F713" s="1262"/>
      <c r="G713" s="1262"/>
      <c r="H713" s="1008" t="s">
        <v>699</v>
      </c>
      <c r="I713" s="962" t="s">
        <v>164</v>
      </c>
      <c r="J713" s="963">
        <v>1</v>
      </c>
      <c r="K713" s="1057">
        <v>44044</v>
      </c>
      <c r="L713" s="1057">
        <v>44196</v>
      </c>
      <c r="M713" s="964">
        <f t="shared" si="23"/>
        <v>21.714285714285715</v>
      </c>
      <c r="N713" s="1058">
        <v>1</v>
      </c>
      <c r="O713" s="962" t="s">
        <v>1014</v>
      </c>
      <c r="P713" s="364">
        <f t="shared" si="21"/>
        <v>1</v>
      </c>
      <c r="Q713" s="965" t="str" cm="1">
        <f t="array" aca="1" ref="Q713" ca="1">IF(ISNUMBER(P713),IF(P713=100%,"CUMPLIDA",IF(AND(ISNUMBER(L713),ISNUMBER(INDIRECT("FECHA_"&amp;$B713,1))), IF(L713&lt;=INDIRECT("FECHA_"&amp;$B713,1),"INCUMPLIDA","PROCESO"), "VERIFICAR FECHA")),"SIN VALOR AVANCE")</f>
        <v>CUMPLIDA</v>
      </c>
    </row>
    <row r="714" spans="1:17" ht="90.75" x14ac:dyDescent="0.2">
      <c r="A714" s="987" t="s">
        <v>19</v>
      </c>
      <c r="B714" s="988" t="s">
        <v>13</v>
      </c>
      <c r="C714" s="1263"/>
      <c r="D714" s="1263"/>
      <c r="E714" s="1262"/>
      <c r="F714" s="1262"/>
      <c r="G714" s="1262"/>
      <c r="H714" s="1008" t="s">
        <v>682</v>
      </c>
      <c r="I714" s="962" t="s">
        <v>683</v>
      </c>
      <c r="J714" s="963">
        <v>1</v>
      </c>
      <c r="K714" s="1057">
        <v>45231</v>
      </c>
      <c r="L714" s="1057">
        <v>45504</v>
      </c>
      <c r="M714" s="964">
        <f t="shared" si="23"/>
        <v>39</v>
      </c>
      <c r="N714" s="1058">
        <v>1</v>
      </c>
      <c r="O714" s="1011" t="s">
        <v>802</v>
      </c>
      <c r="P714" s="364">
        <f t="shared" ref="P714:P777" si="24">IF(B714="ITRC",N714,N714/J714)</f>
        <v>1</v>
      </c>
      <c r="Q714" s="965" t="str" cm="1">
        <f t="array" aca="1" ref="Q714" ca="1">IF(ISNUMBER(P714),IF(P714=100%,"CUMPLIDA",IF(AND(ISNUMBER(L714),ISNUMBER(INDIRECT("FECHA_"&amp;$B714,1))), IF(L714&lt;=INDIRECT("FECHA_"&amp;$B714,1),"INCUMPLIDA","PROCESO"), "VERIFICAR FECHA")),"SIN VALOR AVANCE")</f>
        <v>CUMPLIDA</v>
      </c>
    </row>
    <row r="715" spans="1:17" ht="375.75" x14ac:dyDescent="0.2">
      <c r="A715" s="987" t="s">
        <v>19</v>
      </c>
      <c r="B715" s="988" t="s">
        <v>13</v>
      </c>
      <c r="C715" s="1263"/>
      <c r="D715" s="1263"/>
      <c r="E715" s="1262"/>
      <c r="F715" s="1262"/>
      <c r="G715" s="1262"/>
      <c r="H715" s="1008" t="s">
        <v>685</v>
      </c>
      <c r="I715" s="962" t="s">
        <v>686</v>
      </c>
      <c r="J715" s="963">
        <v>1</v>
      </c>
      <c r="K715" s="1057">
        <v>45231</v>
      </c>
      <c r="L715" s="1057">
        <v>45504</v>
      </c>
      <c r="M715" s="964">
        <f t="shared" si="23"/>
        <v>39</v>
      </c>
      <c r="N715" s="1058">
        <v>1</v>
      </c>
      <c r="O715" s="1011" t="s">
        <v>839</v>
      </c>
      <c r="P715" s="364">
        <f t="shared" si="24"/>
        <v>1</v>
      </c>
      <c r="Q715" s="965" t="str" cm="1">
        <f t="array" aca="1" ref="Q715" ca="1">IF(ISNUMBER(P715),IF(P715=100%,"CUMPLIDA",IF(AND(ISNUMBER(L715),ISNUMBER(INDIRECT("FECHA_"&amp;$B715,1))), IF(L715&lt;=INDIRECT("FECHA_"&amp;$B715,1),"INCUMPLIDA","PROCESO"), "VERIFICAR FECHA")),"SIN VALOR AVANCE")</f>
        <v>CUMPLIDA</v>
      </c>
    </row>
    <row r="716" spans="1:17" ht="180.75" x14ac:dyDescent="0.2">
      <c r="A716" s="987" t="s">
        <v>19</v>
      </c>
      <c r="B716" s="988" t="s">
        <v>13</v>
      </c>
      <c r="C716" s="1263"/>
      <c r="D716" s="1263"/>
      <c r="E716" s="1262"/>
      <c r="F716" s="1262"/>
      <c r="G716" s="362" t="s">
        <v>97</v>
      </c>
      <c r="H716" s="362" t="s">
        <v>98</v>
      </c>
      <c r="I716" s="962" t="s">
        <v>99</v>
      </c>
      <c r="J716" s="967">
        <v>1</v>
      </c>
      <c r="K716" s="1060">
        <v>45323</v>
      </c>
      <c r="L716" s="1060">
        <v>45747</v>
      </c>
      <c r="M716" s="964">
        <f t="shared" si="23"/>
        <v>60.571428571428569</v>
      </c>
      <c r="N716" s="1058">
        <v>0</v>
      </c>
      <c r="O716" s="1011" t="s">
        <v>804</v>
      </c>
      <c r="P716" s="364">
        <f t="shared" si="24"/>
        <v>0</v>
      </c>
      <c r="Q716" s="965" t="str" cm="1">
        <f t="array" aca="1" ref="Q716" ca="1">IF(ISNUMBER(P716),IF(P716=100%,"CUMPLIDA",IF(AND(ISNUMBER(L716),ISNUMBER(INDIRECT("FECHA_"&amp;$B716,1))), IF(L716&lt;=INDIRECT("FECHA_"&amp;$B716,1),"INCUMPLIDA","PROCESO"), "VERIFICAR FECHA")),"SIN VALOR AVANCE")</f>
        <v>PROCESO</v>
      </c>
    </row>
    <row r="717" spans="1:17" ht="90.75" x14ac:dyDescent="0.2">
      <c r="A717" s="987" t="s">
        <v>19</v>
      </c>
      <c r="B717" s="988" t="s">
        <v>13</v>
      </c>
      <c r="C717" s="1263"/>
      <c r="D717" s="1263"/>
      <c r="E717" s="1262"/>
      <c r="F717" s="1262"/>
      <c r="G717" s="362" t="s">
        <v>101</v>
      </c>
      <c r="H717" s="362" t="s">
        <v>101</v>
      </c>
      <c r="I717" s="962" t="s">
        <v>102</v>
      </c>
      <c r="J717" s="967">
        <v>1</v>
      </c>
      <c r="K717" s="1060">
        <v>45323</v>
      </c>
      <c r="L717" s="1060">
        <v>45747</v>
      </c>
      <c r="M717" s="964">
        <f t="shared" si="23"/>
        <v>60.571428571428569</v>
      </c>
      <c r="N717" s="1058">
        <v>0</v>
      </c>
      <c r="O717" s="1011" t="s">
        <v>899</v>
      </c>
      <c r="P717" s="364">
        <f t="shared" si="24"/>
        <v>0</v>
      </c>
      <c r="Q717" s="965" t="str" cm="1">
        <f t="array" aca="1" ref="Q717" ca="1">IF(ISNUMBER(P717),IF(P717=100%,"CUMPLIDA",IF(AND(ISNUMBER(L717),ISNUMBER(INDIRECT("FECHA_"&amp;$B717,1))), IF(L717&lt;=INDIRECT("FECHA_"&amp;$B717,1),"INCUMPLIDA","PROCESO"), "VERIFICAR FECHA")),"SIN VALOR AVANCE")</f>
        <v>PROCESO</v>
      </c>
    </row>
    <row r="718" spans="1:17" ht="90.75" x14ac:dyDescent="0.2">
      <c r="A718" s="987" t="s">
        <v>19</v>
      </c>
      <c r="B718" s="988" t="s">
        <v>13</v>
      </c>
      <c r="C718" s="1263"/>
      <c r="D718" s="1263"/>
      <c r="E718" s="1262"/>
      <c r="F718" s="1262"/>
      <c r="G718" s="362" t="s">
        <v>237</v>
      </c>
      <c r="H718" s="362" t="s">
        <v>238</v>
      </c>
      <c r="I718" s="962" t="s">
        <v>239</v>
      </c>
      <c r="J718" s="967">
        <v>1</v>
      </c>
      <c r="K718" s="1060">
        <v>45231</v>
      </c>
      <c r="L718" s="1060">
        <v>45747</v>
      </c>
      <c r="M718" s="964">
        <f t="shared" si="23"/>
        <v>73.714285714285708</v>
      </c>
      <c r="N718" s="1058">
        <v>0</v>
      </c>
      <c r="O718" s="1011" t="s">
        <v>899</v>
      </c>
      <c r="P718" s="364">
        <f t="shared" si="24"/>
        <v>0</v>
      </c>
      <c r="Q718" s="965" t="str" cm="1">
        <f t="array" aca="1" ref="Q718" ca="1">IF(ISNUMBER(P718),IF(P718=100%,"CUMPLIDA",IF(AND(ISNUMBER(L718),ISNUMBER(INDIRECT("FECHA_"&amp;$B718,1))), IF(L718&lt;=INDIRECT("FECHA_"&amp;$B718,1),"INCUMPLIDA","PROCESO"), "VERIFICAR FECHA")),"SIN VALOR AVANCE")</f>
        <v>PROCESO</v>
      </c>
    </row>
    <row r="719" spans="1:17" ht="180.75" x14ac:dyDescent="0.2">
      <c r="A719" s="987" t="s">
        <v>19</v>
      </c>
      <c r="B719" s="988" t="s">
        <v>13</v>
      </c>
      <c r="C719" s="1263"/>
      <c r="D719" s="1263"/>
      <c r="E719" s="1262"/>
      <c r="F719" s="1262"/>
      <c r="G719" s="362" t="s">
        <v>104</v>
      </c>
      <c r="H719" s="362" t="s">
        <v>104</v>
      </c>
      <c r="I719" s="962" t="s">
        <v>247</v>
      </c>
      <c r="J719" s="967">
        <v>1</v>
      </c>
      <c r="K719" s="1060">
        <v>45323</v>
      </c>
      <c r="L719" s="1060">
        <v>45747</v>
      </c>
      <c r="M719" s="964">
        <f t="shared" si="23"/>
        <v>60.571428571428569</v>
      </c>
      <c r="N719" s="1058">
        <v>0</v>
      </c>
      <c r="O719" s="1011" t="s">
        <v>804</v>
      </c>
      <c r="P719" s="364">
        <f t="shared" si="24"/>
        <v>0</v>
      </c>
      <c r="Q719" s="965" t="str" cm="1">
        <f t="array" aca="1" ref="Q719" ca="1">IF(ISNUMBER(P719),IF(P719=100%,"CUMPLIDA",IF(AND(ISNUMBER(L719),ISNUMBER(INDIRECT("FECHA_"&amp;$B719,1))), IF(L719&lt;=INDIRECT("FECHA_"&amp;$B719,1),"INCUMPLIDA","PROCESO"), "VERIFICAR FECHA")),"SIN VALOR AVANCE")</f>
        <v>PROCESO</v>
      </c>
    </row>
    <row r="720" spans="1:17" ht="90.75" x14ac:dyDescent="0.2">
      <c r="A720" s="987" t="s">
        <v>19</v>
      </c>
      <c r="B720" s="988" t="s">
        <v>13</v>
      </c>
      <c r="C720" s="1263"/>
      <c r="D720" s="1263"/>
      <c r="E720" s="1262"/>
      <c r="F720" s="1262"/>
      <c r="G720" s="362" t="s">
        <v>806</v>
      </c>
      <c r="H720" s="362" t="s">
        <v>806</v>
      </c>
      <c r="I720" s="962" t="s">
        <v>107</v>
      </c>
      <c r="J720" s="967">
        <v>1</v>
      </c>
      <c r="K720" s="1060">
        <v>45231</v>
      </c>
      <c r="L720" s="1060">
        <v>45747</v>
      </c>
      <c r="M720" s="964">
        <f t="shared" si="23"/>
        <v>73.714285714285708</v>
      </c>
      <c r="N720" s="1058">
        <v>0</v>
      </c>
      <c r="O720" s="1011" t="s">
        <v>899</v>
      </c>
      <c r="P720" s="364">
        <f t="shared" si="24"/>
        <v>0</v>
      </c>
      <c r="Q720" s="965" t="str" cm="1">
        <f t="array" aca="1" ref="Q720" ca="1">IF(ISNUMBER(P720),IF(P720=100%,"CUMPLIDA",IF(AND(ISNUMBER(L720),ISNUMBER(INDIRECT("FECHA_"&amp;$B720,1))), IF(L720&lt;=INDIRECT("FECHA_"&amp;$B720,1),"INCUMPLIDA","PROCESO"), "VERIFICAR FECHA")),"SIN VALOR AVANCE")</f>
        <v>PROCESO</v>
      </c>
    </row>
    <row r="721" spans="1:17" ht="270.75" x14ac:dyDescent="0.2">
      <c r="A721" s="987" t="s">
        <v>19</v>
      </c>
      <c r="B721" s="988" t="s">
        <v>13</v>
      </c>
      <c r="C721" s="1263"/>
      <c r="D721" s="1263"/>
      <c r="E721" s="1262"/>
      <c r="F721" s="1262"/>
      <c r="G721" s="362" t="s">
        <v>807</v>
      </c>
      <c r="H721" s="362" t="s">
        <v>807</v>
      </c>
      <c r="I721" s="962" t="s">
        <v>531</v>
      </c>
      <c r="J721" s="967">
        <v>1</v>
      </c>
      <c r="K721" s="1060">
        <v>45231</v>
      </c>
      <c r="L721" s="1060">
        <v>45808</v>
      </c>
      <c r="M721" s="964">
        <f t="shared" si="23"/>
        <v>82.428571428571431</v>
      </c>
      <c r="N721" s="1058">
        <v>0</v>
      </c>
      <c r="O721" s="1011" t="s">
        <v>803</v>
      </c>
      <c r="P721" s="364">
        <f t="shared" si="24"/>
        <v>0</v>
      </c>
      <c r="Q721" s="965" t="str" cm="1">
        <f t="array" aca="1" ref="Q721" ca="1">IF(ISNUMBER(P721),IF(P721=100%,"CUMPLIDA",IF(AND(ISNUMBER(L721),ISNUMBER(INDIRECT("FECHA_"&amp;$B721,1))), IF(L721&lt;=INDIRECT("FECHA_"&amp;$B721,1),"INCUMPLIDA","PROCESO"), "VERIFICAR FECHA")),"SIN VALOR AVANCE")</f>
        <v>PROCESO</v>
      </c>
    </row>
    <row r="722" spans="1:17" ht="195.75" x14ac:dyDescent="0.2">
      <c r="A722" s="987" t="s">
        <v>19</v>
      </c>
      <c r="B722" s="988" t="s">
        <v>13</v>
      </c>
      <c r="C722" s="1263"/>
      <c r="D722" s="1263"/>
      <c r="E722" s="1262"/>
      <c r="F722" s="1262"/>
      <c r="G722" s="362" t="s">
        <v>110</v>
      </c>
      <c r="H722" s="362" t="s">
        <v>111</v>
      </c>
      <c r="I722" s="962" t="s">
        <v>112</v>
      </c>
      <c r="J722" s="967">
        <v>10</v>
      </c>
      <c r="K722" s="1060">
        <v>45809</v>
      </c>
      <c r="L722" s="1060">
        <v>46568</v>
      </c>
      <c r="M722" s="964">
        <f t="shared" si="23"/>
        <v>108.42857142857143</v>
      </c>
      <c r="N722" s="1058">
        <v>0</v>
      </c>
      <c r="O722" s="1011" t="s">
        <v>842</v>
      </c>
      <c r="P722" s="364">
        <f t="shared" si="24"/>
        <v>0</v>
      </c>
      <c r="Q722" s="965" t="str" cm="1">
        <f t="array" aca="1" ref="Q722" ca="1">IF(ISNUMBER(P722),IF(P722=100%,"CUMPLIDA",IF(AND(ISNUMBER(L722),ISNUMBER(INDIRECT("FECHA_"&amp;$B722,1))), IF(L722&lt;=INDIRECT("FECHA_"&amp;$B722,1),"INCUMPLIDA","PROCESO"), "VERIFICAR FECHA")),"SIN VALOR AVANCE")</f>
        <v>PROCESO</v>
      </c>
    </row>
    <row r="723" spans="1:17" ht="195.75" x14ac:dyDescent="0.2">
      <c r="A723" s="987" t="s">
        <v>19</v>
      </c>
      <c r="B723" s="988" t="s">
        <v>13</v>
      </c>
      <c r="C723" s="1263"/>
      <c r="D723" s="1263"/>
      <c r="E723" s="1262"/>
      <c r="F723" s="1262"/>
      <c r="G723" s="362" t="s">
        <v>114</v>
      </c>
      <c r="H723" s="362" t="s">
        <v>115</v>
      </c>
      <c r="I723" s="962" t="s">
        <v>116</v>
      </c>
      <c r="J723" s="967">
        <v>1</v>
      </c>
      <c r="K723" s="1060">
        <v>45809</v>
      </c>
      <c r="L723" s="1060">
        <v>46568</v>
      </c>
      <c r="M723" s="964">
        <f t="shared" si="23"/>
        <v>108.42857142857143</v>
      </c>
      <c r="N723" s="1058">
        <v>0</v>
      </c>
      <c r="O723" s="1011" t="s">
        <v>809</v>
      </c>
      <c r="P723" s="364">
        <f t="shared" si="24"/>
        <v>0</v>
      </c>
      <c r="Q723" s="965" t="str" cm="1">
        <f t="array" aca="1" ref="Q723" ca="1">IF(ISNUMBER(P723),IF(P723=100%,"CUMPLIDA",IF(AND(ISNUMBER(L723),ISNUMBER(INDIRECT("FECHA_"&amp;$B723,1))), IF(L723&lt;=INDIRECT("FECHA_"&amp;$B723,1),"INCUMPLIDA","PROCESO"), "VERIFICAR FECHA")),"SIN VALOR AVANCE")</f>
        <v>PROCESO</v>
      </c>
    </row>
    <row r="724" spans="1:17" ht="345.75" x14ac:dyDescent="0.2">
      <c r="A724" s="987" t="s">
        <v>19</v>
      </c>
      <c r="B724" s="988" t="s">
        <v>13</v>
      </c>
      <c r="C724" s="1263"/>
      <c r="D724" s="1263"/>
      <c r="E724" s="1262"/>
      <c r="F724" s="1262"/>
      <c r="G724" s="362" t="s">
        <v>117</v>
      </c>
      <c r="H724" s="362" t="s">
        <v>118</v>
      </c>
      <c r="I724" s="962" t="s">
        <v>119</v>
      </c>
      <c r="J724" s="967">
        <v>2</v>
      </c>
      <c r="K724" s="1060">
        <v>45809</v>
      </c>
      <c r="L724" s="1060">
        <v>46568</v>
      </c>
      <c r="M724" s="964">
        <f t="shared" si="23"/>
        <v>108.42857142857143</v>
      </c>
      <c r="N724" s="1058">
        <v>0</v>
      </c>
      <c r="O724" s="1011" t="s">
        <v>821</v>
      </c>
      <c r="P724" s="364">
        <f t="shared" si="24"/>
        <v>0</v>
      </c>
      <c r="Q724" s="965" t="str" cm="1">
        <f t="array" aca="1" ref="Q724" ca="1">IF(ISNUMBER(P724),IF(P724=100%,"CUMPLIDA",IF(AND(ISNUMBER(L724),ISNUMBER(INDIRECT("FECHA_"&amp;$B724,1))), IF(L724&lt;=INDIRECT("FECHA_"&amp;$B724,1),"INCUMPLIDA","PROCESO"), "VERIFICAR FECHA")),"SIN VALOR AVANCE")</f>
        <v>PROCESO</v>
      </c>
    </row>
    <row r="725" spans="1:17" ht="75.75" customHeight="1" x14ac:dyDescent="0.2">
      <c r="A725" s="987" t="s">
        <v>19</v>
      </c>
      <c r="B725" s="988" t="s">
        <v>13</v>
      </c>
      <c r="C725" s="1263" t="s">
        <v>1015</v>
      </c>
      <c r="D725" s="1263" t="s">
        <v>741</v>
      </c>
      <c r="E725" s="1262" t="s">
        <v>1016</v>
      </c>
      <c r="F725" s="1262" t="s">
        <v>1017</v>
      </c>
      <c r="G725" s="1262" t="s">
        <v>800</v>
      </c>
      <c r="H725" s="1008" t="s">
        <v>682</v>
      </c>
      <c r="I725" s="962" t="s">
        <v>683</v>
      </c>
      <c r="J725" s="963">
        <v>1</v>
      </c>
      <c r="K725" s="1057">
        <v>45231</v>
      </c>
      <c r="L725" s="1057">
        <v>45504</v>
      </c>
      <c r="M725" s="964">
        <f t="shared" si="23"/>
        <v>39</v>
      </c>
      <c r="N725" s="1058">
        <v>1</v>
      </c>
      <c r="O725" s="1011" t="s">
        <v>802</v>
      </c>
      <c r="P725" s="364">
        <f t="shared" si="24"/>
        <v>1</v>
      </c>
      <c r="Q725" s="965" t="str" cm="1">
        <f t="array" aca="1" ref="Q725" ca="1">IF(ISNUMBER(P725),IF(P725=100%,"CUMPLIDA",IF(AND(ISNUMBER(L725),ISNUMBER(INDIRECT("FECHA_"&amp;$B725,1))), IF(L725&lt;=INDIRECT("FECHA_"&amp;$B725,1),"INCUMPLIDA","PROCESO"), "VERIFICAR FECHA")),"SIN VALOR AVANCE")</f>
        <v>CUMPLIDA</v>
      </c>
    </row>
    <row r="726" spans="1:17" ht="375.75" x14ac:dyDescent="0.2">
      <c r="A726" s="987" t="s">
        <v>19</v>
      </c>
      <c r="B726" s="988" t="s">
        <v>13</v>
      </c>
      <c r="C726" s="1263"/>
      <c r="D726" s="1263"/>
      <c r="E726" s="1262"/>
      <c r="F726" s="1262"/>
      <c r="G726" s="1262"/>
      <c r="H726" s="1008" t="s">
        <v>685</v>
      </c>
      <c r="I726" s="962" t="s">
        <v>686</v>
      </c>
      <c r="J726" s="963">
        <v>1</v>
      </c>
      <c r="K726" s="1057">
        <v>45231</v>
      </c>
      <c r="L726" s="1057">
        <v>45504</v>
      </c>
      <c r="M726" s="964">
        <f t="shared" si="23"/>
        <v>39</v>
      </c>
      <c r="N726" s="1058">
        <v>1</v>
      </c>
      <c r="O726" s="1011" t="s">
        <v>839</v>
      </c>
      <c r="P726" s="364">
        <f t="shared" si="24"/>
        <v>1</v>
      </c>
      <c r="Q726" s="965" t="str" cm="1">
        <f t="array" aca="1" ref="Q726" ca="1">IF(ISNUMBER(P726),IF(P726=100%,"CUMPLIDA",IF(AND(ISNUMBER(L726),ISNUMBER(INDIRECT("FECHA_"&amp;$B726,1))), IF(L726&lt;=INDIRECT("FECHA_"&amp;$B726,1),"INCUMPLIDA","PROCESO"), "VERIFICAR FECHA")),"SIN VALOR AVANCE")</f>
        <v>CUMPLIDA</v>
      </c>
    </row>
    <row r="727" spans="1:17" ht="210.75" x14ac:dyDescent="0.2">
      <c r="A727" s="987" t="s">
        <v>19</v>
      </c>
      <c r="B727" s="988" t="s">
        <v>13</v>
      </c>
      <c r="C727" s="1263"/>
      <c r="D727" s="1263"/>
      <c r="E727" s="1262"/>
      <c r="F727" s="1262"/>
      <c r="G727" s="362" t="s">
        <v>97</v>
      </c>
      <c r="H727" s="362" t="s">
        <v>98</v>
      </c>
      <c r="I727" s="962" t="s">
        <v>99</v>
      </c>
      <c r="J727" s="967">
        <v>1</v>
      </c>
      <c r="K727" s="1060">
        <v>45323</v>
      </c>
      <c r="L727" s="1060">
        <v>45747</v>
      </c>
      <c r="M727" s="964">
        <f t="shared" si="23"/>
        <v>60.571428571428569</v>
      </c>
      <c r="N727" s="1058">
        <v>0</v>
      </c>
      <c r="O727" s="1011" t="s">
        <v>841</v>
      </c>
      <c r="P727" s="364">
        <f t="shared" si="24"/>
        <v>0</v>
      </c>
      <c r="Q727" s="965" t="str" cm="1">
        <f t="array" aca="1" ref="Q727" ca="1">IF(ISNUMBER(P727),IF(P727=100%,"CUMPLIDA",IF(AND(ISNUMBER(L727),ISNUMBER(INDIRECT("FECHA_"&amp;$B727,1))), IF(L727&lt;=INDIRECT("FECHA_"&amp;$B727,1),"INCUMPLIDA","PROCESO"), "VERIFICAR FECHA")),"SIN VALOR AVANCE")</f>
        <v>PROCESO</v>
      </c>
    </row>
    <row r="728" spans="1:17" ht="120.75" x14ac:dyDescent="0.2">
      <c r="A728" s="987" t="s">
        <v>19</v>
      </c>
      <c r="B728" s="988" t="s">
        <v>13</v>
      </c>
      <c r="C728" s="1263"/>
      <c r="D728" s="1263"/>
      <c r="E728" s="1262"/>
      <c r="F728" s="1262"/>
      <c r="G728" s="362" t="s">
        <v>101</v>
      </c>
      <c r="H728" s="362" t="s">
        <v>101</v>
      </c>
      <c r="I728" s="962" t="s">
        <v>102</v>
      </c>
      <c r="J728" s="967">
        <v>1</v>
      </c>
      <c r="K728" s="1060">
        <v>45323</v>
      </c>
      <c r="L728" s="1060">
        <v>45747</v>
      </c>
      <c r="M728" s="964">
        <f t="shared" si="23"/>
        <v>60.571428571428569</v>
      </c>
      <c r="N728" s="1058">
        <v>0</v>
      </c>
      <c r="O728" s="1011" t="s">
        <v>856</v>
      </c>
      <c r="P728" s="364">
        <f t="shared" si="24"/>
        <v>0</v>
      </c>
      <c r="Q728" s="965" t="str" cm="1">
        <f t="array" aca="1" ref="Q728" ca="1">IF(ISNUMBER(P728),IF(P728=100%,"CUMPLIDA",IF(AND(ISNUMBER(L728),ISNUMBER(INDIRECT("FECHA_"&amp;$B728,1))), IF(L728&lt;=INDIRECT("FECHA_"&amp;$B728,1),"INCUMPLIDA","PROCESO"), "VERIFICAR FECHA")),"SIN VALOR AVANCE")</f>
        <v>PROCESO</v>
      </c>
    </row>
    <row r="729" spans="1:17" ht="120.75" x14ac:dyDescent="0.2">
      <c r="A729" s="987" t="s">
        <v>19</v>
      </c>
      <c r="B729" s="988" t="s">
        <v>13</v>
      </c>
      <c r="C729" s="1263"/>
      <c r="D729" s="1263"/>
      <c r="E729" s="1262"/>
      <c r="F729" s="1262"/>
      <c r="G729" s="362" t="s">
        <v>237</v>
      </c>
      <c r="H729" s="362" t="s">
        <v>238</v>
      </c>
      <c r="I729" s="962" t="s">
        <v>239</v>
      </c>
      <c r="J729" s="967">
        <v>1</v>
      </c>
      <c r="K729" s="1060">
        <v>45231</v>
      </c>
      <c r="L729" s="1060">
        <v>45747</v>
      </c>
      <c r="M729" s="964">
        <f t="shared" si="23"/>
        <v>73.714285714285708</v>
      </c>
      <c r="N729" s="1058">
        <v>0</v>
      </c>
      <c r="O729" s="1011" t="s">
        <v>856</v>
      </c>
      <c r="P729" s="364">
        <f t="shared" si="24"/>
        <v>0</v>
      </c>
      <c r="Q729" s="965" t="str" cm="1">
        <f t="array" aca="1" ref="Q729" ca="1">IF(ISNUMBER(P729),IF(P729=100%,"CUMPLIDA",IF(AND(ISNUMBER(L729),ISNUMBER(INDIRECT("FECHA_"&amp;$B729,1))), IF(L729&lt;=INDIRECT("FECHA_"&amp;$B729,1),"INCUMPLIDA","PROCESO"), "VERIFICAR FECHA")),"SIN VALOR AVANCE")</f>
        <v>PROCESO</v>
      </c>
    </row>
    <row r="730" spans="1:17" ht="210.75" x14ac:dyDescent="0.2">
      <c r="A730" s="987" t="s">
        <v>19</v>
      </c>
      <c r="B730" s="988" t="s">
        <v>13</v>
      </c>
      <c r="C730" s="1263"/>
      <c r="D730" s="1263"/>
      <c r="E730" s="1262"/>
      <c r="F730" s="1262"/>
      <c r="G730" s="362" t="s">
        <v>104</v>
      </c>
      <c r="H730" s="362" t="s">
        <v>104</v>
      </c>
      <c r="I730" s="962" t="s">
        <v>247</v>
      </c>
      <c r="J730" s="967">
        <v>1</v>
      </c>
      <c r="K730" s="1060">
        <v>45323</v>
      </c>
      <c r="L730" s="1060">
        <v>45747</v>
      </c>
      <c r="M730" s="964">
        <f t="shared" si="23"/>
        <v>60.571428571428569</v>
      </c>
      <c r="N730" s="1058">
        <v>0</v>
      </c>
      <c r="O730" s="1011" t="s">
        <v>841</v>
      </c>
      <c r="P730" s="364">
        <f t="shared" si="24"/>
        <v>0</v>
      </c>
      <c r="Q730" s="965" t="str" cm="1">
        <f t="array" aca="1" ref="Q730" ca="1">IF(ISNUMBER(P730),IF(P730=100%,"CUMPLIDA",IF(AND(ISNUMBER(L730),ISNUMBER(INDIRECT("FECHA_"&amp;$B730,1))), IF(L730&lt;=INDIRECT("FECHA_"&amp;$B730,1),"INCUMPLIDA","PROCESO"), "VERIFICAR FECHA")),"SIN VALOR AVANCE")</f>
        <v>PROCESO</v>
      </c>
    </row>
    <row r="731" spans="1:17" ht="120.75" x14ac:dyDescent="0.2">
      <c r="A731" s="987" t="s">
        <v>19</v>
      </c>
      <c r="B731" s="988" t="s">
        <v>13</v>
      </c>
      <c r="C731" s="1263"/>
      <c r="D731" s="1263"/>
      <c r="E731" s="1262"/>
      <c r="F731" s="1262"/>
      <c r="G731" s="362" t="s">
        <v>806</v>
      </c>
      <c r="H731" s="362" t="s">
        <v>806</v>
      </c>
      <c r="I731" s="962" t="s">
        <v>107</v>
      </c>
      <c r="J731" s="967">
        <v>1</v>
      </c>
      <c r="K731" s="1060">
        <v>45231</v>
      </c>
      <c r="L731" s="1060">
        <v>45747</v>
      </c>
      <c r="M731" s="964">
        <f t="shared" si="23"/>
        <v>73.714285714285708</v>
      </c>
      <c r="N731" s="1058">
        <v>0</v>
      </c>
      <c r="O731" s="1011" t="s">
        <v>856</v>
      </c>
      <c r="P731" s="364">
        <f t="shared" si="24"/>
        <v>0</v>
      </c>
      <c r="Q731" s="965" t="str" cm="1">
        <f t="array" aca="1" ref="Q731" ca="1">IF(ISNUMBER(P731),IF(P731=100%,"CUMPLIDA",IF(AND(ISNUMBER(L731),ISNUMBER(INDIRECT("FECHA_"&amp;$B731,1))), IF(L731&lt;=INDIRECT("FECHA_"&amp;$B731,1),"INCUMPLIDA","PROCESO"), "VERIFICAR FECHA")),"SIN VALOR AVANCE")</f>
        <v>PROCESO</v>
      </c>
    </row>
    <row r="732" spans="1:17" ht="300.75" x14ac:dyDescent="0.2">
      <c r="A732" s="987" t="s">
        <v>19</v>
      </c>
      <c r="B732" s="988" t="s">
        <v>13</v>
      </c>
      <c r="C732" s="1263"/>
      <c r="D732" s="1263"/>
      <c r="E732" s="1262"/>
      <c r="F732" s="1262"/>
      <c r="G732" s="362" t="s">
        <v>807</v>
      </c>
      <c r="H732" s="362" t="s">
        <v>807</v>
      </c>
      <c r="I732" s="962" t="s">
        <v>531</v>
      </c>
      <c r="J732" s="967">
        <v>1</v>
      </c>
      <c r="K732" s="1060">
        <v>45231</v>
      </c>
      <c r="L732" s="1060">
        <v>45808</v>
      </c>
      <c r="M732" s="964">
        <f t="shared" si="23"/>
        <v>82.428571428571431</v>
      </c>
      <c r="N732" s="1058">
        <v>0</v>
      </c>
      <c r="O732" s="1011" t="s">
        <v>818</v>
      </c>
      <c r="P732" s="364">
        <f t="shared" si="24"/>
        <v>0</v>
      </c>
      <c r="Q732" s="965" t="str" cm="1">
        <f t="array" aca="1" ref="Q732" ca="1">IF(ISNUMBER(P732),IF(P732=100%,"CUMPLIDA",IF(AND(ISNUMBER(L732),ISNUMBER(INDIRECT("FECHA_"&amp;$B732,1))), IF(L732&lt;=INDIRECT("FECHA_"&amp;$B732,1),"INCUMPLIDA","PROCESO"), "VERIFICAR FECHA")),"SIN VALOR AVANCE")</f>
        <v>PROCESO</v>
      </c>
    </row>
    <row r="733" spans="1:17" ht="195.75" x14ac:dyDescent="0.2">
      <c r="A733" s="987" t="s">
        <v>19</v>
      </c>
      <c r="B733" s="988" t="s">
        <v>13</v>
      </c>
      <c r="C733" s="1263"/>
      <c r="D733" s="1263"/>
      <c r="E733" s="1262"/>
      <c r="F733" s="1262"/>
      <c r="G733" s="362" t="s">
        <v>110</v>
      </c>
      <c r="H733" s="362" t="s">
        <v>111</v>
      </c>
      <c r="I733" s="962" t="s">
        <v>112</v>
      </c>
      <c r="J733" s="967">
        <v>10</v>
      </c>
      <c r="K733" s="1060">
        <v>45809</v>
      </c>
      <c r="L733" s="1060">
        <v>46568</v>
      </c>
      <c r="M733" s="964">
        <f t="shared" si="23"/>
        <v>108.42857142857143</v>
      </c>
      <c r="N733" s="1058">
        <v>0</v>
      </c>
      <c r="O733" s="1011" t="s">
        <v>842</v>
      </c>
      <c r="P733" s="364">
        <f t="shared" si="24"/>
        <v>0</v>
      </c>
      <c r="Q733" s="965" t="str" cm="1">
        <f t="array" aca="1" ref="Q733" ca="1">IF(ISNUMBER(P733),IF(P733=100%,"CUMPLIDA",IF(AND(ISNUMBER(L733),ISNUMBER(INDIRECT("FECHA_"&amp;$B733,1))), IF(L733&lt;=INDIRECT("FECHA_"&amp;$B733,1),"INCUMPLIDA","PROCESO"), "VERIFICAR FECHA")),"SIN VALOR AVANCE")</f>
        <v>PROCESO</v>
      </c>
    </row>
    <row r="734" spans="1:17" ht="195.75" x14ac:dyDescent="0.2">
      <c r="A734" s="987" t="s">
        <v>19</v>
      </c>
      <c r="B734" s="988" t="s">
        <v>13</v>
      </c>
      <c r="C734" s="1263"/>
      <c r="D734" s="1263"/>
      <c r="E734" s="1262"/>
      <c r="F734" s="1262"/>
      <c r="G734" s="362" t="s">
        <v>114</v>
      </c>
      <c r="H734" s="362" t="s">
        <v>115</v>
      </c>
      <c r="I734" s="962" t="s">
        <v>116</v>
      </c>
      <c r="J734" s="967">
        <v>1</v>
      </c>
      <c r="K734" s="1060">
        <v>45809</v>
      </c>
      <c r="L734" s="1060">
        <v>46568</v>
      </c>
      <c r="M734" s="964">
        <f t="shared" si="23"/>
        <v>108.42857142857143</v>
      </c>
      <c r="N734" s="1058">
        <v>0</v>
      </c>
      <c r="O734" s="1011" t="s">
        <v>849</v>
      </c>
      <c r="P734" s="364">
        <f t="shared" si="24"/>
        <v>0</v>
      </c>
      <c r="Q734" s="965" t="str" cm="1">
        <f t="array" aca="1" ref="Q734" ca="1">IF(ISNUMBER(P734),IF(P734=100%,"CUMPLIDA",IF(AND(ISNUMBER(L734),ISNUMBER(INDIRECT("FECHA_"&amp;$B734,1))), IF(L734&lt;=INDIRECT("FECHA_"&amp;$B734,1),"INCUMPLIDA","PROCESO"), "VERIFICAR FECHA")),"SIN VALOR AVANCE")</f>
        <v>PROCESO</v>
      </c>
    </row>
    <row r="735" spans="1:17" ht="345.75" x14ac:dyDescent="0.2">
      <c r="A735" s="987" t="s">
        <v>19</v>
      </c>
      <c r="B735" s="988" t="s">
        <v>13</v>
      </c>
      <c r="C735" s="1263"/>
      <c r="D735" s="1263"/>
      <c r="E735" s="1262"/>
      <c r="F735" s="1262"/>
      <c r="G735" s="362" t="s">
        <v>117</v>
      </c>
      <c r="H735" s="362" t="s">
        <v>118</v>
      </c>
      <c r="I735" s="962" t="s">
        <v>119</v>
      </c>
      <c r="J735" s="967">
        <v>2</v>
      </c>
      <c r="K735" s="1060">
        <v>45809</v>
      </c>
      <c r="L735" s="1060">
        <v>46568</v>
      </c>
      <c r="M735" s="964">
        <f t="shared" si="23"/>
        <v>108.42857142857143</v>
      </c>
      <c r="N735" s="1058">
        <v>0</v>
      </c>
      <c r="O735" s="1011" t="s">
        <v>821</v>
      </c>
      <c r="P735" s="364">
        <f t="shared" si="24"/>
        <v>0</v>
      </c>
      <c r="Q735" s="965" t="str" cm="1">
        <f t="array" aca="1" ref="Q735" ca="1">IF(ISNUMBER(P735),IF(P735=100%,"CUMPLIDA",IF(AND(ISNUMBER(L735),ISNUMBER(INDIRECT("FECHA_"&amp;$B735,1))), IF(L735&lt;=INDIRECT("FECHA_"&amp;$B735,1),"INCUMPLIDA","PROCESO"), "VERIFICAR FECHA")),"SIN VALOR AVANCE")</f>
        <v>PROCESO</v>
      </c>
    </row>
    <row r="736" spans="1:17" ht="75.75" customHeight="1" x14ac:dyDescent="0.2">
      <c r="A736" s="987" t="s">
        <v>19</v>
      </c>
      <c r="B736" s="988" t="s">
        <v>13</v>
      </c>
      <c r="C736" s="1263" t="s">
        <v>1018</v>
      </c>
      <c r="D736" s="1263" t="s">
        <v>741</v>
      </c>
      <c r="E736" s="1262" t="s">
        <v>1019</v>
      </c>
      <c r="F736" s="1262" t="s">
        <v>1020</v>
      </c>
      <c r="G736" s="1262" t="s">
        <v>800</v>
      </c>
      <c r="H736" s="1008" t="s">
        <v>682</v>
      </c>
      <c r="I736" s="962" t="s">
        <v>683</v>
      </c>
      <c r="J736" s="963">
        <v>1</v>
      </c>
      <c r="K736" s="1057">
        <v>45231</v>
      </c>
      <c r="L736" s="1057">
        <v>45504</v>
      </c>
      <c r="M736" s="964">
        <f t="shared" si="23"/>
        <v>39</v>
      </c>
      <c r="N736" s="1058">
        <v>1</v>
      </c>
      <c r="O736" s="1011" t="s">
        <v>802</v>
      </c>
      <c r="P736" s="364">
        <f t="shared" si="24"/>
        <v>1</v>
      </c>
      <c r="Q736" s="965" t="str" cm="1">
        <f t="array" aca="1" ref="Q736" ca="1">IF(ISNUMBER(P736),IF(P736=100%,"CUMPLIDA",IF(AND(ISNUMBER(L736),ISNUMBER(INDIRECT("FECHA_"&amp;$B736,1))), IF(L736&lt;=INDIRECT("FECHA_"&amp;$B736,1),"INCUMPLIDA","PROCESO"), "VERIFICAR FECHA")),"SIN VALOR AVANCE")</f>
        <v>CUMPLIDA</v>
      </c>
    </row>
    <row r="737" spans="1:17" ht="375.75" x14ac:dyDescent="0.2">
      <c r="A737" s="987" t="s">
        <v>19</v>
      </c>
      <c r="B737" s="988" t="s">
        <v>13</v>
      </c>
      <c r="C737" s="1263"/>
      <c r="D737" s="1263"/>
      <c r="E737" s="1262"/>
      <c r="F737" s="1262"/>
      <c r="G737" s="1262"/>
      <c r="H737" s="1008" t="s">
        <v>685</v>
      </c>
      <c r="I737" s="962" t="s">
        <v>686</v>
      </c>
      <c r="J737" s="963">
        <v>1</v>
      </c>
      <c r="K737" s="1057">
        <v>45231</v>
      </c>
      <c r="L737" s="1057">
        <v>45504</v>
      </c>
      <c r="M737" s="964">
        <f t="shared" si="23"/>
        <v>39</v>
      </c>
      <c r="N737" s="1058">
        <v>1</v>
      </c>
      <c r="O737" s="1011" t="s">
        <v>839</v>
      </c>
      <c r="P737" s="364">
        <f t="shared" si="24"/>
        <v>1</v>
      </c>
      <c r="Q737" s="965" t="str" cm="1">
        <f t="array" aca="1" ref="Q737" ca="1">IF(ISNUMBER(P737),IF(P737=100%,"CUMPLIDA",IF(AND(ISNUMBER(L737),ISNUMBER(INDIRECT("FECHA_"&amp;$B737,1))), IF(L737&lt;=INDIRECT("FECHA_"&amp;$B737,1),"INCUMPLIDA","PROCESO"), "VERIFICAR FECHA")),"SIN VALOR AVANCE")</f>
        <v>CUMPLIDA</v>
      </c>
    </row>
    <row r="738" spans="1:17" ht="195.75" x14ac:dyDescent="0.2">
      <c r="A738" s="987" t="s">
        <v>19</v>
      </c>
      <c r="B738" s="988" t="s">
        <v>13</v>
      </c>
      <c r="C738" s="1263"/>
      <c r="D738" s="1263"/>
      <c r="E738" s="1262"/>
      <c r="F738" s="1262"/>
      <c r="G738" s="362" t="s">
        <v>97</v>
      </c>
      <c r="H738" s="362" t="s">
        <v>98</v>
      </c>
      <c r="I738" s="962" t="s">
        <v>99</v>
      </c>
      <c r="J738" s="967">
        <v>1</v>
      </c>
      <c r="K738" s="1060">
        <v>45323</v>
      </c>
      <c r="L738" s="1060">
        <v>45747</v>
      </c>
      <c r="M738" s="964">
        <f t="shared" si="23"/>
        <v>60.571428571428569</v>
      </c>
      <c r="N738" s="1058">
        <v>0</v>
      </c>
      <c r="O738" s="1011" t="s">
        <v>840</v>
      </c>
      <c r="P738" s="364">
        <f t="shared" si="24"/>
        <v>0</v>
      </c>
      <c r="Q738" s="965" t="str" cm="1">
        <f t="array" aca="1" ref="Q738" ca="1">IF(ISNUMBER(P738),IF(P738=100%,"CUMPLIDA",IF(AND(ISNUMBER(L738),ISNUMBER(INDIRECT("FECHA_"&amp;$B738,1))), IF(L738&lt;=INDIRECT("FECHA_"&amp;$B738,1),"INCUMPLIDA","PROCESO"), "VERIFICAR FECHA")),"SIN VALOR AVANCE")</f>
        <v>PROCESO</v>
      </c>
    </row>
    <row r="739" spans="1:17" ht="105.75" x14ac:dyDescent="0.2">
      <c r="A739" s="987" t="s">
        <v>19</v>
      </c>
      <c r="B739" s="988" t="s">
        <v>13</v>
      </c>
      <c r="C739" s="1263"/>
      <c r="D739" s="1263"/>
      <c r="E739" s="1262"/>
      <c r="F739" s="1262"/>
      <c r="G739" s="362" t="s">
        <v>101</v>
      </c>
      <c r="H739" s="362" t="s">
        <v>101</v>
      </c>
      <c r="I739" s="962" t="s">
        <v>102</v>
      </c>
      <c r="J739" s="967">
        <v>1</v>
      </c>
      <c r="K739" s="1060">
        <v>45323</v>
      </c>
      <c r="L739" s="1060">
        <v>45747</v>
      </c>
      <c r="M739" s="964">
        <f t="shared" si="23"/>
        <v>60.571428571428569</v>
      </c>
      <c r="N739" s="1058">
        <v>0</v>
      </c>
      <c r="O739" s="1011" t="s">
        <v>863</v>
      </c>
      <c r="P739" s="364">
        <f t="shared" si="24"/>
        <v>0</v>
      </c>
      <c r="Q739" s="965" t="str" cm="1">
        <f t="array" aca="1" ref="Q739" ca="1">IF(ISNUMBER(P739),IF(P739=100%,"CUMPLIDA",IF(AND(ISNUMBER(L739),ISNUMBER(INDIRECT("FECHA_"&amp;$B739,1))), IF(L739&lt;=INDIRECT("FECHA_"&amp;$B739,1),"INCUMPLIDA","PROCESO"), "VERIFICAR FECHA")),"SIN VALOR AVANCE")</f>
        <v>PROCESO</v>
      </c>
    </row>
    <row r="740" spans="1:17" ht="105.75" x14ac:dyDescent="0.2">
      <c r="A740" s="987" t="s">
        <v>19</v>
      </c>
      <c r="B740" s="988" t="s">
        <v>13</v>
      </c>
      <c r="C740" s="1263"/>
      <c r="D740" s="1263"/>
      <c r="E740" s="1262"/>
      <c r="F740" s="1262"/>
      <c r="G740" s="362" t="s">
        <v>237</v>
      </c>
      <c r="H740" s="362" t="s">
        <v>238</v>
      </c>
      <c r="I740" s="962" t="s">
        <v>239</v>
      </c>
      <c r="J740" s="967">
        <v>1</v>
      </c>
      <c r="K740" s="1060">
        <v>45231</v>
      </c>
      <c r="L740" s="1060">
        <v>45747</v>
      </c>
      <c r="M740" s="964">
        <f t="shared" si="23"/>
        <v>73.714285714285708</v>
      </c>
      <c r="N740" s="1058">
        <v>0</v>
      </c>
      <c r="O740" s="1011" t="s">
        <v>863</v>
      </c>
      <c r="P740" s="364">
        <f t="shared" si="24"/>
        <v>0</v>
      </c>
      <c r="Q740" s="965" t="str" cm="1">
        <f t="array" aca="1" ref="Q740" ca="1">IF(ISNUMBER(P740),IF(P740=100%,"CUMPLIDA",IF(AND(ISNUMBER(L740),ISNUMBER(INDIRECT("FECHA_"&amp;$B740,1))), IF(L740&lt;=INDIRECT("FECHA_"&amp;$B740,1),"INCUMPLIDA","PROCESO"), "VERIFICAR FECHA")),"SIN VALOR AVANCE")</f>
        <v>PROCESO</v>
      </c>
    </row>
    <row r="741" spans="1:17" ht="195.75" x14ac:dyDescent="0.2">
      <c r="A741" s="987" t="s">
        <v>19</v>
      </c>
      <c r="B741" s="988" t="s">
        <v>13</v>
      </c>
      <c r="C741" s="1263"/>
      <c r="D741" s="1263"/>
      <c r="E741" s="1262"/>
      <c r="F741" s="1262"/>
      <c r="G741" s="362" t="s">
        <v>104</v>
      </c>
      <c r="H741" s="362" t="s">
        <v>104</v>
      </c>
      <c r="I741" s="962" t="s">
        <v>247</v>
      </c>
      <c r="J741" s="967">
        <v>1</v>
      </c>
      <c r="K741" s="1060">
        <v>45323</v>
      </c>
      <c r="L741" s="1060">
        <v>45747</v>
      </c>
      <c r="M741" s="964">
        <f t="shared" ref="M741:M804" si="25">(L741-K741)/7</f>
        <v>60.571428571428569</v>
      </c>
      <c r="N741" s="1058">
        <v>0</v>
      </c>
      <c r="O741" s="1011" t="s">
        <v>840</v>
      </c>
      <c r="P741" s="364">
        <f t="shared" si="24"/>
        <v>0</v>
      </c>
      <c r="Q741" s="965" t="str" cm="1">
        <f t="array" aca="1" ref="Q741" ca="1">IF(ISNUMBER(P741),IF(P741=100%,"CUMPLIDA",IF(AND(ISNUMBER(L741),ISNUMBER(INDIRECT("FECHA_"&amp;$B741,1))), IF(L741&lt;=INDIRECT("FECHA_"&amp;$B741,1),"INCUMPLIDA","PROCESO"), "VERIFICAR FECHA")),"SIN VALOR AVANCE")</f>
        <v>PROCESO</v>
      </c>
    </row>
    <row r="742" spans="1:17" ht="105.75" x14ac:dyDescent="0.2">
      <c r="A742" s="987" t="s">
        <v>19</v>
      </c>
      <c r="B742" s="988" t="s">
        <v>13</v>
      </c>
      <c r="C742" s="1263"/>
      <c r="D742" s="1263"/>
      <c r="E742" s="1262"/>
      <c r="F742" s="1262"/>
      <c r="G742" s="362" t="s">
        <v>806</v>
      </c>
      <c r="H742" s="362" t="s">
        <v>806</v>
      </c>
      <c r="I742" s="962" t="s">
        <v>107</v>
      </c>
      <c r="J742" s="967">
        <v>1</v>
      </c>
      <c r="K742" s="1060">
        <v>45231</v>
      </c>
      <c r="L742" s="1060">
        <v>45747</v>
      </c>
      <c r="M742" s="964">
        <f t="shared" si="25"/>
        <v>73.714285714285708</v>
      </c>
      <c r="N742" s="1058">
        <v>0</v>
      </c>
      <c r="O742" s="1011" t="s">
        <v>863</v>
      </c>
      <c r="P742" s="364">
        <f t="shared" si="24"/>
        <v>0</v>
      </c>
      <c r="Q742" s="965" t="str" cm="1">
        <f t="array" aca="1" ref="Q742" ca="1">IF(ISNUMBER(P742),IF(P742=100%,"CUMPLIDA",IF(AND(ISNUMBER(L742),ISNUMBER(INDIRECT("FECHA_"&amp;$B742,1))), IF(L742&lt;=INDIRECT("FECHA_"&amp;$B742,1),"INCUMPLIDA","PROCESO"), "VERIFICAR FECHA")),"SIN VALOR AVANCE")</f>
        <v>PROCESO</v>
      </c>
    </row>
    <row r="743" spans="1:17" ht="270.75" x14ac:dyDescent="0.2">
      <c r="A743" s="987" t="s">
        <v>19</v>
      </c>
      <c r="B743" s="988" t="s">
        <v>13</v>
      </c>
      <c r="C743" s="1263"/>
      <c r="D743" s="1263"/>
      <c r="E743" s="1262"/>
      <c r="F743" s="1262"/>
      <c r="G743" s="362" t="s">
        <v>807</v>
      </c>
      <c r="H743" s="362" t="s">
        <v>807</v>
      </c>
      <c r="I743" s="962" t="s">
        <v>531</v>
      </c>
      <c r="J743" s="967">
        <v>1</v>
      </c>
      <c r="K743" s="1060">
        <v>45231</v>
      </c>
      <c r="L743" s="1060">
        <v>45808</v>
      </c>
      <c r="M743" s="964">
        <f t="shared" si="25"/>
        <v>82.428571428571431</v>
      </c>
      <c r="N743" s="1058">
        <v>0</v>
      </c>
      <c r="O743" s="1011" t="s">
        <v>1009</v>
      </c>
      <c r="P743" s="364">
        <f t="shared" si="24"/>
        <v>0</v>
      </c>
      <c r="Q743" s="965" t="str" cm="1">
        <f t="array" aca="1" ref="Q743" ca="1">IF(ISNUMBER(P743),IF(P743=100%,"CUMPLIDA",IF(AND(ISNUMBER(L743),ISNUMBER(INDIRECT("FECHA_"&amp;$B743,1))), IF(L743&lt;=INDIRECT("FECHA_"&amp;$B743,1),"INCUMPLIDA","PROCESO"), "VERIFICAR FECHA")),"SIN VALOR AVANCE")</f>
        <v>PROCESO</v>
      </c>
    </row>
    <row r="744" spans="1:17" ht="195.75" x14ac:dyDescent="0.2">
      <c r="A744" s="987" t="s">
        <v>19</v>
      </c>
      <c r="B744" s="988" t="s">
        <v>13</v>
      </c>
      <c r="C744" s="1263"/>
      <c r="D744" s="1263"/>
      <c r="E744" s="1262"/>
      <c r="F744" s="1262"/>
      <c r="G744" s="362" t="s">
        <v>110</v>
      </c>
      <c r="H744" s="362" t="s">
        <v>111</v>
      </c>
      <c r="I744" s="962" t="s">
        <v>112</v>
      </c>
      <c r="J744" s="967">
        <v>10</v>
      </c>
      <c r="K744" s="1060">
        <v>45809</v>
      </c>
      <c r="L744" s="1060">
        <v>46568</v>
      </c>
      <c r="M744" s="964">
        <f t="shared" si="25"/>
        <v>108.42857142857143</v>
      </c>
      <c r="N744" s="1058">
        <v>0</v>
      </c>
      <c r="O744" s="1011" t="s">
        <v>842</v>
      </c>
      <c r="P744" s="364">
        <f t="shared" si="24"/>
        <v>0</v>
      </c>
      <c r="Q744" s="965" t="str" cm="1">
        <f t="array" aca="1" ref="Q744" ca="1">IF(ISNUMBER(P744),IF(P744=100%,"CUMPLIDA",IF(AND(ISNUMBER(L744),ISNUMBER(INDIRECT("FECHA_"&amp;$B744,1))), IF(L744&lt;=INDIRECT("FECHA_"&amp;$B744,1),"INCUMPLIDA","PROCESO"), "VERIFICAR FECHA")),"SIN VALOR AVANCE")</f>
        <v>PROCESO</v>
      </c>
    </row>
    <row r="745" spans="1:17" ht="210.75" x14ac:dyDescent="0.2">
      <c r="A745" s="987" t="s">
        <v>19</v>
      </c>
      <c r="B745" s="988" t="s">
        <v>13</v>
      </c>
      <c r="C745" s="1263"/>
      <c r="D745" s="1263"/>
      <c r="E745" s="1262"/>
      <c r="F745" s="1262"/>
      <c r="G745" s="362" t="s">
        <v>114</v>
      </c>
      <c r="H745" s="362" t="s">
        <v>115</v>
      </c>
      <c r="I745" s="962" t="s">
        <v>116</v>
      </c>
      <c r="J745" s="967">
        <v>1</v>
      </c>
      <c r="K745" s="1060">
        <v>45809</v>
      </c>
      <c r="L745" s="1060">
        <v>46568</v>
      </c>
      <c r="M745" s="964">
        <f t="shared" si="25"/>
        <v>108.42857142857143</v>
      </c>
      <c r="N745" s="1058">
        <v>0</v>
      </c>
      <c r="O745" s="1011" t="s">
        <v>820</v>
      </c>
      <c r="P745" s="364">
        <f t="shared" si="24"/>
        <v>0</v>
      </c>
      <c r="Q745" s="965" t="str" cm="1">
        <f t="array" aca="1" ref="Q745" ca="1">IF(ISNUMBER(P745),IF(P745=100%,"CUMPLIDA",IF(AND(ISNUMBER(L745),ISNUMBER(INDIRECT("FECHA_"&amp;$B745,1))), IF(L745&lt;=INDIRECT("FECHA_"&amp;$B745,1),"INCUMPLIDA","PROCESO"), "VERIFICAR FECHA")),"SIN VALOR AVANCE")</f>
        <v>PROCESO</v>
      </c>
    </row>
    <row r="746" spans="1:17" ht="345.75" x14ac:dyDescent="0.2">
      <c r="A746" s="987" t="s">
        <v>19</v>
      </c>
      <c r="B746" s="988" t="s">
        <v>13</v>
      </c>
      <c r="C746" s="1263"/>
      <c r="D746" s="1263" t="s">
        <v>741</v>
      </c>
      <c r="E746" s="1262" t="s">
        <v>1019</v>
      </c>
      <c r="F746" s="1262" t="s">
        <v>1020</v>
      </c>
      <c r="G746" s="362" t="s">
        <v>117</v>
      </c>
      <c r="H746" s="362" t="s">
        <v>118</v>
      </c>
      <c r="I746" s="962" t="s">
        <v>119</v>
      </c>
      <c r="J746" s="967">
        <v>2</v>
      </c>
      <c r="K746" s="1060">
        <v>45809</v>
      </c>
      <c r="L746" s="1060">
        <v>46568</v>
      </c>
      <c r="M746" s="964">
        <f t="shared" si="25"/>
        <v>108.42857142857143</v>
      </c>
      <c r="N746" s="1058">
        <v>0</v>
      </c>
      <c r="O746" s="1011" t="s">
        <v>821</v>
      </c>
      <c r="P746" s="364">
        <f t="shared" si="24"/>
        <v>0</v>
      </c>
      <c r="Q746" s="965" t="str" cm="1">
        <f t="array" aca="1" ref="Q746" ca="1">IF(ISNUMBER(P746),IF(P746=100%,"CUMPLIDA",IF(AND(ISNUMBER(L746),ISNUMBER(INDIRECT("FECHA_"&amp;$B746,1))), IF(L746&lt;=INDIRECT("FECHA_"&amp;$B746,1),"INCUMPLIDA","PROCESO"), "VERIFICAR FECHA")),"SIN VALOR AVANCE")</f>
        <v>PROCESO</v>
      </c>
    </row>
    <row r="747" spans="1:17" ht="75.75" customHeight="1" x14ac:dyDescent="0.2">
      <c r="A747" s="987" t="s">
        <v>19</v>
      </c>
      <c r="B747" s="988" t="s">
        <v>13</v>
      </c>
      <c r="C747" s="1263" t="s">
        <v>1021</v>
      </c>
      <c r="D747" s="1263" t="s">
        <v>741</v>
      </c>
      <c r="E747" s="1262" t="s">
        <v>1022</v>
      </c>
      <c r="F747" s="1262" t="s">
        <v>1023</v>
      </c>
      <c r="G747" s="1262" t="s">
        <v>800</v>
      </c>
      <c r="H747" s="1008" t="s">
        <v>682</v>
      </c>
      <c r="I747" s="962" t="s">
        <v>683</v>
      </c>
      <c r="J747" s="963">
        <v>1</v>
      </c>
      <c r="K747" s="1057">
        <v>45231</v>
      </c>
      <c r="L747" s="1057">
        <v>45504</v>
      </c>
      <c r="M747" s="964">
        <f t="shared" si="25"/>
        <v>39</v>
      </c>
      <c r="N747" s="1058">
        <v>1</v>
      </c>
      <c r="O747" s="1011" t="s">
        <v>802</v>
      </c>
      <c r="P747" s="364">
        <f t="shared" si="24"/>
        <v>1</v>
      </c>
      <c r="Q747" s="965" t="str" cm="1">
        <f t="array" aca="1" ref="Q747" ca="1">IF(ISNUMBER(P747),IF(P747=100%,"CUMPLIDA",IF(AND(ISNUMBER(L747),ISNUMBER(INDIRECT("FECHA_"&amp;$B747,1))), IF(L747&lt;=INDIRECT("FECHA_"&amp;$B747,1),"INCUMPLIDA","PROCESO"), "VERIFICAR FECHA")),"SIN VALOR AVANCE")</f>
        <v>CUMPLIDA</v>
      </c>
    </row>
    <row r="748" spans="1:17" ht="375.75" x14ac:dyDescent="0.2">
      <c r="A748" s="987" t="s">
        <v>19</v>
      </c>
      <c r="B748" s="988" t="s">
        <v>13</v>
      </c>
      <c r="C748" s="1263"/>
      <c r="D748" s="1263"/>
      <c r="E748" s="1262"/>
      <c r="F748" s="1262"/>
      <c r="G748" s="1262"/>
      <c r="H748" s="1008" t="s">
        <v>685</v>
      </c>
      <c r="I748" s="962" t="s">
        <v>686</v>
      </c>
      <c r="J748" s="963">
        <v>1</v>
      </c>
      <c r="K748" s="1057">
        <v>45231</v>
      </c>
      <c r="L748" s="1057">
        <v>45504</v>
      </c>
      <c r="M748" s="964">
        <f t="shared" si="25"/>
        <v>39</v>
      </c>
      <c r="N748" s="1058">
        <v>1</v>
      </c>
      <c r="O748" s="1011" t="s">
        <v>839</v>
      </c>
      <c r="P748" s="364">
        <f t="shared" si="24"/>
        <v>1</v>
      </c>
      <c r="Q748" s="965" t="str" cm="1">
        <f t="array" aca="1" ref="Q748" ca="1">IF(ISNUMBER(P748),IF(P748=100%,"CUMPLIDA",IF(AND(ISNUMBER(L748),ISNUMBER(INDIRECT("FECHA_"&amp;$B748,1))), IF(L748&lt;=INDIRECT("FECHA_"&amp;$B748,1),"INCUMPLIDA","PROCESO"), "VERIFICAR FECHA")),"SIN VALOR AVANCE")</f>
        <v>CUMPLIDA</v>
      </c>
    </row>
    <row r="749" spans="1:17" ht="195.75" x14ac:dyDescent="0.2">
      <c r="A749" s="987" t="s">
        <v>19</v>
      </c>
      <c r="B749" s="988" t="s">
        <v>13</v>
      </c>
      <c r="C749" s="1263"/>
      <c r="D749" s="1263"/>
      <c r="E749" s="1262"/>
      <c r="F749" s="1262"/>
      <c r="G749" s="362" t="s">
        <v>97</v>
      </c>
      <c r="H749" s="362" t="s">
        <v>98</v>
      </c>
      <c r="I749" s="962" t="s">
        <v>99</v>
      </c>
      <c r="J749" s="967">
        <v>1</v>
      </c>
      <c r="K749" s="1060">
        <v>45323</v>
      </c>
      <c r="L749" s="1060">
        <v>45747</v>
      </c>
      <c r="M749" s="964">
        <f t="shared" si="25"/>
        <v>60.571428571428569</v>
      </c>
      <c r="N749" s="1058">
        <v>0</v>
      </c>
      <c r="O749" s="1011" t="s">
        <v>840</v>
      </c>
      <c r="P749" s="364">
        <f t="shared" si="24"/>
        <v>0</v>
      </c>
      <c r="Q749" s="965" t="str" cm="1">
        <f t="array" aca="1" ref="Q749" ca="1">IF(ISNUMBER(P749),IF(P749=100%,"CUMPLIDA",IF(AND(ISNUMBER(L749),ISNUMBER(INDIRECT("FECHA_"&amp;$B749,1))), IF(L749&lt;=INDIRECT("FECHA_"&amp;$B749,1),"INCUMPLIDA","PROCESO"), "VERIFICAR FECHA")),"SIN VALOR AVANCE")</f>
        <v>PROCESO</v>
      </c>
    </row>
    <row r="750" spans="1:17" ht="90.75" x14ac:dyDescent="0.2">
      <c r="A750" s="987" t="s">
        <v>19</v>
      </c>
      <c r="B750" s="988" t="s">
        <v>13</v>
      </c>
      <c r="C750" s="1263"/>
      <c r="D750" s="1263"/>
      <c r="E750" s="1262"/>
      <c r="F750" s="1262"/>
      <c r="G750" s="362" t="s">
        <v>101</v>
      </c>
      <c r="H750" s="362" t="s">
        <v>101</v>
      </c>
      <c r="I750" s="962" t="s">
        <v>102</v>
      </c>
      <c r="J750" s="967">
        <v>1</v>
      </c>
      <c r="K750" s="1060">
        <v>45323</v>
      </c>
      <c r="L750" s="1060">
        <v>45747</v>
      </c>
      <c r="M750" s="964">
        <f t="shared" si="25"/>
        <v>60.571428571428569</v>
      </c>
      <c r="N750" s="1058">
        <v>0</v>
      </c>
      <c r="O750" s="1011" t="s">
        <v>917</v>
      </c>
      <c r="P750" s="364">
        <f t="shared" si="24"/>
        <v>0</v>
      </c>
      <c r="Q750" s="965" t="str" cm="1">
        <f t="array" aca="1" ref="Q750" ca="1">IF(ISNUMBER(P750),IF(P750=100%,"CUMPLIDA",IF(AND(ISNUMBER(L750),ISNUMBER(INDIRECT("FECHA_"&amp;$B750,1))), IF(L750&lt;=INDIRECT("FECHA_"&amp;$B750,1),"INCUMPLIDA","PROCESO"), "VERIFICAR FECHA")),"SIN VALOR AVANCE")</f>
        <v>PROCESO</v>
      </c>
    </row>
    <row r="751" spans="1:17" ht="90.75" x14ac:dyDescent="0.2">
      <c r="A751" s="987" t="s">
        <v>19</v>
      </c>
      <c r="B751" s="988" t="s">
        <v>13</v>
      </c>
      <c r="C751" s="1263"/>
      <c r="D751" s="1263"/>
      <c r="E751" s="1262"/>
      <c r="F751" s="1262"/>
      <c r="G751" s="362" t="s">
        <v>237</v>
      </c>
      <c r="H751" s="362" t="s">
        <v>238</v>
      </c>
      <c r="I751" s="962" t="s">
        <v>239</v>
      </c>
      <c r="J751" s="967">
        <v>1</v>
      </c>
      <c r="K751" s="1060">
        <v>45231</v>
      </c>
      <c r="L751" s="1060">
        <v>45747</v>
      </c>
      <c r="M751" s="964">
        <f t="shared" si="25"/>
        <v>73.714285714285708</v>
      </c>
      <c r="N751" s="1058">
        <v>0</v>
      </c>
      <c r="O751" s="1011" t="s">
        <v>917</v>
      </c>
      <c r="P751" s="364">
        <f t="shared" si="24"/>
        <v>0</v>
      </c>
      <c r="Q751" s="965" t="str" cm="1">
        <f t="array" aca="1" ref="Q751" ca="1">IF(ISNUMBER(P751),IF(P751=100%,"CUMPLIDA",IF(AND(ISNUMBER(L751),ISNUMBER(INDIRECT("FECHA_"&amp;$B751,1))), IF(L751&lt;=INDIRECT("FECHA_"&amp;$B751,1),"INCUMPLIDA","PROCESO"), "VERIFICAR FECHA")),"SIN VALOR AVANCE")</f>
        <v>PROCESO</v>
      </c>
    </row>
    <row r="752" spans="1:17" ht="195.75" x14ac:dyDescent="0.2">
      <c r="A752" s="987" t="s">
        <v>19</v>
      </c>
      <c r="B752" s="988" t="s">
        <v>13</v>
      </c>
      <c r="C752" s="1263"/>
      <c r="D752" s="1263"/>
      <c r="E752" s="1262"/>
      <c r="F752" s="1262"/>
      <c r="G752" s="362" t="s">
        <v>104</v>
      </c>
      <c r="H752" s="362" t="s">
        <v>104</v>
      </c>
      <c r="I752" s="962" t="s">
        <v>247</v>
      </c>
      <c r="J752" s="967">
        <v>1</v>
      </c>
      <c r="K752" s="1060">
        <v>45323</v>
      </c>
      <c r="L752" s="1060">
        <v>45747</v>
      </c>
      <c r="M752" s="964">
        <f t="shared" si="25"/>
        <v>60.571428571428569</v>
      </c>
      <c r="N752" s="1058">
        <v>0</v>
      </c>
      <c r="O752" s="1011" t="s">
        <v>840</v>
      </c>
      <c r="P752" s="364">
        <f t="shared" si="24"/>
        <v>0</v>
      </c>
      <c r="Q752" s="965" t="str" cm="1">
        <f t="array" aca="1" ref="Q752" ca="1">IF(ISNUMBER(P752),IF(P752=100%,"CUMPLIDA",IF(AND(ISNUMBER(L752),ISNUMBER(INDIRECT("FECHA_"&amp;$B752,1))), IF(L752&lt;=INDIRECT("FECHA_"&amp;$B752,1),"INCUMPLIDA","PROCESO"), "VERIFICAR FECHA")),"SIN VALOR AVANCE")</f>
        <v>PROCESO</v>
      </c>
    </row>
    <row r="753" spans="1:17" ht="90.75" x14ac:dyDescent="0.2">
      <c r="A753" s="987" t="s">
        <v>19</v>
      </c>
      <c r="B753" s="988" t="s">
        <v>13</v>
      </c>
      <c r="C753" s="1263"/>
      <c r="D753" s="1263"/>
      <c r="E753" s="1262"/>
      <c r="F753" s="1262"/>
      <c r="G753" s="362" t="s">
        <v>806</v>
      </c>
      <c r="H753" s="362" t="s">
        <v>806</v>
      </c>
      <c r="I753" s="962" t="s">
        <v>107</v>
      </c>
      <c r="J753" s="967">
        <v>1</v>
      </c>
      <c r="K753" s="1060">
        <v>45231</v>
      </c>
      <c r="L753" s="1060">
        <v>45747</v>
      </c>
      <c r="M753" s="964">
        <f t="shared" si="25"/>
        <v>73.714285714285708</v>
      </c>
      <c r="N753" s="1058">
        <v>0</v>
      </c>
      <c r="O753" s="1011" t="s">
        <v>917</v>
      </c>
      <c r="P753" s="364">
        <f t="shared" si="24"/>
        <v>0</v>
      </c>
      <c r="Q753" s="965" t="str" cm="1">
        <f t="array" aca="1" ref="Q753" ca="1">IF(ISNUMBER(P753),IF(P753=100%,"CUMPLIDA",IF(AND(ISNUMBER(L753),ISNUMBER(INDIRECT("FECHA_"&amp;$B753,1))), IF(L753&lt;=INDIRECT("FECHA_"&amp;$B753,1),"INCUMPLIDA","PROCESO"), "VERIFICAR FECHA")),"SIN VALOR AVANCE")</f>
        <v>PROCESO</v>
      </c>
    </row>
    <row r="754" spans="1:17" ht="285.75" x14ac:dyDescent="0.2">
      <c r="A754" s="987" t="s">
        <v>19</v>
      </c>
      <c r="B754" s="988" t="s">
        <v>13</v>
      </c>
      <c r="C754" s="1263"/>
      <c r="D754" s="1263"/>
      <c r="E754" s="1262"/>
      <c r="F754" s="1262"/>
      <c r="G754" s="362" t="s">
        <v>807</v>
      </c>
      <c r="H754" s="362" t="s">
        <v>807</v>
      </c>
      <c r="I754" s="962" t="s">
        <v>531</v>
      </c>
      <c r="J754" s="967">
        <v>1</v>
      </c>
      <c r="K754" s="1060">
        <v>45231</v>
      </c>
      <c r="L754" s="1060">
        <v>45808</v>
      </c>
      <c r="M754" s="964">
        <f t="shared" si="25"/>
        <v>82.428571428571431</v>
      </c>
      <c r="N754" s="1058">
        <v>0</v>
      </c>
      <c r="O754" s="1011" t="s">
        <v>848</v>
      </c>
      <c r="P754" s="364">
        <f t="shared" si="24"/>
        <v>0</v>
      </c>
      <c r="Q754" s="965" t="str" cm="1">
        <f t="array" aca="1" ref="Q754" ca="1">IF(ISNUMBER(P754),IF(P754=100%,"CUMPLIDA",IF(AND(ISNUMBER(L754),ISNUMBER(INDIRECT("FECHA_"&amp;$B754,1))), IF(L754&lt;=INDIRECT("FECHA_"&amp;$B754,1),"INCUMPLIDA","PROCESO"), "VERIFICAR FECHA")),"SIN VALOR AVANCE")</f>
        <v>PROCESO</v>
      </c>
    </row>
    <row r="755" spans="1:17" ht="225.75" x14ac:dyDescent="0.2">
      <c r="A755" s="987" t="s">
        <v>19</v>
      </c>
      <c r="B755" s="988" t="s">
        <v>13</v>
      </c>
      <c r="C755" s="1263"/>
      <c r="D755" s="1263"/>
      <c r="E755" s="1262"/>
      <c r="F755" s="1262"/>
      <c r="G755" s="362" t="s">
        <v>110</v>
      </c>
      <c r="H755" s="362" t="s">
        <v>111</v>
      </c>
      <c r="I755" s="962" t="s">
        <v>112</v>
      </c>
      <c r="J755" s="967">
        <v>10</v>
      </c>
      <c r="K755" s="1060">
        <v>45809</v>
      </c>
      <c r="L755" s="1060">
        <v>46568</v>
      </c>
      <c r="M755" s="964">
        <f t="shared" si="25"/>
        <v>108.42857142857143</v>
      </c>
      <c r="N755" s="1058">
        <v>0</v>
      </c>
      <c r="O755" s="1011" t="s">
        <v>1024</v>
      </c>
      <c r="P755" s="364">
        <f t="shared" si="24"/>
        <v>0</v>
      </c>
      <c r="Q755" s="965" t="str" cm="1">
        <f t="array" aca="1" ref="Q755" ca="1">IF(ISNUMBER(P755),IF(P755=100%,"CUMPLIDA",IF(AND(ISNUMBER(L755),ISNUMBER(INDIRECT("FECHA_"&amp;$B755,1))), IF(L755&lt;=INDIRECT("FECHA_"&amp;$B755,1),"INCUMPLIDA","PROCESO"), "VERIFICAR FECHA")),"SIN VALOR AVANCE")</f>
        <v>PROCESO</v>
      </c>
    </row>
    <row r="756" spans="1:17" ht="195.75" x14ac:dyDescent="0.2">
      <c r="A756" s="987" t="s">
        <v>19</v>
      </c>
      <c r="B756" s="988" t="s">
        <v>13</v>
      </c>
      <c r="C756" s="1263"/>
      <c r="D756" s="1263"/>
      <c r="E756" s="1262"/>
      <c r="F756" s="1262"/>
      <c r="G756" s="362" t="s">
        <v>114</v>
      </c>
      <c r="H756" s="362" t="s">
        <v>115</v>
      </c>
      <c r="I756" s="962" t="s">
        <v>116</v>
      </c>
      <c r="J756" s="967">
        <v>1</v>
      </c>
      <c r="K756" s="1060">
        <v>45809</v>
      </c>
      <c r="L756" s="1060">
        <v>46568</v>
      </c>
      <c r="M756" s="964">
        <f t="shared" si="25"/>
        <v>108.42857142857143</v>
      </c>
      <c r="N756" s="1058">
        <v>0</v>
      </c>
      <c r="O756" s="1011" t="s">
        <v>1025</v>
      </c>
      <c r="P756" s="364">
        <f t="shared" si="24"/>
        <v>0</v>
      </c>
      <c r="Q756" s="965" t="str" cm="1">
        <f t="array" aca="1" ref="Q756" ca="1">IF(ISNUMBER(P756),IF(P756=100%,"CUMPLIDA",IF(AND(ISNUMBER(L756),ISNUMBER(INDIRECT("FECHA_"&amp;$B756,1))), IF(L756&lt;=INDIRECT("FECHA_"&amp;$B756,1),"INCUMPLIDA","PROCESO"), "VERIFICAR FECHA")),"SIN VALOR AVANCE")</f>
        <v>PROCESO</v>
      </c>
    </row>
    <row r="757" spans="1:17" ht="345.75" x14ac:dyDescent="0.2">
      <c r="A757" s="987" t="s">
        <v>19</v>
      </c>
      <c r="B757" s="988" t="s">
        <v>13</v>
      </c>
      <c r="C757" s="1263"/>
      <c r="D757" s="1263" t="s">
        <v>741</v>
      </c>
      <c r="E757" s="1262" t="s">
        <v>1022</v>
      </c>
      <c r="F757" s="1262" t="s">
        <v>1023</v>
      </c>
      <c r="G757" s="362" t="s">
        <v>117</v>
      </c>
      <c r="H757" s="362" t="s">
        <v>118</v>
      </c>
      <c r="I757" s="962" t="s">
        <v>119</v>
      </c>
      <c r="J757" s="967">
        <v>2</v>
      </c>
      <c r="K757" s="1060">
        <v>45809</v>
      </c>
      <c r="L757" s="1060">
        <v>46568</v>
      </c>
      <c r="M757" s="964">
        <f t="shared" si="25"/>
        <v>108.42857142857143</v>
      </c>
      <c r="N757" s="1058">
        <v>0</v>
      </c>
      <c r="O757" s="1011" t="s">
        <v>821</v>
      </c>
      <c r="P757" s="364">
        <f t="shared" si="24"/>
        <v>0</v>
      </c>
      <c r="Q757" s="965" t="str" cm="1">
        <f t="array" aca="1" ref="Q757" ca="1">IF(ISNUMBER(P757),IF(P757=100%,"CUMPLIDA",IF(AND(ISNUMBER(L757),ISNUMBER(INDIRECT("FECHA_"&amp;$B757,1))), IF(L757&lt;=INDIRECT("FECHA_"&amp;$B757,1),"INCUMPLIDA","PROCESO"), "VERIFICAR FECHA")),"SIN VALOR AVANCE")</f>
        <v>PROCESO</v>
      </c>
    </row>
    <row r="758" spans="1:17" ht="105.75" customHeight="1" x14ac:dyDescent="0.2">
      <c r="A758" s="987" t="s">
        <v>19</v>
      </c>
      <c r="B758" s="988" t="s">
        <v>13</v>
      </c>
      <c r="C758" s="1263" t="s">
        <v>1026</v>
      </c>
      <c r="D758" s="1263" t="s">
        <v>741</v>
      </c>
      <c r="E758" s="1262" t="s">
        <v>1027</v>
      </c>
      <c r="F758" s="1262" t="s">
        <v>1028</v>
      </c>
      <c r="G758" s="362" t="s">
        <v>1029</v>
      </c>
      <c r="H758" s="362" t="s">
        <v>1030</v>
      </c>
      <c r="I758" s="962" t="s">
        <v>1031</v>
      </c>
      <c r="J758" s="963">
        <v>2</v>
      </c>
      <c r="K758" s="1057">
        <v>44378</v>
      </c>
      <c r="L758" s="1057">
        <v>44561</v>
      </c>
      <c r="M758" s="964">
        <f t="shared" si="25"/>
        <v>26.142857142857142</v>
      </c>
      <c r="N758" s="1058">
        <v>2</v>
      </c>
      <c r="O758" s="962" t="s">
        <v>1032</v>
      </c>
      <c r="P758" s="364">
        <f t="shared" si="24"/>
        <v>1</v>
      </c>
      <c r="Q758" s="965" t="str" cm="1">
        <f t="array" aca="1" ref="Q758" ca="1">IF(ISNUMBER(P758),IF(P758=100%,"CUMPLIDA",IF(AND(ISNUMBER(L758),ISNUMBER(INDIRECT("FECHA_"&amp;$B758,1))), IF(L758&lt;=INDIRECT("FECHA_"&amp;$B758,1),"INCUMPLIDA","PROCESO"), "VERIFICAR FECHA")),"SIN VALOR AVANCE")</f>
        <v>CUMPLIDA</v>
      </c>
    </row>
    <row r="759" spans="1:17" ht="270.75" x14ac:dyDescent="0.2">
      <c r="A759" s="987" t="s">
        <v>19</v>
      </c>
      <c r="B759" s="988" t="s">
        <v>13</v>
      </c>
      <c r="C759" s="1263"/>
      <c r="D759" s="1263" t="s">
        <v>741</v>
      </c>
      <c r="E759" s="1262" t="s">
        <v>1027</v>
      </c>
      <c r="F759" s="1262" t="s">
        <v>1028</v>
      </c>
      <c r="G759" s="362" t="s">
        <v>1029</v>
      </c>
      <c r="H759" s="362" t="s">
        <v>1033</v>
      </c>
      <c r="I759" s="962" t="s">
        <v>1034</v>
      </c>
      <c r="J759" s="963">
        <v>2</v>
      </c>
      <c r="K759" s="1057">
        <v>45292</v>
      </c>
      <c r="L759" s="1057">
        <v>46022</v>
      </c>
      <c r="M759" s="964">
        <f t="shared" si="25"/>
        <v>104.28571428571429</v>
      </c>
      <c r="N759" s="1058">
        <v>0</v>
      </c>
      <c r="O759" s="1011" t="s">
        <v>1035</v>
      </c>
      <c r="P759" s="364">
        <f t="shared" si="24"/>
        <v>0</v>
      </c>
      <c r="Q759" s="965" t="str" cm="1">
        <f t="array" aca="1" ref="Q759" ca="1">IF(ISNUMBER(P759),IF(P759=100%,"CUMPLIDA",IF(AND(ISNUMBER(L759),ISNUMBER(INDIRECT("FECHA_"&amp;$B759,1))), IF(L759&lt;=INDIRECT("FECHA_"&amp;$B759,1),"INCUMPLIDA","PROCESO"), "VERIFICAR FECHA")),"SIN VALOR AVANCE")</f>
        <v>PROCESO</v>
      </c>
    </row>
    <row r="760" spans="1:17" ht="75.75" customHeight="1" x14ac:dyDescent="0.2">
      <c r="A760" s="987" t="s">
        <v>19</v>
      </c>
      <c r="B760" s="988" t="s">
        <v>13</v>
      </c>
      <c r="C760" s="1263" t="s">
        <v>1036</v>
      </c>
      <c r="D760" s="1263" t="s">
        <v>741</v>
      </c>
      <c r="E760" s="1262" t="s">
        <v>1037</v>
      </c>
      <c r="F760" s="1262" t="s">
        <v>1038</v>
      </c>
      <c r="G760" s="1262" t="s">
        <v>800</v>
      </c>
      <c r="H760" s="1008" t="s">
        <v>682</v>
      </c>
      <c r="I760" s="962" t="s">
        <v>683</v>
      </c>
      <c r="J760" s="963">
        <v>1</v>
      </c>
      <c r="K760" s="1057">
        <v>45231</v>
      </c>
      <c r="L760" s="1057">
        <v>45504</v>
      </c>
      <c r="M760" s="964">
        <f t="shared" si="25"/>
        <v>39</v>
      </c>
      <c r="N760" s="1058">
        <v>1</v>
      </c>
      <c r="O760" s="1011" t="s">
        <v>802</v>
      </c>
      <c r="P760" s="364">
        <f t="shared" si="24"/>
        <v>1</v>
      </c>
      <c r="Q760" s="965" t="str" cm="1">
        <f t="array" aca="1" ref="Q760" ca="1">IF(ISNUMBER(P760),IF(P760=100%,"CUMPLIDA",IF(AND(ISNUMBER(L760),ISNUMBER(INDIRECT("FECHA_"&amp;$B760,1))), IF(L760&lt;=INDIRECT("FECHA_"&amp;$B760,1),"INCUMPLIDA","PROCESO"), "VERIFICAR FECHA")),"SIN VALOR AVANCE")</f>
        <v>CUMPLIDA</v>
      </c>
    </row>
    <row r="761" spans="1:17" ht="375.75" x14ac:dyDescent="0.2">
      <c r="A761" s="987" t="s">
        <v>19</v>
      </c>
      <c r="B761" s="988" t="s">
        <v>13</v>
      </c>
      <c r="C761" s="1263"/>
      <c r="D761" s="1263"/>
      <c r="E761" s="1262"/>
      <c r="F761" s="1262"/>
      <c r="G761" s="1262"/>
      <c r="H761" s="1008" t="s">
        <v>685</v>
      </c>
      <c r="I761" s="962" t="s">
        <v>686</v>
      </c>
      <c r="J761" s="963">
        <v>1</v>
      </c>
      <c r="K761" s="1057">
        <v>45231</v>
      </c>
      <c r="L761" s="1057">
        <v>45504</v>
      </c>
      <c r="M761" s="964">
        <f t="shared" si="25"/>
        <v>39</v>
      </c>
      <c r="N761" s="1058">
        <v>1</v>
      </c>
      <c r="O761" s="1011" t="s">
        <v>839</v>
      </c>
      <c r="P761" s="364">
        <f t="shared" si="24"/>
        <v>1</v>
      </c>
      <c r="Q761" s="965" t="str" cm="1">
        <f t="array" aca="1" ref="Q761" ca="1">IF(ISNUMBER(P761),IF(P761=100%,"CUMPLIDA",IF(AND(ISNUMBER(L761),ISNUMBER(INDIRECT("FECHA_"&amp;$B761,1))), IF(L761&lt;=INDIRECT("FECHA_"&amp;$B761,1),"INCUMPLIDA","PROCESO"), "VERIFICAR FECHA")),"SIN VALOR AVANCE")</f>
        <v>CUMPLIDA</v>
      </c>
    </row>
    <row r="762" spans="1:17" ht="195.75" x14ac:dyDescent="0.2">
      <c r="A762" s="987" t="s">
        <v>19</v>
      </c>
      <c r="B762" s="988" t="s">
        <v>13</v>
      </c>
      <c r="C762" s="1263"/>
      <c r="D762" s="1263"/>
      <c r="E762" s="1262"/>
      <c r="F762" s="1262"/>
      <c r="G762" s="362" t="s">
        <v>97</v>
      </c>
      <c r="H762" s="362" t="s">
        <v>98</v>
      </c>
      <c r="I762" s="962" t="s">
        <v>99</v>
      </c>
      <c r="J762" s="967">
        <v>1</v>
      </c>
      <c r="K762" s="1060">
        <v>45323</v>
      </c>
      <c r="L762" s="1060">
        <v>45747</v>
      </c>
      <c r="M762" s="964">
        <f t="shared" si="25"/>
        <v>60.571428571428569</v>
      </c>
      <c r="N762" s="1058">
        <v>0</v>
      </c>
      <c r="O762" s="1011" t="s">
        <v>840</v>
      </c>
      <c r="P762" s="364">
        <f t="shared" si="24"/>
        <v>0</v>
      </c>
      <c r="Q762" s="965" t="str" cm="1">
        <f t="array" aca="1" ref="Q762" ca="1">IF(ISNUMBER(P762),IF(P762=100%,"CUMPLIDA",IF(AND(ISNUMBER(L762),ISNUMBER(INDIRECT("FECHA_"&amp;$B762,1))), IF(L762&lt;=INDIRECT("FECHA_"&amp;$B762,1),"INCUMPLIDA","PROCESO"), "VERIFICAR FECHA")),"SIN VALOR AVANCE")</f>
        <v>PROCESO</v>
      </c>
    </row>
    <row r="763" spans="1:17" ht="105.75" x14ac:dyDescent="0.2">
      <c r="A763" s="987" t="s">
        <v>19</v>
      </c>
      <c r="B763" s="988" t="s">
        <v>13</v>
      </c>
      <c r="C763" s="1263"/>
      <c r="D763" s="1263"/>
      <c r="E763" s="1262"/>
      <c r="F763" s="1262"/>
      <c r="G763" s="362" t="s">
        <v>101</v>
      </c>
      <c r="H763" s="362" t="s">
        <v>101</v>
      </c>
      <c r="I763" s="962" t="s">
        <v>102</v>
      </c>
      <c r="J763" s="967">
        <v>1</v>
      </c>
      <c r="K763" s="1060">
        <v>45323</v>
      </c>
      <c r="L763" s="1060">
        <v>45747</v>
      </c>
      <c r="M763" s="964">
        <f t="shared" si="25"/>
        <v>60.571428571428569</v>
      </c>
      <c r="N763" s="1058">
        <v>0</v>
      </c>
      <c r="O763" s="1011" t="s">
        <v>863</v>
      </c>
      <c r="P763" s="364">
        <f t="shared" si="24"/>
        <v>0</v>
      </c>
      <c r="Q763" s="965" t="str" cm="1">
        <f t="array" aca="1" ref="Q763" ca="1">IF(ISNUMBER(P763),IF(P763=100%,"CUMPLIDA",IF(AND(ISNUMBER(L763),ISNUMBER(INDIRECT("FECHA_"&amp;$B763,1))), IF(L763&lt;=INDIRECT("FECHA_"&amp;$B763,1),"INCUMPLIDA","PROCESO"), "VERIFICAR FECHA")),"SIN VALOR AVANCE")</f>
        <v>PROCESO</v>
      </c>
    </row>
    <row r="764" spans="1:17" ht="105.75" x14ac:dyDescent="0.2">
      <c r="A764" s="987" t="s">
        <v>19</v>
      </c>
      <c r="B764" s="988" t="s">
        <v>13</v>
      </c>
      <c r="C764" s="1263"/>
      <c r="D764" s="1263"/>
      <c r="E764" s="1262"/>
      <c r="F764" s="1262"/>
      <c r="G764" s="362" t="s">
        <v>237</v>
      </c>
      <c r="H764" s="362" t="s">
        <v>238</v>
      </c>
      <c r="I764" s="962" t="s">
        <v>239</v>
      </c>
      <c r="J764" s="967">
        <v>1</v>
      </c>
      <c r="K764" s="1060">
        <v>45231</v>
      </c>
      <c r="L764" s="1060">
        <v>45747</v>
      </c>
      <c r="M764" s="964">
        <f t="shared" si="25"/>
        <v>73.714285714285708</v>
      </c>
      <c r="N764" s="1058">
        <v>0</v>
      </c>
      <c r="O764" s="1011" t="s">
        <v>863</v>
      </c>
      <c r="P764" s="364">
        <f t="shared" si="24"/>
        <v>0</v>
      </c>
      <c r="Q764" s="965" t="str" cm="1">
        <f t="array" aca="1" ref="Q764" ca="1">IF(ISNUMBER(P764),IF(P764=100%,"CUMPLIDA",IF(AND(ISNUMBER(L764),ISNUMBER(INDIRECT("FECHA_"&amp;$B764,1))), IF(L764&lt;=INDIRECT("FECHA_"&amp;$B764,1),"INCUMPLIDA","PROCESO"), "VERIFICAR FECHA")),"SIN VALOR AVANCE")</f>
        <v>PROCESO</v>
      </c>
    </row>
    <row r="765" spans="1:17" ht="195.75" x14ac:dyDescent="0.2">
      <c r="A765" s="987" t="s">
        <v>19</v>
      </c>
      <c r="B765" s="988" t="s">
        <v>13</v>
      </c>
      <c r="C765" s="1263"/>
      <c r="D765" s="1263"/>
      <c r="E765" s="1262"/>
      <c r="F765" s="1262"/>
      <c r="G765" s="362" t="s">
        <v>104</v>
      </c>
      <c r="H765" s="362" t="s">
        <v>104</v>
      </c>
      <c r="I765" s="962" t="s">
        <v>247</v>
      </c>
      <c r="J765" s="967">
        <v>1</v>
      </c>
      <c r="K765" s="1060">
        <v>45323</v>
      </c>
      <c r="L765" s="1060">
        <v>45747</v>
      </c>
      <c r="M765" s="964">
        <f t="shared" si="25"/>
        <v>60.571428571428569</v>
      </c>
      <c r="N765" s="1058">
        <v>0</v>
      </c>
      <c r="O765" s="1011" t="s">
        <v>840</v>
      </c>
      <c r="P765" s="364">
        <f t="shared" si="24"/>
        <v>0</v>
      </c>
      <c r="Q765" s="965" t="str" cm="1">
        <f t="array" aca="1" ref="Q765" ca="1">IF(ISNUMBER(P765),IF(P765=100%,"CUMPLIDA",IF(AND(ISNUMBER(L765),ISNUMBER(INDIRECT("FECHA_"&amp;$B765,1))), IF(L765&lt;=INDIRECT("FECHA_"&amp;$B765,1),"INCUMPLIDA","PROCESO"), "VERIFICAR FECHA")),"SIN VALOR AVANCE")</f>
        <v>PROCESO</v>
      </c>
    </row>
    <row r="766" spans="1:17" ht="105.75" x14ac:dyDescent="0.2">
      <c r="A766" s="987" t="s">
        <v>19</v>
      </c>
      <c r="B766" s="988" t="s">
        <v>13</v>
      </c>
      <c r="C766" s="1263"/>
      <c r="D766" s="1263"/>
      <c r="E766" s="1262"/>
      <c r="F766" s="1262"/>
      <c r="G766" s="362" t="s">
        <v>806</v>
      </c>
      <c r="H766" s="362" t="s">
        <v>806</v>
      </c>
      <c r="I766" s="962" t="s">
        <v>107</v>
      </c>
      <c r="J766" s="967">
        <v>1</v>
      </c>
      <c r="K766" s="1060">
        <v>45231</v>
      </c>
      <c r="L766" s="1060">
        <v>45747</v>
      </c>
      <c r="M766" s="964">
        <f t="shared" si="25"/>
        <v>73.714285714285708</v>
      </c>
      <c r="N766" s="1058">
        <v>0</v>
      </c>
      <c r="O766" s="1011" t="s">
        <v>863</v>
      </c>
      <c r="P766" s="364">
        <f t="shared" si="24"/>
        <v>0</v>
      </c>
      <c r="Q766" s="965" t="str" cm="1">
        <f t="array" aca="1" ref="Q766" ca="1">IF(ISNUMBER(P766),IF(P766=100%,"CUMPLIDA",IF(AND(ISNUMBER(L766),ISNUMBER(INDIRECT("FECHA_"&amp;$B766,1))), IF(L766&lt;=INDIRECT("FECHA_"&amp;$B766,1),"INCUMPLIDA","PROCESO"), "VERIFICAR FECHA")),"SIN VALOR AVANCE")</f>
        <v>PROCESO</v>
      </c>
    </row>
    <row r="767" spans="1:17" ht="300.75" x14ac:dyDescent="0.2">
      <c r="A767" s="987" t="s">
        <v>19</v>
      </c>
      <c r="B767" s="988" t="s">
        <v>13</v>
      </c>
      <c r="C767" s="1263"/>
      <c r="D767" s="1263"/>
      <c r="E767" s="1262"/>
      <c r="F767" s="1262"/>
      <c r="G767" s="362" t="s">
        <v>807</v>
      </c>
      <c r="H767" s="362" t="s">
        <v>807</v>
      </c>
      <c r="I767" s="962" t="s">
        <v>531</v>
      </c>
      <c r="J767" s="967">
        <v>1</v>
      </c>
      <c r="K767" s="1060">
        <v>45231</v>
      </c>
      <c r="L767" s="1060">
        <v>45808</v>
      </c>
      <c r="M767" s="964">
        <f t="shared" si="25"/>
        <v>82.428571428571431</v>
      </c>
      <c r="N767" s="1058">
        <v>0</v>
      </c>
      <c r="O767" s="1011" t="s">
        <v>818</v>
      </c>
      <c r="P767" s="364">
        <f t="shared" si="24"/>
        <v>0</v>
      </c>
      <c r="Q767" s="965" t="str" cm="1">
        <f t="array" aca="1" ref="Q767" ca="1">IF(ISNUMBER(P767),IF(P767=100%,"CUMPLIDA",IF(AND(ISNUMBER(L767),ISNUMBER(INDIRECT("FECHA_"&amp;$B767,1))), IF(L767&lt;=INDIRECT("FECHA_"&amp;$B767,1),"INCUMPLIDA","PROCESO"), "VERIFICAR FECHA")),"SIN VALOR AVANCE")</f>
        <v>PROCESO</v>
      </c>
    </row>
    <row r="768" spans="1:17" ht="195.75" x14ac:dyDescent="0.2">
      <c r="A768" s="987" t="s">
        <v>19</v>
      </c>
      <c r="B768" s="988" t="s">
        <v>13</v>
      </c>
      <c r="C768" s="1263"/>
      <c r="D768" s="1263"/>
      <c r="E768" s="1262"/>
      <c r="F768" s="1262"/>
      <c r="G768" s="362" t="s">
        <v>110</v>
      </c>
      <c r="H768" s="362" t="s">
        <v>111</v>
      </c>
      <c r="I768" s="962" t="s">
        <v>112</v>
      </c>
      <c r="J768" s="967">
        <v>10</v>
      </c>
      <c r="K768" s="1060">
        <v>45809</v>
      </c>
      <c r="L768" s="1060">
        <v>46568</v>
      </c>
      <c r="M768" s="964">
        <f t="shared" si="25"/>
        <v>108.42857142857143</v>
      </c>
      <c r="N768" s="1058">
        <v>0</v>
      </c>
      <c r="O768" s="1011" t="s">
        <v>842</v>
      </c>
      <c r="P768" s="364">
        <f t="shared" si="24"/>
        <v>0</v>
      </c>
      <c r="Q768" s="965" t="str" cm="1">
        <f t="array" aca="1" ref="Q768" ca="1">IF(ISNUMBER(P768),IF(P768=100%,"CUMPLIDA",IF(AND(ISNUMBER(L768),ISNUMBER(INDIRECT("FECHA_"&amp;$B768,1))), IF(L768&lt;=INDIRECT("FECHA_"&amp;$B768,1),"INCUMPLIDA","PROCESO"), "VERIFICAR FECHA")),"SIN VALOR AVANCE")</f>
        <v>PROCESO</v>
      </c>
    </row>
    <row r="769" spans="1:17" ht="210.75" x14ac:dyDescent="0.2">
      <c r="A769" s="987" t="s">
        <v>19</v>
      </c>
      <c r="B769" s="988" t="s">
        <v>13</v>
      </c>
      <c r="C769" s="1263"/>
      <c r="D769" s="1263"/>
      <c r="E769" s="1262"/>
      <c r="F769" s="1262"/>
      <c r="G769" s="362" t="s">
        <v>114</v>
      </c>
      <c r="H769" s="362" t="s">
        <v>115</v>
      </c>
      <c r="I769" s="962" t="s">
        <v>116</v>
      </c>
      <c r="J769" s="967">
        <v>1</v>
      </c>
      <c r="K769" s="1060">
        <v>45809</v>
      </c>
      <c r="L769" s="1060">
        <v>46568</v>
      </c>
      <c r="M769" s="964">
        <f t="shared" si="25"/>
        <v>108.42857142857143</v>
      </c>
      <c r="N769" s="1058">
        <v>0</v>
      </c>
      <c r="O769" s="1011" t="s">
        <v>820</v>
      </c>
      <c r="P769" s="364">
        <f t="shared" si="24"/>
        <v>0</v>
      </c>
      <c r="Q769" s="965" t="str" cm="1">
        <f t="array" aca="1" ref="Q769" ca="1">IF(ISNUMBER(P769),IF(P769=100%,"CUMPLIDA",IF(AND(ISNUMBER(L769),ISNUMBER(INDIRECT("FECHA_"&amp;$B769,1))), IF(L769&lt;=INDIRECT("FECHA_"&amp;$B769,1),"INCUMPLIDA","PROCESO"), "VERIFICAR FECHA")),"SIN VALOR AVANCE")</f>
        <v>PROCESO</v>
      </c>
    </row>
    <row r="770" spans="1:17" ht="345.75" x14ac:dyDescent="0.2">
      <c r="A770" s="987" t="s">
        <v>19</v>
      </c>
      <c r="B770" s="988" t="s">
        <v>13</v>
      </c>
      <c r="C770" s="1263"/>
      <c r="D770" s="1263" t="s">
        <v>741</v>
      </c>
      <c r="E770" s="1262" t="s">
        <v>1037</v>
      </c>
      <c r="F770" s="1262" t="s">
        <v>1038</v>
      </c>
      <c r="G770" s="362" t="s">
        <v>117</v>
      </c>
      <c r="H770" s="362" t="s">
        <v>118</v>
      </c>
      <c r="I770" s="962" t="s">
        <v>119</v>
      </c>
      <c r="J770" s="967">
        <v>2</v>
      </c>
      <c r="K770" s="1060">
        <v>45809</v>
      </c>
      <c r="L770" s="1060">
        <v>46568</v>
      </c>
      <c r="M770" s="964">
        <f t="shared" si="25"/>
        <v>108.42857142857143</v>
      </c>
      <c r="N770" s="1058">
        <v>0</v>
      </c>
      <c r="O770" s="1011" t="s">
        <v>821</v>
      </c>
      <c r="P770" s="364">
        <f t="shared" si="24"/>
        <v>0</v>
      </c>
      <c r="Q770" s="965" t="str" cm="1">
        <f t="array" aca="1" ref="Q770" ca="1">IF(ISNUMBER(P770),IF(P770=100%,"CUMPLIDA",IF(AND(ISNUMBER(L770),ISNUMBER(INDIRECT("FECHA_"&amp;$B770,1))), IF(L770&lt;=INDIRECT("FECHA_"&amp;$B770,1),"INCUMPLIDA","PROCESO"), "VERIFICAR FECHA")),"SIN VALOR AVANCE")</f>
        <v>PROCESO</v>
      </c>
    </row>
    <row r="771" spans="1:17" ht="240.75" x14ac:dyDescent="0.2">
      <c r="A771" s="987" t="s">
        <v>19</v>
      </c>
      <c r="B771" s="988" t="s">
        <v>13</v>
      </c>
      <c r="C771" s="1263" t="s">
        <v>1039</v>
      </c>
      <c r="D771" s="1263" t="s">
        <v>1040</v>
      </c>
      <c r="E771" s="1280" t="s">
        <v>1041</v>
      </c>
      <c r="F771" s="1262" t="s">
        <v>1042</v>
      </c>
      <c r="G771" s="1262" t="s">
        <v>1043</v>
      </c>
      <c r="H771" s="362" t="s">
        <v>1044</v>
      </c>
      <c r="I771" s="962" t="s">
        <v>1045</v>
      </c>
      <c r="J771" s="963">
        <v>1</v>
      </c>
      <c r="K771" s="1057">
        <v>44743</v>
      </c>
      <c r="L771" s="1057">
        <v>44834</v>
      </c>
      <c r="M771" s="964">
        <f t="shared" si="25"/>
        <v>13</v>
      </c>
      <c r="N771" s="1058">
        <v>1</v>
      </c>
      <c r="O771" s="962" t="s">
        <v>1046</v>
      </c>
      <c r="P771" s="364">
        <f t="shared" si="24"/>
        <v>1</v>
      </c>
      <c r="Q771" s="965" t="str" cm="1">
        <f t="array" aca="1" ref="Q771" ca="1">IF(ISNUMBER(P771),IF(P771=100%,"CUMPLIDA",IF(AND(ISNUMBER(L771),ISNUMBER(INDIRECT("FECHA_"&amp;$B771,1))), IF(L771&lt;=INDIRECT("FECHA_"&amp;$B771,1),"INCUMPLIDA","PROCESO"), "VERIFICAR FECHA")),"SIN VALOR AVANCE")</f>
        <v>CUMPLIDA</v>
      </c>
    </row>
    <row r="772" spans="1:17" ht="390.75" x14ac:dyDescent="0.2">
      <c r="A772" s="987" t="s">
        <v>19</v>
      </c>
      <c r="B772" s="988" t="s">
        <v>13</v>
      </c>
      <c r="C772" s="1263"/>
      <c r="D772" s="1263"/>
      <c r="E772" s="1280"/>
      <c r="F772" s="1262"/>
      <c r="G772" s="1262"/>
      <c r="H772" s="362" t="s">
        <v>1047</v>
      </c>
      <c r="I772" s="962" t="s">
        <v>1048</v>
      </c>
      <c r="J772" s="989">
        <v>1</v>
      </c>
      <c r="K772" s="1057">
        <v>45078</v>
      </c>
      <c r="L772" s="1014">
        <v>45869</v>
      </c>
      <c r="M772" s="964">
        <f t="shared" si="25"/>
        <v>113</v>
      </c>
      <c r="N772" s="1059">
        <v>0.6</v>
      </c>
      <c r="O772" s="962" t="s">
        <v>1049</v>
      </c>
      <c r="P772" s="364">
        <f t="shared" si="24"/>
        <v>0.6</v>
      </c>
      <c r="Q772" s="965" t="str" cm="1">
        <f t="array" aca="1" ref="Q772" ca="1">IF(ISNUMBER(P772),IF(P772=100%,"CUMPLIDA",IF(AND(ISNUMBER(L772),ISNUMBER(INDIRECT("FECHA_"&amp;$B772,1))), IF(L772&lt;=INDIRECT("FECHA_"&amp;$B772,1),"INCUMPLIDA","PROCESO"), "VERIFICAR FECHA")),"SIN VALOR AVANCE")</f>
        <v>PROCESO</v>
      </c>
    </row>
    <row r="773" spans="1:17" ht="75.75" customHeight="1" x14ac:dyDescent="0.2">
      <c r="A773" s="987" t="s">
        <v>19</v>
      </c>
      <c r="B773" s="988" t="s">
        <v>13</v>
      </c>
      <c r="C773" s="1263" t="s">
        <v>1039</v>
      </c>
      <c r="D773" s="1263" t="s">
        <v>1050</v>
      </c>
      <c r="E773" s="1262" t="s">
        <v>1051</v>
      </c>
      <c r="F773" s="1280" t="s">
        <v>1052</v>
      </c>
      <c r="G773" s="1262" t="s">
        <v>800</v>
      </c>
      <c r="H773" s="1008" t="s">
        <v>682</v>
      </c>
      <c r="I773" s="962" t="s">
        <v>683</v>
      </c>
      <c r="J773" s="963">
        <v>1</v>
      </c>
      <c r="K773" s="1057">
        <v>45231</v>
      </c>
      <c r="L773" s="1057">
        <v>45504</v>
      </c>
      <c r="M773" s="964">
        <f t="shared" si="25"/>
        <v>39</v>
      </c>
      <c r="N773" s="1058">
        <v>1</v>
      </c>
      <c r="O773" s="1011" t="s">
        <v>802</v>
      </c>
      <c r="P773" s="364">
        <f t="shared" si="24"/>
        <v>1</v>
      </c>
      <c r="Q773" s="965" t="str" cm="1">
        <f t="array" aca="1" ref="Q773" ca="1">IF(ISNUMBER(P773),IF(P773=100%,"CUMPLIDA",IF(AND(ISNUMBER(L773),ISNUMBER(INDIRECT("FECHA_"&amp;$B773,1))), IF(L773&lt;=INDIRECT("FECHA_"&amp;$B773,1),"INCUMPLIDA","PROCESO"), "VERIFICAR FECHA")),"SIN VALOR AVANCE")</f>
        <v>CUMPLIDA</v>
      </c>
    </row>
    <row r="774" spans="1:17" ht="375.75" x14ac:dyDescent="0.2">
      <c r="A774" s="987" t="s">
        <v>19</v>
      </c>
      <c r="B774" s="988" t="s">
        <v>13</v>
      </c>
      <c r="C774" s="1263"/>
      <c r="D774" s="1263"/>
      <c r="E774" s="1262"/>
      <c r="F774" s="1280"/>
      <c r="G774" s="1262"/>
      <c r="H774" s="1008" t="s">
        <v>685</v>
      </c>
      <c r="I774" s="962" t="s">
        <v>686</v>
      </c>
      <c r="J774" s="963">
        <v>1</v>
      </c>
      <c r="K774" s="1057">
        <v>45231</v>
      </c>
      <c r="L774" s="1057">
        <v>45504</v>
      </c>
      <c r="M774" s="964">
        <f t="shared" si="25"/>
        <v>39</v>
      </c>
      <c r="N774" s="1058">
        <v>1</v>
      </c>
      <c r="O774" s="1011" t="s">
        <v>839</v>
      </c>
      <c r="P774" s="364">
        <f t="shared" si="24"/>
        <v>1</v>
      </c>
      <c r="Q774" s="965" t="str" cm="1">
        <f t="array" aca="1" ref="Q774" ca="1">IF(ISNUMBER(P774),IF(P774=100%,"CUMPLIDA",IF(AND(ISNUMBER(L774),ISNUMBER(INDIRECT("FECHA_"&amp;$B774,1))), IF(L774&lt;=INDIRECT("FECHA_"&amp;$B774,1),"INCUMPLIDA","PROCESO"), "VERIFICAR FECHA")),"SIN VALOR AVANCE")</f>
        <v>CUMPLIDA</v>
      </c>
    </row>
    <row r="775" spans="1:17" ht="195.75" x14ac:dyDescent="0.2">
      <c r="A775" s="987" t="s">
        <v>19</v>
      </c>
      <c r="B775" s="988" t="s">
        <v>13</v>
      </c>
      <c r="C775" s="1263"/>
      <c r="D775" s="1263"/>
      <c r="E775" s="1262"/>
      <c r="F775" s="1280"/>
      <c r="G775" s="362" t="s">
        <v>97</v>
      </c>
      <c r="H775" s="362" t="s">
        <v>98</v>
      </c>
      <c r="I775" s="962" t="s">
        <v>99</v>
      </c>
      <c r="J775" s="967">
        <v>1</v>
      </c>
      <c r="K775" s="1060">
        <v>45323</v>
      </c>
      <c r="L775" s="1060">
        <v>45747</v>
      </c>
      <c r="M775" s="964">
        <f t="shared" si="25"/>
        <v>60.571428571428569</v>
      </c>
      <c r="N775" s="1058">
        <v>0</v>
      </c>
      <c r="O775" s="1011" t="s">
        <v>840</v>
      </c>
      <c r="P775" s="364">
        <f t="shared" si="24"/>
        <v>0</v>
      </c>
      <c r="Q775" s="965" t="str" cm="1">
        <f t="array" aca="1" ref="Q775" ca="1">IF(ISNUMBER(P775),IF(P775=100%,"CUMPLIDA",IF(AND(ISNUMBER(L775),ISNUMBER(INDIRECT("FECHA_"&amp;$B775,1))), IF(L775&lt;=INDIRECT("FECHA_"&amp;$B775,1),"INCUMPLIDA","PROCESO"), "VERIFICAR FECHA")),"SIN VALOR AVANCE")</f>
        <v>PROCESO</v>
      </c>
    </row>
    <row r="776" spans="1:17" ht="105.75" x14ac:dyDescent="0.2">
      <c r="A776" s="987" t="s">
        <v>19</v>
      </c>
      <c r="B776" s="988" t="s">
        <v>13</v>
      </c>
      <c r="C776" s="1263"/>
      <c r="D776" s="1263"/>
      <c r="E776" s="1262"/>
      <c r="F776" s="1280"/>
      <c r="G776" s="362" t="s">
        <v>101</v>
      </c>
      <c r="H776" s="362" t="s">
        <v>101</v>
      </c>
      <c r="I776" s="962" t="s">
        <v>102</v>
      </c>
      <c r="J776" s="967">
        <v>1</v>
      </c>
      <c r="K776" s="1060">
        <v>45323</v>
      </c>
      <c r="L776" s="1060">
        <v>45747</v>
      </c>
      <c r="M776" s="964">
        <f t="shared" si="25"/>
        <v>60.571428571428569</v>
      </c>
      <c r="N776" s="1058">
        <v>0</v>
      </c>
      <c r="O776" s="1011" t="s">
        <v>863</v>
      </c>
      <c r="P776" s="364">
        <f t="shared" si="24"/>
        <v>0</v>
      </c>
      <c r="Q776" s="965" t="str" cm="1">
        <f t="array" aca="1" ref="Q776" ca="1">IF(ISNUMBER(P776),IF(P776=100%,"CUMPLIDA",IF(AND(ISNUMBER(L776),ISNUMBER(INDIRECT("FECHA_"&amp;$B776,1))), IF(L776&lt;=INDIRECT("FECHA_"&amp;$B776,1),"INCUMPLIDA","PROCESO"), "VERIFICAR FECHA")),"SIN VALOR AVANCE")</f>
        <v>PROCESO</v>
      </c>
    </row>
    <row r="777" spans="1:17" ht="105.75" x14ac:dyDescent="0.2">
      <c r="A777" s="987" t="s">
        <v>19</v>
      </c>
      <c r="B777" s="988" t="s">
        <v>13</v>
      </c>
      <c r="C777" s="1263"/>
      <c r="D777" s="1263"/>
      <c r="E777" s="1262"/>
      <c r="F777" s="1280"/>
      <c r="G777" s="362" t="s">
        <v>237</v>
      </c>
      <c r="H777" s="362" t="s">
        <v>238</v>
      </c>
      <c r="I777" s="962" t="s">
        <v>239</v>
      </c>
      <c r="J777" s="967">
        <v>1</v>
      </c>
      <c r="K777" s="1060">
        <v>45231</v>
      </c>
      <c r="L777" s="1060">
        <v>45747</v>
      </c>
      <c r="M777" s="964">
        <f t="shared" si="25"/>
        <v>73.714285714285708</v>
      </c>
      <c r="N777" s="1058">
        <v>0</v>
      </c>
      <c r="O777" s="1011" t="s">
        <v>863</v>
      </c>
      <c r="P777" s="364">
        <f t="shared" si="24"/>
        <v>0</v>
      </c>
      <c r="Q777" s="965" t="str" cm="1">
        <f t="array" aca="1" ref="Q777" ca="1">IF(ISNUMBER(P777),IF(P777=100%,"CUMPLIDA",IF(AND(ISNUMBER(L777),ISNUMBER(INDIRECT("FECHA_"&amp;$B777,1))), IF(L777&lt;=INDIRECT("FECHA_"&amp;$B777,1),"INCUMPLIDA","PROCESO"), "VERIFICAR FECHA")),"SIN VALOR AVANCE")</f>
        <v>PROCESO</v>
      </c>
    </row>
    <row r="778" spans="1:17" ht="195.75" x14ac:dyDescent="0.2">
      <c r="A778" s="987" t="s">
        <v>19</v>
      </c>
      <c r="B778" s="988" t="s">
        <v>13</v>
      </c>
      <c r="C778" s="1263"/>
      <c r="D778" s="1263"/>
      <c r="E778" s="1262"/>
      <c r="F778" s="1280"/>
      <c r="G778" s="362" t="s">
        <v>104</v>
      </c>
      <c r="H778" s="362" t="s">
        <v>104</v>
      </c>
      <c r="I778" s="962" t="s">
        <v>247</v>
      </c>
      <c r="J778" s="967">
        <v>1</v>
      </c>
      <c r="K778" s="1060">
        <v>45323</v>
      </c>
      <c r="L778" s="1060">
        <v>45747</v>
      </c>
      <c r="M778" s="964">
        <f t="shared" si="25"/>
        <v>60.571428571428569</v>
      </c>
      <c r="N778" s="1058">
        <v>0</v>
      </c>
      <c r="O778" s="1011" t="s">
        <v>840</v>
      </c>
      <c r="P778" s="364">
        <f t="shared" ref="P778:P841" si="26">IF(B778="ITRC",N778,N778/J778)</f>
        <v>0</v>
      </c>
      <c r="Q778" s="965" t="str" cm="1">
        <f t="array" aca="1" ref="Q778" ca="1">IF(ISNUMBER(P778),IF(P778=100%,"CUMPLIDA",IF(AND(ISNUMBER(L778),ISNUMBER(INDIRECT("FECHA_"&amp;$B778,1))), IF(L778&lt;=INDIRECT("FECHA_"&amp;$B778,1),"INCUMPLIDA","PROCESO"), "VERIFICAR FECHA")),"SIN VALOR AVANCE")</f>
        <v>PROCESO</v>
      </c>
    </row>
    <row r="779" spans="1:17" ht="105.75" x14ac:dyDescent="0.2">
      <c r="A779" s="987" t="s">
        <v>19</v>
      </c>
      <c r="B779" s="988" t="s">
        <v>13</v>
      </c>
      <c r="C779" s="1263"/>
      <c r="D779" s="1263"/>
      <c r="E779" s="1262"/>
      <c r="F779" s="1280"/>
      <c r="G779" s="362" t="s">
        <v>806</v>
      </c>
      <c r="H779" s="362" t="s">
        <v>806</v>
      </c>
      <c r="I779" s="962" t="s">
        <v>107</v>
      </c>
      <c r="J779" s="967">
        <v>1</v>
      </c>
      <c r="K779" s="1060">
        <v>45231</v>
      </c>
      <c r="L779" s="1060">
        <v>45747</v>
      </c>
      <c r="M779" s="964">
        <f t="shared" si="25"/>
        <v>73.714285714285708</v>
      </c>
      <c r="N779" s="1058">
        <v>0</v>
      </c>
      <c r="O779" s="1011" t="s">
        <v>863</v>
      </c>
      <c r="P779" s="364">
        <f t="shared" si="26"/>
        <v>0</v>
      </c>
      <c r="Q779" s="965" t="str" cm="1">
        <f t="array" aca="1" ref="Q779" ca="1">IF(ISNUMBER(P779),IF(P779=100%,"CUMPLIDA",IF(AND(ISNUMBER(L779),ISNUMBER(INDIRECT("FECHA_"&amp;$B779,1))), IF(L779&lt;=INDIRECT("FECHA_"&amp;$B779,1),"INCUMPLIDA","PROCESO"), "VERIFICAR FECHA")),"SIN VALOR AVANCE")</f>
        <v>PROCESO</v>
      </c>
    </row>
    <row r="780" spans="1:17" ht="270.75" x14ac:dyDescent="0.2">
      <c r="A780" s="987" t="s">
        <v>19</v>
      </c>
      <c r="B780" s="988" t="s">
        <v>13</v>
      </c>
      <c r="C780" s="1263"/>
      <c r="D780" s="1263"/>
      <c r="E780" s="1262"/>
      <c r="F780" s="1280"/>
      <c r="G780" s="362" t="s">
        <v>807</v>
      </c>
      <c r="H780" s="362" t="s">
        <v>807</v>
      </c>
      <c r="I780" s="962" t="s">
        <v>531</v>
      </c>
      <c r="J780" s="967">
        <v>1</v>
      </c>
      <c r="K780" s="1060">
        <v>45231</v>
      </c>
      <c r="L780" s="1060">
        <v>45808</v>
      </c>
      <c r="M780" s="964">
        <f t="shared" si="25"/>
        <v>82.428571428571431</v>
      </c>
      <c r="N780" s="1058">
        <v>0</v>
      </c>
      <c r="O780" s="1011" t="s">
        <v>803</v>
      </c>
      <c r="P780" s="364">
        <f t="shared" si="26"/>
        <v>0</v>
      </c>
      <c r="Q780" s="965" t="str" cm="1">
        <f t="array" aca="1" ref="Q780" ca="1">IF(ISNUMBER(P780),IF(P780=100%,"CUMPLIDA",IF(AND(ISNUMBER(L780),ISNUMBER(INDIRECT("FECHA_"&amp;$B780,1))), IF(L780&lt;=INDIRECT("FECHA_"&amp;$B780,1),"INCUMPLIDA","PROCESO"), "VERIFICAR FECHA")),"SIN VALOR AVANCE")</f>
        <v>PROCESO</v>
      </c>
    </row>
    <row r="781" spans="1:17" ht="195.75" x14ac:dyDescent="0.2">
      <c r="A781" s="987" t="s">
        <v>19</v>
      </c>
      <c r="B781" s="988" t="s">
        <v>13</v>
      </c>
      <c r="C781" s="1263"/>
      <c r="D781" s="1263"/>
      <c r="E781" s="1262"/>
      <c r="F781" s="1280"/>
      <c r="G781" s="362" t="s">
        <v>110</v>
      </c>
      <c r="H781" s="362" t="s">
        <v>111</v>
      </c>
      <c r="I781" s="962" t="s">
        <v>112</v>
      </c>
      <c r="J781" s="967">
        <v>7</v>
      </c>
      <c r="K781" s="1060">
        <v>46024</v>
      </c>
      <c r="L781" s="1060">
        <v>46660</v>
      </c>
      <c r="M781" s="964">
        <f t="shared" si="25"/>
        <v>90.857142857142861</v>
      </c>
      <c r="N781" s="1058">
        <v>0</v>
      </c>
      <c r="O781" s="1011" t="s">
        <v>842</v>
      </c>
      <c r="P781" s="364">
        <f t="shared" si="26"/>
        <v>0</v>
      </c>
      <c r="Q781" s="965" t="str" cm="1">
        <f t="array" aca="1" ref="Q781" ca="1">IF(ISNUMBER(P781),IF(P781=100%,"CUMPLIDA",IF(AND(ISNUMBER(L781),ISNUMBER(INDIRECT("FECHA_"&amp;$B781,1))), IF(L781&lt;=INDIRECT("FECHA_"&amp;$B781,1),"INCUMPLIDA","PROCESO"), "VERIFICAR FECHA")),"SIN VALOR AVANCE")</f>
        <v>PROCESO</v>
      </c>
    </row>
    <row r="782" spans="1:17" ht="180.75" x14ac:dyDescent="0.2">
      <c r="A782" s="987" t="s">
        <v>19</v>
      </c>
      <c r="B782" s="988" t="s">
        <v>13</v>
      </c>
      <c r="C782" s="1263"/>
      <c r="D782" s="1263"/>
      <c r="E782" s="1262"/>
      <c r="F782" s="1280"/>
      <c r="G782" s="362" t="s">
        <v>114</v>
      </c>
      <c r="H782" s="362" t="s">
        <v>115</v>
      </c>
      <c r="I782" s="962" t="s">
        <v>116</v>
      </c>
      <c r="J782" s="967">
        <v>1</v>
      </c>
      <c r="K782" s="1060">
        <v>46024</v>
      </c>
      <c r="L782" s="1060">
        <v>46660</v>
      </c>
      <c r="M782" s="964">
        <f t="shared" si="25"/>
        <v>90.857142857142861</v>
      </c>
      <c r="N782" s="1058">
        <v>0</v>
      </c>
      <c r="O782" s="1011" t="s">
        <v>911</v>
      </c>
      <c r="P782" s="364">
        <f t="shared" si="26"/>
        <v>0</v>
      </c>
      <c r="Q782" s="965" t="str" cm="1">
        <f t="array" aca="1" ref="Q782" ca="1">IF(ISNUMBER(P782),IF(P782=100%,"CUMPLIDA",IF(AND(ISNUMBER(L782),ISNUMBER(INDIRECT("FECHA_"&amp;$B782,1))), IF(L782&lt;=INDIRECT("FECHA_"&amp;$B782,1),"INCUMPLIDA","PROCESO"), "VERIFICAR FECHA")),"SIN VALOR AVANCE")</f>
        <v>PROCESO</v>
      </c>
    </row>
    <row r="783" spans="1:17" ht="345.75" x14ac:dyDescent="0.2">
      <c r="A783" s="987" t="s">
        <v>19</v>
      </c>
      <c r="B783" s="988" t="s">
        <v>13</v>
      </c>
      <c r="C783" s="1263"/>
      <c r="D783" s="1263"/>
      <c r="E783" s="1262"/>
      <c r="F783" s="1280"/>
      <c r="G783" s="362" t="s">
        <v>117</v>
      </c>
      <c r="H783" s="362" t="s">
        <v>118</v>
      </c>
      <c r="I783" s="962" t="s">
        <v>119</v>
      </c>
      <c r="J783" s="967">
        <v>2</v>
      </c>
      <c r="K783" s="1060">
        <v>46024</v>
      </c>
      <c r="L783" s="1060">
        <v>46660</v>
      </c>
      <c r="M783" s="964">
        <f t="shared" si="25"/>
        <v>90.857142857142861</v>
      </c>
      <c r="N783" s="1058">
        <v>0</v>
      </c>
      <c r="O783" s="1011" t="s">
        <v>821</v>
      </c>
      <c r="P783" s="364">
        <f t="shared" si="26"/>
        <v>0</v>
      </c>
      <c r="Q783" s="965" t="str" cm="1">
        <f t="array" aca="1" ref="Q783" ca="1">IF(ISNUMBER(P783),IF(P783=100%,"CUMPLIDA",IF(AND(ISNUMBER(L783),ISNUMBER(INDIRECT("FECHA_"&amp;$B783,1))), IF(L783&lt;=INDIRECT("FECHA_"&amp;$B783,1),"INCUMPLIDA","PROCESO"), "VERIFICAR FECHA")),"SIN VALOR AVANCE")</f>
        <v>PROCESO</v>
      </c>
    </row>
    <row r="784" spans="1:17" ht="390.75" x14ac:dyDescent="0.2">
      <c r="A784" s="987" t="s">
        <v>19</v>
      </c>
      <c r="B784" s="988" t="s">
        <v>13</v>
      </c>
      <c r="C784" s="966" t="s">
        <v>1039</v>
      </c>
      <c r="D784" s="966" t="s">
        <v>1040</v>
      </c>
      <c r="E784" s="1015" t="s">
        <v>1053</v>
      </c>
      <c r="F784" s="1015" t="s">
        <v>1054</v>
      </c>
      <c r="G784" s="1015" t="s">
        <v>1055</v>
      </c>
      <c r="H784" s="1015" t="s">
        <v>1056</v>
      </c>
      <c r="I784" s="962" t="s">
        <v>1057</v>
      </c>
      <c r="J784" s="967">
        <v>1</v>
      </c>
      <c r="K784" s="1057">
        <v>45078</v>
      </c>
      <c r="L784" s="1057">
        <v>45716</v>
      </c>
      <c r="M784" s="964">
        <f t="shared" si="25"/>
        <v>91.142857142857139</v>
      </c>
      <c r="N784" s="1058">
        <v>0.5</v>
      </c>
      <c r="O784" s="962" t="s">
        <v>1058</v>
      </c>
      <c r="P784" s="364">
        <f t="shared" si="26"/>
        <v>0.5</v>
      </c>
      <c r="Q784" s="965" t="str" cm="1">
        <f t="array" aca="1" ref="Q784" ca="1">IF(ISNUMBER(P784),IF(P784=100%,"CUMPLIDA",IF(AND(ISNUMBER(L784),ISNUMBER(INDIRECT("FECHA_"&amp;$B784,1))), IF(L784&lt;=INDIRECT("FECHA_"&amp;$B784,1),"INCUMPLIDA","PROCESO"), "VERIFICAR FECHA")),"SIN VALOR AVANCE")</f>
        <v>PROCESO</v>
      </c>
    </row>
    <row r="785" spans="1:17" ht="135.75" customHeight="1" x14ac:dyDescent="0.2">
      <c r="A785" s="987" t="s">
        <v>19</v>
      </c>
      <c r="B785" s="988" t="s">
        <v>13</v>
      </c>
      <c r="C785" s="1263" t="s">
        <v>1059</v>
      </c>
      <c r="D785" s="1263" t="s">
        <v>1060</v>
      </c>
      <c r="E785" s="1262" t="s">
        <v>1061</v>
      </c>
      <c r="F785" s="1262" t="s">
        <v>1062</v>
      </c>
      <c r="G785" s="362" t="s">
        <v>1063</v>
      </c>
      <c r="H785" s="362" t="s">
        <v>1064</v>
      </c>
      <c r="I785" s="962" t="s">
        <v>1065</v>
      </c>
      <c r="J785" s="967">
        <v>3</v>
      </c>
      <c r="K785" s="1057">
        <v>44958</v>
      </c>
      <c r="L785" s="1057">
        <v>45016</v>
      </c>
      <c r="M785" s="964">
        <f t="shared" si="25"/>
        <v>8.2857142857142865</v>
      </c>
      <c r="N785" s="1058">
        <v>3</v>
      </c>
      <c r="O785" s="962" t="s">
        <v>1066</v>
      </c>
      <c r="P785" s="364">
        <f t="shared" si="26"/>
        <v>1</v>
      </c>
      <c r="Q785" s="965" t="str" cm="1">
        <f t="array" aca="1" ref="Q785" ca="1">IF(ISNUMBER(P785),IF(P785=100%,"CUMPLIDA",IF(AND(ISNUMBER(L785),ISNUMBER(INDIRECT("FECHA_"&amp;$B785,1))), IF(L785&lt;=INDIRECT("FECHA_"&amp;$B785,1),"INCUMPLIDA","PROCESO"), "VERIFICAR FECHA")),"SIN VALOR AVANCE")</f>
        <v>CUMPLIDA</v>
      </c>
    </row>
    <row r="786" spans="1:17" ht="255.75" x14ac:dyDescent="0.2">
      <c r="A786" s="987" t="s">
        <v>19</v>
      </c>
      <c r="B786" s="988" t="s">
        <v>13</v>
      </c>
      <c r="C786" s="1263" t="s">
        <v>1059</v>
      </c>
      <c r="D786" s="1263" t="s">
        <v>1060</v>
      </c>
      <c r="E786" s="1262"/>
      <c r="F786" s="1262" t="s">
        <v>1062</v>
      </c>
      <c r="G786" s="362" t="s">
        <v>1067</v>
      </c>
      <c r="H786" s="362" t="s">
        <v>1068</v>
      </c>
      <c r="I786" s="962" t="s">
        <v>1069</v>
      </c>
      <c r="J786" s="967">
        <v>3</v>
      </c>
      <c r="K786" s="1057">
        <v>44958</v>
      </c>
      <c r="L786" s="1057">
        <v>45323</v>
      </c>
      <c r="M786" s="964">
        <f t="shared" si="25"/>
        <v>52.142857142857146</v>
      </c>
      <c r="N786" s="1058">
        <v>3</v>
      </c>
      <c r="O786" s="962" t="s">
        <v>1070</v>
      </c>
      <c r="P786" s="364">
        <f t="shared" si="26"/>
        <v>1</v>
      </c>
      <c r="Q786" s="965" t="str" cm="1">
        <f t="array" aca="1" ref="Q786" ca="1">IF(ISNUMBER(P786),IF(P786=100%,"CUMPLIDA",IF(AND(ISNUMBER(L786),ISNUMBER(INDIRECT("FECHA_"&amp;$B786,1))), IF(L786&lt;=INDIRECT("FECHA_"&amp;$B786,1),"INCUMPLIDA","PROCESO"), "VERIFICAR FECHA")),"SIN VALOR AVANCE")</f>
        <v>CUMPLIDA</v>
      </c>
    </row>
    <row r="787" spans="1:17" ht="90.75" x14ac:dyDescent="0.2">
      <c r="A787" s="987" t="s">
        <v>19</v>
      </c>
      <c r="B787" s="988" t="s">
        <v>13</v>
      </c>
      <c r="C787" s="1263"/>
      <c r="D787" s="1263"/>
      <c r="E787" s="1262"/>
      <c r="F787" s="1262" t="s">
        <v>1062</v>
      </c>
      <c r="G787" s="1262" t="s">
        <v>1071</v>
      </c>
      <c r="H787" s="1008" t="s">
        <v>682</v>
      </c>
      <c r="I787" s="962" t="s">
        <v>683</v>
      </c>
      <c r="J787" s="967">
        <v>1</v>
      </c>
      <c r="K787" s="1057">
        <v>45231</v>
      </c>
      <c r="L787" s="1057">
        <v>45504</v>
      </c>
      <c r="M787" s="964">
        <f t="shared" si="25"/>
        <v>39</v>
      </c>
      <c r="N787" s="1058">
        <v>1</v>
      </c>
      <c r="O787" s="1011" t="s">
        <v>802</v>
      </c>
      <c r="P787" s="364">
        <f t="shared" si="26"/>
        <v>1</v>
      </c>
      <c r="Q787" s="965" t="str" cm="1">
        <f t="array" aca="1" ref="Q787" ca="1">IF(ISNUMBER(P787),IF(P787=100%,"CUMPLIDA",IF(AND(ISNUMBER(L787),ISNUMBER(INDIRECT("FECHA_"&amp;$B787,1))), IF(L787&lt;=INDIRECT("FECHA_"&amp;$B787,1),"INCUMPLIDA","PROCESO"), "VERIFICAR FECHA")),"SIN VALOR AVANCE")</f>
        <v>CUMPLIDA</v>
      </c>
    </row>
    <row r="788" spans="1:17" ht="255.75" x14ac:dyDescent="0.2">
      <c r="A788" s="987" t="s">
        <v>19</v>
      </c>
      <c r="B788" s="988" t="s">
        <v>13</v>
      </c>
      <c r="C788" s="1263"/>
      <c r="D788" s="1263"/>
      <c r="E788" s="1262"/>
      <c r="F788" s="1262" t="s">
        <v>1062</v>
      </c>
      <c r="G788" s="1262"/>
      <c r="H788" s="1008" t="s">
        <v>685</v>
      </c>
      <c r="I788" s="962" t="s">
        <v>686</v>
      </c>
      <c r="J788" s="967">
        <v>1</v>
      </c>
      <c r="K788" s="1057">
        <v>45231</v>
      </c>
      <c r="L788" s="1057">
        <v>45504</v>
      </c>
      <c r="M788" s="964">
        <f t="shared" si="25"/>
        <v>39</v>
      </c>
      <c r="N788" s="1058">
        <v>1</v>
      </c>
      <c r="O788" s="1011" t="s">
        <v>1072</v>
      </c>
      <c r="P788" s="364">
        <f t="shared" si="26"/>
        <v>1</v>
      </c>
      <c r="Q788" s="965" t="str" cm="1">
        <f t="array" aca="1" ref="Q788" ca="1">IF(ISNUMBER(P788),IF(P788=100%,"CUMPLIDA",IF(AND(ISNUMBER(L788),ISNUMBER(INDIRECT("FECHA_"&amp;$B788,1))), IF(L788&lt;=INDIRECT("FECHA_"&amp;$B788,1),"INCUMPLIDA","PROCESO"), "VERIFICAR FECHA")),"SIN VALOR AVANCE")</f>
        <v>CUMPLIDA</v>
      </c>
    </row>
    <row r="789" spans="1:17" ht="165.75" x14ac:dyDescent="0.2">
      <c r="A789" s="987" t="s">
        <v>19</v>
      </c>
      <c r="B789" s="988" t="s">
        <v>13</v>
      </c>
      <c r="C789" s="1263"/>
      <c r="D789" s="1263"/>
      <c r="E789" s="1262"/>
      <c r="F789" s="1262" t="s">
        <v>1062</v>
      </c>
      <c r="G789" s="362" t="s">
        <v>97</v>
      </c>
      <c r="H789" s="362" t="s">
        <v>98</v>
      </c>
      <c r="I789" s="962" t="s">
        <v>99</v>
      </c>
      <c r="J789" s="967">
        <v>1</v>
      </c>
      <c r="K789" s="1060">
        <v>45323</v>
      </c>
      <c r="L789" s="1060">
        <v>45747</v>
      </c>
      <c r="M789" s="964">
        <f t="shared" si="25"/>
        <v>60.571428571428569</v>
      </c>
      <c r="N789" s="1058">
        <v>0</v>
      </c>
      <c r="O789" s="1011" t="s">
        <v>1073</v>
      </c>
      <c r="P789" s="364">
        <f t="shared" si="26"/>
        <v>0</v>
      </c>
      <c r="Q789" s="965" t="str" cm="1">
        <f t="array" aca="1" ref="Q789" ca="1">IF(ISNUMBER(P789),IF(P789=100%,"CUMPLIDA",IF(AND(ISNUMBER(L789),ISNUMBER(INDIRECT("FECHA_"&amp;$B789,1))), IF(L789&lt;=INDIRECT("FECHA_"&amp;$B789,1),"INCUMPLIDA","PROCESO"), "VERIFICAR FECHA")),"SIN VALOR AVANCE")</f>
        <v>PROCESO</v>
      </c>
    </row>
    <row r="790" spans="1:17" ht="90.75" x14ac:dyDescent="0.2">
      <c r="A790" s="987" t="s">
        <v>19</v>
      </c>
      <c r="B790" s="988" t="s">
        <v>13</v>
      </c>
      <c r="C790" s="1263" t="s">
        <v>1059</v>
      </c>
      <c r="D790" s="1263" t="s">
        <v>1060</v>
      </c>
      <c r="E790" s="1262"/>
      <c r="F790" s="1262" t="s">
        <v>1062</v>
      </c>
      <c r="G790" s="362" t="s">
        <v>101</v>
      </c>
      <c r="H790" s="362" t="s">
        <v>101</v>
      </c>
      <c r="I790" s="962" t="s">
        <v>102</v>
      </c>
      <c r="J790" s="967">
        <v>1</v>
      </c>
      <c r="K790" s="1060">
        <v>45323</v>
      </c>
      <c r="L790" s="1060">
        <v>45747</v>
      </c>
      <c r="M790" s="964">
        <f t="shared" si="25"/>
        <v>60.571428571428569</v>
      </c>
      <c r="N790" s="1058">
        <v>0</v>
      </c>
      <c r="O790" s="1011" t="s">
        <v>899</v>
      </c>
      <c r="P790" s="364">
        <f t="shared" si="26"/>
        <v>0</v>
      </c>
      <c r="Q790" s="965" t="str" cm="1">
        <f t="array" aca="1" ref="Q790" ca="1">IF(ISNUMBER(P790),IF(P790=100%,"CUMPLIDA",IF(AND(ISNUMBER(L790),ISNUMBER(INDIRECT("FECHA_"&amp;$B790,1))), IF(L790&lt;=INDIRECT("FECHA_"&amp;$B790,1),"INCUMPLIDA","PROCESO"), "VERIFICAR FECHA")),"SIN VALOR AVANCE")</f>
        <v>PROCESO</v>
      </c>
    </row>
    <row r="791" spans="1:17" ht="90.75" x14ac:dyDescent="0.2">
      <c r="A791" s="987" t="s">
        <v>19</v>
      </c>
      <c r="B791" s="988" t="s">
        <v>13</v>
      </c>
      <c r="C791" s="1263" t="s">
        <v>1059</v>
      </c>
      <c r="D791" s="1263" t="s">
        <v>1060</v>
      </c>
      <c r="E791" s="1262"/>
      <c r="F791" s="1262" t="s">
        <v>1062</v>
      </c>
      <c r="G791" s="362" t="s">
        <v>237</v>
      </c>
      <c r="H791" s="362" t="s">
        <v>238</v>
      </c>
      <c r="I791" s="962" t="s">
        <v>239</v>
      </c>
      <c r="J791" s="967">
        <v>1</v>
      </c>
      <c r="K791" s="1060">
        <v>45231</v>
      </c>
      <c r="L791" s="1060">
        <v>45747</v>
      </c>
      <c r="M791" s="964">
        <f t="shared" si="25"/>
        <v>73.714285714285708</v>
      </c>
      <c r="N791" s="1058">
        <v>0</v>
      </c>
      <c r="O791" s="1011" t="s">
        <v>899</v>
      </c>
      <c r="P791" s="364">
        <f t="shared" si="26"/>
        <v>0</v>
      </c>
      <c r="Q791" s="965" t="str" cm="1">
        <f t="array" aca="1" ref="Q791" ca="1">IF(ISNUMBER(P791),IF(P791=100%,"CUMPLIDA",IF(AND(ISNUMBER(L791),ISNUMBER(INDIRECT("FECHA_"&amp;$B791,1))), IF(L791&lt;=INDIRECT("FECHA_"&amp;$B791,1),"INCUMPLIDA","PROCESO"), "VERIFICAR FECHA")),"SIN VALOR AVANCE")</f>
        <v>PROCESO</v>
      </c>
    </row>
    <row r="792" spans="1:17" ht="165.75" x14ac:dyDescent="0.2">
      <c r="A792" s="987" t="s">
        <v>19</v>
      </c>
      <c r="B792" s="988" t="s">
        <v>13</v>
      </c>
      <c r="C792" s="1263"/>
      <c r="D792" s="1263"/>
      <c r="E792" s="1262"/>
      <c r="F792" s="1262" t="s">
        <v>1062</v>
      </c>
      <c r="G792" s="362" t="s">
        <v>104</v>
      </c>
      <c r="H792" s="362" t="s">
        <v>104</v>
      </c>
      <c r="I792" s="962" t="s">
        <v>247</v>
      </c>
      <c r="J792" s="967">
        <v>1</v>
      </c>
      <c r="K792" s="1060">
        <v>45323</v>
      </c>
      <c r="L792" s="1060">
        <v>45747</v>
      </c>
      <c r="M792" s="964">
        <f t="shared" si="25"/>
        <v>60.571428571428569</v>
      </c>
      <c r="N792" s="1058">
        <v>0</v>
      </c>
      <c r="O792" s="1011" t="s">
        <v>1073</v>
      </c>
      <c r="P792" s="364">
        <f t="shared" si="26"/>
        <v>0</v>
      </c>
      <c r="Q792" s="965" t="str" cm="1">
        <f t="array" aca="1" ref="Q792" ca="1">IF(ISNUMBER(P792),IF(P792=100%,"CUMPLIDA",IF(AND(ISNUMBER(L792),ISNUMBER(INDIRECT("FECHA_"&amp;$B792,1))), IF(L792&lt;=INDIRECT("FECHA_"&amp;$B792,1),"INCUMPLIDA","PROCESO"), "VERIFICAR FECHA")),"SIN VALOR AVANCE")</f>
        <v>PROCESO</v>
      </c>
    </row>
    <row r="793" spans="1:17" ht="90.75" x14ac:dyDescent="0.2">
      <c r="A793" s="987" t="s">
        <v>19</v>
      </c>
      <c r="B793" s="988" t="s">
        <v>13</v>
      </c>
      <c r="C793" s="1263"/>
      <c r="D793" s="1263"/>
      <c r="E793" s="1262"/>
      <c r="F793" s="1262" t="s">
        <v>1062</v>
      </c>
      <c r="G793" s="362" t="s">
        <v>806</v>
      </c>
      <c r="H793" s="362" t="s">
        <v>806</v>
      </c>
      <c r="I793" s="962" t="s">
        <v>107</v>
      </c>
      <c r="J793" s="967">
        <v>1</v>
      </c>
      <c r="K793" s="1060">
        <v>45231</v>
      </c>
      <c r="L793" s="1060">
        <v>45747</v>
      </c>
      <c r="M793" s="964">
        <f t="shared" si="25"/>
        <v>73.714285714285708</v>
      </c>
      <c r="N793" s="1058">
        <v>0</v>
      </c>
      <c r="O793" s="1011" t="s">
        <v>899</v>
      </c>
      <c r="P793" s="364">
        <f t="shared" si="26"/>
        <v>0</v>
      </c>
      <c r="Q793" s="965" t="str" cm="1">
        <f t="array" aca="1" ref="Q793" ca="1">IF(ISNUMBER(P793),IF(P793=100%,"CUMPLIDA",IF(AND(ISNUMBER(L793),ISNUMBER(INDIRECT("FECHA_"&amp;$B793,1))), IF(L793&lt;=INDIRECT("FECHA_"&amp;$B793,1),"INCUMPLIDA","PROCESO"), "VERIFICAR FECHA")),"SIN VALOR AVANCE")</f>
        <v>PROCESO</v>
      </c>
    </row>
    <row r="794" spans="1:17" ht="255.75" x14ac:dyDescent="0.2">
      <c r="A794" s="987" t="s">
        <v>19</v>
      </c>
      <c r="B794" s="988" t="s">
        <v>13</v>
      </c>
      <c r="C794" s="1263"/>
      <c r="D794" s="1263"/>
      <c r="E794" s="1262"/>
      <c r="F794" s="1262" t="s">
        <v>1062</v>
      </c>
      <c r="G794" s="362" t="s">
        <v>807</v>
      </c>
      <c r="H794" s="362" t="s">
        <v>807</v>
      </c>
      <c r="I794" s="962" t="s">
        <v>531</v>
      </c>
      <c r="J794" s="967">
        <v>1</v>
      </c>
      <c r="K794" s="1060">
        <v>45231</v>
      </c>
      <c r="L794" s="1060">
        <v>45808</v>
      </c>
      <c r="M794" s="964">
        <f t="shared" si="25"/>
        <v>82.428571428571431</v>
      </c>
      <c r="N794" s="1058">
        <v>0</v>
      </c>
      <c r="O794" s="1011" t="s">
        <v>1072</v>
      </c>
      <c r="P794" s="364">
        <f t="shared" si="26"/>
        <v>0</v>
      </c>
      <c r="Q794" s="965" t="str" cm="1">
        <f t="array" aca="1" ref="Q794" ca="1">IF(ISNUMBER(P794),IF(P794=100%,"CUMPLIDA",IF(AND(ISNUMBER(L794),ISNUMBER(INDIRECT("FECHA_"&amp;$B794,1))), IF(L794&lt;=INDIRECT("FECHA_"&amp;$B794,1),"INCUMPLIDA","PROCESO"), "VERIFICAR FECHA")),"SIN VALOR AVANCE")</f>
        <v>PROCESO</v>
      </c>
    </row>
    <row r="795" spans="1:17" ht="90.75" x14ac:dyDescent="0.2">
      <c r="A795" s="987" t="s">
        <v>19</v>
      </c>
      <c r="B795" s="988" t="s">
        <v>13</v>
      </c>
      <c r="C795" s="1263"/>
      <c r="D795" s="1263"/>
      <c r="E795" s="1262"/>
      <c r="F795" s="1262" t="s">
        <v>1062</v>
      </c>
      <c r="G795" s="362" t="s">
        <v>110</v>
      </c>
      <c r="H795" s="362" t="s">
        <v>111</v>
      </c>
      <c r="I795" s="962" t="s">
        <v>112</v>
      </c>
      <c r="J795" s="967">
        <v>7</v>
      </c>
      <c r="K795" s="1060">
        <v>46024</v>
      </c>
      <c r="L795" s="1060">
        <v>46660</v>
      </c>
      <c r="M795" s="964">
        <f t="shared" si="25"/>
        <v>90.857142857142861</v>
      </c>
      <c r="N795" s="1058">
        <v>0</v>
      </c>
      <c r="O795" s="1011" t="s">
        <v>899</v>
      </c>
      <c r="P795" s="364">
        <f t="shared" si="26"/>
        <v>0</v>
      </c>
      <c r="Q795" s="965" t="str" cm="1">
        <f t="array" aca="1" ref="Q795" ca="1">IF(ISNUMBER(P795),IF(P795=100%,"CUMPLIDA",IF(AND(ISNUMBER(L795),ISNUMBER(INDIRECT("FECHA_"&amp;$B795,1))), IF(L795&lt;=INDIRECT("FECHA_"&amp;$B795,1),"INCUMPLIDA","PROCESO"), "VERIFICAR FECHA")),"SIN VALOR AVANCE")</f>
        <v>PROCESO</v>
      </c>
    </row>
    <row r="796" spans="1:17" ht="165.75" x14ac:dyDescent="0.2">
      <c r="A796" s="987" t="s">
        <v>19</v>
      </c>
      <c r="B796" s="988" t="s">
        <v>13</v>
      </c>
      <c r="C796" s="1263"/>
      <c r="D796" s="1263"/>
      <c r="E796" s="1262"/>
      <c r="F796" s="1262" t="s">
        <v>1062</v>
      </c>
      <c r="G796" s="362" t="s">
        <v>114</v>
      </c>
      <c r="H796" s="362" t="s">
        <v>115</v>
      </c>
      <c r="I796" s="962" t="s">
        <v>116</v>
      </c>
      <c r="J796" s="967">
        <v>1</v>
      </c>
      <c r="K796" s="1060">
        <v>46024</v>
      </c>
      <c r="L796" s="1060">
        <v>46660</v>
      </c>
      <c r="M796" s="964">
        <f t="shared" si="25"/>
        <v>90.857142857142861</v>
      </c>
      <c r="N796" s="1058">
        <v>0</v>
      </c>
      <c r="O796" s="1011" t="s">
        <v>1073</v>
      </c>
      <c r="P796" s="364">
        <f t="shared" si="26"/>
        <v>0</v>
      </c>
      <c r="Q796" s="965" t="str" cm="1">
        <f t="array" aca="1" ref="Q796" ca="1">IF(ISNUMBER(P796),IF(P796=100%,"CUMPLIDA",IF(AND(ISNUMBER(L796),ISNUMBER(INDIRECT("FECHA_"&amp;$B796,1))), IF(L796&lt;=INDIRECT("FECHA_"&amp;$B796,1),"INCUMPLIDA","PROCESO"), "VERIFICAR FECHA")),"SIN VALOR AVANCE")</f>
        <v>PROCESO</v>
      </c>
    </row>
    <row r="797" spans="1:17" ht="255.75" x14ac:dyDescent="0.2">
      <c r="A797" s="987" t="s">
        <v>19</v>
      </c>
      <c r="B797" s="988" t="s">
        <v>13</v>
      </c>
      <c r="C797" s="1263" t="s">
        <v>1059</v>
      </c>
      <c r="D797" s="1263" t="s">
        <v>1060</v>
      </c>
      <c r="E797" s="1262"/>
      <c r="F797" s="1262" t="s">
        <v>1062</v>
      </c>
      <c r="G797" s="362" t="s">
        <v>117</v>
      </c>
      <c r="H797" s="362" t="s">
        <v>118</v>
      </c>
      <c r="I797" s="962" t="s">
        <v>119</v>
      </c>
      <c r="J797" s="967">
        <v>2</v>
      </c>
      <c r="K797" s="1060">
        <v>46024</v>
      </c>
      <c r="L797" s="1060">
        <v>46660</v>
      </c>
      <c r="M797" s="964">
        <f t="shared" si="25"/>
        <v>90.857142857142861</v>
      </c>
      <c r="N797" s="1058">
        <v>0</v>
      </c>
      <c r="O797" s="1011" t="s">
        <v>1072</v>
      </c>
      <c r="P797" s="364">
        <f t="shared" si="26"/>
        <v>0</v>
      </c>
      <c r="Q797" s="965" t="str" cm="1">
        <f t="array" aca="1" ref="Q797" ca="1">IF(ISNUMBER(P797),IF(P797=100%,"CUMPLIDA",IF(AND(ISNUMBER(L797),ISNUMBER(INDIRECT("FECHA_"&amp;$B797,1))), IF(L797&lt;=INDIRECT("FECHA_"&amp;$B797,1),"INCUMPLIDA","PROCESO"), "VERIFICAR FECHA")),"SIN VALOR AVANCE")</f>
        <v>PROCESO</v>
      </c>
    </row>
    <row r="798" spans="1:17" ht="135.75" x14ac:dyDescent="0.2">
      <c r="A798" s="987" t="s">
        <v>19</v>
      </c>
      <c r="B798" s="988" t="s">
        <v>13</v>
      </c>
      <c r="C798" s="1263" t="s">
        <v>1059</v>
      </c>
      <c r="D798" s="1263" t="s">
        <v>1060</v>
      </c>
      <c r="E798" s="1262"/>
      <c r="F798" s="1262" t="s">
        <v>1062</v>
      </c>
      <c r="G798" s="362" t="s">
        <v>1074</v>
      </c>
      <c r="H798" s="362" t="s">
        <v>1075</v>
      </c>
      <c r="I798" s="962" t="s">
        <v>1076</v>
      </c>
      <c r="J798" s="963">
        <v>1</v>
      </c>
      <c r="K798" s="1057">
        <v>44927</v>
      </c>
      <c r="L798" s="1057">
        <v>45016</v>
      </c>
      <c r="M798" s="964">
        <f t="shared" si="25"/>
        <v>12.714285714285714</v>
      </c>
      <c r="N798" s="1058">
        <v>1</v>
      </c>
      <c r="O798" s="962" t="s">
        <v>1077</v>
      </c>
      <c r="P798" s="364">
        <f t="shared" si="26"/>
        <v>1</v>
      </c>
      <c r="Q798" s="965" t="str" cm="1">
        <f t="array" aca="1" ref="Q798" ca="1">IF(ISNUMBER(P798),IF(P798=100%,"CUMPLIDA",IF(AND(ISNUMBER(L798),ISNUMBER(INDIRECT("FECHA_"&amp;$B798,1))), IF(L798&lt;=INDIRECT("FECHA_"&amp;$B798,1),"INCUMPLIDA","PROCESO"), "VERIFICAR FECHA")),"SIN VALOR AVANCE")</f>
        <v>CUMPLIDA</v>
      </c>
    </row>
    <row r="799" spans="1:17" ht="225.75" x14ac:dyDescent="0.2">
      <c r="A799" s="987" t="s">
        <v>19</v>
      </c>
      <c r="B799" s="988" t="s">
        <v>13</v>
      </c>
      <c r="C799" s="1263" t="s">
        <v>1059</v>
      </c>
      <c r="D799" s="1263" t="s">
        <v>1060</v>
      </c>
      <c r="E799" s="1262"/>
      <c r="F799" s="1262" t="s">
        <v>1062</v>
      </c>
      <c r="G799" s="362" t="s">
        <v>1074</v>
      </c>
      <c r="H799" s="362" t="s">
        <v>1078</v>
      </c>
      <c r="I799" s="962" t="s">
        <v>697</v>
      </c>
      <c r="J799" s="963">
        <v>1</v>
      </c>
      <c r="K799" s="1057">
        <v>45017</v>
      </c>
      <c r="L799" s="1057">
        <v>45138</v>
      </c>
      <c r="M799" s="964">
        <f t="shared" si="25"/>
        <v>17.285714285714285</v>
      </c>
      <c r="N799" s="1058">
        <v>1</v>
      </c>
      <c r="O799" s="962" t="s">
        <v>1079</v>
      </c>
      <c r="P799" s="364">
        <f t="shared" si="26"/>
        <v>1</v>
      </c>
      <c r="Q799" s="965" t="str" cm="1">
        <f t="array" aca="1" ref="Q799" ca="1">IF(ISNUMBER(P799),IF(P799=100%,"CUMPLIDA",IF(AND(ISNUMBER(L799),ISNUMBER(INDIRECT("FECHA_"&amp;$B799,1))), IF(L799&lt;=INDIRECT("FECHA_"&amp;$B799,1),"INCUMPLIDA","PROCESO"), "VERIFICAR FECHA")),"SIN VALOR AVANCE")</f>
        <v>CUMPLIDA</v>
      </c>
    </row>
    <row r="800" spans="1:17" ht="135.75" x14ac:dyDescent="0.2">
      <c r="A800" s="987" t="s">
        <v>19</v>
      </c>
      <c r="B800" s="988" t="s">
        <v>13</v>
      </c>
      <c r="C800" s="1263" t="s">
        <v>1059</v>
      </c>
      <c r="D800" s="1263" t="s">
        <v>1060</v>
      </c>
      <c r="E800" s="1262"/>
      <c r="F800" s="1262" t="s">
        <v>1062</v>
      </c>
      <c r="G800" s="362" t="s">
        <v>1080</v>
      </c>
      <c r="H800" s="362" t="s">
        <v>1081</v>
      </c>
      <c r="I800" s="962" t="s">
        <v>697</v>
      </c>
      <c r="J800" s="963">
        <v>12</v>
      </c>
      <c r="K800" s="1057">
        <v>44958</v>
      </c>
      <c r="L800" s="1057">
        <v>45323</v>
      </c>
      <c r="M800" s="964">
        <f t="shared" si="25"/>
        <v>52.142857142857146</v>
      </c>
      <c r="N800" s="1058">
        <v>12</v>
      </c>
      <c r="O800" s="962" t="s">
        <v>1082</v>
      </c>
      <c r="P800" s="364">
        <f t="shared" si="26"/>
        <v>1</v>
      </c>
      <c r="Q800" s="965" t="str" cm="1">
        <f t="array" aca="1" ref="Q800" ca="1">IF(ISNUMBER(P800),IF(P800=100%,"CUMPLIDA",IF(AND(ISNUMBER(L800),ISNUMBER(INDIRECT("FECHA_"&amp;$B800,1))), IF(L800&lt;=INDIRECT("FECHA_"&amp;$B800,1),"INCUMPLIDA","PROCESO"), "VERIFICAR FECHA")),"SIN VALOR AVANCE")</f>
        <v>CUMPLIDA</v>
      </c>
    </row>
    <row r="801" spans="1:17" ht="135.75" x14ac:dyDescent="0.2">
      <c r="A801" s="987" t="s">
        <v>19</v>
      </c>
      <c r="B801" s="988" t="s">
        <v>13</v>
      </c>
      <c r="C801" s="1263" t="s">
        <v>1059</v>
      </c>
      <c r="D801" s="1263" t="s">
        <v>1060</v>
      </c>
      <c r="E801" s="1262"/>
      <c r="F801" s="1262" t="s">
        <v>1062</v>
      </c>
      <c r="G801" s="362" t="s">
        <v>1083</v>
      </c>
      <c r="H801" s="362" t="s">
        <v>1084</v>
      </c>
      <c r="I801" s="962" t="s">
        <v>697</v>
      </c>
      <c r="J801" s="963">
        <v>4</v>
      </c>
      <c r="K801" s="1057">
        <v>44958</v>
      </c>
      <c r="L801" s="1057">
        <v>45323</v>
      </c>
      <c r="M801" s="964">
        <f t="shared" si="25"/>
        <v>52.142857142857146</v>
      </c>
      <c r="N801" s="1058">
        <v>4</v>
      </c>
      <c r="O801" s="962" t="s">
        <v>1082</v>
      </c>
      <c r="P801" s="364">
        <f t="shared" si="26"/>
        <v>1</v>
      </c>
      <c r="Q801" s="965" t="str" cm="1">
        <f t="array" aca="1" ref="Q801" ca="1">IF(ISNUMBER(P801),IF(P801=100%,"CUMPLIDA",IF(AND(ISNUMBER(L801),ISNUMBER(INDIRECT("FECHA_"&amp;$B801,1))), IF(L801&lt;=INDIRECT("FECHA_"&amp;$B801,1),"INCUMPLIDA","PROCESO"), "VERIFICAR FECHA")),"SIN VALOR AVANCE")</f>
        <v>CUMPLIDA</v>
      </c>
    </row>
    <row r="802" spans="1:17" ht="135.75" x14ac:dyDescent="0.2">
      <c r="A802" s="987" t="s">
        <v>19</v>
      </c>
      <c r="B802" s="988" t="s">
        <v>13</v>
      </c>
      <c r="C802" s="1263" t="s">
        <v>1059</v>
      </c>
      <c r="D802" s="1263" t="s">
        <v>1060</v>
      </c>
      <c r="E802" s="1262"/>
      <c r="F802" s="1262" t="s">
        <v>1062</v>
      </c>
      <c r="G802" s="362" t="s">
        <v>1085</v>
      </c>
      <c r="H802" s="362" t="s">
        <v>1086</v>
      </c>
      <c r="I802" s="962" t="s">
        <v>697</v>
      </c>
      <c r="J802" s="963">
        <v>1</v>
      </c>
      <c r="K802" s="1057">
        <v>44958</v>
      </c>
      <c r="L802" s="1057">
        <v>44985</v>
      </c>
      <c r="M802" s="964">
        <f t="shared" si="25"/>
        <v>3.8571428571428572</v>
      </c>
      <c r="N802" s="1058">
        <v>1</v>
      </c>
      <c r="O802" s="962" t="s">
        <v>1082</v>
      </c>
      <c r="P802" s="364">
        <f t="shared" si="26"/>
        <v>1</v>
      </c>
      <c r="Q802" s="965" t="str" cm="1">
        <f t="array" aca="1" ref="Q802" ca="1">IF(ISNUMBER(P802),IF(P802=100%,"CUMPLIDA",IF(AND(ISNUMBER(L802),ISNUMBER(INDIRECT("FECHA_"&amp;$B802,1))), IF(L802&lt;=INDIRECT("FECHA_"&amp;$B802,1),"INCUMPLIDA","PROCESO"), "VERIFICAR FECHA")),"SIN VALOR AVANCE")</f>
        <v>CUMPLIDA</v>
      </c>
    </row>
    <row r="803" spans="1:17" ht="180.75" customHeight="1" x14ac:dyDescent="0.2">
      <c r="A803" s="987" t="s">
        <v>19</v>
      </c>
      <c r="B803" s="988" t="s">
        <v>13</v>
      </c>
      <c r="C803" s="1263" t="s">
        <v>1059</v>
      </c>
      <c r="D803" s="1263" t="s">
        <v>1060</v>
      </c>
      <c r="E803" s="1262" t="s">
        <v>1087</v>
      </c>
      <c r="F803" s="1262" t="s">
        <v>1088</v>
      </c>
      <c r="G803" s="362" t="s">
        <v>1067</v>
      </c>
      <c r="H803" s="362" t="s">
        <v>1068</v>
      </c>
      <c r="I803" s="962" t="s">
        <v>1069</v>
      </c>
      <c r="J803" s="963">
        <v>3</v>
      </c>
      <c r="K803" s="1057">
        <v>44958</v>
      </c>
      <c r="L803" s="1057">
        <v>45323</v>
      </c>
      <c r="M803" s="964">
        <f t="shared" si="25"/>
        <v>52.142857142857146</v>
      </c>
      <c r="N803" s="1058">
        <v>3</v>
      </c>
      <c r="O803" s="962" t="s">
        <v>1089</v>
      </c>
      <c r="P803" s="364">
        <f t="shared" si="26"/>
        <v>1</v>
      </c>
      <c r="Q803" s="965" t="str" cm="1">
        <f t="array" aca="1" ref="Q803" ca="1">IF(ISNUMBER(P803),IF(P803=100%,"CUMPLIDA",IF(AND(ISNUMBER(L803),ISNUMBER(INDIRECT("FECHA_"&amp;$B803,1))), IF(L803&lt;=INDIRECT("FECHA_"&amp;$B803,1),"INCUMPLIDA","PROCESO"), "VERIFICAR FECHA")),"SIN VALOR AVANCE")</f>
        <v>CUMPLIDA</v>
      </c>
    </row>
    <row r="804" spans="1:17" ht="90.75" x14ac:dyDescent="0.2">
      <c r="A804" s="987" t="s">
        <v>19</v>
      </c>
      <c r="B804" s="988" t="s">
        <v>13</v>
      </c>
      <c r="C804" s="1263"/>
      <c r="D804" s="1263"/>
      <c r="E804" s="1262"/>
      <c r="F804" s="1262" t="s">
        <v>1088</v>
      </c>
      <c r="G804" s="1262" t="s">
        <v>1071</v>
      </c>
      <c r="H804" s="1008" t="s">
        <v>682</v>
      </c>
      <c r="I804" s="962" t="s">
        <v>683</v>
      </c>
      <c r="J804" s="963">
        <v>1</v>
      </c>
      <c r="K804" s="1057">
        <v>45231</v>
      </c>
      <c r="L804" s="1057">
        <v>45504</v>
      </c>
      <c r="M804" s="964">
        <f t="shared" si="25"/>
        <v>39</v>
      </c>
      <c r="N804" s="1058">
        <v>1</v>
      </c>
      <c r="O804" s="1011" t="s">
        <v>802</v>
      </c>
      <c r="P804" s="364">
        <f t="shared" si="26"/>
        <v>1</v>
      </c>
      <c r="Q804" s="965" t="str" cm="1">
        <f t="array" aca="1" ref="Q804" ca="1">IF(ISNUMBER(P804),IF(P804=100%,"CUMPLIDA",IF(AND(ISNUMBER(L804),ISNUMBER(INDIRECT("FECHA_"&amp;$B804,1))), IF(L804&lt;=INDIRECT("FECHA_"&amp;$B804,1),"INCUMPLIDA","PROCESO"), "VERIFICAR FECHA")),"SIN VALOR AVANCE")</f>
        <v>CUMPLIDA</v>
      </c>
    </row>
    <row r="805" spans="1:17" ht="255.75" x14ac:dyDescent="0.2">
      <c r="A805" s="987" t="s">
        <v>19</v>
      </c>
      <c r="B805" s="988" t="s">
        <v>13</v>
      </c>
      <c r="C805" s="1263"/>
      <c r="D805" s="1263"/>
      <c r="E805" s="1262"/>
      <c r="F805" s="1262" t="s">
        <v>1088</v>
      </c>
      <c r="G805" s="1262"/>
      <c r="H805" s="1008" t="s">
        <v>685</v>
      </c>
      <c r="I805" s="962" t="s">
        <v>686</v>
      </c>
      <c r="J805" s="963">
        <v>1</v>
      </c>
      <c r="K805" s="1057">
        <v>45231</v>
      </c>
      <c r="L805" s="1057">
        <v>45504</v>
      </c>
      <c r="M805" s="964">
        <f t="shared" ref="M805:M868" si="27">(L805-K805)/7</f>
        <v>39</v>
      </c>
      <c r="N805" s="1058">
        <v>1</v>
      </c>
      <c r="O805" s="1011" t="s">
        <v>1072</v>
      </c>
      <c r="P805" s="364">
        <f t="shared" si="26"/>
        <v>1</v>
      </c>
      <c r="Q805" s="965" t="str" cm="1">
        <f t="array" aca="1" ref="Q805" ca="1">IF(ISNUMBER(P805),IF(P805=100%,"CUMPLIDA",IF(AND(ISNUMBER(L805),ISNUMBER(INDIRECT("FECHA_"&amp;$B805,1))), IF(L805&lt;=INDIRECT("FECHA_"&amp;$B805,1),"INCUMPLIDA","PROCESO"), "VERIFICAR FECHA")),"SIN VALOR AVANCE")</f>
        <v>CUMPLIDA</v>
      </c>
    </row>
    <row r="806" spans="1:17" ht="165.75" x14ac:dyDescent="0.2">
      <c r="A806" s="987" t="s">
        <v>19</v>
      </c>
      <c r="B806" s="988" t="s">
        <v>13</v>
      </c>
      <c r="C806" s="1263"/>
      <c r="D806" s="1263"/>
      <c r="E806" s="1262"/>
      <c r="F806" s="1262" t="s">
        <v>1088</v>
      </c>
      <c r="G806" s="362" t="s">
        <v>97</v>
      </c>
      <c r="H806" s="362" t="s">
        <v>98</v>
      </c>
      <c r="I806" s="962" t="s">
        <v>99</v>
      </c>
      <c r="J806" s="967">
        <v>1</v>
      </c>
      <c r="K806" s="1060">
        <v>45323</v>
      </c>
      <c r="L806" s="1060">
        <v>45747</v>
      </c>
      <c r="M806" s="964">
        <f t="shared" si="27"/>
        <v>60.571428571428569</v>
      </c>
      <c r="N806" s="1058">
        <v>0</v>
      </c>
      <c r="O806" s="1011" t="s">
        <v>1073</v>
      </c>
      <c r="P806" s="364">
        <f t="shared" si="26"/>
        <v>0</v>
      </c>
      <c r="Q806" s="965" t="str" cm="1">
        <f t="array" aca="1" ref="Q806" ca="1">IF(ISNUMBER(P806),IF(P806=100%,"CUMPLIDA",IF(AND(ISNUMBER(L806),ISNUMBER(INDIRECT("FECHA_"&amp;$B806,1))), IF(L806&lt;=INDIRECT("FECHA_"&amp;$B806,1),"INCUMPLIDA","PROCESO"), "VERIFICAR FECHA")),"SIN VALOR AVANCE")</f>
        <v>PROCESO</v>
      </c>
    </row>
    <row r="807" spans="1:17" ht="90.75" x14ac:dyDescent="0.2">
      <c r="A807" s="987" t="s">
        <v>19</v>
      </c>
      <c r="B807" s="988" t="s">
        <v>13</v>
      </c>
      <c r="C807" s="1263"/>
      <c r="D807" s="1263"/>
      <c r="E807" s="1262"/>
      <c r="F807" s="1262" t="s">
        <v>1088</v>
      </c>
      <c r="G807" s="362" t="s">
        <v>101</v>
      </c>
      <c r="H807" s="362" t="s">
        <v>101</v>
      </c>
      <c r="I807" s="962" t="s">
        <v>102</v>
      </c>
      <c r="J807" s="967">
        <v>1</v>
      </c>
      <c r="K807" s="1060">
        <v>45323</v>
      </c>
      <c r="L807" s="1060">
        <v>45747</v>
      </c>
      <c r="M807" s="964">
        <f t="shared" si="27"/>
        <v>60.571428571428569</v>
      </c>
      <c r="N807" s="1058">
        <v>0</v>
      </c>
      <c r="O807" s="1011" t="s">
        <v>899</v>
      </c>
      <c r="P807" s="364">
        <f t="shared" si="26"/>
        <v>0</v>
      </c>
      <c r="Q807" s="965" t="str" cm="1">
        <f t="array" aca="1" ref="Q807" ca="1">IF(ISNUMBER(P807),IF(P807=100%,"CUMPLIDA",IF(AND(ISNUMBER(L807),ISNUMBER(INDIRECT("FECHA_"&amp;$B807,1))), IF(L807&lt;=INDIRECT("FECHA_"&amp;$B807,1),"INCUMPLIDA","PROCESO"), "VERIFICAR FECHA")),"SIN VALOR AVANCE")</f>
        <v>PROCESO</v>
      </c>
    </row>
    <row r="808" spans="1:17" ht="90.75" x14ac:dyDescent="0.2">
      <c r="A808" s="987" t="s">
        <v>19</v>
      </c>
      <c r="B808" s="988" t="s">
        <v>13</v>
      </c>
      <c r="C808" s="1263"/>
      <c r="D808" s="1263"/>
      <c r="E808" s="1262"/>
      <c r="F808" s="1262" t="s">
        <v>1088</v>
      </c>
      <c r="G808" s="362" t="s">
        <v>237</v>
      </c>
      <c r="H808" s="362" t="s">
        <v>238</v>
      </c>
      <c r="I808" s="962" t="s">
        <v>239</v>
      </c>
      <c r="J808" s="967">
        <v>1</v>
      </c>
      <c r="K808" s="1060">
        <v>45231</v>
      </c>
      <c r="L808" s="1060">
        <v>45747</v>
      </c>
      <c r="M808" s="964">
        <f t="shared" si="27"/>
        <v>73.714285714285708</v>
      </c>
      <c r="N808" s="1058">
        <v>0</v>
      </c>
      <c r="O808" s="1011" t="s">
        <v>899</v>
      </c>
      <c r="P808" s="364">
        <f t="shared" si="26"/>
        <v>0</v>
      </c>
      <c r="Q808" s="965" t="str" cm="1">
        <f t="array" aca="1" ref="Q808" ca="1">IF(ISNUMBER(P808),IF(P808=100%,"CUMPLIDA",IF(AND(ISNUMBER(L808),ISNUMBER(INDIRECT("FECHA_"&amp;$B808,1))), IF(L808&lt;=INDIRECT("FECHA_"&amp;$B808,1),"INCUMPLIDA","PROCESO"), "VERIFICAR FECHA")),"SIN VALOR AVANCE")</f>
        <v>PROCESO</v>
      </c>
    </row>
    <row r="809" spans="1:17" ht="165.75" x14ac:dyDescent="0.2">
      <c r="A809" s="987" t="s">
        <v>19</v>
      </c>
      <c r="B809" s="988" t="s">
        <v>13</v>
      </c>
      <c r="C809" s="1263"/>
      <c r="D809" s="1263"/>
      <c r="E809" s="1262"/>
      <c r="F809" s="1262" t="s">
        <v>1088</v>
      </c>
      <c r="G809" s="362" t="s">
        <v>104</v>
      </c>
      <c r="H809" s="362" t="s">
        <v>104</v>
      </c>
      <c r="I809" s="962" t="s">
        <v>247</v>
      </c>
      <c r="J809" s="967">
        <v>1</v>
      </c>
      <c r="K809" s="1060">
        <v>45323</v>
      </c>
      <c r="L809" s="1060">
        <v>45747</v>
      </c>
      <c r="M809" s="964">
        <f t="shared" si="27"/>
        <v>60.571428571428569</v>
      </c>
      <c r="N809" s="1058">
        <v>0</v>
      </c>
      <c r="O809" s="1011" t="s">
        <v>1073</v>
      </c>
      <c r="P809" s="364">
        <f t="shared" si="26"/>
        <v>0</v>
      </c>
      <c r="Q809" s="965" t="str" cm="1">
        <f t="array" aca="1" ref="Q809" ca="1">IF(ISNUMBER(P809),IF(P809=100%,"CUMPLIDA",IF(AND(ISNUMBER(L809),ISNUMBER(INDIRECT("FECHA_"&amp;$B809,1))), IF(L809&lt;=INDIRECT("FECHA_"&amp;$B809,1),"INCUMPLIDA","PROCESO"), "VERIFICAR FECHA")),"SIN VALOR AVANCE")</f>
        <v>PROCESO</v>
      </c>
    </row>
    <row r="810" spans="1:17" ht="90.75" x14ac:dyDescent="0.2">
      <c r="A810" s="987" t="s">
        <v>19</v>
      </c>
      <c r="B810" s="988" t="s">
        <v>13</v>
      </c>
      <c r="C810" s="1263"/>
      <c r="D810" s="1263"/>
      <c r="E810" s="1262"/>
      <c r="F810" s="1262" t="s">
        <v>1088</v>
      </c>
      <c r="G810" s="362" t="s">
        <v>806</v>
      </c>
      <c r="H810" s="362" t="s">
        <v>806</v>
      </c>
      <c r="I810" s="962" t="s">
        <v>107</v>
      </c>
      <c r="J810" s="967">
        <v>1</v>
      </c>
      <c r="K810" s="1060">
        <v>45231</v>
      </c>
      <c r="L810" s="1060">
        <v>45747</v>
      </c>
      <c r="M810" s="964">
        <f t="shared" si="27"/>
        <v>73.714285714285708</v>
      </c>
      <c r="N810" s="1058">
        <v>0</v>
      </c>
      <c r="O810" s="1011" t="s">
        <v>899</v>
      </c>
      <c r="P810" s="364">
        <f t="shared" si="26"/>
        <v>0</v>
      </c>
      <c r="Q810" s="965" t="str" cm="1">
        <f t="array" aca="1" ref="Q810" ca="1">IF(ISNUMBER(P810),IF(P810=100%,"CUMPLIDA",IF(AND(ISNUMBER(L810),ISNUMBER(INDIRECT("FECHA_"&amp;$B810,1))), IF(L810&lt;=INDIRECT("FECHA_"&amp;$B810,1),"INCUMPLIDA","PROCESO"), "VERIFICAR FECHA")),"SIN VALOR AVANCE")</f>
        <v>PROCESO</v>
      </c>
    </row>
    <row r="811" spans="1:17" ht="255.75" x14ac:dyDescent="0.2">
      <c r="A811" s="987" t="s">
        <v>19</v>
      </c>
      <c r="B811" s="988" t="s">
        <v>13</v>
      </c>
      <c r="C811" s="1263"/>
      <c r="D811" s="1263"/>
      <c r="E811" s="1262"/>
      <c r="F811" s="1262" t="s">
        <v>1088</v>
      </c>
      <c r="G811" s="362" t="s">
        <v>807</v>
      </c>
      <c r="H811" s="362" t="s">
        <v>807</v>
      </c>
      <c r="I811" s="962" t="s">
        <v>531</v>
      </c>
      <c r="J811" s="967">
        <v>1</v>
      </c>
      <c r="K811" s="1060">
        <v>45231</v>
      </c>
      <c r="L811" s="1060">
        <v>45808</v>
      </c>
      <c r="M811" s="964">
        <f t="shared" si="27"/>
        <v>82.428571428571431</v>
      </c>
      <c r="N811" s="1058">
        <v>0</v>
      </c>
      <c r="O811" s="1011" t="s">
        <v>1072</v>
      </c>
      <c r="P811" s="364">
        <f t="shared" si="26"/>
        <v>0</v>
      </c>
      <c r="Q811" s="965" t="str" cm="1">
        <f t="array" aca="1" ref="Q811" ca="1">IF(ISNUMBER(P811),IF(P811=100%,"CUMPLIDA",IF(AND(ISNUMBER(L811),ISNUMBER(INDIRECT("FECHA_"&amp;$B811,1))), IF(L811&lt;=INDIRECT("FECHA_"&amp;$B811,1),"INCUMPLIDA","PROCESO"), "VERIFICAR FECHA")),"SIN VALOR AVANCE")</f>
        <v>PROCESO</v>
      </c>
    </row>
    <row r="812" spans="1:17" ht="90.75" x14ac:dyDescent="0.2">
      <c r="A812" s="987" t="s">
        <v>19</v>
      </c>
      <c r="B812" s="988" t="s">
        <v>13</v>
      </c>
      <c r="C812" s="1263" t="s">
        <v>1059</v>
      </c>
      <c r="D812" s="1263" t="s">
        <v>1060</v>
      </c>
      <c r="E812" s="1262"/>
      <c r="F812" s="1262" t="s">
        <v>1088</v>
      </c>
      <c r="G812" s="362" t="s">
        <v>110</v>
      </c>
      <c r="H812" s="362" t="s">
        <v>111</v>
      </c>
      <c r="I812" s="962" t="s">
        <v>112</v>
      </c>
      <c r="J812" s="967">
        <v>7</v>
      </c>
      <c r="K812" s="1060">
        <v>46024</v>
      </c>
      <c r="L812" s="1060">
        <v>46660</v>
      </c>
      <c r="M812" s="964">
        <f t="shared" si="27"/>
        <v>90.857142857142861</v>
      </c>
      <c r="N812" s="1058">
        <v>0</v>
      </c>
      <c r="O812" s="1011" t="s">
        <v>899</v>
      </c>
      <c r="P812" s="364">
        <f t="shared" si="26"/>
        <v>0</v>
      </c>
      <c r="Q812" s="965" t="str" cm="1">
        <f t="array" aca="1" ref="Q812" ca="1">IF(ISNUMBER(P812),IF(P812=100%,"CUMPLIDA",IF(AND(ISNUMBER(L812),ISNUMBER(INDIRECT("FECHA_"&amp;$B812,1))), IF(L812&lt;=INDIRECT("FECHA_"&amp;$B812,1),"INCUMPLIDA","PROCESO"), "VERIFICAR FECHA")),"SIN VALOR AVANCE")</f>
        <v>PROCESO</v>
      </c>
    </row>
    <row r="813" spans="1:17" ht="165.75" x14ac:dyDescent="0.2">
      <c r="A813" s="987" t="s">
        <v>19</v>
      </c>
      <c r="B813" s="988" t="s">
        <v>13</v>
      </c>
      <c r="C813" s="1263" t="s">
        <v>1059</v>
      </c>
      <c r="D813" s="1263" t="s">
        <v>1060</v>
      </c>
      <c r="E813" s="1262"/>
      <c r="F813" s="1262" t="s">
        <v>1088</v>
      </c>
      <c r="G813" s="362" t="s">
        <v>114</v>
      </c>
      <c r="H813" s="362" t="s">
        <v>115</v>
      </c>
      <c r="I813" s="962" t="s">
        <v>116</v>
      </c>
      <c r="J813" s="967">
        <v>1</v>
      </c>
      <c r="K813" s="1060">
        <v>46024</v>
      </c>
      <c r="L813" s="1060">
        <v>46660</v>
      </c>
      <c r="M813" s="964">
        <f t="shared" si="27"/>
        <v>90.857142857142861</v>
      </c>
      <c r="N813" s="1058">
        <v>0</v>
      </c>
      <c r="O813" s="1011" t="s">
        <v>1073</v>
      </c>
      <c r="P813" s="364">
        <f t="shared" si="26"/>
        <v>0</v>
      </c>
      <c r="Q813" s="965" t="str" cm="1">
        <f t="array" aca="1" ref="Q813" ca="1">IF(ISNUMBER(P813),IF(P813=100%,"CUMPLIDA",IF(AND(ISNUMBER(L813),ISNUMBER(INDIRECT("FECHA_"&amp;$B813,1))), IF(L813&lt;=INDIRECT("FECHA_"&amp;$B813,1),"INCUMPLIDA","PROCESO"), "VERIFICAR FECHA")),"SIN VALOR AVANCE")</f>
        <v>PROCESO</v>
      </c>
    </row>
    <row r="814" spans="1:17" ht="255.75" x14ac:dyDescent="0.2">
      <c r="A814" s="987" t="s">
        <v>19</v>
      </c>
      <c r="B814" s="988" t="s">
        <v>13</v>
      </c>
      <c r="C814" s="1263" t="s">
        <v>1059</v>
      </c>
      <c r="D814" s="1263" t="s">
        <v>1060</v>
      </c>
      <c r="E814" s="1262"/>
      <c r="F814" s="1262" t="s">
        <v>1088</v>
      </c>
      <c r="G814" s="362" t="s">
        <v>117</v>
      </c>
      <c r="H814" s="362" t="s">
        <v>118</v>
      </c>
      <c r="I814" s="962" t="s">
        <v>119</v>
      </c>
      <c r="J814" s="967">
        <v>2</v>
      </c>
      <c r="K814" s="1060">
        <v>46024</v>
      </c>
      <c r="L814" s="1060">
        <v>46660</v>
      </c>
      <c r="M814" s="964">
        <f t="shared" si="27"/>
        <v>90.857142857142861</v>
      </c>
      <c r="N814" s="1058">
        <v>0</v>
      </c>
      <c r="O814" s="1011" t="s">
        <v>1072</v>
      </c>
      <c r="P814" s="364">
        <f t="shared" si="26"/>
        <v>0</v>
      </c>
      <c r="Q814" s="965" t="str" cm="1">
        <f t="array" aca="1" ref="Q814" ca="1">IF(ISNUMBER(P814),IF(P814=100%,"CUMPLIDA",IF(AND(ISNUMBER(L814),ISNUMBER(INDIRECT("FECHA_"&amp;$B814,1))), IF(L814&lt;=INDIRECT("FECHA_"&amp;$B814,1),"INCUMPLIDA","PROCESO"), "VERIFICAR FECHA")),"SIN VALOR AVANCE")</f>
        <v>PROCESO</v>
      </c>
    </row>
    <row r="815" spans="1:17" ht="135.75" x14ac:dyDescent="0.2">
      <c r="A815" s="987" t="s">
        <v>19</v>
      </c>
      <c r="B815" s="988" t="s">
        <v>13</v>
      </c>
      <c r="C815" s="1263" t="s">
        <v>1059</v>
      </c>
      <c r="D815" s="1263" t="s">
        <v>1060</v>
      </c>
      <c r="E815" s="1262"/>
      <c r="F815" s="1262" t="s">
        <v>1088</v>
      </c>
      <c r="G815" s="362" t="s">
        <v>1090</v>
      </c>
      <c r="H815" s="362" t="s">
        <v>1091</v>
      </c>
      <c r="I815" s="962" t="s">
        <v>697</v>
      </c>
      <c r="J815" s="963">
        <v>12</v>
      </c>
      <c r="K815" s="1057">
        <v>44958</v>
      </c>
      <c r="L815" s="1057">
        <v>45323</v>
      </c>
      <c r="M815" s="964">
        <f t="shared" si="27"/>
        <v>52.142857142857146</v>
      </c>
      <c r="N815" s="1058">
        <v>12</v>
      </c>
      <c r="O815" s="962" t="s">
        <v>1082</v>
      </c>
      <c r="P815" s="364">
        <f t="shared" si="26"/>
        <v>1</v>
      </c>
      <c r="Q815" s="965" t="str" cm="1">
        <f t="array" aca="1" ref="Q815" ca="1">IF(ISNUMBER(P815),IF(P815=100%,"CUMPLIDA",IF(AND(ISNUMBER(L815),ISNUMBER(INDIRECT("FECHA_"&amp;$B815,1))), IF(L815&lt;=INDIRECT("FECHA_"&amp;$B815,1),"INCUMPLIDA","PROCESO"), "VERIFICAR FECHA")),"SIN VALOR AVANCE")</f>
        <v>CUMPLIDA</v>
      </c>
    </row>
    <row r="816" spans="1:17" ht="135.75" x14ac:dyDescent="0.2">
      <c r="A816" s="987" t="s">
        <v>19</v>
      </c>
      <c r="B816" s="988" t="s">
        <v>13</v>
      </c>
      <c r="C816" s="1263" t="s">
        <v>1059</v>
      </c>
      <c r="D816" s="1263" t="s">
        <v>1060</v>
      </c>
      <c r="E816" s="1262"/>
      <c r="F816" s="1262" t="s">
        <v>1088</v>
      </c>
      <c r="G816" s="362" t="s">
        <v>1092</v>
      </c>
      <c r="H816" s="362" t="s">
        <v>1093</v>
      </c>
      <c r="I816" s="962" t="s">
        <v>697</v>
      </c>
      <c r="J816" s="963">
        <v>4</v>
      </c>
      <c r="K816" s="1057">
        <v>44958</v>
      </c>
      <c r="L816" s="1057">
        <v>45323</v>
      </c>
      <c r="M816" s="964">
        <f t="shared" si="27"/>
        <v>52.142857142857146</v>
      </c>
      <c r="N816" s="1058">
        <v>4</v>
      </c>
      <c r="O816" s="962" t="s">
        <v>1082</v>
      </c>
      <c r="P816" s="364">
        <f t="shared" si="26"/>
        <v>1</v>
      </c>
      <c r="Q816" s="965" t="str" cm="1">
        <f t="array" aca="1" ref="Q816" ca="1">IF(ISNUMBER(P816),IF(P816=100%,"CUMPLIDA",IF(AND(ISNUMBER(L816),ISNUMBER(INDIRECT("FECHA_"&amp;$B816,1))), IF(L816&lt;=INDIRECT("FECHA_"&amp;$B816,1),"INCUMPLIDA","PROCESO"), "VERIFICAR FECHA")),"SIN VALOR AVANCE")</f>
        <v>CUMPLIDA</v>
      </c>
    </row>
    <row r="817" spans="1:17" ht="135.75" x14ac:dyDescent="0.2">
      <c r="A817" s="987" t="s">
        <v>19</v>
      </c>
      <c r="B817" s="988" t="s">
        <v>13</v>
      </c>
      <c r="C817" s="1263" t="s">
        <v>1059</v>
      </c>
      <c r="D817" s="1263" t="s">
        <v>1060</v>
      </c>
      <c r="E817" s="1262"/>
      <c r="F817" s="1262" t="s">
        <v>1088</v>
      </c>
      <c r="G817" s="362" t="s">
        <v>1085</v>
      </c>
      <c r="H817" s="362" t="s">
        <v>1086</v>
      </c>
      <c r="I817" s="962" t="s">
        <v>697</v>
      </c>
      <c r="J817" s="963">
        <v>1</v>
      </c>
      <c r="K817" s="1057">
        <v>44958</v>
      </c>
      <c r="L817" s="1057">
        <v>44985</v>
      </c>
      <c r="M817" s="964">
        <f t="shared" si="27"/>
        <v>3.8571428571428572</v>
      </c>
      <c r="N817" s="1058">
        <v>1</v>
      </c>
      <c r="O817" s="962" t="s">
        <v>1082</v>
      </c>
      <c r="P817" s="364">
        <f t="shared" si="26"/>
        <v>1</v>
      </c>
      <c r="Q817" s="965" t="str" cm="1">
        <f t="array" aca="1" ref="Q817" ca="1">IF(ISNUMBER(P817),IF(P817=100%,"CUMPLIDA",IF(AND(ISNUMBER(L817),ISNUMBER(INDIRECT("FECHA_"&amp;$B817,1))), IF(L817&lt;=INDIRECT("FECHA_"&amp;$B817,1),"INCUMPLIDA","PROCESO"), "VERIFICAR FECHA")),"SIN VALOR AVANCE")</f>
        <v>CUMPLIDA</v>
      </c>
    </row>
    <row r="818" spans="1:17" ht="270" customHeight="1" x14ac:dyDescent="0.2">
      <c r="A818" s="987" t="s">
        <v>19</v>
      </c>
      <c r="B818" s="988" t="s">
        <v>13</v>
      </c>
      <c r="C818" s="1263" t="s">
        <v>1059</v>
      </c>
      <c r="D818" s="1263" t="s">
        <v>1060</v>
      </c>
      <c r="E818" s="1262" t="s">
        <v>1094</v>
      </c>
      <c r="F818" s="1262" t="s">
        <v>1095</v>
      </c>
      <c r="G818" s="1262" t="s">
        <v>1071</v>
      </c>
      <c r="H818" s="1008" t="s">
        <v>682</v>
      </c>
      <c r="I818" s="962" t="s">
        <v>683</v>
      </c>
      <c r="J818" s="963">
        <v>1</v>
      </c>
      <c r="K818" s="1057">
        <v>45231</v>
      </c>
      <c r="L818" s="1057">
        <v>45504</v>
      </c>
      <c r="M818" s="964">
        <f t="shared" si="27"/>
        <v>39</v>
      </c>
      <c r="N818" s="1058">
        <v>1</v>
      </c>
      <c r="O818" s="1011" t="s">
        <v>802</v>
      </c>
      <c r="P818" s="364">
        <f t="shared" si="26"/>
        <v>1</v>
      </c>
      <c r="Q818" s="965" t="str" cm="1">
        <f t="array" aca="1" ref="Q818" ca="1">IF(ISNUMBER(P818),IF(P818=100%,"CUMPLIDA",IF(AND(ISNUMBER(L818),ISNUMBER(INDIRECT("FECHA_"&amp;$B818,1))), IF(L818&lt;=INDIRECT("FECHA_"&amp;$B818,1),"INCUMPLIDA","PROCESO"), "VERIFICAR FECHA")),"SIN VALOR AVANCE")</f>
        <v>CUMPLIDA</v>
      </c>
    </row>
    <row r="819" spans="1:17" ht="255.75" x14ac:dyDescent="0.2">
      <c r="A819" s="987" t="s">
        <v>19</v>
      </c>
      <c r="B819" s="988" t="s">
        <v>13</v>
      </c>
      <c r="C819" s="1263"/>
      <c r="D819" s="1263"/>
      <c r="E819" s="1262"/>
      <c r="F819" s="1262" t="s">
        <v>1095</v>
      </c>
      <c r="G819" s="1262"/>
      <c r="H819" s="1008" t="s">
        <v>685</v>
      </c>
      <c r="I819" s="962" t="s">
        <v>686</v>
      </c>
      <c r="J819" s="963">
        <v>1</v>
      </c>
      <c r="K819" s="1057">
        <v>45231</v>
      </c>
      <c r="L819" s="1057">
        <v>45504</v>
      </c>
      <c r="M819" s="964">
        <f t="shared" si="27"/>
        <v>39</v>
      </c>
      <c r="N819" s="1058">
        <v>1</v>
      </c>
      <c r="O819" s="1011" t="s">
        <v>1072</v>
      </c>
      <c r="P819" s="364">
        <f t="shared" si="26"/>
        <v>1</v>
      </c>
      <c r="Q819" s="965" t="str" cm="1">
        <f t="array" aca="1" ref="Q819" ca="1">IF(ISNUMBER(P819),IF(P819=100%,"CUMPLIDA",IF(AND(ISNUMBER(L819),ISNUMBER(INDIRECT("FECHA_"&amp;$B819,1))), IF(L819&lt;=INDIRECT("FECHA_"&amp;$B819,1),"INCUMPLIDA","PROCESO"), "VERIFICAR FECHA")),"SIN VALOR AVANCE")</f>
        <v>CUMPLIDA</v>
      </c>
    </row>
    <row r="820" spans="1:17" ht="165.75" x14ac:dyDescent="0.2">
      <c r="A820" s="987" t="s">
        <v>19</v>
      </c>
      <c r="B820" s="988" t="s">
        <v>13</v>
      </c>
      <c r="C820" s="1263"/>
      <c r="D820" s="1263"/>
      <c r="E820" s="1262"/>
      <c r="F820" s="1262" t="s">
        <v>1095</v>
      </c>
      <c r="G820" s="362" t="s">
        <v>97</v>
      </c>
      <c r="H820" s="362" t="s">
        <v>98</v>
      </c>
      <c r="I820" s="962" t="s">
        <v>99</v>
      </c>
      <c r="J820" s="967">
        <v>1</v>
      </c>
      <c r="K820" s="1060">
        <v>45323</v>
      </c>
      <c r="L820" s="1060">
        <v>45747</v>
      </c>
      <c r="M820" s="964">
        <f t="shared" si="27"/>
        <v>60.571428571428569</v>
      </c>
      <c r="N820" s="1058">
        <v>0</v>
      </c>
      <c r="O820" s="1011" t="s">
        <v>1073</v>
      </c>
      <c r="P820" s="364">
        <f t="shared" si="26"/>
        <v>0</v>
      </c>
      <c r="Q820" s="965" t="str" cm="1">
        <f t="array" aca="1" ref="Q820" ca="1">IF(ISNUMBER(P820),IF(P820=100%,"CUMPLIDA",IF(AND(ISNUMBER(L820),ISNUMBER(INDIRECT("FECHA_"&amp;$B820,1))), IF(L820&lt;=INDIRECT("FECHA_"&amp;$B820,1),"INCUMPLIDA","PROCESO"), "VERIFICAR FECHA")),"SIN VALOR AVANCE")</f>
        <v>PROCESO</v>
      </c>
    </row>
    <row r="821" spans="1:17" ht="90.75" x14ac:dyDescent="0.2">
      <c r="A821" s="987" t="s">
        <v>19</v>
      </c>
      <c r="B821" s="988" t="s">
        <v>13</v>
      </c>
      <c r="C821" s="1263"/>
      <c r="D821" s="1263"/>
      <c r="E821" s="1262"/>
      <c r="F821" s="1262" t="s">
        <v>1095</v>
      </c>
      <c r="G821" s="362" t="s">
        <v>101</v>
      </c>
      <c r="H821" s="362" t="s">
        <v>101</v>
      </c>
      <c r="I821" s="962" t="s">
        <v>102</v>
      </c>
      <c r="J821" s="967">
        <v>1</v>
      </c>
      <c r="K821" s="1060">
        <v>45323</v>
      </c>
      <c r="L821" s="1060">
        <v>45747</v>
      </c>
      <c r="M821" s="964">
        <f t="shared" si="27"/>
        <v>60.571428571428569</v>
      </c>
      <c r="N821" s="1058">
        <v>0</v>
      </c>
      <c r="O821" s="1011" t="s">
        <v>899</v>
      </c>
      <c r="P821" s="364">
        <f t="shared" si="26"/>
        <v>0</v>
      </c>
      <c r="Q821" s="965" t="str" cm="1">
        <f t="array" aca="1" ref="Q821" ca="1">IF(ISNUMBER(P821),IF(P821=100%,"CUMPLIDA",IF(AND(ISNUMBER(L821),ISNUMBER(INDIRECT("FECHA_"&amp;$B821,1))), IF(L821&lt;=INDIRECT("FECHA_"&amp;$B821,1),"INCUMPLIDA","PROCESO"), "VERIFICAR FECHA")),"SIN VALOR AVANCE")</f>
        <v>PROCESO</v>
      </c>
    </row>
    <row r="822" spans="1:17" ht="90.75" x14ac:dyDescent="0.2">
      <c r="A822" s="987" t="s">
        <v>19</v>
      </c>
      <c r="B822" s="988" t="s">
        <v>13</v>
      </c>
      <c r="C822" s="1263" t="s">
        <v>1059</v>
      </c>
      <c r="D822" s="1263" t="s">
        <v>1060</v>
      </c>
      <c r="E822" s="1262"/>
      <c r="F822" s="1262" t="s">
        <v>1095</v>
      </c>
      <c r="G822" s="362" t="s">
        <v>237</v>
      </c>
      <c r="H822" s="362" t="s">
        <v>238</v>
      </c>
      <c r="I822" s="962" t="s">
        <v>239</v>
      </c>
      <c r="J822" s="967">
        <v>1</v>
      </c>
      <c r="K822" s="1060">
        <v>45231</v>
      </c>
      <c r="L822" s="1060">
        <v>45747</v>
      </c>
      <c r="M822" s="964">
        <f t="shared" si="27"/>
        <v>73.714285714285708</v>
      </c>
      <c r="N822" s="1058">
        <v>0</v>
      </c>
      <c r="O822" s="1011" t="s">
        <v>899</v>
      </c>
      <c r="P822" s="364">
        <f t="shared" si="26"/>
        <v>0</v>
      </c>
      <c r="Q822" s="965" t="str" cm="1">
        <f t="array" aca="1" ref="Q822" ca="1">IF(ISNUMBER(P822),IF(P822=100%,"CUMPLIDA",IF(AND(ISNUMBER(L822),ISNUMBER(INDIRECT("FECHA_"&amp;$B822,1))), IF(L822&lt;=INDIRECT("FECHA_"&amp;$B822,1),"INCUMPLIDA","PROCESO"), "VERIFICAR FECHA")),"SIN VALOR AVANCE")</f>
        <v>PROCESO</v>
      </c>
    </row>
    <row r="823" spans="1:17" ht="165.75" x14ac:dyDescent="0.2">
      <c r="A823" s="987" t="s">
        <v>19</v>
      </c>
      <c r="B823" s="988" t="s">
        <v>13</v>
      </c>
      <c r="C823" s="1263"/>
      <c r="D823" s="1263"/>
      <c r="E823" s="1262"/>
      <c r="F823" s="1262" t="s">
        <v>1095</v>
      </c>
      <c r="G823" s="362" t="s">
        <v>104</v>
      </c>
      <c r="H823" s="362" t="s">
        <v>104</v>
      </c>
      <c r="I823" s="962" t="s">
        <v>247</v>
      </c>
      <c r="J823" s="967">
        <v>1</v>
      </c>
      <c r="K823" s="1060">
        <v>45323</v>
      </c>
      <c r="L823" s="1060">
        <v>45747</v>
      </c>
      <c r="M823" s="964">
        <f t="shared" si="27"/>
        <v>60.571428571428569</v>
      </c>
      <c r="N823" s="1058">
        <v>0</v>
      </c>
      <c r="O823" s="1011" t="s">
        <v>1073</v>
      </c>
      <c r="P823" s="364">
        <f t="shared" si="26"/>
        <v>0</v>
      </c>
      <c r="Q823" s="965" t="str" cm="1">
        <f t="array" aca="1" ref="Q823" ca="1">IF(ISNUMBER(P823),IF(P823=100%,"CUMPLIDA",IF(AND(ISNUMBER(L823),ISNUMBER(INDIRECT("FECHA_"&amp;$B823,1))), IF(L823&lt;=INDIRECT("FECHA_"&amp;$B823,1),"INCUMPLIDA","PROCESO"), "VERIFICAR FECHA")),"SIN VALOR AVANCE")</f>
        <v>PROCESO</v>
      </c>
    </row>
    <row r="824" spans="1:17" ht="90.75" x14ac:dyDescent="0.2">
      <c r="A824" s="987" t="s">
        <v>19</v>
      </c>
      <c r="B824" s="988" t="s">
        <v>13</v>
      </c>
      <c r="C824" s="1263"/>
      <c r="D824" s="1263"/>
      <c r="E824" s="1262"/>
      <c r="F824" s="1262" t="s">
        <v>1095</v>
      </c>
      <c r="G824" s="362" t="s">
        <v>806</v>
      </c>
      <c r="H824" s="362" t="s">
        <v>806</v>
      </c>
      <c r="I824" s="962" t="s">
        <v>107</v>
      </c>
      <c r="J824" s="967">
        <v>1</v>
      </c>
      <c r="K824" s="1060">
        <v>45231</v>
      </c>
      <c r="L824" s="1060">
        <v>45747</v>
      </c>
      <c r="M824" s="964">
        <f t="shared" si="27"/>
        <v>73.714285714285708</v>
      </c>
      <c r="N824" s="1058">
        <v>0</v>
      </c>
      <c r="O824" s="1011" t="s">
        <v>899</v>
      </c>
      <c r="P824" s="364">
        <f t="shared" si="26"/>
        <v>0</v>
      </c>
      <c r="Q824" s="965" t="str" cm="1">
        <f t="array" aca="1" ref="Q824" ca="1">IF(ISNUMBER(P824),IF(P824=100%,"CUMPLIDA",IF(AND(ISNUMBER(L824),ISNUMBER(INDIRECT("FECHA_"&amp;$B824,1))), IF(L824&lt;=INDIRECT("FECHA_"&amp;$B824,1),"INCUMPLIDA","PROCESO"), "VERIFICAR FECHA")),"SIN VALOR AVANCE")</f>
        <v>PROCESO</v>
      </c>
    </row>
    <row r="825" spans="1:17" ht="255.75" x14ac:dyDescent="0.2">
      <c r="A825" s="987" t="s">
        <v>19</v>
      </c>
      <c r="B825" s="988" t="s">
        <v>13</v>
      </c>
      <c r="C825" s="1263"/>
      <c r="D825" s="1263"/>
      <c r="E825" s="1262"/>
      <c r="F825" s="1262" t="s">
        <v>1095</v>
      </c>
      <c r="G825" s="362" t="s">
        <v>807</v>
      </c>
      <c r="H825" s="362" t="s">
        <v>807</v>
      </c>
      <c r="I825" s="962" t="s">
        <v>531</v>
      </c>
      <c r="J825" s="967">
        <v>1</v>
      </c>
      <c r="K825" s="1060">
        <v>45231</v>
      </c>
      <c r="L825" s="1060">
        <v>45808</v>
      </c>
      <c r="M825" s="964">
        <f t="shared" si="27"/>
        <v>82.428571428571431</v>
      </c>
      <c r="N825" s="1058">
        <v>0</v>
      </c>
      <c r="O825" s="1011" t="s">
        <v>1072</v>
      </c>
      <c r="P825" s="364">
        <f t="shared" si="26"/>
        <v>0</v>
      </c>
      <c r="Q825" s="965" t="str" cm="1">
        <f t="array" aca="1" ref="Q825" ca="1">IF(ISNUMBER(P825),IF(P825=100%,"CUMPLIDA",IF(AND(ISNUMBER(L825),ISNUMBER(INDIRECT("FECHA_"&amp;$B825,1))), IF(L825&lt;=INDIRECT("FECHA_"&amp;$B825,1),"INCUMPLIDA","PROCESO"), "VERIFICAR FECHA")),"SIN VALOR AVANCE")</f>
        <v>PROCESO</v>
      </c>
    </row>
    <row r="826" spans="1:17" ht="90.75" x14ac:dyDescent="0.2">
      <c r="A826" s="987" t="s">
        <v>19</v>
      </c>
      <c r="B826" s="988" t="s">
        <v>13</v>
      </c>
      <c r="C826" s="1263"/>
      <c r="D826" s="1263"/>
      <c r="E826" s="1262"/>
      <c r="F826" s="1262" t="s">
        <v>1095</v>
      </c>
      <c r="G826" s="362" t="s">
        <v>110</v>
      </c>
      <c r="H826" s="362" t="s">
        <v>111</v>
      </c>
      <c r="I826" s="962" t="s">
        <v>112</v>
      </c>
      <c r="J826" s="967">
        <v>12</v>
      </c>
      <c r="K826" s="1060">
        <v>46024</v>
      </c>
      <c r="L826" s="1060">
        <v>47118</v>
      </c>
      <c r="M826" s="964">
        <f t="shared" si="27"/>
        <v>156.28571428571428</v>
      </c>
      <c r="N826" s="1058">
        <v>0</v>
      </c>
      <c r="O826" s="1011" t="s">
        <v>899</v>
      </c>
      <c r="P826" s="364">
        <f t="shared" si="26"/>
        <v>0</v>
      </c>
      <c r="Q826" s="965" t="str" cm="1">
        <f t="array" aca="1" ref="Q826" ca="1">IF(ISNUMBER(P826),IF(P826=100%,"CUMPLIDA",IF(AND(ISNUMBER(L826),ISNUMBER(INDIRECT("FECHA_"&amp;$B826,1))), IF(L826&lt;=INDIRECT("FECHA_"&amp;$B826,1),"INCUMPLIDA","PROCESO"), "VERIFICAR FECHA")),"SIN VALOR AVANCE")</f>
        <v>PROCESO</v>
      </c>
    </row>
    <row r="827" spans="1:17" ht="150.75" x14ac:dyDescent="0.2">
      <c r="A827" s="987" t="s">
        <v>19</v>
      </c>
      <c r="B827" s="988" t="s">
        <v>13</v>
      </c>
      <c r="C827" s="1263"/>
      <c r="D827" s="1263"/>
      <c r="E827" s="1262"/>
      <c r="F827" s="1262" t="s">
        <v>1095</v>
      </c>
      <c r="G827" s="362" t="s">
        <v>114</v>
      </c>
      <c r="H827" s="362" t="s">
        <v>115</v>
      </c>
      <c r="I827" s="962" t="s">
        <v>116</v>
      </c>
      <c r="J827" s="967">
        <v>1</v>
      </c>
      <c r="K827" s="1060">
        <v>46024</v>
      </c>
      <c r="L827" s="1060">
        <v>47118</v>
      </c>
      <c r="M827" s="964">
        <f t="shared" si="27"/>
        <v>156.28571428571428</v>
      </c>
      <c r="N827" s="1058">
        <v>0</v>
      </c>
      <c r="O827" s="1011" t="s">
        <v>1096</v>
      </c>
      <c r="P827" s="364">
        <f t="shared" si="26"/>
        <v>0</v>
      </c>
      <c r="Q827" s="965" t="str" cm="1">
        <f t="array" aca="1" ref="Q827" ca="1">IF(ISNUMBER(P827),IF(P827=100%,"CUMPLIDA",IF(AND(ISNUMBER(L827),ISNUMBER(INDIRECT("FECHA_"&amp;$B827,1))), IF(L827&lt;=INDIRECT("FECHA_"&amp;$B827,1),"INCUMPLIDA","PROCESO"), "VERIFICAR FECHA")),"SIN VALOR AVANCE")</f>
        <v>PROCESO</v>
      </c>
    </row>
    <row r="828" spans="1:17" ht="255.75" x14ac:dyDescent="0.2">
      <c r="A828" s="987" t="s">
        <v>19</v>
      </c>
      <c r="B828" s="988" t="s">
        <v>13</v>
      </c>
      <c r="C828" s="1263" t="s">
        <v>1059</v>
      </c>
      <c r="D828" s="1263" t="s">
        <v>1060</v>
      </c>
      <c r="E828" s="1262"/>
      <c r="F828" s="1262" t="s">
        <v>1095</v>
      </c>
      <c r="G828" s="362" t="s">
        <v>117</v>
      </c>
      <c r="H828" s="362" t="s">
        <v>118</v>
      </c>
      <c r="I828" s="962" t="s">
        <v>119</v>
      </c>
      <c r="J828" s="967">
        <v>2</v>
      </c>
      <c r="K828" s="1060">
        <v>46024</v>
      </c>
      <c r="L828" s="1060">
        <v>47118</v>
      </c>
      <c r="M828" s="964">
        <f t="shared" si="27"/>
        <v>156.28571428571428</v>
      </c>
      <c r="N828" s="1058">
        <v>0</v>
      </c>
      <c r="O828" s="1011" t="s">
        <v>1072</v>
      </c>
      <c r="P828" s="364">
        <f t="shared" si="26"/>
        <v>0</v>
      </c>
      <c r="Q828" s="965" t="str" cm="1">
        <f t="array" aca="1" ref="Q828" ca="1">IF(ISNUMBER(P828),IF(P828=100%,"CUMPLIDA",IF(AND(ISNUMBER(L828),ISNUMBER(INDIRECT("FECHA_"&amp;$B828,1))), IF(L828&lt;=INDIRECT("FECHA_"&amp;$B828,1),"INCUMPLIDA","PROCESO"), "VERIFICAR FECHA")),"SIN VALOR AVANCE")</f>
        <v>PROCESO</v>
      </c>
    </row>
    <row r="829" spans="1:17" ht="150.75" x14ac:dyDescent="0.2">
      <c r="A829" s="987" t="s">
        <v>19</v>
      </c>
      <c r="B829" s="988" t="s">
        <v>13</v>
      </c>
      <c r="C829" s="1263" t="s">
        <v>1059</v>
      </c>
      <c r="D829" s="1263" t="s">
        <v>1060</v>
      </c>
      <c r="E829" s="1262"/>
      <c r="F829" s="1262" t="s">
        <v>1095</v>
      </c>
      <c r="G829" s="362" t="s">
        <v>1097</v>
      </c>
      <c r="H829" s="362" t="s">
        <v>1098</v>
      </c>
      <c r="I829" s="962" t="s">
        <v>1099</v>
      </c>
      <c r="J829" s="963">
        <v>6</v>
      </c>
      <c r="K829" s="1057">
        <v>44927</v>
      </c>
      <c r="L829" s="1057">
        <v>45565</v>
      </c>
      <c r="M829" s="964">
        <f t="shared" si="27"/>
        <v>91.142857142857139</v>
      </c>
      <c r="N829" s="1058">
        <v>6</v>
      </c>
      <c r="O829" s="962" t="s">
        <v>1100</v>
      </c>
      <c r="P829" s="364">
        <f t="shared" si="26"/>
        <v>1</v>
      </c>
      <c r="Q829" s="965" t="str" cm="1">
        <f t="array" aca="1" ref="Q829" ca="1">IF(ISNUMBER(P829),IF(P829=100%,"CUMPLIDA",IF(AND(ISNUMBER(L829),ISNUMBER(INDIRECT("FECHA_"&amp;$B829,1))), IF(L829&lt;=INDIRECT("FECHA_"&amp;$B829,1),"INCUMPLIDA","PROCESO"), "VERIFICAR FECHA")),"SIN VALOR AVANCE")</f>
        <v>CUMPLIDA</v>
      </c>
    </row>
    <row r="830" spans="1:17" ht="135.75" x14ac:dyDescent="0.2">
      <c r="A830" s="987" t="s">
        <v>19</v>
      </c>
      <c r="B830" s="988" t="s">
        <v>13</v>
      </c>
      <c r="C830" s="1263" t="s">
        <v>1059</v>
      </c>
      <c r="D830" s="1263" t="s">
        <v>1060</v>
      </c>
      <c r="E830" s="1262"/>
      <c r="F830" s="1262" t="s">
        <v>1095</v>
      </c>
      <c r="G830" s="362" t="s">
        <v>1101</v>
      </c>
      <c r="H830" s="362" t="s">
        <v>1102</v>
      </c>
      <c r="I830" s="962" t="s">
        <v>1103</v>
      </c>
      <c r="J830" s="963">
        <v>1</v>
      </c>
      <c r="K830" s="1057">
        <v>44927</v>
      </c>
      <c r="L830" s="1057">
        <v>44972</v>
      </c>
      <c r="M830" s="964">
        <f t="shared" si="27"/>
        <v>6.4285714285714288</v>
      </c>
      <c r="N830" s="1058">
        <v>1</v>
      </c>
      <c r="O830" s="962" t="s">
        <v>1104</v>
      </c>
      <c r="P830" s="364">
        <f t="shared" si="26"/>
        <v>1</v>
      </c>
      <c r="Q830" s="965" t="str" cm="1">
        <f t="array" aca="1" ref="Q830" ca="1">IF(ISNUMBER(P830),IF(P830=100%,"CUMPLIDA",IF(AND(ISNUMBER(L830),ISNUMBER(INDIRECT("FECHA_"&amp;$B830,1))), IF(L830&lt;=INDIRECT("FECHA_"&amp;$B830,1),"INCUMPLIDA","PROCESO"), "VERIFICAR FECHA")),"SIN VALOR AVANCE")</f>
        <v>CUMPLIDA</v>
      </c>
    </row>
    <row r="831" spans="1:17" ht="225.75" x14ac:dyDescent="0.2">
      <c r="A831" s="987" t="s">
        <v>19</v>
      </c>
      <c r="B831" s="988" t="s">
        <v>13</v>
      </c>
      <c r="C831" s="1263" t="s">
        <v>1059</v>
      </c>
      <c r="D831" s="1263" t="s">
        <v>1060</v>
      </c>
      <c r="E831" s="1262"/>
      <c r="F831" s="1262" t="s">
        <v>1095</v>
      </c>
      <c r="G831" s="362" t="s">
        <v>1101</v>
      </c>
      <c r="H831" s="362" t="s">
        <v>1105</v>
      </c>
      <c r="I831" s="962" t="s">
        <v>1106</v>
      </c>
      <c r="J831" s="963">
        <v>1</v>
      </c>
      <c r="K831" s="1057">
        <v>44973</v>
      </c>
      <c r="L831" s="1057">
        <v>45000</v>
      </c>
      <c r="M831" s="964">
        <f t="shared" si="27"/>
        <v>3.8571428571428572</v>
      </c>
      <c r="N831" s="1058">
        <v>1</v>
      </c>
      <c r="O831" s="962" t="s">
        <v>1107</v>
      </c>
      <c r="P831" s="364">
        <f t="shared" si="26"/>
        <v>1</v>
      </c>
      <c r="Q831" s="965" t="str" cm="1">
        <f t="array" aca="1" ref="Q831" ca="1">IF(ISNUMBER(P831),IF(P831=100%,"CUMPLIDA",IF(AND(ISNUMBER(L831),ISNUMBER(INDIRECT("FECHA_"&amp;$B831,1))), IF(L831&lt;=INDIRECT("FECHA_"&amp;$B831,1),"INCUMPLIDA","PROCESO"), "VERIFICAR FECHA")),"SIN VALOR AVANCE")</f>
        <v>CUMPLIDA</v>
      </c>
    </row>
    <row r="832" spans="1:17" ht="225.75" x14ac:dyDescent="0.2">
      <c r="A832" s="987" t="s">
        <v>19</v>
      </c>
      <c r="B832" s="988" t="s">
        <v>13</v>
      </c>
      <c r="C832" s="1263" t="s">
        <v>1059</v>
      </c>
      <c r="D832" s="1263" t="s">
        <v>1060</v>
      </c>
      <c r="E832" s="1262"/>
      <c r="F832" s="1262" t="s">
        <v>1095</v>
      </c>
      <c r="G832" s="362" t="s">
        <v>1101</v>
      </c>
      <c r="H832" s="362" t="s">
        <v>1108</v>
      </c>
      <c r="I832" s="962" t="s">
        <v>1109</v>
      </c>
      <c r="J832" s="963">
        <v>1</v>
      </c>
      <c r="K832" s="1057">
        <v>45001</v>
      </c>
      <c r="L832" s="1057">
        <v>45412</v>
      </c>
      <c r="M832" s="964">
        <f t="shared" si="27"/>
        <v>58.714285714285715</v>
      </c>
      <c r="N832" s="1058">
        <v>1</v>
      </c>
      <c r="O832" s="962" t="s">
        <v>1107</v>
      </c>
      <c r="P832" s="364">
        <f t="shared" si="26"/>
        <v>1</v>
      </c>
      <c r="Q832" s="965" t="str" cm="1">
        <f t="array" aca="1" ref="Q832" ca="1">IF(ISNUMBER(P832),IF(P832=100%,"CUMPLIDA",IF(AND(ISNUMBER(L832),ISNUMBER(INDIRECT("FECHA_"&amp;$B832,1))), IF(L832&lt;=INDIRECT("FECHA_"&amp;$B832,1),"INCUMPLIDA","PROCESO"), "VERIFICAR FECHA")),"SIN VALOR AVANCE")</f>
        <v>CUMPLIDA</v>
      </c>
    </row>
    <row r="833" spans="1:17" ht="180.75" customHeight="1" x14ac:dyDescent="0.2">
      <c r="A833" s="987" t="s">
        <v>19</v>
      </c>
      <c r="B833" s="988" t="s">
        <v>13</v>
      </c>
      <c r="C833" s="1263" t="s">
        <v>1059</v>
      </c>
      <c r="D833" s="1263" t="s">
        <v>1060</v>
      </c>
      <c r="E833" s="1262" t="s">
        <v>1110</v>
      </c>
      <c r="F833" s="1262" t="s">
        <v>1111</v>
      </c>
      <c r="G833" s="362" t="s">
        <v>1112</v>
      </c>
      <c r="H833" s="362" t="s">
        <v>1068</v>
      </c>
      <c r="I833" s="962" t="s">
        <v>1069</v>
      </c>
      <c r="J833" s="963">
        <v>3</v>
      </c>
      <c r="K833" s="1057">
        <v>44958</v>
      </c>
      <c r="L833" s="1057">
        <v>45323</v>
      </c>
      <c r="M833" s="964">
        <f t="shared" si="27"/>
        <v>52.142857142857146</v>
      </c>
      <c r="N833" s="1058">
        <v>3</v>
      </c>
      <c r="O833" s="962" t="s">
        <v>1113</v>
      </c>
      <c r="P833" s="364">
        <f t="shared" si="26"/>
        <v>1</v>
      </c>
      <c r="Q833" s="965" t="str" cm="1">
        <f t="array" aca="1" ref="Q833" ca="1">IF(ISNUMBER(P833),IF(P833=100%,"CUMPLIDA",IF(AND(ISNUMBER(L833),ISNUMBER(INDIRECT("FECHA_"&amp;$B833,1))), IF(L833&lt;=INDIRECT("FECHA_"&amp;$B833,1),"INCUMPLIDA","PROCESO"), "VERIFICAR FECHA")),"SIN VALOR AVANCE")</f>
        <v>CUMPLIDA</v>
      </c>
    </row>
    <row r="834" spans="1:17" ht="90.75" x14ac:dyDescent="0.2">
      <c r="A834" s="987" t="s">
        <v>19</v>
      </c>
      <c r="B834" s="988" t="s">
        <v>13</v>
      </c>
      <c r="C834" s="1263"/>
      <c r="D834" s="1263"/>
      <c r="E834" s="1262"/>
      <c r="F834" s="1262" t="s">
        <v>1111</v>
      </c>
      <c r="G834" s="362" t="s">
        <v>1071</v>
      </c>
      <c r="H834" s="1008" t="s">
        <v>682</v>
      </c>
      <c r="I834" s="962" t="s">
        <v>683</v>
      </c>
      <c r="J834" s="963">
        <v>1</v>
      </c>
      <c r="K834" s="1057">
        <v>45231</v>
      </c>
      <c r="L834" s="1057">
        <v>45504</v>
      </c>
      <c r="M834" s="964">
        <f t="shared" si="27"/>
        <v>39</v>
      </c>
      <c r="N834" s="1058">
        <v>1</v>
      </c>
      <c r="O834" s="1011" t="s">
        <v>802</v>
      </c>
      <c r="P834" s="364">
        <f t="shared" si="26"/>
        <v>1</v>
      </c>
      <c r="Q834" s="965" t="str" cm="1">
        <f t="array" aca="1" ref="Q834" ca="1">IF(ISNUMBER(P834),IF(P834=100%,"CUMPLIDA",IF(AND(ISNUMBER(L834),ISNUMBER(INDIRECT("FECHA_"&amp;$B834,1))), IF(L834&lt;=INDIRECT("FECHA_"&amp;$B834,1),"INCUMPLIDA","PROCESO"), "VERIFICAR FECHA")),"SIN VALOR AVANCE")</f>
        <v>CUMPLIDA</v>
      </c>
    </row>
    <row r="835" spans="1:17" ht="255.75" x14ac:dyDescent="0.2">
      <c r="A835" s="987" t="s">
        <v>19</v>
      </c>
      <c r="B835" s="988" t="s">
        <v>13</v>
      </c>
      <c r="C835" s="1263"/>
      <c r="D835" s="1263"/>
      <c r="E835" s="1262"/>
      <c r="F835" s="1262" t="s">
        <v>1111</v>
      </c>
      <c r="G835" s="362" t="s">
        <v>1071</v>
      </c>
      <c r="H835" s="1008" t="s">
        <v>685</v>
      </c>
      <c r="I835" s="962" t="s">
        <v>686</v>
      </c>
      <c r="J835" s="963">
        <v>1</v>
      </c>
      <c r="K835" s="1057">
        <v>45231</v>
      </c>
      <c r="L835" s="1057">
        <v>45504</v>
      </c>
      <c r="M835" s="964">
        <f t="shared" si="27"/>
        <v>39</v>
      </c>
      <c r="N835" s="1058">
        <v>1</v>
      </c>
      <c r="O835" s="1011" t="s">
        <v>1072</v>
      </c>
      <c r="P835" s="364">
        <f t="shared" si="26"/>
        <v>1</v>
      </c>
      <c r="Q835" s="965" t="str" cm="1">
        <f t="array" aca="1" ref="Q835" ca="1">IF(ISNUMBER(P835),IF(P835=100%,"CUMPLIDA",IF(AND(ISNUMBER(L835),ISNUMBER(INDIRECT("FECHA_"&amp;$B835,1))), IF(L835&lt;=INDIRECT("FECHA_"&amp;$B835,1),"INCUMPLIDA","PROCESO"), "VERIFICAR FECHA")),"SIN VALOR AVANCE")</f>
        <v>CUMPLIDA</v>
      </c>
    </row>
    <row r="836" spans="1:17" ht="180.75" x14ac:dyDescent="0.2">
      <c r="A836" s="987" t="s">
        <v>19</v>
      </c>
      <c r="B836" s="988" t="s">
        <v>13</v>
      </c>
      <c r="C836" s="1263"/>
      <c r="D836" s="1263"/>
      <c r="E836" s="1262"/>
      <c r="F836" s="1262" t="s">
        <v>1111</v>
      </c>
      <c r="G836" s="362" t="s">
        <v>97</v>
      </c>
      <c r="H836" s="362" t="s">
        <v>98</v>
      </c>
      <c r="I836" s="962" t="s">
        <v>99</v>
      </c>
      <c r="J836" s="967">
        <v>1</v>
      </c>
      <c r="K836" s="1060">
        <v>45323</v>
      </c>
      <c r="L836" s="1060">
        <v>45747</v>
      </c>
      <c r="M836" s="964">
        <f t="shared" si="27"/>
        <v>60.571428571428569</v>
      </c>
      <c r="N836" s="1058">
        <v>0</v>
      </c>
      <c r="O836" s="1011" t="s">
        <v>1114</v>
      </c>
      <c r="P836" s="364">
        <f t="shared" si="26"/>
        <v>0</v>
      </c>
      <c r="Q836" s="965" t="str" cm="1">
        <f t="array" aca="1" ref="Q836" ca="1">IF(ISNUMBER(P836),IF(P836=100%,"CUMPLIDA",IF(AND(ISNUMBER(L836),ISNUMBER(INDIRECT("FECHA_"&amp;$B836,1))), IF(L836&lt;=INDIRECT("FECHA_"&amp;$B836,1),"INCUMPLIDA","PROCESO"), "VERIFICAR FECHA")),"SIN VALOR AVANCE")</f>
        <v>PROCESO</v>
      </c>
    </row>
    <row r="837" spans="1:17" ht="90.75" customHeight="1" x14ac:dyDescent="0.2">
      <c r="A837" s="987" t="s">
        <v>19</v>
      </c>
      <c r="B837" s="988" t="s">
        <v>13</v>
      </c>
      <c r="C837" s="1263" t="s">
        <v>1059</v>
      </c>
      <c r="D837" s="1263" t="s">
        <v>1060</v>
      </c>
      <c r="E837" s="1262"/>
      <c r="F837" s="1262" t="s">
        <v>1111</v>
      </c>
      <c r="G837" s="362" t="s">
        <v>101</v>
      </c>
      <c r="H837" s="362" t="s">
        <v>101</v>
      </c>
      <c r="I837" s="962" t="s">
        <v>102</v>
      </c>
      <c r="J837" s="967">
        <v>1</v>
      </c>
      <c r="K837" s="1060">
        <v>45323</v>
      </c>
      <c r="L837" s="1060">
        <v>45747</v>
      </c>
      <c r="M837" s="964">
        <f t="shared" si="27"/>
        <v>60.571428571428569</v>
      </c>
      <c r="N837" s="1058">
        <v>0</v>
      </c>
      <c r="O837" s="1011" t="s">
        <v>899</v>
      </c>
      <c r="P837" s="364">
        <f t="shared" si="26"/>
        <v>0</v>
      </c>
      <c r="Q837" s="965" t="str" cm="1">
        <f t="array" aca="1" ref="Q837" ca="1">IF(ISNUMBER(P837),IF(P837=100%,"CUMPLIDA",IF(AND(ISNUMBER(L837),ISNUMBER(INDIRECT("FECHA_"&amp;$B837,1))), IF(L837&lt;=INDIRECT("FECHA_"&amp;$B837,1),"INCUMPLIDA","PROCESO"), "VERIFICAR FECHA")),"SIN VALOR AVANCE")</f>
        <v>PROCESO</v>
      </c>
    </row>
    <row r="838" spans="1:17" ht="90.75" x14ac:dyDescent="0.2">
      <c r="A838" s="987" t="s">
        <v>19</v>
      </c>
      <c r="B838" s="988" t="s">
        <v>13</v>
      </c>
      <c r="C838" s="1263"/>
      <c r="D838" s="1263"/>
      <c r="E838" s="1262"/>
      <c r="F838" s="1262" t="s">
        <v>1111</v>
      </c>
      <c r="G838" s="362" t="s">
        <v>237</v>
      </c>
      <c r="H838" s="362" t="s">
        <v>238</v>
      </c>
      <c r="I838" s="962" t="s">
        <v>239</v>
      </c>
      <c r="J838" s="967">
        <v>1</v>
      </c>
      <c r="K838" s="1060">
        <v>45231</v>
      </c>
      <c r="L838" s="1060">
        <v>45747</v>
      </c>
      <c r="M838" s="964">
        <f t="shared" si="27"/>
        <v>73.714285714285708</v>
      </c>
      <c r="N838" s="1058">
        <v>0</v>
      </c>
      <c r="O838" s="1011" t="s">
        <v>899</v>
      </c>
      <c r="P838" s="364">
        <f t="shared" si="26"/>
        <v>0</v>
      </c>
      <c r="Q838" s="965" t="str" cm="1">
        <f t="array" aca="1" ref="Q838" ca="1">IF(ISNUMBER(P838),IF(P838=100%,"CUMPLIDA",IF(AND(ISNUMBER(L838),ISNUMBER(INDIRECT("FECHA_"&amp;$B838,1))), IF(L838&lt;=INDIRECT("FECHA_"&amp;$B838,1),"INCUMPLIDA","PROCESO"), "VERIFICAR FECHA")),"SIN VALOR AVANCE")</f>
        <v>PROCESO</v>
      </c>
    </row>
    <row r="839" spans="1:17" ht="180.75" x14ac:dyDescent="0.2">
      <c r="A839" s="987" t="s">
        <v>19</v>
      </c>
      <c r="B839" s="988" t="s">
        <v>13</v>
      </c>
      <c r="C839" s="1263"/>
      <c r="D839" s="1263"/>
      <c r="E839" s="1262"/>
      <c r="F839" s="1262" t="s">
        <v>1111</v>
      </c>
      <c r="G839" s="362" t="s">
        <v>104</v>
      </c>
      <c r="H839" s="362" t="s">
        <v>104</v>
      </c>
      <c r="I839" s="962" t="s">
        <v>247</v>
      </c>
      <c r="J839" s="967">
        <v>1</v>
      </c>
      <c r="K839" s="1060">
        <v>45323</v>
      </c>
      <c r="L839" s="1060">
        <v>45747</v>
      </c>
      <c r="M839" s="964">
        <f t="shared" si="27"/>
        <v>60.571428571428569</v>
      </c>
      <c r="N839" s="1058">
        <v>0</v>
      </c>
      <c r="O839" s="1011" t="s">
        <v>1114</v>
      </c>
      <c r="P839" s="364">
        <f t="shared" si="26"/>
        <v>0</v>
      </c>
      <c r="Q839" s="965" t="str" cm="1">
        <f t="array" aca="1" ref="Q839" ca="1">IF(ISNUMBER(P839),IF(P839=100%,"CUMPLIDA",IF(AND(ISNUMBER(L839),ISNUMBER(INDIRECT("FECHA_"&amp;$B839,1))), IF(L839&lt;=INDIRECT("FECHA_"&amp;$B839,1),"INCUMPLIDA","PROCESO"), "VERIFICAR FECHA")),"SIN VALOR AVANCE")</f>
        <v>PROCESO</v>
      </c>
    </row>
    <row r="840" spans="1:17" ht="90.75" x14ac:dyDescent="0.2">
      <c r="A840" s="987" t="s">
        <v>19</v>
      </c>
      <c r="B840" s="988" t="s">
        <v>13</v>
      </c>
      <c r="C840" s="1263"/>
      <c r="D840" s="1263"/>
      <c r="E840" s="1262"/>
      <c r="F840" s="1262" t="s">
        <v>1111</v>
      </c>
      <c r="G840" s="362" t="s">
        <v>806</v>
      </c>
      <c r="H840" s="362" t="s">
        <v>806</v>
      </c>
      <c r="I840" s="962" t="s">
        <v>107</v>
      </c>
      <c r="J840" s="967">
        <v>1</v>
      </c>
      <c r="K840" s="1060">
        <v>45231</v>
      </c>
      <c r="L840" s="1060">
        <v>45747</v>
      </c>
      <c r="M840" s="964">
        <f t="shared" si="27"/>
        <v>73.714285714285708</v>
      </c>
      <c r="N840" s="1058">
        <v>0</v>
      </c>
      <c r="O840" s="1011" t="s">
        <v>899</v>
      </c>
      <c r="P840" s="364">
        <f t="shared" si="26"/>
        <v>0</v>
      </c>
      <c r="Q840" s="965" t="str" cm="1">
        <f t="array" aca="1" ref="Q840" ca="1">IF(ISNUMBER(P840),IF(P840=100%,"CUMPLIDA",IF(AND(ISNUMBER(L840),ISNUMBER(INDIRECT("FECHA_"&amp;$B840,1))), IF(L840&lt;=INDIRECT("FECHA_"&amp;$B840,1),"INCUMPLIDA","PROCESO"), "VERIFICAR FECHA")),"SIN VALOR AVANCE")</f>
        <v>PROCESO</v>
      </c>
    </row>
    <row r="841" spans="1:17" ht="255.75" x14ac:dyDescent="0.2">
      <c r="A841" s="987" t="s">
        <v>19</v>
      </c>
      <c r="B841" s="988" t="s">
        <v>13</v>
      </c>
      <c r="C841" s="1263"/>
      <c r="D841" s="1263"/>
      <c r="E841" s="1262"/>
      <c r="F841" s="1262" t="s">
        <v>1111</v>
      </c>
      <c r="G841" s="362" t="s">
        <v>807</v>
      </c>
      <c r="H841" s="362" t="s">
        <v>807</v>
      </c>
      <c r="I841" s="962" t="s">
        <v>531</v>
      </c>
      <c r="J841" s="967">
        <v>1</v>
      </c>
      <c r="K841" s="1060">
        <v>45231</v>
      </c>
      <c r="L841" s="1060">
        <v>45808</v>
      </c>
      <c r="M841" s="964">
        <f t="shared" si="27"/>
        <v>82.428571428571431</v>
      </c>
      <c r="N841" s="1058">
        <v>0</v>
      </c>
      <c r="O841" s="1011" t="s">
        <v>1072</v>
      </c>
      <c r="P841" s="364">
        <f t="shared" si="26"/>
        <v>0</v>
      </c>
      <c r="Q841" s="965" t="str" cm="1">
        <f t="array" aca="1" ref="Q841" ca="1">IF(ISNUMBER(P841),IF(P841=100%,"CUMPLIDA",IF(AND(ISNUMBER(L841),ISNUMBER(INDIRECT("FECHA_"&amp;$B841,1))), IF(L841&lt;=INDIRECT("FECHA_"&amp;$B841,1),"INCUMPLIDA","PROCESO"), "VERIFICAR FECHA")),"SIN VALOR AVANCE")</f>
        <v>PROCESO</v>
      </c>
    </row>
    <row r="842" spans="1:17" ht="90.75" x14ac:dyDescent="0.2">
      <c r="A842" s="987" t="s">
        <v>19</v>
      </c>
      <c r="B842" s="988" t="s">
        <v>13</v>
      </c>
      <c r="C842" s="1263"/>
      <c r="D842" s="1263"/>
      <c r="E842" s="1262"/>
      <c r="F842" s="1262" t="s">
        <v>1111</v>
      </c>
      <c r="G842" s="362" t="s">
        <v>110</v>
      </c>
      <c r="H842" s="362" t="s">
        <v>111</v>
      </c>
      <c r="I842" s="962" t="s">
        <v>112</v>
      </c>
      <c r="J842" s="967">
        <v>12</v>
      </c>
      <c r="K842" s="1060">
        <v>46024</v>
      </c>
      <c r="L842" s="1060">
        <v>47118</v>
      </c>
      <c r="M842" s="964">
        <f t="shared" si="27"/>
        <v>156.28571428571428</v>
      </c>
      <c r="N842" s="1058">
        <v>0</v>
      </c>
      <c r="O842" s="1011" t="s">
        <v>899</v>
      </c>
      <c r="P842" s="364">
        <f t="shared" ref="P842:P905" si="28">IF(B842="ITRC",N842,N842/J842)</f>
        <v>0</v>
      </c>
      <c r="Q842" s="965" t="str" cm="1">
        <f t="array" aca="1" ref="Q842" ca="1">IF(ISNUMBER(P842),IF(P842=100%,"CUMPLIDA",IF(AND(ISNUMBER(L842),ISNUMBER(INDIRECT("FECHA_"&amp;$B842,1))), IF(L842&lt;=INDIRECT("FECHA_"&amp;$B842,1),"INCUMPLIDA","PROCESO"), "VERIFICAR FECHA")),"SIN VALOR AVANCE")</f>
        <v>PROCESO</v>
      </c>
    </row>
    <row r="843" spans="1:17" ht="180.75" x14ac:dyDescent="0.2">
      <c r="A843" s="987" t="s">
        <v>19</v>
      </c>
      <c r="B843" s="988" t="s">
        <v>13</v>
      </c>
      <c r="C843" s="1263" t="s">
        <v>1059</v>
      </c>
      <c r="D843" s="1263" t="s">
        <v>1060</v>
      </c>
      <c r="E843" s="1262"/>
      <c r="F843" s="1262" t="s">
        <v>1111</v>
      </c>
      <c r="G843" s="362" t="s">
        <v>114</v>
      </c>
      <c r="H843" s="362" t="s">
        <v>115</v>
      </c>
      <c r="I843" s="962" t="s">
        <v>116</v>
      </c>
      <c r="J843" s="967">
        <v>1</v>
      </c>
      <c r="K843" s="1060">
        <v>46024</v>
      </c>
      <c r="L843" s="1060">
        <v>47118</v>
      </c>
      <c r="M843" s="964">
        <f t="shared" si="27"/>
        <v>156.28571428571428</v>
      </c>
      <c r="N843" s="1058">
        <v>0</v>
      </c>
      <c r="O843" s="1011" t="s">
        <v>1114</v>
      </c>
      <c r="P843" s="364">
        <f t="shared" si="28"/>
        <v>0</v>
      </c>
      <c r="Q843" s="965" t="str" cm="1">
        <f t="array" aca="1" ref="Q843" ca="1">IF(ISNUMBER(P843),IF(P843=100%,"CUMPLIDA",IF(AND(ISNUMBER(L843),ISNUMBER(INDIRECT("FECHA_"&amp;$B843,1))), IF(L843&lt;=INDIRECT("FECHA_"&amp;$B843,1),"INCUMPLIDA","PROCESO"), "VERIFICAR FECHA")),"SIN VALOR AVANCE")</f>
        <v>PROCESO</v>
      </c>
    </row>
    <row r="844" spans="1:17" ht="255.75" x14ac:dyDescent="0.2">
      <c r="A844" s="987" t="s">
        <v>19</v>
      </c>
      <c r="B844" s="988" t="s">
        <v>13</v>
      </c>
      <c r="C844" s="1263" t="s">
        <v>1059</v>
      </c>
      <c r="D844" s="1263" t="s">
        <v>1060</v>
      </c>
      <c r="E844" s="1262"/>
      <c r="F844" s="1262" t="s">
        <v>1111</v>
      </c>
      <c r="G844" s="362" t="s">
        <v>117</v>
      </c>
      <c r="H844" s="362" t="s">
        <v>118</v>
      </c>
      <c r="I844" s="962" t="s">
        <v>119</v>
      </c>
      <c r="J844" s="967">
        <v>2</v>
      </c>
      <c r="K844" s="1060">
        <v>46024</v>
      </c>
      <c r="L844" s="1060">
        <v>47118</v>
      </c>
      <c r="M844" s="964">
        <f t="shared" si="27"/>
        <v>156.28571428571428</v>
      </c>
      <c r="N844" s="1058">
        <v>0</v>
      </c>
      <c r="O844" s="1011" t="s">
        <v>1072</v>
      </c>
      <c r="P844" s="364">
        <f t="shared" si="28"/>
        <v>0</v>
      </c>
      <c r="Q844" s="965" t="str" cm="1">
        <f t="array" aca="1" ref="Q844" ca="1">IF(ISNUMBER(P844),IF(P844=100%,"CUMPLIDA",IF(AND(ISNUMBER(L844),ISNUMBER(INDIRECT("FECHA_"&amp;$B844,1))), IF(L844&lt;=INDIRECT("FECHA_"&amp;$B844,1),"INCUMPLIDA","PROCESO"), "VERIFICAR FECHA")),"SIN VALOR AVANCE")</f>
        <v>PROCESO</v>
      </c>
    </row>
    <row r="845" spans="1:17" ht="135.75" x14ac:dyDescent="0.2">
      <c r="A845" s="987" t="s">
        <v>19</v>
      </c>
      <c r="B845" s="988" t="s">
        <v>13</v>
      </c>
      <c r="C845" s="1263" t="s">
        <v>1059</v>
      </c>
      <c r="D845" s="1263" t="s">
        <v>1060</v>
      </c>
      <c r="E845" s="1262"/>
      <c r="F845" s="1262" t="s">
        <v>1111</v>
      </c>
      <c r="G845" s="362" t="s">
        <v>1074</v>
      </c>
      <c r="H845" s="362" t="s">
        <v>1075</v>
      </c>
      <c r="I845" s="962" t="s">
        <v>1076</v>
      </c>
      <c r="J845" s="963">
        <v>1</v>
      </c>
      <c r="K845" s="1057">
        <v>44927</v>
      </c>
      <c r="L845" s="1057">
        <v>45016</v>
      </c>
      <c r="M845" s="964">
        <f t="shared" si="27"/>
        <v>12.714285714285714</v>
      </c>
      <c r="N845" s="1058">
        <v>1</v>
      </c>
      <c r="O845" s="962" t="s">
        <v>1077</v>
      </c>
      <c r="P845" s="364">
        <f t="shared" si="28"/>
        <v>1</v>
      </c>
      <c r="Q845" s="965" t="str" cm="1">
        <f t="array" aca="1" ref="Q845" ca="1">IF(ISNUMBER(P845),IF(P845=100%,"CUMPLIDA",IF(AND(ISNUMBER(L845),ISNUMBER(INDIRECT("FECHA_"&amp;$B845,1))), IF(L845&lt;=INDIRECT("FECHA_"&amp;$B845,1),"INCUMPLIDA","PROCESO"), "VERIFICAR FECHA")),"SIN VALOR AVANCE")</f>
        <v>CUMPLIDA</v>
      </c>
    </row>
    <row r="846" spans="1:17" ht="225.75" x14ac:dyDescent="0.2">
      <c r="A846" s="987" t="s">
        <v>19</v>
      </c>
      <c r="B846" s="988" t="s">
        <v>13</v>
      </c>
      <c r="C846" s="1263" t="s">
        <v>1059</v>
      </c>
      <c r="D846" s="1263" t="s">
        <v>1060</v>
      </c>
      <c r="E846" s="1262"/>
      <c r="F846" s="1262" t="s">
        <v>1111</v>
      </c>
      <c r="G846" s="362" t="s">
        <v>1074</v>
      </c>
      <c r="H846" s="362" t="s">
        <v>1115</v>
      </c>
      <c r="I846" s="962" t="s">
        <v>697</v>
      </c>
      <c r="J846" s="963">
        <v>1</v>
      </c>
      <c r="K846" s="1057">
        <v>45017</v>
      </c>
      <c r="L846" s="1057">
        <v>45138</v>
      </c>
      <c r="M846" s="964">
        <f t="shared" si="27"/>
        <v>17.285714285714285</v>
      </c>
      <c r="N846" s="1058">
        <v>1</v>
      </c>
      <c r="O846" s="962" t="s">
        <v>1116</v>
      </c>
      <c r="P846" s="364">
        <f t="shared" si="28"/>
        <v>1</v>
      </c>
      <c r="Q846" s="965" t="str" cm="1">
        <f t="array" aca="1" ref="Q846" ca="1">IF(ISNUMBER(P846),IF(P846=100%,"CUMPLIDA",IF(AND(ISNUMBER(L846),ISNUMBER(INDIRECT("FECHA_"&amp;$B846,1))), IF(L846&lt;=INDIRECT("FECHA_"&amp;$B846,1),"INCUMPLIDA","PROCESO"), "VERIFICAR FECHA")),"SIN VALOR AVANCE")</f>
        <v>CUMPLIDA</v>
      </c>
    </row>
    <row r="847" spans="1:17" ht="135.75" x14ac:dyDescent="0.2">
      <c r="A847" s="987" t="s">
        <v>19</v>
      </c>
      <c r="B847" s="988" t="s">
        <v>13</v>
      </c>
      <c r="C847" s="1263" t="s">
        <v>1059</v>
      </c>
      <c r="D847" s="1263" t="s">
        <v>1060</v>
      </c>
      <c r="E847" s="1262"/>
      <c r="F847" s="1262" t="s">
        <v>1111</v>
      </c>
      <c r="G847" s="362" t="s">
        <v>1117</v>
      </c>
      <c r="H847" s="362" t="s">
        <v>1118</v>
      </c>
      <c r="I847" s="962" t="s">
        <v>697</v>
      </c>
      <c r="J847" s="963">
        <v>12</v>
      </c>
      <c r="K847" s="1057">
        <v>44958</v>
      </c>
      <c r="L847" s="1057">
        <v>45323</v>
      </c>
      <c r="M847" s="964">
        <f t="shared" si="27"/>
        <v>52.142857142857146</v>
      </c>
      <c r="N847" s="1058">
        <v>12</v>
      </c>
      <c r="O847" s="962" t="s">
        <v>1119</v>
      </c>
      <c r="P847" s="364">
        <f t="shared" si="28"/>
        <v>1</v>
      </c>
      <c r="Q847" s="965" t="str" cm="1">
        <f t="array" aca="1" ref="Q847" ca="1">IF(ISNUMBER(P847),IF(P847=100%,"CUMPLIDA",IF(AND(ISNUMBER(L847),ISNUMBER(INDIRECT("FECHA_"&amp;$B847,1))), IF(L847&lt;=INDIRECT("FECHA_"&amp;$B847,1),"INCUMPLIDA","PROCESO"), "VERIFICAR FECHA")),"SIN VALOR AVANCE")</f>
        <v>CUMPLIDA</v>
      </c>
    </row>
    <row r="848" spans="1:17" ht="135.75" x14ac:dyDescent="0.2">
      <c r="A848" s="987" t="s">
        <v>19</v>
      </c>
      <c r="B848" s="988" t="s">
        <v>13</v>
      </c>
      <c r="C848" s="1263" t="s">
        <v>1059</v>
      </c>
      <c r="D848" s="1263" t="s">
        <v>1060</v>
      </c>
      <c r="E848" s="1262"/>
      <c r="F848" s="1262" t="s">
        <v>1111</v>
      </c>
      <c r="G848" s="362" t="s">
        <v>1120</v>
      </c>
      <c r="H848" s="362" t="s">
        <v>1121</v>
      </c>
      <c r="I848" s="962" t="s">
        <v>697</v>
      </c>
      <c r="J848" s="963">
        <v>4</v>
      </c>
      <c r="K848" s="1057">
        <v>44958</v>
      </c>
      <c r="L848" s="1057">
        <v>45323</v>
      </c>
      <c r="M848" s="964">
        <f t="shared" si="27"/>
        <v>52.142857142857146</v>
      </c>
      <c r="N848" s="1058">
        <v>4</v>
      </c>
      <c r="O848" s="962" t="s">
        <v>1082</v>
      </c>
      <c r="P848" s="364">
        <f t="shared" si="28"/>
        <v>1</v>
      </c>
      <c r="Q848" s="965" t="str" cm="1">
        <f t="array" aca="1" ref="Q848" ca="1">IF(ISNUMBER(P848),IF(P848=100%,"CUMPLIDA",IF(AND(ISNUMBER(L848),ISNUMBER(INDIRECT("FECHA_"&amp;$B848,1))), IF(L848&lt;=INDIRECT("FECHA_"&amp;$B848,1),"INCUMPLIDA","PROCESO"), "VERIFICAR FECHA")),"SIN VALOR AVANCE")</f>
        <v>CUMPLIDA</v>
      </c>
    </row>
    <row r="849" spans="1:17" ht="135.75" x14ac:dyDescent="0.2">
      <c r="A849" s="987" t="s">
        <v>19</v>
      </c>
      <c r="B849" s="988" t="s">
        <v>13</v>
      </c>
      <c r="C849" s="1263" t="s">
        <v>1059</v>
      </c>
      <c r="D849" s="1263" t="s">
        <v>1060</v>
      </c>
      <c r="E849" s="1262"/>
      <c r="F849" s="1262" t="s">
        <v>1111</v>
      </c>
      <c r="G849" s="362" t="s">
        <v>1085</v>
      </c>
      <c r="H849" s="362" t="s">
        <v>1086</v>
      </c>
      <c r="I849" s="962" t="s">
        <v>697</v>
      </c>
      <c r="J849" s="963">
        <v>1</v>
      </c>
      <c r="K849" s="1057">
        <v>44958</v>
      </c>
      <c r="L849" s="1057">
        <v>44985</v>
      </c>
      <c r="M849" s="964">
        <f t="shared" si="27"/>
        <v>3.8571428571428572</v>
      </c>
      <c r="N849" s="1058">
        <v>1</v>
      </c>
      <c r="O849" s="962" t="s">
        <v>1082</v>
      </c>
      <c r="P849" s="364">
        <f t="shared" si="28"/>
        <v>1</v>
      </c>
      <c r="Q849" s="965" t="str" cm="1">
        <f t="array" aca="1" ref="Q849" ca="1">IF(ISNUMBER(P849),IF(P849=100%,"CUMPLIDA",IF(AND(ISNUMBER(L849),ISNUMBER(INDIRECT("FECHA_"&amp;$B849,1))), IF(L849&lt;=INDIRECT("FECHA_"&amp;$B849,1),"INCUMPLIDA","PROCESO"), "VERIFICAR FECHA")),"SIN VALOR AVANCE")</f>
        <v>CUMPLIDA</v>
      </c>
    </row>
    <row r="850" spans="1:17" ht="180.75" customHeight="1" x14ac:dyDescent="0.2">
      <c r="A850" s="987" t="s">
        <v>19</v>
      </c>
      <c r="B850" s="988" t="s">
        <v>13</v>
      </c>
      <c r="C850" s="1263" t="s">
        <v>1059</v>
      </c>
      <c r="D850" s="1263" t="s">
        <v>1060</v>
      </c>
      <c r="E850" s="1262" t="s">
        <v>1122</v>
      </c>
      <c r="F850" s="1262" t="s">
        <v>1123</v>
      </c>
      <c r="G850" s="362" t="s">
        <v>1112</v>
      </c>
      <c r="H850" s="362" t="s">
        <v>1068</v>
      </c>
      <c r="I850" s="962" t="s">
        <v>1069</v>
      </c>
      <c r="J850" s="963">
        <v>3</v>
      </c>
      <c r="K850" s="1057">
        <v>44958</v>
      </c>
      <c r="L850" s="1057">
        <v>45323</v>
      </c>
      <c r="M850" s="964">
        <f t="shared" si="27"/>
        <v>52.142857142857146</v>
      </c>
      <c r="N850" s="1058">
        <v>3</v>
      </c>
      <c r="O850" s="962" t="s">
        <v>1124</v>
      </c>
      <c r="P850" s="364">
        <f t="shared" si="28"/>
        <v>1</v>
      </c>
      <c r="Q850" s="965" t="str" cm="1">
        <f t="array" aca="1" ref="Q850" ca="1">IF(ISNUMBER(P850),IF(P850=100%,"CUMPLIDA",IF(AND(ISNUMBER(L850),ISNUMBER(INDIRECT("FECHA_"&amp;$B850,1))), IF(L850&lt;=INDIRECT("FECHA_"&amp;$B850,1),"INCUMPLIDA","PROCESO"), "VERIFICAR FECHA")),"SIN VALOR AVANCE")</f>
        <v>CUMPLIDA</v>
      </c>
    </row>
    <row r="851" spans="1:17" ht="90.75" x14ac:dyDescent="0.2">
      <c r="A851" s="987" t="s">
        <v>19</v>
      </c>
      <c r="B851" s="988" t="s">
        <v>13</v>
      </c>
      <c r="C851" s="1263"/>
      <c r="D851" s="1263"/>
      <c r="E851" s="1262"/>
      <c r="F851" s="1262" t="s">
        <v>1123</v>
      </c>
      <c r="G851" s="1262" t="s">
        <v>1071</v>
      </c>
      <c r="H851" s="1008" t="s">
        <v>682</v>
      </c>
      <c r="I851" s="962" t="s">
        <v>683</v>
      </c>
      <c r="J851" s="963">
        <v>1</v>
      </c>
      <c r="K851" s="1057">
        <v>45231</v>
      </c>
      <c r="L851" s="1057">
        <v>45504</v>
      </c>
      <c r="M851" s="964">
        <f t="shared" si="27"/>
        <v>39</v>
      </c>
      <c r="N851" s="1058">
        <v>1</v>
      </c>
      <c r="O851" s="1011" t="s">
        <v>802</v>
      </c>
      <c r="P851" s="364">
        <f t="shared" si="28"/>
        <v>1</v>
      </c>
      <c r="Q851" s="965" t="str" cm="1">
        <f t="array" aca="1" ref="Q851" ca="1">IF(ISNUMBER(P851),IF(P851=100%,"CUMPLIDA",IF(AND(ISNUMBER(L851),ISNUMBER(INDIRECT("FECHA_"&amp;$B851,1))), IF(L851&lt;=INDIRECT("FECHA_"&amp;$B851,1),"INCUMPLIDA","PROCESO"), "VERIFICAR FECHA")),"SIN VALOR AVANCE")</f>
        <v>CUMPLIDA</v>
      </c>
    </row>
    <row r="852" spans="1:17" ht="255.75" x14ac:dyDescent="0.2">
      <c r="A852" s="987" t="s">
        <v>19</v>
      </c>
      <c r="B852" s="988" t="s">
        <v>13</v>
      </c>
      <c r="C852" s="1263"/>
      <c r="D852" s="1263"/>
      <c r="E852" s="1262"/>
      <c r="F852" s="1262" t="s">
        <v>1123</v>
      </c>
      <c r="G852" s="1262"/>
      <c r="H852" s="1008" t="s">
        <v>685</v>
      </c>
      <c r="I852" s="962" t="s">
        <v>686</v>
      </c>
      <c r="J852" s="963">
        <v>1</v>
      </c>
      <c r="K852" s="1057">
        <v>45231</v>
      </c>
      <c r="L852" s="1057">
        <v>45504</v>
      </c>
      <c r="M852" s="964">
        <f t="shared" si="27"/>
        <v>39</v>
      </c>
      <c r="N852" s="1058">
        <v>1</v>
      </c>
      <c r="O852" s="1011" t="s">
        <v>1072</v>
      </c>
      <c r="P852" s="364">
        <f t="shared" si="28"/>
        <v>1</v>
      </c>
      <c r="Q852" s="965" t="str" cm="1">
        <f t="array" aca="1" ref="Q852" ca="1">IF(ISNUMBER(P852),IF(P852=100%,"CUMPLIDA",IF(AND(ISNUMBER(L852),ISNUMBER(INDIRECT("FECHA_"&amp;$B852,1))), IF(L852&lt;=INDIRECT("FECHA_"&amp;$B852,1),"INCUMPLIDA","PROCESO"), "VERIFICAR FECHA")),"SIN VALOR AVANCE")</f>
        <v>CUMPLIDA</v>
      </c>
    </row>
    <row r="853" spans="1:17" ht="165.75" x14ac:dyDescent="0.2">
      <c r="A853" s="987" t="s">
        <v>19</v>
      </c>
      <c r="B853" s="988" t="s">
        <v>13</v>
      </c>
      <c r="C853" s="1263"/>
      <c r="D853" s="1263"/>
      <c r="E853" s="1262"/>
      <c r="F853" s="1262" t="s">
        <v>1123</v>
      </c>
      <c r="G853" s="362" t="s">
        <v>97</v>
      </c>
      <c r="H853" s="362" t="s">
        <v>98</v>
      </c>
      <c r="I853" s="962" t="s">
        <v>99</v>
      </c>
      <c r="J853" s="967">
        <v>1</v>
      </c>
      <c r="K853" s="1060">
        <v>45323</v>
      </c>
      <c r="L853" s="1060">
        <v>45747</v>
      </c>
      <c r="M853" s="964">
        <f t="shared" si="27"/>
        <v>60.571428571428569</v>
      </c>
      <c r="N853" s="1058">
        <v>0</v>
      </c>
      <c r="O853" s="1011" t="s">
        <v>1073</v>
      </c>
      <c r="P853" s="364">
        <f t="shared" si="28"/>
        <v>0</v>
      </c>
      <c r="Q853" s="965" t="str" cm="1">
        <f t="array" aca="1" ref="Q853" ca="1">IF(ISNUMBER(P853),IF(P853=100%,"CUMPLIDA",IF(AND(ISNUMBER(L853),ISNUMBER(INDIRECT("FECHA_"&amp;$B853,1))), IF(L853&lt;=INDIRECT("FECHA_"&amp;$B853,1),"INCUMPLIDA","PROCESO"), "VERIFICAR FECHA")),"SIN VALOR AVANCE")</f>
        <v>PROCESO</v>
      </c>
    </row>
    <row r="854" spans="1:17" ht="90.75" customHeight="1" x14ac:dyDescent="0.2">
      <c r="A854" s="987" t="s">
        <v>19</v>
      </c>
      <c r="B854" s="988" t="s">
        <v>13</v>
      </c>
      <c r="C854" s="1263" t="s">
        <v>1059</v>
      </c>
      <c r="D854" s="1263" t="s">
        <v>1060</v>
      </c>
      <c r="E854" s="1262"/>
      <c r="F854" s="1262" t="s">
        <v>1123</v>
      </c>
      <c r="G854" s="362" t="s">
        <v>101</v>
      </c>
      <c r="H854" s="362" t="s">
        <v>101</v>
      </c>
      <c r="I854" s="962" t="s">
        <v>102</v>
      </c>
      <c r="J854" s="967">
        <v>1</v>
      </c>
      <c r="K854" s="1060">
        <v>45323</v>
      </c>
      <c r="L854" s="1060">
        <v>45747</v>
      </c>
      <c r="M854" s="964">
        <f t="shared" si="27"/>
        <v>60.571428571428569</v>
      </c>
      <c r="N854" s="1058">
        <v>0</v>
      </c>
      <c r="O854" s="1011" t="s">
        <v>899</v>
      </c>
      <c r="P854" s="364">
        <f t="shared" si="28"/>
        <v>0</v>
      </c>
      <c r="Q854" s="965" t="str" cm="1">
        <f t="array" aca="1" ref="Q854" ca="1">IF(ISNUMBER(P854),IF(P854=100%,"CUMPLIDA",IF(AND(ISNUMBER(L854),ISNUMBER(INDIRECT("FECHA_"&amp;$B854,1))), IF(L854&lt;=INDIRECT("FECHA_"&amp;$B854,1),"INCUMPLIDA","PROCESO"), "VERIFICAR FECHA")),"SIN VALOR AVANCE")</f>
        <v>PROCESO</v>
      </c>
    </row>
    <row r="855" spans="1:17" ht="90.75" x14ac:dyDescent="0.2">
      <c r="A855" s="987" t="s">
        <v>19</v>
      </c>
      <c r="B855" s="988" t="s">
        <v>13</v>
      </c>
      <c r="C855" s="1263"/>
      <c r="D855" s="1263"/>
      <c r="E855" s="1262"/>
      <c r="F855" s="1262" t="s">
        <v>1123</v>
      </c>
      <c r="G855" s="362" t="s">
        <v>237</v>
      </c>
      <c r="H855" s="362" t="s">
        <v>238</v>
      </c>
      <c r="I855" s="962" t="s">
        <v>239</v>
      </c>
      <c r="J855" s="967">
        <v>1</v>
      </c>
      <c r="K855" s="1060">
        <v>45231</v>
      </c>
      <c r="L855" s="1060">
        <v>45747</v>
      </c>
      <c r="M855" s="964">
        <f t="shared" si="27"/>
        <v>73.714285714285708</v>
      </c>
      <c r="N855" s="1058">
        <v>0</v>
      </c>
      <c r="O855" s="1011" t="s">
        <v>899</v>
      </c>
      <c r="P855" s="364">
        <f t="shared" si="28"/>
        <v>0</v>
      </c>
      <c r="Q855" s="965" t="str" cm="1">
        <f t="array" aca="1" ref="Q855" ca="1">IF(ISNUMBER(P855),IF(P855=100%,"CUMPLIDA",IF(AND(ISNUMBER(L855),ISNUMBER(INDIRECT("FECHA_"&amp;$B855,1))), IF(L855&lt;=INDIRECT("FECHA_"&amp;$B855,1),"INCUMPLIDA","PROCESO"), "VERIFICAR FECHA")),"SIN VALOR AVANCE")</f>
        <v>PROCESO</v>
      </c>
    </row>
    <row r="856" spans="1:17" ht="165.75" x14ac:dyDescent="0.2">
      <c r="A856" s="987" t="s">
        <v>19</v>
      </c>
      <c r="B856" s="988" t="s">
        <v>13</v>
      </c>
      <c r="C856" s="1263"/>
      <c r="D856" s="1263"/>
      <c r="E856" s="1262"/>
      <c r="F856" s="1262" t="s">
        <v>1123</v>
      </c>
      <c r="G856" s="362" t="s">
        <v>104</v>
      </c>
      <c r="H856" s="362" t="s">
        <v>104</v>
      </c>
      <c r="I856" s="962" t="s">
        <v>247</v>
      </c>
      <c r="J856" s="967">
        <v>1</v>
      </c>
      <c r="K856" s="1060">
        <v>45323</v>
      </c>
      <c r="L856" s="1060">
        <v>45747</v>
      </c>
      <c r="M856" s="964">
        <f t="shared" si="27"/>
        <v>60.571428571428569</v>
      </c>
      <c r="N856" s="1058">
        <v>0</v>
      </c>
      <c r="O856" s="1011" t="s">
        <v>1073</v>
      </c>
      <c r="P856" s="364">
        <f t="shared" si="28"/>
        <v>0</v>
      </c>
      <c r="Q856" s="965" t="str" cm="1">
        <f t="array" aca="1" ref="Q856" ca="1">IF(ISNUMBER(P856),IF(P856=100%,"CUMPLIDA",IF(AND(ISNUMBER(L856),ISNUMBER(INDIRECT("FECHA_"&amp;$B856,1))), IF(L856&lt;=INDIRECT("FECHA_"&amp;$B856,1),"INCUMPLIDA","PROCESO"), "VERIFICAR FECHA")),"SIN VALOR AVANCE")</f>
        <v>PROCESO</v>
      </c>
    </row>
    <row r="857" spans="1:17" ht="90.75" x14ac:dyDescent="0.2">
      <c r="A857" s="987" t="s">
        <v>19</v>
      </c>
      <c r="B857" s="988" t="s">
        <v>13</v>
      </c>
      <c r="C857" s="1263"/>
      <c r="D857" s="1263"/>
      <c r="E857" s="1262"/>
      <c r="F857" s="1262" t="s">
        <v>1123</v>
      </c>
      <c r="G857" s="362" t="s">
        <v>806</v>
      </c>
      <c r="H857" s="362" t="s">
        <v>806</v>
      </c>
      <c r="I857" s="962" t="s">
        <v>107</v>
      </c>
      <c r="J857" s="967">
        <v>1</v>
      </c>
      <c r="K857" s="1060">
        <v>45231</v>
      </c>
      <c r="L857" s="1060">
        <v>45747</v>
      </c>
      <c r="M857" s="964">
        <f t="shared" si="27"/>
        <v>73.714285714285708</v>
      </c>
      <c r="N857" s="1058">
        <v>0</v>
      </c>
      <c r="O857" s="1011" t="s">
        <v>899</v>
      </c>
      <c r="P857" s="364">
        <f t="shared" si="28"/>
        <v>0</v>
      </c>
      <c r="Q857" s="965" t="str" cm="1">
        <f t="array" aca="1" ref="Q857" ca="1">IF(ISNUMBER(P857),IF(P857=100%,"CUMPLIDA",IF(AND(ISNUMBER(L857),ISNUMBER(INDIRECT("FECHA_"&amp;$B857,1))), IF(L857&lt;=INDIRECT("FECHA_"&amp;$B857,1),"INCUMPLIDA","PROCESO"), "VERIFICAR FECHA")),"SIN VALOR AVANCE")</f>
        <v>PROCESO</v>
      </c>
    </row>
    <row r="858" spans="1:17" ht="255.75" x14ac:dyDescent="0.2">
      <c r="A858" s="987" t="s">
        <v>19</v>
      </c>
      <c r="B858" s="988" t="s">
        <v>13</v>
      </c>
      <c r="C858" s="1263"/>
      <c r="D858" s="1263"/>
      <c r="E858" s="1262"/>
      <c r="F858" s="1262" t="s">
        <v>1123</v>
      </c>
      <c r="G858" s="362" t="s">
        <v>807</v>
      </c>
      <c r="H858" s="362" t="s">
        <v>807</v>
      </c>
      <c r="I858" s="962" t="s">
        <v>531</v>
      </c>
      <c r="J858" s="967">
        <v>1</v>
      </c>
      <c r="K858" s="1060">
        <v>45231</v>
      </c>
      <c r="L858" s="1060">
        <v>45808</v>
      </c>
      <c r="M858" s="964">
        <f t="shared" si="27"/>
        <v>82.428571428571431</v>
      </c>
      <c r="N858" s="1058">
        <v>0</v>
      </c>
      <c r="O858" s="1011" t="s">
        <v>1072</v>
      </c>
      <c r="P858" s="364">
        <f t="shared" si="28"/>
        <v>0</v>
      </c>
      <c r="Q858" s="965" t="str" cm="1">
        <f t="array" aca="1" ref="Q858" ca="1">IF(ISNUMBER(P858),IF(P858=100%,"CUMPLIDA",IF(AND(ISNUMBER(L858),ISNUMBER(INDIRECT("FECHA_"&amp;$B858,1))), IF(L858&lt;=INDIRECT("FECHA_"&amp;$B858,1),"INCUMPLIDA","PROCESO"), "VERIFICAR FECHA")),"SIN VALOR AVANCE")</f>
        <v>PROCESO</v>
      </c>
    </row>
    <row r="859" spans="1:17" ht="90.75" x14ac:dyDescent="0.2">
      <c r="A859" s="987" t="s">
        <v>19</v>
      </c>
      <c r="B859" s="988" t="s">
        <v>13</v>
      </c>
      <c r="C859" s="1263"/>
      <c r="D859" s="1263"/>
      <c r="E859" s="1262"/>
      <c r="F859" s="1262" t="s">
        <v>1123</v>
      </c>
      <c r="G859" s="362" t="s">
        <v>110</v>
      </c>
      <c r="H859" s="362" t="s">
        <v>111</v>
      </c>
      <c r="I859" s="962" t="s">
        <v>112</v>
      </c>
      <c r="J859" s="967">
        <v>12</v>
      </c>
      <c r="K859" s="1060">
        <v>46024</v>
      </c>
      <c r="L859" s="1060">
        <v>47118</v>
      </c>
      <c r="M859" s="964">
        <f t="shared" si="27"/>
        <v>156.28571428571428</v>
      </c>
      <c r="N859" s="1058">
        <v>0</v>
      </c>
      <c r="O859" s="1011" t="s">
        <v>899</v>
      </c>
      <c r="P859" s="364">
        <f t="shared" si="28"/>
        <v>0</v>
      </c>
      <c r="Q859" s="965" t="str" cm="1">
        <f t="array" aca="1" ref="Q859" ca="1">IF(ISNUMBER(P859),IF(P859=100%,"CUMPLIDA",IF(AND(ISNUMBER(L859),ISNUMBER(INDIRECT("FECHA_"&amp;$B859,1))), IF(L859&lt;=INDIRECT("FECHA_"&amp;$B859,1),"INCUMPLIDA","PROCESO"), "VERIFICAR FECHA")),"SIN VALOR AVANCE")</f>
        <v>PROCESO</v>
      </c>
    </row>
    <row r="860" spans="1:17" ht="165.75" x14ac:dyDescent="0.2">
      <c r="A860" s="987" t="s">
        <v>19</v>
      </c>
      <c r="B860" s="988" t="s">
        <v>13</v>
      </c>
      <c r="C860" s="1263" t="s">
        <v>1059</v>
      </c>
      <c r="D860" s="1263" t="s">
        <v>1060</v>
      </c>
      <c r="E860" s="1262"/>
      <c r="F860" s="1262" t="s">
        <v>1123</v>
      </c>
      <c r="G860" s="362" t="s">
        <v>114</v>
      </c>
      <c r="H860" s="362" t="s">
        <v>115</v>
      </c>
      <c r="I860" s="962" t="s">
        <v>116</v>
      </c>
      <c r="J860" s="967">
        <v>1</v>
      </c>
      <c r="K860" s="1060">
        <v>46024</v>
      </c>
      <c r="L860" s="1060">
        <v>47118</v>
      </c>
      <c r="M860" s="964">
        <f t="shared" si="27"/>
        <v>156.28571428571428</v>
      </c>
      <c r="N860" s="1058">
        <v>0</v>
      </c>
      <c r="O860" s="1011" t="s">
        <v>1073</v>
      </c>
      <c r="P860" s="364">
        <f t="shared" si="28"/>
        <v>0</v>
      </c>
      <c r="Q860" s="965" t="str" cm="1">
        <f t="array" aca="1" ref="Q860" ca="1">IF(ISNUMBER(P860),IF(P860=100%,"CUMPLIDA",IF(AND(ISNUMBER(L860),ISNUMBER(INDIRECT("FECHA_"&amp;$B860,1))), IF(L860&lt;=INDIRECT("FECHA_"&amp;$B860,1),"INCUMPLIDA","PROCESO"), "VERIFICAR FECHA")),"SIN VALOR AVANCE")</f>
        <v>PROCESO</v>
      </c>
    </row>
    <row r="861" spans="1:17" ht="255.75" x14ac:dyDescent="0.2">
      <c r="A861" s="987" t="s">
        <v>19</v>
      </c>
      <c r="B861" s="988" t="s">
        <v>13</v>
      </c>
      <c r="C861" s="1263" t="s">
        <v>1059</v>
      </c>
      <c r="D861" s="1263" t="s">
        <v>1060</v>
      </c>
      <c r="E861" s="1262"/>
      <c r="F861" s="1262"/>
      <c r="G861" s="362" t="s">
        <v>117</v>
      </c>
      <c r="H861" s="362" t="s">
        <v>118</v>
      </c>
      <c r="I861" s="962" t="s">
        <v>119</v>
      </c>
      <c r="J861" s="967">
        <v>2</v>
      </c>
      <c r="K861" s="1060">
        <v>46024</v>
      </c>
      <c r="L861" s="1060">
        <v>47118</v>
      </c>
      <c r="M861" s="964">
        <f t="shared" si="27"/>
        <v>156.28571428571428</v>
      </c>
      <c r="N861" s="1058">
        <v>0</v>
      </c>
      <c r="O861" s="1011" t="s">
        <v>1072</v>
      </c>
      <c r="P861" s="364">
        <f t="shared" si="28"/>
        <v>0</v>
      </c>
      <c r="Q861" s="965" t="str" cm="1">
        <f t="array" aca="1" ref="Q861" ca="1">IF(ISNUMBER(P861),IF(P861=100%,"CUMPLIDA",IF(AND(ISNUMBER(L861),ISNUMBER(INDIRECT("FECHA_"&amp;$B861,1))), IF(L861&lt;=INDIRECT("FECHA_"&amp;$B861,1),"INCUMPLIDA","PROCESO"), "VERIFICAR FECHA")),"SIN VALOR AVANCE")</f>
        <v>PROCESO</v>
      </c>
    </row>
    <row r="862" spans="1:17" ht="135.75" x14ac:dyDescent="0.2">
      <c r="A862" s="987" t="s">
        <v>19</v>
      </c>
      <c r="B862" s="988" t="s">
        <v>13</v>
      </c>
      <c r="C862" s="1263" t="s">
        <v>1059</v>
      </c>
      <c r="D862" s="1263" t="s">
        <v>1060</v>
      </c>
      <c r="E862" s="1262"/>
      <c r="F862" s="1262"/>
      <c r="G862" s="362" t="s">
        <v>1074</v>
      </c>
      <c r="H862" s="362" t="s">
        <v>1075</v>
      </c>
      <c r="I862" s="962" t="s">
        <v>1076</v>
      </c>
      <c r="J862" s="963">
        <v>1</v>
      </c>
      <c r="K862" s="1057">
        <v>44927</v>
      </c>
      <c r="L862" s="1057">
        <v>45016</v>
      </c>
      <c r="M862" s="964">
        <f t="shared" si="27"/>
        <v>12.714285714285714</v>
      </c>
      <c r="N862" s="1058">
        <v>1</v>
      </c>
      <c r="O862" s="962" t="s">
        <v>1077</v>
      </c>
      <c r="P862" s="364">
        <f t="shared" si="28"/>
        <v>1</v>
      </c>
      <c r="Q862" s="965" t="str" cm="1">
        <f t="array" aca="1" ref="Q862" ca="1">IF(ISNUMBER(P862),IF(P862=100%,"CUMPLIDA",IF(AND(ISNUMBER(L862),ISNUMBER(INDIRECT("FECHA_"&amp;$B862,1))), IF(L862&lt;=INDIRECT("FECHA_"&amp;$B862,1),"INCUMPLIDA","PROCESO"), "VERIFICAR FECHA")),"SIN VALOR AVANCE")</f>
        <v>CUMPLIDA</v>
      </c>
    </row>
    <row r="863" spans="1:17" ht="225.75" x14ac:dyDescent="0.2">
      <c r="A863" s="987" t="s">
        <v>19</v>
      </c>
      <c r="B863" s="988" t="s">
        <v>13</v>
      </c>
      <c r="C863" s="1263" t="s">
        <v>1059</v>
      </c>
      <c r="D863" s="1263" t="s">
        <v>1060</v>
      </c>
      <c r="E863" s="1262"/>
      <c r="F863" s="1262" t="s">
        <v>1123</v>
      </c>
      <c r="G863" s="362" t="s">
        <v>1074</v>
      </c>
      <c r="H863" s="362" t="s">
        <v>1115</v>
      </c>
      <c r="I863" s="962" t="s">
        <v>697</v>
      </c>
      <c r="J863" s="963">
        <v>1</v>
      </c>
      <c r="K863" s="1057">
        <v>45017</v>
      </c>
      <c r="L863" s="1057">
        <v>45138</v>
      </c>
      <c r="M863" s="964">
        <f t="shared" si="27"/>
        <v>17.285714285714285</v>
      </c>
      <c r="N863" s="1058">
        <v>1</v>
      </c>
      <c r="O863" s="962" t="s">
        <v>1125</v>
      </c>
      <c r="P863" s="364">
        <f t="shared" si="28"/>
        <v>1</v>
      </c>
      <c r="Q863" s="965" t="str" cm="1">
        <f t="array" aca="1" ref="Q863" ca="1">IF(ISNUMBER(P863),IF(P863=100%,"CUMPLIDA",IF(AND(ISNUMBER(L863),ISNUMBER(INDIRECT("FECHA_"&amp;$B863,1))), IF(L863&lt;=INDIRECT("FECHA_"&amp;$B863,1),"INCUMPLIDA","PROCESO"), "VERIFICAR FECHA")),"SIN VALOR AVANCE")</f>
        <v>CUMPLIDA</v>
      </c>
    </row>
    <row r="864" spans="1:17" ht="90.75" customHeight="1" x14ac:dyDescent="0.2">
      <c r="A864" s="987" t="s">
        <v>19</v>
      </c>
      <c r="B864" s="988" t="s">
        <v>13</v>
      </c>
      <c r="C864" s="1263" t="s">
        <v>1059</v>
      </c>
      <c r="D864" s="1263" t="s">
        <v>1060</v>
      </c>
      <c r="E864" s="1262"/>
      <c r="F864" s="1262" t="s">
        <v>1123</v>
      </c>
      <c r="G864" s="362" t="s">
        <v>1126</v>
      </c>
      <c r="H864" s="362" t="s">
        <v>1127</v>
      </c>
      <c r="I864" s="962" t="s">
        <v>1065</v>
      </c>
      <c r="J864" s="963">
        <v>1</v>
      </c>
      <c r="K864" s="1057">
        <v>44958</v>
      </c>
      <c r="L864" s="1057">
        <v>44985</v>
      </c>
      <c r="M864" s="964">
        <f t="shared" si="27"/>
        <v>3.8571428571428572</v>
      </c>
      <c r="N864" s="1058">
        <v>1</v>
      </c>
      <c r="O864" s="962" t="s">
        <v>1128</v>
      </c>
      <c r="P864" s="364">
        <f t="shared" si="28"/>
        <v>1</v>
      </c>
      <c r="Q864" s="965" t="str" cm="1">
        <f t="array" aca="1" ref="Q864" ca="1">IF(ISNUMBER(P864),IF(P864=100%,"CUMPLIDA",IF(AND(ISNUMBER(L864),ISNUMBER(INDIRECT("FECHA_"&amp;$B864,1))), IF(L864&lt;=INDIRECT("FECHA_"&amp;$B864,1),"INCUMPLIDA","PROCESO"), "VERIFICAR FECHA")),"SIN VALOR AVANCE")</f>
        <v>CUMPLIDA</v>
      </c>
    </row>
    <row r="865" spans="1:17" ht="135.75" x14ac:dyDescent="0.2">
      <c r="A865" s="987" t="s">
        <v>19</v>
      </c>
      <c r="B865" s="988" t="s">
        <v>13</v>
      </c>
      <c r="C865" s="1263" t="s">
        <v>1059</v>
      </c>
      <c r="D865" s="1263" t="s">
        <v>1060</v>
      </c>
      <c r="E865" s="1262"/>
      <c r="F865" s="1262" t="s">
        <v>1123</v>
      </c>
      <c r="G865" s="362" t="s">
        <v>1129</v>
      </c>
      <c r="H865" s="362" t="s">
        <v>1130</v>
      </c>
      <c r="I865" s="962" t="s">
        <v>697</v>
      </c>
      <c r="J865" s="963">
        <v>1</v>
      </c>
      <c r="K865" s="1057">
        <v>44958</v>
      </c>
      <c r="L865" s="1057">
        <v>44985</v>
      </c>
      <c r="M865" s="964">
        <f t="shared" si="27"/>
        <v>3.8571428571428572</v>
      </c>
      <c r="N865" s="1058">
        <v>1</v>
      </c>
      <c r="O865" s="962" t="s">
        <v>1131</v>
      </c>
      <c r="P865" s="364">
        <f t="shared" si="28"/>
        <v>1</v>
      </c>
      <c r="Q865" s="965" t="str" cm="1">
        <f t="array" aca="1" ref="Q865" ca="1">IF(ISNUMBER(P865),IF(P865=100%,"CUMPLIDA",IF(AND(ISNUMBER(L865),ISNUMBER(INDIRECT("FECHA_"&amp;$B865,1))), IF(L865&lt;=INDIRECT("FECHA_"&amp;$B865,1),"INCUMPLIDA","PROCESO"), "VERIFICAR FECHA")),"SIN VALOR AVANCE")</f>
        <v>CUMPLIDA</v>
      </c>
    </row>
    <row r="866" spans="1:17" ht="135.75" x14ac:dyDescent="0.2">
      <c r="A866" s="987" t="s">
        <v>19</v>
      </c>
      <c r="B866" s="988" t="s">
        <v>13</v>
      </c>
      <c r="C866" s="1263" t="s">
        <v>1059</v>
      </c>
      <c r="D866" s="1263" t="s">
        <v>1060</v>
      </c>
      <c r="E866" s="1262"/>
      <c r="F866" s="1262" t="s">
        <v>1123</v>
      </c>
      <c r="G866" s="362" t="s">
        <v>1132</v>
      </c>
      <c r="H866" s="362" t="s">
        <v>1133</v>
      </c>
      <c r="I866" s="962" t="s">
        <v>697</v>
      </c>
      <c r="J866" s="963">
        <v>12</v>
      </c>
      <c r="K866" s="1057">
        <v>44958</v>
      </c>
      <c r="L866" s="1057">
        <v>45323</v>
      </c>
      <c r="M866" s="964">
        <f t="shared" si="27"/>
        <v>52.142857142857146</v>
      </c>
      <c r="N866" s="1058">
        <v>12</v>
      </c>
      <c r="O866" s="962" t="s">
        <v>1119</v>
      </c>
      <c r="P866" s="364">
        <f t="shared" si="28"/>
        <v>1</v>
      </c>
      <c r="Q866" s="965" t="str" cm="1">
        <f t="array" aca="1" ref="Q866" ca="1">IF(ISNUMBER(P866),IF(P866=100%,"CUMPLIDA",IF(AND(ISNUMBER(L866),ISNUMBER(INDIRECT("FECHA_"&amp;$B866,1))), IF(L866&lt;=INDIRECT("FECHA_"&amp;$B866,1),"INCUMPLIDA","PROCESO"), "VERIFICAR FECHA")),"SIN VALOR AVANCE")</f>
        <v>CUMPLIDA</v>
      </c>
    </row>
    <row r="867" spans="1:17" ht="135.75" x14ac:dyDescent="0.2">
      <c r="A867" s="987" t="s">
        <v>19</v>
      </c>
      <c r="B867" s="988" t="s">
        <v>13</v>
      </c>
      <c r="C867" s="1263" t="s">
        <v>1059</v>
      </c>
      <c r="D867" s="1263" t="s">
        <v>1060</v>
      </c>
      <c r="E867" s="1262"/>
      <c r="F867" s="1262" t="s">
        <v>1123</v>
      </c>
      <c r="G867" s="362" t="s">
        <v>1134</v>
      </c>
      <c r="H867" s="362" t="s">
        <v>1135</v>
      </c>
      <c r="I867" s="962" t="s">
        <v>697</v>
      </c>
      <c r="J867" s="963">
        <v>4</v>
      </c>
      <c r="K867" s="1057">
        <v>44958</v>
      </c>
      <c r="L867" s="1057">
        <v>45323</v>
      </c>
      <c r="M867" s="964">
        <f t="shared" si="27"/>
        <v>52.142857142857146</v>
      </c>
      <c r="N867" s="1058">
        <v>4</v>
      </c>
      <c r="O867" s="962" t="s">
        <v>1082</v>
      </c>
      <c r="P867" s="364">
        <f t="shared" si="28"/>
        <v>1</v>
      </c>
      <c r="Q867" s="965" t="str" cm="1">
        <f t="array" aca="1" ref="Q867" ca="1">IF(ISNUMBER(P867),IF(P867=100%,"CUMPLIDA",IF(AND(ISNUMBER(L867),ISNUMBER(INDIRECT("FECHA_"&amp;$B867,1))), IF(L867&lt;=INDIRECT("FECHA_"&amp;$B867,1),"INCUMPLIDA","PROCESO"), "VERIFICAR FECHA")),"SIN VALOR AVANCE")</f>
        <v>CUMPLIDA</v>
      </c>
    </row>
    <row r="868" spans="1:17" ht="135.75" x14ac:dyDescent="0.2">
      <c r="A868" s="987" t="s">
        <v>19</v>
      </c>
      <c r="B868" s="988" t="s">
        <v>13</v>
      </c>
      <c r="C868" s="1263" t="s">
        <v>1059</v>
      </c>
      <c r="D868" s="1263" t="s">
        <v>1060</v>
      </c>
      <c r="E868" s="1262"/>
      <c r="F868" s="1262" t="s">
        <v>1123</v>
      </c>
      <c r="G868" s="362" t="s">
        <v>1085</v>
      </c>
      <c r="H868" s="362" t="s">
        <v>1086</v>
      </c>
      <c r="I868" s="962" t="s">
        <v>697</v>
      </c>
      <c r="J868" s="963">
        <v>1</v>
      </c>
      <c r="K868" s="1057">
        <v>44958</v>
      </c>
      <c r="L868" s="1057">
        <v>44985</v>
      </c>
      <c r="M868" s="964">
        <f t="shared" si="27"/>
        <v>3.8571428571428572</v>
      </c>
      <c r="N868" s="1058">
        <v>1</v>
      </c>
      <c r="O868" s="962" t="s">
        <v>1119</v>
      </c>
      <c r="P868" s="364">
        <f t="shared" si="28"/>
        <v>1</v>
      </c>
      <c r="Q868" s="965" t="str" cm="1">
        <f t="array" aca="1" ref="Q868" ca="1">IF(ISNUMBER(P868),IF(P868=100%,"CUMPLIDA",IF(AND(ISNUMBER(L868),ISNUMBER(INDIRECT("FECHA_"&amp;$B868,1))), IF(L868&lt;=INDIRECT("FECHA_"&amp;$B868,1),"INCUMPLIDA","PROCESO"), "VERIFICAR FECHA")),"SIN VALOR AVANCE")</f>
        <v>CUMPLIDA</v>
      </c>
    </row>
    <row r="869" spans="1:17" ht="405.75" x14ac:dyDescent="0.2">
      <c r="A869" s="987" t="s">
        <v>19</v>
      </c>
      <c r="B869" s="988" t="s">
        <v>13</v>
      </c>
      <c r="C869" s="966" t="s">
        <v>1059</v>
      </c>
      <c r="D869" s="965" t="s">
        <v>1060</v>
      </c>
      <c r="E869" s="362" t="s">
        <v>1136</v>
      </c>
      <c r="F869" s="362" t="s">
        <v>1137</v>
      </c>
      <c r="G869" s="362" t="s">
        <v>1138</v>
      </c>
      <c r="H869" s="362" t="s">
        <v>1139</v>
      </c>
      <c r="I869" s="962" t="s">
        <v>1140</v>
      </c>
      <c r="J869" s="963">
        <v>6</v>
      </c>
      <c r="K869" s="1057">
        <v>44927</v>
      </c>
      <c r="L869" s="1057">
        <v>45504</v>
      </c>
      <c r="M869" s="964">
        <f t="shared" ref="M869:M932" si="29">(L869-K869)/7</f>
        <v>82.428571428571431</v>
      </c>
      <c r="N869" s="1058">
        <v>6</v>
      </c>
      <c r="O869" s="962" t="s">
        <v>1141</v>
      </c>
      <c r="P869" s="364">
        <f t="shared" si="28"/>
        <v>1</v>
      </c>
      <c r="Q869" s="965" t="str" cm="1">
        <f t="array" aca="1" ref="Q869" ca="1">IF(ISNUMBER(P869),IF(P869=100%,"CUMPLIDA",IF(AND(ISNUMBER(L869),ISNUMBER(INDIRECT("FECHA_"&amp;$B869,1))), IF(L869&lt;=INDIRECT("FECHA_"&amp;$B869,1),"INCUMPLIDA","PROCESO"), "VERIFICAR FECHA")),"SIN VALOR AVANCE")</f>
        <v>CUMPLIDA</v>
      </c>
    </row>
    <row r="870" spans="1:17" ht="180.75" customHeight="1" x14ac:dyDescent="0.2">
      <c r="A870" s="987" t="s">
        <v>19</v>
      </c>
      <c r="B870" s="988" t="s">
        <v>13</v>
      </c>
      <c r="C870" s="1263" t="s">
        <v>1059</v>
      </c>
      <c r="D870" s="1263" t="s">
        <v>1060</v>
      </c>
      <c r="E870" s="1262" t="s">
        <v>1142</v>
      </c>
      <c r="F870" s="1262" t="s">
        <v>1143</v>
      </c>
      <c r="G870" s="362" t="s">
        <v>1112</v>
      </c>
      <c r="H870" s="362" t="s">
        <v>1068</v>
      </c>
      <c r="I870" s="962" t="s">
        <v>1069</v>
      </c>
      <c r="J870" s="963">
        <v>3</v>
      </c>
      <c r="K870" s="1057">
        <v>44958</v>
      </c>
      <c r="L870" s="1057">
        <v>45323</v>
      </c>
      <c r="M870" s="964">
        <f t="shared" si="29"/>
        <v>52.142857142857146</v>
      </c>
      <c r="N870" s="1058">
        <v>3</v>
      </c>
      <c r="O870" s="962" t="s">
        <v>1144</v>
      </c>
      <c r="P870" s="364">
        <f t="shared" si="28"/>
        <v>1</v>
      </c>
      <c r="Q870" s="965" t="str" cm="1">
        <f t="array" aca="1" ref="Q870" ca="1">IF(ISNUMBER(P870),IF(P870=100%,"CUMPLIDA",IF(AND(ISNUMBER(L870),ISNUMBER(INDIRECT("FECHA_"&amp;$B870,1))), IF(L870&lt;=INDIRECT("FECHA_"&amp;$B870,1),"INCUMPLIDA","PROCESO"), "VERIFICAR FECHA")),"SIN VALOR AVANCE")</f>
        <v>CUMPLIDA</v>
      </c>
    </row>
    <row r="871" spans="1:17" ht="90.75" x14ac:dyDescent="0.2">
      <c r="A871" s="987" t="s">
        <v>19</v>
      </c>
      <c r="B871" s="988" t="s">
        <v>13</v>
      </c>
      <c r="C871" s="1263"/>
      <c r="D871" s="1263"/>
      <c r="E871" s="1262"/>
      <c r="F871" s="1262" t="s">
        <v>1143</v>
      </c>
      <c r="G871" s="1262" t="s">
        <v>1071</v>
      </c>
      <c r="H871" s="1008" t="s">
        <v>682</v>
      </c>
      <c r="I871" s="962" t="s">
        <v>683</v>
      </c>
      <c r="J871" s="963">
        <v>1</v>
      </c>
      <c r="K871" s="1057">
        <v>45231</v>
      </c>
      <c r="L871" s="1057">
        <v>45504</v>
      </c>
      <c r="M871" s="964">
        <f t="shared" si="29"/>
        <v>39</v>
      </c>
      <c r="N871" s="1058">
        <v>1</v>
      </c>
      <c r="O871" s="1011" t="s">
        <v>802</v>
      </c>
      <c r="P871" s="364">
        <f t="shared" si="28"/>
        <v>1</v>
      </c>
      <c r="Q871" s="965" t="str" cm="1">
        <f t="array" aca="1" ref="Q871" ca="1">IF(ISNUMBER(P871),IF(P871=100%,"CUMPLIDA",IF(AND(ISNUMBER(L871),ISNUMBER(INDIRECT("FECHA_"&amp;$B871,1))), IF(L871&lt;=INDIRECT("FECHA_"&amp;$B871,1),"INCUMPLIDA","PROCESO"), "VERIFICAR FECHA")),"SIN VALOR AVANCE")</f>
        <v>CUMPLIDA</v>
      </c>
    </row>
    <row r="872" spans="1:17" ht="255.75" x14ac:dyDescent="0.2">
      <c r="A872" s="987" t="s">
        <v>19</v>
      </c>
      <c r="B872" s="988" t="s">
        <v>13</v>
      </c>
      <c r="C872" s="1263"/>
      <c r="D872" s="1263"/>
      <c r="E872" s="1262"/>
      <c r="F872" s="1262" t="s">
        <v>1143</v>
      </c>
      <c r="G872" s="1262"/>
      <c r="H872" s="1008" t="s">
        <v>685</v>
      </c>
      <c r="I872" s="962" t="s">
        <v>686</v>
      </c>
      <c r="J872" s="963">
        <v>1</v>
      </c>
      <c r="K872" s="1057">
        <v>45231</v>
      </c>
      <c r="L872" s="1057">
        <v>45504</v>
      </c>
      <c r="M872" s="964">
        <f t="shared" si="29"/>
        <v>39</v>
      </c>
      <c r="N872" s="1058">
        <v>1</v>
      </c>
      <c r="O872" s="1011" t="s">
        <v>1072</v>
      </c>
      <c r="P872" s="364">
        <f t="shared" si="28"/>
        <v>1</v>
      </c>
      <c r="Q872" s="965" t="str" cm="1">
        <f t="array" aca="1" ref="Q872" ca="1">IF(ISNUMBER(P872),IF(P872=100%,"CUMPLIDA",IF(AND(ISNUMBER(L872),ISNUMBER(INDIRECT("FECHA_"&amp;$B872,1))), IF(L872&lt;=INDIRECT("FECHA_"&amp;$B872,1),"INCUMPLIDA","PROCESO"), "VERIFICAR FECHA")),"SIN VALOR AVANCE")</f>
        <v>CUMPLIDA</v>
      </c>
    </row>
    <row r="873" spans="1:17" ht="165.75" x14ac:dyDescent="0.2">
      <c r="A873" s="987" t="s">
        <v>19</v>
      </c>
      <c r="B873" s="988" t="s">
        <v>13</v>
      </c>
      <c r="C873" s="1263"/>
      <c r="D873" s="1263"/>
      <c r="E873" s="1262"/>
      <c r="F873" s="1262" t="s">
        <v>1143</v>
      </c>
      <c r="G873" s="362" t="s">
        <v>97</v>
      </c>
      <c r="H873" s="362" t="s">
        <v>98</v>
      </c>
      <c r="I873" s="962" t="s">
        <v>99</v>
      </c>
      <c r="J873" s="967">
        <v>1</v>
      </c>
      <c r="K873" s="1060">
        <v>45323</v>
      </c>
      <c r="L873" s="1060">
        <v>45747</v>
      </c>
      <c r="M873" s="964">
        <f t="shared" si="29"/>
        <v>60.571428571428569</v>
      </c>
      <c r="N873" s="1058">
        <v>0</v>
      </c>
      <c r="O873" s="1011" t="s">
        <v>1073</v>
      </c>
      <c r="P873" s="364">
        <f t="shared" si="28"/>
        <v>0</v>
      </c>
      <c r="Q873" s="965" t="str" cm="1">
        <f t="array" aca="1" ref="Q873" ca="1">IF(ISNUMBER(P873),IF(P873=100%,"CUMPLIDA",IF(AND(ISNUMBER(L873),ISNUMBER(INDIRECT("FECHA_"&amp;$B873,1))), IF(L873&lt;=INDIRECT("FECHA_"&amp;$B873,1),"INCUMPLIDA","PROCESO"), "VERIFICAR FECHA")),"SIN VALOR AVANCE")</f>
        <v>PROCESO</v>
      </c>
    </row>
    <row r="874" spans="1:17" ht="90.75" x14ac:dyDescent="0.2">
      <c r="A874" s="987" t="s">
        <v>19</v>
      </c>
      <c r="B874" s="988" t="s">
        <v>13</v>
      </c>
      <c r="C874" s="1263" t="s">
        <v>1059</v>
      </c>
      <c r="D874" s="1263" t="s">
        <v>1060</v>
      </c>
      <c r="E874" s="1262"/>
      <c r="F874" s="1262" t="s">
        <v>1143</v>
      </c>
      <c r="G874" s="362" t="s">
        <v>101</v>
      </c>
      <c r="H874" s="362" t="s">
        <v>101</v>
      </c>
      <c r="I874" s="962" t="s">
        <v>102</v>
      </c>
      <c r="J874" s="967">
        <v>1</v>
      </c>
      <c r="K874" s="1060">
        <v>45323</v>
      </c>
      <c r="L874" s="1060">
        <v>45747</v>
      </c>
      <c r="M874" s="964">
        <f t="shared" si="29"/>
        <v>60.571428571428569</v>
      </c>
      <c r="N874" s="1058">
        <v>0</v>
      </c>
      <c r="O874" s="1011" t="s">
        <v>899</v>
      </c>
      <c r="P874" s="364">
        <f t="shared" si="28"/>
        <v>0</v>
      </c>
      <c r="Q874" s="965" t="str" cm="1">
        <f t="array" aca="1" ref="Q874" ca="1">IF(ISNUMBER(P874),IF(P874=100%,"CUMPLIDA",IF(AND(ISNUMBER(L874),ISNUMBER(INDIRECT("FECHA_"&amp;$B874,1))), IF(L874&lt;=INDIRECT("FECHA_"&amp;$B874,1),"INCUMPLIDA","PROCESO"), "VERIFICAR FECHA")),"SIN VALOR AVANCE")</f>
        <v>PROCESO</v>
      </c>
    </row>
    <row r="875" spans="1:17" ht="90.75" x14ac:dyDescent="0.2">
      <c r="A875" s="987" t="s">
        <v>19</v>
      </c>
      <c r="B875" s="988" t="s">
        <v>13</v>
      </c>
      <c r="C875" s="1263"/>
      <c r="D875" s="1263"/>
      <c r="E875" s="1262"/>
      <c r="F875" s="1262" t="s">
        <v>1143</v>
      </c>
      <c r="G875" s="362" t="s">
        <v>237</v>
      </c>
      <c r="H875" s="362" t="s">
        <v>238</v>
      </c>
      <c r="I875" s="962" t="s">
        <v>239</v>
      </c>
      <c r="J875" s="967">
        <v>1</v>
      </c>
      <c r="K875" s="1060">
        <v>45231</v>
      </c>
      <c r="L875" s="1060">
        <v>45747</v>
      </c>
      <c r="M875" s="964">
        <f t="shared" si="29"/>
        <v>73.714285714285708</v>
      </c>
      <c r="N875" s="1058">
        <v>0</v>
      </c>
      <c r="O875" s="1011" t="s">
        <v>899</v>
      </c>
      <c r="P875" s="364">
        <f t="shared" si="28"/>
        <v>0</v>
      </c>
      <c r="Q875" s="965" t="str" cm="1">
        <f t="array" aca="1" ref="Q875" ca="1">IF(ISNUMBER(P875),IF(P875=100%,"CUMPLIDA",IF(AND(ISNUMBER(L875),ISNUMBER(INDIRECT("FECHA_"&amp;$B875,1))), IF(L875&lt;=INDIRECT("FECHA_"&amp;$B875,1),"INCUMPLIDA","PROCESO"), "VERIFICAR FECHA")),"SIN VALOR AVANCE")</f>
        <v>PROCESO</v>
      </c>
    </row>
    <row r="876" spans="1:17" ht="165.75" x14ac:dyDescent="0.2">
      <c r="A876" s="987" t="s">
        <v>19</v>
      </c>
      <c r="B876" s="988" t="s">
        <v>13</v>
      </c>
      <c r="C876" s="1263"/>
      <c r="D876" s="1263"/>
      <c r="E876" s="1262"/>
      <c r="F876" s="1262" t="s">
        <v>1143</v>
      </c>
      <c r="G876" s="362" t="s">
        <v>104</v>
      </c>
      <c r="H876" s="362" t="s">
        <v>104</v>
      </c>
      <c r="I876" s="962" t="s">
        <v>247</v>
      </c>
      <c r="J876" s="967">
        <v>1</v>
      </c>
      <c r="K876" s="1060">
        <v>45323</v>
      </c>
      <c r="L876" s="1060">
        <v>45747</v>
      </c>
      <c r="M876" s="964">
        <f t="shared" si="29"/>
        <v>60.571428571428569</v>
      </c>
      <c r="N876" s="1058">
        <v>0</v>
      </c>
      <c r="O876" s="1011" t="s">
        <v>1073</v>
      </c>
      <c r="P876" s="364">
        <f t="shared" si="28"/>
        <v>0</v>
      </c>
      <c r="Q876" s="965" t="str" cm="1">
        <f t="array" aca="1" ref="Q876" ca="1">IF(ISNUMBER(P876),IF(P876=100%,"CUMPLIDA",IF(AND(ISNUMBER(L876),ISNUMBER(INDIRECT("FECHA_"&amp;$B876,1))), IF(L876&lt;=INDIRECT("FECHA_"&amp;$B876,1),"INCUMPLIDA","PROCESO"), "VERIFICAR FECHA")),"SIN VALOR AVANCE")</f>
        <v>PROCESO</v>
      </c>
    </row>
    <row r="877" spans="1:17" ht="90.75" x14ac:dyDescent="0.2">
      <c r="A877" s="987" t="s">
        <v>19</v>
      </c>
      <c r="B877" s="988" t="s">
        <v>13</v>
      </c>
      <c r="C877" s="1263"/>
      <c r="D877" s="1263"/>
      <c r="E877" s="1262"/>
      <c r="F877" s="1262" t="s">
        <v>1143</v>
      </c>
      <c r="G877" s="362" t="s">
        <v>806</v>
      </c>
      <c r="H877" s="362" t="s">
        <v>806</v>
      </c>
      <c r="I877" s="962" t="s">
        <v>107</v>
      </c>
      <c r="J877" s="967">
        <v>1</v>
      </c>
      <c r="K877" s="1060">
        <v>45231</v>
      </c>
      <c r="L877" s="1060">
        <v>45747</v>
      </c>
      <c r="M877" s="964">
        <f t="shared" si="29"/>
        <v>73.714285714285708</v>
      </c>
      <c r="N877" s="1058">
        <v>0</v>
      </c>
      <c r="O877" s="1011" t="s">
        <v>899</v>
      </c>
      <c r="P877" s="364">
        <f t="shared" si="28"/>
        <v>0</v>
      </c>
      <c r="Q877" s="965" t="str" cm="1">
        <f t="array" aca="1" ref="Q877" ca="1">IF(ISNUMBER(P877),IF(P877=100%,"CUMPLIDA",IF(AND(ISNUMBER(L877),ISNUMBER(INDIRECT("FECHA_"&amp;$B877,1))), IF(L877&lt;=INDIRECT("FECHA_"&amp;$B877,1),"INCUMPLIDA","PROCESO"), "VERIFICAR FECHA")),"SIN VALOR AVANCE")</f>
        <v>PROCESO</v>
      </c>
    </row>
    <row r="878" spans="1:17" ht="255.75" x14ac:dyDescent="0.2">
      <c r="A878" s="987" t="s">
        <v>19</v>
      </c>
      <c r="B878" s="988" t="s">
        <v>13</v>
      </c>
      <c r="C878" s="1263"/>
      <c r="D878" s="1263"/>
      <c r="E878" s="1262"/>
      <c r="F878" s="1262" t="s">
        <v>1143</v>
      </c>
      <c r="G878" s="362" t="s">
        <v>807</v>
      </c>
      <c r="H878" s="362" t="s">
        <v>807</v>
      </c>
      <c r="I878" s="962" t="s">
        <v>531</v>
      </c>
      <c r="J878" s="967">
        <v>1</v>
      </c>
      <c r="K878" s="1060">
        <v>45231</v>
      </c>
      <c r="L878" s="1060">
        <v>45808</v>
      </c>
      <c r="M878" s="964">
        <f t="shared" si="29"/>
        <v>82.428571428571431</v>
      </c>
      <c r="N878" s="1058">
        <v>0</v>
      </c>
      <c r="O878" s="1011" t="s">
        <v>1072</v>
      </c>
      <c r="P878" s="364">
        <f t="shared" si="28"/>
        <v>0</v>
      </c>
      <c r="Q878" s="965" t="str" cm="1">
        <f t="array" aca="1" ref="Q878" ca="1">IF(ISNUMBER(P878),IF(P878=100%,"CUMPLIDA",IF(AND(ISNUMBER(L878),ISNUMBER(INDIRECT("FECHA_"&amp;$B878,1))), IF(L878&lt;=INDIRECT("FECHA_"&amp;$B878,1),"INCUMPLIDA","PROCESO"), "VERIFICAR FECHA")),"SIN VALOR AVANCE")</f>
        <v>PROCESO</v>
      </c>
    </row>
    <row r="879" spans="1:17" ht="90.75" x14ac:dyDescent="0.2">
      <c r="A879" s="987" t="s">
        <v>19</v>
      </c>
      <c r="B879" s="988" t="s">
        <v>13</v>
      </c>
      <c r="C879" s="1263"/>
      <c r="D879" s="1263"/>
      <c r="E879" s="1262"/>
      <c r="F879" s="1262" t="s">
        <v>1143</v>
      </c>
      <c r="G879" s="362" t="s">
        <v>110</v>
      </c>
      <c r="H879" s="362" t="s">
        <v>111</v>
      </c>
      <c r="I879" s="962" t="s">
        <v>112</v>
      </c>
      <c r="J879" s="967">
        <v>12</v>
      </c>
      <c r="K879" s="1060">
        <v>46024</v>
      </c>
      <c r="L879" s="1060">
        <v>47118</v>
      </c>
      <c r="M879" s="964">
        <f t="shared" si="29"/>
        <v>156.28571428571428</v>
      </c>
      <c r="N879" s="1058">
        <v>0</v>
      </c>
      <c r="O879" s="1011" t="s">
        <v>899</v>
      </c>
      <c r="P879" s="364">
        <f t="shared" si="28"/>
        <v>0</v>
      </c>
      <c r="Q879" s="965" t="str" cm="1">
        <f t="array" aca="1" ref="Q879" ca="1">IF(ISNUMBER(P879),IF(P879=100%,"CUMPLIDA",IF(AND(ISNUMBER(L879),ISNUMBER(INDIRECT("FECHA_"&amp;$B879,1))), IF(L879&lt;=INDIRECT("FECHA_"&amp;$B879,1),"INCUMPLIDA","PROCESO"), "VERIFICAR FECHA")),"SIN VALOR AVANCE")</f>
        <v>PROCESO</v>
      </c>
    </row>
    <row r="880" spans="1:17" ht="165.75" x14ac:dyDescent="0.2">
      <c r="A880" s="987" t="s">
        <v>19</v>
      </c>
      <c r="B880" s="988" t="s">
        <v>13</v>
      </c>
      <c r="C880" s="1263" t="s">
        <v>1059</v>
      </c>
      <c r="D880" s="1263" t="s">
        <v>1060</v>
      </c>
      <c r="E880" s="1262"/>
      <c r="F880" s="1262" t="s">
        <v>1143</v>
      </c>
      <c r="G880" s="362" t="s">
        <v>114</v>
      </c>
      <c r="H880" s="362" t="s">
        <v>115</v>
      </c>
      <c r="I880" s="962" t="s">
        <v>116</v>
      </c>
      <c r="J880" s="967">
        <v>1</v>
      </c>
      <c r="K880" s="1060">
        <v>46024</v>
      </c>
      <c r="L880" s="1060">
        <v>47118</v>
      </c>
      <c r="M880" s="964">
        <f t="shared" si="29"/>
        <v>156.28571428571428</v>
      </c>
      <c r="N880" s="1058">
        <v>0</v>
      </c>
      <c r="O880" s="1011" t="s">
        <v>1073</v>
      </c>
      <c r="P880" s="364">
        <f t="shared" si="28"/>
        <v>0</v>
      </c>
      <c r="Q880" s="965" t="str" cm="1">
        <f t="array" aca="1" ref="Q880" ca="1">IF(ISNUMBER(P880),IF(P880=100%,"CUMPLIDA",IF(AND(ISNUMBER(L880),ISNUMBER(INDIRECT("FECHA_"&amp;$B880,1))), IF(L880&lt;=INDIRECT("FECHA_"&amp;$B880,1),"INCUMPLIDA","PROCESO"), "VERIFICAR FECHA")),"SIN VALOR AVANCE")</f>
        <v>PROCESO</v>
      </c>
    </row>
    <row r="881" spans="1:17" ht="255.75" x14ac:dyDescent="0.2">
      <c r="A881" s="987" t="s">
        <v>19</v>
      </c>
      <c r="B881" s="988" t="s">
        <v>13</v>
      </c>
      <c r="C881" s="1263" t="s">
        <v>1059</v>
      </c>
      <c r="D881" s="1263" t="s">
        <v>1060</v>
      </c>
      <c r="E881" s="1262"/>
      <c r="F881" s="1262" t="s">
        <v>1143</v>
      </c>
      <c r="G881" s="362" t="s">
        <v>117</v>
      </c>
      <c r="H881" s="362" t="s">
        <v>118</v>
      </c>
      <c r="I881" s="962" t="s">
        <v>119</v>
      </c>
      <c r="J881" s="967">
        <v>2</v>
      </c>
      <c r="K881" s="1060">
        <v>46024</v>
      </c>
      <c r="L881" s="1060">
        <v>47118</v>
      </c>
      <c r="M881" s="964">
        <f t="shared" si="29"/>
        <v>156.28571428571428</v>
      </c>
      <c r="N881" s="1058">
        <v>0</v>
      </c>
      <c r="O881" s="1011" t="s">
        <v>1072</v>
      </c>
      <c r="P881" s="364">
        <f t="shared" si="28"/>
        <v>0</v>
      </c>
      <c r="Q881" s="965" t="str" cm="1">
        <f t="array" aca="1" ref="Q881" ca="1">IF(ISNUMBER(P881),IF(P881=100%,"CUMPLIDA",IF(AND(ISNUMBER(L881),ISNUMBER(INDIRECT("FECHA_"&amp;$B881,1))), IF(L881&lt;=INDIRECT("FECHA_"&amp;$B881,1),"INCUMPLIDA","PROCESO"), "VERIFICAR FECHA")),"SIN VALOR AVANCE")</f>
        <v>PROCESO</v>
      </c>
    </row>
    <row r="882" spans="1:17" ht="135.75" x14ac:dyDescent="0.2">
      <c r="A882" s="987" t="s">
        <v>19</v>
      </c>
      <c r="B882" s="988" t="s">
        <v>13</v>
      </c>
      <c r="C882" s="1263" t="s">
        <v>1059</v>
      </c>
      <c r="D882" s="1263" t="s">
        <v>1060</v>
      </c>
      <c r="E882" s="1262"/>
      <c r="F882" s="1262" t="s">
        <v>1143</v>
      </c>
      <c r="G882" s="362" t="s">
        <v>1074</v>
      </c>
      <c r="H882" s="362" t="s">
        <v>1075</v>
      </c>
      <c r="I882" s="962" t="s">
        <v>1076</v>
      </c>
      <c r="J882" s="963">
        <v>1</v>
      </c>
      <c r="K882" s="1057">
        <v>44927</v>
      </c>
      <c r="L882" s="1057">
        <v>45016</v>
      </c>
      <c r="M882" s="964">
        <f t="shared" si="29"/>
        <v>12.714285714285714</v>
      </c>
      <c r="N882" s="1058">
        <v>1</v>
      </c>
      <c r="O882" s="962" t="s">
        <v>1145</v>
      </c>
      <c r="P882" s="364">
        <f t="shared" si="28"/>
        <v>1</v>
      </c>
      <c r="Q882" s="965" t="str" cm="1">
        <f t="array" aca="1" ref="Q882" ca="1">IF(ISNUMBER(P882),IF(P882=100%,"CUMPLIDA",IF(AND(ISNUMBER(L882),ISNUMBER(INDIRECT("FECHA_"&amp;$B882,1))), IF(L882&lt;=INDIRECT("FECHA_"&amp;$B882,1),"INCUMPLIDA","PROCESO"), "VERIFICAR FECHA")),"SIN VALOR AVANCE")</f>
        <v>CUMPLIDA</v>
      </c>
    </row>
    <row r="883" spans="1:17" ht="225.75" x14ac:dyDescent="0.2">
      <c r="A883" s="987" t="s">
        <v>19</v>
      </c>
      <c r="B883" s="988" t="s">
        <v>13</v>
      </c>
      <c r="C883" s="1263" t="s">
        <v>1059</v>
      </c>
      <c r="D883" s="1263" t="s">
        <v>1060</v>
      </c>
      <c r="E883" s="1262"/>
      <c r="F883" s="1262" t="s">
        <v>1143</v>
      </c>
      <c r="G883" s="362" t="s">
        <v>1074</v>
      </c>
      <c r="H883" s="362" t="s">
        <v>1115</v>
      </c>
      <c r="I883" s="962" t="s">
        <v>697</v>
      </c>
      <c r="J883" s="963">
        <v>1</v>
      </c>
      <c r="K883" s="1057">
        <v>45017</v>
      </c>
      <c r="L883" s="1057">
        <v>45138</v>
      </c>
      <c r="M883" s="964">
        <f t="shared" si="29"/>
        <v>17.285714285714285</v>
      </c>
      <c r="N883" s="1058">
        <v>1</v>
      </c>
      <c r="O883" s="962" t="s">
        <v>1146</v>
      </c>
      <c r="P883" s="364">
        <f t="shared" si="28"/>
        <v>1</v>
      </c>
      <c r="Q883" s="965" t="str" cm="1">
        <f t="array" aca="1" ref="Q883" ca="1">IF(ISNUMBER(P883),IF(P883=100%,"CUMPLIDA",IF(AND(ISNUMBER(L883),ISNUMBER(INDIRECT("FECHA_"&amp;$B883,1))), IF(L883&lt;=INDIRECT("FECHA_"&amp;$B883,1),"INCUMPLIDA","PROCESO"), "VERIFICAR FECHA")),"SIN VALOR AVANCE")</f>
        <v>CUMPLIDA</v>
      </c>
    </row>
    <row r="884" spans="1:17" ht="135.75" x14ac:dyDescent="0.2">
      <c r="A884" s="987" t="s">
        <v>19</v>
      </c>
      <c r="B884" s="988" t="s">
        <v>13</v>
      </c>
      <c r="C884" s="1263" t="s">
        <v>1059</v>
      </c>
      <c r="D884" s="1263" t="s">
        <v>1060</v>
      </c>
      <c r="E884" s="1262"/>
      <c r="F884" s="1262" t="s">
        <v>1143</v>
      </c>
      <c r="G884" s="362" t="s">
        <v>1117</v>
      </c>
      <c r="H884" s="362" t="s">
        <v>1118</v>
      </c>
      <c r="I884" s="962" t="s">
        <v>697</v>
      </c>
      <c r="J884" s="963">
        <v>12</v>
      </c>
      <c r="K884" s="1057">
        <v>44958</v>
      </c>
      <c r="L884" s="1057">
        <v>45323</v>
      </c>
      <c r="M884" s="964">
        <f t="shared" si="29"/>
        <v>52.142857142857146</v>
      </c>
      <c r="N884" s="1058">
        <v>12</v>
      </c>
      <c r="O884" s="962" t="s">
        <v>1082</v>
      </c>
      <c r="P884" s="364">
        <f t="shared" si="28"/>
        <v>1</v>
      </c>
      <c r="Q884" s="965" t="str" cm="1">
        <f t="array" aca="1" ref="Q884" ca="1">IF(ISNUMBER(P884),IF(P884=100%,"CUMPLIDA",IF(AND(ISNUMBER(L884),ISNUMBER(INDIRECT("FECHA_"&amp;$B884,1))), IF(L884&lt;=INDIRECT("FECHA_"&amp;$B884,1),"INCUMPLIDA","PROCESO"), "VERIFICAR FECHA")),"SIN VALOR AVANCE")</f>
        <v>CUMPLIDA</v>
      </c>
    </row>
    <row r="885" spans="1:17" ht="135.75" x14ac:dyDescent="0.2">
      <c r="A885" s="987" t="s">
        <v>19</v>
      </c>
      <c r="B885" s="988" t="s">
        <v>13</v>
      </c>
      <c r="C885" s="1263" t="s">
        <v>1059</v>
      </c>
      <c r="D885" s="1263" t="s">
        <v>1060</v>
      </c>
      <c r="E885" s="1262"/>
      <c r="F885" s="1262" t="s">
        <v>1143</v>
      </c>
      <c r="G885" s="362" t="s">
        <v>1120</v>
      </c>
      <c r="H885" s="362" t="s">
        <v>1121</v>
      </c>
      <c r="I885" s="962" t="s">
        <v>697</v>
      </c>
      <c r="J885" s="963">
        <v>4</v>
      </c>
      <c r="K885" s="1057">
        <v>44958</v>
      </c>
      <c r="L885" s="1057">
        <v>45323</v>
      </c>
      <c r="M885" s="964">
        <f t="shared" si="29"/>
        <v>52.142857142857146</v>
      </c>
      <c r="N885" s="1058">
        <v>4</v>
      </c>
      <c r="O885" s="962" t="s">
        <v>1119</v>
      </c>
      <c r="P885" s="364">
        <f t="shared" si="28"/>
        <v>1</v>
      </c>
      <c r="Q885" s="965" t="str" cm="1">
        <f t="array" aca="1" ref="Q885" ca="1">IF(ISNUMBER(P885),IF(P885=100%,"CUMPLIDA",IF(AND(ISNUMBER(L885),ISNUMBER(INDIRECT("FECHA_"&amp;$B885,1))), IF(L885&lt;=INDIRECT("FECHA_"&amp;$B885,1),"INCUMPLIDA","PROCESO"), "VERIFICAR FECHA")),"SIN VALOR AVANCE")</f>
        <v>CUMPLIDA</v>
      </c>
    </row>
    <row r="886" spans="1:17" ht="135.75" x14ac:dyDescent="0.2">
      <c r="A886" s="987" t="s">
        <v>19</v>
      </c>
      <c r="B886" s="988" t="s">
        <v>13</v>
      </c>
      <c r="C886" s="1263" t="s">
        <v>1059</v>
      </c>
      <c r="D886" s="1263" t="s">
        <v>1060</v>
      </c>
      <c r="E886" s="1262"/>
      <c r="F886" s="1262" t="s">
        <v>1143</v>
      </c>
      <c r="G886" s="362" t="s">
        <v>1085</v>
      </c>
      <c r="H886" s="362" t="s">
        <v>1086</v>
      </c>
      <c r="I886" s="962" t="s">
        <v>697</v>
      </c>
      <c r="J886" s="963">
        <v>1</v>
      </c>
      <c r="K886" s="1057">
        <v>44958</v>
      </c>
      <c r="L886" s="1057">
        <v>44985</v>
      </c>
      <c r="M886" s="964">
        <f t="shared" si="29"/>
        <v>3.8571428571428572</v>
      </c>
      <c r="N886" s="1058">
        <v>1</v>
      </c>
      <c r="O886" s="962" t="s">
        <v>1119</v>
      </c>
      <c r="P886" s="364">
        <f t="shared" si="28"/>
        <v>1</v>
      </c>
      <c r="Q886" s="965" t="str" cm="1">
        <f t="array" aca="1" ref="Q886" ca="1">IF(ISNUMBER(P886),IF(P886=100%,"CUMPLIDA",IF(AND(ISNUMBER(L886),ISNUMBER(INDIRECT("FECHA_"&amp;$B886,1))), IF(L886&lt;=INDIRECT("FECHA_"&amp;$B886,1),"INCUMPLIDA","PROCESO"), "VERIFICAR FECHA")),"SIN VALOR AVANCE")</f>
        <v>CUMPLIDA</v>
      </c>
    </row>
    <row r="887" spans="1:17" ht="180.75" customHeight="1" x14ac:dyDescent="0.2">
      <c r="A887" s="987" t="s">
        <v>19</v>
      </c>
      <c r="B887" s="988" t="s">
        <v>13</v>
      </c>
      <c r="C887" s="1263" t="s">
        <v>1059</v>
      </c>
      <c r="D887" s="1263" t="s">
        <v>1060</v>
      </c>
      <c r="E887" s="1262" t="s">
        <v>1147</v>
      </c>
      <c r="F887" s="1262" t="s">
        <v>1148</v>
      </c>
      <c r="G887" s="362" t="s">
        <v>1112</v>
      </c>
      <c r="H887" s="362" t="s">
        <v>1068</v>
      </c>
      <c r="I887" s="962" t="s">
        <v>1069</v>
      </c>
      <c r="J887" s="963">
        <v>3</v>
      </c>
      <c r="K887" s="1057">
        <v>44958</v>
      </c>
      <c r="L887" s="1057">
        <v>45323</v>
      </c>
      <c r="M887" s="964">
        <f t="shared" si="29"/>
        <v>52.142857142857146</v>
      </c>
      <c r="N887" s="1058">
        <v>3</v>
      </c>
      <c r="O887" s="962" t="s">
        <v>1149</v>
      </c>
      <c r="P887" s="364">
        <f t="shared" si="28"/>
        <v>1</v>
      </c>
      <c r="Q887" s="965" t="str" cm="1">
        <f t="array" aca="1" ref="Q887" ca="1">IF(ISNUMBER(P887),IF(P887=100%,"CUMPLIDA",IF(AND(ISNUMBER(L887),ISNUMBER(INDIRECT("FECHA_"&amp;$B887,1))), IF(L887&lt;=INDIRECT("FECHA_"&amp;$B887,1),"INCUMPLIDA","PROCESO"), "VERIFICAR FECHA")),"SIN VALOR AVANCE")</f>
        <v>CUMPLIDA</v>
      </c>
    </row>
    <row r="888" spans="1:17" ht="90.75" x14ac:dyDescent="0.2">
      <c r="A888" s="987" t="s">
        <v>19</v>
      </c>
      <c r="B888" s="988" t="s">
        <v>13</v>
      </c>
      <c r="C888" s="1263"/>
      <c r="D888" s="1263"/>
      <c r="E888" s="1262"/>
      <c r="F888" s="1262" t="s">
        <v>1148</v>
      </c>
      <c r="G888" s="1262" t="s">
        <v>1071</v>
      </c>
      <c r="H888" s="1008" t="s">
        <v>682</v>
      </c>
      <c r="I888" s="962" t="s">
        <v>683</v>
      </c>
      <c r="J888" s="963">
        <v>1</v>
      </c>
      <c r="K888" s="1057">
        <v>45231</v>
      </c>
      <c r="L888" s="1057">
        <v>45504</v>
      </c>
      <c r="M888" s="964">
        <f t="shared" si="29"/>
        <v>39</v>
      </c>
      <c r="N888" s="1058">
        <v>1</v>
      </c>
      <c r="O888" s="1011" t="s">
        <v>802</v>
      </c>
      <c r="P888" s="364">
        <f t="shared" si="28"/>
        <v>1</v>
      </c>
      <c r="Q888" s="965" t="str" cm="1">
        <f t="array" aca="1" ref="Q888" ca="1">IF(ISNUMBER(P888),IF(P888=100%,"CUMPLIDA",IF(AND(ISNUMBER(L888),ISNUMBER(INDIRECT("FECHA_"&amp;$B888,1))), IF(L888&lt;=INDIRECT("FECHA_"&amp;$B888,1),"INCUMPLIDA","PROCESO"), "VERIFICAR FECHA")),"SIN VALOR AVANCE")</f>
        <v>CUMPLIDA</v>
      </c>
    </row>
    <row r="889" spans="1:17" ht="255.75" x14ac:dyDescent="0.2">
      <c r="A889" s="987" t="s">
        <v>19</v>
      </c>
      <c r="B889" s="988" t="s">
        <v>13</v>
      </c>
      <c r="C889" s="1263"/>
      <c r="D889" s="1263"/>
      <c r="E889" s="1262"/>
      <c r="F889" s="1262" t="s">
        <v>1148</v>
      </c>
      <c r="G889" s="1262"/>
      <c r="H889" s="1008" t="s">
        <v>685</v>
      </c>
      <c r="I889" s="962" t="s">
        <v>686</v>
      </c>
      <c r="J889" s="963">
        <v>1</v>
      </c>
      <c r="K889" s="1057">
        <v>45231</v>
      </c>
      <c r="L889" s="1057">
        <v>45504</v>
      </c>
      <c r="M889" s="964">
        <f t="shared" si="29"/>
        <v>39</v>
      </c>
      <c r="N889" s="1058">
        <v>1</v>
      </c>
      <c r="O889" s="1011" t="s">
        <v>1072</v>
      </c>
      <c r="P889" s="364">
        <f t="shared" si="28"/>
        <v>1</v>
      </c>
      <c r="Q889" s="965" t="str" cm="1">
        <f t="array" aca="1" ref="Q889" ca="1">IF(ISNUMBER(P889),IF(P889=100%,"CUMPLIDA",IF(AND(ISNUMBER(L889),ISNUMBER(INDIRECT("FECHA_"&amp;$B889,1))), IF(L889&lt;=INDIRECT("FECHA_"&amp;$B889,1),"INCUMPLIDA","PROCESO"), "VERIFICAR FECHA")),"SIN VALOR AVANCE")</f>
        <v>CUMPLIDA</v>
      </c>
    </row>
    <row r="890" spans="1:17" ht="180.75" x14ac:dyDescent="0.2">
      <c r="A890" s="987" t="s">
        <v>19</v>
      </c>
      <c r="B890" s="988" t="s">
        <v>13</v>
      </c>
      <c r="C890" s="1263"/>
      <c r="D890" s="1263"/>
      <c r="E890" s="1262"/>
      <c r="F890" s="1262" t="s">
        <v>1148</v>
      </c>
      <c r="G890" s="362" t="s">
        <v>97</v>
      </c>
      <c r="H890" s="362" t="s">
        <v>98</v>
      </c>
      <c r="I890" s="962" t="s">
        <v>99</v>
      </c>
      <c r="J890" s="967">
        <v>1</v>
      </c>
      <c r="K890" s="1060">
        <v>45323</v>
      </c>
      <c r="L890" s="1060">
        <v>45747</v>
      </c>
      <c r="M890" s="964">
        <f t="shared" si="29"/>
        <v>60.571428571428569</v>
      </c>
      <c r="N890" s="1058">
        <v>0</v>
      </c>
      <c r="O890" s="1011" t="s">
        <v>1114</v>
      </c>
      <c r="P890" s="364">
        <f t="shared" si="28"/>
        <v>0</v>
      </c>
      <c r="Q890" s="965" t="str" cm="1">
        <f t="array" aca="1" ref="Q890" ca="1">IF(ISNUMBER(P890),IF(P890=100%,"CUMPLIDA",IF(AND(ISNUMBER(L890),ISNUMBER(INDIRECT("FECHA_"&amp;$B890,1))), IF(L890&lt;=INDIRECT("FECHA_"&amp;$B890,1),"INCUMPLIDA","PROCESO"), "VERIFICAR FECHA")),"SIN VALOR AVANCE")</f>
        <v>PROCESO</v>
      </c>
    </row>
    <row r="891" spans="1:17" ht="90.75" x14ac:dyDescent="0.2">
      <c r="A891" s="987" t="s">
        <v>19</v>
      </c>
      <c r="B891" s="988" t="s">
        <v>13</v>
      </c>
      <c r="C891" s="1263"/>
      <c r="D891" s="1263"/>
      <c r="E891" s="1262"/>
      <c r="F891" s="1262" t="s">
        <v>1148</v>
      </c>
      <c r="G891" s="362" t="s">
        <v>101</v>
      </c>
      <c r="H891" s="362" t="s">
        <v>101</v>
      </c>
      <c r="I891" s="962" t="s">
        <v>102</v>
      </c>
      <c r="J891" s="967">
        <v>1</v>
      </c>
      <c r="K891" s="1060">
        <v>45323</v>
      </c>
      <c r="L891" s="1060">
        <v>45747</v>
      </c>
      <c r="M891" s="964">
        <f t="shared" si="29"/>
        <v>60.571428571428569</v>
      </c>
      <c r="N891" s="1058">
        <v>0</v>
      </c>
      <c r="O891" s="1011" t="s">
        <v>899</v>
      </c>
      <c r="P891" s="364">
        <f t="shared" si="28"/>
        <v>0</v>
      </c>
      <c r="Q891" s="965" t="str" cm="1">
        <f t="array" aca="1" ref="Q891" ca="1">IF(ISNUMBER(P891),IF(P891=100%,"CUMPLIDA",IF(AND(ISNUMBER(L891),ISNUMBER(INDIRECT("FECHA_"&amp;$B891,1))), IF(L891&lt;=INDIRECT("FECHA_"&amp;$B891,1),"INCUMPLIDA","PROCESO"), "VERIFICAR FECHA")),"SIN VALOR AVANCE")</f>
        <v>PROCESO</v>
      </c>
    </row>
    <row r="892" spans="1:17" ht="90.75" x14ac:dyDescent="0.2">
      <c r="A892" s="987" t="s">
        <v>19</v>
      </c>
      <c r="B892" s="988" t="s">
        <v>13</v>
      </c>
      <c r="C892" s="1263"/>
      <c r="D892" s="1263"/>
      <c r="E892" s="1262"/>
      <c r="F892" s="1262" t="s">
        <v>1148</v>
      </c>
      <c r="G892" s="362" t="s">
        <v>237</v>
      </c>
      <c r="H892" s="362" t="s">
        <v>238</v>
      </c>
      <c r="I892" s="962" t="s">
        <v>239</v>
      </c>
      <c r="J892" s="967">
        <v>1</v>
      </c>
      <c r="K892" s="1060">
        <v>45231</v>
      </c>
      <c r="L892" s="1060">
        <v>45747</v>
      </c>
      <c r="M892" s="964">
        <f t="shared" si="29"/>
        <v>73.714285714285708</v>
      </c>
      <c r="N892" s="1058">
        <v>0</v>
      </c>
      <c r="O892" s="1011" t="s">
        <v>899</v>
      </c>
      <c r="P892" s="364">
        <f t="shared" si="28"/>
        <v>0</v>
      </c>
      <c r="Q892" s="965" t="str" cm="1">
        <f t="array" aca="1" ref="Q892" ca="1">IF(ISNUMBER(P892),IF(P892=100%,"CUMPLIDA",IF(AND(ISNUMBER(L892),ISNUMBER(INDIRECT("FECHA_"&amp;$B892,1))), IF(L892&lt;=INDIRECT("FECHA_"&amp;$B892,1),"INCUMPLIDA","PROCESO"), "VERIFICAR FECHA")),"SIN VALOR AVANCE")</f>
        <v>PROCESO</v>
      </c>
    </row>
    <row r="893" spans="1:17" ht="180.75" x14ac:dyDescent="0.2">
      <c r="A893" s="987" t="s">
        <v>19</v>
      </c>
      <c r="B893" s="988" t="s">
        <v>13</v>
      </c>
      <c r="C893" s="1263"/>
      <c r="D893" s="1263"/>
      <c r="E893" s="1262"/>
      <c r="F893" s="1262" t="s">
        <v>1148</v>
      </c>
      <c r="G893" s="362" t="s">
        <v>104</v>
      </c>
      <c r="H893" s="362" t="s">
        <v>104</v>
      </c>
      <c r="I893" s="962" t="s">
        <v>247</v>
      </c>
      <c r="J893" s="967">
        <v>1</v>
      </c>
      <c r="K893" s="1060">
        <v>45323</v>
      </c>
      <c r="L893" s="1060">
        <v>45747</v>
      </c>
      <c r="M893" s="964">
        <f t="shared" si="29"/>
        <v>60.571428571428569</v>
      </c>
      <c r="N893" s="1058">
        <v>0</v>
      </c>
      <c r="O893" s="1011" t="s">
        <v>1114</v>
      </c>
      <c r="P893" s="364">
        <f t="shared" si="28"/>
        <v>0</v>
      </c>
      <c r="Q893" s="965" t="str" cm="1">
        <f t="array" aca="1" ref="Q893" ca="1">IF(ISNUMBER(P893),IF(P893=100%,"CUMPLIDA",IF(AND(ISNUMBER(L893),ISNUMBER(INDIRECT("FECHA_"&amp;$B893,1))), IF(L893&lt;=INDIRECT("FECHA_"&amp;$B893,1),"INCUMPLIDA","PROCESO"), "VERIFICAR FECHA")),"SIN VALOR AVANCE")</f>
        <v>PROCESO</v>
      </c>
    </row>
    <row r="894" spans="1:17" ht="90.75" x14ac:dyDescent="0.2">
      <c r="A894" s="987" t="s">
        <v>19</v>
      </c>
      <c r="B894" s="988" t="s">
        <v>13</v>
      </c>
      <c r="C894" s="1263"/>
      <c r="D894" s="1263"/>
      <c r="E894" s="1262"/>
      <c r="F894" s="1262" t="s">
        <v>1148</v>
      </c>
      <c r="G894" s="362" t="s">
        <v>806</v>
      </c>
      <c r="H894" s="362" t="s">
        <v>806</v>
      </c>
      <c r="I894" s="962" t="s">
        <v>107</v>
      </c>
      <c r="J894" s="967">
        <v>1</v>
      </c>
      <c r="K894" s="1060">
        <v>45231</v>
      </c>
      <c r="L894" s="1060">
        <v>45747</v>
      </c>
      <c r="M894" s="964">
        <f t="shared" si="29"/>
        <v>73.714285714285708</v>
      </c>
      <c r="N894" s="1058">
        <v>0</v>
      </c>
      <c r="O894" s="1011" t="s">
        <v>899</v>
      </c>
      <c r="P894" s="364">
        <f t="shared" si="28"/>
        <v>0</v>
      </c>
      <c r="Q894" s="965" t="str" cm="1">
        <f t="array" aca="1" ref="Q894" ca="1">IF(ISNUMBER(P894),IF(P894=100%,"CUMPLIDA",IF(AND(ISNUMBER(L894),ISNUMBER(INDIRECT("FECHA_"&amp;$B894,1))), IF(L894&lt;=INDIRECT("FECHA_"&amp;$B894,1),"INCUMPLIDA","PROCESO"), "VERIFICAR FECHA")),"SIN VALOR AVANCE")</f>
        <v>PROCESO</v>
      </c>
    </row>
    <row r="895" spans="1:17" ht="255.75" x14ac:dyDescent="0.2">
      <c r="A895" s="987" t="s">
        <v>19</v>
      </c>
      <c r="B895" s="988" t="s">
        <v>13</v>
      </c>
      <c r="C895" s="1263"/>
      <c r="D895" s="1263"/>
      <c r="E895" s="1262"/>
      <c r="F895" s="1262" t="s">
        <v>1148</v>
      </c>
      <c r="G895" s="362" t="s">
        <v>807</v>
      </c>
      <c r="H895" s="362" t="s">
        <v>807</v>
      </c>
      <c r="I895" s="962" t="s">
        <v>531</v>
      </c>
      <c r="J895" s="967">
        <v>1</v>
      </c>
      <c r="K895" s="1060">
        <v>45231</v>
      </c>
      <c r="L895" s="1060">
        <v>45808</v>
      </c>
      <c r="M895" s="964">
        <f t="shared" si="29"/>
        <v>82.428571428571431</v>
      </c>
      <c r="N895" s="1058">
        <v>0</v>
      </c>
      <c r="O895" s="1011" t="s">
        <v>1072</v>
      </c>
      <c r="P895" s="364">
        <f t="shared" si="28"/>
        <v>0</v>
      </c>
      <c r="Q895" s="965" t="str" cm="1">
        <f t="array" aca="1" ref="Q895" ca="1">IF(ISNUMBER(P895),IF(P895=100%,"CUMPLIDA",IF(AND(ISNUMBER(L895),ISNUMBER(INDIRECT("FECHA_"&amp;$B895,1))), IF(L895&lt;=INDIRECT("FECHA_"&amp;$B895,1),"INCUMPLIDA","PROCESO"), "VERIFICAR FECHA")),"SIN VALOR AVANCE")</f>
        <v>PROCESO</v>
      </c>
    </row>
    <row r="896" spans="1:17" ht="90.75" customHeight="1" x14ac:dyDescent="0.2">
      <c r="A896" s="987" t="s">
        <v>19</v>
      </c>
      <c r="B896" s="988" t="s">
        <v>13</v>
      </c>
      <c r="C896" s="1263" t="s">
        <v>1059</v>
      </c>
      <c r="D896" s="1263" t="s">
        <v>1060</v>
      </c>
      <c r="E896" s="1262"/>
      <c r="F896" s="1262" t="s">
        <v>1148</v>
      </c>
      <c r="G896" s="362" t="s">
        <v>110</v>
      </c>
      <c r="H896" s="362" t="s">
        <v>111</v>
      </c>
      <c r="I896" s="962" t="s">
        <v>112</v>
      </c>
      <c r="J896" s="967">
        <v>12</v>
      </c>
      <c r="K896" s="1060">
        <v>46024</v>
      </c>
      <c r="L896" s="1060">
        <v>47118</v>
      </c>
      <c r="M896" s="964">
        <f t="shared" si="29"/>
        <v>156.28571428571428</v>
      </c>
      <c r="N896" s="1058">
        <v>0</v>
      </c>
      <c r="O896" s="1011" t="s">
        <v>899</v>
      </c>
      <c r="P896" s="364">
        <f t="shared" si="28"/>
        <v>0</v>
      </c>
      <c r="Q896" s="965" t="str" cm="1">
        <f t="array" aca="1" ref="Q896" ca="1">IF(ISNUMBER(P896),IF(P896=100%,"CUMPLIDA",IF(AND(ISNUMBER(L896),ISNUMBER(INDIRECT("FECHA_"&amp;$B896,1))), IF(L896&lt;=INDIRECT("FECHA_"&amp;$B896,1),"INCUMPLIDA","PROCESO"), "VERIFICAR FECHA")),"SIN VALOR AVANCE")</f>
        <v>PROCESO</v>
      </c>
    </row>
    <row r="897" spans="1:17" ht="180.75" x14ac:dyDescent="0.2">
      <c r="A897" s="987" t="s">
        <v>19</v>
      </c>
      <c r="B897" s="988" t="s">
        <v>13</v>
      </c>
      <c r="C897" s="1263" t="s">
        <v>1059</v>
      </c>
      <c r="D897" s="1263" t="s">
        <v>1060</v>
      </c>
      <c r="E897" s="1262"/>
      <c r="F897" s="1262" t="s">
        <v>1148</v>
      </c>
      <c r="G897" s="362" t="s">
        <v>114</v>
      </c>
      <c r="H897" s="362" t="s">
        <v>115</v>
      </c>
      <c r="I897" s="962" t="s">
        <v>116</v>
      </c>
      <c r="J897" s="967">
        <v>1</v>
      </c>
      <c r="K897" s="1060">
        <v>46024</v>
      </c>
      <c r="L897" s="1060">
        <v>47118</v>
      </c>
      <c r="M897" s="964">
        <f t="shared" si="29"/>
        <v>156.28571428571428</v>
      </c>
      <c r="N897" s="1058">
        <v>0</v>
      </c>
      <c r="O897" s="1011" t="s">
        <v>1114</v>
      </c>
      <c r="P897" s="364">
        <f t="shared" si="28"/>
        <v>0</v>
      </c>
      <c r="Q897" s="965" t="str" cm="1">
        <f t="array" aca="1" ref="Q897" ca="1">IF(ISNUMBER(P897),IF(P897=100%,"CUMPLIDA",IF(AND(ISNUMBER(L897),ISNUMBER(INDIRECT("FECHA_"&amp;$B897,1))), IF(L897&lt;=INDIRECT("FECHA_"&amp;$B897,1),"INCUMPLIDA","PROCESO"), "VERIFICAR FECHA")),"SIN VALOR AVANCE")</f>
        <v>PROCESO</v>
      </c>
    </row>
    <row r="898" spans="1:17" ht="255.75" x14ac:dyDescent="0.2">
      <c r="A898" s="987" t="s">
        <v>19</v>
      </c>
      <c r="B898" s="988" t="s">
        <v>13</v>
      </c>
      <c r="C898" s="1263" t="s">
        <v>1059</v>
      </c>
      <c r="D898" s="1263" t="s">
        <v>1060</v>
      </c>
      <c r="E898" s="1262"/>
      <c r="F898" s="1262" t="s">
        <v>1148</v>
      </c>
      <c r="G898" s="362" t="s">
        <v>117</v>
      </c>
      <c r="H898" s="362" t="s">
        <v>118</v>
      </c>
      <c r="I898" s="962" t="s">
        <v>119</v>
      </c>
      <c r="J898" s="967">
        <v>2</v>
      </c>
      <c r="K898" s="1060">
        <v>46024</v>
      </c>
      <c r="L898" s="1060">
        <v>47118</v>
      </c>
      <c r="M898" s="964">
        <f t="shared" si="29"/>
        <v>156.28571428571428</v>
      </c>
      <c r="N898" s="1058">
        <v>0</v>
      </c>
      <c r="O898" s="1011" t="s">
        <v>1072</v>
      </c>
      <c r="P898" s="364">
        <f t="shared" si="28"/>
        <v>0</v>
      </c>
      <c r="Q898" s="965" t="str" cm="1">
        <f t="array" aca="1" ref="Q898" ca="1">IF(ISNUMBER(P898),IF(P898=100%,"CUMPLIDA",IF(AND(ISNUMBER(L898),ISNUMBER(INDIRECT("FECHA_"&amp;$B898,1))), IF(L898&lt;=INDIRECT("FECHA_"&amp;$B898,1),"INCUMPLIDA","PROCESO"), "VERIFICAR FECHA")),"SIN VALOR AVANCE")</f>
        <v>PROCESO</v>
      </c>
    </row>
    <row r="899" spans="1:17" ht="135.75" x14ac:dyDescent="0.2">
      <c r="A899" s="987" t="s">
        <v>19</v>
      </c>
      <c r="B899" s="988" t="s">
        <v>13</v>
      </c>
      <c r="C899" s="1263" t="s">
        <v>1059</v>
      </c>
      <c r="D899" s="1263" t="s">
        <v>1060</v>
      </c>
      <c r="E899" s="1262"/>
      <c r="F899" s="1262" t="s">
        <v>1148</v>
      </c>
      <c r="G899" s="362" t="s">
        <v>1150</v>
      </c>
      <c r="H899" s="362" t="s">
        <v>1075</v>
      </c>
      <c r="I899" s="962" t="s">
        <v>1076</v>
      </c>
      <c r="J899" s="963">
        <v>1</v>
      </c>
      <c r="K899" s="1057">
        <v>44927</v>
      </c>
      <c r="L899" s="1057">
        <v>45016</v>
      </c>
      <c r="M899" s="964">
        <f t="shared" si="29"/>
        <v>12.714285714285714</v>
      </c>
      <c r="N899" s="1058">
        <v>1</v>
      </c>
      <c r="O899" s="962" t="s">
        <v>1082</v>
      </c>
      <c r="P899" s="364">
        <f t="shared" si="28"/>
        <v>1</v>
      </c>
      <c r="Q899" s="965" t="str" cm="1">
        <f t="array" aca="1" ref="Q899" ca="1">IF(ISNUMBER(P899),IF(P899=100%,"CUMPLIDA",IF(AND(ISNUMBER(L899),ISNUMBER(INDIRECT("FECHA_"&amp;$B899,1))), IF(L899&lt;=INDIRECT("FECHA_"&amp;$B899,1),"INCUMPLIDA","PROCESO"), "VERIFICAR FECHA")),"SIN VALOR AVANCE")</f>
        <v>CUMPLIDA</v>
      </c>
    </row>
    <row r="900" spans="1:17" ht="225.75" x14ac:dyDescent="0.2">
      <c r="A900" s="987" t="s">
        <v>19</v>
      </c>
      <c r="B900" s="988" t="s">
        <v>13</v>
      </c>
      <c r="C900" s="1263" t="s">
        <v>1059</v>
      </c>
      <c r="D900" s="1263" t="s">
        <v>1060</v>
      </c>
      <c r="E900" s="1262"/>
      <c r="F900" s="1262" t="s">
        <v>1148</v>
      </c>
      <c r="G900" s="362" t="s">
        <v>1150</v>
      </c>
      <c r="H900" s="362" t="s">
        <v>1151</v>
      </c>
      <c r="I900" s="962" t="s">
        <v>697</v>
      </c>
      <c r="J900" s="963">
        <v>1</v>
      </c>
      <c r="K900" s="1057">
        <v>45017</v>
      </c>
      <c r="L900" s="1057">
        <v>45138</v>
      </c>
      <c r="M900" s="964">
        <f t="shared" si="29"/>
        <v>17.285714285714285</v>
      </c>
      <c r="N900" s="1058">
        <v>1</v>
      </c>
      <c r="O900" s="962" t="s">
        <v>1152</v>
      </c>
      <c r="P900" s="364">
        <f t="shared" si="28"/>
        <v>1</v>
      </c>
      <c r="Q900" s="965" t="str" cm="1">
        <f t="array" aca="1" ref="Q900" ca="1">IF(ISNUMBER(P900),IF(P900=100%,"CUMPLIDA",IF(AND(ISNUMBER(L900),ISNUMBER(INDIRECT("FECHA_"&amp;$B900,1))), IF(L900&lt;=INDIRECT("FECHA_"&amp;$B900,1),"INCUMPLIDA","PROCESO"), "VERIFICAR FECHA")),"SIN VALOR AVANCE")</f>
        <v>CUMPLIDA</v>
      </c>
    </row>
    <row r="901" spans="1:17" ht="135.75" x14ac:dyDescent="0.2">
      <c r="A901" s="987" t="s">
        <v>19</v>
      </c>
      <c r="B901" s="988" t="s">
        <v>13</v>
      </c>
      <c r="C901" s="1263" t="s">
        <v>1059</v>
      </c>
      <c r="D901" s="1263" t="s">
        <v>1060</v>
      </c>
      <c r="E901" s="1262"/>
      <c r="F901" s="1262" t="s">
        <v>1148</v>
      </c>
      <c r="G901" s="362" t="s">
        <v>1090</v>
      </c>
      <c r="H901" s="362" t="s">
        <v>1091</v>
      </c>
      <c r="I901" s="962" t="s">
        <v>697</v>
      </c>
      <c r="J901" s="963">
        <v>12</v>
      </c>
      <c r="K901" s="1057">
        <v>44958</v>
      </c>
      <c r="L901" s="1057">
        <v>45323</v>
      </c>
      <c r="M901" s="964">
        <f t="shared" si="29"/>
        <v>52.142857142857146</v>
      </c>
      <c r="N901" s="1058">
        <v>12</v>
      </c>
      <c r="O901" s="962" t="s">
        <v>1153</v>
      </c>
      <c r="P901" s="364">
        <f t="shared" si="28"/>
        <v>1</v>
      </c>
      <c r="Q901" s="965" t="str" cm="1">
        <f t="array" aca="1" ref="Q901" ca="1">IF(ISNUMBER(P901),IF(P901=100%,"CUMPLIDA",IF(AND(ISNUMBER(L901),ISNUMBER(INDIRECT("FECHA_"&amp;$B901,1))), IF(L901&lt;=INDIRECT("FECHA_"&amp;$B901,1),"INCUMPLIDA","PROCESO"), "VERIFICAR FECHA")),"SIN VALOR AVANCE")</f>
        <v>CUMPLIDA</v>
      </c>
    </row>
    <row r="902" spans="1:17" ht="180.75" customHeight="1" x14ac:dyDescent="0.2">
      <c r="A902" s="987" t="s">
        <v>19</v>
      </c>
      <c r="B902" s="988" t="s">
        <v>13</v>
      </c>
      <c r="C902" s="1263" t="s">
        <v>1059</v>
      </c>
      <c r="D902" s="1263" t="s">
        <v>1060</v>
      </c>
      <c r="E902" s="1262" t="s">
        <v>1154</v>
      </c>
      <c r="F902" s="1262" t="s">
        <v>1155</v>
      </c>
      <c r="G902" s="362" t="s">
        <v>1112</v>
      </c>
      <c r="H902" s="362" t="s">
        <v>1068</v>
      </c>
      <c r="I902" s="962" t="s">
        <v>1069</v>
      </c>
      <c r="J902" s="963">
        <v>3</v>
      </c>
      <c r="K902" s="1057">
        <v>44958</v>
      </c>
      <c r="L902" s="1057">
        <v>45323</v>
      </c>
      <c r="M902" s="964">
        <f t="shared" si="29"/>
        <v>52.142857142857146</v>
      </c>
      <c r="N902" s="1058">
        <v>3</v>
      </c>
      <c r="O902" s="962" t="s">
        <v>1149</v>
      </c>
      <c r="P902" s="364">
        <f t="shared" si="28"/>
        <v>1</v>
      </c>
      <c r="Q902" s="965" t="str" cm="1">
        <f t="array" aca="1" ref="Q902" ca="1">IF(ISNUMBER(P902),IF(P902=100%,"CUMPLIDA",IF(AND(ISNUMBER(L902),ISNUMBER(INDIRECT("FECHA_"&amp;$B902,1))), IF(L902&lt;=INDIRECT("FECHA_"&amp;$B902,1),"INCUMPLIDA","PROCESO"), "VERIFICAR FECHA")),"SIN VALOR AVANCE")</f>
        <v>CUMPLIDA</v>
      </c>
    </row>
    <row r="903" spans="1:17" ht="90.75" x14ac:dyDescent="0.2">
      <c r="A903" s="987" t="s">
        <v>19</v>
      </c>
      <c r="B903" s="988" t="s">
        <v>13</v>
      </c>
      <c r="C903" s="1263"/>
      <c r="D903" s="1263"/>
      <c r="E903" s="1262"/>
      <c r="F903" s="1262" t="s">
        <v>1155</v>
      </c>
      <c r="G903" s="1262" t="s">
        <v>1071</v>
      </c>
      <c r="H903" s="1008" t="s">
        <v>682</v>
      </c>
      <c r="I903" s="962" t="s">
        <v>683</v>
      </c>
      <c r="J903" s="963">
        <v>1</v>
      </c>
      <c r="K903" s="1057">
        <v>45231</v>
      </c>
      <c r="L903" s="1057">
        <v>45504</v>
      </c>
      <c r="M903" s="964">
        <f t="shared" si="29"/>
        <v>39</v>
      </c>
      <c r="N903" s="1058">
        <v>1</v>
      </c>
      <c r="O903" s="1011" t="s">
        <v>802</v>
      </c>
      <c r="P903" s="364">
        <f t="shared" si="28"/>
        <v>1</v>
      </c>
      <c r="Q903" s="965" t="str" cm="1">
        <f t="array" aca="1" ref="Q903" ca="1">IF(ISNUMBER(P903),IF(P903=100%,"CUMPLIDA",IF(AND(ISNUMBER(L903),ISNUMBER(INDIRECT("FECHA_"&amp;$B903,1))), IF(L903&lt;=INDIRECT("FECHA_"&amp;$B903,1),"INCUMPLIDA","PROCESO"), "VERIFICAR FECHA")),"SIN VALOR AVANCE")</f>
        <v>CUMPLIDA</v>
      </c>
    </row>
    <row r="904" spans="1:17" ht="255.75" x14ac:dyDescent="0.2">
      <c r="A904" s="987" t="s">
        <v>19</v>
      </c>
      <c r="B904" s="988" t="s">
        <v>13</v>
      </c>
      <c r="C904" s="1263"/>
      <c r="D904" s="1263"/>
      <c r="E904" s="1262"/>
      <c r="F904" s="1262" t="s">
        <v>1155</v>
      </c>
      <c r="G904" s="1262"/>
      <c r="H904" s="1008" t="s">
        <v>685</v>
      </c>
      <c r="I904" s="962" t="s">
        <v>686</v>
      </c>
      <c r="J904" s="963">
        <v>1</v>
      </c>
      <c r="K904" s="1057">
        <v>45231</v>
      </c>
      <c r="L904" s="1057">
        <v>45504</v>
      </c>
      <c r="M904" s="964">
        <f t="shared" si="29"/>
        <v>39</v>
      </c>
      <c r="N904" s="1058">
        <v>1</v>
      </c>
      <c r="O904" s="1011" t="s">
        <v>1072</v>
      </c>
      <c r="P904" s="364">
        <f t="shared" si="28"/>
        <v>1</v>
      </c>
      <c r="Q904" s="965" t="str" cm="1">
        <f t="array" aca="1" ref="Q904" ca="1">IF(ISNUMBER(P904),IF(P904=100%,"CUMPLIDA",IF(AND(ISNUMBER(L904),ISNUMBER(INDIRECT("FECHA_"&amp;$B904,1))), IF(L904&lt;=INDIRECT("FECHA_"&amp;$B904,1),"INCUMPLIDA","PROCESO"), "VERIFICAR FECHA")),"SIN VALOR AVANCE")</f>
        <v>CUMPLIDA</v>
      </c>
    </row>
    <row r="905" spans="1:17" ht="165.75" x14ac:dyDescent="0.2">
      <c r="A905" s="987" t="s">
        <v>19</v>
      </c>
      <c r="B905" s="988" t="s">
        <v>13</v>
      </c>
      <c r="C905" s="1263"/>
      <c r="D905" s="1263"/>
      <c r="E905" s="1262"/>
      <c r="F905" s="1262" t="s">
        <v>1155</v>
      </c>
      <c r="G905" s="362" t="s">
        <v>97</v>
      </c>
      <c r="H905" s="362" t="s">
        <v>98</v>
      </c>
      <c r="I905" s="962" t="s">
        <v>99</v>
      </c>
      <c r="J905" s="967">
        <v>1</v>
      </c>
      <c r="K905" s="1060">
        <v>45323</v>
      </c>
      <c r="L905" s="1060">
        <v>45747</v>
      </c>
      <c r="M905" s="964">
        <f t="shared" si="29"/>
        <v>60.571428571428569</v>
      </c>
      <c r="N905" s="1058">
        <v>0</v>
      </c>
      <c r="O905" s="1011" t="s">
        <v>1073</v>
      </c>
      <c r="P905" s="364">
        <f t="shared" si="28"/>
        <v>0</v>
      </c>
      <c r="Q905" s="965" t="str" cm="1">
        <f t="array" aca="1" ref="Q905" ca="1">IF(ISNUMBER(P905),IF(P905=100%,"CUMPLIDA",IF(AND(ISNUMBER(L905),ISNUMBER(INDIRECT("FECHA_"&amp;$B905,1))), IF(L905&lt;=INDIRECT("FECHA_"&amp;$B905,1),"INCUMPLIDA","PROCESO"), "VERIFICAR FECHA")),"SIN VALOR AVANCE")</f>
        <v>PROCESO</v>
      </c>
    </row>
    <row r="906" spans="1:17" ht="90.75" x14ac:dyDescent="0.2">
      <c r="A906" s="987" t="s">
        <v>19</v>
      </c>
      <c r="B906" s="988" t="s">
        <v>13</v>
      </c>
      <c r="C906" s="1263"/>
      <c r="D906" s="1263"/>
      <c r="E906" s="1262"/>
      <c r="F906" s="1262" t="s">
        <v>1155</v>
      </c>
      <c r="G906" s="362" t="s">
        <v>101</v>
      </c>
      <c r="H906" s="362" t="s">
        <v>101</v>
      </c>
      <c r="I906" s="962" t="s">
        <v>102</v>
      </c>
      <c r="J906" s="967">
        <v>1</v>
      </c>
      <c r="K906" s="1060">
        <v>45323</v>
      </c>
      <c r="L906" s="1060">
        <v>45747</v>
      </c>
      <c r="M906" s="964">
        <f t="shared" si="29"/>
        <v>60.571428571428569</v>
      </c>
      <c r="N906" s="1058">
        <v>0</v>
      </c>
      <c r="O906" s="1011" t="s">
        <v>1156</v>
      </c>
      <c r="P906" s="364">
        <f t="shared" ref="P906:P969" si="30">IF(B906="ITRC",N906,N906/J906)</f>
        <v>0</v>
      </c>
      <c r="Q906" s="965" t="str" cm="1">
        <f t="array" aca="1" ref="Q906" ca="1">IF(ISNUMBER(P906),IF(P906=100%,"CUMPLIDA",IF(AND(ISNUMBER(L906),ISNUMBER(INDIRECT("FECHA_"&amp;$B906,1))), IF(L906&lt;=INDIRECT("FECHA_"&amp;$B906,1),"INCUMPLIDA","PROCESO"), "VERIFICAR FECHA")),"SIN VALOR AVANCE")</f>
        <v>PROCESO</v>
      </c>
    </row>
    <row r="907" spans="1:17" ht="90.75" x14ac:dyDescent="0.2">
      <c r="A907" s="987" t="s">
        <v>19</v>
      </c>
      <c r="B907" s="988" t="s">
        <v>13</v>
      </c>
      <c r="C907" s="1263"/>
      <c r="D907" s="1263"/>
      <c r="E907" s="1262"/>
      <c r="F907" s="1262" t="s">
        <v>1155</v>
      </c>
      <c r="G907" s="362" t="s">
        <v>237</v>
      </c>
      <c r="H907" s="362" t="s">
        <v>238</v>
      </c>
      <c r="I907" s="962" t="s">
        <v>239</v>
      </c>
      <c r="J907" s="967">
        <v>1</v>
      </c>
      <c r="K907" s="1060">
        <v>45231</v>
      </c>
      <c r="L907" s="1060">
        <v>45747</v>
      </c>
      <c r="M907" s="964">
        <f t="shared" si="29"/>
        <v>73.714285714285708</v>
      </c>
      <c r="N907" s="1058">
        <v>0</v>
      </c>
      <c r="O907" s="1011" t="s">
        <v>1156</v>
      </c>
      <c r="P907" s="364">
        <f t="shared" si="30"/>
        <v>0</v>
      </c>
      <c r="Q907" s="965" t="str" cm="1">
        <f t="array" aca="1" ref="Q907" ca="1">IF(ISNUMBER(P907),IF(P907=100%,"CUMPLIDA",IF(AND(ISNUMBER(L907),ISNUMBER(INDIRECT("FECHA_"&amp;$B907,1))), IF(L907&lt;=INDIRECT("FECHA_"&amp;$B907,1),"INCUMPLIDA","PROCESO"), "VERIFICAR FECHA")),"SIN VALOR AVANCE")</f>
        <v>PROCESO</v>
      </c>
    </row>
    <row r="908" spans="1:17" ht="165.75" x14ac:dyDescent="0.2">
      <c r="A908" s="987" t="s">
        <v>19</v>
      </c>
      <c r="B908" s="988" t="s">
        <v>13</v>
      </c>
      <c r="C908" s="1263"/>
      <c r="D908" s="1263"/>
      <c r="E908" s="1262"/>
      <c r="F908" s="1262" t="s">
        <v>1155</v>
      </c>
      <c r="G908" s="362" t="s">
        <v>104</v>
      </c>
      <c r="H908" s="362" t="s">
        <v>104</v>
      </c>
      <c r="I908" s="962" t="s">
        <v>247</v>
      </c>
      <c r="J908" s="967">
        <v>1</v>
      </c>
      <c r="K908" s="1060">
        <v>45323</v>
      </c>
      <c r="L908" s="1060">
        <v>45747</v>
      </c>
      <c r="M908" s="964">
        <f t="shared" si="29"/>
        <v>60.571428571428569</v>
      </c>
      <c r="N908" s="1058">
        <v>0</v>
      </c>
      <c r="O908" s="1011" t="s">
        <v>1073</v>
      </c>
      <c r="P908" s="364">
        <f t="shared" si="30"/>
        <v>0</v>
      </c>
      <c r="Q908" s="965" t="str" cm="1">
        <f t="array" aca="1" ref="Q908" ca="1">IF(ISNUMBER(P908),IF(P908=100%,"CUMPLIDA",IF(AND(ISNUMBER(L908),ISNUMBER(INDIRECT("FECHA_"&amp;$B908,1))), IF(L908&lt;=INDIRECT("FECHA_"&amp;$B908,1),"INCUMPLIDA","PROCESO"), "VERIFICAR FECHA")),"SIN VALOR AVANCE")</f>
        <v>PROCESO</v>
      </c>
    </row>
    <row r="909" spans="1:17" ht="90.75" x14ac:dyDescent="0.2">
      <c r="A909" s="987" t="s">
        <v>19</v>
      </c>
      <c r="B909" s="988" t="s">
        <v>13</v>
      </c>
      <c r="C909" s="1263"/>
      <c r="D909" s="1263"/>
      <c r="E909" s="1262"/>
      <c r="F909" s="1262" t="s">
        <v>1155</v>
      </c>
      <c r="G909" s="362" t="s">
        <v>806</v>
      </c>
      <c r="H909" s="362" t="s">
        <v>806</v>
      </c>
      <c r="I909" s="962" t="s">
        <v>107</v>
      </c>
      <c r="J909" s="967">
        <v>1</v>
      </c>
      <c r="K909" s="1060">
        <v>45231</v>
      </c>
      <c r="L909" s="1060">
        <v>45747</v>
      </c>
      <c r="M909" s="964">
        <f t="shared" si="29"/>
        <v>73.714285714285708</v>
      </c>
      <c r="N909" s="1058">
        <v>0</v>
      </c>
      <c r="O909" s="1011" t="s">
        <v>1156</v>
      </c>
      <c r="P909" s="364">
        <f t="shared" si="30"/>
        <v>0</v>
      </c>
      <c r="Q909" s="965" t="str" cm="1">
        <f t="array" aca="1" ref="Q909" ca="1">IF(ISNUMBER(P909),IF(P909=100%,"CUMPLIDA",IF(AND(ISNUMBER(L909),ISNUMBER(INDIRECT("FECHA_"&amp;$B909,1))), IF(L909&lt;=INDIRECT("FECHA_"&amp;$B909,1),"INCUMPLIDA","PROCESO"), "VERIFICAR FECHA")),"SIN VALOR AVANCE")</f>
        <v>PROCESO</v>
      </c>
    </row>
    <row r="910" spans="1:17" ht="255.75" x14ac:dyDescent="0.2">
      <c r="A910" s="987" t="s">
        <v>19</v>
      </c>
      <c r="B910" s="988" t="s">
        <v>13</v>
      </c>
      <c r="C910" s="1263"/>
      <c r="D910" s="1263"/>
      <c r="E910" s="1262"/>
      <c r="F910" s="1262" t="s">
        <v>1155</v>
      </c>
      <c r="G910" s="362" t="s">
        <v>807</v>
      </c>
      <c r="H910" s="362" t="s">
        <v>807</v>
      </c>
      <c r="I910" s="962" t="s">
        <v>531</v>
      </c>
      <c r="J910" s="967">
        <v>1</v>
      </c>
      <c r="K910" s="1060">
        <v>45231</v>
      </c>
      <c r="L910" s="1060">
        <v>45808</v>
      </c>
      <c r="M910" s="964">
        <f t="shared" si="29"/>
        <v>82.428571428571431</v>
      </c>
      <c r="N910" s="1058">
        <v>0</v>
      </c>
      <c r="O910" s="1011" t="s">
        <v>1072</v>
      </c>
      <c r="P910" s="364">
        <f t="shared" si="30"/>
        <v>0</v>
      </c>
      <c r="Q910" s="965" t="str" cm="1">
        <f t="array" aca="1" ref="Q910" ca="1">IF(ISNUMBER(P910),IF(P910=100%,"CUMPLIDA",IF(AND(ISNUMBER(L910),ISNUMBER(INDIRECT("FECHA_"&amp;$B910,1))), IF(L910&lt;=INDIRECT("FECHA_"&amp;$B910,1),"INCUMPLIDA","PROCESO"), "VERIFICAR FECHA")),"SIN VALOR AVANCE")</f>
        <v>PROCESO</v>
      </c>
    </row>
    <row r="911" spans="1:17" ht="90.75" customHeight="1" x14ac:dyDescent="0.2">
      <c r="A911" s="987" t="s">
        <v>19</v>
      </c>
      <c r="B911" s="988" t="s">
        <v>13</v>
      </c>
      <c r="C911" s="1263" t="s">
        <v>1059</v>
      </c>
      <c r="D911" s="1263" t="s">
        <v>1060</v>
      </c>
      <c r="E911" s="1262"/>
      <c r="F911" s="1262" t="s">
        <v>1155</v>
      </c>
      <c r="G911" s="362" t="s">
        <v>110</v>
      </c>
      <c r="H911" s="362" t="s">
        <v>111</v>
      </c>
      <c r="I911" s="962" t="s">
        <v>112</v>
      </c>
      <c r="J911" s="967">
        <v>12</v>
      </c>
      <c r="K911" s="1060">
        <v>46024</v>
      </c>
      <c r="L911" s="1060">
        <v>47118</v>
      </c>
      <c r="M911" s="964">
        <f t="shared" si="29"/>
        <v>156.28571428571428</v>
      </c>
      <c r="N911" s="1058">
        <v>0</v>
      </c>
      <c r="O911" s="1011" t="s">
        <v>1156</v>
      </c>
      <c r="P911" s="364">
        <f t="shared" si="30"/>
        <v>0</v>
      </c>
      <c r="Q911" s="965" t="str" cm="1">
        <f t="array" aca="1" ref="Q911" ca="1">IF(ISNUMBER(P911),IF(P911=100%,"CUMPLIDA",IF(AND(ISNUMBER(L911),ISNUMBER(INDIRECT("FECHA_"&amp;$B911,1))), IF(L911&lt;=INDIRECT("FECHA_"&amp;$B911,1),"INCUMPLIDA","PROCESO"), "VERIFICAR FECHA")),"SIN VALOR AVANCE")</f>
        <v>PROCESO</v>
      </c>
    </row>
    <row r="912" spans="1:17" ht="165.75" x14ac:dyDescent="0.2">
      <c r="A912" s="987" t="s">
        <v>19</v>
      </c>
      <c r="B912" s="988" t="s">
        <v>13</v>
      </c>
      <c r="C912" s="1263" t="s">
        <v>1059</v>
      </c>
      <c r="D912" s="1263" t="s">
        <v>1060</v>
      </c>
      <c r="E912" s="1262"/>
      <c r="F912" s="1262" t="s">
        <v>1155</v>
      </c>
      <c r="G912" s="362" t="s">
        <v>114</v>
      </c>
      <c r="H912" s="362" t="s">
        <v>115</v>
      </c>
      <c r="I912" s="962" t="s">
        <v>116</v>
      </c>
      <c r="J912" s="967">
        <v>1</v>
      </c>
      <c r="K912" s="1060">
        <v>46024</v>
      </c>
      <c r="L912" s="1060">
        <v>47118</v>
      </c>
      <c r="M912" s="964">
        <f t="shared" si="29"/>
        <v>156.28571428571428</v>
      </c>
      <c r="N912" s="1058">
        <v>0</v>
      </c>
      <c r="O912" s="1011" t="s">
        <v>1073</v>
      </c>
      <c r="P912" s="364">
        <f t="shared" si="30"/>
        <v>0</v>
      </c>
      <c r="Q912" s="965" t="str" cm="1">
        <f t="array" aca="1" ref="Q912" ca="1">IF(ISNUMBER(P912),IF(P912=100%,"CUMPLIDA",IF(AND(ISNUMBER(L912),ISNUMBER(INDIRECT("FECHA_"&amp;$B912,1))), IF(L912&lt;=INDIRECT("FECHA_"&amp;$B912,1),"INCUMPLIDA","PROCESO"), "VERIFICAR FECHA")),"SIN VALOR AVANCE")</f>
        <v>PROCESO</v>
      </c>
    </row>
    <row r="913" spans="1:17" ht="255.75" x14ac:dyDescent="0.2">
      <c r="A913" s="987" t="s">
        <v>19</v>
      </c>
      <c r="B913" s="988" t="s">
        <v>13</v>
      </c>
      <c r="C913" s="1263" t="s">
        <v>1059</v>
      </c>
      <c r="D913" s="1263" t="s">
        <v>1060</v>
      </c>
      <c r="E913" s="1262"/>
      <c r="F913" s="1262" t="s">
        <v>1155</v>
      </c>
      <c r="G913" s="362" t="s">
        <v>117</v>
      </c>
      <c r="H913" s="362" t="s">
        <v>118</v>
      </c>
      <c r="I913" s="962" t="s">
        <v>119</v>
      </c>
      <c r="J913" s="967">
        <v>2</v>
      </c>
      <c r="K913" s="1060">
        <v>46024</v>
      </c>
      <c r="L913" s="1060">
        <v>47118</v>
      </c>
      <c r="M913" s="964">
        <f t="shared" si="29"/>
        <v>156.28571428571428</v>
      </c>
      <c r="N913" s="1058">
        <v>0</v>
      </c>
      <c r="O913" s="1011" t="s">
        <v>1072</v>
      </c>
      <c r="P913" s="364">
        <f t="shared" si="30"/>
        <v>0</v>
      </c>
      <c r="Q913" s="965" t="str" cm="1">
        <f t="array" aca="1" ref="Q913" ca="1">IF(ISNUMBER(P913),IF(P913=100%,"CUMPLIDA",IF(AND(ISNUMBER(L913),ISNUMBER(INDIRECT("FECHA_"&amp;$B913,1))), IF(L913&lt;=INDIRECT("FECHA_"&amp;$B913,1),"INCUMPLIDA","PROCESO"), "VERIFICAR FECHA")),"SIN VALOR AVANCE")</f>
        <v>PROCESO</v>
      </c>
    </row>
    <row r="914" spans="1:17" ht="90.75" customHeight="1" x14ac:dyDescent="0.2">
      <c r="A914" s="987" t="s">
        <v>19</v>
      </c>
      <c r="B914" s="988" t="s">
        <v>13</v>
      </c>
      <c r="C914" s="1263" t="s">
        <v>1059</v>
      </c>
      <c r="D914" s="1263" t="s">
        <v>1060</v>
      </c>
      <c r="E914" s="1262"/>
      <c r="F914" s="1262" t="s">
        <v>1155</v>
      </c>
      <c r="G914" s="362" t="s">
        <v>1150</v>
      </c>
      <c r="H914" s="362" t="s">
        <v>1075</v>
      </c>
      <c r="I914" s="962" t="s">
        <v>1076</v>
      </c>
      <c r="J914" s="963">
        <v>1</v>
      </c>
      <c r="K914" s="1057">
        <v>44927</v>
      </c>
      <c r="L914" s="1057">
        <v>45016</v>
      </c>
      <c r="M914" s="964">
        <f t="shared" si="29"/>
        <v>12.714285714285714</v>
      </c>
      <c r="N914" s="1058">
        <v>1</v>
      </c>
      <c r="O914" s="962" t="s">
        <v>1157</v>
      </c>
      <c r="P914" s="364">
        <f t="shared" si="30"/>
        <v>1</v>
      </c>
      <c r="Q914" s="965" t="str" cm="1">
        <f t="array" aca="1" ref="Q914" ca="1">IF(ISNUMBER(P914),IF(P914=100%,"CUMPLIDA",IF(AND(ISNUMBER(L914),ISNUMBER(INDIRECT("FECHA_"&amp;$B914,1))), IF(L914&lt;=INDIRECT("FECHA_"&amp;$B914,1),"INCUMPLIDA","PROCESO"), "VERIFICAR FECHA")),"SIN VALOR AVANCE")</f>
        <v>CUMPLIDA</v>
      </c>
    </row>
    <row r="915" spans="1:17" ht="210.75" x14ac:dyDescent="0.2">
      <c r="A915" s="987" t="s">
        <v>19</v>
      </c>
      <c r="B915" s="988" t="s">
        <v>13</v>
      </c>
      <c r="C915" s="1263" t="s">
        <v>1059</v>
      </c>
      <c r="D915" s="1263" t="s">
        <v>1060</v>
      </c>
      <c r="E915" s="1262"/>
      <c r="F915" s="1262" t="s">
        <v>1155</v>
      </c>
      <c r="G915" s="362" t="s">
        <v>1150</v>
      </c>
      <c r="H915" s="362" t="s">
        <v>1151</v>
      </c>
      <c r="I915" s="962" t="s">
        <v>697</v>
      </c>
      <c r="J915" s="963">
        <v>1</v>
      </c>
      <c r="K915" s="1057">
        <v>45017</v>
      </c>
      <c r="L915" s="1057">
        <v>45138</v>
      </c>
      <c r="M915" s="964">
        <f t="shared" si="29"/>
        <v>17.285714285714285</v>
      </c>
      <c r="N915" s="1058">
        <v>1</v>
      </c>
      <c r="O915" s="962" t="s">
        <v>1158</v>
      </c>
      <c r="P915" s="364">
        <f t="shared" si="30"/>
        <v>1</v>
      </c>
      <c r="Q915" s="965" t="str" cm="1">
        <f t="array" aca="1" ref="Q915" ca="1">IF(ISNUMBER(P915),IF(P915=100%,"CUMPLIDA",IF(AND(ISNUMBER(L915),ISNUMBER(INDIRECT("FECHA_"&amp;$B915,1))), IF(L915&lt;=INDIRECT("FECHA_"&amp;$B915,1),"INCUMPLIDA","PROCESO"), "VERIFICAR FECHA")),"SIN VALOR AVANCE")</f>
        <v>CUMPLIDA</v>
      </c>
    </row>
    <row r="916" spans="1:17" ht="135.75" x14ac:dyDescent="0.2">
      <c r="A916" s="987" t="s">
        <v>19</v>
      </c>
      <c r="B916" s="988" t="s">
        <v>13</v>
      </c>
      <c r="C916" s="1263" t="s">
        <v>1059</v>
      </c>
      <c r="D916" s="1263" t="s">
        <v>1060</v>
      </c>
      <c r="E916" s="1262"/>
      <c r="F916" s="1262" t="s">
        <v>1155</v>
      </c>
      <c r="G916" s="362" t="s">
        <v>1090</v>
      </c>
      <c r="H916" s="362" t="s">
        <v>1091</v>
      </c>
      <c r="I916" s="962" t="s">
        <v>1159</v>
      </c>
      <c r="J916" s="963">
        <v>12</v>
      </c>
      <c r="K916" s="1057">
        <v>44958</v>
      </c>
      <c r="L916" s="1057">
        <v>45323</v>
      </c>
      <c r="M916" s="964">
        <f t="shared" si="29"/>
        <v>52.142857142857146</v>
      </c>
      <c r="N916" s="1058">
        <v>12</v>
      </c>
      <c r="O916" s="962" t="s">
        <v>1160</v>
      </c>
      <c r="P916" s="364">
        <f t="shared" si="30"/>
        <v>1</v>
      </c>
      <c r="Q916" s="965" t="str" cm="1">
        <f t="array" aca="1" ref="Q916" ca="1">IF(ISNUMBER(P916),IF(P916=100%,"CUMPLIDA",IF(AND(ISNUMBER(L916),ISNUMBER(INDIRECT("FECHA_"&amp;$B916,1))), IF(L916&lt;=INDIRECT("FECHA_"&amp;$B916,1),"INCUMPLIDA","PROCESO"), "VERIFICAR FECHA")),"SIN VALOR AVANCE")</f>
        <v>CUMPLIDA</v>
      </c>
    </row>
    <row r="917" spans="1:17" ht="316.5" x14ac:dyDescent="0.2">
      <c r="A917" s="987" t="s">
        <v>19</v>
      </c>
      <c r="B917" s="988" t="s">
        <v>13</v>
      </c>
      <c r="C917" s="966" t="s">
        <v>1059</v>
      </c>
      <c r="D917" s="965" t="s">
        <v>1060</v>
      </c>
      <c r="E917" s="362" t="s">
        <v>1161</v>
      </c>
      <c r="F917" s="362" t="s">
        <v>1162</v>
      </c>
      <c r="G917" s="362" t="s">
        <v>1163</v>
      </c>
      <c r="H917" s="362" t="s">
        <v>1164</v>
      </c>
      <c r="I917" s="962" t="s">
        <v>1165</v>
      </c>
      <c r="J917" s="963">
        <v>3</v>
      </c>
      <c r="K917" s="1057">
        <v>45474</v>
      </c>
      <c r="L917" s="1057">
        <v>46022</v>
      </c>
      <c r="M917" s="964">
        <f t="shared" si="29"/>
        <v>78.285714285714292</v>
      </c>
      <c r="N917" s="1058">
        <v>1</v>
      </c>
      <c r="O917" s="962" t="s">
        <v>1166</v>
      </c>
      <c r="P917" s="364">
        <f t="shared" si="30"/>
        <v>0.33333333333333331</v>
      </c>
      <c r="Q917" s="965" t="str" cm="1">
        <f t="array" aca="1" ref="Q917" ca="1">IF(ISNUMBER(P917),IF(P917=100%,"CUMPLIDA",IF(AND(ISNUMBER(L917),ISNUMBER(INDIRECT("FECHA_"&amp;$B917,1))), IF(L917&lt;=INDIRECT("FECHA_"&amp;$B917,1),"INCUMPLIDA","PROCESO"), "VERIFICAR FECHA")),"SIN VALOR AVANCE")</f>
        <v>PROCESO</v>
      </c>
    </row>
    <row r="918" spans="1:17" ht="180.75" customHeight="1" x14ac:dyDescent="0.2">
      <c r="A918" s="987" t="s">
        <v>19</v>
      </c>
      <c r="B918" s="988" t="s">
        <v>13</v>
      </c>
      <c r="C918" s="1263" t="s">
        <v>1059</v>
      </c>
      <c r="D918" s="1263" t="s">
        <v>1060</v>
      </c>
      <c r="E918" s="1262" t="s">
        <v>1167</v>
      </c>
      <c r="F918" s="1262" t="s">
        <v>1168</v>
      </c>
      <c r="G918" s="362" t="s">
        <v>1112</v>
      </c>
      <c r="H918" s="362" t="s">
        <v>1068</v>
      </c>
      <c r="I918" s="962" t="s">
        <v>1069</v>
      </c>
      <c r="J918" s="963">
        <v>3</v>
      </c>
      <c r="K918" s="1057">
        <v>44958</v>
      </c>
      <c r="L918" s="1057">
        <v>45323</v>
      </c>
      <c r="M918" s="964">
        <f t="shared" si="29"/>
        <v>52.142857142857146</v>
      </c>
      <c r="N918" s="1058">
        <v>3</v>
      </c>
      <c r="O918" s="962" t="s">
        <v>1169</v>
      </c>
      <c r="P918" s="364">
        <f t="shared" si="30"/>
        <v>1</v>
      </c>
      <c r="Q918" s="965" t="str" cm="1">
        <f t="array" aca="1" ref="Q918" ca="1">IF(ISNUMBER(P918),IF(P918=100%,"CUMPLIDA",IF(AND(ISNUMBER(L918),ISNUMBER(INDIRECT("FECHA_"&amp;$B918,1))), IF(L918&lt;=INDIRECT("FECHA_"&amp;$B918,1),"INCUMPLIDA","PROCESO"), "VERIFICAR FECHA")),"SIN VALOR AVANCE")</f>
        <v>CUMPLIDA</v>
      </c>
    </row>
    <row r="919" spans="1:17" ht="90.75" x14ac:dyDescent="0.2">
      <c r="A919" s="987" t="s">
        <v>19</v>
      </c>
      <c r="B919" s="988" t="s">
        <v>13</v>
      </c>
      <c r="C919" s="1263"/>
      <c r="D919" s="1263"/>
      <c r="E919" s="1262"/>
      <c r="F919" s="1262" t="s">
        <v>1168</v>
      </c>
      <c r="G919" s="362" t="s">
        <v>1071</v>
      </c>
      <c r="H919" s="1008" t="s">
        <v>682</v>
      </c>
      <c r="I919" s="962" t="s">
        <v>683</v>
      </c>
      <c r="J919" s="963">
        <v>1</v>
      </c>
      <c r="K919" s="1057">
        <v>45231</v>
      </c>
      <c r="L919" s="1057">
        <v>45504</v>
      </c>
      <c r="M919" s="964">
        <f t="shared" si="29"/>
        <v>39</v>
      </c>
      <c r="N919" s="1058">
        <v>1</v>
      </c>
      <c r="O919" s="1011" t="s">
        <v>802</v>
      </c>
      <c r="P919" s="364">
        <f t="shared" si="30"/>
        <v>1</v>
      </c>
      <c r="Q919" s="965" t="str" cm="1">
        <f t="array" aca="1" ref="Q919" ca="1">IF(ISNUMBER(P919),IF(P919=100%,"CUMPLIDA",IF(AND(ISNUMBER(L919),ISNUMBER(INDIRECT("FECHA_"&amp;$B919,1))), IF(L919&lt;=INDIRECT("FECHA_"&amp;$B919,1),"INCUMPLIDA","PROCESO"), "VERIFICAR FECHA")),"SIN VALOR AVANCE")</f>
        <v>CUMPLIDA</v>
      </c>
    </row>
    <row r="920" spans="1:17" ht="255.75" x14ac:dyDescent="0.2">
      <c r="A920" s="987" t="s">
        <v>19</v>
      </c>
      <c r="B920" s="988" t="s">
        <v>13</v>
      </c>
      <c r="C920" s="1263"/>
      <c r="D920" s="1263"/>
      <c r="E920" s="1262"/>
      <c r="F920" s="1262" t="s">
        <v>1168</v>
      </c>
      <c r="G920" s="362" t="s">
        <v>1071</v>
      </c>
      <c r="H920" s="1008" t="s">
        <v>685</v>
      </c>
      <c r="I920" s="962" t="s">
        <v>686</v>
      </c>
      <c r="J920" s="963">
        <v>1</v>
      </c>
      <c r="K920" s="1057">
        <v>45231</v>
      </c>
      <c r="L920" s="1057">
        <v>45504</v>
      </c>
      <c r="M920" s="964">
        <f t="shared" si="29"/>
        <v>39</v>
      </c>
      <c r="N920" s="1058">
        <v>1</v>
      </c>
      <c r="O920" s="1011" t="s">
        <v>1072</v>
      </c>
      <c r="P920" s="364">
        <f t="shared" si="30"/>
        <v>1</v>
      </c>
      <c r="Q920" s="965" t="str" cm="1">
        <f t="array" aca="1" ref="Q920" ca="1">IF(ISNUMBER(P920),IF(P920=100%,"CUMPLIDA",IF(AND(ISNUMBER(L920),ISNUMBER(INDIRECT("FECHA_"&amp;$B920,1))), IF(L920&lt;=INDIRECT("FECHA_"&amp;$B920,1),"INCUMPLIDA","PROCESO"), "VERIFICAR FECHA")),"SIN VALOR AVANCE")</f>
        <v>CUMPLIDA</v>
      </c>
    </row>
    <row r="921" spans="1:17" ht="180.75" x14ac:dyDescent="0.2">
      <c r="A921" s="987" t="s">
        <v>19</v>
      </c>
      <c r="B921" s="988" t="s">
        <v>13</v>
      </c>
      <c r="C921" s="1263"/>
      <c r="D921" s="1263"/>
      <c r="E921" s="1262"/>
      <c r="F921" s="1262" t="s">
        <v>1168</v>
      </c>
      <c r="G921" s="362" t="s">
        <v>97</v>
      </c>
      <c r="H921" s="362" t="s">
        <v>98</v>
      </c>
      <c r="I921" s="962" t="s">
        <v>99</v>
      </c>
      <c r="J921" s="967">
        <v>1</v>
      </c>
      <c r="K921" s="1060">
        <v>45323</v>
      </c>
      <c r="L921" s="1060">
        <v>45747</v>
      </c>
      <c r="M921" s="964">
        <f t="shared" si="29"/>
        <v>60.571428571428569</v>
      </c>
      <c r="N921" s="1058">
        <v>0</v>
      </c>
      <c r="O921" s="1011" t="s">
        <v>1114</v>
      </c>
      <c r="P921" s="364">
        <f t="shared" si="30"/>
        <v>0</v>
      </c>
      <c r="Q921" s="965" t="str" cm="1">
        <f t="array" aca="1" ref="Q921" ca="1">IF(ISNUMBER(P921),IF(P921=100%,"CUMPLIDA",IF(AND(ISNUMBER(L921),ISNUMBER(INDIRECT("FECHA_"&amp;$B921,1))), IF(L921&lt;=INDIRECT("FECHA_"&amp;$B921,1),"INCUMPLIDA","PROCESO"), "VERIFICAR FECHA")),"SIN VALOR AVANCE")</f>
        <v>PROCESO</v>
      </c>
    </row>
    <row r="922" spans="1:17" ht="90.75" x14ac:dyDescent="0.2">
      <c r="A922" s="987" t="s">
        <v>19</v>
      </c>
      <c r="B922" s="988" t="s">
        <v>13</v>
      </c>
      <c r="C922" s="1263"/>
      <c r="D922" s="1263"/>
      <c r="E922" s="1262"/>
      <c r="F922" s="1262" t="s">
        <v>1168</v>
      </c>
      <c r="G922" s="362" t="s">
        <v>101</v>
      </c>
      <c r="H922" s="362" t="s">
        <v>101</v>
      </c>
      <c r="I922" s="962" t="s">
        <v>102</v>
      </c>
      <c r="J922" s="967">
        <v>1</v>
      </c>
      <c r="K922" s="1060">
        <v>45323</v>
      </c>
      <c r="L922" s="1060">
        <v>45747</v>
      </c>
      <c r="M922" s="964">
        <f t="shared" si="29"/>
        <v>60.571428571428569</v>
      </c>
      <c r="N922" s="1058">
        <v>0</v>
      </c>
      <c r="O922" s="1011" t="s">
        <v>899</v>
      </c>
      <c r="P922" s="364">
        <f t="shared" si="30"/>
        <v>0</v>
      </c>
      <c r="Q922" s="965" t="str" cm="1">
        <f t="array" aca="1" ref="Q922" ca="1">IF(ISNUMBER(P922),IF(P922=100%,"CUMPLIDA",IF(AND(ISNUMBER(L922),ISNUMBER(INDIRECT("FECHA_"&amp;$B922,1))), IF(L922&lt;=INDIRECT("FECHA_"&amp;$B922,1),"INCUMPLIDA","PROCESO"), "VERIFICAR FECHA")),"SIN VALOR AVANCE")</f>
        <v>PROCESO</v>
      </c>
    </row>
    <row r="923" spans="1:17" ht="90.75" x14ac:dyDescent="0.2">
      <c r="A923" s="987" t="s">
        <v>19</v>
      </c>
      <c r="B923" s="988" t="s">
        <v>13</v>
      </c>
      <c r="C923" s="1263"/>
      <c r="D923" s="1263"/>
      <c r="E923" s="1262"/>
      <c r="F923" s="1262" t="s">
        <v>1168</v>
      </c>
      <c r="G923" s="362" t="s">
        <v>237</v>
      </c>
      <c r="H923" s="362" t="s">
        <v>238</v>
      </c>
      <c r="I923" s="962" t="s">
        <v>239</v>
      </c>
      <c r="J923" s="967">
        <v>1</v>
      </c>
      <c r="K923" s="1060">
        <v>45231</v>
      </c>
      <c r="L923" s="1060">
        <v>45747</v>
      </c>
      <c r="M923" s="964">
        <f t="shared" si="29"/>
        <v>73.714285714285708</v>
      </c>
      <c r="N923" s="1058">
        <v>0</v>
      </c>
      <c r="O923" s="1011" t="s">
        <v>899</v>
      </c>
      <c r="P923" s="364">
        <f t="shared" si="30"/>
        <v>0</v>
      </c>
      <c r="Q923" s="965" t="str" cm="1">
        <f t="array" aca="1" ref="Q923" ca="1">IF(ISNUMBER(P923),IF(P923=100%,"CUMPLIDA",IF(AND(ISNUMBER(L923),ISNUMBER(INDIRECT("FECHA_"&amp;$B923,1))), IF(L923&lt;=INDIRECT("FECHA_"&amp;$B923,1),"INCUMPLIDA","PROCESO"), "VERIFICAR FECHA")),"SIN VALOR AVANCE")</f>
        <v>PROCESO</v>
      </c>
    </row>
    <row r="924" spans="1:17" ht="180.75" x14ac:dyDescent="0.2">
      <c r="A924" s="987" t="s">
        <v>19</v>
      </c>
      <c r="B924" s="988" t="s">
        <v>13</v>
      </c>
      <c r="C924" s="1263"/>
      <c r="D924" s="1263"/>
      <c r="E924" s="1262"/>
      <c r="F924" s="1262" t="s">
        <v>1168</v>
      </c>
      <c r="G924" s="362" t="s">
        <v>104</v>
      </c>
      <c r="H924" s="362" t="s">
        <v>104</v>
      </c>
      <c r="I924" s="962" t="s">
        <v>247</v>
      </c>
      <c r="J924" s="967">
        <v>1</v>
      </c>
      <c r="K924" s="1060">
        <v>45323</v>
      </c>
      <c r="L924" s="1060">
        <v>45747</v>
      </c>
      <c r="M924" s="964">
        <f t="shared" si="29"/>
        <v>60.571428571428569</v>
      </c>
      <c r="N924" s="1058">
        <v>0</v>
      </c>
      <c r="O924" s="1011" t="s">
        <v>1114</v>
      </c>
      <c r="P924" s="364">
        <f t="shared" si="30"/>
        <v>0</v>
      </c>
      <c r="Q924" s="965" t="str" cm="1">
        <f t="array" aca="1" ref="Q924" ca="1">IF(ISNUMBER(P924),IF(P924=100%,"CUMPLIDA",IF(AND(ISNUMBER(L924),ISNUMBER(INDIRECT("FECHA_"&amp;$B924,1))), IF(L924&lt;=INDIRECT("FECHA_"&amp;$B924,1),"INCUMPLIDA","PROCESO"), "VERIFICAR FECHA")),"SIN VALOR AVANCE")</f>
        <v>PROCESO</v>
      </c>
    </row>
    <row r="925" spans="1:17" ht="90.75" x14ac:dyDescent="0.2">
      <c r="A925" s="987" t="s">
        <v>19</v>
      </c>
      <c r="B925" s="988" t="s">
        <v>13</v>
      </c>
      <c r="C925" s="1263"/>
      <c r="D925" s="1263"/>
      <c r="E925" s="1262"/>
      <c r="F925" s="1262" t="s">
        <v>1168</v>
      </c>
      <c r="G925" s="362" t="s">
        <v>806</v>
      </c>
      <c r="H925" s="362" t="s">
        <v>806</v>
      </c>
      <c r="I925" s="962" t="s">
        <v>107</v>
      </c>
      <c r="J925" s="967">
        <v>1</v>
      </c>
      <c r="K925" s="1060">
        <v>45231</v>
      </c>
      <c r="L925" s="1060">
        <v>45747</v>
      </c>
      <c r="M925" s="964">
        <f t="shared" si="29"/>
        <v>73.714285714285708</v>
      </c>
      <c r="N925" s="1058">
        <v>0</v>
      </c>
      <c r="O925" s="1011" t="s">
        <v>899</v>
      </c>
      <c r="P925" s="364">
        <f t="shared" si="30"/>
        <v>0</v>
      </c>
      <c r="Q925" s="965" t="str" cm="1">
        <f t="array" aca="1" ref="Q925" ca="1">IF(ISNUMBER(P925),IF(P925=100%,"CUMPLIDA",IF(AND(ISNUMBER(L925),ISNUMBER(INDIRECT("FECHA_"&amp;$B925,1))), IF(L925&lt;=INDIRECT("FECHA_"&amp;$B925,1),"INCUMPLIDA","PROCESO"), "VERIFICAR FECHA")),"SIN VALOR AVANCE")</f>
        <v>PROCESO</v>
      </c>
    </row>
    <row r="926" spans="1:17" ht="255.75" x14ac:dyDescent="0.2">
      <c r="A926" s="987" t="s">
        <v>19</v>
      </c>
      <c r="B926" s="988" t="s">
        <v>13</v>
      </c>
      <c r="C926" s="1263"/>
      <c r="D926" s="1263"/>
      <c r="E926" s="1262"/>
      <c r="F926" s="1262" t="s">
        <v>1168</v>
      </c>
      <c r="G926" s="362" t="s">
        <v>807</v>
      </c>
      <c r="H926" s="362" t="s">
        <v>807</v>
      </c>
      <c r="I926" s="962" t="s">
        <v>531</v>
      </c>
      <c r="J926" s="967">
        <v>1</v>
      </c>
      <c r="K926" s="1060">
        <v>45231</v>
      </c>
      <c r="L926" s="1060">
        <v>45808</v>
      </c>
      <c r="M926" s="964">
        <f t="shared" si="29"/>
        <v>82.428571428571431</v>
      </c>
      <c r="N926" s="1058">
        <v>0</v>
      </c>
      <c r="O926" s="1011" t="s">
        <v>1072</v>
      </c>
      <c r="P926" s="364">
        <f t="shared" si="30"/>
        <v>0</v>
      </c>
      <c r="Q926" s="965" t="str" cm="1">
        <f t="array" aca="1" ref="Q926" ca="1">IF(ISNUMBER(P926),IF(P926=100%,"CUMPLIDA",IF(AND(ISNUMBER(L926),ISNUMBER(INDIRECT("FECHA_"&amp;$B926,1))), IF(L926&lt;=INDIRECT("FECHA_"&amp;$B926,1),"INCUMPLIDA","PROCESO"), "VERIFICAR FECHA")),"SIN VALOR AVANCE")</f>
        <v>PROCESO</v>
      </c>
    </row>
    <row r="927" spans="1:17" ht="90.75" customHeight="1" x14ac:dyDescent="0.2">
      <c r="A927" s="987" t="s">
        <v>19</v>
      </c>
      <c r="B927" s="988" t="s">
        <v>13</v>
      </c>
      <c r="C927" s="1263" t="s">
        <v>1059</v>
      </c>
      <c r="D927" s="1263" t="s">
        <v>1060</v>
      </c>
      <c r="E927" s="1262"/>
      <c r="F927" s="1262" t="s">
        <v>1168</v>
      </c>
      <c r="G927" s="362" t="s">
        <v>110</v>
      </c>
      <c r="H927" s="362" t="s">
        <v>111</v>
      </c>
      <c r="I927" s="962" t="s">
        <v>112</v>
      </c>
      <c r="J927" s="967">
        <v>12</v>
      </c>
      <c r="K927" s="1060">
        <v>46024</v>
      </c>
      <c r="L927" s="1060">
        <v>47118</v>
      </c>
      <c r="M927" s="964">
        <f t="shared" si="29"/>
        <v>156.28571428571428</v>
      </c>
      <c r="N927" s="1058">
        <v>0</v>
      </c>
      <c r="O927" s="1011" t="s">
        <v>899</v>
      </c>
      <c r="P927" s="364">
        <f t="shared" si="30"/>
        <v>0</v>
      </c>
      <c r="Q927" s="965" t="str" cm="1">
        <f t="array" aca="1" ref="Q927" ca="1">IF(ISNUMBER(P927),IF(P927=100%,"CUMPLIDA",IF(AND(ISNUMBER(L927),ISNUMBER(INDIRECT("FECHA_"&amp;$B927,1))), IF(L927&lt;=INDIRECT("FECHA_"&amp;$B927,1),"INCUMPLIDA","PROCESO"), "VERIFICAR FECHA")),"SIN VALOR AVANCE")</f>
        <v>PROCESO</v>
      </c>
    </row>
    <row r="928" spans="1:17" ht="180.75" x14ac:dyDescent="0.2">
      <c r="A928" s="987" t="s">
        <v>19</v>
      </c>
      <c r="B928" s="988" t="s">
        <v>13</v>
      </c>
      <c r="C928" s="1263" t="s">
        <v>1059</v>
      </c>
      <c r="D928" s="1263" t="s">
        <v>1060</v>
      </c>
      <c r="E928" s="1262"/>
      <c r="F928" s="1262" t="s">
        <v>1168</v>
      </c>
      <c r="G928" s="362" t="s">
        <v>114</v>
      </c>
      <c r="H928" s="362" t="s">
        <v>115</v>
      </c>
      <c r="I928" s="962" t="s">
        <v>116</v>
      </c>
      <c r="J928" s="967">
        <v>1</v>
      </c>
      <c r="K928" s="1060">
        <v>46024</v>
      </c>
      <c r="L928" s="1060">
        <v>47118</v>
      </c>
      <c r="M928" s="964">
        <f t="shared" si="29"/>
        <v>156.28571428571428</v>
      </c>
      <c r="N928" s="1058">
        <v>0</v>
      </c>
      <c r="O928" s="1011" t="s">
        <v>1114</v>
      </c>
      <c r="P928" s="364">
        <f t="shared" si="30"/>
        <v>0</v>
      </c>
      <c r="Q928" s="965" t="str" cm="1">
        <f t="array" aca="1" ref="Q928" ca="1">IF(ISNUMBER(P928),IF(P928=100%,"CUMPLIDA",IF(AND(ISNUMBER(L928),ISNUMBER(INDIRECT("FECHA_"&amp;$B928,1))), IF(L928&lt;=INDIRECT("FECHA_"&amp;$B928,1),"INCUMPLIDA","PROCESO"), "VERIFICAR FECHA")),"SIN VALOR AVANCE")</f>
        <v>PROCESO</v>
      </c>
    </row>
    <row r="929" spans="1:17" ht="255.75" x14ac:dyDescent="0.2">
      <c r="A929" s="987" t="s">
        <v>19</v>
      </c>
      <c r="B929" s="988" t="s">
        <v>13</v>
      </c>
      <c r="C929" s="1263" t="s">
        <v>1059</v>
      </c>
      <c r="D929" s="1263" t="s">
        <v>1060</v>
      </c>
      <c r="E929" s="1262"/>
      <c r="F929" s="1262" t="s">
        <v>1168</v>
      </c>
      <c r="G929" s="362" t="s">
        <v>117</v>
      </c>
      <c r="H929" s="362" t="s">
        <v>118</v>
      </c>
      <c r="I929" s="962" t="s">
        <v>119</v>
      </c>
      <c r="J929" s="967">
        <v>2</v>
      </c>
      <c r="K929" s="1060">
        <v>46024</v>
      </c>
      <c r="L929" s="1060">
        <v>47118</v>
      </c>
      <c r="M929" s="964">
        <f t="shared" si="29"/>
        <v>156.28571428571428</v>
      </c>
      <c r="N929" s="1058">
        <v>0</v>
      </c>
      <c r="O929" s="1011" t="s">
        <v>1072</v>
      </c>
      <c r="P929" s="364">
        <f t="shared" si="30"/>
        <v>0</v>
      </c>
      <c r="Q929" s="965" t="str" cm="1">
        <f t="array" aca="1" ref="Q929" ca="1">IF(ISNUMBER(P929),IF(P929=100%,"CUMPLIDA",IF(AND(ISNUMBER(L929),ISNUMBER(INDIRECT("FECHA_"&amp;$B929,1))), IF(L929&lt;=INDIRECT("FECHA_"&amp;$B929,1),"INCUMPLIDA","PROCESO"), "VERIFICAR FECHA")),"SIN VALOR AVANCE")</f>
        <v>PROCESO</v>
      </c>
    </row>
    <row r="930" spans="1:17" ht="135.75" x14ac:dyDescent="0.2">
      <c r="A930" s="987" t="s">
        <v>19</v>
      </c>
      <c r="B930" s="988" t="s">
        <v>13</v>
      </c>
      <c r="C930" s="1263" t="s">
        <v>1059</v>
      </c>
      <c r="D930" s="1263" t="s">
        <v>1060</v>
      </c>
      <c r="E930" s="1262"/>
      <c r="F930" s="1262" t="s">
        <v>1168</v>
      </c>
      <c r="G930" s="362" t="s">
        <v>1074</v>
      </c>
      <c r="H930" s="362" t="s">
        <v>1075</v>
      </c>
      <c r="I930" s="962" t="s">
        <v>1076</v>
      </c>
      <c r="J930" s="963">
        <v>1</v>
      </c>
      <c r="K930" s="1057">
        <v>44927</v>
      </c>
      <c r="L930" s="1057">
        <v>45016</v>
      </c>
      <c r="M930" s="964">
        <f t="shared" si="29"/>
        <v>12.714285714285714</v>
      </c>
      <c r="N930" s="1058">
        <v>1</v>
      </c>
      <c r="O930" s="962" t="s">
        <v>1119</v>
      </c>
      <c r="P930" s="364">
        <f t="shared" si="30"/>
        <v>1</v>
      </c>
      <c r="Q930" s="965" t="str" cm="1">
        <f t="array" aca="1" ref="Q930" ca="1">IF(ISNUMBER(P930),IF(P930=100%,"CUMPLIDA",IF(AND(ISNUMBER(L930),ISNUMBER(INDIRECT("FECHA_"&amp;$B930,1))), IF(L930&lt;=INDIRECT("FECHA_"&amp;$B930,1),"INCUMPLIDA","PROCESO"), "VERIFICAR FECHA")),"SIN VALOR AVANCE")</f>
        <v>CUMPLIDA</v>
      </c>
    </row>
    <row r="931" spans="1:17" ht="225.75" x14ac:dyDescent="0.2">
      <c r="A931" s="987" t="s">
        <v>19</v>
      </c>
      <c r="B931" s="988" t="s">
        <v>13</v>
      </c>
      <c r="C931" s="1263" t="s">
        <v>1059</v>
      </c>
      <c r="D931" s="1263" t="s">
        <v>1060</v>
      </c>
      <c r="E931" s="1262"/>
      <c r="F931" s="1262" t="s">
        <v>1168</v>
      </c>
      <c r="G931" s="362" t="s">
        <v>1074</v>
      </c>
      <c r="H931" s="362" t="s">
        <v>1115</v>
      </c>
      <c r="I931" s="962" t="s">
        <v>697</v>
      </c>
      <c r="J931" s="963">
        <v>1</v>
      </c>
      <c r="K931" s="1057">
        <v>45017</v>
      </c>
      <c r="L931" s="1057">
        <v>45138</v>
      </c>
      <c r="M931" s="964">
        <f t="shared" si="29"/>
        <v>17.285714285714285</v>
      </c>
      <c r="N931" s="1058">
        <v>1</v>
      </c>
      <c r="O931" s="962" t="s">
        <v>1170</v>
      </c>
      <c r="P931" s="364">
        <f t="shared" si="30"/>
        <v>1</v>
      </c>
      <c r="Q931" s="965" t="str" cm="1">
        <f t="array" aca="1" ref="Q931" ca="1">IF(ISNUMBER(P931),IF(P931=100%,"CUMPLIDA",IF(AND(ISNUMBER(L931),ISNUMBER(INDIRECT("FECHA_"&amp;$B931,1))), IF(L931&lt;=INDIRECT("FECHA_"&amp;$B931,1),"INCUMPLIDA","PROCESO"), "VERIFICAR FECHA")),"SIN VALOR AVANCE")</f>
        <v>CUMPLIDA</v>
      </c>
    </row>
    <row r="932" spans="1:17" ht="135.75" x14ac:dyDescent="0.2">
      <c r="A932" s="987" t="s">
        <v>19</v>
      </c>
      <c r="B932" s="988" t="s">
        <v>13</v>
      </c>
      <c r="C932" s="1263" t="s">
        <v>1059</v>
      </c>
      <c r="D932" s="1263" t="s">
        <v>1060</v>
      </c>
      <c r="E932" s="1262"/>
      <c r="F932" s="1262" t="s">
        <v>1168</v>
      </c>
      <c r="G932" s="362" t="s">
        <v>1171</v>
      </c>
      <c r="H932" s="362" t="s">
        <v>1172</v>
      </c>
      <c r="I932" s="962" t="s">
        <v>697</v>
      </c>
      <c r="J932" s="963">
        <v>12</v>
      </c>
      <c r="K932" s="1057">
        <v>44958</v>
      </c>
      <c r="L932" s="1057">
        <v>45323</v>
      </c>
      <c r="M932" s="964">
        <f t="shared" si="29"/>
        <v>52.142857142857146</v>
      </c>
      <c r="N932" s="1058">
        <v>12</v>
      </c>
      <c r="O932" s="962" t="s">
        <v>1119</v>
      </c>
      <c r="P932" s="364">
        <f t="shared" si="30"/>
        <v>1</v>
      </c>
      <c r="Q932" s="965" t="str" cm="1">
        <f t="array" aca="1" ref="Q932" ca="1">IF(ISNUMBER(P932),IF(P932=100%,"CUMPLIDA",IF(AND(ISNUMBER(L932),ISNUMBER(INDIRECT("FECHA_"&amp;$B932,1))), IF(L932&lt;=INDIRECT("FECHA_"&amp;$B932,1),"INCUMPLIDA","PROCESO"), "VERIFICAR FECHA")),"SIN VALOR AVANCE")</f>
        <v>CUMPLIDA</v>
      </c>
    </row>
    <row r="933" spans="1:17" ht="135.75" x14ac:dyDescent="0.2">
      <c r="A933" s="987" t="s">
        <v>19</v>
      </c>
      <c r="B933" s="988" t="s">
        <v>13</v>
      </c>
      <c r="C933" s="1263" t="s">
        <v>1059</v>
      </c>
      <c r="D933" s="1263" t="s">
        <v>1060</v>
      </c>
      <c r="E933" s="1262"/>
      <c r="F933" s="1262" t="s">
        <v>1168</v>
      </c>
      <c r="G933" s="362" t="s">
        <v>1173</v>
      </c>
      <c r="H933" s="362" t="s">
        <v>1174</v>
      </c>
      <c r="I933" s="962" t="s">
        <v>697</v>
      </c>
      <c r="J933" s="963">
        <v>4</v>
      </c>
      <c r="K933" s="1057">
        <v>44958</v>
      </c>
      <c r="L933" s="1057">
        <v>45323</v>
      </c>
      <c r="M933" s="964">
        <f t="shared" ref="M933:M996" si="31">(L933-K933)/7</f>
        <v>52.142857142857146</v>
      </c>
      <c r="N933" s="1058">
        <v>4</v>
      </c>
      <c r="O933" s="962" t="s">
        <v>1082</v>
      </c>
      <c r="P933" s="364">
        <f t="shared" si="30"/>
        <v>1</v>
      </c>
      <c r="Q933" s="965" t="str" cm="1">
        <f t="array" aca="1" ref="Q933" ca="1">IF(ISNUMBER(P933),IF(P933=100%,"CUMPLIDA",IF(AND(ISNUMBER(L933),ISNUMBER(INDIRECT("FECHA_"&amp;$B933,1))), IF(L933&lt;=INDIRECT("FECHA_"&amp;$B933,1),"INCUMPLIDA","PROCESO"), "VERIFICAR FECHA")),"SIN VALOR AVANCE")</f>
        <v>CUMPLIDA</v>
      </c>
    </row>
    <row r="934" spans="1:17" ht="180.75" customHeight="1" x14ac:dyDescent="0.2">
      <c r="A934" s="987" t="s">
        <v>19</v>
      </c>
      <c r="B934" s="988" t="s">
        <v>13</v>
      </c>
      <c r="C934" s="1263" t="s">
        <v>1059</v>
      </c>
      <c r="D934" s="1263" t="s">
        <v>1060</v>
      </c>
      <c r="E934" s="1262" t="s">
        <v>1175</v>
      </c>
      <c r="F934" s="1262" t="s">
        <v>1176</v>
      </c>
      <c r="G934" s="362" t="s">
        <v>1112</v>
      </c>
      <c r="H934" s="362" t="s">
        <v>1068</v>
      </c>
      <c r="I934" s="962" t="s">
        <v>1069</v>
      </c>
      <c r="J934" s="963">
        <v>3</v>
      </c>
      <c r="K934" s="1057">
        <v>44958</v>
      </c>
      <c r="L934" s="1057">
        <v>45323</v>
      </c>
      <c r="M934" s="964">
        <f t="shared" si="31"/>
        <v>52.142857142857146</v>
      </c>
      <c r="N934" s="1058">
        <v>3</v>
      </c>
      <c r="O934" s="962" t="s">
        <v>1169</v>
      </c>
      <c r="P934" s="364">
        <f t="shared" si="30"/>
        <v>1</v>
      </c>
      <c r="Q934" s="965" t="str" cm="1">
        <f t="array" aca="1" ref="Q934" ca="1">IF(ISNUMBER(P934),IF(P934=100%,"CUMPLIDA",IF(AND(ISNUMBER(L934),ISNUMBER(INDIRECT("FECHA_"&amp;$B934,1))), IF(L934&lt;=INDIRECT("FECHA_"&amp;$B934,1),"INCUMPLIDA","PROCESO"), "VERIFICAR FECHA")),"SIN VALOR AVANCE")</f>
        <v>CUMPLIDA</v>
      </c>
    </row>
    <row r="935" spans="1:17" ht="90.75" x14ac:dyDescent="0.2">
      <c r="A935" s="987" t="s">
        <v>19</v>
      </c>
      <c r="B935" s="988" t="s">
        <v>13</v>
      </c>
      <c r="C935" s="1263"/>
      <c r="D935" s="1263"/>
      <c r="E935" s="1262"/>
      <c r="F935" s="1262" t="s">
        <v>1176</v>
      </c>
      <c r="G935" s="362" t="s">
        <v>1071</v>
      </c>
      <c r="H935" s="1008" t="s">
        <v>682</v>
      </c>
      <c r="I935" s="962" t="s">
        <v>683</v>
      </c>
      <c r="J935" s="963">
        <v>1</v>
      </c>
      <c r="K935" s="1057">
        <v>45231</v>
      </c>
      <c r="L935" s="1057">
        <v>45504</v>
      </c>
      <c r="M935" s="964">
        <f t="shared" si="31"/>
        <v>39</v>
      </c>
      <c r="N935" s="1058">
        <v>1</v>
      </c>
      <c r="O935" s="1011" t="s">
        <v>802</v>
      </c>
      <c r="P935" s="364">
        <f t="shared" si="30"/>
        <v>1</v>
      </c>
      <c r="Q935" s="965" t="str" cm="1">
        <f t="array" aca="1" ref="Q935" ca="1">IF(ISNUMBER(P935),IF(P935=100%,"CUMPLIDA",IF(AND(ISNUMBER(L935),ISNUMBER(INDIRECT("FECHA_"&amp;$B935,1))), IF(L935&lt;=INDIRECT("FECHA_"&amp;$B935,1),"INCUMPLIDA","PROCESO"), "VERIFICAR FECHA")),"SIN VALOR AVANCE")</f>
        <v>CUMPLIDA</v>
      </c>
    </row>
    <row r="936" spans="1:17" ht="255.75" x14ac:dyDescent="0.2">
      <c r="A936" s="987" t="s">
        <v>19</v>
      </c>
      <c r="B936" s="988" t="s">
        <v>13</v>
      </c>
      <c r="C936" s="1263"/>
      <c r="D936" s="1263"/>
      <c r="E936" s="1262"/>
      <c r="F936" s="1262" t="s">
        <v>1176</v>
      </c>
      <c r="G936" s="362" t="s">
        <v>1071</v>
      </c>
      <c r="H936" s="1008" t="s">
        <v>685</v>
      </c>
      <c r="I936" s="962" t="s">
        <v>686</v>
      </c>
      <c r="J936" s="963">
        <v>1</v>
      </c>
      <c r="K936" s="1057">
        <v>45231</v>
      </c>
      <c r="L936" s="1057">
        <v>45504</v>
      </c>
      <c r="M936" s="964">
        <f t="shared" si="31"/>
        <v>39</v>
      </c>
      <c r="N936" s="1058">
        <v>1</v>
      </c>
      <c r="O936" s="1011" t="s">
        <v>1072</v>
      </c>
      <c r="P936" s="364">
        <f t="shared" si="30"/>
        <v>1</v>
      </c>
      <c r="Q936" s="965" t="str" cm="1">
        <f t="array" aca="1" ref="Q936" ca="1">IF(ISNUMBER(P936),IF(P936=100%,"CUMPLIDA",IF(AND(ISNUMBER(L936),ISNUMBER(INDIRECT("FECHA_"&amp;$B936,1))), IF(L936&lt;=INDIRECT("FECHA_"&amp;$B936,1),"INCUMPLIDA","PROCESO"), "VERIFICAR FECHA")),"SIN VALOR AVANCE")</f>
        <v>CUMPLIDA</v>
      </c>
    </row>
    <row r="937" spans="1:17" ht="165.75" x14ac:dyDescent="0.2">
      <c r="A937" s="987" t="s">
        <v>19</v>
      </c>
      <c r="B937" s="988" t="s">
        <v>13</v>
      </c>
      <c r="C937" s="1263"/>
      <c r="D937" s="1263"/>
      <c r="E937" s="1262"/>
      <c r="F937" s="1262" t="s">
        <v>1176</v>
      </c>
      <c r="G937" s="362" t="s">
        <v>97</v>
      </c>
      <c r="H937" s="362" t="s">
        <v>98</v>
      </c>
      <c r="I937" s="962" t="s">
        <v>99</v>
      </c>
      <c r="J937" s="967">
        <v>1</v>
      </c>
      <c r="K937" s="1060">
        <v>45323</v>
      </c>
      <c r="L937" s="1060">
        <v>45747</v>
      </c>
      <c r="M937" s="964">
        <f t="shared" si="31"/>
        <v>60.571428571428569</v>
      </c>
      <c r="N937" s="1058">
        <v>0</v>
      </c>
      <c r="O937" s="1011" t="s">
        <v>1073</v>
      </c>
      <c r="P937" s="364">
        <f t="shared" si="30"/>
        <v>0</v>
      </c>
      <c r="Q937" s="965" t="str" cm="1">
        <f t="array" aca="1" ref="Q937" ca="1">IF(ISNUMBER(P937),IF(P937=100%,"CUMPLIDA",IF(AND(ISNUMBER(L937),ISNUMBER(INDIRECT("FECHA_"&amp;$B937,1))), IF(L937&lt;=INDIRECT("FECHA_"&amp;$B937,1),"INCUMPLIDA","PROCESO"), "VERIFICAR FECHA")),"SIN VALOR AVANCE")</f>
        <v>PROCESO</v>
      </c>
    </row>
    <row r="938" spans="1:17" ht="90.75" x14ac:dyDescent="0.2">
      <c r="A938" s="987" t="s">
        <v>19</v>
      </c>
      <c r="B938" s="988" t="s">
        <v>13</v>
      </c>
      <c r="C938" s="1263" t="s">
        <v>1059</v>
      </c>
      <c r="D938" s="1263" t="s">
        <v>1060</v>
      </c>
      <c r="E938" s="1262"/>
      <c r="F938" s="1262" t="s">
        <v>1176</v>
      </c>
      <c r="G938" s="362" t="s">
        <v>101</v>
      </c>
      <c r="H938" s="362" t="s">
        <v>101</v>
      </c>
      <c r="I938" s="962" t="s">
        <v>102</v>
      </c>
      <c r="J938" s="967">
        <v>1</v>
      </c>
      <c r="K938" s="1060">
        <v>45323</v>
      </c>
      <c r="L938" s="1060">
        <v>45747</v>
      </c>
      <c r="M938" s="964">
        <f t="shared" si="31"/>
        <v>60.571428571428569</v>
      </c>
      <c r="N938" s="1058">
        <v>0</v>
      </c>
      <c r="O938" s="1011" t="s">
        <v>899</v>
      </c>
      <c r="P938" s="364">
        <f t="shared" si="30"/>
        <v>0</v>
      </c>
      <c r="Q938" s="965" t="str" cm="1">
        <f t="array" aca="1" ref="Q938" ca="1">IF(ISNUMBER(P938),IF(P938=100%,"CUMPLIDA",IF(AND(ISNUMBER(L938),ISNUMBER(INDIRECT("FECHA_"&amp;$B938,1))), IF(L938&lt;=INDIRECT("FECHA_"&amp;$B938,1),"INCUMPLIDA","PROCESO"), "VERIFICAR FECHA")),"SIN VALOR AVANCE")</f>
        <v>PROCESO</v>
      </c>
    </row>
    <row r="939" spans="1:17" ht="90.75" x14ac:dyDescent="0.2">
      <c r="A939" s="987" t="s">
        <v>19</v>
      </c>
      <c r="B939" s="988" t="s">
        <v>13</v>
      </c>
      <c r="C939" s="1263"/>
      <c r="D939" s="1263"/>
      <c r="E939" s="1262"/>
      <c r="F939" s="1262" t="s">
        <v>1176</v>
      </c>
      <c r="G939" s="362" t="s">
        <v>237</v>
      </c>
      <c r="H939" s="362" t="s">
        <v>238</v>
      </c>
      <c r="I939" s="962" t="s">
        <v>239</v>
      </c>
      <c r="J939" s="967">
        <v>1</v>
      </c>
      <c r="K939" s="1060">
        <v>45231</v>
      </c>
      <c r="L939" s="1060">
        <v>45747</v>
      </c>
      <c r="M939" s="964">
        <f t="shared" si="31"/>
        <v>73.714285714285708</v>
      </c>
      <c r="N939" s="1058">
        <v>0</v>
      </c>
      <c r="O939" s="1011" t="s">
        <v>899</v>
      </c>
      <c r="P939" s="364">
        <f t="shared" si="30"/>
        <v>0</v>
      </c>
      <c r="Q939" s="965" t="str" cm="1">
        <f t="array" aca="1" ref="Q939" ca="1">IF(ISNUMBER(P939),IF(P939=100%,"CUMPLIDA",IF(AND(ISNUMBER(L939),ISNUMBER(INDIRECT("FECHA_"&amp;$B939,1))), IF(L939&lt;=INDIRECT("FECHA_"&amp;$B939,1),"INCUMPLIDA","PROCESO"), "VERIFICAR FECHA")),"SIN VALOR AVANCE")</f>
        <v>PROCESO</v>
      </c>
    </row>
    <row r="940" spans="1:17" ht="165.75" x14ac:dyDescent="0.2">
      <c r="A940" s="987" t="s">
        <v>19</v>
      </c>
      <c r="B940" s="988" t="s">
        <v>13</v>
      </c>
      <c r="C940" s="1263"/>
      <c r="D940" s="1263"/>
      <c r="E940" s="1262"/>
      <c r="F940" s="1262" t="s">
        <v>1176</v>
      </c>
      <c r="G940" s="362" t="s">
        <v>104</v>
      </c>
      <c r="H940" s="362" t="s">
        <v>104</v>
      </c>
      <c r="I940" s="962" t="s">
        <v>247</v>
      </c>
      <c r="J940" s="967">
        <v>1</v>
      </c>
      <c r="K940" s="1060">
        <v>45323</v>
      </c>
      <c r="L940" s="1060">
        <v>45747</v>
      </c>
      <c r="M940" s="964">
        <f t="shared" si="31"/>
        <v>60.571428571428569</v>
      </c>
      <c r="N940" s="1058">
        <v>0</v>
      </c>
      <c r="O940" s="1011" t="s">
        <v>1073</v>
      </c>
      <c r="P940" s="364">
        <f t="shared" si="30"/>
        <v>0</v>
      </c>
      <c r="Q940" s="965" t="str" cm="1">
        <f t="array" aca="1" ref="Q940" ca="1">IF(ISNUMBER(P940),IF(P940=100%,"CUMPLIDA",IF(AND(ISNUMBER(L940),ISNUMBER(INDIRECT("FECHA_"&amp;$B940,1))), IF(L940&lt;=INDIRECT("FECHA_"&amp;$B940,1),"INCUMPLIDA","PROCESO"), "VERIFICAR FECHA")),"SIN VALOR AVANCE")</f>
        <v>PROCESO</v>
      </c>
    </row>
    <row r="941" spans="1:17" ht="90.75" x14ac:dyDescent="0.2">
      <c r="A941" s="987" t="s">
        <v>19</v>
      </c>
      <c r="B941" s="988" t="s">
        <v>13</v>
      </c>
      <c r="C941" s="1263"/>
      <c r="D941" s="1263"/>
      <c r="E941" s="1262"/>
      <c r="F941" s="1262" t="s">
        <v>1176</v>
      </c>
      <c r="G941" s="362" t="s">
        <v>806</v>
      </c>
      <c r="H941" s="362" t="s">
        <v>806</v>
      </c>
      <c r="I941" s="962" t="s">
        <v>107</v>
      </c>
      <c r="J941" s="967">
        <v>1</v>
      </c>
      <c r="K941" s="1060">
        <v>45231</v>
      </c>
      <c r="L941" s="1060">
        <v>45747</v>
      </c>
      <c r="M941" s="964">
        <f t="shared" si="31"/>
        <v>73.714285714285708</v>
      </c>
      <c r="N941" s="1058">
        <v>0</v>
      </c>
      <c r="O941" s="1011" t="s">
        <v>899</v>
      </c>
      <c r="P941" s="364">
        <f t="shared" si="30"/>
        <v>0</v>
      </c>
      <c r="Q941" s="965" t="str" cm="1">
        <f t="array" aca="1" ref="Q941" ca="1">IF(ISNUMBER(P941),IF(P941=100%,"CUMPLIDA",IF(AND(ISNUMBER(L941),ISNUMBER(INDIRECT("FECHA_"&amp;$B941,1))), IF(L941&lt;=INDIRECT("FECHA_"&amp;$B941,1),"INCUMPLIDA","PROCESO"), "VERIFICAR FECHA")),"SIN VALOR AVANCE")</f>
        <v>PROCESO</v>
      </c>
    </row>
    <row r="942" spans="1:17" ht="255.75" x14ac:dyDescent="0.2">
      <c r="A942" s="987" t="s">
        <v>19</v>
      </c>
      <c r="B942" s="988" t="s">
        <v>13</v>
      </c>
      <c r="C942" s="1263"/>
      <c r="D942" s="1263"/>
      <c r="E942" s="1262"/>
      <c r="F942" s="1262" t="s">
        <v>1176</v>
      </c>
      <c r="G942" s="362" t="s">
        <v>807</v>
      </c>
      <c r="H942" s="362" t="s">
        <v>807</v>
      </c>
      <c r="I942" s="962" t="s">
        <v>531</v>
      </c>
      <c r="J942" s="967">
        <v>1</v>
      </c>
      <c r="K942" s="1060">
        <v>45231</v>
      </c>
      <c r="L942" s="1060">
        <v>45808</v>
      </c>
      <c r="M942" s="964">
        <f t="shared" si="31"/>
        <v>82.428571428571431</v>
      </c>
      <c r="N942" s="1058">
        <v>0</v>
      </c>
      <c r="O942" s="1011" t="s">
        <v>1072</v>
      </c>
      <c r="P942" s="364">
        <f t="shared" si="30"/>
        <v>0</v>
      </c>
      <c r="Q942" s="965" t="str" cm="1">
        <f t="array" aca="1" ref="Q942" ca="1">IF(ISNUMBER(P942),IF(P942=100%,"CUMPLIDA",IF(AND(ISNUMBER(L942),ISNUMBER(INDIRECT("FECHA_"&amp;$B942,1))), IF(L942&lt;=INDIRECT("FECHA_"&amp;$B942,1),"INCUMPLIDA","PROCESO"), "VERIFICAR FECHA")),"SIN VALOR AVANCE")</f>
        <v>PROCESO</v>
      </c>
    </row>
    <row r="943" spans="1:17" ht="90.75" x14ac:dyDescent="0.2">
      <c r="A943" s="987" t="s">
        <v>19</v>
      </c>
      <c r="B943" s="988" t="s">
        <v>13</v>
      </c>
      <c r="C943" s="1263"/>
      <c r="D943" s="1263"/>
      <c r="E943" s="1262"/>
      <c r="F943" s="1262" t="s">
        <v>1176</v>
      </c>
      <c r="G943" s="362" t="s">
        <v>110</v>
      </c>
      <c r="H943" s="362" t="s">
        <v>111</v>
      </c>
      <c r="I943" s="962" t="s">
        <v>112</v>
      </c>
      <c r="J943" s="967">
        <v>12</v>
      </c>
      <c r="K943" s="1060">
        <v>46024</v>
      </c>
      <c r="L943" s="1060">
        <v>47118</v>
      </c>
      <c r="M943" s="964">
        <f t="shared" si="31"/>
        <v>156.28571428571428</v>
      </c>
      <c r="N943" s="1058">
        <v>0</v>
      </c>
      <c r="O943" s="1011" t="s">
        <v>899</v>
      </c>
      <c r="P943" s="364">
        <f t="shared" si="30"/>
        <v>0</v>
      </c>
      <c r="Q943" s="965" t="str" cm="1">
        <f t="array" aca="1" ref="Q943" ca="1">IF(ISNUMBER(P943),IF(P943=100%,"CUMPLIDA",IF(AND(ISNUMBER(L943),ISNUMBER(INDIRECT("FECHA_"&amp;$B943,1))), IF(L943&lt;=INDIRECT("FECHA_"&amp;$B943,1),"INCUMPLIDA","PROCESO"), "VERIFICAR FECHA")),"SIN VALOR AVANCE")</f>
        <v>PROCESO</v>
      </c>
    </row>
    <row r="944" spans="1:17" ht="165.75" x14ac:dyDescent="0.2">
      <c r="A944" s="987" t="s">
        <v>19</v>
      </c>
      <c r="B944" s="988" t="s">
        <v>13</v>
      </c>
      <c r="C944" s="1263" t="s">
        <v>1059</v>
      </c>
      <c r="D944" s="1263" t="s">
        <v>1060</v>
      </c>
      <c r="E944" s="1262"/>
      <c r="F944" s="1262" t="s">
        <v>1176</v>
      </c>
      <c r="G944" s="362" t="s">
        <v>114</v>
      </c>
      <c r="H944" s="362" t="s">
        <v>115</v>
      </c>
      <c r="I944" s="962" t="s">
        <v>116</v>
      </c>
      <c r="J944" s="967">
        <v>1</v>
      </c>
      <c r="K944" s="1060">
        <v>46024</v>
      </c>
      <c r="L944" s="1060">
        <v>47118</v>
      </c>
      <c r="M944" s="964">
        <f t="shared" si="31"/>
        <v>156.28571428571428</v>
      </c>
      <c r="N944" s="1058">
        <v>0</v>
      </c>
      <c r="O944" s="1011" t="s">
        <v>1073</v>
      </c>
      <c r="P944" s="364">
        <f t="shared" si="30"/>
        <v>0</v>
      </c>
      <c r="Q944" s="965" t="str" cm="1">
        <f t="array" aca="1" ref="Q944" ca="1">IF(ISNUMBER(P944),IF(P944=100%,"CUMPLIDA",IF(AND(ISNUMBER(L944),ISNUMBER(INDIRECT("FECHA_"&amp;$B944,1))), IF(L944&lt;=INDIRECT("FECHA_"&amp;$B944,1),"INCUMPLIDA","PROCESO"), "VERIFICAR FECHA")),"SIN VALOR AVANCE")</f>
        <v>PROCESO</v>
      </c>
    </row>
    <row r="945" spans="1:17" ht="255.75" x14ac:dyDescent="0.2">
      <c r="A945" s="987" t="s">
        <v>19</v>
      </c>
      <c r="B945" s="988" t="s">
        <v>13</v>
      </c>
      <c r="C945" s="1263" t="s">
        <v>1059</v>
      </c>
      <c r="D945" s="1263" t="s">
        <v>1060</v>
      </c>
      <c r="E945" s="1262"/>
      <c r="F945" s="1262" t="s">
        <v>1176</v>
      </c>
      <c r="G945" s="362" t="s">
        <v>117</v>
      </c>
      <c r="H945" s="362" t="s">
        <v>118</v>
      </c>
      <c r="I945" s="962" t="s">
        <v>119</v>
      </c>
      <c r="J945" s="967">
        <v>2</v>
      </c>
      <c r="K945" s="1060">
        <v>46024</v>
      </c>
      <c r="L945" s="1060">
        <v>47118</v>
      </c>
      <c r="M945" s="964">
        <f t="shared" si="31"/>
        <v>156.28571428571428</v>
      </c>
      <c r="N945" s="1058">
        <v>0</v>
      </c>
      <c r="O945" s="1011" t="s">
        <v>1072</v>
      </c>
      <c r="P945" s="364">
        <f t="shared" si="30"/>
        <v>0</v>
      </c>
      <c r="Q945" s="965" t="str" cm="1">
        <f t="array" aca="1" ref="Q945" ca="1">IF(ISNUMBER(P945),IF(P945=100%,"CUMPLIDA",IF(AND(ISNUMBER(L945),ISNUMBER(INDIRECT("FECHA_"&amp;$B945,1))), IF(L945&lt;=INDIRECT("FECHA_"&amp;$B945,1),"INCUMPLIDA","PROCESO"), "VERIFICAR FECHA")),"SIN VALOR AVANCE")</f>
        <v>PROCESO</v>
      </c>
    </row>
    <row r="946" spans="1:17" ht="120.75" x14ac:dyDescent="0.2">
      <c r="A946" s="987" t="s">
        <v>19</v>
      </c>
      <c r="B946" s="988" t="s">
        <v>13</v>
      </c>
      <c r="C946" s="1263" t="s">
        <v>1059</v>
      </c>
      <c r="D946" s="1263" t="s">
        <v>1060</v>
      </c>
      <c r="E946" s="1262"/>
      <c r="F946" s="1262" t="s">
        <v>1176</v>
      </c>
      <c r="G946" s="362" t="s">
        <v>1150</v>
      </c>
      <c r="H946" s="362" t="s">
        <v>1075</v>
      </c>
      <c r="I946" s="962" t="s">
        <v>1076</v>
      </c>
      <c r="J946" s="963">
        <v>1</v>
      </c>
      <c r="K946" s="1057">
        <v>44927</v>
      </c>
      <c r="L946" s="1057">
        <v>45016</v>
      </c>
      <c r="M946" s="964">
        <f t="shared" si="31"/>
        <v>12.714285714285714</v>
      </c>
      <c r="N946" s="1058">
        <v>1</v>
      </c>
      <c r="O946" s="962" t="s">
        <v>1177</v>
      </c>
      <c r="P946" s="364">
        <f t="shared" si="30"/>
        <v>1</v>
      </c>
      <c r="Q946" s="965" t="str" cm="1">
        <f t="array" aca="1" ref="Q946" ca="1">IF(ISNUMBER(P946),IF(P946=100%,"CUMPLIDA",IF(AND(ISNUMBER(L946),ISNUMBER(INDIRECT("FECHA_"&amp;$B946,1))), IF(L946&lt;=INDIRECT("FECHA_"&amp;$B946,1),"INCUMPLIDA","PROCESO"), "VERIFICAR FECHA")),"SIN VALOR AVANCE")</f>
        <v>CUMPLIDA</v>
      </c>
    </row>
    <row r="947" spans="1:17" ht="210.75" x14ac:dyDescent="0.2">
      <c r="A947" s="987" t="s">
        <v>19</v>
      </c>
      <c r="B947" s="988" t="s">
        <v>13</v>
      </c>
      <c r="C947" s="1263" t="s">
        <v>1059</v>
      </c>
      <c r="D947" s="1263" t="s">
        <v>1060</v>
      </c>
      <c r="E947" s="1262"/>
      <c r="F947" s="1262" t="s">
        <v>1176</v>
      </c>
      <c r="G947" s="362" t="s">
        <v>1150</v>
      </c>
      <c r="H947" s="362" t="s">
        <v>1151</v>
      </c>
      <c r="I947" s="962" t="s">
        <v>697</v>
      </c>
      <c r="J947" s="963">
        <v>1</v>
      </c>
      <c r="K947" s="1057">
        <v>45017</v>
      </c>
      <c r="L947" s="1057">
        <v>45138</v>
      </c>
      <c r="M947" s="964">
        <f t="shared" si="31"/>
        <v>17.285714285714285</v>
      </c>
      <c r="N947" s="1058">
        <v>1</v>
      </c>
      <c r="O947" s="962" t="s">
        <v>1178</v>
      </c>
      <c r="P947" s="364">
        <f t="shared" si="30"/>
        <v>1</v>
      </c>
      <c r="Q947" s="965" t="str" cm="1">
        <f t="array" aca="1" ref="Q947" ca="1">IF(ISNUMBER(P947),IF(P947=100%,"CUMPLIDA",IF(AND(ISNUMBER(L947),ISNUMBER(INDIRECT("FECHA_"&amp;$B947,1))), IF(L947&lt;=INDIRECT("FECHA_"&amp;$B947,1),"INCUMPLIDA","PROCESO"), "VERIFICAR FECHA")),"SIN VALOR AVANCE")</f>
        <v>CUMPLIDA</v>
      </c>
    </row>
    <row r="948" spans="1:17" ht="135.75" x14ac:dyDescent="0.2">
      <c r="A948" s="987" t="s">
        <v>19</v>
      </c>
      <c r="B948" s="988" t="s">
        <v>13</v>
      </c>
      <c r="C948" s="1263" t="s">
        <v>1059</v>
      </c>
      <c r="D948" s="1263" t="s">
        <v>1060</v>
      </c>
      <c r="E948" s="1262"/>
      <c r="F948" s="1262" t="s">
        <v>1176</v>
      </c>
      <c r="G948" s="362" t="s">
        <v>1090</v>
      </c>
      <c r="H948" s="362" t="s">
        <v>1091</v>
      </c>
      <c r="I948" s="962" t="s">
        <v>1159</v>
      </c>
      <c r="J948" s="963">
        <v>12</v>
      </c>
      <c r="K948" s="1057">
        <v>44958</v>
      </c>
      <c r="L948" s="1057">
        <v>45323</v>
      </c>
      <c r="M948" s="964">
        <f t="shared" si="31"/>
        <v>52.142857142857146</v>
      </c>
      <c r="N948" s="1058">
        <v>12</v>
      </c>
      <c r="O948" s="962" t="s">
        <v>1179</v>
      </c>
      <c r="P948" s="364">
        <f t="shared" si="30"/>
        <v>1</v>
      </c>
      <c r="Q948" s="965" t="str" cm="1">
        <f t="array" aca="1" ref="Q948" ca="1">IF(ISNUMBER(P948),IF(P948=100%,"CUMPLIDA",IF(AND(ISNUMBER(L948),ISNUMBER(INDIRECT("FECHA_"&amp;$B948,1))), IF(L948&lt;=INDIRECT("FECHA_"&amp;$B948,1),"INCUMPLIDA","PROCESO"), "VERIFICAR FECHA")),"SIN VALOR AVANCE")</f>
        <v>CUMPLIDA</v>
      </c>
    </row>
    <row r="949" spans="1:17" ht="180.75" customHeight="1" x14ac:dyDescent="0.2">
      <c r="A949" s="987" t="s">
        <v>19</v>
      </c>
      <c r="B949" s="988" t="s">
        <v>13</v>
      </c>
      <c r="C949" s="1263" t="s">
        <v>1059</v>
      </c>
      <c r="D949" s="1263" t="s">
        <v>1060</v>
      </c>
      <c r="E949" s="1262" t="s">
        <v>1180</v>
      </c>
      <c r="F949" s="1262" t="s">
        <v>1181</v>
      </c>
      <c r="G949" s="362" t="s">
        <v>1112</v>
      </c>
      <c r="H949" s="362" t="s">
        <v>1182</v>
      </c>
      <c r="I949" s="962" t="s">
        <v>1069</v>
      </c>
      <c r="J949" s="963">
        <v>3</v>
      </c>
      <c r="K949" s="1057">
        <v>44958</v>
      </c>
      <c r="L949" s="1057">
        <v>45323</v>
      </c>
      <c r="M949" s="964">
        <f t="shared" si="31"/>
        <v>52.142857142857146</v>
      </c>
      <c r="N949" s="1058">
        <v>3</v>
      </c>
      <c r="O949" s="962" t="s">
        <v>1169</v>
      </c>
      <c r="P949" s="364">
        <f t="shared" si="30"/>
        <v>1</v>
      </c>
      <c r="Q949" s="965" t="str" cm="1">
        <f t="array" aca="1" ref="Q949" ca="1">IF(ISNUMBER(P949),IF(P949=100%,"CUMPLIDA",IF(AND(ISNUMBER(L949),ISNUMBER(INDIRECT("FECHA_"&amp;$B949,1))), IF(L949&lt;=INDIRECT("FECHA_"&amp;$B949,1),"INCUMPLIDA","PROCESO"), "VERIFICAR FECHA")),"SIN VALOR AVANCE")</f>
        <v>CUMPLIDA</v>
      </c>
    </row>
    <row r="950" spans="1:17" ht="90.75" x14ac:dyDescent="0.2">
      <c r="A950" s="987" t="s">
        <v>19</v>
      </c>
      <c r="B950" s="988" t="s">
        <v>13</v>
      </c>
      <c r="C950" s="1263"/>
      <c r="D950" s="1263"/>
      <c r="E950" s="1262"/>
      <c r="F950" s="1262" t="s">
        <v>1181</v>
      </c>
      <c r="G950" s="362" t="s">
        <v>1071</v>
      </c>
      <c r="H950" s="1008" t="s">
        <v>682</v>
      </c>
      <c r="I950" s="962" t="s">
        <v>683</v>
      </c>
      <c r="J950" s="963">
        <v>1</v>
      </c>
      <c r="K950" s="1057">
        <v>45231</v>
      </c>
      <c r="L950" s="1057">
        <v>45504</v>
      </c>
      <c r="M950" s="964">
        <f t="shared" si="31"/>
        <v>39</v>
      </c>
      <c r="N950" s="1058">
        <v>1</v>
      </c>
      <c r="O950" s="1011" t="s">
        <v>802</v>
      </c>
      <c r="P950" s="364">
        <f t="shared" si="30"/>
        <v>1</v>
      </c>
      <c r="Q950" s="965" t="str" cm="1">
        <f t="array" aca="1" ref="Q950" ca="1">IF(ISNUMBER(P950),IF(P950=100%,"CUMPLIDA",IF(AND(ISNUMBER(L950),ISNUMBER(INDIRECT("FECHA_"&amp;$B950,1))), IF(L950&lt;=INDIRECT("FECHA_"&amp;$B950,1),"INCUMPLIDA","PROCESO"), "VERIFICAR FECHA")),"SIN VALOR AVANCE")</f>
        <v>CUMPLIDA</v>
      </c>
    </row>
    <row r="951" spans="1:17" ht="255.75" x14ac:dyDescent="0.2">
      <c r="A951" s="987" t="s">
        <v>19</v>
      </c>
      <c r="B951" s="988" t="s">
        <v>13</v>
      </c>
      <c r="C951" s="1263"/>
      <c r="D951" s="1263"/>
      <c r="E951" s="1262"/>
      <c r="F951" s="1262" t="s">
        <v>1181</v>
      </c>
      <c r="G951" s="362" t="s">
        <v>1071</v>
      </c>
      <c r="H951" s="1008" t="s">
        <v>685</v>
      </c>
      <c r="I951" s="962" t="s">
        <v>686</v>
      </c>
      <c r="J951" s="963">
        <v>1</v>
      </c>
      <c r="K951" s="1057">
        <v>45231</v>
      </c>
      <c r="L951" s="1057">
        <v>45504</v>
      </c>
      <c r="M951" s="964">
        <f t="shared" si="31"/>
        <v>39</v>
      </c>
      <c r="N951" s="1058">
        <v>1</v>
      </c>
      <c r="O951" s="1011" t="s">
        <v>1072</v>
      </c>
      <c r="P951" s="364">
        <f t="shared" si="30"/>
        <v>1</v>
      </c>
      <c r="Q951" s="965" t="str" cm="1">
        <f t="array" aca="1" ref="Q951" ca="1">IF(ISNUMBER(P951),IF(P951=100%,"CUMPLIDA",IF(AND(ISNUMBER(L951),ISNUMBER(INDIRECT("FECHA_"&amp;$B951,1))), IF(L951&lt;=INDIRECT("FECHA_"&amp;$B951,1),"INCUMPLIDA","PROCESO"), "VERIFICAR FECHA")),"SIN VALOR AVANCE")</f>
        <v>CUMPLIDA</v>
      </c>
    </row>
    <row r="952" spans="1:17" ht="165.75" x14ac:dyDescent="0.2">
      <c r="A952" s="987" t="s">
        <v>19</v>
      </c>
      <c r="B952" s="988" t="s">
        <v>13</v>
      </c>
      <c r="C952" s="1263"/>
      <c r="D952" s="1263"/>
      <c r="E952" s="1262"/>
      <c r="F952" s="1262" t="s">
        <v>1181</v>
      </c>
      <c r="G952" s="362" t="s">
        <v>97</v>
      </c>
      <c r="H952" s="362" t="s">
        <v>98</v>
      </c>
      <c r="I952" s="962" t="s">
        <v>99</v>
      </c>
      <c r="J952" s="967">
        <v>1</v>
      </c>
      <c r="K952" s="1060">
        <v>45323</v>
      </c>
      <c r="L952" s="1060">
        <v>45747</v>
      </c>
      <c r="M952" s="964">
        <f t="shared" si="31"/>
        <v>60.571428571428569</v>
      </c>
      <c r="N952" s="1058">
        <v>0</v>
      </c>
      <c r="O952" s="1011" t="s">
        <v>1073</v>
      </c>
      <c r="P952" s="364">
        <f t="shared" si="30"/>
        <v>0</v>
      </c>
      <c r="Q952" s="965" t="str" cm="1">
        <f t="array" aca="1" ref="Q952" ca="1">IF(ISNUMBER(P952),IF(P952=100%,"CUMPLIDA",IF(AND(ISNUMBER(L952),ISNUMBER(INDIRECT("FECHA_"&amp;$B952,1))), IF(L952&lt;=INDIRECT("FECHA_"&amp;$B952,1),"INCUMPLIDA","PROCESO"), "VERIFICAR FECHA")),"SIN VALOR AVANCE")</f>
        <v>PROCESO</v>
      </c>
    </row>
    <row r="953" spans="1:17" ht="90.75" x14ac:dyDescent="0.2">
      <c r="A953" s="987" t="s">
        <v>19</v>
      </c>
      <c r="B953" s="988" t="s">
        <v>13</v>
      </c>
      <c r="C953" s="1263"/>
      <c r="D953" s="1263"/>
      <c r="E953" s="1262"/>
      <c r="F953" s="1262" t="s">
        <v>1181</v>
      </c>
      <c r="G953" s="362" t="s">
        <v>101</v>
      </c>
      <c r="H953" s="362" t="s">
        <v>101</v>
      </c>
      <c r="I953" s="962" t="s">
        <v>102</v>
      </c>
      <c r="J953" s="967">
        <v>1</v>
      </c>
      <c r="K953" s="1060">
        <v>45323</v>
      </c>
      <c r="L953" s="1060">
        <v>45747</v>
      </c>
      <c r="M953" s="964">
        <f t="shared" si="31"/>
        <v>60.571428571428569</v>
      </c>
      <c r="N953" s="1058">
        <v>0</v>
      </c>
      <c r="O953" s="1011" t="s">
        <v>899</v>
      </c>
      <c r="P953" s="364">
        <f t="shared" si="30"/>
        <v>0</v>
      </c>
      <c r="Q953" s="965" t="str" cm="1">
        <f t="array" aca="1" ref="Q953" ca="1">IF(ISNUMBER(P953),IF(P953=100%,"CUMPLIDA",IF(AND(ISNUMBER(L953),ISNUMBER(INDIRECT("FECHA_"&amp;$B953,1))), IF(L953&lt;=INDIRECT("FECHA_"&amp;$B953,1),"INCUMPLIDA","PROCESO"), "VERIFICAR FECHA")),"SIN VALOR AVANCE")</f>
        <v>PROCESO</v>
      </c>
    </row>
    <row r="954" spans="1:17" ht="90.75" x14ac:dyDescent="0.2">
      <c r="A954" s="987" t="s">
        <v>19</v>
      </c>
      <c r="B954" s="988" t="s">
        <v>13</v>
      </c>
      <c r="C954" s="1263"/>
      <c r="D954" s="1263"/>
      <c r="E954" s="1262"/>
      <c r="F954" s="1262" t="s">
        <v>1181</v>
      </c>
      <c r="G954" s="362" t="s">
        <v>237</v>
      </c>
      <c r="H954" s="362" t="s">
        <v>238</v>
      </c>
      <c r="I954" s="962" t="s">
        <v>239</v>
      </c>
      <c r="J954" s="967">
        <v>1</v>
      </c>
      <c r="K954" s="1060">
        <v>45231</v>
      </c>
      <c r="L954" s="1060">
        <v>45747</v>
      </c>
      <c r="M954" s="964">
        <f t="shared" si="31"/>
        <v>73.714285714285708</v>
      </c>
      <c r="N954" s="1058">
        <v>0</v>
      </c>
      <c r="O954" s="1011" t="s">
        <v>899</v>
      </c>
      <c r="P954" s="364">
        <f t="shared" si="30"/>
        <v>0</v>
      </c>
      <c r="Q954" s="965" t="str" cm="1">
        <f t="array" aca="1" ref="Q954" ca="1">IF(ISNUMBER(P954),IF(P954=100%,"CUMPLIDA",IF(AND(ISNUMBER(L954),ISNUMBER(INDIRECT("FECHA_"&amp;$B954,1))), IF(L954&lt;=INDIRECT("FECHA_"&amp;$B954,1),"INCUMPLIDA","PROCESO"), "VERIFICAR FECHA")),"SIN VALOR AVANCE")</f>
        <v>PROCESO</v>
      </c>
    </row>
    <row r="955" spans="1:17" ht="165.75" x14ac:dyDescent="0.2">
      <c r="A955" s="987" t="s">
        <v>19</v>
      </c>
      <c r="B955" s="988" t="s">
        <v>13</v>
      </c>
      <c r="C955" s="1263"/>
      <c r="D955" s="1263"/>
      <c r="E955" s="1262"/>
      <c r="F955" s="1262" t="s">
        <v>1181</v>
      </c>
      <c r="G955" s="362" t="s">
        <v>104</v>
      </c>
      <c r="H955" s="362" t="s">
        <v>104</v>
      </c>
      <c r="I955" s="962" t="s">
        <v>247</v>
      </c>
      <c r="J955" s="967">
        <v>1</v>
      </c>
      <c r="K955" s="1060">
        <v>45323</v>
      </c>
      <c r="L955" s="1060">
        <v>45747</v>
      </c>
      <c r="M955" s="964">
        <f t="shared" si="31"/>
        <v>60.571428571428569</v>
      </c>
      <c r="N955" s="1058">
        <v>0</v>
      </c>
      <c r="O955" s="1011" t="s">
        <v>1073</v>
      </c>
      <c r="P955" s="364">
        <f t="shared" si="30"/>
        <v>0</v>
      </c>
      <c r="Q955" s="965" t="str" cm="1">
        <f t="array" aca="1" ref="Q955" ca="1">IF(ISNUMBER(P955),IF(P955=100%,"CUMPLIDA",IF(AND(ISNUMBER(L955),ISNUMBER(INDIRECT("FECHA_"&amp;$B955,1))), IF(L955&lt;=INDIRECT("FECHA_"&amp;$B955,1),"INCUMPLIDA","PROCESO"), "VERIFICAR FECHA")),"SIN VALOR AVANCE")</f>
        <v>PROCESO</v>
      </c>
    </row>
    <row r="956" spans="1:17" ht="90.75" x14ac:dyDescent="0.2">
      <c r="A956" s="987" t="s">
        <v>19</v>
      </c>
      <c r="B956" s="988" t="s">
        <v>13</v>
      </c>
      <c r="C956" s="1263"/>
      <c r="D956" s="1263"/>
      <c r="E956" s="1262"/>
      <c r="F956" s="1262" t="s">
        <v>1181</v>
      </c>
      <c r="G956" s="362" t="s">
        <v>806</v>
      </c>
      <c r="H956" s="362" t="s">
        <v>806</v>
      </c>
      <c r="I956" s="962" t="s">
        <v>107</v>
      </c>
      <c r="J956" s="967">
        <v>1</v>
      </c>
      <c r="K956" s="1060">
        <v>45231</v>
      </c>
      <c r="L956" s="1060">
        <v>45747</v>
      </c>
      <c r="M956" s="964">
        <f t="shared" si="31"/>
        <v>73.714285714285708</v>
      </c>
      <c r="N956" s="1058">
        <v>0</v>
      </c>
      <c r="O956" s="1011" t="s">
        <v>899</v>
      </c>
      <c r="P956" s="364">
        <f t="shared" si="30"/>
        <v>0</v>
      </c>
      <c r="Q956" s="965" t="str" cm="1">
        <f t="array" aca="1" ref="Q956" ca="1">IF(ISNUMBER(P956),IF(P956=100%,"CUMPLIDA",IF(AND(ISNUMBER(L956),ISNUMBER(INDIRECT("FECHA_"&amp;$B956,1))), IF(L956&lt;=INDIRECT("FECHA_"&amp;$B956,1),"INCUMPLIDA","PROCESO"), "VERIFICAR FECHA")),"SIN VALOR AVANCE")</f>
        <v>PROCESO</v>
      </c>
    </row>
    <row r="957" spans="1:17" ht="255.75" x14ac:dyDescent="0.2">
      <c r="A957" s="987" t="s">
        <v>19</v>
      </c>
      <c r="B957" s="988" t="s">
        <v>13</v>
      </c>
      <c r="C957" s="1263"/>
      <c r="D957" s="1263"/>
      <c r="E957" s="1262"/>
      <c r="F957" s="1262" t="s">
        <v>1181</v>
      </c>
      <c r="G957" s="362" t="s">
        <v>807</v>
      </c>
      <c r="H957" s="362" t="s">
        <v>807</v>
      </c>
      <c r="I957" s="962" t="s">
        <v>531</v>
      </c>
      <c r="J957" s="967">
        <v>1</v>
      </c>
      <c r="K957" s="1060">
        <v>45231</v>
      </c>
      <c r="L957" s="1060">
        <v>45808</v>
      </c>
      <c r="M957" s="964">
        <f t="shared" si="31"/>
        <v>82.428571428571431</v>
      </c>
      <c r="N957" s="1058">
        <v>0</v>
      </c>
      <c r="O957" s="1011" t="s">
        <v>1072</v>
      </c>
      <c r="P957" s="364">
        <f t="shared" si="30"/>
        <v>0</v>
      </c>
      <c r="Q957" s="965" t="str" cm="1">
        <f t="array" aca="1" ref="Q957" ca="1">IF(ISNUMBER(P957),IF(P957=100%,"CUMPLIDA",IF(AND(ISNUMBER(L957),ISNUMBER(INDIRECT("FECHA_"&amp;$B957,1))), IF(L957&lt;=INDIRECT("FECHA_"&amp;$B957,1),"INCUMPLIDA","PROCESO"), "VERIFICAR FECHA")),"SIN VALOR AVANCE")</f>
        <v>PROCESO</v>
      </c>
    </row>
    <row r="958" spans="1:17" ht="90.75" customHeight="1" x14ac:dyDescent="0.2">
      <c r="A958" s="987" t="s">
        <v>19</v>
      </c>
      <c r="B958" s="988" t="s">
        <v>13</v>
      </c>
      <c r="C958" s="1263" t="s">
        <v>1059</v>
      </c>
      <c r="D958" s="1263" t="s">
        <v>1060</v>
      </c>
      <c r="E958" s="1262"/>
      <c r="F958" s="1262" t="s">
        <v>1181</v>
      </c>
      <c r="G958" s="362" t="s">
        <v>110</v>
      </c>
      <c r="H958" s="362" t="s">
        <v>111</v>
      </c>
      <c r="I958" s="962" t="s">
        <v>112</v>
      </c>
      <c r="J958" s="967">
        <v>12</v>
      </c>
      <c r="K958" s="1060">
        <v>46024</v>
      </c>
      <c r="L958" s="1060">
        <v>47118</v>
      </c>
      <c r="M958" s="964">
        <f t="shared" si="31"/>
        <v>156.28571428571428</v>
      </c>
      <c r="N958" s="1058">
        <v>0</v>
      </c>
      <c r="O958" s="1011" t="s">
        <v>899</v>
      </c>
      <c r="P958" s="364">
        <f t="shared" si="30"/>
        <v>0</v>
      </c>
      <c r="Q958" s="965" t="str" cm="1">
        <f t="array" aca="1" ref="Q958" ca="1">IF(ISNUMBER(P958),IF(P958=100%,"CUMPLIDA",IF(AND(ISNUMBER(L958),ISNUMBER(INDIRECT("FECHA_"&amp;$B958,1))), IF(L958&lt;=INDIRECT("FECHA_"&amp;$B958,1),"INCUMPLIDA","PROCESO"), "VERIFICAR FECHA")),"SIN VALOR AVANCE")</f>
        <v>PROCESO</v>
      </c>
    </row>
    <row r="959" spans="1:17" ht="165.75" x14ac:dyDescent="0.2">
      <c r="A959" s="987" t="s">
        <v>19</v>
      </c>
      <c r="B959" s="988" t="s">
        <v>13</v>
      </c>
      <c r="C959" s="1263" t="s">
        <v>1059</v>
      </c>
      <c r="D959" s="1263" t="s">
        <v>1060</v>
      </c>
      <c r="E959" s="1262"/>
      <c r="F959" s="1262" t="s">
        <v>1181</v>
      </c>
      <c r="G959" s="362" t="s">
        <v>114</v>
      </c>
      <c r="H959" s="362" t="s">
        <v>115</v>
      </c>
      <c r="I959" s="962" t="s">
        <v>116</v>
      </c>
      <c r="J959" s="967">
        <v>1</v>
      </c>
      <c r="K959" s="1060">
        <v>46024</v>
      </c>
      <c r="L959" s="1060">
        <v>47118</v>
      </c>
      <c r="M959" s="964">
        <f t="shared" si="31"/>
        <v>156.28571428571428</v>
      </c>
      <c r="N959" s="1058">
        <v>0</v>
      </c>
      <c r="O959" s="1011" t="s">
        <v>1073</v>
      </c>
      <c r="P959" s="364">
        <f t="shared" si="30"/>
        <v>0</v>
      </c>
      <c r="Q959" s="965" t="str" cm="1">
        <f t="array" aca="1" ref="Q959" ca="1">IF(ISNUMBER(P959),IF(P959=100%,"CUMPLIDA",IF(AND(ISNUMBER(L959),ISNUMBER(INDIRECT("FECHA_"&amp;$B959,1))), IF(L959&lt;=INDIRECT("FECHA_"&amp;$B959,1),"INCUMPLIDA","PROCESO"), "VERIFICAR FECHA")),"SIN VALOR AVANCE")</f>
        <v>PROCESO</v>
      </c>
    </row>
    <row r="960" spans="1:17" ht="255.75" x14ac:dyDescent="0.2">
      <c r="A960" s="987" t="s">
        <v>19</v>
      </c>
      <c r="B960" s="988" t="s">
        <v>13</v>
      </c>
      <c r="C960" s="1263" t="s">
        <v>1059</v>
      </c>
      <c r="D960" s="1263" t="s">
        <v>1060</v>
      </c>
      <c r="E960" s="1262"/>
      <c r="F960" s="1262" t="s">
        <v>1181</v>
      </c>
      <c r="G960" s="362" t="s">
        <v>117</v>
      </c>
      <c r="H960" s="362" t="s">
        <v>118</v>
      </c>
      <c r="I960" s="962" t="s">
        <v>119</v>
      </c>
      <c r="J960" s="967">
        <v>2</v>
      </c>
      <c r="K960" s="1060">
        <v>46024</v>
      </c>
      <c r="L960" s="1060">
        <v>47118</v>
      </c>
      <c r="M960" s="964">
        <f t="shared" si="31"/>
        <v>156.28571428571428</v>
      </c>
      <c r="N960" s="1058">
        <v>0</v>
      </c>
      <c r="O960" s="1011" t="s">
        <v>1072</v>
      </c>
      <c r="P960" s="364">
        <f t="shared" si="30"/>
        <v>0</v>
      </c>
      <c r="Q960" s="965" t="str" cm="1">
        <f t="array" aca="1" ref="Q960" ca="1">IF(ISNUMBER(P960),IF(P960=100%,"CUMPLIDA",IF(AND(ISNUMBER(L960),ISNUMBER(INDIRECT("FECHA_"&amp;$B960,1))), IF(L960&lt;=INDIRECT("FECHA_"&amp;$B960,1),"INCUMPLIDA","PROCESO"), "VERIFICAR FECHA")),"SIN VALOR AVANCE")</f>
        <v>PROCESO</v>
      </c>
    </row>
    <row r="961" spans="1:17" ht="135.75" x14ac:dyDescent="0.2">
      <c r="A961" s="987" t="s">
        <v>19</v>
      </c>
      <c r="B961" s="988" t="s">
        <v>13</v>
      </c>
      <c r="C961" s="1263" t="s">
        <v>1059</v>
      </c>
      <c r="D961" s="1263" t="s">
        <v>1060</v>
      </c>
      <c r="E961" s="1262"/>
      <c r="F961" s="1262" t="s">
        <v>1181</v>
      </c>
      <c r="G961" s="362" t="s">
        <v>1150</v>
      </c>
      <c r="H961" s="362" t="s">
        <v>1075</v>
      </c>
      <c r="I961" s="962" t="s">
        <v>1076</v>
      </c>
      <c r="J961" s="963">
        <v>1</v>
      </c>
      <c r="K961" s="1057">
        <v>44927</v>
      </c>
      <c r="L961" s="1057">
        <v>45016</v>
      </c>
      <c r="M961" s="964">
        <f t="shared" si="31"/>
        <v>12.714285714285714</v>
      </c>
      <c r="N961" s="1058">
        <v>1</v>
      </c>
      <c r="O961" s="962" t="s">
        <v>1183</v>
      </c>
      <c r="P961" s="364">
        <f t="shared" si="30"/>
        <v>1</v>
      </c>
      <c r="Q961" s="965" t="str" cm="1">
        <f t="array" aca="1" ref="Q961" ca="1">IF(ISNUMBER(P961),IF(P961=100%,"CUMPLIDA",IF(AND(ISNUMBER(L961),ISNUMBER(INDIRECT("FECHA_"&amp;$B961,1))), IF(L961&lt;=INDIRECT("FECHA_"&amp;$B961,1),"INCUMPLIDA","PROCESO"), "VERIFICAR FECHA")),"SIN VALOR AVANCE")</f>
        <v>CUMPLIDA</v>
      </c>
    </row>
    <row r="962" spans="1:17" ht="210.75" x14ac:dyDescent="0.2">
      <c r="A962" s="987" t="s">
        <v>19</v>
      </c>
      <c r="B962" s="988" t="s">
        <v>13</v>
      </c>
      <c r="C962" s="1263" t="s">
        <v>1059</v>
      </c>
      <c r="D962" s="1263" t="s">
        <v>1060</v>
      </c>
      <c r="E962" s="1262"/>
      <c r="F962" s="1262" t="s">
        <v>1181</v>
      </c>
      <c r="G962" s="362" t="s">
        <v>1150</v>
      </c>
      <c r="H962" s="362" t="s">
        <v>1151</v>
      </c>
      <c r="I962" s="962" t="s">
        <v>697</v>
      </c>
      <c r="J962" s="963">
        <v>1</v>
      </c>
      <c r="K962" s="1057">
        <v>45017</v>
      </c>
      <c r="L962" s="1057">
        <v>45138</v>
      </c>
      <c r="M962" s="964">
        <f t="shared" si="31"/>
        <v>17.285714285714285</v>
      </c>
      <c r="N962" s="1058">
        <v>1</v>
      </c>
      <c r="O962" s="962" t="s">
        <v>1184</v>
      </c>
      <c r="P962" s="364">
        <f t="shared" si="30"/>
        <v>1</v>
      </c>
      <c r="Q962" s="965" t="str" cm="1">
        <f t="array" aca="1" ref="Q962" ca="1">IF(ISNUMBER(P962),IF(P962=100%,"CUMPLIDA",IF(AND(ISNUMBER(L962),ISNUMBER(INDIRECT("FECHA_"&amp;$B962,1))), IF(L962&lt;=INDIRECT("FECHA_"&amp;$B962,1),"INCUMPLIDA","PROCESO"), "VERIFICAR FECHA")),"SIN VALOR AVANCE")</f>
        <v>CUMPLIDA</v>
      </c>
    </row>
    <row r="963" spans="1:17" ht="135.75" x14ac:dyDescent="0.2">
      <c r="A963" s="987" t="s">
        <v>19</v>
      </c>
      <c r="B963" s="988" t="s">
        <v>13</v>
      </c>
      <c r="C963" s="1263" t="s">
        <v>1059</v>
      </c>
      <c r="D963" s="1263" t="s">
        <v>1060</v>
      </c>
      <c r="E963" s="1262"/>
      <c r="F963" s="1262" t="s">
        <v>1181</v>
      </c>
      <c r="G963" s="362" t="s">
        <v>1090</v>
      </c>
      <c r="H963" s="362" t="s">
        <v>1091</v>
      </c>
      <c r="I963" s="962" t="s">
        <v>1159</v>
      </c>
      <c r="J963" s="963">
        <v>12</v>
      </c>
      <c r="K963" s="1057">
        <v>44958</v>
      </c>
      <c r="L963" s="1057">
        <v>45323</v>
      </c>
      <c r="M963" s="964">
        <f t="shared" si="31"/>
        <v>52.142857142857146</v>
      </c>
      <c r="N963" s="1058">
        <v>12</v>
      </c>
      <c r="O963" s="962" t="s">
        <v>1185</v>
      </c>
      <c r="P963" s="364">
        <f t="shared" si="30"/>
        <v>1</v>
      </c>
      <c r="Q963" s="965" t="str" cm="1">
        <f t="array" aca="1" ref="Q963" ca="1">IF(ISNUMBER(P963),IF(P963=100%,"CUMPLIDA",IF(AND(ISNUMBER(L963),ISNUMBER(INDIRECT("FECHA_"&amp;$B963,1))), IF(L963&lt;=INDIRECT("FECHA_"&amp;$B963,1),"INCUMPLIDA","PROCESO"), "VERIFICAR FECHA")),"SIN VALOR AVANCE")</f>
        <v>CUMPLIDA</v>
      </c>
    </row>
    <row r="964" spans="1:17" ht="180.75" customHeight="1" x14ac:dyDescent="0.2">
      <c r="A964" s="987" t="s">
        <v>19</v>
      </c>
      <c r="B964" s="988" t="s">
        <v>13</v>
      </c>
      <c r="C964" s="1263" t="s">
        <v>1059</v>
      </c>
      <c r="D964" s="1263" t="s">
        <v>1060</v>
      </c>
      <c r="E964" s="1262" t="s">
        <v>1186</v>
      </c>
      <c r="F964" s="1262" t="s">
        <v>1187</v>
      </c>
      <c r="G964" s="362" t="s">
        <v>1112</v>
      </c>
      <c r="H964" s="362" t="s">
        <v>1068</v>
      </c>
      <c r="I964" s="962" t="s">
        <v>1069</v>
      </c>
      <c r="J964" s="963">
        <v>3</v>
      </c>
      <c r="K964" s="1057">
        <v>44958</v>
      </c>
      <c r="L964" s="1057">
        <v>45323</v>
      </c>
      <c r="M964" s="964">
        <f t="shared" si="31"/>
        <v>52.142857142857146</v>
      </c>
      <c r="N964" s="1058">
        <v>3</v>
      </c>
      <c r="O964" s="962" t="s">
        <v>1188</v>
      </c>
      <c r="P964" s="364">
        <f t="shared" si="30"/>
        <v>1</v>
      </c>
      <c r="Q964" s="965" t="str" cm="1">
        <f t="array" aca="1" ref="Q964" ca="1">IF(ISNUMBER(P964),IF(P964=100%,"CUMPLIDA",IF(AND(ISNUMBER(L964),ISNUMBER(INDIRECT("FECHA_"&amp;$B964,1))), IF(L964&lt;=INDIRECT("FECHA_"&amp;$B964,1),"INCUMPLIDA","PROCESO"), "VERIFICAR FECHA")),"SIN VALOR AVANCE")</f>
        <v>CUMPLIDA</v>
      </c>
    </row>
    <row r="965" spans="1:17" ht="90.75" x14ac:dyDescent="0.2">
      <c r="A965" s="987" t="s">
        <v>19</v>
      </c>
      <c r="B965" s="988" t="s">
        <v>13</v>
      </c>
      <c r="C965" s="1263"/>
      <c r="D965" s="1263"/>
      <c r="E965" s="1262"/>
      <c r="F965" s="1262" t="s">
        <v>1187</v>
      </c>
      <c r="G965" s="362" t="s">
        <v>1071</v>
      </c>
      <c r="H965" s="1008" t="s">
        <v>682</v>
      </c>
      <c r="I965" s="962" t="s">
        <v>683</v>
      </c>
      <c r="J965" s="963">
        <v>1</v>
      </c>
      <c r="K965" s="1057">
        <v>45231</v>
      </c>
      <c r="L965" s="1057">
        <v>45504</v>
      </c>
      <c r="M965" s="964">
        <f t="shared" si="31"/>
        <v>39</v>
      </c>
      <c r="N965" s="1058">
        <v>1</v>
      </c>
      <c r="O965" s="1011" t="s">
        <v>802</v>
      </c>
      <c r="P965" s="364">
        <f t="shared" si="30"/>
        <v>1</v>
      </c>
      <c r="Q965" s="965" t="str" cm="1">
        <f t="array" aca="1" ref="Q965" ca="1">IF(ISNUMBER(P965),IF(P965=100%,"CUMPLIDA",IF(AND(ISNUMBER(L965),ISNUMBER(INDIRECT("FECHA_"&amp;$B965,1))), IF(L965&lt;=INDIRECT("FECHA_"&amp;$B965,1),"INCUMPLIDA","PROCESO"), "VERIFICAR FECHA")),"SIN VALOR AVANCE")</f>
        <v>CUMPLIDA</v>
      </c>
    </row>
    <row r="966" spans="1:17" ht="255.75" x14ac:dyDescent="0.2">
      <c r="A966" s="987" t="s">
        <v>19</v>
      </c>
      <c r="B966" s="988" t="s">
        <v>13</v>
      </c>
      <c r="C966" s="1263"/>
      <c r="D966" s="1263"/>
      <c r="E966" s="1262"/>
      <c r="F966" s="1262" t="s">
        <v>1187</v>
      </c>
      <c r="G966" s="362" t="s">
        <v>1071</v>
      </c>
      <c r="H966" s="1008" t="s">
        <v>685</v>
      </c>
      <c r="I966" s="962" t="s">
        <v>686</v>
      </c>
      <c r="J966" s="963">
        <v>1</v>
      </c>
      <c r="K966" s="1057">
        <v>45231</v>
      </c>
      <c r="L966" s="1057">
        <v>45504</v>
      </c>
      <c r="M966" s="964">
        <f t="shared" si="31"/>
        <v>39</v>
      </c>
      <c r="N966" s="1058">
        <v>1</v>
      </c>
      <c r="O966" s="1011" t="s">
        <v>1072</v>
      </c>
      <c r="P966" s="364">
        <f t="shared" si="30"/>
        <v>1</v>
      </c>
      <c r="Q966" s="965" t="str" cm="1">
        <f t="array" aca="1" ref="Q966" ca="1">IF(ISNUMBER(P966),IF(P966=100%,"CUMPLIDA",IF(AND(ISNUMBER(L966),ISNUMBER(INDIRECT("FECHA_"&amp;$B966,1))), IF(L966&lt;=INDIRECT("FECHA_"&amp;$B966,1),"INCUMPLIDA","PROCESO"), "VERIFICAR FECHA")),"SIN VALOR AVANCE")</f>
        <v>CUMPLIDA</v>
      </c>
    </row>
    <row r="967" spans="1:17" ht="165.75" x14ac:dyDescent="0.2">
      <c r="A967" s="987" t="s">
        <v>19</v>
      </c>
      <c r="B967" s="988" t="s">
        <v>13</v>
      </c>
      <c r="C967" s="1263"/>
      <c r="D967" s="1263"/>
      <c r="E967" s="1262"/>
      <c r="F967" s="1262" t="s">
        <v>1187</v>
      </c>
      <c r="G967" s="362" t="s">
        <v>97</v>
      </c>
      <c r="H967" s="362" t="s">
        <v>98</v>
      </c>
      <c r="I967" s="962" t="s">
        <v>99</v>
      </c>
      <c r="J967" s="967">
        <v>1</v>
      </c>
      <c r="K967" s="1060">
        <v>45323</v>
      </c>
      <c r="L967" s="1060">
        <v>45747</v>
      </c>
      <c r="M967" s="964">
        <f t="shared" si="31"/>
        <v>60.571428571428569</v>
      </c>
      <c r="N967" s="1058">
        <v>0</v>
      </c>
      <c r="O967" s="1011" t="s">
        <v>1073</v>
      </c>
      <c r="P967" s="364">
        <f t="shared" si="30"/>
        <v>0</v>
      </c>
      <c r="Q967" s="965" t="str" cm="1">
        <f t="array" aca="1" ref="Q967" ca="1">IF(ISNUMBER(P967),IF(P967=100%,"CUMPLIDA",IF(AND(ISNUMBER(L967),ISNUMBER(INDIRECT("FECHA_"&amp;$B967,1))), IF(L967&lt;=INDIRECT("FECHA_"&amp;$B967,1),"INCUMPLIDA","PROCESO"), "VERIFICAR FECHA")),"SIN VALOR AVANCE")</f>
        <v>PROCESO</v>
      </c>
    </row>
    <row r="968" spans="1:17" ht="90.75" x14ac:dyDescent="0.2">
      <c r="A968" s="987" t="s">
        <v>19</v>
      </c>
      <c r="B968" s="988" t="s">
        <v>13</v>
      </c>
      <c r="C968" s="1263"/>
      <c r="D968" s="1263"/>
      <c r="E968" s="1262"/>
      <c r="F968" s="1262" t="s">
        <v>1187</v>
      </c>
      <c r="G968" s="362" t="s">
        <v>101</v>
      </c>
      <c r="H968" s="362" t="s">
        <v>101</v>
      </c>
      <c r="I968" s="962" t="s">
        <v>102</v>
      </c>
      <c r="J968" s="967">
        <v>1</v>
      </c>
      <c r="K968" s="1060">
        <v>45323</v>
      </c>
      <c r="L968" s="1060">
        <v>45747</v>
      </c>
      <c r="M968" s="964">
        <f t="shared" si="31"/>
        <v>60.571428571428569</v>
      </c>
      <c r="N968" s="1058">
        <v>0</v>
      </c>
      <c r="O968" s="1011" t="s">
        <v>899</v>
      </c>
      <c r="P968" s="364">
        <f t="shared" si="30"/>
        <v>0</v>
      </c>
      <c r="Q968" s="965" t="str" cm="1">
        <f t="array" aca="1" ref="Q968" ca="1">IF(ISNUMBER(P968),IF(P968=100%,"CUMPLIDA",IF(AND(ISNUMBER(L968),ISNUMBER(INDIRECT("FECHA_"&amp;$B968,1))), IF(L968&lt;=INDIRECT("FECHA_"&amp;$B968,1),"INCUMPLIDA","PROCESO"), "VERIFICAR FECHA")),"SIN VALOR AVANCE")</f>
        <v>PROCESO</v>
      </c>
    </row>
    <row r="969" spans="1:17" ht="90.75" x14ac:dyDescent="0.2">
      <c r="A969" s="987" t="s">
        <v>19</v>
      </c>
      <c r="B969" s="988" t="s">
        <v>13</v>
      </c>
      <c r="C969" s="1263"/>
      <c r="D969" s="1263"/>
      <c r="E969" s="1262"/>
      <c r="F969" s="1262" t="s">
        <v>1187</v>
      </c>
      <c r="G969" s="362" t="s">
        <v>237</v>
      </c>
      <c r="H969" s="362" t="s">
        <v>238</v>
      </c>
      <c r="I969" s="962" t="s">
        <v>239</v>
      </c>
      <c r="J969" s="967">
        <v>1</v>
      </c>
      <c r="K969" s="1060">
        <v>45231</v>
      </c>
      <c r="L969" s="1060">
        <v>45747</v>
      </c>
      <c r="M969" s="964">
        <f t="shared" si="31"/>
        <v>73.714285714285708</v>
      </c>
      <c r="N969" s="1058">
        <v>0</v>
      </c>
      <c r="O969" s="1011" t="s">
        <v>899</v>
      </c>
      <c r="P969" s="364">
        <f t="shared" si="30"/>
        <v>0</v>
      </c>
      <c r="Q969" s="965" t="str" cm="1">
        <f t="array" aca="1" ref="Q969" ca="1">IF(ISNUMBER(P969),IF(P969=100%,"CUMPLIDA",IF(AND(ISNUMBER(L969),ISNUMBER(INDIRECT("FECHA_"&amp;$B969,1))), IF(L969&lt;=INDIRECT("FECHA_"&amp;$B969,1),"INCUMPLIDA","PROCESO"), "VERIFICAR FECHA")),"SIN VALOR AVANCE")</f>
        <v>PROCESO</v>
      </c>
    </row>
    <row r="970" spans="1:17" ht="165.75" x14ac:dyDescent="0.2">
      <c r="A970" s="987" t="s">
        <v>19</v>
      </c>
      <c r="B970" s="988" t="s">
        <v>13</v>
      </c>
      <c r="C970" s="1263"/>
      <c r="D970" s="1263"/>
      <c r="E970" s="1262"/>
      <c r="F970" s="1262" t="s">
        <v>1187</v>
      </c>
      <c r="G970" s="362" t="s">
        <v>104</v>
      </c>
      <c r="H970" s="362" t="s">
        <v>104</v>
      </c>
      <c r="I970" s="962" t="s">
        <v>247</v>
      </c>
      <c r="J970" s="967">
        <v>1</v>
      </c>
      <c r="K970" s="1060">
        <v>45323</v>
      </c>
      <c r="L970" s="1060">
        <v>45747</v>
      </c>
      <c r="M970" s="964">
        <f t="shared" si="31"/>
        <v>60.571428571428569</v>
      </c>
      <c r="N970" s="1058">
        <v>0</v>
      </c>
      <c r="O970" s="1011" t="s">
        <v>1073</v>
      </c>
      <c r="P970" s="364">
        <f t="shared" ref="P970:P1033" si="32">IF(B970="ITRC",N970,N970/J970)</f>
        <v>0</v>
      </c>
      <c r="Q970" s="965" t="str" cm="1">
        <f t="array" aca="1" ref="Q970" ca="1">IF(ISNUMBER(P970),IF(P970=100%,"CUMPLIDA",IF(AND(ISNUMBER(L970),ISNUMBER(INDIRECT("FECHA_"&amp;$B970,1))), IF(L970&lt;=INDIRECT("FECHA_"&amp;$B970,1),"INCUMPLIDA","PROCESO"), "VERIFICAR FECHA")),"SIN VALOR AVANCE")</f>
        <v>PROCESO</v>
      </c>
    </row>
    <row r="971" spans="1:17" ht="90.75" x14ac:dyDescent="0.2">
      <c r="A971" s="987" t="s">
        <v>19</v>
      </c>
      <c r="B971" s="988" t="s">
        <v>13</v>
      </c>
      <c r="C971" s="1263"/>
      <c r="D971" s="1263"/>
      <c r="E971" s="1262"/>
      <c r="F971" s="1262" t="s">
        <v>1187</v>
      </c>
      <c r="G971" s="362" t="s">
        <v>806</v>
      </c>
      <c r="H971" s="362" t="s">
        <v>806</v>
      </c>
      <c r="I971" s="962" t="s">
        <v>107</v>
      </c>
      <c r="J971" s="967">
        <v>1</v>
      </c>
      <c r="K971" s="1060">
        <v>45231</v>
      </c>
      <c r="L971" s="1060">
        <v>45747</v>
      </c>
      <c r="M971" s="964">
        <f t="shared" si="31"/>
        <v>73.714285714285708</v>
      </c>
      <c r="N971" s="1058">
        <v>0</v>
      </c>
      <c r="O971" s="1011" t="s">
        <v>899</v>
      </c>
      <c r="P971" s="364">
        <f t="shared" si="32"/>
        <v>0</v>
      </c>
      <c r="Q971" s="965" t="str" cm="1">
        <f t="array" aca="1" ref="Q971" ca="1">IF(ISNUMBER(P971),IF(P971=100%,"CUMPLIDA",IF(AND(ISNUMBER(L971),ISNUMBER(INDIRECT("FECHA_"&amp;$B971,1))), IF(L971&lt;=INDIRECT("FECHA_"&amp;$B971,1),"INCUMPLIDA","PROCESO"), "VERIFICAR FECHA")),"SIN VALOR AVANCE")</f>
        <v>PROCESO</v>
      </c>
    </row>
    <row r="972" spans="1:17" ht="255.75" x14ac:dyDescent="0.2">
      <c r="A972" s="987" t="s">
        <v>19</v>
      </c>
      <c r="B972" s="988" t="s">
        <v>13</v>
      </c>
      <c r="C972" s="1263"/>
      <c r="D972" s="1263"/>
      <c r="E972" s="1262"/>
      <c r="F972" s="1262" t="s">
        <v>1187</v>
      </c>
      <c r="G972" s="362" t="s">
        <v>807</v>
      </c>
      <c r="H972" s="362" t="s">
        <v>807</v>
      </c>
      <c r="I972" s="962" t="s">
        <v>531</v>
      </c>
      <c r="J972" s="967">
        <v>1</v>
      </c>
      <c r="K972" s="1060">
        <v>45231</v>
      </c>
      <c r="L972" s="1060">
        <v>45808</v>
      </c>
      <c r="M972" s="964">
        <f t="shared" si="31"/>
        <v>82.428571428571431</v>
      </c>
      <c r="N972" s="1058">
        <v>0</v>
      </c>
      <c r="O972" s="1011" t="s">
        <v>1072</v>
      </c>
      <c r="P972" s="364">
        <f t="shared" si="32"/>
        <v>0</v>
      </c>
      <c r="Q972" s="965" t="str" cm="1">
        <f t="array" aca="1" ref="Q972" ca="1">IF(ISNUMBER(P972),IF(P972=100%,"CUMPLIDA",IF(AND(ISNUMBER(L972),ISNUMBER(INDIRECT("FECHA_"&amp;$B972,1))), IF(L972&lt;=INDIRECT("FECHA_"&amp;$B972,1),"INCUMPLIDA","PROCESO"), "VERIFICAR FECHA")),"SIN VALOR AVANCE")</f>
        <v>PROCESO</v>
      </c>
    </row>
    <row r="973" spans="1:17" ht="90.75" customHeight="1" x14ac:dyDescent="0.2">
      <c r="A973" s="987" t="s">
        <v>19</v>
      </c>
      <c r="B973" s="988" t="s">
        <v>13</v>
      </c>
      <c r="C973" s="1263" t="s">
        <v>1059</v>
      </c>
      <c r="D973" s="1263" t="s">
        <v>1060</v>
      </c>
      <c r="E973" s="1262"/>
      <c r="F973" s="1262" t="s">
        <v>1187</v>
      </c>
      <c r="G973" s="362" t="s">
        <v>110</v>
      </c>
      <c r="H973" s="362" t="s">
        <v>111</v>
      </c>
      <c r="I973" s="962" t="s">
        <v>112</v>
      </c>
      <c r="J973" s="967">
        <v>12</v>
      </c>
      <c r="K973" s="1060">
        <v>46024</v>
      </c>
      <c r="L973" s="1060">
        <v>47118</v>
      </c>
      <c r="M973" s="964">
        <f t="shared" si="31"/>
        <v>156.28571428571428</v>
      </c>
      <c r="N973" s="1058">
        <v>0</v>
      </c>
      <c r="O973" s="1011" t="s">
        <v>899</v>
      </c>
      <c r="P973" s="364">
        <f t="shared" si="32"/>
        <v>0</v>
      </c>
      <c r="Q973" s="965" t="str" cm="1">
        <f t="array" aca="1" ref="Q973" ca="1">IF(ISNUMBER(P973),IF(P973=100%,"CUMPLIDA",IF(AND(ISNUMBER(L973),ISNUMBER(INDIRECT("FECHA_"&amp;$B973,1))), IF(L973&lt;=INDIRECT("FECHA_"&amp;$B973,1),"INCUMPLIDA","PROCESO"), "VERIFICAR FECHA")),"SIN VALOR AVANCE")</f>
        <v>PROCESO</v>
      </c>
    </row>
    <row r="974" spans="1:17" ht="165.75" x14ac:dyDescent="0.2">
      <c r="A974" s="987" t="s">
        <v>19</v>
      </c>
      <c r="B974" s="988" t="s">
        <v>13</v>
      </c>
      <c r="C974" s="1263" t="s">
        <v>1059</v>
      </c>
      <c r="D974" s="1263" t="s">
        <v>1060</v>
      </c>
      <c r="E974" s="1262"/>
      <c r="F974" s="1262" t="s">
        <v>1187</v>
      </c>
      <c r="G974" s="362" t="s">
        <v>114</v>
      </c>
      <c r="H974" s="362" t="s">
        <v>115</v>
      </c>
      <c r="I974" s="962" t="s">
        <v>116</v>
      </c>
      <c r="J974" s="967">
        <v>1</v>
      </c>
      <c r="K974" s="1060">
        <v>46024</v>
      </c>
      <c r="L974" s="1060">
        <v>47118</v>
      </c>
      <c r="M974" s="964">
        <f t="shared" si="31"/>
        <v>156.28571428571428</v>
      </c>
      <c r="N974" s="1058">
        <v>0</v>
      </c>
      <c r="O974" s="1011" t="s">
        <v>1073</v>
      </c>
      <c r="P974" s="364">
        <f t="shared" si="32"/>
        <v>0</v>
      </c>
      <c r="Q974" s="965" t="str" cm="1">
        <f t="array" aca="1" ref="Q974" ca="1">IF(ISNUMBER(P974),IF(P974=100%,"CUMPLIDA",IF(AND(ISNUMBER(L974),ISNUMBER(INDIRECT("FECHA_"&amp;$B974,1))), IF(L974&lt;=INDIRECT("FECHA_"&amp;$B974,1),"INCUMPLIDA","PROCESO"), "VERIFICAR FECHA")),"SIN VALOR AVANCE")</f>
        <v>PROCESO</v>
      </c>
    </row>
    <row r="975" spans="1:17" ht="255.75" x14ac:dyDescent="0.2">
      <c r="A975" s="987" t="s">
        <v>19</v>
      </c>
      <c r="B975" s="988" t="s">
        <v>13</v>
      </c>
      <c r="C975" s="1263" t="s">
        <v>1059</v>
      </c>
      <c r="D975" s="1263" t="s">
        <v>1060</v>
      </c>
      <c r="E975" s="1262"/>
      <c r="F975" s="1262" t="s">
        <v>1187</v>
      </c>
      <c r="G975" s="362" t="s">
        <v>117</v>
      </c>
      <c r="H975" s="362" t="s">
        <v>118</v>
      </c>
      <c r="I975" s="962" t="s">
        <v>119</v>
      </c>
      <c r="J975" s="967">
        <v>2</v>
      </c>
      <c r="K975" s="1060">
        <v>46024</v>
      </c>
      <c r="L975" s="1060">
        <v>47118</v>
      </c>
      <c r="M975" s="964">
        <f t="shared" si="31"/>
        <v>156.28571428571428</v>
      </c>
      <c r="N975" s="1058">
        <v>0</v>
      </c>
      <c r="O975" s="1011" t="s">
        <v>1072</v>
      </c>
      <c r="P975" s="364">
        <f t="shared" si="32"/>
        <v>0</v>
      </c>
      <c r="Q975" s="965" t="str" cm="1">
        <f t="array" aca="1" ref="Q975" ca="1">IF(ISNUMBER(P975),IF(P975=100%,"CUMPLIDA",IF(AND(ISNUMBER(L975),ISNUMBER(INDIRECT("FECHA_"&amp;$B975,1))), IF(L975&lt;=INDIRECT("FECHA_"&amp;$B975,1),"INCUMPLIDA","PROCESO"), "VERIFICAR FECHA")),"SIN VALOR AVANCE")</f>
        <v>PROCESO</v>
      </c>
    </row>
    <row r="976" spans="1:17" ht="135.75" x14ac:dyDescent="0.2">
      <c r="A976" s="987" t="s">
        <v>19</v>
      </c>
      <c r="B976" s="988" t="s">
        <v>13</v>
      </c>
      <c r="C976" s="1263" t="s">
        <v>1059</v>
      </c>
      <c r="D976" s="1263" t="s">
        <v>1060</v>
      </c>
      <c r="E976" s="1262"/>
      <c r="F976" s="1262" t="s">
        <v>1187</v>
      </c>
      <c r="G976" s="362" t="s">
        <v>1074</v>
      </c>
      <c r="H976" s="362" t="s">
        <v>1075</v>
      </c>
      <c r="I976" s="962" t="s">
        <v>1076</v>
      </c>
      <c r="J976" s="963">
        <v>1</v>
      </c>
      <c r="K976" s="1057">
        <v>44927</v>
      </c>
      <c r="L976" s="1057">
        <v>45016</v>
      </c>
      <c r="M976" s="964">
        <f t="shared" si="31"/>
        <v>12.714285714285714</v>
      </c>
      <c r="N976" s="1058">
        <v>1</v>
      </c>
      <c r="O976" s="962" t="s">
        <v>1189</v>
      </c>
      <c r="P976" s="364">
        <f t="shared" si="32"/>
        <v>1</v>
      </c>
      <c r="Q976" s="965" t="str" cm="1">
        <f t="array" aca="1" ref="Q976" ca="1">IF(ISNUMBER(P976),IF(P976=100%,"CUMPLIDA",IF(AND(ISNUMBER(L976),ISNUMBER(INDIRECT("FECHA_"&amp;$B976,1))), IF(L976&lt;=INDIRECT("FECHA_"&amp;$B976,1),"INCUMPLIDA","PROCESO"), "VERIFICAR FECHA")),"SIN VALOR AVANCE")</f>
        <v>CUMPLIDA</v>
      </c>
    </row>
    <row r="977" spans="1:17" ht="225.75" x14ac:dyDescent="0.2">
      <c r="A977" s="987" t="s">
        <v>19</v>
      </c>
      <c r="B977" s="988" t="s">
        <v>13</v>
      </c>
      <c r="C977" s="1263" t="s">
        <v>1059</v>
      </c>
      <c r="D977" s="1263" t="s">
        <v>1060</v>
      </c>
      <c r="E977" s="1262"/>
      <c r="F977" s="1262" t="s">
        <v>1187</v>
      </c>
      <c r="G977" s="362" t="s">
        <v>1074</v>
      </c>
      <c r="H977" s="362" t="s">
        <v>1115</v>
      </c>
      <c r="I977" s="962" t="s">
        <v>697</v>
      </c>
      <c r="J977" s="963">
        <v>1</v>
      </c>
      <c r="K977" s="1057">
        <v>45017</v>
      </c>
      <c r="L977" s="1057">
        <v>45138</v>
      </c>
      <c r="M977" s="964">
        <f t="shared" si="31"/>
        <v>17.285714285714285</v>
      </c>
      <c r="N977" s="1058">
        <v>1</v>
      </c>
      <c r="O977" s="962" t="s">
        <v>1190</v>
      </c>
      <c r="P977" s="364">
        <f t="shared" si="32"/>
        <v>1</v>
      </c>
      <c r="Q977" s="965" t="str" cm="1">
        <f t="array" aca="1" ref="Q977" ca="1">IF(ISNUMBER(P977),IF(P977=100%,"CUMPLIDA",IF(AND(ISNUMBER(L977),ISNUMBER(INDIRECT("FECHA_"&amp;$B977,1))), IF(L977&lt;=INDIRECT("FECHA_"&amp;$B977,1),"INCUMPLIDA","PROCESO"), "VERIFICAR FECHA")),"SIN VALOR AVANCE")</f>
        <v>CUMPLIDA</v>
      </c>
    </row>
    <row r="978" spans="1:17" ht="135.75" x14ac:dyDescent="0.2">
      <c r="A978" s="987" t="s">
        <v>19</v>
      </c>
      <c r="B978" s="988" t="s">
        <v>13</v>
      </c>
      <c r="C978" s="1263" t="s">
        <v>1059</v>
      </c>
      <c r="D978" s="1263" t="s">
        <v>1060</v>
      </c>
      <c r="E978" s="1262"/>
      <c r="F978" s="1262" t="s">
        <v>1187</v>
      </c>
      <c r="G978" s="362" t="s">
        <v>1191</v>
      </c>
      <c r="H978" s="362" t="s">
        <v>1192</v>
      </c>
      <c r="I978" s="962" t="s">
        <v>697</v>
      </c>
      <c r="J978" s="963">
        <v>1</v>
      </c>
      <c r="K978" s="1057">
        <v>44958</v>
      </c>
      <c r="L978" s="1057">
        <v>44985</v>
      </c>
      <c r="M978" s="964">
        <f t="shared" si="31"/>
        <v>3.8571428571428572</v>
      </c>
      <c r="N978" s="1058">
        <v>1</v>
      </c>
      <c r="O978" s="962" t="s">
        <v>1193</v>
      </c>
      <c r="P978" s="364">
        <f t="shared" si="32"/>
        <v>1</v>
      </c>
      <c r="Q978" s="965" t="str" cm="1">
        <f t="array" aca="1" ref="Q978" ca="1">IF(ISNUMBER(P978),IF(P978=100%,"CUMPLIDA",IF(AND(ISNUMBER(L978),ISNUMBER(INDIRECT("FECHA_"&amp;$B978,1))), IF(L978&lt;=INDIRECT("FECHA_"&amp;$B978,1),"INCUMPLIDA","PROCESO"), "VERIFICAR FECHA")),"SIN VALOR AVANCE")</f>
        <v>CUMPLIDA</v>
      </c>
    </row>
    <row r="979" spans="1:17" ht="135.75" x14ac:dyDescent="0.2">
      <c r="A979" s="987" t="s">
        <v>19</v>
      </c>
      <c r="B979" s="988" t="s">
        <v>13</v>
      </c>
      <c r="C979" s="1263" t="s">
        <v>1059</v>
      </c>
      <c r="D979" s="1263" t="s">
        <v>1060</v>
      </c>
      <c r="E979" s="1262"/>
      <c r="F979" s="1262" t="s">
        <v>1187</v>
      </c>
      <c r="G979" s="362" t="s">
        <v>1194</v>
      </c>
      <c r="H979" s="362" t="s">
        <v>1195</v>
      </c>
      <c r="I979" s="962" t="s">
        <v>1196</v>
      </c>
      <c r="J979" s="963">
        <v>1</v>
      </c>
      <c r="K979" s="1057">
        <v>44986</v>
      </c>
      <c r="L979" s="1057">
        <v>45015</v>
      </c>
      <c r="M979" s="964">
        <f t="shared" si="31"/>
        <v>4.1428571428571432</v>
      </c>
      <c r="N979" s="1058">
        <v>1</v>
      </c>
      <c r="O979" s="962" t="s">
        <v>1119</v>
      </c>
      <c r="P979" s="364">
        <f t="shared" si="32"/>
        <v>1</v>
      </c>
      <c r="Q979" s="965" t="str" cm="1">
        <f t="array" aca="1" ref="Q979" ca="1">IF(ISNUMBER(P979),IF(P979=100%,"CUMPLIDA",IF(AND(ISNUMBER(L979),ISNUMBER(INDIRECT("FECHA_"&amp;$B979,1))), IF(L979&lt;=INDIRECT("FECHA_"&amp;$B979,1),"INCUMPLIDA","PROCESO"), "VERIFICAR FECHA")),"SIN VALOR AVANCE")</f>
        <v>CUMPLIDA</v>
      </c>
    </row>
    <row r="980" spans="1:17" ht="165.75" customHeight="1" x14ac:dyDescent="0.2">
      <c r="A980" s="987" t="s">
        <v>19</v>
      </c>
      <c r="B980" s="988" t="s">
        <v>13</v>
      </c>
      <c r="C980" s="1263" t="s">
        <v>1059</v>
      </c>
      <c r="D980" s="1263" t="s">
        <v>1060</v>
      </c>
      <c r="E980" s="1262" t="s">
        <v>1197</v>
      </c>
      <c r="F980" s="1262" t="s">
        <v>1198</v>
      </c>
      <c r="G980" s="362" t="s">
        <v>1112</v>
      </c>
      <c r="H980" s="362" t="s">
        <v>1068</v>
      </c>
      <c r="I980" s="962" t="s">
        <v>1069</v>
      </c>
      <c r="J980" s="963">
        <v>3</v>
      </c>
      <c r="K980" s="1057">
        <v>44958</v>
      </c>
      <c r="L980" s="1057">
        <v>45323</v>
      </c>
      <c r="M980" s="964">
        <f t="shared" si="31"/>
        <v>52.142857142857146</v>
      </c>
      <c r="N980" s="1058">
        <v>3</v>
      </c>
      <c r="O980" s="962" t="s">
        <v>1199</v>
      </c>
      <c r="P980" s="364">
        <f t="shared" si="32"/>
        <v>1</v>
      </c>
      <c r="Q980" s="965" t="str" cm="1">
        <f t="array" aca="1" ref="Q980" ca="1">IF(ISNUMBER(P980),IF(P980=100%,"CUMPLIDA",IF(AND(ISNUMBER(L980),ISNUMBER(INDIRECT("FECHA_"&amp;$B980,1))), IF(L980&lt;=INDIRECT("FECHA_"&amp;$B980,1),"INCUMPLIDA","PROCESO"), "VERIFICAR FECHA")),"SIN VALOR AVANCE")</f>
        <v>CUMPLIDA</v>
      </c>
    </row>
    <row r="981" spans="1:17" ht="90.75" x14ac:dyDescent="0.2">
      <c r="A981" s="987" t="s">
        <v>19</v>
      </c>
      <c r="B981" s="988" t="s">
        <v>13</v>
      </c>
      <c r="C981" s="1263" t="s">
        <v>1059</v>
      </c>
      <c r="D981" s="1263" t="s">
        <v>1060</v>
      </c>
      <c r="E981" s="1262"/>
      <c r="F981" s="1262" t="s">
        <v>1198</v>
      </c>
      <c r="G981" s="1262" t="s">
        <v>1071</v>
      </c>
      <c r="H981" s="1008" t="s">
        <v>682</v>
      </c>
      <c r="I981" s="962" t="s">
        <v>683</v>
      </c>
      <c r="J981" s="963">
        <v>1</v>
      </c>
      <c r="K981" s="1057">
        <v>45231</v>
      </c>
      <c r="L981" s="1057">
        <v>45504</v>
      </c>
      <c r="M981" s="964">
        <f t="shared" si="31"/>
        <v>39</v>
      </c>
      <c r="N981" s="1058">
        <v>1</v>
      </c>
      <c r="O981" s="1011" t="s">
        <v>802</v>
      </c>
      <c r="P981" s="364">
        <f t="shared" si="32"/>
        <v>1</v>
      </c>
      <c r="Q981" s="965" t="str" cm="1">
        <f t="array" aca="1" ref="Q981" ca="1">IF(ISNUMBER(P981),IF(P981=100%,"CUMPLIDA",IF(AND(ISNUMBER(L981),ISNUMBER(INDIRECT("FECHA_"&amp;$B981,1))), IF(L981&lt;=INDIRECT("FECHA_"&amp;$B981,1),"INCUMPLIDA","PROCESO"), "VERIFICAR FECHA")),"SIN VALOR AVANCE")</f>
        <v>CUMPLIDA</v>
      </c>
    </row>
    <row r="982" spans="1:17" ht="240.75" x14ac:dyDescent="0.2">
      <c r="A982" s="987" t="s">
        <v>19</v>
      </c>
      <c r="B982" s="988" t="s">
        <v>13</v>
      </c>
      <c r="C982" s="1263"/>
      <c r="D982" s="1263"/>
      <c r="E982" s="1262"/>
      <c r="F982" s="1262" t="s">
        <v>1198</v>
      </c>
      <c r="G982" s="1262"/>
      <c r="H982" s="1008" t="s">
        <v>685</v>
      </c>
      <c r="I982" s="962" t="s">
        <v>686</v>
      </c>
      <c r="J982" s="963">
        <v>1</v>
      </c>
      <c r="K982" s="1057">
        <v>45231</v>
      </c>
      <c r="L982" s="1057">
        <v>45504</v>
      </c>
      <c r="M982" s="964">
        <f t="shared" si="31"/>
        <v>39</v>
      </c>
      <c r="N982" s="1058">
        <v>1</v>
      </c>
      <c r="O982" s="1011" t="s">
        <v>1200</v>
      </c>
      <c r="P982" s="364">
        <f t="shared" si="32"/>
        <v>1</v>
      </c>
      <c r="Q982" s="965" t="str" cm="1">
        <f t="array" aca="1" ref="Q982" ca="1">IF(ISNUMBER(P982),IF(P982=100%,"CUMPLIDA",IF(AND(ISNUMBER(L982),ISNUMBER(INDIRECT("FECHA_"&amp;$B982,1))), IF(L982&lt;=INDIRECT("FECHA_"&amp;$B982,1),"INCUMPLIDA","PROCESO"), "VERIFICAR FECHA")),"SIN VALOR AVANCE")</f>
        <v>CUMPLIDA</v>
      </c>
    </row>
    <row r="983" spans="1:17" ht="165.75" x14ac:dyDescent="0.2">
      <c r="A983" s="987" t="s">
        <v>19</v>
      </c>
      <c r="B983" s="988" t="s">
        <v>13</v>
      </c>
      <c r="C983" s="1263"/>
      <c r="D983" s="1263"/>
      <c r="E983" s="1262"/>
      <c r="F983" s="1262" t="s">
        <v>1198</v>
      </c>
      <c r="G983" s="362" t="s">
        <v>97</v>
      </c>
      <c r="H983" s="362" t="s">
        <v>98</v>
      </c>
      <c r="I983" s="962" t="s">
        <v>99</v>
      </c>
      <c r="J983" s="967">
        <v>1</v>
      </c>
      <c r="K983" s="1060">
        <v>45323</v>
      </c>
      <c r="L983" s="1060">
        <v>45747</v>
      </c>
      <c r="M983" s="964">
        <f t="shared" si="31"/>
        <v>60.571428571428569</v>
      </c>
      <c r="N983" s="1058">
        <v>0</v>
      </c>
      <c r="O983" s="1011" t="s">
        <v>1073</v>
      </c>
      <c r="P983" s="364">
        <f t="shared" si="32"/>
        <v>0</v>
      </c>
      <c r="Q983" s="965" t="str" cm="1">
        <f t="array" aca="1" ref="Q983" ca="1">IF(ISNUMBER(P983),IF(P983=100%,"CUMPLIDA",IF(AND(ISNUMBER(L983),ISNUMBER(INDIRECT("FECHA_"&amp;$B983,1))), IF(L983&lt;=INDIRECT("FECHA_"&amp;$B983,1),"INCUMPLIDA","PROCESO"), "VERIFICAR FECHA")),"SIN VALOR AVANCE")</f>
        <v>PROCESO</v>
      </c>
    </row>
    <row r="984" spans="1:17" ht="90.75" x14ac:dyDescent="0.2">
      <c r="A984" s="987" t="s">
        <v>19</v>
      </c>
      <c r="B984" s="988" t="s">
        <v>13</v>
      </c>
      <c r="C984" s="1263"/>
      <c r="D984" s="1263"/>
      <c r="E984" s="1262"/>
      <c r="F984" s="1262" t="s">
        <v>1198</v>
      </c>
      <c r="G984" s="362" t="s">
        <v>101</v>
      </c>
      <c r="H984" s="362" t="s">
        <v>101</v>
      </c>
      <c r="I984" s="962" t="s">
        <v>102</v>
      </c>
      <c r="J984" s="967">
        <v>1</v>
      </c>
      <c r="K984" s="1060">
        <v>45323</v>
      </c>
      <c r="L984" s="1060">
        <v>45747</v>
      </c>
      <c r="M984" s="964">
        <f t="shared" si="31"/>
        <v>60.571428571428569</v>
      </c>
      <c r="N984" s="1058">
        <v>0</v>
      </c>
      <c r="O984" s="1011" t="s">
        <v>899</v>
      </c>
      <c r="P984" s="364">
        <f t="shared" si="32"/>
        <v>0</v>
      </c>
      <c r="Q984" s="965" t="str" cm="1">
        <f t="array" aca="1" ref="Q984" ca="1">IF(ISNUMBER(P984),IF(P984=100%,"CUMPLIDA",IF(AND(ISNUMBER(L984),ISNUMBER(INDIRECT("FECHA_"&amp;$B984,1))), IF(L984&lt;=INDIRECT("FECHA_"&amp;$B984,1),"INCUMPLIDA","PROCESO"), "VERIFICAR FECHA")),"SIN VALOR AVANCE")</f>
        <v>PROCESO</v>
      </c>
    </row>
    <row r="985" spans="1:17" ht="90.75" x14ac:dyDescent="0.2">
      <c r="A985" s="987" t="s">
        <v>19</v>
      </c>
      <c r="B985" s="988" t="s">
        <v>13</v>
      </c>
      <c r="C985" s="1263" t="s">
        <v>1059</v>
      </c>
      <c r="D985" s="1263" t="s">
        <v>1060</v>
      </c>
      <c r="E985" s="1262"/>
      <c r="F985" s="1262" t="s">
        <v>1198</v>
      </c>
      <c r="G985" s="362" t="s">
        <v>237</v>
      </c>
      <c r="H985" s="362" t="s">
        <v>238</v>
      </c>
      <c r="I985" s="962" t="s">
        <v>239</v>
      </c>
      <c r="J985" s="967">
        <v>1</v>
      </c>
      <c r="K985" s="1060">
        <v>45231</v>
      </c>
      <c r="L985" s="1060">
        <v>45747</v>
      </c>
      <c r="M985" s="964">
        <f t="shared" si="31"/>
        <v>73.714285714285708</v>
      </c>
      <c r="N985" s="1058">
        <v>0</v>
      </c>
      <c r="O985" s="1011" t="s">
        <v>899</v>
      </c>
      <c r="P985" s="364">
        <f t="shared" si="32"/>
        <v>0</v>
      </c>
      <c r="Q985" s="965" t="str" cm="1">
        <f t="array" aca="1" ref="Q985" ca="1">IF(ISNUMBER(P985),IF(P985=100%,"CUMPLIDA",IF(AND(ISNUMBER(L985),ISNUMBER(INDIRECT("FECHA_"&amp;$B985,1))), IF(L985&lt;=INDIRECT("FECHA_"&amp;$B985,1),"INCUMPLIDA","PROCESO"), "VERIFICAR FECHA")),"SIN VALOR AVANCE")</f>
        <v>PROCESO</v>
      </c>
    </row>
    <row r="986" spans="1:17" ht="165.75" x14ac:dyDescent="0.2">
      <c r="A986" s="987" t="s">
        <v>19</v>
      </c>
      <c r="B986" s="988" t="s">
        <v>13</v>
      </c>
      <c r="C986" s="1263" t="s">
        <v>1059</v>
      </c>
      <c r="D986" s="1263" t="s">
        <v>1060</v>
      </c>
      <c r="E986" s="1262"/>
      <c r="F986" s="1262" t="s">
        <v>1198</v>
      </c>
      <c r="G986" s="362" t="s">
        <v>104</v>
      </c>
      <c r="H986" s="362" t="s">
        <v>104</v>
      </c>
      <c r="I986" s="962" t="s">
        <v>247</v>
      </c>
      <c r="J986" s="967">
        <v>1</v>
      </c>
      <c r="K986" s="1060">
        <v>45323</v>
      </c>
      <c r="L986" s="1060">
        <v>45747</v>
      </c>
      <c r="M986" s="964">
        <f t="shared" si="31"/>
        <v>60.571428571428569</v>
      </c>
      <c r="N986" s="1058">
        <v>0</v>
      </c>
      <c r="O986" s="1011" t="s">
        <v>1073</v>
      </c>
      <c r="P986" s="364">
        <f t="shared" si="32"/>
        <v>0</v>
      </c>
      <c r="Q986" s="965" t="str" cm="1">
        <f t="array" aca="1" ref="Q986" ca="1">IF(ISNUMBER(P986),IF(P986=100%,"CUMPLIDA",IF(AND(ISNUMBER(L986),ISNUMBER(INDIRECT("FECHA_"&amp;$B986,1))), IF(L986&lt;=INDIRECT("FECHA_"&amp;$B986,1),"INCUMPLIDA","PROCESO"), "VERIFICAR FECHA")),"SIN VALOR AVANCE")</f>
        <v>PROCESO</v>
      </c>
    </row>
    <row r="987" spans="1:17" ht="90.75" x14ac:dyDescent="0.2">
      <c r="A987" s="987" t="s">
        <v>19</v>
      </c>
      <c r="B987" s="988" t="s">
        <v>13</v>
      </c>
      <c r="C987" s="1263"/>
      <c r="D987" s="1263"/>
      <c r="E987" s="1262"/>
      <c r="F987" s="1262" t="s">
        <v>1198</v>
      </c>
      <c r="G987" s="362" t="s">
        <v>806</v>
      </c>
      <c r="H987" s="362" t="s">
        <v>806</v>
      </c>
      <c r="I987" s="962" t="s">
        <v>107</v>
      </c>
      <c r="J987" s="967">
        <v>1</v>
      </c>
      <c r="K987" s="1060">
        <v>45231</v>
      </c>
      <c r="L987" s="1060">
        <v>45747</v>
      </c>
      <c r="M987" s="964">
        <f t="shared" si="31"/>
        <v>73.714285714285708</v>
      </c>
      <c r="N987" s="1058">
        <v>0</v>
      </c>
      <c r="O987" s="1011" t="s">
        <v>899</v>
      </c>
      <c r="P987" s="364">
        <f t="shared" si="32"/>
        <v>0</v>
      </c>
      <c r="Q987" s="965" t="str" cm="1">
        <f t="array" aca="1" ref="Q987" ca="1">IF(ISNUMBER(P987),IF(P987=100%,"CUMPLIDA",IF(AND(ISNUMBER(L987),ISNUMBER(INDIRECT("FECHA_"&amp;$B987,1))), IF(L987&lt;=INDIRECT("FECHA_"&amp;$B987,1),"INCUMPLIDA","PROCESO"), "VERIFICAR FECHA")),"SIN VALOR AVANCE")</f>
        <v>PROCESO</v>
      </c>
    </row>
    <row r="988" spans="1:17" ht="240.75" x14ac:dyDescent="0.2">
      <c r="A988" s="987" t="s">
        <v>19</v>
      </c>
      <c r="B988" s="988" t="s">
        <v>13</v>
      </c>
      <c r="C988" s="1263"/>
      <c r="D988" s="1263"/>
      <c r="E988" s="1262"/>
      <c r="F988" s="1262" t="s">
        <v>1198</v>
      </c>
      <c r="G988" s="362" t="s">
        <v>807</v>
      </c>
      <c r="H988" s="362" t="s">
        <v>807</v>
      </c>
      <c r="I988" s="962" t="s">
        <v>531</v>
      </c>
      <c r="J988" s="967">
        <v>1</v>
      </c>
      <c r="K988" s="1060">
        <v>45231</v>
      </c>
      <c r="L988" s="1060">
        <v>45808</v>
      </c>
      <c r="M988" s="964">
        <f t="shared" si="31"/>
        <v>82.428571428571431</v>
      </c>
      <c r="N988" s="1058">
        <v>0</v>
      </c>
      <c r="O988" s="1011" t="s">
        <v>1200</v>
      </c>
      <c r="P988" s="364">
        <f t="shared" si="32"/>
        <v>0</v>
      </c>
      <c r="Q988" s="965" t="str" cm="1">
        <f t="array" aca="1" ref="Q988" ca="1">IF(ISNUMBER(P988),IF(P988=100%,"CUMPLIDA",IF(AND(ISNUMBER(L988),ISNUMBER(INDIRECT("FECHA_"&amp;$B988,1))), IF(L988&lt;=INDIRECT("FECHA_"&amp;$B988,1),"INCUMPLIDA","PROCESO"), "VERIFICAR FECHA")),"SIN VALOR AVANCE")</f>
        <v>PROCESO</v>
      </c>
    </row>
    <row r="989" spans="1:17" ht="90.75" x14ac:dyDescent="0.2">
      <c r="A989" s="987" t="s">
        <v>19</v>
      </c>
      <c r="B989" s="988" t="s">
        <v>13</v>
      </c>
      <c r="C989" s="1263"/>
      <c r="D989" s="1263"/>
      <c r="E989" s="1262"/>
      <c r="F989" s="1262" t="s">
        <v>1198</v>
      </c>
      <c r="G989" s="362" t="s">
        <v>110</v>
      </c>
      <c r="H989" s="362" t="s">
        <v>111</v>
      </c>
      <c r="I989" s="962" t="s">
        <v>112</v>
      </c>
      <c r="J989" s="967">
        <v>12</v>
      </c>
      <c r="K989" s="1060">
        <v>46024</v>
      </c>
      <c r="L989" s="1060">
        <v>47118</v>
      </c>
      <c r="M989" s="964">
        <f t="shared" si="31"/>
        <v>156.28571428571428</v>
      </c>
      <c r="N989" s="1058">
        <v>0</v>
      </c>
      <c r="O989" s="1011" t="s">
        <v>899</v>
      </c>
      <c r="P989" s="364">
        <f t="shared" si="32"/>
        <v>0</v>
      </c>
      <c r="Q989" s="965" t="str" cm="1">
        <f t="array" aca="1" ref="Q989" ca="1">IF(ISNUMBER(P989),IF(P989=100%,"CUMPLIDA",IF(AND(ISNUMBER(L989),ISNUMBER(INDIRECT("FECHA_"&amp;$B989,1))), IF(L989&lt;=INDIRECT("FECHA_"&amp;$B989,1),"INCUMPLIDA","PROCESO"), "VERIFICAR FECHA")),"SIN VALOR AVANCE")</f>
        <v>PROCESO</v>
      </c>
    </row>
    <row r="990" spans="1:17" ht="165.75" x14ac:dyDescent="0.2">
      <c r="A990" s="987" t="s">
        <v>19</v>
      </c>
      <c r="B990" s="988" t="s">
        <v>13</v>
      </c>
      <c r="C990" s="1263"/>
      <c r="D990" s="1263"/>
      <c r="E990" s="1262"/>
      <c r="F990" s="1262" t="s">
        <v>1198</v>
      </c>
      <c r="G990" s="362" t="s">
        <v>114</v>
      </c>
      <c r="H990" s="362" t="s">
        <v>115</v>
      </c>
      <c r="I990" s="962" t="s">
        <v>116</v>
      </c>
      <c r="J990" s="967">
        <v>1</v>
      </c>
      <c r="K990" s="1060">
        <v>46024</v>
      </c>
      <c r="L990" s="1060">
        <v>47118</v>
      </c>
      <c r="M990" s="964">
        <f t="shared" si="31"/>
        <v>156.28571428571428</v>
      </c>
      <c r="N990" s="1058">
        <v>0</v>
      </c>
      <c r="O990" s="1011" t="s">
        <v>1073</v>
      </c>
      <c r="P990" s="364">
        <f t="shared" si="32"/>
        <v>0</v>
      </c>
      <c r="Q990" s="965" t="str" cm="1">
        <f t="array" aca="1" ref="Q990" ca="1">IF(ISNUMBER(P990),IF(P990=100%,"CUMPLIDA",IF(AND(ISNUMBER(L990),ISNUMBER(INDIRECT("FECHA_"&amp;$B990,1))), IF(L990&lt;=INDIRECT("FECHA_"&amp;$B990,1),"INCUMPLIDA","PROCESO"), "VERIFICAR FECHA")),"SIN VALOR AVANCE")</f>
        <v>PROCESO</v>
      </c>
    </row>
    <row r="991" spans="1:17" ht="240.75" x14ac:dyDescent="0.2">
      <c r="A991" s="987" t="s">
        <v>19</v>
      </c>
      <c r="B991" s="988" t="s">
        <v>13</v>
      </c>
      <c r="C991" s="1263"/>
      <c r="D991" s="1263"/>
      <c r="E991" s="1262"/>
      <c r="F991" s="1262" t="s">
        <v>1198</v>
      </c>
      <c r="G991" s="362" t="s">
        <v>117</v>
      </c>
      <c r="H991" s="362" t="s">
        <v>118</v>
      </c>
      <c r="I991" s="962" t="s">
        <v>119</v>
      </c>
      <c r="J991" s="967">
        <v>2</v>
      </c>
      <c r="K991" s="1060">
        <v>46024</v>
      </c>
      <c r="L991" s="1060">
        <v>47118</v>
      </c>
      <c r="M991" s="964">
        <f t="shared" si="31"/>
        <v>156.28571428571428</v>
      </c>
      <c r="N991" s="1058">
        <v>0</v>
      </c>
      <c r="O991" s="1011" t="s">
        <v>1200</v>
      </c>
      <c r="P991" s="364">
        <f t="shared" si="32"/>
        <v>0</v>
      </c>
      <c r="Q991" s="965" t="str" cm="1">
        <f t="array" aca="1" ref="Q991" ca="1">IF(ISNUMBER(P991),IF(P991=100%,"CUMPLIDA",IF(AND(ISNUMBER(L991),ISNUMBER(INDIRECT("FECHA_"&amp;$B991,1))), IF(L991&lt;=INDIRECT("FECHA_"&amp;$B991,1),"INCUMPLIDA","PROCESO"), "VERIFICAR FECHA")),"SIN VALOR AVANCE")</f>
        <v>PROCESO</v>
      </c>
    </row>
    <row r="992" spans="1:17" ht="135.75" x14ac:dyDescent="0.2">
      <c r="A992" s="987" t="s">
        <v>19</v>
      </c>
      <c r="B992" s="988" t="s">
        <v>13</v>
      </c>
      <c r="C992" s="1263" t="s">
        <v>1059</v>
      </c>
      <c r="D992" s="1263" t="s">
        <v>1060</v>
      </c>
      <c r="E992" s="1262"/>
      <c r="F992" s="1262" t="s">
        <v>1198</v>
      </c>
      <c r="G992" s="362" t="s">
        <v>1074</v>
      </c>
      <c r="H992" s="362" t="s">
        <v>1075</v>
      </c>
      <c r="I992" s="962" t="s">
        <v>1076</v>
      </c>
      <c r="J992" s="963">
        <v>1</v>
      </c>
      <c r="K992" s="1057">
        <v>44927</v>
      </c>
      <c r="L992" s="1057">
        <v>45016</v>
      </c>
      <c r="M992" s="964">
        <f t="shared" si="31"/>
        <v>12.714285714285714</v>
      </c>
      <c r="N992" s="1058">
        <v>1</v>
      </c>
      <c r="O992" s="962" t="s">
        <v>1201</v>
      </c>
      <c r="P992" s="364">
        <f t="shared" si="32"/>
        <v>1</v>
      </c>
      <c r="Q992" s="965" t="str" cm="1">
        <f t="array" aca="1" ref="Q992" ca="1">IF(ISNUMBER(P992),IF(P992=100%,"CUMPLIDA",IF(AND(ISNUMBER(L992),ISNUMBER(INDIRECT("FECHA_"&amp;$B992,1))), IF(L992&lt;=INDIRECT("FECHA_"&amp;$B992,1),"INCUMPLIDA","PROCESO"), "VERIFICAR FECHA")),"SIN VALOR AVANCE")</f>
        <v>CUMPLIDA</v>
      </c>
    </row>
    <row r="993" spans="1:17" ht="225.75" x14ac:dyDescent="0.2">
      <c r="A993" s="987" t="s">
        <v>19</v>
      </c>
      <c r="B993" s="988" t="s">
        <v>13</v>
      </c>
      <c r="C993" s="1263" t="s">
        <v>1059</v>
      </c>
      <c r="D993" s="1263" t="s">
        <v>1060</v>
      </c>
      <c r="E993" s="1262"/>
      <c r="F993" s="1262" t="s">
        <v>1198</v>
      </c>
      <c r="G993" s="362" t="s">
        <v>1074</v>
      </c>
      <c r="H993" s="362" t="s">
        <v>1115</v>
      </c>
      <c r="I993" s="962" t="s">
        <v>697</v>
      </c>
      <c r="J993" s="963">
        <v>1</v>
      </c>
      <c r="K993" s="1057">
        <v>45017</v>
      </c>
      <c r="L993" s="1057">
        <v>45138</v>
      </c>
      <c r="M993" s="964">
        <f t="shared" si="31"/>
        <v>17.285714285714285</v>
      </c>
      <c r="N993" s="1058">
        <v>1</v>
      </c>
      <c r="O993" s="962" t="s">
        <v>1190</v>
      </c>
      <c r="P993" s="364">
        <f t="shared" si="32"/>
        <v>1</v>
      </c>
      <c r="Q993" s="965" t="str" cm="1">
        <f t="array" aca="1" ref="Q993" ca="1">IF(ISNUMBER(P993),IF(P993=100%,"CUMPLIDA",IF(AND(ISNUMBER(L993),ISNUMBER(INDIRECT("FECHA_"&amp;$B993,1))), IF(L993&lt;=INDIRECT("FECHA_"&amp;$B993,1),"INCUMPLIDA","PROCESO"), "VERIFICAR FECHA")),"SIN VALOR AVANCE")</f>
        <v>CUMPLIDA</v>
      </c>
    </row>
    <row r="994" spans="1:17" ht="135.75" x14ac:dyDescent="0.2">
      <c r="A994" s="987" t="s">
        <v>19</v>
      </c>
      <c r="B994" s="988" t="s">
        <v>13</v>
      </c>
      <c r="C994" s="1263" t="s">
        <v>1059</v>
      </c>
      <c r="D994" s="1263" t="s">
        <v>1060</v>
      </c>
      <c r="E994" s="1262"/>
      <c r="F994" s="1262" t="s">
        <v>1198</v>
      </c>
      <c r="G994" s="362" t="s">
        <v>1202</v>
      </c>
      <c r="H994" s="362" t="s">
        <v>1203</v>
      </c>
      <c r="I994" s="962" t="s">
        <v>697</v>
      </c>
      <c r="J994" s="963">
        <v>1</v>
      </c>
      <c r="K994" s="1057">
        <v>44958</v>
      </c>
      <c r="L994" s="1057">
        <v>45016</v>
      </c>
      <c r="M994" s="964">
        <f t="shared" si="31"/>
        <v>8.2857142857142865</v>
      </c>
      <c r="N994" s="1058">
        <v>1</v>
      </c>
      <c r="O994" s="962" t="s">
        <v>1077</v>
      </c>
      <c r="P994" s="364">
        <f t="shared" si="32"/>
        <v>1</v>
      </c>
      <c r="Q994" s="965" t="str" cm="1">
        <f t="array" aca="1" ref="Q994" ca="1">IF(ISNUMBER(P994),IF(P994=100%,"CUMPLIDA",IF(AND(ISNUMBER(L994),ISNUMBER(INDIRECT("FECHA_"&amp;$B994,1))), IF(L994&lt;=INDIRECT("FECHA_"&amp;$B994,1),"INCUMPLIDA","PROCESO"), "VERIFICAR FECHA")),"SIN VALOR AVANCE")</f>
        <v>CUMPLIDA</v>
      </c>
    </row>
    <row r="995" spans="1:17" ht="135.75" x14ac:dyDescent="0.2">
      <c r="A995" s="987" t="s">
        <v>19</v>
      </c>
      <c r="B995" s="988" t="s">
        <v>13</v>
      </c>
      <c r="C995" s="1263" t="s">
        <v>1059</v>
      </c>
      <c r="D995" s="1263" t="s">
        <v>1060</v>
      </c>
      <c r="E995" s="1262"/>
      <c r="F995" s="1262" t="s">
        <v>1198</v>
      </c>
      <c r="G995" s="362" t="s">
        <v>1204</v>
      </c>
      <c r="H995" s="362" t="s">
        <v>1205</v>
      </c>
      <c r="I995" s="962" t="s">
        <v>697</v>
      </c>
      <c r="J995" s="963">
        <v>1</v>
      </c>
      <c r="K995" s="1057">
        <v>44958</v>
      </c>
      <c r="L995" s="1057">
        <v>44985</v>
      </c>
      <c r="M995" s="964">
        <f t="shared" si="31"/>
        <v>3.8571428571428572</v>
      </c>
      <c r="N995" s="1058">
        <v>1</v>
      </c>
      <c r="O995" s="962" t="s">
        <v>1189</v>
      </c>
      <c r="P995" s="364">
        <f t="shared" si="32"/>
        <v>1</v>
      </c>
      <c r="Q995" s="965" t="str" cm="1">
        <f t="array" aca="1" ref="Q995" ca="1">IF(ISNUMBER(P995),IF(P995=100%,"CUMPLIDA",IF(AND(ISNUMBER(L995),ISNUMBER(INDIRECT("FECHA_"&amp;$B995,1))), IF(L995&lt;=INDIRECT("FECHA_"&amp;$B995,1),"INCUMPLIDA","PROCESO"), "VERIFICAR FECHA")),"SIN VALOR AVANCE")</f>
        <v>CUMPLIDA</v>
      </c>
    </row>
    <row r="996" spans="1:17" ht="135.75" x14ac:dyDescent="0.2">
      <c r="A996" s="987" t="s">
        <v>19</v>
      </c>
      <c r="B996" s="988" t="s">
        <v>13</v>
      </c>
      <c r="C996" s="1263" t="s">
        <v>1059</v>
      </c>
      <c r="D996" s="1263" t="s">
        <v>1060</v>
      </c>
      <c r="E996" s="1262"/>
      <c r="F996" s="1262" t="s">
        <v>1198</v>
      </c>
      <c r="G996" s="362" t="s">
        <v>1206</v>
      </c>
      <c r="H996" s="362" t="s">
        <v>1207</v>
      </c>
      <c r="I996" s="962" t="s">
        <v>697</v>
      </c>
      <c r="J996" s="963">
        <v>12</v>
      </c>
      <c r="K996" s="1057">
        <v>44958</v>
      </c>
      <c r="L996" s="1057">
        <v>45323</v>
      </c>
      <c r="M996" s="964">
        <f t="shared" si="31"/>
        <v>52.142857142857146</v>
      </c>
      <c r="N996" s="1058">
        <v>12</v>
      </c>
      <c r="O996" s="962" t="s">
        <v>1119</v>
      </c>
      <c r="P996" s="364">
        <f t="shared" si="32"/>
        <v>1</v>
      </c>
      <c r="Q996" s="965" t="str" cm="1">
        <f t="array" aca="1" ref="Q996" ca="1">IF(ISNUMBER(P996),IF(P996=100%,"CUMPLIDA",IF(AND(ISNUMBER(L996),ISNUMBER(INDIRECT("FECHA_"&amp;$B996,1))), IF(L996&lt;=INDIRECT("FECHA_"&amp;$B996,1),"INCUMPLIDA","PROCESO"), "VERIFICAR FECHA")),"SIN VALOR AVANCE")</f>
        <v>CUMPLIDA</v>
      </c>
    </row>
    <row r="997" spans="1:17" ht="135.75" x14ac:dyDescent="0.2">
      <c r="A997" s="987" t="s">
        <v>19</v>
      </c>
      <c r="B997" s="988" t="s">
        <v>13</v>
      </c>
      <c r="C997" s="1263" t="s">
        <v>1059</v>
      </c>
      <c r="D997" s="1263" t="s">
        <v>1060</v>
      </c>
      <c r="E997" s="1262"/>
      <c r="F997" s="1262" t="s">
        <v>1198</v>
      </c>
      <c r="G997" s="362" t="s">
        <v>1208</v>
      </c>
      <c r="H997" s="362" t="s">
        <v>1209</v>
      </c>
      <c r="I997" s="962" t="s">
        <v>697</v>
      </c>
      <c r="J997" s="963">
        <v>4</v>
      </c>
      <c r="K997" s="1057">
        <v>44958</v>
      </c>
      <c r="L997" s="1057">
        <v>45323</v>
      </c>
      <c r="M997" s="964">
        <f t="shared" ref="M997:M1052" si="33">(L997-K997)/7</f>
        <v>52.142857142857146</v>
      </c>
      <c r="N997" s="1058">
        <v>4</v>
      </c>
      <c r="O997" s="962" t="s">
        <v>1119</v>
      </c>
      <c r="P997" s="364">
        <f t="shared" si="32"/>
        <v>1</v>
      </c>
      <c r="Q997" s="965" t="str" cm="1">
        <f t="array" aca="1" ref="Q997" ca="1">IF(ISNUMBER(P997),IF(P997=100%,"CUMPLIDA",IF(AND(ISNUMBER(L997),ISNUMBER(INDIRECT("FECHA_"&amp;$B997,1))), IF(L997&lt;=INDIRECT("FECHA_"&amp;$B997,1),"INCUMPLIDA","PROCESO"), "VERIFICAR FECHA")),"SIN VALOR AVANCE")</f>
        <v>CUMPLIDA</v>
      </c>
    </row>
    <row r="998" spans="1:17" ht="165.75" customHeight="1" x14ac:dyDescent="0.2">
      <c r="A998" s="987" t="s">
        <v>19</v>
      </c>
      <c r="B998" s="988" t="s">
        <v>13</v>
      </c>
      <c r="C998" s="1263" t="s">
        <v>1059</v>
      </c>
      <c r="D998" s="1263" t="s">
        <v>1060</v>
      </c>
      <c r="E998" s="1262" t="s">
        <v>1210</v>
      </c>
      <c r="F998" s="1262" t="s">
        <v>1211</v>
      </c>
      <c r="G998" s="362" t="s">
        <v>1112</v>
      </c>
      <c r="H998" s="362" t="s">
        <v>1068</v>
      </c>
      <c r="I998" s="962" t="s">
        <v>1069</v>
      </c>
      <c r="J998" s="963">
        <v>3</v>
      </c>
      <c r="K998" s="1057">
        <v>44958</v>
      </c>
      <c r="L998" s="1057">
        <v>45323</v>
      </c>
      <c r="M998" s="964">
        <f t="shared" si="33"/>
        <v>52.142857142857146</v>
      </c>
      <c r="N998" s="1058">
        <v>3</v>
      </c>
      <c r="O998" s="962" t="s">
        <v>1212</v>
      </c>
      <c r="P998" s="364">
        <f t="shared" si="32"/>
        <v>1</v>
      </c>
      <c r="Q998" s="965" t="str" cm="1">
        <f t="array" aca="1" ref="Q998" ca="1">IF(ISNUMBER(P998),IF(P998=100%,"CUMPLIDA",IF(AND(ISNUMBER(L998),ISNUMBER(INDIRECT("FECHA_"&amp;$B998,1))), IF(L998&lt;=INDIRECT("FECHA_"&amp;$B998,1),"INCUMPLIDA","PROCESO"), "VERIFICAR FECHA")),"SIN VALOR AVANCE")</f>
        <v>CUMPLIDA</v>
      </c>
    </row>
    <row r="999" spans="1:17" ht="90.75" x14ac:dyDescent="0.2">
      <c r="A999" s="987" t="s">
        <v>19</v>
      </c>
      <c r="B999" s="988" t="s">
        <v>13</v>
      </c>
      <c r="C999" s="1263"/>
      <c r="D999" s="1263"/>
      <c r="E999" s="1262"/>
      <c r="F999" s="1262" t="s">
        <v>1211</v>
      </c>
      <c r="G999" s="362" t="s">
        <v>1071</v>
      </c>
      <c r="H999" s="1008" t="s">
        <v>682</v>
      </c>
      <c r="I999" s="962" t="s">
        <v>683</v>
      </c>
      <c r="J999" s="963">
        <v>1</v>
      </c>
      <c r="K999" s="1057">
        <v>45231</v>
      </c>
      <c r="L999" s="1057">
        <v>45504</v>
      </c>
      <c r="M999" s="964">
        <f t="shared" si="33"/>
        <v>39</v>
      </c>
      <c r="N999" s="1058">
        <v>1</v>
      </c>
      <c r="O999" s="1011" t="s">
        <v>802</v>
      </c>
      <c r="P999" s="364">
        <f t="shared" si="32"/>
        <v>1</v>
      </c>
      <c r="Q999" s="965" t="str" cm="1">
        <f t="array" aca="1" ref="Q999" ca="1">IF(ISNUMBER(P999),IF(P999=100%,"CUMPLIDA",IF(AND(ISNUMBER(L999),ISNUMBER(INDIRECT("FECHA_"&amp;$B999,1))), IF(L999&lt;=INDIRECT("FECHA_"&amp;$B999,1),"INCUMPLIDA","PROCESO"), "VERIFICAR FECHA")),"SIN VALOR AVANCE")</f>
        <v>CUMPLIDA</v>
      </c>
    </row>
    <row r="1000" spans="1:17" ht="240.75" x14ac:dyDescent="0.2">
      <c r="A1000" s="987" t="s">
        <v>19</v>
      </c>
      <c r="B1000" s="988" t="s">
        <v>13</v>
      </c>
      <c r="C1000" s="1263"/>
      <c r="D1000" s="1263"/>
      <c r="E1000" s="1262"/>
      <c r="F1000" s="1262" t="s">
        <v>1211</v>
      </c>
      <c r="G1000" s="362" t="s">
        <v>1071</v>
      </c>
      <c r="H1000" s="1008" t="s">
        <v>685</v>
      </c>
      <c r="I1000" s="962" t="s">
        <v>686</v>
      </c>
      <c r="J1000" s="963">
        <v>1</v>
      </c>
      <c r="K1000" s="1057">
        <v>45231</v>
      </c>
      <c r="L1000" s="1057">
        <v>45504</v>
      </c>
      <c r="M1000" s="964">
        <f t="shared" si="33"/>
        <v>39</v>
      </c>
      <c r="N1000" s="1058">
        <v>1</v>
      </c>
      <c r="O1000" s="1011" t="s">
        <v>1200</v>
      </c>
      <c r="P1000" s="364">
        <f t="shared" si="32"/>
        <v>1</v>
      </c>
      <c r="Q1000" s="965" t="str" cm="1">
        <f t="array" aca="1" ref="Q1000" ca="1">IF(ISNUMBER(P1000),IF(P1000=100%,"CUMPLIDA",IF(AND(ISNUMBER(L1000),ISNUMBER(INDIRECT("FECHA_"&amp;$B1000,1))), IF(L1000&lt;=INDIRECT("FECHA_"&amp;$B1000,1),"INCUMPLIDA","PROCESO"), "VERIFICAR FECHA")),"SIN VALOR AVANCE")</f>
        <v>CUMPLIDA</v>
      </c>
    </row>
    <row r="1001" spans="1:17" ht="165.75" x14ac:dyDescent="0.2">
      <c r="A1001" s="987" t="s">
        <v>19</v>
      </c>
      <c r="B1001" s="988" t="s">
        <v>13</v>
      </c>
      <c r="C1001" s="1263"/>
      <c r="D1001" s="1263"/>
      <c r="E1001" s="1262"/>
      <c r="F1001" s="1262" t="s">
        <v>1211</v>
      </c>
      <c r="G1001" s="362" t="s">
        <v>97</v>
      </c>
      <c r="H1001" s="362" t="s">
        <v>98</v>
      </c>
      <c r="I1001" s="962" t="s">
        <v>99</v>
      </c>
      <c r="J1001" s="967">
        <v>1</v>
      </c>
      <c r="K1001" s="1060">
        <v>45323</v>
      </c>
      <c r="L1001" s="1060">
        <v>45747</v>
      </c>
      <c r="M1001" s="964">
        <f t="shared" si="33"/>
        <v>60.571428571428569</v>
      </c>
      <c r="N1001" s="1058">
        <v>0</v>
      </c>
      <c r="O1001" s="1011" t="s">
        <v>1073</v>
      </c>
      <c r="P1001" s="364">
        <f t="shared" si="32"/>
        <v>0</v>
      </c>
      <c r="Q1001" s="965" t="str" cm="1">
        <f t="array" aca="1" ref="Q1001" ca="1">IF(ISNUMBER(P1001),IF(P1001=100%,"CUMPLIDA",IF(AND(ISNUMBER(L1001),ISNUMBER(INDIRECT("FECHA_"&amp;$B1001,1))), IF(L1001&lt;=INDIRECT("FECHA_"&amp;$B1001,1),"INCUMPLIDA","PROCESO"), "VERIFICAR FECHA")),"SIN VALOR AVANCE")</f>
        <v>PROCESO</v>
      </c>
    </row>
    <row r="1002" spans="1:17" ht="90.75" x14ac:dyDescent="0.2">
      <c r="A1002" s="987" t="s">
        <v>19</v>
      </c>
      <c r="B1002" s="988" t="s">
        <v>13</v>
      </c>
      <c r="C1002" s="1263"/>
      <c r="D1002" s="1263"/>
      <c r="E1002" s="1262"/>
      <c r="F1002" s="1262" t="s">
        <v>1211</v>
      </c>
      <c r="G1002" s="362" t="s">
        <v>101</v>
      </c>
      <c r="H1002" s="362" t="s">
        <v>101</v>
      </c>
      <c r="I1002" s="962" t="s">
        <v>102</v>
      </c>
      <c r="J1002" s="967">
        <v>1</v>
      </c>
      <c r="K1002" s="1060">
        <v>45323</v>
      </c>
      <c r="L1002" s="1060">
        <v>45747</v>
      </c>
      <c r="M1002" s="964">
        <f t="shared" si="33"/>
        <v>60.571428571428569</v>
      </c>
      <c r="N1002" s="1058">
        <v>0</v>
      </c>
      <c r="O1002" s="1011" t="s">
        <v>899</v>
      </c>
      <c r="P1002" s="364">
        <f t="shared" si="32"/>
        <v>0</v>
      </c>
      <c r="Q1002" s="965" t="str" cm="1">
        <f t="array" aca="1" ref="Q1002" ca="1">IF(ISNUMBER(P1002),IF(P1002=100%,"CUMPLIDA",IF(AND(ISNUMBER(L1002),ISNUMBER(INDIRECT("FECHA_"&amp;$B1002,1))), IF(L1002&lt;=INDIRECT("FECHA_"&amp;$B1002,1),"INCUMPLIDA","PROCESO"), "VERIFICAR FECHA")),"SIN VALOR AVANCE")</f>
        <v>PROCESO</v>
      </c>
    </row>
    <row r="1003" spans="1:17" ht="90.75" x14ac:dyDescent="0.2">
      <c r="A1003" s="987" t="s">
        <v>19</v>
      </c>
      <c r="B1003" s="988" t="s">
        <v>13</v>
      </c>
      <c r="C1003" s="1263"/>
      <c r="D1003" s="1263"/>
      <c r="E1003" s="1262"/>
      <c r="F1003" s="1262" t="s">
        <v>1211</v>
      </c>
      <c r="G1003" s="362" t="s">
        <v>237</v>
      </c>
      <c r="H1003" s="362" t="s">
        <v>238</v>
      </c>
      <c r="I1003" s="962" t="s">
        <v>239</v>
      </c>
      <c r="J1003" s="967">
        <v>1</v>
      </c>
      <c r="K1003" s="1060">
        <v>45231</v>
      </c>
      <c r="L1003" s="1060">
        <v>45747</v>
      </c>
      <c r="M1003" s="964">
        <f t="shared" si="33"/>
        <v>73.714285714285708</v>
      </c>
      <c r="N1003" s="1058">
        <v>0</v>
      </c>
      <c r="O1003" s="1011" t="s">
        <v>899</v>
      </c>
      <c r="P1003" s="364">
        <f t="shared" si="32"/>
        <v>0</v>
      </c>
      <c r="Q1003" s="965" t="str" cm="1">
        <f t="array" aca="1" ref="Q1003" ca="1">IF(ISNUMBER(P1003),IF(P1003=100%,"CUMPLIDA",IF(AND(ISNUMBER(L1003),ISNUMBER(INDIRECT("FECHA_"&amp;$B1003,1))), IF(L1003&lt;=INDIRECT("FECHA_"&amp;$B1003,1),"INCUMPLIDA","PROCESO"), "VERIFICAR FECHA")),"SIN VALOR AVANCE")</f>
        <v>PROCESO</v>
      </c>
    </row>
    <row r="1004" spans="1:17" ht="165.75" x14ac:dyDescent="0.2">
      <c r="A1004" s="987" t="s">
        <v>19</v>
      </c>
      <c r="B1004" s="988" t="s">
        <v>13</v>
      </c>
      <c r="C1004" s="1263"/>
      <c r="D1004" s="1263"/>
      <c r="E1004" s="1262"/>
      <c r="F1004" s="1262" t="s">
        <v>1211</v>
      </c>
      <c r="G1004" s="362" t="s">
        <v>104</v>
      </c>
      <c r="H1004" s="362" t="s">
        <v>104</v>
      </c>
      <c r="I1004" s="962" t="s">
        <v>247</v>
      </c>
      <c r="J1004" s="967">
        <v>1</v>
      </c>
      <c r="K1004" s="1060">
        <v>45323</v>
      </c>
      <c r="L1004" s="1060">
        <v>45747</v>
      </c>
      <c r="M1004" s="964">
        <f t="shared" si="33"/>
        <v>60.571428571428569</v>
      </c>
      <c r="N1004" s="1058">
        <v>0</v>
      </c>
      <c r="O1004" s="1011" t="s">
        <v>1073</v>
      </c>
      <c r="P1004" s="364">
        <f t="shared" si="32"/>
        <v>0</v>
      </c>
      <c r="Q1004" s="965" t="str" cm="1">
        <f t="array" aca="1" ref="Q1004" ca="1">IF(ISNUMBER(P1004),IF(P1004=100%,"CUMPLIDA",IF(AND(ISNUMBER(L1004),ISNUMBER(INDIRECT("FECHA_"&amp;$B1004,1))), IF(L1004&lt;=INDIRECT("FECHA_"&amp;$B1004,1),"INCUMPLIDA","PROCESO"), "VERIFICAR FECHA")),"SIN VALOR AVANCE")</f>
        <v>PROCESO</v>
      </c>
    </row>
    <row r="1005" spans="1:17" ht="90.75" x14ac:dyDescent="0.2">
      <c r="A1005" s="987" t="s">
        <v>19</v>
      </c>
      <c r="B1005" s="988" t="s">
        <v>13</v>
      </c>
      <c r="C1005" s="1263"/>
      <c r="D1005" s="1263"/>
      <c r="E1005" s="1262"/>
      <c r="F1005" s="1262" t="s">
        <v>1211</v>
      </c>
      <c r="G1005" s="362" t="s">
        <v>806</v>
      </c>
      <c r="H1005" s="362" t="s">
        <v>806</v>
      </c>
      <c r="I1005" s="962" t="s">
        <v>107</v>
      </c>
      <c r="J1005" s="967">
        <v>1</v>
      </c>
      <c r="K1005" s="1060">
        <v>45231</v>
      </c>
      <c r="L1005" s="1060">
        <v>45747</v>
      </c>
      <c r="M1005" s="964">
        <f t="shared" si="33"/>
        <v>73.714285714285708</v>
      </c>
      <c r="N1005" s="1058">
        <v>0</v>
      </c>
      <c r="O1005" s="1011" t="s">
        <v>899</v>
      </c>
      <c r="P1005" s="364">
        <f t="shared" si="32"/>
        <v>0</v>
      </c>
      <c r="Q1005" s="965" t="str" cm="1">
        <f t="array" aca="1" ref="Q1005" ca="1">IF(ISNUMBER(P1005),IF(P1005=100%,"CUMPLIDA",IF(AND(ISNUMBER(L1005),ISNUMBER(INDIRECT("FECHA_"&amp;$B1005,1))), IF(L1005&lt;=INDIRECT("FECHA_"&amp;$B1005,1),"INCUMPLIDA","PROCESO"), "VERIFICAR FECHA")),"SIN VALOR AVANCE")</f>
        <v>PROCESO</v>
      </c>
    </row>
    <row r="1006" spans="1:17" ht="240.75" x14ac:dyDescent="0.2">
      <c r="A1006" s="987" t="s">
        <v>19</v>
      </c>
      <c r="B1006" s="988" t="s">
        <v>13</v>
      </c>
      <c r="C1006" s="1263"/>
      <c r="D1006" s="1263"/>
      <c r="E1006" s="1262"/>
      <c r="F1006" s="1262" t="s">
        <v>1211</v>
      </c>
      <c r="G1006" s="362" t="s">
        <v>807</v>
      </c>
      <c r="H1006" s="362" t="s">
        <v>807</v>
      </c>
      <c r="I1006" s="962" t="s">
        <v>531</v>
      </c>
      <c r="J1006" s="967">
        <v>1</v>
      </c>
      <c r="K1006" s="1060">
        <v>45231</v>
      </c>
      <c r="L1006" s="1060">
        <v>45808</v>
      </c>
      <c r="M1006" s="964">
        <f t="shared" si="33"/>
        <v>82.428571428571431</v>
      </c>
      <c r="N1006" s="1058">
        <v>0</v>
      </c>
      <c r="O1006" s="1011" t="s">
        <v>1200</v>
      </c>
      <c r="P1006" s="364">
        <f t="shared" si="32"/>
        <v>0</v>
      </c>
      <c r="Q1006" s="965" t="str" cm="1">
        <f t="array" aca="1" ref="Q1006" ca="1">IF(ISNUMBER(P1006),IF(P1006=100%,"CUMPLIDA",IF(AND(ISNUMBER(L1006),ISNUMBER(INDIRECT("FECHA_"&amp;$B1006,1))), IF(L1006&lt;=INDIRECT("FECHA_"&amp;$B1006,1),"INCUMPLIDA","PROCESO"), "VERIFICAR FECHA")),"SIN VALOR AVANCE")</f>
        <v>PROCESO</v>
      </c>
    </row>
    <row r="1007" spans="1:17" ht="90.75" customHeight="1" x14ac:dyDescent="0.2">
      <c r="A1007" s="987" t="s">
        <v>19</v>
      </c>
      <c r="B1007" s="988" t="s">
        <v>13</v>
      </c>
      <c r="C1007" s="1263" t="s">
        <v>1059</v>
      </c>
      <c r="D1007" s="1263" t="s">
        <v>1060</v>
      </c>
      <c r="E1007" s="1262"/>
      <c r="F1007" s="1262" t="s">
        <v>1211</v>
      </c>
      <c r="G1007" s="362" t="s">
        <v>110</v>
      </c>
      <c r="H1007" s="362" t="s">
        <v>111</v>
      </c>
      <c r="I1007" s="962" t="s">
        <v>112</v>
      </c>
      <c r="J1007" s="967">
        <v>12</v>
      </c>
      <c r="K1007" s="1060">
        <v>46024</v>
      </c>
      <c r="L1007" s="1060">
        <v>47118</v>
      </c>
      <c r="M1007" s="964">
        <f t="shared" si="33"/>
        <v>156.28571428571428</v>
      </c>
      <c r="N1007" s="1058">
        <v>0</v>
      </c>
      <c r="O1007" s="1011" t="s">
        <v>899</v>
      </c>
      <c r="P1007" s="364">
        <f t="shared" si="32"/>
        <v>0</v>
      </c>
      <c r="Q1007" s="965" t="str" cm="1">
        <f t="array" aca="1" ref="Q1007" ca="1">IF(ISNUMBER(P1007),IF(P1007=100%,"CUMPLIDA",IF(AND(ISNUMBER(L1007),ISNUMBER(INDIRECT("FECHA_"&amp;$B1007,1))), IF(L1007&lt;=INDIRECT("FECHA_"&amp;$B1007,1),"INCUMPLIDA","PROCESO"), "VERIFICAR FECHA")),"SIN VALOR AVANCE")</f>
        <v>PROCESO</v>
      </c>
    </row>
    <row r="1008" spans="1:17" ht="150.75" x14ac:dyDescent="0.2">
      <c r="A1008" s="987" t="s">
        <v>19</v>
      </c>
      <c r="B1008" s="988" t="s">
        <v>13</v>
      </c>
      <c r="C1008" s="1263" t="s">
        <v>1059</v>
      </c>
      <c r="D1008" s="1263" t="s">
        <v>1060</v>
      </c>
      <c r="E1008" s="1262"/>
      <c r="F1008" s="1262" t="s">
        <v>1211</v>
      </c>
      <c r="G1008" s="362" t="s">
        <v>114</v>
      </c>
      <c r="H1008" s="362" t="s">
        <v>115</v>
      </c>
      <c r="I1008" s="962" t="s">
        <v>116</v>
      </c>
      <c r="J1008" s="967">
        <v>1</v>
      </c>
      <c r="K1008" s="1060">
        <v>46024</v>
      </c>
      <c r="L1008" s="1060">
        <v>47118</v>
      </c>
      <c r="M1008" s="964">
        <f t="shared" si="33"/>
        <v>156.28571428571428</v>
      </c>
      <c r="N1008" s="1058">
        <v>0</v>
      </c>
      <c r="O1008" s="1011" t="s">
        <v>1096</v>
      </c>
      <c r="P1008" s="364">
        <f t="shared" si="32"/>
        <v>0</v>
      </c>
      <c r="Q1008" s="965" t="str" cm="1">
        <f t="array" aca="1" ref="Q1008" ca="1">IF(ISNUMBER(P1008),IF(P1008=100%,"CUMPLIDA",IF(AND(ISNUMBER(L1008),ISNUMBER(INDIRECT("FECHA_"&amp;$B1008,1))), IF(L1008&lt;=INDIRECT("FECHA_"&amp;$B1008,1),"INCUMPLIDA","PROCESO"), "VERIFICAR FECHA")),"SIN VALOR AVANCE")</f>
        <v>PROCESO</v>
      </c>
    </row>
    <row r="1009" spans="1:17" ht="240.75" x14ac:dyDescent="0.2">
      <c r="A1009" s="987" t="s">
        <v>19</v>
      </c>
      <c r="B1009" s="988" t="s">
        <v>13</v>
      </c>
      <c r="C1009" s="1263" t="s">
        <v>1059</v>
      </c>
      <c r="D1009" s="1263" t="s">
        <v>1060</v>
      </c>
      <c r="E1009" s="1262"/>
      <c r="F1009" s="1262" t="s">
        <v>1211</v>
      </c>
      <c r="G1009" s="362" t="s">
        <v>117</v>
      </c>
      <c r="H1009" s="362" t="s">
        <v>118</v>
      </c>
      <c r="I1009" s="962" t="s">
        <v>119</v>
      </c>
      <c r="J1009" s="967">
        <v>2</v>
      </c>
      <c r="K1009" s="1060">
        <v>46024</v>
      </c>
      <c r="L1009" s="1060">
        <v>47118</v>
      </c>
      <c r="M1009" s="964">
        <f t="shared" si="33"/>
        <v>156.28571428571428</v>
      </c>
      <c r="N1009" s="1058">
        <v>0</v>
      </c>
      <c r="O1009" s="1011" t="s">
        <v>1200</v>
      </c>
      <c r="P1009" s="364">
        <f t="shared" si="32"/>
        <v>0</v>
      </c>
      <c r="Q1009" s="965" t="str" cm="1">
        <f t="array" aca="1" ref="Q1009" ca="1">IF(ISNUMBER(P1009),IF(P1009=100%,"CUMPLIDA",IF(AND(ISNUMBER(L1009),ISNUMBER(INDIRECT("FECHA_"&amp;$B1009,1))), IF(L1009&lt;=INDIRECT("FECHA_"&amp;$B1009,1),"INCUMPLIDA","PROCESO"), "VERIFICAR FECHA")),"SIN VALOR AVANCE")</f>
        <v>PROCESO</v>
      </c>
    </row>
    <row r="1010" spans="1:17" ht="180.75" customHeight="1" x14ac:dyDescent="0.2">
      <c r="A1010" s="987" t="s">
        <v>19</v>
      </c>
      <c r="B1010" s="988" t="s">
        <v>13</v>
      </c>
      <c r="C1010" s="1263" t="s">
        <v>1059</v>
      </c>
      <c r="D1010" s="1263" t="s">
        <v>1060</v>
      </c>
      <c r="E1010" s="1262" t="s">
        <v>1213</v>
      </c>
      <c r="F1010" s="1262" t="s">
        <v>1214</v>
      </c>
      <c r="G1010" s="362" t="s">
        <v>1112</v>
      </c>
      <c r="H1010" s="362" t="s">
        <v>1068</v>
      </c>
      <c r="I1010" s="962" t="s">
        <v>1069</v>
      </c>
      <c r="J1010" s="963">
        <v>3</v>
      </c>
      <c r="K1010" s="1057">
        <v>44958</v>
      </c>
      <c r="L1010" s="1057">
        <v>45323</v>
      </c>
      <c r="M1010" s="964">
        <f t="shared" si="33"/>
        <v>52.142857142857146</v>
      </c>
      <c r="N1010" s="1058">
        <v>3</v>
      </c>
      <c r="O1010" s="962" t="s">
        <v>1215</v>
      </c>
      <c r="P1010" s="364">
        <f t="shared" si="32"/>
        <v>1</v>
      </c>
      <c r="Q1010" s="965" t="str" cm="1">
        <f t="array" aca="1" ref="Q1010" ca="1">IF(ISNUMBER(P1010),IF(P1010=100%,"CUMPLIDA",IF(AND(ISNUMBER(L1010),ISNUMBER(INDIRECT("FECHA_"&amp;$B1010,1))), IF(L1010&lt;=INDIRECT("FECHA_"&amp;$B1010,1),"INCUMPLIDA","PROCESO"), "VERIFICAR FECHA")),"SIN VALOR AVANCE")</f>
        <v>CUMPLIDA</v>
      </c>
    </row>
    <row r="1011" spans="1:17" ht="90.75" x14ac:dyDescent="0.2">
      <c r="A1011" s="987" t="s">
        <v>19</v>
      </c>
      <c r="B1011" s="988" t="s">
        <v>13</v>
      </c>
      <c r="C1011" s="1263"/>
      <c r="D1011" s="1263"/>
      <c r="E1011" s="1262"/>
      <c r="F1011" s="1262" t="s">
        <v>1214</v>
      </c>
      <c r="G1011" s="362" t="s">
        <v>1071</v>
      </c>
      <c r="H1011" s="1008" t="s">
        <v>682</v>
      </c>
      <c r="I1011" s="962" t="s">
        <v>683</v>
      </c>
      <c r="J1011" s="963">
        <v>1</v>
      </c>
      <c r="K1011" s="1057">
        <v>45231</v>
      </c>
      <c r="L1011" s="1057">
        <v>45504</v>
      </c>
      <c r="M1011" s="964">
        <f t="shared" si="33"/>
        <v>39</v>
      </c>
      <c r="N1011" s="1058">
        <v>1</v>
      </c>
      <c r="O1011" s="962" t="s">
        <v>1216</v>
      </c>
      <c r="P1011" s="364">
        <f t="shared" si="32"/>
        <v>1</v>
      </c>
      <c r="Q1011" s="965" t="str" cm="1">
        <f t="array" aca="1" ref="Q1011" ca="1">IF(ISNUMBER(P1011),IF(P1011=100%,"CUMPLIDA",IF(AND(ISNUMBER(L1011),ISNUMBER(INDIRECT("FECHA_"&amp;$B1011,1))), IF(L1011&lt;=INDIRECT("FECHA_"&amp;$B1011,1),"INCUMPLIDA","PROCESO"), "VERIFICAR FECHA")),"SIN VALOR AVANCE")</f>
        <v>CUMPLIDA</v>
      </c>
    </row>
    <row r="1012" spans="1:17" ht="240.75" x14ac:dyDescent="0.2">
      <c r="A1012" s="987" t="s">
        <v>19</v>
      </c>
      <c r="B1012" s="988" t="s">
        <v>13</v>
      </c>
      <c r="C1012" s="1263"/>
      <c r="D1012" s="1263"/>
      <c r="E1012" s="1262"/>
      <c r="F1012" s="1262" t="s">
        <v>1214</v>
      </c>
      <c r="G1012" s="362" t="s">
        <v>1071</v>
      </c>
      <c r="H1012" s="1008" t="s">
        <v>685</v>
      </c>
      <c r="I1012" s="962" t="s">
        <v>686</v>
      </c>
      <c r="J1012" s="963">
        <v>1</v>
      </c>
      <c r="K1012" s="1057">
        <v>45231</v>
      </c>
      <c r="L1012" s="1057">
        <v>45504</v>
      </c>
      <c r="M1012" s="964">
        <f t="shared" si="33"/>
        <v>39</v>
      </c>
      <c r="N1012" s="1058">
        <v>1</v>
      </c>
      <c r="O1012" s="1011" t="s">
        <v>1200</v>
      </c>
      <c r="P1012" s="364">
        <f t="shared" si="32"/>
        <v>1</v>
      </c>
      <c r="Q1012" s="965" t="str" cm="1">
        <f t="array" aca="1" ref="Q1012" ca="1">IF(ISNUMBER(P1012),IF(P1012=100%,"CUMPLIDA",IF(AND(ISNUMBER(L1012),ISNUMBER(INDIRECT("FECHA_"&amp;$B1012,1))), IF(L1012&lt;=INDIRECT("FECHA_"&amp;$B1012,1),"INCUMPLIDA","PROCESO"), "VERIFICAR FECHA")),"SIN VALOR AVANCE")</f>
        <v>CUMPLIDA</v>
      </c>
    </row>
    <row r="1013" spans="1:17" ht="165.75" x14ac:dyDescent="0.2">
      <c r="A1013" s="987" t="s">
        <v>19</v>
      </c>
      <c r="B1013" s="988" t="s">
        <v>13</v>
      </c>
      <c r="C1013" s="1263"/>
      <c r="D1013" s="1263"/>
      <c r="E1013" s="1262"/>
      <c r="F1013" s="1262" t="s">
        <v>1214</v>
      </c>
      <c r="G1013" s="362" t="s">
        <v>97</v>
      </c>
      <c r="H1013" s="362" t="s">
        <v>98</v>
      </c>
      <c r="I1013" s="962" t="s">
        <v>99</v>
      </c>
      <c r="J1013" s="967">
        <v>1</v>
      </c>
      <c r="K1013" s="1060">
        <v>45323</v>
      </c>
      <c r="L1013" s="1060">
        <v>45747</v>
      </c>
      <c r="M1013" s="964">
        <f t="shared" si="33"/>
        <v>60.571428571428569</v>
      </c>
      <c r="N1013" s="1058">
        <v>0</v>
      </c>
      <c r="O1013" s="1011" t="s">
        <v>1073</v>
      </c>
      <c r="P1013" s="364">
        <f t="shared" si="32"/>
        <v>0</v>
      </c>
      <c r="Q1013" s="965" t="str" cm="1">
        <f t="array" aca="1" ref="Q1013" ca="1">IF(ISNUMBER(P1013),IF(P1013=100%,"CUMPLIDA",IF(AND(ISNUMBER(L1013),ISNUMBER(INDIRECT("FECHA_"&amp;$B1013,1))), IF(L1013&lt;=INDIRECT("FECHA_"&amp;$B1013,1),"INCUMPLIDA","PROCESO"), "VERIFICAR FECHA")),"SIN VALOR AVANCE")</f>
        <v>PROCESO</v>
      </c>
    </row>
    <row r="1014" spans="1:17" ht="90.75" x14ac:dyDescent="0.2">
      <c r="A1014" s="987" t="s">
        <v>19</v>
      </c>
      <c r="B1014" s="988" t="s">
        <v>13</v>
      </c>
      <c r="C1014" s="1263"/>
      <c r="D1014" s="1263"/>
      <c r="E1014" s="1262"/>
      <c r="F1014" s="1262" t="s">
        <v>1214</v>
      </c>
      <c r="G1014" s="362" t="s">
        <v>101</v>
      </c>
      <c r="H1014" s="362" t="s">
        <v>101</v>
      </c>
      <c r="I1014" s="962" t="s">
        <v>102</v>
      </c>
      <c r="J1014" s="967">
        <v>1</v>
      </c>
      <c r="K1014" s="1060">
        <v>45323</v>
      </c>
      <c r="L1014" s="1060">
        <v>45747</v>
      </c>
      <c r="M1014" s="964">
        <f t="shared" si="33"/>
        <v>60.571428571428569</v>
      </c>
      <c r="N1014" s="1058">
        <v>0</v>
      </c>
      <c r="O1014" s="1011" t="s">
        <v>1156</v>
      </c>
      <c r="P1014" s="364">
        <f t="shared" si="32"/>
        <v>0</v>
      </c>
      <c r="Q1014" s="965" t="str" cm="1">
        <f t="array" aca="1" ref="Q1014" ca="1">IF(ISNUMBER(P1014),IF(P1014=100%,"CUMPLIDA",IF(AND(ISNUMBER(L1014),ISNUMBER(INDIRECT("FECHA_"&amp;$B1014,1))), IF(L1014&lt;=INDIRECT("FECHA_"&amp;$B1014,1),"INCUMPLIDA","PROCESO"), "VERIFICAR FECHA")),"SIN VALOR AVANCE")</f>
        <v>PROCESO</v>
      </c>
    </row>
    <row r="1015" spans="1:17" ht="90.75" x14ac:dyDescent="0.2">
      <c r="A1015" s="987" t="s">
        <v>19</v>
      </c>
      <c r="B1015" s="988" t="s">
        <v>13</v>
      </c>
      <c r="C1015" s="1263"/>
      <c r="D1015" s="1263"/>
      <c r="E1015" s="1262"/>
      <c r="F1015" s="1262" t="s">
        <v>1214</v>
      </c>
      <c r="G1015" s="362" t="s">
        <v>237</v>
      </c>
      <c r="H1015" s="362" t="s">
        <v>238</v>
      </c>
      <c r="I1015" s="962" t="s">
        <v>239</v>
      </c>
      <c r="J1015" s="967">
        <v>1</v>
      </c>
      <c r="K1015" s="1060">
        <v>45231</v>
      </c>
      <c r="L1015" s="1060">
        <v>45747</v>
      </c>
      <c r="M1015" s="964">
        <f t="shared" si="33"/>
        <v>73.714285714285708</v>
      </c>
      <c r="N1015" s="1058">
        <v>0</v>
      </c>
      <c r="O1015" s="1011" t="s">
        <v>1156</v>
      </c>
      <c r="P1015" s="364">
        <f t="shared" si="32"/>
        <v>0</v>
      </c>
      <c r="Q1015" s="965" t="str" cm="1">
        <f t="array" aca="1" ref="Q1015" ca="1">IF(ISNUMBER(P1015),IF(P1015=100%,"CUMPLIDA",IF(AND(ISNUMBER(L1015),ISNUMBER(INDIRECT("FECHA_"&amp;$B1015,1))), IF(L1015&lt;=INDIRECT("FECHA_"&amp;$B1015,1),"INCUMPLIDA","PROCESO"), "VERIFICAR FECHA")),"SIN VALOR AVANCE")</f>
        <v>PROCESO</v>
      </c>
    </row>
    <row r="1016" spans="1:17" ht="165.75" x14ac:dyDescent="0.2">
      <c r="A1016" s="987" t="s">
        <v>19</v>
      </c>
      <c r="B1016" s="988" t="s">
        <v>13</v>
      </c>
      <c r="C1016" s="1263"/>
      <c r="D1016" s="1263"/>
      <c r="E1016" s="1262"/>
      <c r="F1016" s="1262" t="s">
        <v>1214</v>
      </c>
      <c r="G1016" s="362" t="s">
        <v>104</v>
      </c>
      <c r="H1016" s="362" t="s">
        <v>104</v>
      </c>
      <c r="I1016" s="962" t="s">
        <v>247</v>
      </c>
      <c r="J1016" s="967">
        <v>1</v>
      </c>
      <c r="K1016" s="1060">
        <v>45323</v>
      </c>
      <c r="L1016" s="1060">
        <v>45747</v>
      </c>
      <c r="M1016" s="964">
        <f t="shared" si="33"/>
        <v>60.571428571428569</v>
      </c>
      <c r="N1016" s="1058">
        <v>0</v>
      </c>
      <c r="O1016" s="1011" t="s">
        <v>1073</v>
      </c>
      <c r="P1016" s="364">
        <f t="shared" si="32"/>
        <v>0</v>
      </c>
      <c r="Q1016" s="965" t="str" cm="1">
        <f t="array" aca="1" ref="Q1016" ca="1">IF(ISNUMBER(P1016),IF(P1016=100%,"CUMPLIDA",IF(AND(ISNUMBER(L1016),ISNUMBER(INDIRECT("FECHA_"&amp;$B1016,1))), IF(L1016&lt;=INDIRECT("FECHA_"&amp;$B1016,1),"INCUMPLIDA","PROCESO"), "VERIFICAR FECHA")),"SIN VALOR AVANCE")</f>
        <v>PROCESO</v>
      </c>
    </row>
    <row r="1017" spans="1:17" ht="90.75" x14ac:dyDescent="0.2">
      <c r="A1017" s="987" t="s">
        <v>19</v>
      </c>
      <c r="B1017" s="988" t="s">
        <v>13</v>
      </c>
      <c r="C1017" s="1263"/>
      <c r="D1017" s="1263"/>
      <c r="E1017" s="1262"/>
      <c r="F1017" s="1262" t="s">
        <v>1214</v>
      </c>
      <c r="G1017" s="362" t="s">
        <v>806</v>
      </c>
      <c r="H1017" s="362" t="s">
        <v>806</v>
      </c>
      <c r="I1017" s="962" t="s">
        <v>107</v>
      </c>
      <c r="J1017" s="967">
        <v>1</v>
      </c>
      <c r="K1017" s="1060">
        <v>45231</v>
      </c>
      <c r="L1017" s="1060">
        <v>45747</v>
      </c>
      <c r="M1017" s="964">
        <f t="shared" si="33"/>
        <v>73.714285714285708</v>
      </c>
      <c r="N1017" s="1058">
        <v>0</v>
      </c>
      <c r="O1017" s="1011" t="s">
        <v>1156</v>
      </c>
      <c r="P1017" s="364">
        <f t="shared" si="32"/>
        <v>0</v>
      </c>
      <c r="Q1017" s="965" t="str" cm="1">
        <f t="array" aca="1" ref="Q1017" ca="1">IF(ISNUMBER(P1017),IF(P1017=100%,"CUMPLIDA",IF(AND(ISNUMBER(L1017),ISNUMBER(INDIRECT("FECHA_"&amp;$B1017,1))), IF(L1017&lt;=INDIRECT("FECHA_"&amp;$B1017,1),"INCUMPLIDA","PROCESO"), "VERIFICAR FECHA")),"SIN VALOR AVANCE")</f>
        <v>PROCESO</v>
      </c>
    </row>
    <row r="1018" spans="1:17" ht="240.75" x14ac:dyDescent="0.2">
      <c r="A1018" s="987" t="s">
        <v>19</v>
      </c>
      <c r="B1018" s="988" t="s">
        <v>13</v>
      </c>
      <c r="C1018" s="1263"/>
      <c r="D1018" s="1263"/>
      <c r="E1018" s="1262"/>
      <c r="F1018" s="1262" t="s">
        <v>1214</v>
      </c>
      <c r="G1018" s="362" t="s">
        <v>807</v>
      </c>
      <c r="H1018" s="362" t="s">
        <v>807</v>
      </c>
      <c r="I1018" s="962" t="s">
        <v>531</v>
      </c>
      <c r="J1018" s="967">
        <v>1</v>
      </c>
      <c r="K1018" s="1060">
        <v>45231</v>
      </c>
      <c r="L1018" s="1060">
        <v>45808</v>
      </c>
      <c r="M1018" s="964">
        <f t="shared" si="33"/>
        <v>82.428571428571431</v>
      </c>
      <c r="N1018" s="1058">
        <v>0</v>
      </c>
      <c r="O1018" s="1011" t="s">
        <v>1200</v>
      </c>
      <c r="P1018" s="364">
        <f t="shared" si="32"/>
        <v>0</v>
      </c>
      <c r="Q1018" s="965" t="str" cm="1">
        <f t="array" aca="1" ref="Q1018" ca="1">IF(ISNUMBER(P1018),IF(P1018=100%,"CUMPLIDA",IF(AND(ISNUMBER(L1018),ISNUMBER(INDIRECT("FECHA_"&amp;$B1018,1))), IF(L1018&lt;=INDIRECT("FECHA_"&amp;$B1018,1),"INCUMPLIDA","PROCESO"), "VERIFICAR FECHA")),"SIN VALOR AVANCE")</f>
        <v>PROCESO</v>
      </c>
    </row>
    <row r="1019" spans="1:17" ht="90.75" customHeight="1" x14ac:dyDescent="0.2">
      <c r="A1019" s="987" t="s">
        <v>19</v>
      </c>
      <c r="B1019" s="988" t="s">
        <v>13</v>
      </c>
      <c r="C1019" s="1263" t="s">
        <v>1059</v>
      </c>
      <c r="D1019" s="1263" t="s">
        <v>1060</v>
      </c>
      <c r="E1019" s="1262"/>
      <c r="F1019" s="1262" t="s">
        <v>1214</v>
      </c>
      <c r="G1019" s="362" t="s">
        <v>110</v>
      </c>
      <c r="H1019" s="362" t="s">
        <v>111</v>
      </c>
      <c r="I1019" s="962" t="s">
        <v>112</v>
      </c>
      <c r="J1019" s="967">
        <v>12</v>
      </c>
      <c r="K1019" s="1060">
        <v>46024</v>
      </c>
      <c r="L1019" s="1060">
        <v>47118</v>
      </c>
      <c r="M1019" s="964">
        <f t="shared" si="33"/>
        <v>156.28571428571428</v>
      </c>
      <c r="N1019" s="1058">
        <v>0</v>
      </c>
      <c r="O1019" s="1011" t="s">
        <v>1156</v>
      </c>
      <c r="P1019" s="364">
        <f t="shared" si="32"/>
        <v>0</v>
      </c>
      <c r="Q1019" s="965" t="str" cm="1">
        <f t="array" aca="1" ref="Q1019" ca="1">IF(ISNUMBER(P1019),IF(P1019=100%,"CUMPLIDA",IF(AND(ISNUMBER(L1019),ISNUMBER(INDIRECT("FECHA_"&amp;$B1019,1))), IF(L1019&lt;=INDIRECT("FECHA_"&amp;$B1019,1),"INCUMPLIDA","PROCESO"), "VERIFICAR FECHA")),"SIN VALOR AVANCE")</f>
        <v>PROCESO</v>
      </c>
    </row>
    <row r="1020" spans="1:17" ht="165.75" x14ac:dyDescent="0.2">
      <c r="A1020" s="987" t="s">
        <v>19</v>
      </c>
      <c r="B1020" s="988" t="s">
        <v>13</v>
      </c>
      <c r="C1020" s="1263" t="s">
        <v>1059</v>
      </c>
      <c r="D1020" s="1263" t="s">
        <v>1060</v>
      </c>
      <c r="E1020" s="1262"/>
      <c r="F1020" s="1262" t="s">
        <v>1214</v>
      </c>
      <c r="G1020" s="362" t="s">
        <v>114</v>
      </c>
      <c r="H1020" s="362" t="s">
        <v>115</v>
      </c>
      <c r="I1020" s="962" t="s">
        <v>116</v>
      </c>
      <c r="J1020" s="967">
        <v>1</v>
      </c>
      <c r="K1020" s="1060">
        <v>46024</v>
      </c>
      <c r="L1020" s="1060">
        <v>47118</v>
      </c>
      <c r="M1020" s="964">
        <f t="shared" si="33"/>
        <v>156.28571428571428</v>
      </c>
      <c r="N1020" s="1058">
        <v>0</v>
      </c>
      <c r="O1020" s="1011" t="s">
        <v>1073</v>
      </c>
      <c r="P1020" s="364">
        <f t="shared" si="32"/>
        <v>0</v>
      </c>
      <c r="Q1020" s="965" t="str" cm="1">
        <f t="array" aca="1" ref="Q1020" ca="1">IF(ISNUMBER(P1020),IF(P1020=100%,"CUMPLIDA",IF(AND(ISNUMBER(L1020),ISNUMBER(INDIRECT("FECHA_"&amp;$B1020,1))), IF(L1020&lt;=INDIRECT("FECHA_"&amp;$B1020,1),"INCUMPLIDA","PROCESO"), "VERIFICAR FECHA")),"SIN VALOR AVANCE")</f>
        <v>PROCESO</v>
      </c>
    </row>
    <row r="1021" spans="1:17" ht="240.75" x14ac:dyDescent="0.2">
      <c r="A1021" s="987" t="s">
        <v>19</v>
      </c>
      <c r="B1021" s="988" t="s">
        <v>13</v>
      </c>
      <c r="C1021" s="1263" t="s">
        <v>1059</v>
      </c>
      <c r="D1021" s="1263" t="s">
        <v>1060</v>
      </c>
      <c r="E1021" s="1262"/>
      <c r="F1021" s="1262" t="s">
        <v>1214</v>
      </c>
      <c r="G1021" s="362" t="s">
        <v>117</v>
      </c>
      <c r="H1021" s="362" t="s">
        <v>118</v>
      </c>
      <c r="I1021" s="962" t="s">
        <v>119</v>
      </c>
      <c r="J1021" s="967">
        <v>2</v>
      </c>
      <c r="K1021" s="1060">
        <v>46024</v>
      </c>
      <c r="L1021" s="1060">
        <v>47118</v>
      </c>
      <c r="M1021" s="964">
        <f t="shared" si="33"/>
        <v>156.28571428571428</v>
      </c>
      <c r="N1021" s="1058">
        <v>0</v>
      </c>
      <c r="O1021" s="1011" t="s">
        <v>1200</v>
      </c>
      <c r="P1021" s="364">
        <f t="shared" si="32"/>
        <v>0</v>
      </c>
      <c r="Q1021" s="965" t="str" cm="1">
        <f t="array" aca="1" ref="Q1021" ca="1">IF(ISNUMBER(P1021),IF(P1021=100%,"CUMPLIDA",IF(AND(ISNUMBER(L1021),ISNUMBER(INDIRECT("FECHA_"&amp;$B1021,1))), IF(L1021&lt;=INDIRECT("FECHA_"&amp;$B1021,1),"INCUMPLIDA","PROCESO"), "VERIFICAR FECHA")),"SIN VALOR AVANCE")</f>
        <v>PROCESO</v>
      </c>
    </row>
    <row r="1022" spans="1:17" ht="90.75" customHeight="1" x14ac:dyDescent="0.2">
      <c r="A1022" s="987" t="s">
        <v>19</v>
      </c>
      <c r="B1022" s="988" t="s">
        <v>13</v>
      </c>
      <c r="C1022" s="1263" t="s">
        <v>1059</v>
      </c>
      <c r="D1022" s="1263" t="s">
        <v>1060</v>
      </c>
      <c r="E1022" s="1262"/>
      <c r="F1022" s="1262" t="s">
        <v>1214</v>
      </c>
      <c r="G1022" s="362" t="s">
        <v>1150</v>
      </c>
      <c r="H1022" s="362" t="s">
        <v>1075</v>
      </c>
      <c r="I1022" s="962" t="s">
        <v>1076</v>
      </c>
      <c r="J1022" s="963">
        <v>1</v>
      </c>
      <c r="K1022" s="1057">
        <v>44927</v>
      </c>
      <c r="L1022" s="1057">
        <v>45016</v>
      </c>
      <c r="M1022" s="964">
        <f t="shared" si="33"/>
        <v>12.714285714285714</v>
      </c>
      <c r="N1022" s="1058">
        <v>1</v>
      </c>
      <c r="O1022" s="962" t="s">
        <v>1128</v>
      </c>
      <c r="P1022" s="364">
        <f t="shared" si="32"/>
        <v>1</v>
      </c>
      <c r="Q1022" s="965" t="str" cm="1">
        <f t="array" aca="1" ref="Q1022" ca="1">IF(ISNUMBER(P1022),IF(P1022=100%,"CUMPLIDA",IF(AND(ISNUMBER(L1022),ISNUMBER(INDIRECT("FECHA_"&amp;$B1022,1))), IF(L1022&lt;=INDIRECT("FECHA_"&amp;$B1022,1),"INCUMPLIDA","PROCESO"), "VERIFICAR FECHA")),"SIN VALOR AVANCE")</f>
        <v>CUMPLIDA</v>
      </c>
    </row>
    <row r="1023" spans="1:17" ht="225.75" x14ac:dyDescent="0.2">
      <c r="A1023" s="987" t="s">
        <v>19</v>
      </c>
      <c r="B1023" s="988" t="s">
        <v>13</v>
      </c>
      <c r="C1023" s="1263" t="s">
        <v>1059</v>
      </c>
      <c r="D1023" s="1263" t="s">
        <v>1060</v>
      </c>
      <c r="E1023" s="1262"/>
      <c r="F1023" s="1262" t="s">
        <v>1214</v>
      </c>
      <c r="G1023" s="362" t="s">
        <v>1150</v>
      </c>
      <c r="H1023" s="362" t="s">
        <v>1151</v>
      </c>
      <c r="I1023" s="962" t="s">
        <v>697</v>
      </c>
      <c r="J1023" s="963">
        <v>1</v>
      </c>
      <c r="K1023" s="1057">
        <v>45017</v>
      </c>
      <c r="L1023" s="1057">
        <v>45138</v>
      </c>
      <c r="M1023" s="964">
        <f t="shared" si="33"/>
        <v>17.285714285714285</v>
      </c>
      <c r="N1023" s="1058">
        <v>1</v>
      </c>
      <c r="O1023" s="962" t="s">
        <v>1217</v>
      </c>
      <c r="P1023" s="364">
        <f t="shared" si="32"/>
        <v>1</v>
      </c>
      <c r="Q1023" s="965" t="str" cm="1">
        <f t="array" aca="1" ref="Q1023" ca="1">IF(ISNUMBER(P1023),IF(P1023=100%,"CUMPLIDA",IF(AND(ISNUMBER(L1023),ISNUMBER(INDIRECT("FECHA_"&amp;$B1023,1))), IF(L1023&lt;=INDIRECT("FECHA_"&amp;$B1023,1),"INCUMPLIDA","PROCESO"), "VERIFICAR FECHA")),"SIN VALOR AVANCE")</f>
        <v>CUMPLIDA</v>
      </c>
    </row>
    <row r="1024" spans="1:17" ht="135.75" x14ac:dyDescent="0.2">
      <c r="A1024" s="987" t="s">
        <v>19</v>
      </c>
      <c r="B1024" s="988" t="s">
        <v>13</v>
      </c>
      <c r="C1024" s="1263" t="s">
        <v>1059</v>
      </c>
      <c r="D1024" s="1263" t="s">
        <v>1060</v>
      </c>
      <c r="E1024" s="1262"/>
      <c r="F1024" s="1262" t="s">
        <v>1214</v>
      </c>
      <c r="G1024" s="362" t="s">
        <v>1090</v>
      </c>
      <c r="H1024" s="362" t="s">
        <v>1091</v>
      </c>
      <c r="I1024" s="962" t="s">
        <v>1159</v>
      </c>
      <c r="J1024" s="963">
        <v>12</v>
      </c>
      <c r="K1024" s="1057">
        <v>44958</v>
      </c>
      <c r="L1024" s="1057">
        <v>45323</v>
      </c>
      <c r="M1024" s="964">
        <f t="shared" si="33"/>
        <v>52.142857142857146</v>
      </c>
      <c r="N1024" s="1058">
        <v>12</v>
      </c>
      <c r="O1024" s="962" t="s">
        <v>1179</v>
      </c>
      <c r="P1024" s="364">
        <f t="shared" si="32"/>
        <v>1</v>
      </c>
      <c r="Q1024" s="965" t="str" cm="1">
        <f t="array" aca="1" ref="Q1024" ca="1">IF(ISNUMBER(P1024),IF(P1024=100%,"CUMPLIDA",IF(AND(ISNUMBER(L1024),ISNUMBER(INDIRECT("FECHA_"&amp;$B1024,1))), IF(L1024&lt;=INDIRECT("FECHA_"&amp;$B1024,1),"INCUMPLIDA","PROCESO"), "VERIFICAR FECHA")),"SIN VALOR AVANCE")</f>
        <v>CUMPLIDA</v>
      </c>
    </row>
    <row r="1025" spans="1:17" ht="180.75" customHeight="1" x14ac:dyDescent="0.2">
      <c r="A1025" s="987" t="s">
        <v>19</v>
      </c>
      <c r="B1025" s="988" t="s">
        <v>13</v>
      </c>
      <c r="C1025" s="1263" t="s">
        <v>1059</v>
      </c>
      <c r="D1025" s="1263" t="s">
        <v>1060</v>
      </c>
      <c r="E1025" s="1262" t="s">
        <v>1218</v>
      </c>
      <c r="F1025" s="1262" t="s">
        <v>1219</v>
      </c>
      <c r="G1025" s="362" t="s">
        <v>1112</v>
      </c>
      <c r="H1025" s="362" t="s">
        <v>1068</v>
      </c>
      <c r="I1025" s="962" t="s">
        <v>1069</v>
      </c>
      <c r="J1025" s="963">
        <v>3</v>
      </c>
      <c r="K1025" s="1057">
        <v>44958</v>
      </c>
      <c r="L1025" s="1057">
        <v>45323</v>
      </c>
      <c r="M1025" s="964">
        <f t="shared" si="33"/>
        <v>52.142857142857146</v>
      </c>
      <c r="N1025" s="1058">
        <v>3</v>
      </c>
      <c r="O1025" s="962" t="s">
        <v>1089</v>
      </c>
      <c r="P1025" s="364">
        <f t="shared" si="32"/>
        <v>1</v>
      </c>
      <c r="Q1025" s="965" t="str" cm="1">
        <f t="array" aca="1" ref="Q1025" ca="1">IF(ISNUMBER(P1025),IF(P1025=100%,"CUMPLIDA",IF(AND(ISNUMBER(L1025),ISNUMBER(INDIRECT("FECHA_"&amp;$B1025,1))), IF(L1025&lt;=INDIRECT("FECHA_"&amp;$B1025,1),"INCUMPLIDA","PROCESO"), "VERIFICAR FECHA")),"SIN VALOR AVANCE")</f>
        <v>CUMPLIDA</v>
      </c>
    </row>
    <row r="1026" spans="1:17" ht="90.75" x14ac:dyDescent="0.2">
      <c r="A1026" s="987" t="s">
        <v>19</v>
      </c>
      <c r="B1026" s="988" t="s">
        <v>13</v>
      </c>
      <c r="C1026" s="1263"/>
      <c r="D1026" s="1263"/>
      <c r="E1026" s="1262"/>
      <c r="F1026" s="1262" t="s">
        <v>1219</v>
      </c>
      <c r="G1026" s="362" t="s">
        <v>1071</v>
      </c>
      <c r="H1026" s="1008" t="s">
        <v>682</v>
      </c>
      <c r="I1026" s="962" t="s">
        <v>683</v>
      </c>
      <c r="J1026" s="963">
        <v>1</v>
      </c>
      <c r="K1026" s="1057">
        <v>45231</v>
      </c>
      <c r="L1026" s="1057">
        <v>45504</v>
      </c>
      <c r="M1026" s="964">
        <f t="shared" si="33"/>
        <v>39</v>
      </c>
      <c r="N1026" s="1058">
        <v>1</v>
      </c>
      <c r="O1026" s="1011" t="s">
        <v>802</v>
      </c>
      <c r="P1026" s="364">
        <f t="shared" si="32"/>
        <v>1</v>
      </c>
      <c r="Q1026" s="965" t="str" cm="1">
        <f t="array" aca="1" ref="Q1026" ca="1">IF(ISNUMBER(P1026),IF(P1026=100%,"CUMPLIDA",IF(AND(ISNUMBER(L1026),ISNUMBER(INDIRECT("FECHA_"&amp;$B1026,1))), IF(L1026&lt;=INDIRECT("FECHA_"&amp;$B1026,1),"INCUMPLIDA","PROCESO"), "VERIFICAR FECHA")),"SIN VALOR AVANCE")</f>
        <v>CUMPLIDA</v>
      </c>
    </row>
    <row r="1027" spans="1:17" ht="255.75" x14ac:dyDescent="0.2">
      <c r="A1027" s="987" t="s">
        <v>19</v>
      </c>
      <c r="B1027" s="988" t="s">
        <v>13</v>
      </c>
      <c r="C1027" s="1263"/>
      <c r="D1027" s="1263"/>
      <c r="E1027" s="1262"/>
      <c r="F1027" s="1262" t="s">
        <v>1219</v>
      </c>
      <c r="G1027" s="362" t="s">
        <v>1071</v>
      </c>
      <c r="H1027" s="1008" t="s">
        <v>685</v>
      </c>
      <c r="I1027" s="962" t="s">
        <v>686</v>
      </c>
      <c r="J1027" s="963">
        <v>1</v>
      </c>
      <c r="K1027" s="1057">
        <v>45231</v>
      </c>
      <c r="L1027" s="1057">
        <v>45504</v>
      </c>
      <c r="M1027" s="964">
        <f t="shared" si="33"/>
        <v>39</v>
      </c>
      <c r="N1027" s="1058">
        <v>1</v>
      </c>
      <c r="O1027" s="1011" t="s">
        <v>1072</v>
      </c>
      <c r="P1027" s="364">
        <f t="shared" si="32"/>
        <v>1</v>
      </c>
      <c r="Q1027" s="965" t="str" cm="1">
        <f t="array" aca="1" ref="Q1027" ca="1">IF(ISNUMBER(P1027),IF(P1027=100%,"CUMPLIDA",IF(AND(ISNUMBER(L1027),ISNUMBER(INDIRECT("FECHA_"&amp;$B1027,1))), IF(L1027&lt;=INDIRECT("FECHA_"&amp;$B1027,1),"INCUMPLIDA","PROCESO"), "VERIFICAR FECHA")),"SIN VALOR AVANCE")</f>
        <v>CUMPLIDA</v>
      </c>
    </row>
    <row r="1028" spans="1:17" ht="165.75" x14ac:dyDescent="0.2">
      <c r="A1028" s="987" t="s">
        <v>19</v>
      </c>
      <c r="B1028" s="988" t="s">
        <v>13</v>
      </c>
      <c r="C1028" s="1263"/>
      <c r="D1028" s="1263"/>
      <c r="E1028" s="1262"/>
      <c r="F1028" s="1262" t="s">
        <v>1219</v>
      </c>
      <c r="G1028" s="362" t="s">
        <v>97</v>
      </c>
      <c r="H1028" s="362" t="s">
        <v>98</v>
      </c>
      <c r="I1028" s="962" t="s">
        <v>99</v>
      </c>
      <c r="J1028" s="967">
        <v>1</v>
      </c>
      <c r="K1028" s="1060">
        <v>45323</v>
      </c>
      <c r="L1028" s="1060">
        <v>45747</v>
      </c>
      <c r="M1028" s="964">
        <f t="shared" si="33"/>
        <v>60.571428571428569</v>
      </c>
      <c r="N1028" s="1058">
        <v>0</v>
      </c>
      <c r="O1028" s="1011" t="s">
        <v>1073</v>
      </c>
      <c r="P1028" s="364">
        <f t="shared" si="32"/>
        <v>0</v>
      </c>
      <c r="Q1028" s="965" t="str" cm="1">
        <f t="array" aca="1" ref="Q1028" ca="1">IF(ISNUMBER(P1028),IF(P1028=100%,"CUMPLIDA",IF(AND(ISNUMBER(L1028),ISNUMBER(INDIRECT("FECHA_"&amp;$B1028,1))), IF(L1028&lt;=INDIRECT("FECHA_"&amp;$B1028,1),"INCUMPLIDA","PROCESO"), "VERIFICAR FECHA")),"SIN VALOR AVANCE")</f>
        <v>PROCESO</v>
      </c>
    </row>
    <row r="1029" spans="1:17" ht="90.75" customHeight="1" x14ac:dyDescent="0.2">
      <c r="A1029" s="987" t="s">
        <v>19</v>
      </c>
      <c r="B1029" s="988" t="s">
        <v>13</v>
      </c>
      <c r="C1029" s="1263" t="s">
        <v>1059</v>
      </c>
      <c r="D1029" s="1263" t="s">
        <v>1060</v>
      </c>
      <c r="E1029" s="1262"/>
      <c r="F1029" s="1262" t="s">
        <v>1219</v>
      </c>
      <c r="G1029" s="362" t="s">
        <v>101</v>
      </c>
      <c r="H1029" s="362" t="s">
        <v>101</v>
      </c>
      <c r="I1029" s="962" t="s">
        <v>102</v>
      </c>
      <c r="J1029" s="967">
        <v>1</v>
      </c>
      <c r="K1029" s="1060">
        <v>45323</v>
      </c>
      <c r="L1029" s="1060">
        <v>45747</v>
      </c>
      <c r="M1029" s="964">
        <f t="shared" si="33"/>
        <v>60.571428571428569</v>
      </c>
      <c r="N1029" s="1058">
        <v>0</v>
      </c>
      <c r="O1029" s="1011" t="s">
        <v>899</v>
      </c>
      <c r="P1029" s="364">
        <f t="shared" si="32"/>
        <v>0</v>
      </c>
      <c r="Q1029" s="965" t="str" cm="1">
        <f t="array" aca="1" ref="Q1029" ca="1">IF(ISNUMBER(P1029),IF(P1029=100%,"CUMPLIDA",IF(AND(ISNUMBER(L1029),ISNUMBER(INDIRECT("FECHA_"&amp;$B1029,1))), IF(L1029&lt;=INDIRECT("FECHA_"&amp;$B1029,1),"INCUMPLIDA","PROCESO"), "VERIFICAR FECHA")),"SIN VALOR AVANCE")</f>
        <v>PROCESO</v>
      </c>
    </row>
    <row r="1030" spans="1:17" ht="90.75" x14ac:dyDescent="0.2">
      <c r="A1030" s="987" t="s">
        <v>19</v>
      </c>
      <c r="B1030" s="988" t="s">
        <v>13</v>
      </c>
      <c r="C1030" s="1263"/>
      <c r="D1030" s="1263"/>
      <c r="E1030" s="1262"/>
      <c r="F1030" s="1262" t="s">
        <v>1219</v>
      </c>
      <c r="G1030" s="362" t="s">
        <v>237</v>
      </c>
      <c r="H1030" s="362" t="s">
        <v>238</v>
      </c>
      <c r="I1030" s="962" t="s">
        <v>239</v>
      </c>
      <c r="J1030" s="967">
        <v>1</v>
      </c>
      <c r="K1030" s="1060">
        <v>45231</v>
      </c>
      <c r="L1030" s="1060">
        <v>45747</v>
      </c>
      <c r="M1030" s="964">
        <f t="shared" si="33"/>
        <v>73.714285714285708</v>
      </c>
      <c r="N1030" s="1058">
        <v>0</v>
      </c>
      <c r="O1030" s="1011" t="s">
        <v>899</v>
      </c>
      <c r="P1030" s="364">
        <f t="shared" si="32"/>
        <v>0</v>
      </c>
      <c r="Q1030" s="965" t="str" cm="1">
        <f t="array" aca="1" ref="Q1030" ca="1">IF(ISNUMBER(P1030),IF(P1030=100%,"CUMPLIDA",IF(AND(ISNUMBER(L1030),ISNUMBER(INDIRECT("FECHA_"&amp;$B1030,1))), IF(L1030&lt;=INDIRECT("FECHA_"&amp;$B1030,1),"INCUMPLIDA","PROCESO"), "VERIFICAR FECHA")),"SIN VALOR AVANCE")</f>
        <v>PROCESO</v>
      </c>
    </row>
    <row r="1031" spans="1:17" ht="165.75" x14ac:dyDescent="0.2">
      <c r="A1031" s="987" t="s">
        <v>19</v>
      </c>
      <c r="B1031" s="988" t="s">
        <v>13</v>
      </c>
      <c r="C1031" s="1263"/>
      <c r="D1031" s="1263"/>
      <c r="E1031" s="1262"/>
      <c r="F1031" s="1262" t="s">
        <v>1219</v>
      </c>
      <c r="G1031" s="362" t="s">
        <v>104</v>
      </c>
      <c r="H1031" s="362" t="s">
        <v>104</v>
      </c>
      <c r="I1031" s="962" t="s">
        <v>247</v>
      </c>
      <c r="J1031" s="967">
        <v>1</v>
      </c>
      <c r="K1031" s="1060">
        <v>45323</v>
      </c>
      <c r="L1031" s="1060">
        <v>45747</v>
      </c>
      <c r="M1031" s="964">
        <f t="shared" si="33"/>
        <v>60.571428571428569</v>
      </c>
      <c r="N1031" s="1058">
        <v>0</v>
      </c>
      <c r="O1031" s="1011" t="s">
        <v>1073</v>
      </c>
      <c r="P1031" s="364">
        <f t="shared" si="32"/>
        <v>0</v>
      </c>
      <c r="Q1031" s="965" t="str" cm="1">
        <f t="array" aca="1" ref="Q1031" ca="1">IF(ISNUMBER(P1031),IF(P1031=100%,"CUMPLIDA",IF(AND(ISNUMBER(L1031),ISNUMBER(INDIRECT("FECHA_"&amp;$B1031,1))), IF(L1031&lt;=INDIRECT("FECHA_"&amp;$B1031,1),"INCUMPLIDA","PROCESO"), "VERIFICAR FECHA")),"SIN VALOR AVANCE")</f>
        <v>PROCESO</v>
      </c>
    </row>
    <row r="1032" spans="1:17" ht="90.75" x14ac:dyDescent="0.2">
      <c r="A1032" s="987" t="s">
        <v>19</v>
      </c>
      <c r="B1032" s="988" t="s">
        <v>13</v>
      </c>
      <c r="C1032" s="1263"/>
      <c r="D1032" s="1263"/>
      <c r="E1032" s="1262"/>
      <c r="F1032" s="1262" t="s">
        <v>1219</v>
      </c>
      <c r="G1032" s="362" t="s">
        <v>806</v>
      </c>
      <c r="H1032" s="362" t="s">
        <v>806</v>
      </c>
      <c r="I1032" s="962" t="s">
        <v>107</v>
      </c>
      <c r="J1032" s="967">
        <v>1</v>
      </c>
      <c r="K1032" s="1060">
        <v>45231</v>
      </c>
      <c r="L1032" s="1060">
        <v>45747</v>
      </c>
      <c r="M1032" s="964">
        <f t="shared" si="33"/>
        <v>73.714285714285708</v>
      </c>
      <c r="N1032" s="1058">
        <v>0</v>
      </c>
      <c r="O1032" s="1011" t="s">
        <v>899</v>
      </c>
      <c r="P1032" s="364">
        <f t="shared" si="32"/>
        <v>0</v>
      </c>
      <c r="Q1032" s="965" t="str" cm="1">
        <f t="array" aca="1" ref="Q1032" ca="1">IF(ISNUMBER(P1032),IF(P1032=100%,"CUMPLIDA",IF(AND(ISNUMBER(L1032),ISNUMBER(INDIRECT("FECHA_"&amp;$B1032,1))), IF(L1032&lt;=INDIRECT("FECHA_"&amp;$B1032,1),"INCUMPLIDA","PROCESO"), "VERIFICAR FECHA")),"SIN VALOR AVANCE")</f>
        <v>PROCESO</v>
      </c>
    </row>
    <row r="1033" spans="1:17" ht="255.75" x14ac:dyDescent="0.2">
      <c r="A1033" s="987" t="s">
        <v>19</v>
      </c>
      <c r="B1033" s="988" t="s">
        <v>13</v>
      </c>
      <c r="C1033" s="1263"/>
      <c r="D1033" s="1263"/>
      <c r="E1033" s="1262"/>
      <c r="F1033" s="1262" t="s">
        <v>1219</v>
      </c>
      <c r="G1033" s="362" t="s">
        <v>807</v>
      </c>
      <c r="H1033" s="362" t="s">
        <v>807</v>
      </c>
      <c r="I1033" s="962" t="s">
        <v>531</v>
      </c>
      <c r="J1033" s="967">
        <v>1</v>
      </c>
      <c r="K1033" s="1060">
        <v>45231</v>
      </c>
      <c r="L1033" s="1060">
        <v>45808</v>
      </c>
      <c r="M1033" s="964">
        <f t="shared" si="33"/>
        <v>82.428571428571431</v>
      </c>
      <c r="N1033" s="1058">
        <v>0</v>
      </c>
      <c r="O1033" s="1011" t="s">
        <v>1072</v>
      </c>
      <c r="P1033" s="364">
        <f t="shared" si="32"/>
        <v>0</v>
      </c>
      <c r="Q1033" s="965" t="str" cm="1">
        <f t="array" aca="1" ref="Q1033" ca="1">IF(ISNUMBER(P1033),IF(P1033=100%,"CUMPLIDA",IF(AND(ISNUMBER(L1033),ISNUMBER(INDIRECT("FECHA_"&amp;$B1033,1))), IF(L1033&lt;=INDIRECT("FECHA_"&amp;$B1033,1),"INCUMPLIDA","PROCESO"), "VERIFICAR FECHA")),"SIN VALOR AVANCE")</f>
        <v>PROCESO</v>
      </c>
    </row>
    <row r="1034" spans="1:17" ht="90.75" x14ac:dyDescent="0.2">
      <c r="A1034" s="987" t="s">
        <v>19</v>
      </c>
      <c r="B1034" s="988" t="s">
        <v>13</v>
      </c>
      <c r="C1034" s="1263"/>
      <c r="D1034" s="1263"/>
      <c r="E1034" s="1262"/>
      <c r="F1034" s="1262" t="s">
        <v>1219</v>
      </c>
      <c r="G1034" s="362" t="s">
        <v>110</v>
      </c>
      <c r="H1034" s="362" t="s">
        <v>111</v>
      </c>
      <c r="I1034" s="962" t="s">
        <v>112</v>
      </c>
      <c r="J1034" s="967">
        <v>12</v>
      </c>
      <c r="K1034" s="1060">
        <v>46024</v>
      </c>
      <c r="L1034" s="1060">
        <v>47118</v>
      </c>
      <c r="M1034" s="964">
        <f t="shared" si="33"/>
        <v>156.28571428571428</v>
      </c>
      <c r="N1034" s="1058">
        <v>0</v>
      </c>
      <c r="O1034" s="1011" t="s">
        <v>899</v>
      </c>
      <c r="P1034" s="364">
        <f t="shared" ref="P1034:P1097" si="34">IF(B1034="ITRC",N1034,N1034/J1034)</f>
        <v>0</v>
      </c>
      <c r="Q1034" s="965" t="str" cm="1">
        <f t="array" aca="1" ref="Q1034" ca="1">IF(ISNUMBER(P1034),IF(P1034=100%,"CUMPLIDA",IF(AND(ISNUMBER(L1034),ISNUMBER(INDIRECT("FECHA_"&amp;$B1034,1))), IF(L1034&lt;=INDIRECT("FECHA_"&amp;$B1034,1),"INCUMPLIDA","PROCESO"), "VERIFICAR FECHA")),"SIN VALOR AVANCE")</f>
        <v>PROCESO</v>
      </c>
    </row>
    <row r="1035" spans="1:17" ht="165.75" x14ac:dyDescent="0.2">
      <c r="A1035" s="987" t="s">
        <v>19</v>
      </c>
      <c r="B1035" s="988" t="s">
        <v>13</v>
      </c>
      <c r="C1035" s="1263" t="s">
        <v>1059</v>
      </c>
      <c r="D1035" s="1263" t="s">
        <v>1060</v>
      </c>
      <c r="E1035" s="1262"/>
      <c r="F1035" s="1262" t="s">
        <v>1219</v>
      </c>
      <c r="G1035" s="362" t="s">
        <v>114</v>
      </c>
      <c r="H1035" s="362" t="s">
        <v>115</v>
      </c>
      <c r="I1035" s="962" t="s">
        <v>116</v>
      </c>
      <c r="J1035" s="967">
        <v>1</v>
      </c>
      <c r="K1035" s="1060">
        <v>46024</v>
      </c>
      <c r="L1035" s="1060">
        <v>47118</v>
      </c>
      <c r="M1035" s="964">
        <f t="shared" si="33"/>
        <v>156.28571428571428</v>
      </c>
      <c r="N1035" s="1058">
        <v>0</v>
      </c>
      <c r="O1035" s="1011" t="s">
        <v>1073</v>
      </c>
      <c r="P1035" s="364">
        <f t="shared" si="34"/>
        <v>0</v>
      </c>
      <c r="Q1035" s="965" t="str" cm="1">
        <f t="array" aca="1" ref="Q1035" ca="1">IF(ISNUMBER(P1035),IF(P1035=100%,"CUMPLIDA",IF(AND(ISNUMBER(L1035),ISNUMBER(INDIRECT("FECHA_"&amp;$B1035,1))), IF(L1035&lt;=INDIRECT("FECHA_"&amp;$B1035,1),"INCUMPLIDA","PROCESO"), "VERIFICAR FECHA")),"SIN VALOR AVANCE")</f>
        <v>PROCESO</v>
      </c>
    </row>
    <row r="1036" spans="1:17" ht="255.75" x14ac:dyDescent="0.2">
      <c r="A1036" s="987" t="s">
        <v>19</v>
      </c>
      <c r="B1036" s="988" t="s">
        <v>13</v>
      </c>
      <c r="C1036" s="1263" t="s">
        <v>1059</v>
      </c>
      <c r="D1036" s="1263" t="s">
        <v>1060</v>
      </c>
      <c r="E1036" s="1262"/>
      <c r="F1036" s="1262" t="s">
        <v>1219</v>
      </c>
      <c r="G1036" s="362" t="s">
        <v>117</v>
      </c>
      <c r="H1036" s="362" t="s">
        <v>118</v>
      </c>
      <c r="I1036" s="962" t="s">
        <v>119</v>
      </c>
      <c r="J1036" s="967">
        <v>2</v>
      </c>
      <c r="K1036" s="1060">
        <v>46024</v>
      </c>
      <c r="L1036" s="1060">
        <v>47118</v>
      </c>
      <c r="M1036" s="964">
        <f t="shared" si="33"/>
        <v>156.28571428571428</v>
      </c>
      <c r="N1036" s="1058">
        <v>0</v>
      </c>
      <c r="O1036" s="1011" t="s">
        <v>1072</v>
      </c>
      <c r="P1036" s="364">
        <f t="shared" si="34"/>
        <v>0</v>
      </c>
      <c r="Q1036" s="965" t="str" cm="1">
        <f t="array" aca="1" ref="Q1036" ca="1">IF(ISNUMBER(P1036),IF(P1036=100%,"CUMPLIDA",IF(AND(ISNUMBER(L1036),ISNUMBER(INDIRECT("FECHA_"&amp;$B1036,1))), IF(L1036&lt;=INDIRECT("FECHA_"&amp;$B1036,1),"INCUMPLIDA","PROCESO"), "VERIFICAR FECHA")),"SIN VALOR AVANCE")</f>
        <v>PROCESO</v>
      </c>
    </row>
    <row r="1037" spans="1:17" ht="135.75" x14ac:dyDescent="0.2">
      <c r="A1037" s="987" t="s">
        <v>19</v>
      </c>
      <c r="B1037" s="988" t="s">
        <v>13</v>
      </c>
      <c r="C1037" s="1263" t="s">
        <v>1059</v>
      </c>
      <c r="D1037" s="1263" t="s">
        <v>1060</v>
      </c>
      <c r="E1037" s="1262"/>
      <c r="F1037" s="1262" t="s">
        <v>1219</v>
      </c>
      <c r="G1037" s="362" t="s">
        <v>1074</v>
      </c>
      <c r="H1037" s="362" t="s">
        <v>1075</v>
      </c>
      <c r="I1037" s="962" t="s">
        <v>1076</v>
      </c>
      <c r="J1037" s="963">
        <v>1</v>
      </c>
      <c r="K1037" s="1057">
        <v>44927</v>
      </c>
      <c r="L1037" s="1057">
        <v>45016</v>
      </c>
      <c r="M1037" s="964">
        <f t="shared" si="33"/>
        <v>12.714285714285714</v>
      </c>
      <c r="N1037" s="1058">
        <v>1</v>
      </c>
      <c r="O1037" s="962" t="s">
        <v>1189</v>
      </c>
      <c r="P1037" s="364">
        <f t="shared" si="34"/>
        <v>1</v>
      </c>
      <c r="Q1037" s="965" t="str" cm="1">
        <f t="array" aca="1" ref="Q1037" ca="1">IF(ISNUMBER(P1037),IF(P1037=100%,"CUMPLIDA",IF(AND(ISNUMBER(L1037),ISNUMBER(INDIRECT("FECHA_"&amp;$B1037,1))), IF(L1037&lt;=INDIRECT("FECHA_"&amp;$B1037,1),"INCUMPLIDA","PROCESO"), "VERIFICAR FECHA")),"SIN VALOR AVANCE")</f>
        <v>CUMPLIDA</v>
      </c>
    </row>
    <row r="1038" spans="1:17" ht="225.75" x14ac:dyDescent="0.2">
      <c r="A1038" s="987" t="s">
        <v>19</v>
      </c>
      <c r="B1038" s="988" t="s">
        <v>13</v>
      </c>
      <c r="C1038" s="1263" t="s">
        <v>1059</v>
      </c>
      <c r="D1038" s="1263" t="s">
        <v>1060</v>
      </c>
      <c r="E1038" s="1262"/>
      <c r="F1038" s="1262" t="s">
        <v>1219</v>
      </c>
      <c r="G1038" s="362" t="s">
        <v>1074</v>
      </c>
      <c r="H1038" s="362" t="s">
        <v>1115</v>
      </c>
      <c r="I1038" s="962" t="s">
        <v>697</v>
      </c>
      <c r="J1038" s="963">
        <v>1</v>
      </c>
      <c r="K1038" s="1057">
        <v>45017</v>
      </c>
      <c r="L1038" s="1057">
        <v>45138</v>
      </c>
      <c r="M1038" s="964">
        <f t="shared" si="33"/>
        <v>17.285714285714285</v>
      </c>
      <c r="N1038" s="1058">
        <v>1</v>
      </c>
      <c r="O1038" s="962" t="s">
        <v>1190</v>
      </c>
      <c r="P1038" s="364">
        <f t="shared" si="34"/>
        <v>1</v>
      </c>
      <c r="Q1038" s="965" t="str" cm="1">
        <f t="array" aca="1" ref="Q1038" ca="1">IF(ISNUMBER(P1038),IF(P1038=100%,"CUMPLIDA",IF(AND(ISNUMBER(L1038),ISNUMBER(INDIRECT("FECHA_"&amp;$B1038,1))), IF(L1038&lt;=INDIRECT("FECHA_"&amp;$B1038,1),"INCUMPLIDA","PROCESO"), "VERIFICAR FECHA")),"SIN VALOR AVANCE")</f>
        <v>CUMPLIDA</v>
      </c>
    </row>
    <row r="1039" spans="1:17" ht="135.75" x14ac:dyDescent="0.2">
      <c r="A1039" s="987" t="s">
        <v>19</v>
      </c>
      <c r="B1039" s="988" t="s">
        <v>13</v>
      </c>
      <c r="C1039" s="1263" t="s">
        <v>1059</v>
      </c>
      <c r="D1039" s="1263" t="s">
        <v>1060</v>
      </c>
      <c r="E1039" s="1262"/>
      <c r="F1039" s="1262" t="s">
        <v>1219</v>
      </c>
      <c r="G1039" s="362" t="s">
        <v>1085</v>
      </c>
      <c r="H1039" s="362" t="s">
        <v>1086</v>
      </c>
      <c r="I1039" s="962" t="s">
        <v>697</v>
      </c>
      <c r="J1039" s="963">
        <v>1</v>
      </c>
      <c r="K1039" s="1057">
        <v>44958</v>
      </c>
      <c r="L1039" s="1057">
        <v>44985</v>
      </c>
      <c r="M1039" s="964">
        <f t="shared" si="33"/>
        <v>3.8571428571428572</v>
      </c>
      <c r="N1039" s="1058">
        <v>1</v>
      </c>
      <c r="O1039" s="962" t="s">
        <v>1077</v>
      </c>
      <c r="P1039" s="364">
        <f t="shared" si="34"/>
        <v>1</v>
      </c>
      <c r="Q1039" s="965" t="str" cm="1">
        <f t="array" aca="1" ref="Q1039" ca="1">IF(ISNUMBER(P1039),IF(P1039=100%,"CUMPLIDA",IF(AND(ISNUMBER(L1039),ISNUMBER(INDIRECT("FECHA_"&amp;$B1039,1))), IF(L1039&lt;=INDIRECT("FECHA_"&amp;$B1039,1),"INCUMPLIDA","PROCESO"), "VERIFICAR FECHA")),"SIN VALOR AVANCE")</f>
        <v>CUMPLIDA</v>
      </c>
    </row>
    <row r="1040" spans="1:17" ht="135.75" x14ac:dyDescent="0.2">
      <c r="A1040" s="987" t="s">
        <v>19</v>
      </c>
      <c r="B1040" s="988" t="s">
        <v>13</v>
      </c>
      <c r="C1040" s="1263" t="s">
        <v>1059</v>
      </c>
      <c r="D1040" s="1263" t="s">
        <v>1060</v>
      </c>
      <c r="E1040" s="1262"/>
      <c r="F1040" s="1262" t="s">
        <v>1219</v>
      </c>
      <c r="G1040" s="362" t="s">
        <v>1220</v>
      </c>
      <c r="H1040" s="362" t="s">
        <v>1221</v>
      </c>
      <c r="I1040" s="962" t="s">
        <v>697</v>
      </c>
      <c r="J1040" s="963">
        <v>12</v>
      </c>
      <c r="K1040" s="1057">
        <v>44958</v>
      </c>
      <c r="L1040" s="1057">
        <v>45323</v>
      </c>
      <c r="M1040" s="964">
        <f t="shared" si="33"/>
        <v>52.142857142857146</v>
      </c>
      <c r="N1040" s="1058">
        <v>12</v>
      </c>
      <c r="O1040" s="962" t="s">
        <v>1222</v>
      </c>
      <c r="P1040" s="364">
        <f t="shared" si="34"/>
        <v>1</v>
      </c>
      <c r="Q1040" s="965" t="str" cm="1">
        <f t="array" aca="1" ref="Q1040" ca="1">IF(ISNUMBER(P1040),IF(P1040=100%,"CUMPLIDA",IF(AND(ISNUMBER(L1040),ISNUMBER(INDIRECT("FECHA_"&amp;$B1040,1))), IF(L1040&lt;=INDIRECT("FECHA_"&amp;$B1040,1),"INCUMPLIDA","PROCESO"), "VERIFICAR FECHA")),"SIN VALOR AVANCE")</f>
        <v>CUMPLIDA</v>
      </c>
    </row>
    <row r="1041" spans="1:17" ht="135.75" x14ac:dyDescent="0.2">
      <c r="A1041" s="987" t="s">
        <v>19</v>
      </c>
      <c r="B1041" s="988" t="s">
        <v>13</v>
      </c>
      <c r="C1041" s="1263" t="s">
        <v>1059</v>
      </c>
      <c r="D1041" s="1263" t="s">
        <v>1060</v>
      </c>
      <c r="E1041" s="1262"/>
      <c r="F1041" s="1262" t="s">
        <v>1219</v>
      </c>
      <c r="G1041" s="362" t="s">
        <v>1223</v>
      </c>
      <c r="H1041" s="362" t="s">
        <v>1224</v>
      </c>
      <c r="I1041" s="962" t="s">
        <v>697</v>
      </c>
      <c r="J1041" s="963">
        <v>4</v>
      </c>
      <c r="K1041" s="1057">
        <v>44958</v>
      </c>
      <c r="L1041" s="1057">
        <v>45323</v>
      </c>
      <c r="M1041" s="964">
        <f t="shared" si="33"/>
        <v>52.142857142857146</v>
      </c>
      <c r="N1041" s="1058">
        <v>4</v>
      </c>
      <c r="O1041" s="962" t="s">
        <v>1225</v>
      </c>
      <c r="P1041" s="364">
        <f t="shared" si="34"/>
        <v>1</v>
      </c>
      <c r="Q1041" s="965" t="str" cm="1">
        <f t="array" aca="1" ref="Q1041" ca="1">IF(ISNUMBER(P1041),IF(P1041=100%,"CUMPLIDA",IF(AND(ISNUMBER(L1041),ISNUMBER(INDIRECT("FECHA_"&amp;$B1041,1))), IF(L1041&lt;=INDIRECT("FECHA_"&amp;$B1041,1),"INCUMPLIDA","PROCESO"), "VERIFICAR FECHA")),"SIN VALOR AVANCE")</f>
        <v>CUMPLIDA</v>
      </c>
    </row>
    <row r="1042" spans="1:17" ht="75.75" customHeight="1" x14ac:dyDescent="0.2">
      <c r="A1042" s="987" t="s">
        <v>19</v>
      </c>
      <c r="B1042" s="988" t="s">
        <v>13</v>
      </c>
      <c r="C1042" s="1263" t="s">
        <v>1226</v>
      </c>
      <c r="D1042" s="1264" t="s">
        <v>1227</v>
      </c>
      <c r="E1042" s="1262" t="s">
        <v>1228</v>
      </c>
      <c r="F1042" s="1262" t="s">
        <v>1229</v>
      </c>
      <c r="G1042" s="1262" t="s">
        <v>1071</v>
      </c>
      <c r="H1042" s="1008" t="s">
        <v>682</v>
      </c>
      <c r="I1042" s="962" t="s">
        <v>683</v>
      </c>
      <c r="J1042" s="963">
        <v>1</v>
      </c>
      <c r="K1042" s="1057">
        <v>45231</v>
      </c>
      <c r="L1042" s="1057">
        <v>45504</v>
      </c>
      <c r="M1042" s="964">
        <f t="shared" si="33"/>
        <v>39</v>
      </c>
      <c r="N1042" s="1058">
        <v>1</v>
      </c>
      <c r="O1042" s="1011" t="s">
        <v>802</v>
      </c>
      <c r="P1042" s="364">
        <f t="shared" si="34"/>
        <v>1</v>
      </c>
      <c r="Q1042" s="965" t="str" cm="1">
        <f t="array" aca="1" ref="Q1042" ca="1">IF(ISNUMBER(P1042),IF(P1042=100%,"CUMPLIDA",IF(AND(ISNUMBER(L1042),ISNUMBER(INDIRECT("FECHA_"&amp;$B1042,1))), IF(L1042&lt;=INDIRECT("FECHA_"&amp;$B1042,1),"INCUMPLIDA","PROCESO"), "VERIFICAR FECHA")),"SIN VALOR AVANCE")</f>
        <v>CUMPLIDA</v>
      </c>
    </row>
    <row r="1043" spans="1:17" ht="240.75" x14ac:dyDescent="0.2">
      <c r="A1043" s="987" t="s">
        <v>19</v>
      </c>
      <c r="B1043" s="988" t="s">
        <v>13</v>
      </c>
      <c r="C1043" s="1263"/>
      <c r="D1043" s="1264"/>
      <c r="E1043" s="1262"/>
      <c r="F1043" s="1262" t="s">
        <v>1229</v>
      </c>
      <c r="G1043" s="1262"/>
      <c r="H1043" s="1008" t="s">
        <v>685</v>
      </c>
      <c r="I1043" s="962" t="s">
        <v>686</v>
      </c>
      <c r="J1043" s="963">
        <v>1</v>
      </c>
      <c r="K1043" s="1057">
        <v>45231</v>
      </c>
      <c r="L1043" s="1057">
        <v>45504</v>
      </c>
      <c r="M1043" s="964">
        <f t="shared" si="33"/>
        <v>39</v>
      </c>
      <c r="N1043" s="1058">
        <v>1</v>
      </c>
      <c r="O1043" s="1011" t="s">
        <v>1200</v>
      </c>
      <c r="P1043" s="364">
        <f t="shared" si="34"/>
        <v>1</v>
      </c>
      <c r="Q1043" s="965" t="str" cm="1">
        <f t="array" aca="1" ref="Q1043" ca="1">IF(ISNUMBER(P1043),IF(P1043=100%,"CUMPLIDA",IF(AND(ISNUMBER(L1043),ISNUMBER(INDIRECT("FECHA_"&amp;$B1043,1))), IF(L1043&lt;=INDIRECT("FECHA_"&amp;$B1043,1),"INCUMPLIDA","PROCESO"), "VERIFICAR FECHA")),"SIN VALOR AVANCE")</f>
        <v>CUMPLIDA</v>
      </c>
    </row>
    <row r="1044" spans="1:17" ht="165.75" x14ac:dyDescent="0.2">
      <c r="A1044" s="987" t="s">
        <v>19</v>
      </c>
      <c r="B1044" s="988" t="s">
        <v>13</v>
      </c>
      <c r="C1044" s="1263"/>
      <c r="D1044" s="1264"/>
      <c r="E1044" s="1262"/>
      <c r="F1044" s="1262" t="s">
        <v>1229</v>
      </c>
      <c r="G1044" s="362" t="s">
        <v>97</v>
      </c>
      <c r="H1044" s="362" t="s">
        <v>98</v>
      </c>
      <c r="I1044" s="962" t="s">
        <v>99</v>
      </c>
      <c r="J1044" s="967">
        <v>1</v>
      </c>
      <c r="K1044" s="1060">
        <v>45323</v>
      </c>
      <c r="L1044" s="1060">
        <v>45747</v>
      </c>
      <c r="M1044" s="964">
        <f t="shared" si="33"/>
        <v>60.571428571428569</v>
      </c>
      <c r="N1044" s="1058">
        <v>0</v>
      </c>
      <c r="O1044" s="1011" t="s">
        <v>1073</v>
      </c>
      <c r="P1044" s="364">
        <f t="shared" si="34"/>
        <v>0</v>
      </c>
      <c r="Q1044" s="965" t="str" cm="1">
        <f t="array" aca="1" ref="Q1044" ca="1">IF(ISNUMBER(P1044),IF(P1044=100%,"CUMPLIDA",IF(AND(ISNUMBER(L1044),ISNUMBER(INDIRECT("FECHA_"&amp;$B1044,1))), IF(L1044&lt;=INDIRECT("FECHA_"&amp;$B1044,1),"INCUMPLIDA","PROCESO"), "VERIFICAR FECHA")),"SIN VALOR AVANCE")</f>
        <v>PROCESO</v>
      </c>
    </row>
    <row r="1045" spans="1:17" ht="90.75" x14ac:dyDescent="0.2">
      <c r="A1045" s="987" t="s">
        <v>19</v>
      </c>
      <c r="B1045" s="988" t="s">
        <v>13</v>
      </c>
      <c r="C1045" s="1263"/>
      <c r="D1045" s="1264"/>
      <c r="E1045" s="1262"/>
      <c r="F1045" s="1262" t="s">
        <v>1229</v>
      </c>
      <c r="G1045" s="362" t="s">
        <v>101</v>
      </c>
      <c r="H1045" s="362" t="s">
        <v>101</v>
      </c>
      <c r="I1045" s="962" t="s">
        <v>102</v>
      </c>
      <c r="J1045" s="967">
        <v>1</v>
      </c>
      <c r="K1045" s="1060">
        <v>45323</v>
      </c>
      <c r="L1045" s="1060">
        <v>45747</v>
      </c>
      <c r="M1045" s="964">
        <f t="shared" si="33"/>
        <v>60.571428571428569</v>
      </c>
      <c r="N1045" s="1058">
        <v>0</v>
      </c>
      <c r="O1045" s="1011" t="s">
        <v>899</v>
      </c>
      <c r="P1045" s="364">
        <f t="shared" si="34"/>
        <v>0</v>
      </c>
      <c r="Q1045" s="965" t="str" cm="1">
        <f t="array" aca="1" ref="Q1045" ca="1">IF(ISNUMBER(P1045),IF(P1045=100%,"CUMPLIDA",IF(AND(ISNUMBER(L1045),ISNUMBER(INDIRECT("FECHA_"&amp;$B1045,1))), IF(L1045&lt;=INDIRECT("FECHA_"&amp;$B1045,1),"INCUMPLIDA","PROCESO"), "VERIFICAR FECHA")),"SIN VALOR AVANCE")</f>
        <v>PROCESO</v>
      </c>
    </row>
    <row r="1046" spans="1:17" ht="90.75" x14ac:dyDescent="0.2">
      <c r="A1046" s="987" t="s">
        <v>19</v>
      </c>
      <c r="B1046" s="988" t="s">
        <v>13</v>
      </c>
      <c r="C1046" s="1263"/>
      <c r="D1046" s="1264"/>
      <c r="E1046" s="1262"/>
      <c r="F1046" s="1262" t="s">
        <v>1229</v>
      </c>
      <c r="G1046" s="362" t="s">
        <v>237</v>
      </c>
      <c r="H1046" s="362" t="s">
        <v>238</v>
      </c>
      <c r="I1046" s="962" t="s">
        <v>239</v>
      </c>
      <c r="J1046" s="967">
        <v>1</v>
      </c>
      <c r="K1046" s="1060">
        <v>45231</v>
      </c>
      <c r="L1046" s="1060">
        <v>45747</v>
      </c>
      <c r="M1046" s="964">
        <f t="shared" si="33"/>
        <v>73.714285714285708</v>
      </c>
      <c r="N1046" s="1058">
        <v>0</v>
      </c>
      <c r="O1046" s="1011" t="s">
        <v>899</v>
      </c>
      <c r="P1046" s="364">
        <f t="shared" si="34"/>
        <v>0</v>
      </c>
      <c r="Q1046" s="965" t="str" cm="1">
        <f t="array" aca="1" ref="Q1046" ca="1">IF(ISNUMBER(P1046),IF(P1046=100%,"CUMPLIDA",IF(AND(ISNUMBER(L1046),ISNUMBER(INDIRECT("FECHA_"&amp;$B1046,1))), IF(L1046&lt;=INDIRECT("FECHA_"&amp;$B1046,1),"INCUMPLIDA","PROCESO"), "VERIFICAR FECHA")),"SIN VALOR AVANCE")</f>
        <v>PROCESO</v>
      </c>
    </row>
    <row r="1047" spans="1:17" ht="165.75" x14ac:dyDescent="0.2">
      <c r="A1047" s="987" t="s">
        <v>19</v>
      </c>
      <c r="B1047" s="988" t="s">
        <v>13</v>
      </c>
      <c r="C1047" s="1263"/>
      <c r="D1047" s="1264"/>
      <c r="E1047" s="1262"/>
      <c r="F1047" s="1262" t="s">
        <v>1229</v>
      </c>
      <c r="G1047" s="362" t="s">
        <v>104</v>
      </c>
      <c r="H1047" s="362" t="s">
        <v>104</v>
      </c>
      <c r="I1047" s="962" t="s">
        <v>247</v>
      </c>
      <c r="J1047" s="967">
        <v>1</v>
      </c>
      <c r="K1047" s="1060">
        <v>45323</v>
      </c>
      <c r="L1047" s="1060">
        <v>45747</v>
      </c>
      <c r="M1047" s="964">
        <f t="shared" si="33"/>
        <v>60.571428571428569</v>
      </c>
      <c r="N1047" s="1058">
        <v>0</v>
      </c>
      <c r="O1047" s="1011" t="s">
        <v>1073</v>
      </c>
      <c r="P1047" s="364">
        <f t="shared" si="34"/>
        <v>0</v>
      </c>
      <c r="Q1047" s="965" t="str" cm="1">
        <f t="array" aca="1" ref="Q1047" ca="1">IF(ISNUMBER(P1047),IF(P1047=100%,"CUMPLIDA",IF(AND(ISNUMBER(L1047),ISNUMBER(INDIRECT("FECHA_"&amp;$B1047,1))), IF(L1047&lt;=INDIRECT("FECHA_"&amp;$B1047,1),"INCUMPLIDA","PROCESO"), "VERIFICAR FECHA")),"SIN VALOR AVANCE")</f>
        <v>PROCESO</v>
      </c>
    </row>
    <row r="1048" spans="1:17" ht="90.75" x14ac:dyDescent="0.2">
      <c r="A1048" s="987" t="s">
        <v>19</v>
      </c>
      <c r="B1048" s="988" t="s">
        <v>13</v>
      </c>
      <c r="C1048" s="1263"/>
      <c r="D1048" s="1264"/>
      <c r="E1048" s="1262"/>
      <c r="F1048" s="1262" t="s">
        <v>1229</v>
      </c>
      <c r="G1048" s="362" t="s">
        <v>806</v>
      </c>
      <c r="H1048" s="362" t="s">
        <v>806</v>
      </c>
      <c r="I1048" s="962" t="s">
        <v>107</v>
      </c>
      <c r="J1048" s="967">
        <v>1</v>
      </c>
      <c r="K1048" s="1060">
        <v>45231</v>
      </c>
      <c r="L1048" s="1060">
        <v>45747</v>
      </c>
      <c r="M1048" s="964">
        <f t="shared" si="33"/>
        <v>73.714285714285708</v>
      </c>
      <c r="N1048" s="1058">
        <v>0</v>
      </c>
      <c r="O1048" s="1011" t="s">
        <v>899</v>
      </c>
      <c r="P1048" s="364">
        <f t="shared" si="34"/>
        <v>0</v>
      </c>
      <c r="Q1048" s="965" t="str" cm="1">
        <f t="array" aca="1" ref="Q1048" ca="1">IF(ISNUMBER(P1048),IF(P1048=100%,"CUMPLIDA",IF(AND(ISNUMBER(L1048),ISNUMBER(INDIRECT("FECHA_"&amp;$B1048,1))), IF(L1048&lt;=INDIRECT("FECHA_"&amp;$B1048,1),"INCUMPLIDA","PROCESO"), "VERIFICAR FECHA")),"SIN VALOR AVANCE")</f>
        <v>PROCESO</v>
      </c>
    </row>
    <row r="1049" spans="1:17" ht="240.75" x14ac:dyDescent="0.2">
      <c r="A1049" s="987" t="s">
        <v>19</v>
      </c>
      <c r="B1049" s="988" t="s">
        <v>13</v>
      </c>
      <c r="C1049" s="1263"/>
      <c r="D1049" s="1264"/>
      <c r="E1049" s="1262"/>
      <c r="F1049" s="1262" t="s">
        <v>1229</v>
      </c>
      <c r="G1049" s="362" t="s">
        <v>807</v>
      </c>
      <c r="H1049" s="362" t="s">
        <v>807</v>
      </c>
      <c r="I1049" s="962" t="s">
        <v>531</v>
      </c>
      <c r="J1049" s="967">
        <v>1</v>
      </c>
      <c r="K1049" s="1060">
        <v>45231</v>
      </c>
      <c r="L1049" s="1060">
        <v>45808</v>
      </c>
      <c r="M1049" s="964">
        <f t="shared" si="33"/>
        <v>82.428571428571431</v>
      </c>
      <c r="N1049" s="1058">
        <v>0</v>
      </c>
      <c r="O1049" s="1011" t="s">
        <v>1200</v>
      </c>
      <c r="P1049" s="364">
        <f t="shared" si="34"/>
        <v>0</v>
      </c>
      <c r="Q1049" s="965" t="str" cm="1">
        <f t="array" aca="1" ref="Q1049" ca="1">IF(ISNUMBER(P1049),IF(P1049=100%,"CUMPLIDA",IF(AND(ISNUMBER(L1049),ISNUMBER(INDIRECT("FECHA_"&amp;$B1049,1))), IF(L1049&lt;=INDIRECT("FECHA_"&amp;$B1049,1),"INCUMPLIDA","PROCESO"), "VERIFICAR FECHA")),"SIN VALOR AVANCE")</f>
        <v>PROCESO</v>
      </c>
    </row>
    <row r="1050" spans="1:17" ht="90.75" x14ac:dyDescent="0.2">
      <c r="A1050" s="987" t="s">
        <v>19</v>
      </c>
      <c r="B1050" s="988" t="s">
        <v>13</v>
      </c>
      <c r="C1050" s="1263"/>
      <c r="D1050" s="1264"/>
      <c r="E1050" s="1262"/>
      <c r="F1050" s="1262" t="s">
        <v>1229</v>
      </c>
      <c r="G1050" s="362" t="s">
        <v>110</v>
      </c>
      <c r="H1050" s="362" t="s">
        <v>111</v>
      </c>
      <c r="I1050" s="962" t="s">
        <v>112</v>
      </c>
      <c r="J1050" s="967">
        <v>7</v>
      </c>
      <c r="K1050" s="1060">
        <v>46024</v>
      </c>
      <c r="L1050" s="1060">
        <v>46660</v>
      </c>
      <c r="M1050" s="964">
        <f t="shared" si="33"/>
        <v>90.857142857142861</v>
      </c>
      <c r="N1050" s="1058">
        <v>0</v>
      </c>
      <c r="O1050" s="1011" t="s">
        <v>899</v>
      </c>
      <c r="P1050" s="364">
        <f t="shared" si="34"/>
        <v>0</v>
      </c>
      <c r="Q1050" s="965" t="str" cm="1">
        <f t="array" aca="1" ref="Q1050" ca="1">IF(ISNUMBER(P1050),IF(P1050=100%,"CUMPLIDA",IF(AND(ISNUMBER(L1050),ISNUMBER(INDIRECT("FECHA_"&amp;$B1050,1))), IF(L1050&lt;=INDIRECT("FECHA_"&amp;$B1050,1),"INCUMPLIDA","PROCESO"), "VERIFICAR FECHA")),"SIN VALOR AVANCE")</f>
        <v>PROCESO</v>
      </c>
    </row>
    <row r="1051" spans="1:17" ht="180.75" x14ac:dyDescent="0.2">
      <c r="A1051" s="987" t="s">
        <v>19</v>
      </c>
      <c r="B1051" s="988" t="s">
        <v>13</v>
      </c>
      <c r="C1051" s="1263"/>
      <c r="D1051" s="1264"/>
      <c r="E1051" s="1262"/>
      <c r="F1051" s="1262" t="s">
        <v>1229</v>
      </c>
      <c r="G1051" s="362" t="s">
        <v>114</v>
      </c>
      <c r="H1051" s="362" t="s">
        <v>115</v>
      </c>
      <c r="I1051" s="962" t="s">
        <v>116</v>
      </c>
      <c r="J1051" s="967">
        <v>1</v>
      </c>
      <c r="K1051" s="1060">
        <v>46024</v>
      </c>
      <c r="L1051" s="1060">
        <v>46660</v>
      </c>
      <c r="M1051" s="964">
        <f t="shared" si="33"/>
        <v>90.857142857142861</v>
      </c>
      <c r="N1051" s="1058">
        <v>0</v>
      </c>
      <c r="O1051" s="1011" t="s">
        <v>1114</v>
      </c>
      <c r="P1051" s="364">
        <f t="shared" si="34"/>
        <v>0</v>
      </c>
      <c r="Q1051" s="965" t="str" cm="1">
        <f t="array" aca="1" ref="Q1051" ca="1">IF(ISNUMBER(P1051),IF(P1051=100%,"CUMPLIDA",IF(AND(ISNUMBER(L1051),ISNUMBER(INDIRECT("FECHA_"&amp;$B1051,1))), IF(L1051&lt;=INDIRECT("FECHA_"&amp;$B1051,1),"INCUMPLIDA","PROCESO"), "VERIFICAR FECHA")),"SIN VALOR AVANCE")</f>
        <v>PROCESO</v>
      </c>
    </row>
    <row r="1052" spans="1:17" ht="240.75" x14ac:dyDescent="0.2">
      <c r="A1052" s="987" t="s">
        <v>19</v>
      </c>
      <c r="B1052" s="988" t="s">
        <v>13</v>
      </c>
      <c r="C1052" s="1263"/>
      <c r="D1052" s="1264"/>
      <c r="E1052" s="1262"/>
      <c r="F1052" s="1262" t="s">
        <v>1229</v>
      </c>
      <c r="G1052" s="362" t="s">
        <v>117</v>
      </c>
      <c r="H1052" s="362" t="s">
        <v>118</v>
      </c>
      <c r="I1052" s="962" t="s">
        <v>119</v>
      </c>
      <c r="J1052" s="967">
        <v>2</v>
      </c>
      <c r="K1052" s="1060">
        <v>46024</v>
      </c>
      <c r="L1052" s="1060">
        <v>46660</v>
      </c>
      <c r="M1052" s="964">
        <f t="shared" si="33"/>
        <v>90.857142857142861</v>
      </c>
      <c r="N1052" s="1058">
        <v>0</v>
      </c>
      <c r="O1052" s="1011" t="s">
        <v>1200</v>
      </c>
      <c r="P1052" s="364">
        <f t="shared" si="34"/>
        <v>0</v>
      </c>
      <c r="Q1052" s="965" t="str" cm="1">
        <f t="array" aca="1" ref="Q1052" ca="1">IF(ISNUMBER(P1052),IF(P1052=100%,"CUMPLIDA",IF(AND(ISNUMBER(L1052),ISNUMBER(INDIRECT("FECHA_"&amp;$B1052,1))), IF(L1052&lt;=INDIRECT("FECHA_"&amp;$B1052,1),"INCUMPLIDA","PROCESO"), "VERIFICAR FECHA")),"SIN VALOR AVANCE")</f>
        <v>PROCESO</v>
      </c>
    </row>
    <row r="1053" spans="1:17" ht="165" x14ac:dyDescent="0.2">
      <c r="A1053" s="987" t="s">
        <v>19</v>
      </c>
      <c r="B1053" s="988" t="s">
        <v>13</v>
      </c>
      <c r="C1053" s="1263"/>
      <c r="D1053" s="1264"/>
      <c r="E1053" s="1262"/>
      <c r="F1053" s="1262" t="s">
        <v>1229</v>
      </c>
      <c r="G1053" s="362" t="s">
        <v>1097</v>
      </c>
      <c r="H1053" s="362" t="s">
        <v>1230</v>
      </c>
      <c r="I1053" s="962" t="s">
        <v>1099</v>
      </c>
      <c r="J1053" s="963">
        <v>10</v>
      </c>
      <c r="K1053" s="1057">
        <v>44927</v>
      </c>
      <c r="L1053" s="1057">
        <v>45291</v>
      </c>
      <c r="M1053" s="964">
        <f>(L1053-K1053)/7</f>
        <v>52</v>
      </c>
      <c r="N1053" s="1058">
        <v>10</v>
      </c>
      <c r="O1053" s="962" t="s">
        <v>1231</v>
      </c>
      <c r="P1053" s="364">
        <f t="shared" si="34"/>
        <v>1</v>
      </c>
      <c r="Q1053" s="965" t="str" cm="1">
        <f t="array" aca="1" ref="Q1053" ca="1">IF(ISNUMBER(P1053),IF(P1053=100%,"CUMPLIDA",IF(AND(ISNUMBER(L1053),ISNUMBER(INDIRECT("FECHA_"&amp;$B1053,1))), IF(L1053&lt;=INDIRECT("FECHA_"&amp;$B1053,1),"INCUMPLIDA","PROCESO"), "VERIFICAR FECHA")),"SIN VALOR AVANCE")</f>
        <v>CUMPLIDA</v>
      </c>
    </row>
    <row r="1054" spans="1:17" ht="255.75" x14ac:dyDescent="0.2">
      <c r="A1054" s="987" t="s">
        <v>19</v>
      </c>
      <c r="B1054" s="988" t="s">
        <v>13</v>
      </c>
      <c r="C1054" s="1263" t="s">
        <v>359</v>
      </c>
      <c r="D1054" s="1263" t="s">
        <v>1232</v>
      </c>
      <c r="E1054" s="1262" t="s">
        <v>1233</v>
      </c>
      <c r="F1054" s="1262" t="s">
        <v>1234</v>
      </c>
      <c r="G1054" s="1262" t="s">
        <v>1235</v>
      </c>
      <c r="H1054" s="362" t="s">
        <v>1236</v>
      </c>
      <c r="I1054" s="962" t="s">
        <v>1045</v>
      </c>
      <c r="J1054" s="967">
        <v>1</v>
      </c>
      <c r="K1054" s="1057">
        <v>45306</v>
      </c>
      <c r="L1054" s="1057">
        <v>45503</v>
      </c>
      <c r="M1054" s="964">
        <f t="shared" ref="M1054:M1068" si="35">(L1054-K1054)/7</f>
        <v>28.142857142857142</v>
      </c>
      <c r="N1054" s="1058">
        <v>1</v>
      </c>
      <c r="O1054" s="962" t="s">
        <v>1237</v>
      </c>
      <c r="P1054" s="364">
        <f t="shared" si="34"/>
        <v>1</v>
      </c>
      <c r="Q1054" s="965" t="str" cm="1">
        <f t="array" aca="1" ref="Q1054" ca="1">IF(ISNUMBER(P1054),IF(P1054=100%,"CUMPLIDA",IF(AND(ISNUMBER(L1054),ISNUMBER(INDIRECT("FECHA_"&amp;$B1054,1))), IF(L1054&lt;=INDIRECT("FECHA_"&amp;$B1054,1),"INCUMPLIDA","PROCESO"), "VERIFICAR FECHA")),"SIN VALOR AVANCE")</f>
        <v>CUMPLIDA</v>
      </c>
    </row>
    <row r="1055" spans="1:17" ht="255.75" x14ac:dyDescent="0.2">
      <c r="A1055" s="987" t="s">
        <v>19</v>
      </c>
      <c r="B1055" s="988" t="s">
        <v>13</v>
      </c>
      <c r="C1055" s="1263"/>
      <c r="D1055" s="1263"/>
      <c r="E1055" s="1262"/>
      <c r="F1055" s="1262"/>
      <c r="G1055" s="1262"/>
      <c r="H1055" s="362" t="s">
        <v>1238</v>
      </c>
      <c r="I1055" s="962" t="s">
        <v>1239</v>
      </c>
      <c r="J1055" s="967">
        <v>1</v>
      </c>
      <c r="K1055" s="1057">
        <v>45505</v>
      </c>
      <c r="L1055" s="1057">
        <v>45595</v>
      </c>
      <c r="M1055" s="964">
        <f t="shared" si="35"/>
        <v>12.857142857142858</v>
      </c>
      <c r="N1055" s="1058">
        <v>1</v>
      </c>
      <c r="O1055" s="962" t="s">
        <v>1237</v>
      </c>
      <c r="P1055" s="364">
        <f t="shared" si="34"/>
        <v>1</v>
      </c>
      <c r="Q1055" s="965" t="str" cm="1">
        <f t="array" aca="1" ref="Q1055" ca="1">IF(ISNUMBER(P1055),IF(P1055=100%,"CUMPLIDA",IF(AND(ISNUMBER(L1055),ISNUMBER(INDIRECT("FECHA_"&amp;$B1055,1))), IF(L1055&lt;=INDIRECT("FECHA_"&amp;$B1055,1),"INCUMPLIDA","PROCESO"), "VERIFICAR FECHA")),"SIN VALOR AVANCE")</f>
        <v>CUMPLIDA</v>
      </c>
    </row>
    <row r="1056" spans="1:17" ht="255.75" x14ac:dyDescent="0.2">
      <c r="A1056" s="987" t="s">
        <v>19</v>
      </c>
      <c r="B1056" s="988" t="s">
        <v>13</v>
      </c>
      <c r="C1056" s="1263"/>
      <c r="D1056" s="1263"/>
      <c r="E1056" s="1262"/>
      <c r="F1056" s="1262"/>
      <c r="G1056" s="1262"/>
      <c r="H1056" s="362" t="s">
        <v>1240</v>
      </c>
      <c r="I1056" s="962" t="s">
        <v>1241</v>
      </c>
      <c r="J1056" s="967">
        <v>1</v>
      </c>
      <c r="K1056" s="1057">
        <v>45597</v>
      </c>
      <c r="L1056" s="1057">
        <v>45868</v>
      </c>
      <c r="M1056" s="964">
        <f t="shared" si="35"/>
        <v>38.714285714285715</v>
      </c>
      <c r="N1056" s="1058">
        <v>0</v>
      </c>
      <c r="O1056" s="962" t="s">
        <v>1237</v>
      </c>
      <c r="P1056" s="364">
        <f t="shared" si="34"/>
        <v>0</v>
      </c>
      <c r="Q1056" s="965" t="str" cm="1">
        <f t="array" aca="1" ref="Q1056" ca="1">IF(ISNUMBER(P1056),IF(P1056=100%,"CUMPLIDA",IF(AND(ISNUMBER(L1056),ISNUMBER(INDIRECT("FECHA_"&amp;$B1056,1))), IF(L1056&lt;=INDIRECT("FECHA_"&amp;$B1056,1),"INCUMPLIDA","PROCESO"), "VERIFICAR FECHA")),"SIN VALOR AVANCE")</f>
        <v>PROCESO</v>
      </c>
    </row>
    <row r="1057" spans="1:17" ht="255.75" x14ac:dyDescent="0.2">
      <c r="A1057" s="987" t="s">
        <v>19</v>
      </c>
      <c r="B1057" s="988" t="s">
        <v>13</v>
      </c>
      <c r="C1057" s="1263"/>
      <c r="D1057" s="1263"/>
      <c r="E1057" s="1262"/>
      <c r="F1057" s="1262"/>
      <c r="G1057" s="1262"/>
      <c r="H1057" s="362" t="s">
        <v>1242</v>
      </c>
      <c r="I1057" s="962" t="s">
        <v>1243</v>
      </c>
      <c r="J1057" s="967">
        <v>1</v>
      </c>
      <c r="K1057" s="1057">
        <v>45870</v>
      </c>
      <c r="L1057" s="1057">
        <v>46112</v>
      </c>
      <c r="M1057" s="964">
        <f t="shared" si="35"/>
        <v>34.571428571428569</v>
      </c>
      <c r="N1057" s="1058">
        <v>0</v>
      </c>
      <c r="O1057" s="962" t="s">
        <v>1237</v>
      </c>
      <c r="P1057" s="364">
        <f t="shared" si="34"/>
        <v>0</v>
      </c>
      <c r="Q1057" s="965" t="str" cm="1">
        <f t="array" aca="1" ref="Q1057" ca="1">IF(ISNUMBER(P1057),IF(P1057=100%,"CUMPLIDA",IF(AND(ISNUMBER(L1057),ISNUMBER(INDIRECT("FECHA_"&amp;$B1057,1))), IF(L1057&lt;=INDIRECT("FECHA_"&amp;$B1057,1),"INCUMPLIDA","PROCESO"), "VERIFICAR FECHA")),"SIN VALOR AVANCE")</f>
        <v>PROCESO</v>
      </c>
    </row>
    <row r="1058" spans="1:17" ht="90.75" x14ac:dyDescent="0.2">
      <c r="A1058" s="987" t="s">
        <v>19</v>
      </c>
      <c r="B1058" s="988" t="s">
        <v>13</v>
      </c>
      <c r="C1058" s="1263"/>
      <c r="D1058" s="1263"/>
      <c r="E1058" s="1262"/>
      <c r="F1058" s="1262"/>
      <c r="G1058" s="1262"/>
      <c r="H1058" s="1008" t="s">
        <v>682</v>
      </c>
      <c r="I1058" s="962" t="s">
        <v>683</v>
      </c>
      <c r="J1058" s="963">
        <v>1</v>
      </c>
      <c r="K1058" s="1057">
        <v>45231</v>
      </c>
      <c r="L1058" s="1057">
        <v>45504</v>
      </c>
      <c r="M1058" s="964">
        <f t="shared" si="35"/>
        <v>39</v>
      </c>
      <c r="N1058" s="1058">
        <v>1</v>
      </c>
      <c r="O1058" s="1011" t="s">
        <v>802</v>
      </c>
      <c r="P1058" s="364">
        <f t="shared" si="34"/>
        <v>1</v>
      </c>
      <c r="Q1058" s="965" t="str" cm="1">
        <f t="array" aca="1" ref="Q1058" ca="1">IF(ISNUMBER(P1058),IF(P1058=100%,"CUMPLIDA",IF(AND(ISNUMBER(L1058),ISNUMBER(INDIRECT("FECHA_"&amp;$B1058,1))), IF(L1058&lt;=INDIRECT("FECHA_"&amp;$B1058,1),"INCUMPLIDA","PROCESO"), "VERIFICAR FECHA")),"SIN VALOR AVANCE")</f>
        <v>CUMPLIDA</v>
      </c>
    </row>
    <row r="1059" spans="1:17" ht="240.75" x14ac:dyDescent="0.2">
      <c r="A1059" s="987" t="s">
        <v>19</v>
      </c>
      <c r="B1059" s="988" t="s">
        <v>13</v>
      </c>
      <c r="C1059" s="1263"/>
      <c r="D1059" s="1263"/>
      <c r="E1059" s="1262"/>
      <c r="F1059" s="1262"/>
      <c r="G1059" s="1262"/>
      <c r="H1059" s="1008" t="s">
        <v>685</v>
      </c>
      <c r="I1059" s="962" t="s">
        <v>686</v>
      </c>
      <c r="J1059" s="963">
        <v>1</v>
      </c>
      <c r="K1059" s="1057">
        <v>45231</v>
      </c>
      <c r="L1059" s="1057">
        <v>45504</v>
      </c>
      <c r="M1059" s="964">
        <f t="shared" si="35"/>
        <v>39</v>
      </c>
      <c r="N1059" s="1058">
        <v>1</v>
      </c>
      <c r="O1059" s="1011" t="s">
        <v>1200</v>
      </c>
      <c r="P1059" s="364">
        <f t="shared" si="34"/>
        <v>1</v>
      </c>
      <c r="Q1059" s="965" t="str" cm="1">
        <f t="array" aca="1" ref="Q1059" ca="1">IF(ISNUMBER(P1059),IF(P1059=100%,"CUMPLIDA",IF(AND(ISNUMBER(L1059),ISNUMBER(INDIRECT("FECHA_"&amp;$B1059,1))), IF(L1059&lt;=INDIRECT("FECHA_"&amp;$B1059,1),"INCUMPLIDA","PROCESO"), "VERIFICAR FECHA")),"SIN VALOR AVANCE")</f>
        <v>CUMPLIDA</v>
      </c>
    </row>
    <row r="1060" spans="1:17" ht="165.75" x14ac:dyDescent="0.2">
      <c r="A1060" s="987" t="s">
        <v>19</v>
      </c>
      <c r="B1060" s="988" t="s">
        <v>13</v>
      </c>
      <c r="C1060" s="1263"/>
      <c r="D1060" s="1263"/>
      <c r="E1060" s="1262"/>
      <c r="F1060" s="1262"/>
      <c r="G1060" s="362" t="s">
        <v>97</v>
      </c>
      <c r="H1060" s="362" t="s">
        <v>98</v>
      </c>
      <c r="I1060" s="962" t="s">
        <v>99</v>
      </c>
      <c r="J1060" s="967">
        <v>1</v>
      </c>
      <c r="K1060" s="1060">
        <v>45323</v>
      </c>
      <c r="L1060" s="1060">
        <v>45747</v>
      </c>
      <c r="M1060" s="964">
        <f t="shared" si="35"/>
        <v>60.571428571428569</v>
      </c>
      <c r="N1060" s="1058">
        <v>0</v>
      </c>
      <c r="O1060" s="1011" t="s">
        <v>1073</v>
      </c>
      <c r="P1060" s="364">
        <f t="shared" si="34"/>
        <v>0</v>
      </c>
      <c r="Q1060" s="965" t="str" cm="1">
        <f t="array" aca="1" ref="Q1060" ca="1">IF(ISNUMBER(P1060),IF(P1060=100%,"CUMPLIDA",IF(AND(ISNUMBER(L1060),ISNUMBER(INDIRECT("FECHA_"&amp;$B1060,1))), IF(L1060&lt;=INDIRECT("FECHA_"&amp;$B1060,1),"INCUMPLIDA","PROCESO"), "VERIFICAR FECHA")),"SIN VALOR AVANCE")</f>
        <v>PROCESO</v>
      </c>
    </row>
    <row r="1061" spans="1:17" ht="90.75" x14ac:dyDescent="0.2">
      <c r="A1061" s="987" t="s">
        <v>19</v>
      </c>
      <c r="B1061" s="988" t="s">
        <v>13</v>
      </c>
      <c r="C1061" s="1263"/>
      <c r="D1061" s="1263"/>
      <c r="E1061" s="1262"/>
      <c r="F1061" s="1262"/>
      <c r="G1061" s="362" t="s">
        <v>101</v>
      </c>
      <c r="H1061" s="362" t="s">
        <v>101</v>
      </c>
      <c r="I1061" s="962" t="s">
        <v>102</v>
      </c>
      <c r="J1061" s="967">
        <v>1</v>
      </c>
      <c r="K1061" s="1060">
        <v>45323</v>
      </c>
      <c r="L1061" s="1060">
        <v>45747</v>
      </c>
      <c r="M1061" s="964">
        <f t="shared" si="35"/>
        <v>60.571428571428569</v>
      </c>
      <c r="N1061" s="1058">
        <v>0</v>
      </c>
      <c r="O1061" s="1011" t="s">
        <v>899</v>
      </c>
      <c r="P1061" s="364">
        <f t="shared" si="34"/>
        <v>0</v>
      </c>
      <c r="Q1061" s="965" t="str" cm="1">
        <f t="array" aca="1" ref="Q1061" ca="1">IF(ISNUMBER(P1061),IF(P1061=100%,"CUMPLIDA",IF(AND(ISNUMBER(L1061),ISNUMBER(INDIRECT("FECHA_"&amp;$B1061,1))), IF(L1061&lt;=INDIRECT("FECHA_"&amp;$B1061,1),"INCUMPLIDA","PROCESO"), "VERIFICAR FECHA")),"SIN VALOR AVANCE")</f>
        <v>PROCESO</v>
      </c>
    </row>
    <row r="1062" spans="1:17" ht="75.75" customHeight="1" x14ac:dyDescent="0.2">
      <c r="A1062" s="987" t="s">
        <v>19</v>
      </c>
      <c r="B1062" s="988" t="s">
        <v>13</v>
      </c>
      <c r="C1062" s="1263"/>
      <c r="D1062" s="1263"/>
      <c r="E1062" s="1262"/>
      <c r="F1062" s="1262" t="s">
        <v>1234</v>
      </c>
      <c r="G1062" s="362" t="s">
        <v>237</v>
      </c>
      <c r="H1062" s="362" t="s">
        <v>238</v>
      </c>
      <c r="I1062" s="962" t="s">
        <v>239</v>
      </c>
      <c r="J1062" s="967">
        <v>1</v>
      </c>
      <c r="K1062" s="1060">
        <v>45231</v>
      </c>
      <c r="L1062" s="1060">
        <v>45747</v>
      </c>
      <c r="M1062" s="964">
        <f t="shared" si="35"/>
        <v>73.714285714285708</v>
      </c>
      <c r="N1062" s="1058">
        <v>0</v>
      </c>
      <c r="O1062" s="1011" t="s">
        <v>899</v>
      </c>
      <c r="P1062" s="364">
        <f t="shared" si="34"/>
        <v>0</v>
      </c>
      <c r="Q1062" s="965" t="str" cm="1">
        <f t="array" aca="1" ref="Q1062" ca="1">IF(ISNUMBER(P1062),IF(P1062=100%,"CUMPLIDA",IF(AND(ISNUMBER(L1062),ISNUMBER(INDIRECT("FECHA_"&amp;$B1062,1))), IF(L1062&lt;=INDIRECT("FECHA_"&amp;$B1062,1),"INCUMPLIDA","PROCESO"), "VERIFICAR FECHA")),"SIN VALOR AVANCE")</f>
        <v>PROCESO</v>
      </c>
    </row>
    <row r="1063" spans="1:17" ht="165.75" x14ac:dyDescent="0.2">
      <c r="A1063" s="987" t="s">
        <v>19</v>
      </c>
      <c r="B1063" s="988" t="s">
        <v>13</v>
      </c>
      <c r="C1063" s="1263"/>
      <c r="D1063" s="1263"/>
      <c r="E1063" s="1262"/>
      <c r="F1063" s="1262" t="s">
        <v>1234</v>
      </c>
      <c r="G1063" s="362" t="s">
        <v>104</v>
      </c>
      <c r="H1063" s="362" t="s">
        <v>104</v>
      </c>
      <c r="I1063" s="962" t="s">
        <v>247</v>
      </c>
      <c r="J1063" s="967">
        <v>1</v>
      </c>
      <c r="K1063" s="1060">
        <v>45323</v>
      </c>
      <c r="L1063" s="1060">
        <v>45747</v>
      </c>
      <c r="M1063" s="964">
        <f t="shared" si="35"/>
        <v>60.571428571428569</v>
      </c>
      <c r="N1063" s="1058">
        <v>0</v>
      </c>
      <c r="O1063" s="1011" t="s">
        <v>1073</v>
      </c>
      <c r="P1063" s="364">
        <f t="shared" si="34"/>
        <v>0</v>
      </c>
      <c r="Q1063" s="965" t="str" cm="1">
        <f t="array" aca="1" ref="Q1063" ca="1">IF(ISNUMBER(P1063),IF(P1063=100%,"CUMPLIDA",IF(AND(ISNUMBER(L1063),ISNUMBER(INDIRECT("FECHA_"&amp;$B1063,1))), IF(L1063&lt;=INDIRECT("FECHA_"&amp;$B1063,1),"INCUMPLIDA","PROCESO"), "VERIFICAR FECHA")),"SIN VALOR AVANCE")</f>
        <v>PROCESO</v>
      </c>
    </row>
    <row r="1064" spans="1:17" ht="75.75" customHeight="1" x14ac:dyDescent="0.2">
      <c r="A1064" s="987" t="s">
        <v>19</v>
      </c>
      <c r="B1064" s="988" t="s">
        <v>13</v>
      </c>
      <c r="C1064" s="1263"/>
      <c r="D1064" s="1263"/>
      <c r="E1064" s="1262"/>
      <c r="F1064" s="1262" t="s">
        <v>1234</v>
      </c>
      <c r="G1064" s="362" t="s">
        <v>806</v>
      </c>
      <c r="H1064" s="362" t="s">
        <v>806</v>
      </c>
      <c r="I1064" s="962" t="s">
        <v>107</v>
      </c>
      <c r="J1064" s="967">
        <v>1</v>
      </c>
      <c r="K1064" s="1060">
        <v>45231</v>
      </c>
      <c r="L1064" s="1060">
        <v>45747</v>
      </c>
      <c r="M1064" s="964">
        <f t="shared" si="35"/>
        <v>73.714285714285708</v>
      </c>
      <c r="N1064" s="1058">
        <v>0</v>
      </c>
      <c r="O1064" s="1011" t="s">
        <v>899</v>
      </c>
      <c r="P1064" s="364">
        <f t="shared" si="34"/>
        <v>0</v>
      </c>
      <c r="Q1064" s="965" t="str" cm="1">
        <f t="array" aca="1" ref="Q1064" ca="1">IF(ISNUMBER(P1064),IF(P1064=100%,"CUMPLIDA",IF(AND(ISNUMBER(L1064),ISNUMBER(INDIRECT("FECHA_"&amp;$B1064,1))), IF(L1064&lt;=INDIRECT("FECHA_"&amp;$B1064,1),"INCUMPLIDA","PROCESO"), "VERIFICAR FECHA")),"SIN VALOR AVANCE")</f>
        <v>PROCESO</v>
      </c>
    </row>
    <row r="1065" spans="1:17" ht="240.75" x14ac:dyDescent="0.2">
      <c r="A1065" s="987" t="s">
        <v>19</v>
      </c>
      <c r="B1065" s="988" t="s">
        <v>13</v>
      </c>
      <c r="C1065" s="1263"/>
      <c r="D1065" s="1263"/>
      <c r="E1065" s="1262"/>
      <c r="F1065" s="1262" t="s">
        <v>1234</v>
      </c>
      <c r="G1065" s="362" t="s">
        <v>807</v>
      </c>
      <c r="H1065" s="362" t="s">
        <v>807</v>
      </c>
      <c r="I1065" s="962" t="s">
        <v>531</v>
      </c>
      <c r="J1065" s="967">
        <v>1</v>
      </c>
      <c r="K1065" s="1060">
        <v>45231</v>
      </c>
      <c r="L1065" s="1060">
        <v>45808</v>
      </c>
      <c r="M1065" s="964">
        <f t="shared" si="35"/>
        <v>82.428571428571431</v>
      </c>
      <c r="N1065" s="1058">
        <v>0</v>
      </c>
      <c r="O1065" s="1011" t="s">
        <v>1200</v>
      </c>
      <c r="P1065" s="364">
        <f t="shared" si="34"/>
        <v>0</v>
      </c>
      <c r="Q1065" s="965" t="str" cm="1">
        <f t="array" aca="1" ref="Q1065" ca="1">IF(ISNUMBER(P1065),IF(P1065=100%,"CUMPLIDA",IF(AND(ISNUMBER(L1065),ISNUMBER(INDIRECT("FECHA_"&amp;$B1065,1))), IF(L1065&lt;=INDIRECT("FECHA_"&amp;$B1065,1),"INCUMPLIDA","PROCESO"), "VERIFICAR FECHA")),"SIN VALOR AVANCE")</f>
        <v>PROCESO</v>
      </c>
    </row>
    <row r="1066" spans="1:17" ht="75.75" customHeight="1" x14ac:dyDescent="0.2">
      <c r="A1066" s="987" t="s">
        <v>19</v>
      </c>
      <c r="B1066" s="988" t="s">
        <v>13</v>
      </c>
      <c r="C1066" s="1263"/>
      <c r="D1066" s="1263"/>
      <c r="E1066" s="1262"/>
      <c r="F1066" s="1262" t="s">
        <v>1234</v>
      </c>
      <c r="G1066" s="362" t="s">
        <v>110</v>
      </c>
      <c r="H1066" s="362" t="s">
        <v>111</v>
      </c>
      <c r="I1066" s="962" t="s">
        <v>112</v>
      </c>
      <c r="J1066" s="967">
        <v>8</v>
      </c>
      <c r="K1066" s="1060">
        <v>45809</v>
      </c>
      <c r="L1066" s="1060">
        <v>46568</v>
      </c>
      <c r="M1066" s="964">
        <f t="shared" si="35"/>
        <v>108.42857142857143</v>
      </c>
      <c r="N1066" s="1058">
        <v>0</v>
      </c>
      <c r="O1066" s="1011" t="s">
        <v>899</v>
      </c>
      <c r="P1066" s="364">
        <f t="shared" si="34"/>
        <v>0</v>
      </c>
      <c r="Q1066" s="965" t="str" cm="1">
        <f t="array" aca="1" ref="Q1066" ca="1">IF(ISNUMBER(P1066),IF(P1066=100%,"CUMPLIDA",IF(AND(ISNUMBER(L1066),ISNUMBER(INDIRECT("FECHA_"&amp;$B1066,1))), IF(L1066&lt;=INDIRECT("FECHA_"&amp;$B1066,1),"INCUMPLIDA","PROCESO"), "VERIFICAR FECHA")),"SIN VALOR AVANCE")</f>
        <v>PROCESO</v>
      </c>
    </row>
    <row r="1067" spans="1:17" ht="165.75" x14ac:dyDescent="0.2">
      <c r="A1067" s="987" t="s">
        <v>19</v>
      </c>
      <c r="B1067" s="988" t="s">
        <v>13</v>
      </c>
      <c r="C1067" s="1263"/>
      <c r="D1067" s="1263"/>
      <c r="E1067" s="1262"/>
      <c r="F1067" s="1262" t="s">
        <v>1234</v>
      </c>
      <c r="G1067" s="362" t="s">
        <v>114</v>
      </c>
      <c r="H1067" s="362" t="s">
        <v>115</v>
      </c>
      <c r="I1067" s="962" t="s">
        <v>116</v>
      </c>
      <c r="J1067" s="967">
        <v>1</v>
      </c>
      <c r="K1067" s="1060">
        <v>45809</v>
      </c>
      <c r="L1067" s="1060">
        <v>46568</v>
      </c>
      <c r="M1067" s="964">
        <f t="shared" si="35"/>
        <v>108.42857142857143</v>
      </c>
      <c r="N1067" s="1058">
        <v>0</v>
      </c>
      <c r="O1067" s="1011" t="s">
        <v>1073</v>
      </c>
      <c r="P1067" s="364">
        <f t="shared" si="34"/>
        <v>0</v>
      </c>
      <c r="Q1067" s="965" t="str" cm="1">
        <f t="array" aca="1" ref="Q1067" ca="1">IF(ISNUMBER(P1067),IF(P1067=100%,"CUMPLIDA",IF(AND(ISNUMBER(L1067),ISNUMBER(INDIRECT("FECHA_"&amp;$B1067,1))), IF(L1067&lt;=INDIRECT("FECHA_"&amp;$B1067,1),"INCUMPLIDA","PROCESO"), "VERIFICAR FECHA")),"SIN VALOR AVANCE")</f>
        <v>PROCESO</v>
      </c>
    </row>
    <row r="1068" spans="1:17" ht="240.75" x14ac:dyDescent="0.2">
      <c r="A1068" s="987" t="s">
        <v>19</v>
      </c>
      <c r="B1068" s="988" t="s">
        <v>13</v>
      </c>
      <c r="C1068" s="1263"/>
      <c r="D1068" s="1263"/>
      <c r="E1068" s="1262"/>
      <c r="F1068" s="1262" t="s">
        <v>1234</v>
      </c>
      <c r="G1068" s="362" t="s">
        <v>117</v>
      </c>
      <c r="H1068" s="362" t="s">
        <v>118</v>
      </c>
      <c r="I1068" s="962" t="s">
        <v>119</v>
      </c>
      <c r="J1068" s="967">
        <v>2</v>
      </c>
      <c r="K1068" s="1060">
        <v>45809</v>
      </c>
      <c r="L1068" s="1060">
        <v>46568</v>
      </c>
      <c r="M1068" s="964">
        <f t="shared" si="35"/>
        <v>108.42857142857143</v>
      </c>
      <c r="N1068" s="1058">
        <v>0</v>
      </c>
      <c r="O1068" s="1011" t="s">
        <v>1200</v>
      </c>
      <c r="P1068" s="364">
        <f t="shared" si="34"/>
        <v>0</v>
      </c>
      <c r="Q1068" s="965" t="str" cm="1">
        <f t="array" aca="1" ref="Q1068" ca="1">IF(ISNUMBER(P1068),IF(P1068=100%,"CUMPLIDA",IF(AND(ISNUMBER(L1068),ISNUMBER(INDIRECT("FECHA_"&amp;$B1068,1))), IF(L1068&lt;=INDIRECT("FECHA_"&amp;$B1068,1),"INCUMPLIDA","PROCESO"), "VERIFICAR FECHA")),"SIN VALOR AVANCE")</f>
        <v>PROCESO</v>
      </c>
    </row>
    <row r="1069" spans="1:17" ht="150" x14ac:dyDescent="0.2">
      <c r="A1069" s="987" t="s">
        <v>19</v>
      </c>
      <c r="B1069" s="988" t="s">
        <v>13</v>
      </c>
      <c r="C1069" s="966" t="s">
        <v>359</v>
      </c>
      <c r="D1069" s="966" t="s">
        <v>1244</v>
      </c>
      <c r="E1069" s="362" t="s">
        <v>1245</v>
      </c>
      <c r="F1069" s="362" t="s">
        <v>1246</v>
      </c>
      <c r="G1069" s="362" t="s">
        <v>1247</v>
      </c>
      <c r="H1069" s="362" t="s">
        <v>1248</v>
      </c>
      <c r="I1069" s="962" t="s">
        <v>1249</v>
      </c>
      <c r="J1069" s="963">
        <v>3</v>
      </c>
      <c r="K1069" s="1057">
        <v>45474</v>
      </c>
      <c r="L1069" s="1057">
        <v>46022</v>
      </c>
      <c r="M1069" s="964">
        <f>(L1069-K1069)/7</f>
        <v>78.285714285714292</v>
      </c>
      <c r="N1069" s="1058">
        <v>0</v>
      </c>
      <c r="O1069" s="962" t="s">
        <v>1250</v>
      </c>
      <c r="P1069" s="364">
        <f t="shared" si="34"/>
        <v>0</v>
      </c>
      <c r="Q1069" s="965" t="str" cm="1">
        <f t="array" aca="1" ref="Q1069" ca="1">IF(ISNUMBER(P1069),IF(P1069=100%,"CUMPLIDA",IF(AND(ISNUMBER(L1069),ISNUMBER(INDIRECT("FECHA_"&amp;$B1069,1))), IF(L1069&lt;=INDIRECT("FECHA_"&amp;$B1069,1),"INCUMPLIDA","PROCESO"), "VERIFICAR FECHA")),"SIN VALOR AVANCE")</f>
        <v>PROCESO</v>
      </c>
    </row>
    <row r="1070" spans="1:17" ht="150" x14ac:dyDescent="0.2">
      <c r="A1070" s="987" t="s">
        <v>19</v>
      </c>
      <c r="B1070" s="988" t="s">
        <v>13</v>
      </c>
      <c r="C1070" s="1263" t="s">
        <v>359</v>
      </c>
      <c r="D1070" s="1263" t="s">
        <v>1244</v>
      </c>
      <c r="E1070" s="1262" t="s">
        <v>1251</v>
      </c>
      <c r="F1070" s="1262" t="s">
        <v>1252</v>
      </c>
      <c r="G1070" s="362" t="s">
        <v>1253</v>
      </c>
      <c r="H1070" s="362" t="s">
        <v>1254</v>
      </c>
      <c r="I1070" s="962" t="s">
        <v>1255</v>
      </c>
      <c r="J1070" s="967">
        <v>3</v>
      </c>
      <c r="K1070" s="1057">
        <v>45139</v>
      </c>
      <c r="L1070" s="1057">
        <v>45504</v>
      </c>
      <c r="M1070" s="964">
        <f t="shared" ref="M1070:M1108" si="36">(L1070-K1070)/7</f>
        <v>52.142857142857146</v>
      </c>
      <c r="N1070" s="1058">
        <v>3</v>
      </c>
      <c r="O1070" s="962" t="s">
        <v>1256</v>
      </c>
      <c r="P1070" s="364">
        <f t="shared" si="34"/>
        <v>1</v>
      </c>
      <c r="Q1070" s="965" t="str" cm="1">
        <f t="array" aca="1" ref="Q1070" ca="1">IF(ISNUMBER(P1070),IF(P1070=100%,"CUMPLIDA",IF(AND(ISNUMBER(L1070),ISNUMBER(INDIRECT("FECHA_"&amp;$B1070,1))), IF(L1070&lt;=INDIRECT("FECHA_"&amp;$B1070,1),"INCUMPLIDA","PROCESO"), "VERIFICAR FECHA")),"SIN VALOR AVANCE")</f>
        <v>CUMPLIDA</v>
      </c>
    </row>
    <row r="1071" spans="1:17" ht="90.75" x14ac:dyDescent="0.2">
      <c r="A1071" s="987" t="s">
        <v>19</v>
      </c>
      <c r="B1071" s="988" t="s">
        <v>13</v>
      </c>
      <c r="C1071" s="1263"/>
      <c r="D1071" s="1263"/>
      <c r="E1071" s="1262"/>
      <c r="F1071" s="1262"/>
      <c r="G1071" s="362" t="s">
        <v>1071</v>
      </c>
      <c r="H1071" s="1008" t="s">
        <v>682</v>
      </c>
      <c r="I1071" s="962" t="s">
        <v>683</v>
      </c>
      <c r="J1071" s="963">
        <v>1</v>
      </c>
      <c r="K1071" s="1057">
        <v>45231</v>
      </c>
      <c r="L1071" s="1057">
        <v>45504</v>
      </c>
      <c r="M1071" s="964">
        <f t="shared" si="36"/>
        <v>39</v>
      </c>
      <c r="N1071" s="1058">
        <v>1</v>
      </c>
      <c r="O1071" s="1011" t="s">
        <v>802</v>
      </c>
      <c r="P1071" s="364">
        <f t="shared" si="34"/>
        <v>1</v>
      </c>
      <c r="Q1071" s="965" t="str" cm="1">
        <f t="array" aca="1" ref="Q1071" ca="1">IF(ISNUMBER(P1071),IF(P1071=100%,"CUMPLIDA",IF(AND(ISNUMBER(L1071),ISNUMBER(INDIRECT("FECHA_"&amp;$B1071,1))), IF(L1071&lt;=INDIRECT("FECHA_"&amp;$B1071,1),"INCUMPLIDA","PROCESO"), "VERIFICAR FECHA")),"SIN VALOR AVANCE")</f>
        <v>CUMPLIDA</v>
      </c>
    </row>
    <row r="1072" spans="1:17" ht="240.75" x14ac:dyDescent="0.2">
      <c r="A1072" s="987" t="s">
        <v>19</v>
      </c>
      <c r="B1072" s="988" t="s">
        <v>13</v>
      </c>
      <c r="C1072" s="1263"/>
      <c r="D1072" s="1263"/>
      <c r="E1072" s="1262"/>
      <c r="F1072" s="1262"/>
      <c r="G1072" s="362" t="s">
        <v>1071</v>
      </c>
      <c r="H1072" s="1008" t="s">
        <v>685</v>
      </c>
      <c r="I1072" s="962" t="s">
        <v>686</v>
      </c>
      <c r="J1072" s="963">
        <v>1</v>
      </c>
      <c r="K1072" s="1057">
        <v>45231</v>
      </c>
      <c r="L1072" s="1057">
        <v>45504</v>
      </c>
      <c r="M1072" s="964">
        <f t="shared" si="36"/>
        <v>39</v>
      </c>
      <c r="N1072" s="1058">
        <v>1</v>
      </c>
      <c r="O1072" s="1011" t="s">
        <v>1200</v>
      </c>
      <c r="P1072" s="364">
        <f t="shared" si="34"/>
        <v>1</v>
      </c>
      <c r="Q1072" s="965" t="str" cm="1">
        <f t="array" aca="1" ref="Q1072" ca="1">IF(ISNUMBER(P1072),IF(P1072=100%,"CUMPLIDA",IF(AND(ISNUMBER(L1072),ISNUMBER(INDIRECT("FECHA_"&amp;$B1072,1))), IF(L1072&lt;=INDIRECT("FECHA_"&amp;$B1072,1),"INCUMPLIDA","PROCESO"), "VERIFICAR FECHA")),"SIN VALOR AVANCE")</f>
        <v>CUMPLIDA</v>
      </c>
    </row>
    <row r="1073" spans="1:17" ht="180.75" x14ac:dyDescent="0.2">
      <c r="A1073" s="987" t="s">
        <v>19</v>
      </c>
      <c r="B1073" s="988" t="s">
        <v>13</v>
      </c>
      <c r="C1073" s="1263"/>
      <c r="D1073" s="1263"/>
      <c r="E1073" s="1262"/>
      <c r="F1073" s="1262"/>
      <c r="G1073" s="362" t="s">
        <v>97</v>
      </c>
      <c r="H1073" s="362" t="s">
        <v>98</v>
      </c>
      <c r="I1073" s="962" t="s">
        <v>99</v>
      </c>
      <c r="J1073" s="967">
        <v>1</v>
      </c>
      <c r="K1073" s="1060">
        <v>45323</v>
      </c>
      <c r="L1073" s="1060">
        <v>45747</v>
      </c>
      <c r="M1073" s="964">
        <f t="shared" si="36"/>
        <v>60.571428571428569</v>
      </c>
      <c r="N1073" s="1058">
        <v>0</v>
      </c>
      <c r="O1073" s="1011" t="s">
        <v>1114</v>
      </c>
      <c r="P1073" s="364">
        <f t="shared" si="34"/>
        <v>0</v>
      </c>
      <c r="Q1073" s="965" t="str" cm="1">
        <f t="array" aca="1" ref="Q1073" ca="1">IF(ISNUMBER(P1073),IF(P1073=100%,"CUMPLIDA",IF(AND(ISNUMBER(L1073),ISNUMBER(INDIRECT("FECHA_"&amp;$B1073,1))), IF(L1073&lt;=INDIRECT("FECHA_"&amp;$B1073,1),"INCUMPLIDA","PROCESO"), "VERIFICAR FECHA")),"SIN VALOR AVANCE")</f>
        <v>PROCESO</v>
      </c>
    </row>
    <row r="1074" spans="1:17" ht="90.75" x14ac:dyDescent="0.2">
      <c r="A1074" s="987" t="s">
        <v>19</v>
      </c>
      <c r="B1074" s="988" t="s">
        <v>13</v>
      </c>
      <c r="C1074" s="1263"/>
      <c r="D1074" s="1263"/>
      <c r="E1074" s="1262"/>
      <c r="F1074" s="1262"/>
      <c r="G1074" s="362" t="s">
        <v>101</v>
      </c>
      <c r="H1074" s="362" t="s">
        <v>101</v>
      </c>
      <c r="I1074" s="962" t="s">
        <v>102</v>
      </c>
      <c r="J1074" s="967">
        <v>1</v>
      </c>
      <c r="K1074" s="1060">
        <v>45323</v>
      </c>
      <c r="L1074" s="1060">
        <v>45747</v>
      </c>
      <c r="M1074" s="964">
        <f t="shared" si="36"/>
        <v>60.571428571428569</v>
      </c>
      <c r="N1074" s="1058">
        <v>0</v>
      </c>
      <c r="O1074" s="1011" t="s">
        <v>899</v>
      </c>
      <c r="P1074" s="364">
        <f t="shared" si="34"/>
        <v>0</v>
      </c>
      <c r="Q1074" s="965" t="str" cm="1">
        <f t="array" aca="1" ref="Q1074" ca="1">IF(ISNUMBER(P1074),IF(P1074=100%,"CUMPLIDA",IF(AND(ISNUMBER(L1074),ISNUMBER(INDIRECT("FECHA_"&amp;$B1074,1))), IF(L1074&lt;=INDIRECT("FECHA_"&amp;$B1074,1),"INCUMPLIDA","PROCESO"), "VERIFICAR FECHA")),"SIN VALOR AVANCE")</f>
        <v>PROCESO</v>
      </c>
    </row>
    <row r="1075" spans="1:17" ht="90.75" x14ac:dyDescent="0.2">
      <c r="A1075" s="987" t="s">
        <v>19</v>
      </c>
      <c r="B1075" s="988" t="s">
        <v>13</v>
      </c>
      <c r="C1075" s="1263"/>
      <c r="D1075" s="1263"/>
      <c r="E1075" s="1262"/>
      <c r="F1075" s="1262"/>
      <c r="G1075" s="362" t="s">
        <v>237</v>
      </c>
      <c r="H1075" s="362" t="s">
        <v>238</v>
      </c>
      <c r="I1075" s="962" t="s">
        <v>239</v>
      </c>
      <c r="J1075" s="967">
        <v>1</v>
      </c>
      <c r="K1075" s="1060">
        <v>45231</v>
      </c>
      <c r="L1075" s="1060">
        <v>45747</v>
      </c>
      <c r="M1075" s="964">
        <f t="shared" si="36"/>
        <v>73.714285714285708</v>
      </c>
      <c r="N1075" s="1058">
        <v>0</v>
      </c>
      <c r="O1075" s="1011" t="s">
        <v>899</v>
      </c>
      <c r="P1075" s="364">
        <f t="shared" si="34"/>
        <v>0</v>
      </c>
      <c r="Q1075" s="965" t="str" cm="1">
        <f t="array" aca="1" ref="Q1075" ca="1">IF(ISNUMBER(P1075),IF(P1075=100%,"CUMPLIDA",IF(AND(ISNUMBER(L1075),ISNUMBER(INDIRECT("FECHA_"&amp;$B1075,1))), IF(L1075&lt;=INDIRECT("FECHA_"&amp;$B1075,1),"INCUMPLIDA","PROCESO"), "VERIFICAR FECHA")),"SIN VALOR AVANCE")</f>
        <v>PROCESO</v>
      </c>
    </row>
    <row r="1076" spans="1:17" ht="180.75" x14ac:dyDescent="0.2">
      <c r="A1076" s="987" t="s">
        <v>19</v>
      </c>
      <c r="B1076" s="988" t="s">
        <v>13</v>
      </c>
      <c r="C1076" s="1263"/>
      <c r="D1076" s="1263"/>
      <c r="E1076" s="1262"/>
      <c r="F1076" s="1262"/>
      <c r="G1076" s="362" t="s">
        <v>104</v>
      </c>
      <c r="H1076" s="362" t="s">
        <v>104</v>
      </c>
      <c r="I1076" s="962" t="s">
        <v>247</v>
      </c>
      <c r="J1076" s="967">
        <v>1</v>
      </c>
      <c r="K1076" s="1060">
        <v>45323</v>
      </c>
      <c r="L1076" s="1060">
        <v>45747</v>
      </c>
      <c r="M1076" s="964">
        <f t="shared" si="36"/>
        <v>60.571428571428569</v>
      </c>
      <c r="N1076" s="1058">
        <v>0</v>
      </c>
      <c r="O1076" s="1011" t="s">
        <v>1114</v>
      </c>
      <c r="P1076" s="364">
        <f t="shared" si="34"/>
        <v>0</v>
      </c>
      <c r="Q1076" s="965" t="str" cm="1">
        <f t="array" aca="1" ref="Q1076" ca="1">IF(ISNUMBER(P1076),IF(P1076=100%,"CUMPLIDA",IF(AND(ISNUMBER(L1076),ISNUMBER(INDIRECT("FECHA_"&amp;$B1076,1))), IF(L1076&lt;=INDIRECT("FECHA_"&amp;$B1076,1),"INCUMPLIDA","PROCESO"), "VERIFICAR FECHA")),"SIN VALOR AVANCE")</f>
        <v>PROCESO</v>
      </c>
    </row>
    <row r="1077" spans="1:17" ht="90.75" x14ac:dyDescent="0.2">
      <c r="A1077" s="987" t="s">
        <v>19</v>
      </c>
      <c r="B1077" s="988" t="s">
        <v>13</v>
      </c>
      <c r="C1077" s="1263"/>
      <c r="D1077" s="1263"/>
      <c r="E1077" s="1262"/>
      <c r="F1077" s="1262"/>
      <c r="G1077" s="362" t="s">
        <v>806</v>
      </c>
      <c r="H1077" s="362" t="s">
        <v>806</v>
      </c>
      <c r="I1077" s="962" t="s">
        <v>107</v>
      </c>
      <c r="J1077" s="967">
        <v>1</v>
      </c>
      <c r="K1077" s="1060">
        <v>45231</v>
      </c>
      <c r="L1077" s="1060">
        <v>45747</v>
      </c>
      <c r="M1077" s="964">
        <f t="shared" si="36"/>
        <v>73.714285714285708</v>
      </c>
      <c r="N1077" s="1058">
        <v>0</v>
      </c>
      <c r="O1077" s="1011" t="s">
        <v>899</v>
      </c>
      <c r="P1077" s="364">
        <f t="shared" si="34"/>
        <v>0</v>
      </c>
      <c r="Q1077" s="965" t="str" cm="1">
        <f t="array" aca="1" ref="Q1077" ca="1">IF(ISNUMBER(P1077),IF(P1077=100%,"CUMPLIDA",IF(AND(ISNUMBER(L1077),ISNUMBER(INDIRECT("FECHA_"&amp;$B1077,1))), IF(L1077&lt;=INDIRECT("FECHA_"&amp;$B1077,1),"INCUMPLIDA","PROCESO"), "VERIFICAR FECHA")),"SIN VALOR AVANCE")</f>
        <v>PROCESO</v>
      </c>
    </row>
    <row r="1078" spans="1:17" ht="240.75" x14ac:dyDescent="0.2">
      <c r="A1078" s="987" t="s">
        <v>19</v>
      </c>
      <c r="B1078" s="988" t="s">
        <v>13</v>
      </c>
      <c r="C1078" s="1263"/>
      <c r="D1078" s="1263"/>
      <c r="E1078" s="1262"/>
      <c r="F1078" s="1262" t="s">
        <v>1252</v>
      </c>
      <c r="G1078" s="362" t="s">
        <v>807</v>
      </c>
      <c r="H1078" s="362" t="s">
        <v>807</v>
      </c>
      <c r="I1078" s="962" t="s">
        <v>531</v>
      </c>
      <c r="J1078" s="967">
        <v>1</v>
      </c>
      <c r="K1078" s="1060">
        <v>45231</v>
      </c>
      <c r="L1078" s="1060">
        <v>45808</v>
      </c>
      <c r="M1078" s="964">
        <f t="shared" si="36"/>
        <v>82.428571428571431</v>
      </c>
      <c r="N1078" s="1058">
        <v>0</v>
      </c>
      <c r="O1078" s="1011" t="s">
        <v>1200</v>
      </c>
      <c r="P1078" s="364">
        <f t="shared" si="34"/>
        <v>0</v>
      </c>
      <c r="Q1078" s="965" t="str" cm="1">
        <f t="array" aca="1" ref="Q1078" ca="1">IF(ISNUMBER(P1078),IF(P1078=100%,"CUMPLIDA",IF(AND(ISNUMBER(L1078),ISNUMBER(INDIRECT("FECHA_"&amp;$B1078,1))), IF(L1078&lt;=INDIRECT("FECHA_"&amp;$B1078,1),"INCUMPLIDA","PROCESO"), "VERIFICAR FECHA")),"SIN VALOR AVANCE")</f>
        <v>PROCESO</v>
      </c>
    </row>
    <row r="1079" spans="1:17" ht="75.75" customHeight="1" x14ac:dyDescent="0.2">
      <c r="A1079" s="987" t="s">
        <v>19</v>
      </c>
      <c r="B1079" s="988" t="s">
        <v>13</v>
      </c>
      <c r="C1079" s="1263"/>
      <c r="D1079" s="1263"/>
      <c r="E1079" s="1262"/>
      <c r="F1079" s="1262" t="s">
        <v>1252</v>
      </c>
      <c r="G1079" s="362" t="s">
        <v>110</v>
      </c>
      <c r="H1079" s="362" t="s">
        <v>111</v>
      </c>
      <c r="I1079" s="962" t="s">
        <v>112</v>
      </c>
      <c r="J1079" s="967">
        <v>7</v>
      </c>
      <c r="K1079" s="1060">
        <v>46024</v>
      </c>
      <c r="L1079" s="1060">
        <v>46660</v>
      </c>
      <c r="M1079" s="964">
        <f t="shared" si="36"/>
        <v>90.857142857142861</v>
      </c>
      <c r="N1079" s="1058">
        <v>0</v>
      </c>
      <c r="O1079" s="1011" t="s">
        <v>899</v>
      </c>
      <c r="P1079" s="364">
        <f t="shared" si="34"/>
        <v>0</v>
      </c>
      <c r="Q1079" s="965" t="str" cm="1">
        <f t="array" aca="1" ref="Q1079" ca="1">IF(ISNUMBER(P1079),IF(P1079=100%,"CUMPLIDA",IF(AND(ISNUMBER(L1079),ISNUMBER(INDIRECT("FECHA_"&amp;$B1079,1))), IF(L1079&lt;=INDIRECT("FECHA_"&amp;$B1079,1),"INCUMPLIDA","PROCESO"), "VERIFICAR FECHA")),"SIN VALOR AVANCE")</f>
        <v>PROCESO</v>
      </c>
    </row>
    <row r="1080" spans="1:17" ht="180.75" x14ac:dyDescent="0.2">
      <c r="A1080" s="987" t="s">
        <v>19</v>
      </c>
      <c r="B1080" s="988" t="s">
        <v>13</v>
      </c>
      <c r="C1080" s="1263"/>
      <c r="D1080" s="1263"/>
      <c r="E1080" s="1262"/>
      <c r="F1080" s="1262" t="s">
        <v>1252</v>
      </c>
      <c r="G1080" s="362" t="s">
        <v>114</v>
      </c>
      <c r="H1080" s="362" t="s">
        <v>115</v>
      </c>
      <c r="I1080" s="962" t="s">
        <v>116</v>
      </c>
      <c r="J1080" s="967">
        <v>1</v>
      </c>
      <c r="K1080" s="1060">
        <v>46024</v>
      </c>
      <c r="L1080" s="1060">
        <v>46660</v>
      </c>
      <c r="M1080" s="964">
        <f t="shared" si="36"/>
        <v>90.857142857142861</v>
      </c>
      <c r="N1080" s="1058">
        <v>0</v>
      </c>
      <c r="O1080" s="1011" t="s">
        <v>1114</v>
      </c>
      <c r="P1080" s="364">
        <f t="shared" si="34"/>
        <v>0</v>
      </c>
      <c r="Q1080" s="965" t="str" cm="1">
        <f t="array" aca="1" ref="Q1080" ca="1">IF(ISNUMBER(P1080),IF(P1080=100%,"CUMPLIDA",IF(AND(ISNUMBER(L1080),ISNUMBER(INDIRECT("FECHA_"&amp;$B1080,1))), IF(L1080&lt;=INDIRECT("FECHA_"&amp;$B1080,1),"INCUMPLIDA","PROCESO"), "VERIFICAR FECHA")),"SIN VALOR AVANCE")</f>
        <v>PROCESO</v>
      </c>
    </row>
    <row r="1081" spans="1:17" ht="240.75" x14ac:dyDescent="0.2">
      <c r="A1081" s="987" t="s">
        <v>19</v>
      </c>
      <c r="B1081" s="988" t="s">
        <v>13</v>
      </c>
      <c r="C1081" s="1263"/>
      <c r="D1081" s="1263"/>
      <c r="E1081" s="1262"/>
      <c r="F1081" s="1262" t="s">
        <v>1257</v>
      </c>
      <c r="G1081" s="362" t="s">
        <v>117</v>
      </c>
      <c r="H1081" s="362" t="s">
        <v>118</v>
      </c>
      <c r="I1081" s="962" t="s">
        <v>119</v>
      </c>
      <c r="J1081" s="967">
        <v>2</v>
      </c>
      <c r="K1081" s="1060">
        <v>46024</v>
      </c>
      <c r="L1081" s="1060">
        <v>46660</v>
      </c>
      <c r="M1081" s="964">
        <f t="shared" si="36"/>
        <v>90.857142857142861</v>
      </c>
      <c r="N1081" s="1058">
        <v>0</v>
      </c>
      <c r="O1081" s="1011" t="s">
        <v>1200</v>
      </c>
      <c r="P1081" s="364">
        <f t="shared" si="34"/>
        <v>0</v>
      </c>
      <c r="Q1081" s="965" t="str" cm="1">
        <f t="array" aca="1" ref="Q1081" ca="1">IF(ISNUMBER(P1081),IF(P1081=100%,"CUMPLIDA",IF(AND(ISNUMBER(L1081),ISNUMBER(INDIRECT("FECHA_"&amp;$B1081,1))), IF(L1081&lt;=INDIRECT("FECHA_"&amp;$B1081,1),"INCUMPLIDA","PROCESO"), "VERIFICAR FECHA")),"SIN VALOR AVANCE")</f>
        <v>PROCESO</v>
      </c>
    </row>
    <row r="1082" spans="1:17" ht="90.75" customHeight="1" x14ac:dyDescent="0.2">
      <c r="A1082" s="987" t="s">
        <v>19</v>
      </c>
      <c r="B1082" s="988" t="s">
        <v>13</v>
      </c>
      <c r="C1082" s="1265" t="s">
        <v>260</v>
      </c>
      <c r="D1082" s="1265" t="s">
        <v>1258</v>
      </c>
      <c r="E1082" s="1262" t="s">
        <v>1259</v>
      </c>
      <c r="F1082" s="1262" t="s">
        <v>1260</v>
      </c>
      <c r="G1082" s="997" t="s">
        <v>1261</v>
      </c>
      <c r="H1082" s="997" t="s">
        <v>682</v>
      </c>
      <c r="I1082" s="962" t="s">
        <v>683</v>
      </c>
      <c r="J1082" s="963">
        <v>1</v>
      </c>
      <c r="K1082" s="1057">
        <v>45231</v>
      </c>
      <c r="L1082" s="1057">
        <v>45504</v>
      </c>
      <c r="M1082" s="964">
        <f t="shared" si="36"/>
        <v>39</v>
      </c>
      <c r="N1082" s="1058">
        <v>1</v>
      </c>
      <c r="O1082" s="962" t="s">
        <v>1262</v>
      </c>
      <c r="P1082" s="364">
        <f t="shared" si="34"/>
        <v>1</v>
      </c>
      <c r="Q1082" s="965" t="str" cm="1">
        <f t="array" aca="1" ref="Q1082" ca="1">IF(ISNUMBER(P1082),IF(P1082=100%,"CUMPLIDA",IF(AND(ISNUMBER(L1082),ISNUMBER(INDIRECT("FECHA_"&amp;$B1082,1))), IF(L1082&lt;=INDIRECT("FECHA_"&amp;$B1082,1),"INCUMPLIDA","PROCESO"), "VERIFICAR FECHA")),"SIN VALOR AVANCE")</f>
        <v>CUMPLIDA</v>
      </c>
    </row>
    <row r="1083" spans="1:17" ht="330.75" x14ac:dyDescent="0.2">
      <c r="A1083" s="987" t="s">
        <v>19</v>
      </c>
      <c r="B1083" s="988" t="s">
        <v>13</v>
      </c>
      <c r="C1083" s="1265"/>
      <c r="D1083" s="1265"/>
      <c r="E1083" s="1262"/>
      <c r="F1083" s="1262"/>
      <c r="G1083" s="997" t="s">
        <v>1261</v>
      </c>
      <c r="H1083" s="997" t="s">
        <v>685</v>
      </c>
      <c r="I1083" s="962" t="s">
        <v>686</v>
      </c>
      <c r="J1083" s="963">
        <v>1</v>
      </c>
      <c r="K1083" s="1057">
        <v>45231</v>
      </c>
      <c r="L1083" s="1057">
        <v>45504</v>
      </c>
      <c r="M1083" s="964">
        <f t="shared" si="36"/>
        <v>39</v>
      </c>
      <c r="N1083" s="1058">
        <v>1</v>
      </c>
      <c r="O1083" s="962" t="s">
        <v>1263</v>
      </c>
      <c r="P1083" s="364">
        <f t="shared" si="34"/>
        <v>1</v>
      </c>
      <c r="Q1083" s="965" t="str" cm="1">
        <f t="array" aca="1" ref="Q1083" ca="1">IF(ISNUMBER(P1083),IF(P1083=100%,"CUMPLIDA",IF(AND(ISNUMBER(L1083),ISNUMBER(INDIRECT("FECHA_"&amp;$B1083,1))), IF(L1083&lt;=INDIRECT("FECHA_"&amp;$B1083,1),"INCUMPLIDA","PROCESO"), "VERIFICAR FECHA")),"SIN VALOR AVANCE")</f>
        <v>CUMPLIDA</v>
      </c>
    </row>
    <row r="1084" spans="1:17" ht="255.75" x14ac:dyDescent="0.2">
      <c r="A1084" s="987" t="s">
        <v>19</v>
      </c>
      <c r="B1084" s="988" t="s">
        <v>13</v>
      </c>
      <c r="C1084" s="1265"/>
      <c r="D1084" s="1265"/>
      <c r="E1084" s="1262"/>
      <c r="F1084" s="1262"/>
      <c r="G1084" s="362" t="s">
        <v>97</v>
      </c>
      <c r="H1084" s="362" t="s">
        <v>98</v>
      </c>
      <c r="I1084" s="962" t="s">
        <v>99</v>
      </c>
      <c r="J1084" s="967">
        <v>1</v>
      </c>
      <c r="K1084" s="1060">
        <v>45323</v>
      </c>
      <c r="L1084" s="1060">
        <v>45747</v>
      </c>
      <c r="M1084" s="964">
        <f t="shared" si="36"/>
        <v>60.571428571428569</v>
      </c>
      <c r="N1084" s="1058">
        <v>0</v>
      </c>
      <c r="O1084" s="962" t="s">
        <v>1264</v>
      </c>
      <c r="P1084" s="364">
        <f t="shared" si="34"/>
        <v>0</v>
      </c>
      <c r="Q1084" s="965" t="str" cm="1">
        <f t="array" aca="1" ref="Q1084" ca="1">IF(ISNUMBER(P1084),IF(P1084=100%,"CUMPLIDA",IF(AND(ISNUMBER(L1084),ISNUMBER(INDIRECT("FECHA_"&amp;$B1084,1))), IF(L1084&lt;=INDIRECT("FECHA_"&amp;$B1084,1),"INCUMPLIDA","PROCESO"), "VERIFICAR FECHA")),"SIN VALOR AVANCE")</f>
        <v>PROCESO</v>
      </c>
    </row>
    <row r="1085" spans="1:17" ht="105.75" x14ac:dyDescent="0.2">
      <c r="A1085" s="987" t="s">
        <v>19</v>
      </c>
      <c r="B1085" s="988" t="s">
        <v>13</v>
      </c>
      <c r="C1085" s="1265"/>
      <c r="D1085" s="1265"/>
      <c r="E1085" s="1262"/>
      <c r="F1085" s="1262"/>
      <c r="G1085" s="362" t="s">
        <v>101</v>
      </c>
      <c r="H1085" s="362" t="s">
        <v>101</v>
      </c>
      <c r="I1085" s="962" t="s">
        <v>102</v>
      </c>
      <c r="J1085" s="967">
        <v>1</v>
      </c>
      <c r="K1085" s="1060">
        <v>45323</v>
      </c>
      <c r="L1085" s="1060">
        <v>45747</v>
      </c>
      <c r="M1085" s="964">
        <f t="shared" si="36"/>
        <v>60.571428571428569</v>
      </c>
      <c r="N1085" s="1058">
        <v>0</v>
      </c>
      <c r="O1085" s="962" t="s">
        <v>1265</v>
      </c>
      <c r="P1085" s="364">
        <f t="shared" si="34"/>
        <v>0</v>
      </c>
      <c r="Q1085" s="965" t="str" cm="1">
        <f t="array" aca="1" ref="Q1085" ca="1">IF(ISNUMBER(P1085),IF(P1085=100%,"CUMPLIDA",IF(AND(ISNUMBER(L1085),ISNUMBER(INDIRECT("FECHA_"&amp;$B1085,1))), IF(L1085&lt;=INDIRECT("FECHA_"&amp;$B1085,1),"INCUMPLIDA","PROCESO"), "VERIFICAR FECHA")),"SIN VALOR AVANCE")</f>
        <v>PROCESO</v>
      </c>
    </row>
    <row r="1086" spans="1:17" ht="105.75" x14ac:dyDescent="0.2">
      <c r="A1086" s="987" t="s">
        <v>19</v>
      </c>
      <c r="B1086" s="988" t="s">
        <v>13</v>
      </c>
      <c r="C1086" s="1265"/>
      <c r="D1086" s="1265"/>
      <c r="E1086" s="1262"/>
      <c r="F1086" s="1262"/>
      <c r="G1086" s="362" t="s">
        <v>237</v>
      </c>
      <c r="H1086" s="362" t="s">
        <v>238</v>
      </c>
      <c r="I1086" s="962" t="s">
        <v>239</v>
      </c>
      <c r="J1086" s="967">
        <v>1</v>
      </c>
      <c r="K1086" s="1060">
        <v>45231</v>
      </c>
      <c r="L1086" s="1060">
        <v>45747</v>
      </c>
      <c r="M1086" s="964">
        <f t="shared" si="36"/>
        <v>73.714285714285708</v>
      </c>
      <c r="N1086" s="1058">
        <v>0</v>
      </c>
      <c r="O1086" s="962" t="s">
        <v>1265</v>
      </c>
      <c r="P1086" s="364">
        <f t="shared" si="34"/>
        <v>0</v>
      </c>
      <c r="Q1086" s="965" t="str" cm="1">
        <f t="array" aca="1" ref="Q1086" ca="1">IF(ISNUMBER(P1086),IF(P1086=100%,"CUMPLIDA",IF(AND(ISNUMBER(L1086),ISNUMBER(INDIRECT("FECHA_"&amp;$B1086,1))), IF(L1086&lt;=INDIRECT("FECHA_"&amp;$B1086,1),"INCUMPLIDA","PROCESO"), "VERIFICAR FECHA")),"SIN VALOR AVANCE")</f>
        <v>PROCESO</v>
      </c>
    </row>
    <row r="1087" spans="1:17" ht="255.75" x14ac:dyDescent="0.2">
      <c r="A1087" s="987" t="s">
        <v>19</v>
      </c>
      <c r="B1087" s="988" t="s">
        <v>13</v>
      </c>
      <c r="C1087" s="1265"/>
      <c r="D1087" s="1265"/>
      <c r="E1087" s="1262"/>
      <c r="F1087" s="1262"/>
      <c r="G1087" s="362" t="s">
        <v>104</v>
      </c>
      <c r="H1087" s="362" t="s">
        <v>104</v>
      </c>
      <c r="I1087" s="962" t="s">
        <v>247</v>
      </c>
      <c r="J1087" s="967">
        <v>1</v>
      </c>
      <c r="K1087" s="1060">
        <v>45323</v>
      </c>
      <c r="L1087" s="1060">
        <v>45747</v>
      </c>
      <c r="M1087" s="964">
        <f t="shared" si="36"/>
        <v>60.571428571428569</v>
      </c>
      <c r="N1087" s="1058">
        <v>0</v>
      </c>
      <c r="O1087" s="962" t="s">
        <v>1264</v>
      </c>
      <c r="P1087" s="364">
        <f t="shared" si="34"/>
        <v>0</v>
      </c>
      <c r="Q1087" s="965" t="str" cm="1">
        <f t="array" aca="1" ref="Q1087" ca="1">IF(ISNUMBER(P1087),IF(P1087=100%,"CUMPLIDA",IF(AND(ISNUMBER(L1087),ISNUMBER(INDIRECT("FECHA_"&amp;$B1087,1))), IF(L1087&lt;=INDIRECT("FECHA_"&amp;$B1087,1),"INCUMPLIDA","PROCESO"), "VERIFICAR FECHA")),"SIN VALOR AVANCE")</f>
        <v>PROCESO</v>
      </c>
    </row>
    <row r="1088" spans="1:17" ht="105.75" x14ac:dyDescent="0.2">
      <c r="A1088" s="987" t="s">
        <v>19</v>
      </c>
      <c r="B1088" s="988" t="s">
        <v>13</v>
      </c>
      <c r="C1088" s="1263"/>
      <c r="D1088" s="1263"/>
      <c r="E1088" s="1262"/>
      <c r="F1088" s="1262"/>
      <c r="G1088" s="362" t="s">
        <v>806</v>
      </c>
      <c r="H1088" s="362" t="s">
        <v>806</v>
      </c>
      <c r="I1088" s="962" t="s">
        <v>107</v>
      </c>
      <c r="J1088" s="967">
        <v>1</v>
      </c>
      <c r="K1088" s="1060">
        <v>45231</v>
      </c>
      <c r="L1088" s="1060">
        <v>45747</v>
      </c>
      <c r="M1088" s="964">
        <f t="shared" si="36"/>
        <v>73.714285714285708</v>
      </c>
      <c r="N1088" s="1058">
        <v>0</v>
      </c>
      <c r="O1088" s="962" t="s">
        <v>1265</v>
      </c>
      <c r="P1088" s="364">
        <f t="shared" si="34"/>
        <v>0</v>
      </c>
      <c r="Q1088" s="965" t="str" cm="1">
        <f t="array" aca="1" ref="Q1088" ca="1">IF(ISNUMBER(P1088),IF(P1088=100%,"CUMPLIDA",IF(AND(ISNUMBER(L1088),ISNUMBER(INDIRECT("FECHA_"&amp;$B1088,1))), IF(L1088&lt;=INDIRECT("FECHA_"&amp;$B1088,1),"INCUMPLIDA","PROCESO"), "VERIFICAR FECHA")),"SIN VALOR AVANCE")</f>
        <v>PROCESO</v>
      </c>
    </row>
    <row r="1089" spans="1:17" ht="330.75" x14ac:dyDescent="0.2">
      <c r="A1089" s="987" t="s">
        <v>19</v>
      </c>
      <c r="B1089" s="988" t="s">
        <v>13</v>
      </c>
      <c r="C1089" s="1263"/>
      <c r="D1089" s="1263"/>
      <c r="E1089" s="1262"/>
      <c r="F1089" s="1262"/>
      <c r="G1089" s="362" t="s">
        <v>807</v>
      </c>
      <c r="H1089" s="362" t="s">
        <v>807</v>
      </c>
      <c r="I1089" s="962" t="s">
        <v>531</v>
      </c>
      <c r="J1089" s="967">
        <v>1</v>
      </c>
      <c r="K1089" s="1060">
        <v>45231</v>
      </c>
      <c r="L1089" s="1060">
        <v>45808</v>
      </c>
      <c r="M1089" s="964">
        <f t="shared" si="36"/>
        <v>82.428571428571431</v>
      </c>
      <c r="N1089" s="1058">
        <v>0</v>
      </c>
      <c r="O1089" s="962" t="s">
        <v>1263</v>
      </c>
      <c r="P1089" s="364">
        <f t="shared" si="34"/>
        <v>0</v>
      </c>
      <c r="Q1089" s="965" t="str" cm="1">
        <f t="array" aca="1" ref="Q1089" ca="1">IF(ISNUMBER(P1089),IF(P1089=100%,"CUMPLIDA",IF(AND(ISNUMBER(L1089),ISNUMBER(INDIRECT("FECHA_"&amp;$B1089,1))), IF(L1089&lt;=INDIRECT("FECHA_"&amp;$B1089,1),"INCUMPLIDA","PROCESO"), "VERIFICAR FECHA")),"SIN VALOR AVANCE")</f>
        <v>PROCESO</v>
      </c>
    </row>
    <row r="1090" spans="1:17" ht="105.75" x14ac:dyDescent="0.2">
      <c r="A1090" s="987" t="s">
        <v>19</v>
      </c>
      <c r="B1090" s="988" t="s">
        <v>13</v>
      </c>
      <c r="C1090" s="1263"/>
      <c r="D1090" s="1263"/>
      <c r="E1090" s="1262"/>
      <c r="F1090" s="1262"/>
      <c r="G1090" s="362" t="s">
        <v>110</v>
      </c>
      <c r="H1090" s="362" t="s">
        <v>111</v>
      </c>
      <c r="I1090" s="962" t="s">
        <v>112</v>
      </c>
      <c r="J1090" s="967">
        <v>7</v>
      </c>
      <c r="K1090" s="1060">
        <v>46024</v>
      </c>
      <c r="L1090" s="1060">
        <v>46660</v>
      </c>
      <c r="M1090" s="964">
        <f t="shared" si="36"/>
        <v>90.857142857142861</v>
      </c>
      <c r="N1090" s="1058">
        <v>0</v>
      </c>
      <c r="O1090" s="962" t="s">
        <v>1265</v>
      </c>
      <c r="P1090" s="364">
        <f t="shared" si="34"/>
        <v>0</v>
      </c>
      <c r="Q1090" s="965" t="str" cm="1">
        <f t="array" aca="1" ref="Q1090" ca="1">IF(ISNUMBER(P1090),IF(P1090=100%,"CUMPLIDA",IF(AND(ISNUMBER(L1090),ISNUMBER(INDIRECT("FECHA_"&amp;$B1090,1))), IF(L1090&lt;=INDIRECT("FECHA_"&amp;$B1090,1),"INCUMPLIDA","PROCESO"), "VERIFICAR FECHA")),"SIN VALOR AVANCE")</f>
        <v>PROCESO</v>
      </c>
    </row>
    <row r="1091" spans="1:17" ht="255.75" x14ac:dyDescent="0.2">
      <c r="A1091" s="987" t="s">
        <v>19</v>
      </c>
      <c r="B1091" s="988" t="s">
        <v>13</v>
      </c>
      <c r="C1091" s="1263"/>
      <c r="D1091" s="1263"/>
      <c r="E1091" s="1262"/>
      <c r="F1091" s="1262"/>
      <c r="G1091" s="362" t="s">
        <v>114</v>
      </c>
      <c r="H1091" s="362" t="s">
        <v>115</v>
      </c>
      <c r="I1091" s="962" t="s">
        <v>116</v>
      </c>
      <c r="J1091" s="967">
        <v>1</v>
      </c>
      <c r="K1091" s="1060">
        <v>46024</v>
      </c>
      <c r="L1091" s="1060">
        <v>46660</v>
      </c>
      <c r="M1091" s="964">
        <f t="shared" si="36"/>
        <v>90.857142857142861</v>
      </c>
      <c r="N1091" s="1058">
        <v>0</v>
      </c>
      <c r="O1091" s="962" t="s">
        <v>1264</v>
      </c>
      <c r="P1091" s="364">
        <f t="shared" si="34"/>
        <v>0</v>
      </c>
      <c r="Q1091" s="965" t="str" cm="1">
        <f t="array" aca="1" ref="Q1091" ca="1">IF(ISNUMBER(P1091),IF(P1091=100%,"CUMPLIDA",IF(AND(ISNUMBER(L1091),ISNUMBER(INDIRECT("FECHA_"&amp;$B1091,1))), IF(L1091&lt;=INDIRECT("FECHA_"&amp;$B1091,1),"INCUMPLIDA","PROCESO"), "VERIFICAR FECHA")),"SIN VALOR AVANCE")</f>
        <v>PROCESO</v>
      </c>
    </row>
    <row r="1092" spans="1:17" ht="330.75" x14ac:dyDescent="0.2">
      <c r="A1092" s="987" t="s">
        <v>19</v>
      </c>
      <c r="B1092" s="988" t="s">
        <v>13</v>
      </c>
      <c r="C1092" s="1263"/>
      <c r="D1092" s="1263"/>
      <c r="E1092" s="1262"/>
      <c r="F1092" s="1262"/>
      <c r="G1092" s="362" t="s">
        <v>117</v>
      </c>
      <c r="H1092" s="362" t="s">
        <v>118</v>
      </c>
      <c r="I1092" s="962" t="s">
        <v>119</v>
      </c>
      <c r="J1092" s="967">
        <v>2</v>
      </c>
      <c r="K1092" s="1060">
        <v>46024</v>
      </c>
      <c r="L1092" s="1060">
        <v>46660</v>
      </c>
      <c r="M1092" s="964">
        <f t="shared" si="36"/>
        <v>90.857142857142861</v>
      </c>
      <c r="N1092" s="1058">
        <v>0</v>
      </c>
      <c r="O1092" s="962" t="s">
        <v>1263</v>
      </c>
      <c r="P1092" s="364">
        <f t="shared" si="34"/>
        <v>0</v>
      </c>
      <c r="Q1092" s="965" t="str" cm="1">
        <f t="array" aca="1" ref="Q1092" ca="1">IF(ISNUMBER(P1092),IF(P1092=100%,"CUMPLIDA",IF(AND(ISNUMBER(L1092),ISNUMBER(INDIRECT("FECHA_"&amp;$B1092,1))), IF(L1092&lt;=INDIRECT("FECHA_"&amp;$B1092,1),"INCUMPLIDA","PROCESO"), "VERIFICAR FECHA")),"SIN VALOR AVANCE")</f>
        <v>PROCESO</v>
      </c>
    </row>
    <row r="1093" spans="1:17" ht="285.75" x14ac:dyDescent="0.2">
      <c r="A1093" s="987" t="s">
        <v>19</v>
      </c>
      <c r="B1093" s="988" t="s">
        <v>13</v>
      </c>
      <c r="C1093" s="1265" t="s">
        <v>473</v>
      </c>
      <c r="D1093" s="1265" t="s">
        <v>1266</v>
      </c>
      <c r="E1093" s="1262" t="s">
        <v>1267</v>
      </c>
      <c r="F1093" s="1262" t="s">
        <v>1268</v>
      </c>
      <c r="G1093" s="1262" t="s">
        <v>1269</v>
      </c>
      <c r="H1093" s="362" t="s">
        <v>1236</v>
      </c>
      <c r="I1093" s="962" t="s">
        <v>1045</v>
      </c>
      <c r="J1093" s="967">
        <v>1</v>
      </c>
      <c r="K1093" s="1057">
        <v>45474</v>
      </c>
      <c r="L1093" s="1057">
        <v>45716</v>
      </c>
      <c r="M1093" s="964">
        <f t="shared" si="36"/>
        <v>34.571428571428569</v>
      </c>
      <c r="N1093" s="1058">
        <v>1</v>
      </c>
      <c r="O1093" s="1011" t="s">
        <v>1270</v>
      </c>
      <c r="P1093" s="364">
        <f t="shared" si="34"/>
        <v>1</v>
      </c>
      <c r="Q1093" s="965" t="str" cm="1">
        <f t="array" aca="1" ref="Q1093" ca="1">IF(ISNUMBER(P1093),IF(P1093=100%,"CUMPLIDA",IF(AND(ISNUMBER(L1093),ISNUMBER(INDIRECT("FECHA_"&amp;$B1093,1))), IF(L1093&lt;=INDIRECT("FECHA_"&amp;$B1093,1),"INCUMPLIDA","PROCESO"), "VERIFICAR FECHA")),"SIN VALOR AVANCE")</f>
        <v>CUMPLIDA</v>
      </c>
    </row>
    <row r="1094" spans="1:17" ht="285.75" x14ac:dyDescent="0.2">
      <c r="A1094" s="987" t="s">
        <v>19</v>
      </c>
      <c r="B1094" s="988" t="s">
        <v>13</v>
      </c>
      <c r="C1094" s="1265"/>
      <c r="D1094" s="1265"/>
      <c r="E1094" s="1262"/>
      <c r="F1094" s="1262"/>
      <c r="G1094" s="1262"/>
      <c r="H1094" s="362" t="s">
        <v>1271</v>
      </c>
      <c r="I1094" s="962" t="s">
        <v>1239</v>
      </c>
      <c r="J1094" s="967">
        <v>1</v>
      </c>
      <c r="K1094" s="1057">
        <v>45717</v>
      </c>
      <c r="L1094" s="1057">
        <v>45808</v>
      </c>
      <c r="M1094" s="964">
        <f t="shared" si="36"/>
        <v>13</v>
      </c>
      <c r="N1094" s="1058">
        <v>1</v>
      </c>
      <c r="O1094" s="1011" t="s">
        <v>1270</v>
      </c>
      <c r="P1094" s="364">
        <f t="shared" si="34"/>
        <v>1</v>
      </c>
      <c r="Q1094" s="965" t="str" cm="1">
        <f t="array" aca="1" ref="Q1094" ca="1">IF(ISNUMBER(P1094),IF(P1094=100%,"CUMPLIDA",IF(AND(ISNUMBER(L1094),ISNUMBER(INDIRECT("FECHA_"&amp;$B1094,1))), IF(L1094&lt;=INDIRECT("FECHA_"&amp;$B1094,1),"INCUMPLIDA","PROCESO"), "VERIFICAR FECHA")),"SIN VALOR AVANCE")</f>
        <v>CUMPLIDA</v>
      </c>
    </row>
    <row r="1095" spans="1:17" ht="285.75" x14ac:dyDescent="0.2">
      <c r="A1095" s="987" t="s">
        <v>19</v>
      </c>
      <c r="B1095" s="988" t="s">
        <v>13</v>
      </c>
      <c r="C1095" s="1265"/>
      <c r="D1095" s="1265"/>
      <c r="E1095" s="1262"/>
      <c r="F1095" s="1262"/>
      <c r="G1095" s="1262"/>
      <c r="H1095" s="362" t="s">
        <v>1272</v>
      </c>
      <c r="I1095" s="962" t="s">
        <v>1241</v>
      </c>
      <c r="J1095" s="967">
        <v>1</v>
      </c>
      <c r="K1095" s="1057">
        <v>45809</v>
      </c>
      <c r="L1095" s="1057">
        <v>45991</v>
      </c>
      <c r="M1095" s="964">
        <f t="shared" si="36"/>
        <v>26</v>
      </c>
      <c r="N1095" s="1058">
        <v>0</v>
      </c>
      <c r="O1095" s="1011" t="s">
        <v>1270</v>
      </c>
      <c r="P1095" s="364">
        <f t="shared" si="34"/>
        <v>0</v>
      </c>
      <c r="Q1095" s="965" t="str" cm="1">
        <f t="array" aca="1" ref="Q1095" ca="1">IF(ISNUMBER(P1095),IF(P1095=100%,"CUMPLIDA",IF(AND(ISNUMBER(L1095),ISNUMBER(INDIRECT("FECHA_"&amp;$B1095,1))), IF(L1095&lt;=INDIRECT("FECHA_"&amp;$B1095,1),"INCUMPLIDA","PROCESO"), "VERIFICAR FECHA")),"SIN VALOR AVANCE")</f>
        <v>PROCESO</v>
      </c>
    </row>
    <row r="1096" spans="1:17" ht="255.75" x14ac:dyDescent="0.2">
      <c r="A1096" s="987" t="s">
        <v>19</v>
      </c>
      <c r="B1096" s="988" t="s">
        <v>13</v>
      </c>
      <c r="C1096" s="1265"/>
      <c r="D1096" s="1265"/>
      <c r="E1096" s="1262"/>
      <c r="F1096" s="1262"/>
      <c r="G1096" s="1262"/>
      <c r="H1096" s="362" t="s">
        <v>1242</v>
      </c>
      <c r="I1096" s="962" t="s">
        <v>1243</v>
      </c>
      <c r="J1096" s="1010">
        <v>1</v>
      </c>
      <c r="K1096" s="1057">
        <v>45992</v>
      </c>
      <c r="L1096" s="1057">
        <v>46172</v>
      </c>
      <c r="M1096" s="964">
        <f t="shared" si="36"/>
        <v>25.714285714285715</v>
      </c>
      <c r="N1096" s="1074">
        <v>0</v>
      </c>
      <c r="O1096" s="962" t="s">
        <v>1273</v>
      </c>
      <c r="P1096" s="364">
        <f t="shared" si="34"/>
        <v>0</v>
      </c>
      <c r="Q1096" s="965" t="str" cm="1">
        <f t="array" aca="1" ref="Q1096" ca="1">IF(ISNUMBER(P1096),IF(P1096=100%,"CUMPLIDA",IF(AND(ISNUMBER(L1096),ISNUMBER(INDIRECT("FECHA_"&amp;$B1096,1))), IF(L1096&lt;=INDIRECT("FECHA_"&amp;$B1096,1),"INCUMPLIDA","PROCESO"), "VERIFICAR FECHA")),"SIN VALOR AVANCE")</f>
        <v>PROCESO</v>
      </c>
    </row>
    <row r="1097" spans="1:17" ht="90.75" x14ac:dyDescent="0.2">
      <c r="A1097" s="987" t="s">
        <v>19</v>
      </c>
      <c r="B1097" s="988" t="s">
        <v>13</v>
      </c>
      <c r="C1097" s="1265"/>
      <c r="D1097" s="1265"/>
      <c r="E1097" s="1262"/>
      <c r="F1097" s="1262"/>
      <c r="G1097" s="1262" t="s">
        <v>800</v>
      </c>
      <c r="H1097" s="1008" t="s">
        <v>682</v>
      </c>
      <c r="I1097" s="962" t="s">
        <v>683</v>
      </c>
      <c r="J1097" s="963">
        <v>1</v>
      </c>
      <c r="K1097" s="1057">
        <v>45231</v>
      </c>
      <c r="L1097" s="1057">
        <v>45504</v>
      </c>
      <c r="M1097" s="964">
        <f t="shared" si="36"/>
        <v>39</v>
      </c>
      <c r="N1097" s="1058">
        <v>1</v>
      </c>
      <c r="O1097" s="1011" t="s">
        <v>802</v>
      </c>
      <c r="P1097" s="364">
        <f t="shared" si="34"/>
        <v>1</v>
      </c>
      <c r="Q1097" s="965" t="str" cm="1">
        <f t="array" aca="1" ref="Q1097" ca="1">IF(ISNUMBER(P1097),IF(P1097=100%,"CUMPLIDA",IF(AND(ISNUMBER(L1097),ISNUMBER(INDIRECT("FECHA_"&amp;$B1097,1))), IF(L1097&lt;=INDIRECT("FECHA_"&amp;$B1097,1),"INCUMPLIDA","PROCESO"), "VERIFICAR FECHA")),"SIN VALOR AVANCE")</f>
        <v>CUMPLIDA</v>
      </c>
    </row>
    <row r="1098" spans="1:17" ht="330.75" x14ac:dyDescent="0.2">
      <c r="A1098" s="987" t="s">
        <v>19</v>
      </c>
      <c r="B1098" s="988" t="s">
        <v>13</v>
      </c>
      <c r="C1098" s="1265"/>
      <c r="D1098" s="1265"/>
      <c r="E1098" s="1262"/>
      <c r="F1098" s="1262"/>
      <c r="G1098" s="1262"/>
      <c r="H1098" s="1008" t="s">
        <v>685</v>
      </c>
      <c r="I1098" s="962" t="s">
        <v>686</v>
      </c>
      <c r="J1098" s="963">
        <v>1</v>
      </c>
      <c r="K1098" s="1057">
        <v>45231</v>
      </c>
      <c r="L1098" s="1057">
        <v>45504</v>
      </c>
      <c r="M1098" s="964">
        <f t="shared" si="36"/>
        <v>39</v>
      </c>
      <c r="N1098" s="1058">
        <v>1</v>
      </c>
      <c r="O1098" s="962" t="s">
        <v>1263</v>
      </c>
      <c r="P1098" s="364">
        <f t="shared" ref="P1098:P1134" si="37">IF(B1098="ITRC",N1098,N1098/J1098)</f>
        <v>1</v>
      </c>
      <c r="Q1098" s="965" t="str" cm="1">
        <f t="array" aca="1" ref="Q1098" ca="1">IF(ISNUMBER(P1098),IF(P1098=100%,"CUMPLIDA",IF(AND(ISNUMBER(L1098),ISNUMBER(INDIRECT("FECHA_"&amp;$B1098,1))), IF(L1098&lt;=INDIRECT("FECHA_"&amp;$B1098,1),"INCUMPLIDA","PROCESO"), "VERIFICAR FECHA")),"SIN VALOR AVANCE")</f>
        <v>CUMPLIDA</v>
      </c>
    </row>
    <row r="1099" spans="1:17" ht="240.75" x14ac:dyDescent="0.2">
      <c r="A1099" s="987" t="s">
        <v>19</v>
      </c>
      <c r="B1099" s="988" t="s">
        <v>13</v>
      </c>
      <c r="C1099" s="1265"/>
      <c r="D1099" s="1265"/>
      <c r="E1099" s="1262"/>
      <c r="F1099" s="1262"/>
      <c r="G1099" s="362" t="s">
        <v>97</v>
      </c>
      <c r="H1099" s="362" t="s">
        <v>98</v>
      </c>
      <c r="I1099" s="962" t="s">
        <v>99</v>
      </c>
      <c r="J1099" s="967">
        <v>1</v>
      </c>
      <c r="K1099" s="1060">
        <v>45323</v>
      </c>
      <c r="L1099" s="1060">
        <v>45747</v>
      </c>
      <c r="M1099" s="964">
        <f t="shared" si="36"/>
        <v>60.571428571428569</v>
      </c>
      <c r="N1099" s="1058">
        <v>0</v>
      </c>
      <c r="O1099" s="962" t="s">
        <v>1274</v>
      </c>
      <c r="P1099" s="364">
        <f t="shared" si="37"/>
        <v>0</v>
      </c>
      <c r="Q1099" s="965" t="str" cm="1">
        <f t="array" aca="1" ref="Q1099" ca="1">IF(ISNUMBER(P1099),IF(P1099=100%,"CUMPLIDA",IF(AND(ISNUMBER(L1099),ISNUMBER(INDIRECT("FECHA_"&amp;$B1099,1))), IF(L1099&lt;=INDIRECT("FECHA_"&amp;$B1099,1),"INCUMPLIDA","PROCESO"), "VERIFICAR FECHA")),"SIN VALOR AVANCE")</f>
        <v>PROCESO</v>
      </c>
    </row>
    <row r="1100" spans="1:17" ht="105.75" x14ac:dyDescent="0.2">
      <c r="A1100" s="987" t="s">
        <v>19</v>
      </c>
      <c r="B1100" s="988" t="s">
        <v>13</v>
      </c>
      <c r="C1100" s="1265"/>
      <c r="D1100" s="1265"/>
      <c r="E1100" s="1262"/>
      <c r="F1100" s="1262"/>
      <c r="G1100" s="362" t="s">
        <v>101</v>
      </c>
      <c r="H1100" s="362" t="s">
        <v>101</v>
      </c>
      <c r="I1100" s="962" t="s">
        <v>102</v>
      </c>
      <c r="J1100" s="967">
        <v>1</v>
      </c>
      <c r="K1100" s="1060">
        <v>45323</v>
      </c>
      <c r="L1100" s="1060">
        <v>45747</v>
      </c>
      <c r="M1100" s="964">
        <f t="shared" si="36"/>
        <v>60.571428571428569</v>
      </c>
      <c r="N1100" s="1058">
        <v>0</v>
      </c>
      <c r="O1100" s="962" t="s">
        <v>1265</v>
      </c>
      <c r="P1100" s="364">
        <f t="shared" si="37"/>
        <v>0</v>
      </c>
      <c r="Q1100" s="965" t="str" cm="1">
        <f t="array" aca="1" ref="Q1100" ca="1">IF(ISNUMBER(P1100),IF(P1100=100%,"CUMPLIDA",IF(AND(ISNUMBER(L1100),ISNUMBER(INDIRECT("FECHA_"&amp;$B1100,1))), IF(L1100&lt;=INDIRECT("FECHA_"&amp;$B1100,1),"INCUMPLIDA","PROCESO"), "VERIFICAR FECHA")),"SIN VALOR AVANCE")</f>
        <v>PROCESO</v>
      </c>
    </row>
    <row r="1101" spans="1:17" ht="105.75" x14ac:dyDescent="0.2">
      <c r="A1101" s="987" t="s">
        <v>19</v>
      </c>
      <c r="B1101" s="988" t="s">
        <v>13</v>
      </c>
      <c r="C1101" s="1265"/>
      <c r="D1101" s="1265"/>
      <c r="E1101" s="1262"/>
      <c r="F1101" s="1262"/>
      <c r="G1101" s="362" t="s">
        <v>237</v>
      </c>
      <c r="H1101" s="362" t="s">
        <v>238</v>
      </c>
      <c r="I1101" s="962" t="s">
        <v>239</v>
      </c>
      <c r="J1101" s="967">
        <v>1</v>
      </c>
      <c r="K1101" s="1060">
        <v>45231</v>
      </c>
      <c r="L1101" s="1060">
        <v>45747</v>
      </c>
      <c r="M1101" s="964">
        <f t="shared" si="36"/>
        <v>73.714285714285708</v>
      </c>
      <c r="N1101" s="1058">
        <v>0</v>
      </c>
      <c r="O1101" s="962" t="s">
        <v>1265</v>
      </c>
      <c r="P1101" s="364">
        <f t="shared" si="37"/>
        <v>0</v>
      </c>
      <c r="Q1101" s="965" t="str" cm="1">
        <f t="array" aca="1" ref="Q1101" ca="1">IF(ISNUMBER(P1101),IF(P1101=100%,"CUMPLIDA",IF(AND(ISNUMBER(L1101),ISNUMBER(INDIRECT("FECHA_"&amp;$B1101,1))), IF(L1101&lt;=INDIRECT("FECHA_"&amp;$B1101,1),"INCUMPLIDA","PROCESO"), "VERIFICAR FECHA")),"SIN VALOR AVANCE")</f>
        <v>PROCESO</v>
      </c>
    </row>
    <row r="1102" spans="1:17" ht="210.75" x14ac:dyDescent="0.2">
      <c r="A1102" s="987" t="s">
        <v>19</v>
      </c>
      <c r="B1102" s="988" t="s">
        <v>13</v>
      </c>
      <c r="C1102" s="1265"/>
      <c r="D1102" s="1265"/>
      <c r="E1102" s="1262"/>
      <c r="F1102" s="1262"/>
      <c r="G1102" s="362" t="s">
        <v>104</v>
      </c>
      <c r="H1102" s="362" t="s">
        <v>104</v>
      </c>
      <c r="I1102" s="962" t="s">
        <v>247</v>
      </c>
      <c r="J1102" s="967">
        <v>1</v>
      </c>
      <c r="K1102" s="1060">
        <v>45323</v>
      </c>
      <c r="L1102" s="1060">
        <v>45747</v>
      </c>
      <c r="M1102" s="964">
        <f t="shared" si="36"/>
        <v>60.571428571428569</v>
      </c>
      <c r="N1102" s="1058">
        <v>0</v>
      </c>
      <c r="O1102" s="962" t="s">
        <v>1275</v>
      </c>
      <c r="P1102" s="364">
        <f t="shared" si="37"/>
        <v>0</v>
      </c>
      <c r="Q1102" s="965" t="str" cm="1">
        <f t="array" aca="1" ref="Q1102" ca="1">IF(ISNUMBER(P1102),IF(P1102=100%,"CUMPLIDA",IF(AND(ISNUMBER(L1102),ISNUMBER(INDIRECT("FECHA_"&amp;$B1102,1))), IF(L1102&lt;=INDIRECT("FECHA_"&amp;$B1102,1),"INCUMPLIDA","PROCESO"), "VERIFICAR FECHA")),"SIN VALOR AVANCE")</f>
        <v>PROCESO</v>
      </c>
    </row>
    <row r="1103" spans="1:17" ht="90.75" x14ac:dyDescent="0.2">
      <c r="A1103" s="987" t="s">
        <v>19</v>
      </c>
      <c r="B1103" s="988" t="s">
        <v>13</v>
      </c>
      <c r="C1103" s="1265"/>
      <c r="D1103" s="1265"/>
      <c r="E1103" s="1262"/>
      <c r="F1103" s="1262"/>
      <c r="G1103" s="362" t="s">
        <v>806</v>
      </c>
      <c r="H1103" s="362" t="s">
        <v>806</v>
      </c>
      <c r="I1103" s="962" t="s">
        <v>107</v>
      </c>
      <c r="J1103" s="967">
        <v>1</v>
      </c>
      <c r="K1103" s="1060">
        <v>45231</v>
      </c>
      <c r="L1103" s="1060">
        <v>45747</v>
      </c>
      <c r="M1103" s="964">
        <f t="shared" si="36"/>
        <v>73.714285714285708</v>
      </c>
      <c r="N1103" s="1058">
        <v>0</v>
      </c>
      <c r="O1103" s="1011" t="s">
        <v>1276</v>
      </c>
      <c r="P1103" s="364">
        <f t="shared" si="37"/>
        <v>0</v>
      </c>
      <c r="Q1103" s="965" t="str" cm="1">
        <f t="array" aca="1" ref="Q1103" ca="1">IF(ISNUMBER(P1103),IF(P1103=100%,"CUMPLIDA",IF(AND(ISNUMBER(L1103),ISNUMBER(INDIRECT("FECHA_"&amp;$B1103,1))), IF(L1103&lt;=INDIRECT("FECHA_"&amp;$B1103,1),"INCUMPLIDA","PROCESO"), "VERIFICAR FECHA")),"SIN VALOR AVANCE")</f>
        <v>PROCESO</v>
      </c>
    </row>
    <row r="1104" spans="1:17" ht="285.75" x14ac:dyDescent="0.2">
      <c r="A1104" s="987" t="s">
        <v>19</v>
      </c>
      <c r="B1104" s="988" t="s">
        <v>13</v>
      </c>
      <c r="C1104" s="1265"/>
      <c r="D1104" s="1265"/>
      <c r="E1104" s="1262"/>
      <c r="F1104" s="1262"/>
      <c r="G1104" s="362" t="s">
        <v>807</v>
      </c>
      <c r="H1104" s="362" t="s">
        <v>807</v>
      </c>
      <c r="I1104" s="962" t="s">
        <v>531</v>
      </c>
      <c r="J1104" s="967">
        <v>1</v>
      </c>
      <c r="K1104" s="1060">
        <v>45231</v>
      </c>
      <c r="L1104" s="1060">
        <v>45808</v>
      </c>
      <c r="M1104" s="964">
        <f t="shared" si="36"/>
        <v>82.428571428571431</v>
      </c>
      <c r="N1104" s="1058">
        <v>0</v>
      </c>
      <c r="O1104" s="1011" t="s">
        <v>1270</v>
      </c>
      <c r="P1104" s="364">
        <f t="shared" si="37"/>
        <v>0</v>
      </c>
      <c r="Q1104" s="965" t="str" cm="1">
        <f t="array" aca="1" ref="Q1104" ca="1">IF(ISNUMBER(P1104),IF(P1104=100%,"CUMPLIDA",IF(AND(ISNUMBER(L1104),ISNUMBER(INDIRECT("FECHA_"&amp;$B1104,1))), IF(L1104&lt;=INDIRECT("FECHA_"&amp;$B1104,1),"INCUMPLIDA","PROCESO"), "VERIFICAR FECHA")),"SIN VALOR AVANCE")</f>
        <v>PROCESO</v>
      </c>
    </row>
    <row r="1105" spans="1:17" ht="90.75" x14ac:dyDescent="0.2">
      <c r="A1105" s="987" t="s">
        <v>19</v>
      </c>
      <c r="B1105" s="988" t="s">
        <v>13</v>
      </c>
      <c r="C1105" s="1265"/>
      <c r="D1105" s="1265"/>
      <c r="E1105" s="1262"/>
      <c r="F1105" s="1262"/>
      <c r="G1105" s="362" t="s">
        <v>110</v>
      </c>
      <c r="H1105" s="362" t="s">
        <v>111</v>
      </c>
      <c r="I1105" s="962" t="s">
        <v>112</v>
      </c>
      <c r="J1105" s="967">
        <v>8</v>
      </c>
      <c r="K1105" s="1060">
        <v>45809</v>
      </c>
      <c r="L1105" s="1060">
        <v>46568</v>
      </c>
      <c r="M1105" s="964">
        <f t="shared" si="36"/>
        <v>108.42857142857143</v>
      </c>
      <c r="N1105" s="1058">
        <v>0</v>
      </c>
      <c r="O1105" s="1011" t="s">
        <v>1276</v>
      </c>
      <c r="P1105" s="364">
        <f t="shared" si="37"/>
        <v>0</v>
      </c>
      <c r="Q1105" s="965" t="str" cm="1">
        <f t="array" aca="1" ref="Q1105" ca="1">IF(ISNUMBER(P1105),IF(P1105=100%,"CUMPLIDA",IF(AND(ISNUMBER(L1105),ISNUMBER(INDIRECT("FECHA_"&amp;$B1105,1))), IF(L1105&lt;=INDIRECT("FECHA_"&amp;$B1105,1),"INCUMPLIDA","PROCESO"), "VERIFICAR FECHA")),"SIN VALOR AVANCE")</f>
        <v>PROCESO</v>
      </c>
    </row>
    <row r="1106" spans="1:17" ht="195.75" x14ac:dyDescent="0.2">
      <c r="A1106" s="987" t="s">
        <v>19</v>
      </c>
      <c r="B1106" s="988" t="s">
        <v>13</v>
      </c>
      <c r="C1106" s="1265"/>
      <c r="D1106" s="1265"/>
      <c r="E1106" s="1262"/>
      <c r="F1106" s="1262"/>
      <c r="G1106" s="362" t="s">
        <v>114</v>
      </c>
      <c r="H1106" s="362" t="s">
        <v>115</v>
      </c>
      <c r="I1106" s="962" t="s">
        <v>116</v>
      </c>
      <c r="J1106" s="967">
        <v>1</v>
      </c>
      <c r="K1106" s="1060">
        <v>45809</v>
      </c>
      <c r="L1106" s="1060">
        <v>46568</v>
      </c>
      <c r="M1106" s="964">
        <f t="shared" si="36"/>
        <v>108.42857142857143</v>
      </c>
      <c r="N1106" s="1058">
        <v>0</v>
      </c>
      <c r="O1106" s="1011" t="s">
        <v>1277</v>
      </c>
      <c r="P1106" s="364">
        <f t="shared" si="37"/>
        <v>0</v>
      </c>
      <c r="Q1106" s="965" t="str" cm="1">
        <f t="array" aca="1" ref="Q1106" ca="1">IF(ISNUMBER(P1106),IF(P1106=100%,"CUMPLIDA",IF(AND(ISNUMBER(L1106),ISNUMBER(INDIRECT("FECHA_"&amp;$B1106,1))), IF(L1106&lt;=INDIRECT("FECHA_"&amp;$B1106,1),"INCUMPLIDA","PROCESO"), "VERIFICAR FECHA")),"SIN VALOR AVANCE")</f>
        <v>PROCESO</v>
      </c>
    </row>
    <row r="1107" spans="1:17" ht="285.75" x14ac:dyDescent="0.2">
      <c r="A1107" s="987" t="s">
        <v>19</v>
      </c>
      <c r="B1107" s="988" t="s">
        <v>13</v>
      </c>
      <c r="C1107" s="1265"/>
      <c r="D1107" s="1265"/>
      <c r="E1107" s="1262"/>
      <c r="F1107" s="1262"/>
      <c r="G1107" s="362" t="s">
        <v>117</v>
      </c>
      <c r="H1107" s="362" t="s">
        <v>118</v>
      </c>
      <c r="I1107" s="962" t="s">
        <v>119</v>
      </c>
      <c r="J1107" s="967">
        <v>2</v>
      </c>
      <c r="K1107" s="1060">
        <v>45809</v>
      </c>
      <c r="L1107" s="1060">
        <v>46568</v>
      </c>
      <c r="M1107" s="964">
        <f t="shared" si="36"/>
        <v>108.42857142857143</v>
      </c>
      <c r="N1107" s="1058">
        <v>0</v>
      </c>
      <c r="O1107" s="1011" t="s">
        <v>1270</v>
      </c>
      <c r="P1107" s="364">
        <f t="shared" si="37"/>
        <v>0</v>
      </c>
      <c r="Q1107" s="965" t="str" cm="1">
        <f t="array" aca="1" ref="Q1107" ca="1">IF(ISNUMBER(P1107),IF(P1107=100%,"CUMPLIDA",IF(AND(ISNUMBER(L1107),ISNUMBER(INDIRECT("FECHA_"&amp;$B1107,1))), IF(L1107&lt;=INDIRECT("FECHA_"&amp;$B1107,1),"INCUMPLIDA","PROCESO"), "VERIFICAR FECHA")),"SIN VALOR AVANCE")</f>
        <v>PROCESO</v>
      </c>
    </row>
    <row r="1108" spans="1:17" ht="285.75" x14ac:dyDescent="0.2">
      <c r="A1108" s="987" t="s">
        <v>19</v>
      </c>
      <c r="B1108" s="988" t="s">
        <v>13</v>
      </c>
      <c r="C1108" s="1265"/>
      <c r="D1108" s="1265"/>
      <c r="E1108" s="1262"/>
      <c r="F1108" s="1262"/>
      <c r="G1108" s="362" t="s">
        <v>1278</v>
      </c>
      <c r="H1108" s="362" t="s">
        <v>1279</v>
      </c>
      <c r="I1108" s="962" t="s">
        <v>1280</v>
      </c>
      <c r="J1108" s="1010">
        <v>1</v>
      </c>
      <c r="K1108" s="1057">
        <v>45474</v>
      </c>
      <c r="L1108" s="1057">
        <v>45716</v>
      </c>
      <c r="M1108" s="964">
        <f t="shared" si="36"/>
        <v>34.571428571428569</v>
      </c>
      <c r="N1108" s="1074">
        <v>1</v>
      </c>
      <c r="O1108" s="1011" t="s">
        <v>1281</v>
      </c>
      <c r="P1108" s="364">
        <f t="shared" si="37"/>
        <v>1</v>
      </c>
      <c r="Q1108" s="965" t="str" cm="1">
        <f t="array" aca="1" ref="Q1108" ca="1">IF(ISNUMBER(P1108),IF(P1108=100%,"CUMPLIDA",IF(AND(ISNUMBER(L1108),ISNUMBER(INDIRECT("FECHA_"&amp;$B1108,1))), IF(L1108&lt;=INDIRECT("FECHA_"&amp;$B1108,1),"INCUMPLIDA","PROCESO"), "VERIFICAR FECHA")),"SIN VALOR AVANCE")</f>
        <v>CUMPLIDA</v>
      </c>
    </row>
    <row r="1109" spans="1:17" ht="120.75" customHeight="1" x14ac:dyDescent="0.2">
      <c r="A1109" s="987" t="s">
        <v>19</v>
      </c>
      <c r="B1109" s="988" t="s">
        <v>13</v>
      </c>
      <c r="C1109" s="1265" t="s">
        <v>473</v>
      </c>
      <c r="D1109" s="1265" t="s">
        <v>1060</v>
      </c>
      <c r="E1109" s="1262" t="s">
        <v>1282</v>
      </c>
      <c r="F1109" s="1262" t="s">
        <v>1283</v>
      </c>
      <c r="G1109" s="362" t="s">
        <v>1284</v>
      </c>
      <c r="H1109" s="362" t="s">
        <v>1285</v>
      </c>
      <c r="I1109" s="962" t="s">
        <v>1286</v>
      </c>
      <c r="J1109" s="963">
        <v>3</v>
      </c>
      <c r="K1109" s="530">
        <v>45474</v>
      </c>
      <c r="L1109" s="530">
        <v>45565</v>
      </c>
      <c r="M1109" s="964">
        <f>(L1109-K1109)/7</f>
        <v>13</v>
      </c>
      <c r="N1109" s="1058">
        <v>3</v>
      </c>
      <c r="O1109" s="962" t="s">
        <v>1287</v>
      </c>
      <c r="P1109" s="364">
        <f t="shared" si="37"/>
        <v>1</v>
      </c>
      <c r="Q1109" s="965" t="str" cm="1">
        <f t="array" aca="1" ref="Q1109" ca="1">IF(ISNUMBER(P1109),IF(P1109=100%,"CUMPLIDA",IF(AND(ISNUMBER(L1109),ISNUMBER(INDIRECT("FECHA_"&amp;$B1109,1))), IF(L1109&lt;=INDIRECT("FECHA_"&amp;$B1109,1),"INCUMPLIDA","PROCESO"), "VERIFICAR FECHA")),"SIN VALOR AVANCE")</f>
        <v>CUMPLIDA</v>
      </c>
    </row>
    <row r="1110" spans="1:17" ht="135.75" x14ac:dyDescent="0.2">
      <c r="A1110" s="987" t="s">
        <v>19</v>
      </c>
      <c r="B1110" s="988" t="s">
        <v>13</v>
      </c>
      <c r="C1110" s="1265"/>
      <c r="D1110" s="1265"/>
      <c r="E1110" s="1262"/>
      <c r="F1110" s="1262"/>
      <c r="G1110" s="362" t="s">
        <v>1288</v>
      </c>
      <c r="H1110" s="362" t="s">
        <v>1289</v>
      </c>
      <c r="I1110" s="962" t="s">
        <v>1290</v>
      </c>
      <c r="J1110" s="963">
        <v>4</v>
      </c>
      <c r="K1110" s="530">
        <v>45505</v>
      </c>
      <c r="L1110" s="530">
        <v>45716</v>
      </c>
      <c r="M1110" s="964">
        <f>(L1110-K1110)/7</f>
        <v>30.142857142857142</v>
      </c>
      <c r="N1110" s="1058">
        <v>0</v>
      </c>
      <c r="O1110" s="962" t="s">
        <v>1291</v>
      </c>
      <c r="P1110" s="364">
        <f t="shared" si="37"/>
        <v>0</v>
      </c>
      <c r="Q1110" s="965" t="str" cm="1">
        <f t="array" aca="1" ref="Q1110" ca="1">IF(ISNUMBER(P1110),IF(P1110=100%,"CUMPLIDA",IF(AND(ISNUMBER(L1110),ISNUMBER(INDIRECT("FECHA_"&amp;$B1110,1))), IF(L1110&lt;=INDIRECT("FECHA_"&amp;$B1110,1),"INCUMPLIDA","PROCESO"), "VERIFICAR FECHA")),"SIN VALOR AVANCE")</f>
        <v>PROCESO</v>
      </c>
    </row>
    <row r="1111" spans="1:17" ht="105" x14ac:dyDescent="0.2">
      <c r="A1111" s="987" t="s">
        <v>19</v>
      </c>
      <c r="B1111" s="988" t="s">
        <v>13</v>
      </c>
      <c r="C1111" s="1265"/>
      <c r="D1111" s="1265"/>
      <c r="E1111" s="1262"/>
      <c r="F1111" s="1262"/>
      <c r="G1111" s="1262" t="s">
        <v>1292</v>
      </c>
      <c r="H1111" s="362" t="s">
        <v>1293</v>
      </c>
      <c r="I1111" s="962" t="s">
        <v>1294</v>
      </c>
      <c r="J1111" s="963">
        <v>12</v>
      </c>
      <c r="K1111" s="530">
        <v>45474</v>
      </c>
      <c r="L1111" s="530">
        <v>45838</v>
      </c>
      <c r="M1111" s="964">
        <f>(L1111-K1111)/7</f>
        <v>52</v>
      </c>
      <c r="N1111" s="1058">
        <v>5</v>
      </c>
      <c r="O1111" s="962" t="s">
        <v>1295</v>
      </c>
      <c r="P1111" s="364">
        <f t="shared" si="37"/>
        <v>0.41666666666666669</v>
      </c>
      <c r="Q1111" s="965" t="str" cm="1">
        <f t="array" aca="1" ref="Q1111" ca="1">IF(ISNUMBER(P1111),IF(P1111=100%,"CUMPLIDA",IF(AND(ISNUMBER(L1111),ISNUMBER(INDIRECT("FECHA_"&amp;$B1111,1))), IF(L1111&lt;=INDIRECT("FECHA_"&amp;$B1111,1),"INCUMPLIDA","PROCESO"), "VERIFICAR FECHA")),"SIN VALOR AVANCE")</f>
        <v>PROCESO</v>
      </c>
    </row>
    <row r="1112" spans="1:17" ht="120" x14ac:dyDescent="0.2">
      <c r="A1112" s="987" t="s">
        <v>19</v>
      </c>
      <c r="B1112" s="988" t="s">
        <v>13</v>
      </c>
      <c r="C1112" s="1265"/>
      <c r="D1112" s="1265"/>
      <c r="E1112" s="1262"/>
      <c r="F1112" s="1262"/>
      <c r="G1112" s="1262"/>
      <c r="H1112" s="362" t="s">
        <v>1296</v>
      </c>
      <c r="I1112" s="962" t="s">
        <v>1297</v>
      </c>
      <c r="J1112" s="963">
        <v>6</v>
      </c>
      <c r="K1112" s="530">
        <v>45566</v>
      </c>
      <c r="L1112" s="530">
        <v>45930</v>
      </c>
      <c r="M1112" s="964">
        <f>(L1112-K1112)/7</f>
        <v>52</v>
      </c>
      <c r="N1112" s="1058">
        <v>2</v>
      </c>
      <c r="O1112" s="962" t="s">
        <v>1295</v>
      </c>
      <c r="P1112" s="364">
        <f t="shared" si="37"/>
        <v>0.33333333333333331</v>
      </c>
      <c r="Q1112" s="965" t="str" cm="1">
        <f t="array" aca="1" ref="Q1112" ca="1">IF(ISNUMBER(P1112),IF(P1112=100%,"CUMPLIDA",IF(AND(ISNUMBER(L1112),ISNUMBER(INDIRECT("FECHA_"&amp;$B1112,1))), IF(L1112&lt;=INDIRECT("FECHA_"&amp;$B1112,1),"INCUMPLIDA","PROCESO"), "VERIFICAR FECHA")),"SIN VALOR AVANCE")</f>
        <v>PROCESO</v>
      </c>
    </row>
    <row r="1113" spans="1:17" ht="105" x14ac:dyDescent="0.2">
      <c r="A1113" s="987" t="s">
        <v>19</v>
      </c>
      <c r="B1113" s="988" t="s">
        <v>13</v>
      </c>
      <c r="C1113" s="1265"/>
      <c r="D1113" s="1265"/>
      <c r="E1113" s="1262"/>
      <c r="F1113" s="1262"/>
      <c r="G1113" s="1262"/>
      <c r="H1113" s="362" t="s">
        <v>1298</v>
      </c>
      <c r="I1113" s="962" t="s">
        <v>1297</v>
      </c>
      <c r="J1113" s="963">
        <v>6</v>
      </c>
      <c r="K1113" s="530">
        <v>45566</v>
      </c>
      <c r="L1113" s="530">
        <v>45930</v>
      </c>
      <c r="M1113" s="964">
        <f>(L1113-K1113)/7</f>
        <v>52</v>
      </c>
      <c r="N1113" s="1058">
        <v>2</v>
      </c>
      <c r="O1113" s="962" t="s">
        <v>1295</v>
      </c>
      <c r="P1113" s="364">
        <f t="shared" si="37"/>
        <v>0.33333333333333331</v>
      </c>
      <c r="Q1113" s="965" t="str" cm="1">
        <f t="array" aca="1" ref="Q1113" ca="1">IF(ISNUMBER(P1113),IF(P1113=100%,"CUMPLIDA",IF(AND(ISNUMBER(L1113),ISNUMBER(INDIRECT("FECHA_"&amp;$B1113,1))), IF(L1113&lt;=INDIRECT("FECHA_"&amp;$B1113,1),"INCUMPLIDA","PROCESO"), "VERIFICAR FECHA")),"SIN VALOR AVANCE")</f>
        <v>PROCESO</v>
      </c>
    </row>
    <row r="1114" spans="1:17" ht="142.5" customHeight="1" x14ac:dyDescent="0.2">
      <c r="A1114" s="987" t="s">
        <v>19</v>
      </c>
      <c r="B1114" s="988" t="s">
        <v>13</v>
      </c>
      <c r="C1114" s="1263" t="s">
        <v>1299</v>
      </c>
      <c r="D1114" s="1264" t="s">
        <v>1300</v>
      </c>
      <c r="E1114" s="1272" t="s">
        <v>1301</v>
      </c>
      <c r="F1114" s="1272" t="s">
        <v>1302</v>
      </c>
      <c r="G1114" s="997" t="s">
        <v>1303</v>
      </c>
      <c r="H1114" s="997" t="s">
        <v>1304</v>
      </c>
      <c r="I1114" s="962" t="s">
        <v>1305</v>
      </c>
      <c r="J1114" s="967">
        <v>1</v>
      </c>
      <c r="K1114" s="530">
        <v>45672</v>
      </c>
      <c r="L1114" s="1063">
        <v>45748</v>
      </c>
      <c r="M1114" s="1098">
        <v>10.857142857142858</v>
      </c>
      <c r="N1114" s="963">
        <v>0</v>
      </c>
      <c r="O1114" s="1099" t="s">
        <v>1306</v>
      </c>
      <c r="P1114" s="364">
        <f t="shared" si="37"/>
        <v>0</v>
      </c>
      <c r="Q1114" s="965" t="str" cm="1">
        <f t="array" aca="1" ref="Q1114" ca="1">IF(ISNUMBER(P1114),IF(P1114=100%,"CUMPLIDA",IF(AND(ISNUMBER(L1114),ISNUMBER(INDIRECT("FECHA_"&amp;$B1114,1))), IF(L1114&lt;=INDIRECT("FECHA_"&amp;$B1114,1),"INCUMPLIDA","PROCESO"), "VERIFICAR FECHA")),"SIN VALOR AVANCE")</f>
        <v>PROCESO</v>
      </c>
    </row>
    <row r="1115" spans="1:17" ht="150" x14ac:dyDescent="0.2">
      <c r="A1115" s="987" t="s">
        <v>19</v>
      </c>
      <c r="B1115" s="988" t="s">
        <v>13</v>
      </c>
      <c r="C1115" s="1263"/>
      <c r="D1115" s="1264"/>
      <c r="E1115" s="1272"/>
      <c r="F1115" s="1272" t="s">
        <v>1302</v>
      </c>
      <c r="G1115" s="997" t="s">
        <v>1307</v>
      </c>
      <c r="H1115" s="997" t="s">
        <v>1308</v>
      </c>
      <c r="I1115" s="962" t="s">
        <v>1309</v>
      </c>
      <c r="J1115" s="967">
        <v>2</v>
      </c>
      <c r="K1115" s="530">
        <v>45672</v>
      </c>
      <c r="L1115" s="530">
        <v>46037</v>
      </c>
      <c r="M1115" s="964">
        <v>52.142857142857146</v>
      </c>
      <c r="N1115" s="963">
        <v>0</v>
      </c>
      <c r="O1115" s="1099" t="s">
        <v>1306</v>
      </c>
      <c r="P1115" s="364">
        <f t="shared" si="37"/>
        <v>0</v>
      </c>
      <c r="Q1115" s="965" t="str" cm="1">
        <f t="array" aca="1" ref="Q1115" ca="1">IF(ISNUMBER(P1115),IF(P1115=100%,"CUMPLIDA",IF(AND(ISNUMBER(L1115),ISNUMBER(INDIRECT("FECHA_"&amp;$B1115,1))), IF(L1115&lt;=INDIRECT("FECHA_"&amp;$B1115,1),"INCUMPLIDA","PROCESO"), "VERIFICAR FECHA")),"SIN VALOR AVANCE")</f>
        <v>PROCESO</v>
      </c>
    </row>
    <row r="1116" spans="1:17" ht="99.75" customHeight="1" x14ac:dyDescent="0.2">
      <c r="A1116" s="987" t="s">
        <v>19</v>
      </c>
      <c r="B1116" s="988" t="s">
        <v>13</v>
      </c>
      <c r="C1116" s="1263"/>
      <c r="D1116" s="1264"/>
      <c r="E1116" s="1272"/>
      <c r="F1116" s="1272" t="s">
        <v>1302</v>
      </c>
      <c r="G1116" s="362" t="s">
        <v>1310</v>
      </c>
      <c r="H1116" s="362" t="s">
        <v>1310</v>
      </c>
      <c r="I1116" s="962" t="s">
        <v>1311</v>
      </c>
      <c r="J1116" s="1010">
        <v>1</v>
      </c>
      <c r="K1116" s="530">
        <v>45691</v>
      </c>
      <c r="L1116" s="530">
        <v>46055</v>
      </c>
      <c r="M1116" s="964">
        <v>52</v>
      </c>
      <c r="N1116" s="989">
        <v>0</v>
      </c>
      <c r="O1116" s="1099" t="s">
        <v>1312</v>
      </c>
      <c r="P1116" s="364">
        <f t="shared" si="37"/>
        <v>0</v>
      </c>
      <c r="Q1116" s="965" t="str" cm="1">
        <f t="array" aca="1" ref="Q1116" ca="1">IF(ISNUMBER(P1116),IF(P1116=100%,"CUMPLIDA",IF(AND(ISNUMBER(L1116),ISNUMBER(INDIRECT("FECHA_"&amp;$B1116,1))), IF(L1116&lt;=INDIRECT("FECHA_"&amp;$B1116,1),"INCUMPLIDA","PROCESO"), "VERIFICAR FECHA")),"SIN VALOR AVANCE")</f>
        <v>PROCESO</v>
      </c>
    </row>
    <row r="1117" spans="1:17" ht="185.25" customHeight="1" x14ac:dyDescent="0.2">
      <c r="A1117" s="987" t="s">
        <v>19</v>
      </c>
      <c r="B1117" s="988" t="s">
        <v>13</v>
      </c>
      <c r="C1117" s="1263" t="s">
        <v>1299</v>
      </c>
      <c r="D1117" s="1264" t="s">
        <v>1300</v>
      </c>
      <c r="E1117" s="1262" t="s">
        <v>1313</v>
      </c>
      <c r="F1117" s="1262" t="s">
        <v>1314</v>
      </c>
      <c r="G1117" s="1100" t="s">
        <v>1315</v>
      </c>
      <c r="H1117" s="1100" t="s">
        <v>1316</v>
      </c>
      <c r="I1117" s="995" t="s">
        <v>1317</v>
      </c>
      <c r="J1117" s="963">
        <v>2</v>
      </c>
      <c r="K1117" s="530">
        <v>45691</v>
      </c>
      <c r="L1117" s="530">
        <v>46055</v>
      </c>
      <c r="M1117" s="964">
        <v>52</v>
      </c>
      <c r="N1117" s="963">
        <v>0</v>
      </c>
      <c r="O1117" s="1099" t="s">
        <v>1318</v>
      </c>
      <c r="P1117" s="364">
        <f t="shared" si="37"/>
        <v>0</v>
      </c>
      <c r="Q1117" s="965" t="str" cm="1">
        <f t="array" aca="1" ref="Q1117" ca="1">IF(ISNUMBER(P1117),IF(P1117=100%,"CUMPLIDA",IF(AND(ISNUMBER(L1117),ISNUMBER(INDIRECT("FECHA_"&amp;$B1117,1))), IF(L1117&lt;=INDIRECT("FECHA_"&amp;$B1117,1),"INCUMPLIDA","PROCESO"), "VERIFICAR FECHA")),"SIN VALOR AVANCE")</f>
        <v>PROCESO</v>
      </c>
    </row>
    <row r="1118" spans="1:17" ht="114" customHeight="1" x14ac:dyDescent="0.2">
      <c r="A1118" s="987" t="s">
        <v>19</v>
      </c>
      <c r="B1118" s="988" t="s">
        <v>13</v>
      </c>
      <c r="C1118" s="1263"/>
      <c r="D1118" s="1264"/>
      <c r="E1118" s="1262"/>
      <c r="F1118" s="1262" t="s">
        <v>1314</v>
      </c>
      <c r="G1118" s="1100" t="s">
        <v>1319</v>
      </c>
      <c r="H1118" s="1100" t="s">
        <v>1319</v>
      </c>
      <c r="I1118" s="1101" t="s">
        <v>1320</v>
      </c>
      <c r="J1118" s="967">
        <v>1</v>
      </c>
      <c r="K1118" s="530">
        <v>45691</v>
      </c>
      <c r="L1118" s="530">
        <v>45869</v>
      </c>
      <c r="M1118" s="1098">
        <v>25.428571428571427</v>
      </c>
      <c r="N1118" s="963">
        <v>0</v>
      </c>
      <c r="O1118" s="1099" t="s">
        <v>1321</v>
      </c>
      <c r="P1118" s="364">
        <f t="shared" si="37"/>
        <v>0</v>
      </c>
      <c r="Q1118" s="965" t="str" cm="1">
        <f t="array" aca="1" ref="Q1118" ca="1">IF(ISNUMBER(P1118),IF(P1118=100%,"CUMPLIDA",IF(AND(ISNUMBER(L1118),ISNUMBER(INDIRECT("FECHA_"&amp;$B1118,1))), IF(L1118&lt;=INDIRECT("FECHA_"&amp;$B1118,1),"INCUMPLIDA","PROCESO"), "VERIFICAR FECHA")),"SIN VALOR AVANCE")</f>
        <v>PROCESO</v>
      </c>
    </row>
    <row r="1119" spans="1:17" ht="210" x14ac:dyDescent="0.2">
      <c r="A1119" s="987" t="s">
        <v>19</v>
      </c>
      <c r="B1119" s="988" t="s">
        <v>13</v>
      </c>
      <c r="C1119" s="1263"/>
      <c r="D1119" s="1264"/>
      <c r="E1119" s="1262"/>
      <c r="F1119" s="1262" t="s">
        <v>1314</v>
      </c>
      <c r="G1119" s="1272" t="s">
        <v>1322</v>
      </c>
      <c r="H1119" s="997" t="s">
        <v>1323</v>
      </c>
      <c r="I1119" s="962" t="s">
        <v>1324</v>
      </c>
      <c r="J1119" s="967">
        <v>1</v>
      </c>
      <c r="K1119" s="1063">
        <v>45691</v>
      </c>
      <c r="L1119" s="1063">
        <v>46055</v>
      </c>
      <c r="M1119" s="1098">
        <v>52</v>
      </c>
      <c r="N1119" s="963">
        <v>0</v>
      </c>
      <c r="O1119" s="1099" t="s">
        <v>1325</v>
      </c>
      <c r="P1119" s="364">
        <f t="shared" si="37"/>
        <v>0</v>
      </c>
      <c r="Q1119" s="965" t="str" cm="1">
        <f t="array" aca="1" ref="Q1119" ca="1">IF(ISNUMBER(P1119),IF(P1119=100%,"CUMPLIDA",IF(AND(ISNUMBER(L1119),ISNUMBER(INDIRECT("FECHA_"&amp;$B1119,1))), IF(L1119&lt;=INDIRECT("FECHA_"&amp;$B1119,1),"INCUMPLIDA","PROCESO"), "VERIFICAR FECHA")),"SIN VALOR AVANCE")</f>
        <v>PROCESO</v>
      </c>
    </row>
    <row r="1120" spans="1:17" ht="210" x14ac:dyDescent="0.2">
      <c r="A1120" s="987" t="s">
        <v>19</v>
      </c>
      <c r="B1120" s="988" t="s">
        <v>13</v>
      </c>
      <c r="C1120" s="1263"/>
      <c r="D1120" s="1264"/>
      <c r="E1120" s="1262"/>
      <c r="F1120" s="1262" t="s">
        <v>1314</v>
      </c>
      <c r="G1120" s="1272"/>
      <c r="H1120" s="997" t="s">
        <v>1326</v>
      </c>
      <c r="I1120" s="962" t="s">
        <v>1327</v>
      </c>
      <c r="J1120" s="967">
        <v>8</v>
      </c>
      <c r="K1120" s="1063">
        <v>45689</v>
      </c>
      <c r="L1120" s="1063">
        <v>46054</v>
      </c>
      <c r="M1120" s="964">
        <v>52.142857142857146</v>
      </c>
      <c r="N1120" s="963">
        <v>0</v>
      </c>
      <c r="O1120" s="1099" t="s">
        <v>1325</v>
      </c>
      <c r="P1120" s="364">
        <f t="shared" si="37"/>
        <v>0</v>
      </c>
      <c r="Q1120" s="965" t="str" cm="1">
        <f t="array" aca="1" ref="Q1120" ca="1">IF(ISNUMBER(P1120),IF(P1120=100%,"CUMPLIDA",IF(AND(ISNUMBER(L1120),ISNUMBER(INDIRECT("FECHA_"&amp;$B1120,1))), IF(L1120&lt;=INDIRECT("FECHA_"&amp;$B1120,1),"INCUMPLIDA","PROCESO"), "VERIFICAR FECHA")),"SIN VALOR AVANCE")</f>
        <v>PROCESO</v>
      </c>
    </row>
    <row r="1121" spans="1:17" ht="228" customHeight="1" x14ac:dyDescent="0.2">
      <c r="A1121" s="987" t="s">
        <v>19</v>
      </c>
      <c r="B1121" s="988" t="s">
        <v>13</v>
      </c>
      <c r="C1121" s="1263" t="s">
        <v>1299</v>
      </c>
      <c r="D1121" s="1264" t="s">
        <v>1300</v>
      </c>
      <c r="E1121" s="1262" t="s">
        <v>1328</v>
      </c>
      <c r="F1121" s="1262" t="s">
        <v>1329</v>
      </c>
      <c r="G1121" s="1100" t="s">
        <v>1315</v>
      </c>
      <c r="H1121" s="1100" t="s">
        <v>1316</v>
      </c>
      <c r="I1121" s="1102" t="s">
        <v>1317</v>
      </c>
      <c r="J1121" s="963">
        <v>2</v>
      </c>
      <c r="K1121" s="530">
        <v>45691</v>
      </c>
      <c r="L1121" s="530">
        <v>46055</v>
      </c>
      <c r="M1121" s="964">
        <v>52</v>
      </c>
      <c r="N1121" s="963">
        <v>0</v>
      </c>
      <c r="O1121" s="1099" t="s">
        <v>1330</v>
      </c>
      <c r="P1121" s="364">
        <f t="shared" si="37"/>
        <v>0</v>
      </c>
      <c r="Q1121" s="965" t="str" cm="1">
        <f t="array" aca="1" ref="Q1121" ca="1">IF(ISNUMBER(P1121),IF(P1121=100%,"CUMPLIDA",IF(AND(ISNUMBER(L1121),ISNUMBER(INDIRECT("FECHA_"&amp;$B1121,1))), IF(L1121&lt;=INDIRECT("FECHA_"&amp;$B1121,1),"INCUMPLIDA","PROCESO"), "VERIFICAR FECHA")),"SIN VALOR AVANCE")</f>
        <v>PROCESO</v>
      </c>
    </row>
    <row r="1122" spans="1:17" ht="150" x14ac:dyDescent="0.2">
      <c r="A1122" s="987" t="s">
        <v>19</v>
      </c>
      <c r="B1122" s="988" t="s">
        <v>13</v>
      </c>
      <c r="C1122" s="1263"/>
      <c r="D1122" s="1264"/>
      <c r="E1122" s="1262"/>
      <c r="F1122" s="1262" t="s">
        <v>1329</v>
      </c>
      <c r="G1122" s="1100" t="s">
        <v>1319</v>
      </c>
      <c r="H1122" s="1100" t="s">
        <v>1319</v>
      </c>
      <c r="I1122" s="1102" t="s">
        <v>1320</v>
      </c>
      <c r="J1122" s="967">
        <v>1</v>
      </c>
      <c r="K1122" s="530">
        <v>45691</v>
      </c>
      <c r="L1122" s="530">
        <v>45869</v>
      </c>
      <c r="M1122" s="1098">
        <v>25.428571428571427</v>
      </c>
      <c r="N1122" s="963">
        <v>0</v>
      </c>
      <c r="O1122" s="1099" t="s">
        <v>1331</v>
      </c>
      <c r="P1122" s="364">
        <f t="shared" si="37"/>
        <v>0</v>
      </c>
      <c r="Q1122" s="965" t="str" cm="1">
        <f t="array" aca="1" ref="Q1122" ca="1">IF(ISNUMBER(P1122),IF(P1122=100%,"CUMPLIDA",IF(AND(ISNUMBER(L1122),ISNUMBER(INDIRECT("FECHA_"&amp;$B1122,1))), IF(L1122&lt;=INDIRECT("FECHA_"&amp;$B1122,1),"INCUMPLIDA","PROCESO"), "VERIFICAR FECHA")),"SIN VALOR AVANCE")</f>
        <v>PROCESO</v>
      </c>
    </row>
    <row r="1123" spans="1:17" ht="210" x14ac:dyDescent="0.2">
      <c r="A1123" s="987" t="s">
        <v>19</v>
      </c>
      <c r="B1123" s="988" t="s">
        <v>13</v>
      </c>
      <c r="C1123" s="1263"/>
      <c r="D1123" s="1264"/>
      <c r="E1123" s="1262"/>
      <c r="F1123" s="1262" t="s">
        <v>1329</v>
      </c>
      <c r="G1123" s="362" t="s">
        <v>1332</v>
      </c>
      <c r="H1123" s="997" t="s">
        <v>1326</v>
      </c>
      <c r="I1123" s="962" t="s">
        <v>1327</v>
      </c>
      <c r="J1123" s="967">
        <v>8</v>
      </c>
      <c r="K1123" s="1063">
        <v>45691</v>
      </c>
      <c r="L1123" s="1063">
        <v>46055</v>
      </c>
      <c r="M1123" s="964">
        <v>52</v>
      </c>
      <c r="N1123" s="963">
        <v>0</v>
      </c>
      <c r="O1123" s="1099" t="s">
        <v>1325</v>
      </c>
      <c r="P1123" s="364">
        <f t="shared" si="37"/>
        <v>0</v>
      </c>
      <c r="Q1123" s="965" t="str" cm="1">
        <f t="array" aca="1" ref="Q1123" ca="1">IF(ISNUMBER(P1123),IF(P1123=100%,"CUMPLIDA",IF(AND(ISNUMBER(L1123),ISNUMBER(INDIRECT("FECHA_"&amp;$B1123,1))), IF(L1123&lt;=INDIRECT("FECHA_"&amp;$B1123,1),"INCUMPLIDA","PROCESO"), "VERIFICAR FECHA")),"SIN VALOR AVANCE")</f>
        <v>PROCESO</v>
      </c>
    </row>
    <row r="1124" spans="1:17" ht="99.75" customHeight="1" x14ac:dyDescent="0.2">
      <c r="A1124" s="987" t="s">
        <v>19</v>
      </c>
      <c r="B1124" s="988" t="s">
        <v>13</v>
      </c>
      <c r="C1124" s="1263"/>
      <c r="D1124" s="1264"/>
      <c r="E1124" s="1262"/>
      <c r="F1124" s="1262" t="s">
        <v>1329</v>
      </c>
      <c r="G1124" s="362" t="s">
        <v>1310</v>
      </c>
      <c r="H1124" s="362" t="s">
        <v>1333</v>
      </c>
      <c r="I1124" s="962" t="s">
        <v>1311</v>
      </c>
      <c r="J1124" s="1010">
        <v>1</v>
      </c>
      <c r="K1124" s="530">
        <v>45691</v>
      </c>
      <c r="L1124" s="530">
        <v>46055</v>
      </c>
      <c r="M1124" s="964">
        <v>52</v>
      </c>
      <c r="N1124" s="989">
        <v>0</v>
      </c>
      <c r="O1124" s="1099" t="s">
        <v>1312</v>
      </c>
      <c r="P1124" s="364">
        <f t="shared" si="37"/>
        <v>0</v>
      </c>
      <c r="Q1124" s="965" t="str" cm="1">
        <f t="array" aca="1" ref="Q1124" ca="1">IF(ISNUMBER(P1124),IF(P1124=100%,"CUMPLIDA",IF(AND(ISNUMBER(L1124),ISNUMBER(INDIRECT("FECHA_"&amp;$B1124,1))), IF(L1124&lt;=INDIRECT("FECHA_"&amp;$B1124,1),"INCUMPLIDA","PROCESO"), "VERIFICAR FECHA")),"SIN VALOR AVANCE")</f>
        <v>PROCESO</v>
      </c>
    </row>
    <row r="1125" spans="1:17" ht="142.5" customHeight="1" x14ac:dyDescent="0.2">
      <c r="A1125" s="987" t="s">
        <v>19</v>
      </c>
      <c r="B1125" s="988" t="s">
        <v>13</v>
      </c>
      <c r="C1125" s="1263" t="s">
        <v>1299</v>
      </c>
      <c r="D1125" s="1264" t="s">
        <v>1300</v>
      </c>
      <c r="E1125" s="1262" t="s">
        <v>1334</v>
      </c>
      <c r="F1125" s="1281" t="s">
        <v>1335</v>
      </c>
      <c r="G1125" s="1100" t="s">
        <v>1336</v>
      </c>
      <c r="H1125" s="1100" t="s">
        <v>1336</v>
      </c>
      <c r="I1125" s="995" t="s">
        <v>1317</v>
      </c>
      <c r="J1125" s="989">
        <v>1</v>
      </c>
      <c r="K1125" s="530">
        <v>45691</v>
      </c>
      <c r="L1125" s="530">
        <v>45869</v>
      </c>
      <c r="M1125" s="964">
        <v>25.428571428571427</v>
      </c>
      <c r="N1125" s="989">
        <v>0</v>
      </c>
      <c r="O1125" s="1099" t="s">
        <v>1337</v>
      </c>
      <c r="P1125" s="364">
        <f t="shared" si="37"/>
        <v>0</v>
      </c>
      <c r="Q1125" s="965" t="str" cm="1">
        <f t="array" aca="1" ref="Q1125" ca="1">IF(ISNUMBER(P1125),IF(P1125=100%,"CUMPLIDA",IF(AND(ISNUMBER(L1125),ISNUMBER(INDIRECT("FECHA_"&amp;$B1125,1))), IF(L1125&lt;=INDIRECT("FECHA_"&amp;$B1125,1),"INCUMPLIDA","PROCESO"), "VERIFICAR FECHA")),"SIN VALOR AVANCE")</f>
        <v>PROCESO</v>
      </c>
    </row>
    <row r="1126" spans="1:17" ht="90" x14ac:dyDescent="0.2">
      <c r="A1126" s="987" t="s">
        <v>19</v>
      </c>
      <c r="B1126" s="988" t="s">
        <v>13</v>
      </c>
      <c r="C1126" s="1263"/>
      <c r="D1126" s="1264"/>
      <c r="E1126" s="1262"/>
      <c r="F1126" s="1281"/>
      <c r="G1126" s="1100" t="s">
        <v>1319</v>
      </c>
      <c r="H1126" s="1100" t="s">
        <v>1319</v>
      </c>
      <c r="I1126" s="1101" t="s">
        <v>1320</v>
      </c>
      <c r="J1126" s="967">
        <v>1</v>
      </c>
      <c r="K1126" s="530">
        <v>45691</v>
      </c>
      <c r="L1126" s="530">
        <v>45869</v>
      </c>
      <c r="M1126" s="1098">
        <v>25.428571428571427</v>
      </c>
      <c r="N1126" s="963">
        <v>0</v>
      </c>
      <c r="O1126" s="1099" t="s">
        <v>1338</v>
      </c>
      <c r="P1126" s="364">
        <f t="shared" si="37"/>
        <v>0</v>
      </c>
      <c r="Q1126" s="965" t="str" cm="1">
        <f t="array" aca="1" ref="Q1126" ca="1">IF(ISNUMBER(P1126),IF(P1126=100%,"CUMPLIDA",IF(AND(ISNUMBER(L1126),ISNUMBER(INDIRECT("FECHA_"&amp;$B1126,1))), IF(L1126&lt;=INDIRECT("FECHA_"&amp;$B1126,1),"INCUMPLIDA","PROCESO"), "VERIFICAR FECHA")),"SIN VALOR AVANCE")</f>
        <v>PROCESO</v>
      </c>
    </row>
    <row r="1127" spans="1:17" ht="228" customHeight="1" x14ac:dyDescent="0.2">
      <c r="A1127" s="987" t="s">
        <v>19</v>
      </c>
      <c r="B1127" s="988" t="s">
        <v>13</v>
      </c>
      <c r="C1127" s="1263" t="s">
        <v>1299</v>
      </c>
      <c r="D1127" s="1264" t="s">
        <v>1339</v>
      </c>
      <c r="E1127" s="1262" t="s">
        <v>1340</v>
      </c>
      <c r="F1127" s="1262" t="s">
        <v>1341</v>
      </c>
      <c r="G1127" s="1100" t="s">
        <v>1315</v>
      </c>
      <c r="H1127" s="1100" t="s">
        <v>1316</v>
      </c>
      <c r="I1127" s="995" t="s">
        <v>1317</v>
      </c>
      <c r="J1127" s="963">
        <v>2</v>
      </c>
      <c r="K1127" s="530">
        <v>45691</v>
      </c>
      <c r="L1127" s="530">
        <v>46055</v>
      </c>
      <c r="M1127" s="964">
        <v>52</v>
      </c>
      <c r="N1127" s="963">
        <v>0</v>
      </c>
      <c r="O1127" s="1099" t="s">
        <v>1330</v>
      </c>
      <c r="P1127" s="364">
        <f t="shared" si="37"/>
        <v>0</v>
      </c>
      <c r="Q1127" s="965" t="str" cm="1">
        <f t="array" aca="1" ref="Q1127" ca="1">IF(ISNUMBER(P1127),IF(P1127=100%,"CUMPLIDA",IF(AND(ISNUMBER(L1127),ISNUMBER(INDIRECT("FECHA_"&amp;$B1127,1))), IF(L1127&lt;=INDIRECT("FECHA_"&amp;$B1127,1),"INCUMPLIDA","PROCESO"), "VERIFICAR FECHA")),"SIN VALOR AVANCE")</f>
        <v>PROCESO</v>
      </c>
    </row>
    <row r="1128" spans="1:17" ht="180" x14ac:dyDescent="0.2">
      <c r="A1128" s="987" t="s">
        <v>19</v>
      </c>
      <c r="B1128" s="988" t="s">
        <v>13</v>
      </c>
      <c r="C1128" s="1263"/>
      <c r="D1128" s="1264"/>
      <c r="E1128" s="1262"/>
      <c r="F1128" s="1262" t="s">
        <v>1341</v>
      </c>
      <c r="G1128" s="1100" t="s">
        <v>1319</v>
      </c>
      <c r="H1128" s="1100" t="s">
        <v>1319</v>
      </c>
      <c r="I1128" s="1101" t="s">
        <v>1320</v>
      </c>
      <c r="J1128" s="967">
        <v>1</v>
      </c>
      <c r="K1128" s="530">
        <v>45691</v>
      </c>
      <c r="L1128" s="530">
        <v>45869</v>
      </c>
      <c r="M1128" s="1098">
        <v>25.428571428571427</v>
      </c>
      <c r="N1128" s="963">
        <v>0</v>
      </c>
      <c r="O1128" s="1099" t="s">
        <v>1342</v>
      </c>
      <c r="P1128" s="364">
        <f t="shared" si="37"/>
        <v>0</v>
      </c>
      <c r="Q1128" s="965" t="str" cm="1">
        <f t="array" aca="1" ref="Q1128" ca="1">IF(ISNUMBER(P1128),IF(P1128=100%,"CUMPLIDA",IF(AND(ISNUMBER(L1128),ISNUMBER(INDIRECT("FECHA_"&amp;$B1128,1))), IF(L1128&lt;=INDIRECT("FECHA_"&amp;$B1128,1),"INCUMPLIDA","PROCESO"), "VERIFICAR FECHA")),"SIN VALOR AVANCE")</f>
        <v>PROCESO</v>
      </c>
    </row>
    <row r="1129" spans="1:17" ht="210" x14ac:dyDescent="0.2">
      <c r="A1129" s="987" t="s">
        <v>19</v>
      </c>
      <c r="B1129" s="988" t="s">
        <v>13</v>
      </c>
      <c r="C1129" s="1263"/>
      <c r="D1129" s="1264"/>
      <c r="E1129" s="1262"/>
      <c r="F1129" s="1262" t="s">
        <v>1341</v>
      </c>
      <c r="G1129" s="362" t="s">
        <v>1332</v>
      </c>
      <c r="H1129" s="997" t="s">
        <v>1326</v>
      </c>
      <c r="I1129" s="962" t="s">
        <v>1343</v>
      </c>
      <c r="J1129" s="967">
        <v>8</v>
      </c>
      <c r="K1129" s="1063">
        <v>45691</v>
      </c>
      <c r="L1129" s="1063">
        <v>46055</v>
      </c>
      <c r="M1129" s="964">
        <v>52</v>
      </c>
      <c r="N1129" s="963">
        <v>0</v>
      </c>
      <c r="O1129" s="1099" t="s">
        <v>1325</v>
      </c>
      <c r="P1129" s="364">
        <f t="shared" si="37"/>
        <v>0</v>
      </c>
      <c r="Q1129" s="965" t="str" cm="1">
        <f t="array" aca="1" ref="Q1129" ca="1">IF(ISNUMBER(P1129),IF(P1129=100%,"CUMPLIDA",IF(AND(ISNUMBER(L1129),ISNUMBER(INDIRECT("FECHA_"&amp;$B1129,1))), IF(L1129&lt;=INDIRECT("FECHA_"&amp;$B1129,1),"INCUMPLIDA","PROCESO"), "VERIFICAR FECHA")),"SIN VALOR AVANCE")</f>
        <v>PROCESO</v>
      </c>
    </row>
    <row r="1130" spans="1:17" ht="105" x14ac:dyDescent="0.2">
      <c r="A1130" s="987" t="s">
        <v>19</v>
      </c>
      <c r="B1130" s="988" t="s">
        <v>13</v>
      </c>
      <c r="C1130" s="1263"/>
      <c r="D1130" s="1264"/>
      <c r="E1130" s="1262"/>
      <c r="F1130" s="1262" t="s">
        <v>1341</v>
      </c>
      <c r="G1130" s="362" t="s">
        <v>1310</v>
      </c>
      <c r="H1130" s="362" t="s">
        <v>1333</v>
      </c>
      <c r="I1130" s="962" t="s">
        <v>1311</v>
      </c>
      <c r="J1130" s="1010">
        <v>1</v>
      </c>
      <c r="K1130" s="530">
        <v>45691</v>
      </c>
      <c r="L1130" s="530">
        <v>46055</v>
      </c>
      <c r="M1130" s="964">
        <v>52</v>
      </c>
      <c r="N1130" s="989">
        <v>0</v>
      </c>
      <c r="O1130" s="1099" t="s">
        <v>1312</v>
      </c>
      <c r="P1130" s="364">
        <f t="shared" si="37"/>
        <v>0</v>
      </c>
      <c r="Q1130" s="965" t="str" cm="1">
        <f t="array" aca="1" ref="Q1130" ca="1">IF(ISNUMBER(P1130),IF(P1130=100%,"CUMPLIDA",IF(AND(ISNUMBER(L1130),ISNUMBER(INDIRECT("FECHA_"&amp;$B1130,1))), IF(L1130&lt;=INDIRECT("FECHA_"&amp;$B1130,1),"INCUMPLIDA","PROCESO"), "VERIFICAR FECHA")),"SIN VALOR AVANCE")</f>
        <v>PROCESO</v>
      </c>
    </row>
    <row r="1131" spans="1:17" ht="185.25" customHeight="1" x14ac:dyDescent="0.2">
      <c r="A1131" s="987" t="s">
        <v>19</v>
      </c>
      <c r="B1131" s="988" t="s">
        <v>13</v>
      </c>
      <c r="C1131" s="1263" t="s">
        <v>1299</v>
      </c>
      <c r="D1131" s="1265" t="s">
        <v>1344</v>
      </c>
      <c r="E1131" s="1262" t="s">
        <v>1345</v>
      </c>
      <c r="F1131" s="1262" t="s">
        <v>1346</v>
      </c>
      <c r="G1131" s="1100" t="s">
        <v>1347</v>
      </c>
      <c r="H1131" s="1100" t="s">
        <v>1348</v>
      </c>
      <c r="I1131" s="962" t="s">
        <v>1349</v>
      </c>
      <c r="J1131" s="963">
        <v>1</v>
      </c>
      <c r="K1131" s="530">
        <v>45691</v>
      </c>
      <c r="L1131" s="530">
        <v>46055</v>
      </c>
      <c r="M1131" s="964">
        <v>52</v>
      </c>
      <c r="N1131" s="963">
        <v>0</v>
      </c>
      <c r="O1131" s="1099" t="s">
        <v>1325</v>
      </c>
      <c r="P1131" s="364">
        <f t="shared" si="37"/>
        <v>0</v>
      </c>
      <c r="Q1131" s="965" t="str" cm="1">
        <f t="array" aca="1" ref="Q1131" ca="1">IF(ISNUMBER(P1131),IF(P1131=100%,"CUMPLIDA",IF(AND(ISNUMBER(L1131),ISNUMBER(INDIRECT("FECHA_"&amp;$B1131,1))), IF(L1131&lt;=INDIRECT("FECHA_"&amp;$B1131,1),"INCUMPLIDA","PROCESO"), "VERIFICAR FECHA")),"SIN VALOR AVANCE")</f>
        <v>PROCESO</v>
      </c>
    </row>
    <row r="1132" spans="1:17" ht="210" x14ac:dyDescent="0.2">
      <c r="A1132" s="987" t="s">
        <v>19</v>
      </c>
      <c r="B1132" s="988" t="s">
        <v>13</v>
      </c>
      <c r="C1132" s="1263"/>
      <c r="D1132" s="1265"/>
      <c r="E1132" s="1262"/>
      <c r="F1132" s="1262" t="s">
        <v>1346</v>
      </c>
      <c r="G1132" s="362" t="s">
        <v>1332</v>
      </c>
      <c r="H1132" s="997" t="s">
        <v>1326</v>
      </c>
      <c r="I1132" s="1103" t="s">
        <v>1327</v>
      </c>
      <c r="J1132" s="967">
        <v>8</v>
      </c>
      <c r="K1132" s="1063">
        <v>45691</v>
      </c>
      <c r="L1132" s="1063">
        <v>46055</v>
      </c>
      <c r="M1132" s="964">
        <v>52</v>
      </c>
      <c r="N1132" s="963">
        <v>0</v>
      </c>
      <c r="O1132" s="1099" t="s">
        <v>1325</v>
      </c>
      <c r="P1132" s="364">
        <f t="shared" si="37"/>
        <v>0</v>
      </c>
      <c r="Q1132" s="965" t="str" cm="1">
        <f t="array" aca="1" ref="Q1132" ca="1">IF(ISNUMBER(P1132),IF(P1132=100%,"CUMPLIDA",IF(AND(ISNUMBER(L1132),ISNUMBER(INDIRECT("FECHA_"&amp;$B1132,1))), IF(L1132&lt;=INDIRECT("FECHA_"&amp;$B1132,1),"INCUMPLIDA","PROCESO"), "VERIFICAR FECHA")),"SIN VALOR AVANCE")</f>
        <v>PROCESO</v>
      </c>
    </row>
    <row r="1133" spans="1:17" ht="105" x14ac:dyDescent="0.2">
      <c r="A1133" s="987" t="s">
        <v>19</v>
      </c>
      <c r="B1133" s="988" t="s">
        <v>13</v>
      </c>
      <c r="C1133" s="1263"/>
      <c r="D1133" s="1265"/>
      <c r="E1133" s="1262"/>
      <c r="F1133" s="1262" t="s">
        <v>1346</v>
      </c>
      <c r="G1133" s="362" t="s">
        <v>1310</v>
      </c>
      <c r="H1133" s="362" t="s">
        <v>1333</v>
      </c>
      <c r="I1133" s="962" t="s">
        <v>1311</v>
      </c>
      <c r="J1133" s="1010">
        <v>1</v>
      </c>
      <c r="K1133" s="530">
        <v>45691</v>
      </c>
      <c r="L1133" s="530">
        <v>46055</v>
      </c>
      <c r="M1133" s="964">
        <v>52</v>
      </c>
      <c r="N1133" s="989">
        <v>0</v>
      </c>
      <c r="O1133" s="1099" t="s">
        <v>1312</v>
      </c>
      <c r="P1133" s="364">
        <f t="shared" si="37"/>
        <v>0</v>
      </c>
      <c r="Q1133" s="965" t="str" cm="1">
        <f t="array" aca="1" ref="Q1133" ca="1">IF(ISNUMBER(P1133),IF(P1133=100%,"CUMPLIDA",IF(AND(ISNUMBER(L1133),ISNUMBER(INDIRECT("FECHA_"&amp;$B1133,1))), IF(L1133&lt;=INDIRECT("FECHA_"&amp;$B1133,1),"INCUMPLIDA","PROCESO"), "VERIFICAR FECHA")),"SIN VALOR AVANCE")</f>
        <v>PROCESO</v>
      </c>
    </row>
    <row r="1134" spans="1:17" ht="409.5" x14ac:dyDescent="0.2">
      <c r="A1134" s="987" t="s">
        <v>19</v>
      </c>
      <c r="B1134" s="988" t="s">
        <v>13</v>
      </c>
      <c r="C1134" s="966" t="s">
        <v>1299</v>
      </c>
      <c r="D1134" s="804" t="s">
        <v>1350</v>
      </c>
      <c r="E1134" s="362" t="s">
        <v>1351</v>
      </c>
      <c r="F1134" s="362" t="s">
        <v>1352</v>
      </c>
      <c r="G1134" s="362" t="s">
        <v>1353</v>
      </c>
      <c r="H1134" s="1008" t="s">
        <v>1354</v>
      </c>
      <c r="I1134" s="962" t="s">
        <v>1355</v>
      </c>
      <c r="J1134" s="963">
        <v>1</v>
      </c>
      <c r="K1134" s="530">
        <v>45691</v>
      </c>
      <c r="L1134" s="530">
        <v>45869</v>
      </c>
      <c r="M1134" s="964">
        <v>25.428571428571427</v>
      </c>
      <c r="N1134" s="963">
        <v>0</v>
      </c>
      <c r="O1134" s="1099" t="s">
        <v>1356</v>
      </c>
      <c r="P1134" s="364">
        <f t="shared" si="37"/>
        <v>0</v>
      </c>
      <c r="Q1134" s="965" t="str" cm="1">
        <f t="array" aca="1" ref="Q1134" ca="1">IF(ISNUMBER(P1134),IF(P1134=100%,"CUMPLIDA",IF(AND(ISNUMBER(L1134),ISNUMBER(INDIRECT("FECHA_"&amp;$B1134,1))), IF(L1134&lt;=INDIRECT("FECHA_"&amp;$B1134,1),"INCUMPLIDA","PROCESO"), "VERIFICAR FECHA")),"SIN VALOR AVANCE")</f>
        <v>PROCESO</v>
      </c>
    </row>
    <row r="1135" spans="1:17" ht="90.75" customHeight="1" x14ac:dyDescent="0.2">
      <c r="A1135" s="1171" t="s">
        <v>17</v>
      </c>
      <c r="B1135" s="1172" t="s">
        <v>16</v>
      </c>
      <c r="C1135" s="1261" t="s">
        <v>1357</v>
      </c>
      <c r="D1135" s="1261" t="s">
        <v>1358</v>
      </c>
      <c r="E1135" s="1266" t="s">
        <v>5673</v>
      </c>
      <c r="F1135" s="1266" t="s">
        <v>1360</v>
      </c>
      <c r="G1135" s="45" t="s">
        <v>1361</v>
      </c>
      <c r="H1135" s="45" t="s">
        <v>1361</v>
      </c>
      <c r="I1135" s="947" t="s">
        <v>1362</v>
      </c>
      <c r="J1135" s="47">
        <v>1</v>
      </c>
      <c r="K1135" s="1027">
        <v>45139</v>
      </c>
      <c r="L1135" s="1027">
        <v>45260</v>
      </c>
      <c r="M1135" s="48">
        <f t="shared" ref="M1135:M1139" si="38">(L1135-K1135)/7</f>
        <v>17.285714285714285</v>
      </c>
      <c r="N1135" s="1032">
        <v>1</v>
      </c>
      <c r="O1135" s="936" t="s">
        <v>5674</v>
      </c>
      <c r="P1135" s="1173">
        <f t="shared" ref="P1135:P1186" si="39">IF(B1135="ITRC",N1135,N1135/J1135)</f>
        <v>1</v>
      </c>
      <c r="Q1135" s="803" t="str" cm="1">
        <f t="array" aca="1" ref="Q1135" ca="1">IF(ISNUMBER(P1135),IF(P1135=100%,"CUMPLIDA",IF(AND(ISNUMBER(L1135),ISNUMBER(INDIRECT("FECHA_"&amp;$B1135,1))), IF(L1135&lt;=INDIRECT("FECHA_"&amp;$B1135,1),"INCUMPLIDA","PROCESO"), "VERIFICAR FECHA")),"SIN VALOR AVANCE")</f>
        <v>CUMPLIDA</v>
      </c>
    </row>
    <row r="1136" spans="1:17" ht="90.75" x14ac:dyDescent="0.2">
      <c r="A1136" s="1171" t="s">
        <v>17</v>
      </c>
      <c r="B1136" s="1172" t="s">
        <v>16</v>
      </c>
      <c r="C1136" s="1261"/>
      <c r="D1136" s="1261"/>
      <c r="E1136" s="1266"/>
      <c r="F1136" s="1266"/>
      <c r="G1136" s="45" t="s">
        <v>1364</v>
      </c>
      <c r="H1136" s="45" t="s">
        <v>1364</v>
      </c>
      <c r="I1136" s="947" t="s">
        <v>1365</v>
      </c>
      <c r="J1136" s="47">
        <v>4</v>
      </c>
      <c r="K1136" s="1055">
        <v>45170</v>
      </c>
      <c r="L1136" s="1055">
        <v>45535</v>
      </c>
      <c r="M1136" s="48">
        <f t="shared" si="38"/>
        <v>52.142857142857146</v>
      </c>
      <c r="N1136" s="1032">
        <v>4</v>
      </c>
      <c r="O1136" s="936" t="s">
        <v>5674</v>
      </c>
      <c r="P1136" s="1173">
        <f t="shared" si="39"/>
        <v>1</v>
      </c>
      <c r="Q1136" s="803" t="str" cm="1">
        <f t="array" aca="1" ref="Q1136" ca="1">IF(ISNUMBER(P1136),IF(P1136=100%,"CUMPLIDA",IF(AND(ISNUMBER(L1136),ISNUMBER(INDIRECT("FECHA_"&amp;$B1136,1))), IF(L1136&lt;=INDIRECT("FECHA_"&amp;$B1136,1),"INCUMPLIDA","PROCESO"), "VERIFICAR FECHA")),"SIN VALOR AVANCE")</f>
        <v>CUMPLIDA</v>
      </c>
    </row>
    <row r="1137" spans="1:17" ht="135" x14ac:dyDescent="0.2">
      <c r="A1137" s="1171" t="s">
        <v>17</v>
      </c>
      <c r="B1137" s="1172" t="s">
        <v>16</v>
      </c>
      <c r="C1137" s="1261"/>
      <c r="D1137" s="1261"/>
      <c r="E1137" s="1266"/>
      <c r="F1137" s="1266"/>
      <c r="G1137" s="45" t="s">
        <v>1366</v>
      </c>
      <c r="H1137" s="45" t="s">
        <v>1366</v>
      </c>
      <c r="I1137" s="947" t="s">
        <v>1367</v>
      </c>
      <c r="J1137" s="47">
        <v>2</v>
      </c>
      <c r="K1137" s="1055">
        <v>45170</v>
      </c>
      <c r="L1137" s="1055">
        <v>45382</v>
      </c>
      <c r="M1137" s="48">
        <f t="shared" si="38"/>
        <v>30.285714285714285</v>
      </c>
      <c r="N1137" s="1032">
        <v>2</v>
      </c>
      <c r="O1137" s="936" t="s">
        <v>5674</v>
      </c>
      <c r="P1137" s="1173">
        <f t="shared" si="39"/>
        <v>1</v>
      </c>
      <c r="Q1137" s="803" t="str" cm="1">
        <f t="array" aca="1" ref="Q1137" ca="1">IF(ISNUMBER(P1137),IF(P1137=100%,"CUMPLIDA",IF(AND(ISNUMBER(L1137),ISNUMBER(INDIRECT("FECHA_"&amp;$B1137,1))), IF(L1137&lt;=INDIRECT("FECHA_"&amp;$B1137,1),"INCUMPLIDA","PROCESO"), "VERIFICAR FECHA")),"SIN VALOR AVANCE")</f>
        <v>CUMPLIDA</v>
      </c>
    </row>
    <row r="1138" spans="1:17" ht="75.75" customHeight="1" x14ac:dyDescent="0.2">
      <c r="A1138" s="1171" t="s">
        <v>17</v>
      </c>
      <c r="B1138" s="1172" t="s">
        <v>16</v>
      </c>
      <c r="C1138" s="1261" t="s">
        <v>1368</v>
      </c>
      <c r="D1138" s="1261" t="s">
        <v>1358</v>
      </c>
      <c r="E1138" s="1266" t="s">
        <v>5675</v>
      </c>
      <c r="F1138" s="1266" t="s">
        <v>1370</v>
      </c>
      <c r="G1138" s="45" t="s">
        <v>1371</v>
      </c>
      <c r="H1138" s="45" t="s">
        <v>1371</v>
      </c>
      <c r="I1138" s="947" t="s">
        <v>1372</v>
      </c>
      <c r="J1138" s="47">
        <v>1</v>
      </c>
      <c r="K1138" s="1055">
        <v>45170</v>
      </c>
      <c r="L1138" s="1055">
        <v>45199</v>
      </c>
      <c r="M1138" s="48">
        <f t="shared" si="38"/>
        <v>4.1428571428571432</v>
      </c>
      <c r="N1138" s="1032">
        <v>1</v>
      </c>
      <c r="O1138" s="936" t="s">
        <v>5676</v>
      </c>
      <c r="P1138" s="1173">
        <f t="shared" si="39"/>
        <v>1</v>
      </c>
      <c r="Q1138" s="803" t="str" cm="1">
        <f t="array" aca="1" ref="Q1138" ca="1">IF(ISNUMBER(P1138),IF(P1138=100%,"CUMPLIDA",IF(AND(ISNUMBER(L1138),ISNUMBER(INDIRECT("FECHA_"&amp;$B1138,1))), IF(L1138&lt;=INDIRECT("FECHA_"&amp;$B1138,1),"INCUMPLIDA","PROCESO"), "VERIFICAR FECHA")),"SIN VALOR AVANCE")</f>
        <v>CUMPLIDA</v>
      </c>
    </row>
    <row r="1139" spans="1:17" ht="240.75" x14ac:dyDescent="0.2">
      <c r="A1139" s="1171" t="s">
        <v>17</v>
      </c>
      <c r="B1139" s="1172" t="s">
        <v>16</v>
      </c>
      <c r="C1139" s="1261"/>
      <c r="D1139" s="1261"/>
      <c r="E1139" s="1266"/>
      <c r="F1139" s="1266"/>
      <c r="G1139" s="45" t="s">
        <v>1374</v>
      </c>
      <c r="H1139" s="45" t="s">
        <v>1374</v>
      </c>
      <c r="I1139" s="947" t="s">
        <v>1375</v>
      </c>
      <c r="J1139" s="47">
        <v>1</v>
      </c>
      <c r="K1139" s="1055">
        <v>45200</v>
      </c>
      <c r="L1139" s="1055">
        <v>45534</v>
      </c>
      <c r="M1139" s="48">
        <f t="shared" si="38"/>
        <v>47.714285714285715</v>
      </c>
      <c r="N1139" s="1032">
        <v>1</v>
      </c>
      <c r="O1139" s="936" t="s">
        <v>5677</v>
      </c>
      <c r="P1139" s="1173">
        <f t="shared" si="39"/>
        <v>1</v>
      </c>
      <c r="Q1139" s="803" t="str" cm="1">
        <f t="array" aca="1" ref="Q1139" ca="1">IF(ISNUMBER(P1139),IF(P1139=100%,"CUMPLIDA",IF(AND(ISNUMBER(L1139),ISNUMBER(INDIRECT("FECHA_"&amp;$B1139,1))), IF(L1139&lt;=INDIRECT("FECHA_"&amp;$B1139,1),"INCUMPLIDA","PROCESO"), "VERIFICAR FECHA")),"SIN VALOR AVANCE")</f>
        <v>CUMPLIDA</v>
      </c>
    </row>
    <row r="1140" spans="1:17" ht="195.75" x14ac:dyDescent="0.2">
      <c r="A1140" s="1171" t="s">
        <v>17</v>
      </c>
      <c r="B1140" s="1172" t="s">
        <v>16</v>
      </c>
      <c r="C1140" s="1261"/>
      <c r="D1140" s="1261"/>
      <c r="E1140" s="1266"/>
      <c r="F1140" s="1266"/>
      <c r="G1140" s="45" t="s">
        <v>1377</v>
      </c>
      <c r="H1140" s="45" t="s">
        <v>1377</v>
      </c>
      <c r="I1140" s="947" t="s">
        <v>1378</v>
      </c>
      <c r="J1140" s="47">
        <v>1</v>
      </c>
      <c r="K1140" s="1055">
        <v>45536</v>
      </c>
      <c r="L1140" s="1055">
        <v>45565</v>
      </c>
      <c r="M1140" s="48">
        <f t="shared" ref="M1140:M1203" si="40">(L1140-K1140)/7</f>
        <v>4.1428571428571432</v>
      </c>
      <c r="N1140" s="1032">
        <v>1</v>
      </c>
      <c r="O1140" s="936" t="s">
        <v>5678</v>
      </c>
      <c r="P1140" s="1173">
        <f t="shared" si="39"/>
        <v>1</v>
      </c>
      <c r="Q1140" s="803" t="str" cm="1">
        <f t="array" aca="1" ref="Q1140" ca="1">IF(ISNUMBER(P1140),IF(P1140=100%,"CUMPLIDA",IF(AND(ISNUMBER(L1140),ISNUMBER(INDIRECT("FECHA_"&amp;$B1140,1))), IF(L1140&lt;=INDIRECT("FECHA_"&amp;$B1140,1),"INCUMPLIDA","PROCESO"), "VERIFICAR FECHA")),"SIN VALOR AVANCE")</f>
        <v>CUMPLIDA</v>
      </c>
    </row>
    <row r="1141" spans="1:17" ht="45.75" x14ac:dyDescent="0.2">
      <c r="A1141" s="1171" t="s">
        <v>17</v>
      </c>
      <c r="B1141" s="1172" t="s">
        <v>16</v>
      </c>
      <c r="C1141" s="1261"/>
      <c r="D1141" s="1261"/>
      <c r="E1141" s="1266"/>
      <c r="F1141" s="1266"/>
      <c r="G1141" s="45" t="s">
        <v>1380</v>
      </c>
      <c r="H1141" s="45" t="s">
        <v>1380</v>
      </c>
      <c r="I1141" s="947" t="s">
        <v>1381</v>
      </c>
      <c r="J1141" s="47">
        <v>1</v>
      </c>
      <c r="K1141" s="1055">
        <v>45566</v>
      </c>
      <c r="L1141" s="1055">
        <v>45595</v>
      </c>
      <c r="M1141" s="48">
        <f t="shared" si="40"/>
        <v>4.1428571428571432</v>
      </c>
      <c r="N1141" s="1032">
        <v>1</v>
      </c>
      <c r="O1141" s="936" t="s">
        <v>5679</v>
      </c>
      <c r="P1141" s="1173">
        <f t="shared" si="39"/>
        <v>1</v>
      </c>
      <c r="Q1141" s="803" t="str" cm="1">
        <f t="array" aca="1" ref="Q1141" ca="1">IF(ISNUMBER(P1141),IF(P1141=100%,"CUMPLIDA",IF(AND(ISNUMBER(L1141),ISNUMBER(INDIRECT("FECHA_"&amp;$B1141,1))), IF(L1141&lt;=INDIRECT("FECHA_"&amp;$B1141,1),"INCUMPLIDA","PROCESO"), "VERIFICAR FECHA")),"SIN VALOR AVANCE")</f>
        <v>CUMPLIDA</v>
      </c>
    </row>
    <row r="1142" spans="1:17" ht="120.75" x14ac:dyDescent="0.2">
      <c r="A1142" s="1171" t="s">
        <v>17</v>
      </c>
      <c r="B1142" s="1172" t="s">
        <v>16</v>
      </c>
      <c r="C1142" s="1261"/>
      <c r="D1142" s="1261"/>
      <c r="E1142" s="1266"/>
      <c r="F1142" s="1266"/>
      <c r="G1142" s="45" t="s">
        <v>1383</v>
      </c>
      <c r="H1142" s="45" t="s">
        <v>1383</v>
      </c>
      <c r="I1142" s="947" t="s">
        <v>1384</v>
      </c>
      <c r="J1142" s="47">
        <v>1</v>
      </c>
      <c r="K1142" s="1055">
        <v>45597</v>
      </c>
      <c r="L1142" s="1055">
        <v>45626</v>
      </c>
      <c r="M1142" s="48">
        <f t="shared" si="40"/>
        <v>4.1428571428571432</v>
      </c>
      <c r="N1142" s="1032">
        <v>1</v>
      </c>
      <c r="O1142" s="936" t="s">
        <v>5680</v>
      </c>
      <c r="P1142" s="1173">
        <f t="shared" si="39"/>
        <v>1</v>
      </c>
      <c r="Q1142" s="803" t="str" cm="1">
        <f t="array" aca="1" ref="Q1142" ca="1">IF(ISNUMBER(P1142),IF(P1142=100%,"CUMPLIDA",IF(AND(ISNUMBER(L1142),ISNUMBER(INDIRECT("FECHA_"&amp;$B1142,1))), IF(L1142&lt;=INDIRECT("FECHA_"&amp;$B1142,1),"INCUMPLIDA","PROCESO"), "VERIFICAR FECHA")),"SIN VALOR AVANCE")</f>
        <v>CUMPLIDA</v>
      </c>
    </row>
    <row r="1143" spans="1:17" ht="135.75" x14ac:dyDescent="0.2">
      <c r="A1143" s="1171" t="s">
        <v>17</v>
      </c>
      <c r="B1143" s="1172" t="s">
        <v>16</v>
      </c>
      <c r="C1143" s="1261"/>
      <c r="D1143" s="1261"/>
      <c r="E1143" s="1266"/>
      <c r="F1143" s="1266"/>
      <c r="G1143" s="45" t="s">
        <v>1386</v>
      </c>
      <c r="H1143" s="45" t="s">
        <v>1386</v>
      </c>
      <c r="I1143" s="947" t="s">
        <v>1387</v>
      </c>
      <c r="J1143" s="47">
        <v>1</v>
      </c>
      <c r="K1143" s="1055">
        <v>45170</v>
      </c>
      <c r="L1143" s="1055">
        <v>45230</v>
      </c>
      <c r="M1143" s="48">
        <f t="shared" si="40"/>
        <v>8.5714285714285712</v>
      </c>
      <c r="N1143" s="1032">
        <v>1</v>
      </c>
      <c r="O1143" s="936" t="s">
        <v>5681</v>
      </c>
      <c r="P1143" s="1173">
        <f t="shared" si="39"/>
        <v>1</v>
      </c>
      <c r="Q1143" s="803" t="str" cm="1">
        <f t="array" aca="1" ref="Q1143" ca="1">IF(ISNUMBER(P1143),IF(P1143=100%,"CUMPLIDA",IF(AND(ISNUMBER(L1143),ISNUMBER(INDIRECT("FECHA_"&amp;$B1143,1))), IF(L1143&lt;=INDIRECT("FECHA_"&amp;$B1143,1),"INCUMPLIDA","PROCESO"), "VERIFICAR FECHA")),"SIN VALOR AVANCE")</f>
        <v>CUMPLIDA</v>
      </c>
    </row>
    <row r="1144" spans="1:17" ht="105.75" x14ac:dyDescent="0.2">
      <c r="A1144" s="1171" t="s">
        <v>17</v>
      </c>
      <c r="B1144" s="1172" t="s">
        <v>16</v>
      </c>
      <c r="C1144" s="1261"/>
      <c r="D1144" s="1261"/>
      <c r="E1144" s="1266"/>
      <c r="F1144" s="1266"/>
      <c r="G1144" s="45" t="s">
        <v>1389</v>
      </c>
      <c r="H1144" s="45" t="s">
        <v>1389</v>
      </c>
      <c r="I1144" s="947" t="s">
        <v>1390</v>
      </c>
      <c r="J1144" s="47">
        <v>5</v>
      </c>
      <c r="K1144" s="1055">
        <v>45170</v>
      </c>
      <c r="L1144" s="1055">
        <v>45322</v>
      </c>
      <c r="M1144" s="48">
        <f t="shared" si="40"/>
        <v>21.714285714285715</v>
      </c>
      <c r="N1144" s="1032">
        <v>5</v>
      </c>
      <c r="O1144" s="936" t="s">
        <v>5682</v>
      </c>
      <c r="P1144" s="1173">
        <f t="shared" si="39"/>
        <v>1</v>
      </c>
      <c r="Q1144" s="803" t="str" cm="1">
        <f t="array" aca="1" ref="Q1144" ca="1">IF(ISNUMBER(P1144),IF(P1144=100%,"CUMPLIDA",IF(AND(ISNUMBER(L1144),ISNUMBER(INDIRECT("FECHA_"&amp;$B1144,1))), IF(L1144&lt;=INDIRECT("FECHA_"&amp;$B1144,1),"INCUMPLIDA","PROCESO"), "VERIFICAR FECHA")),"SIN VALOR AVANCE")</f>
        <v>CUMPLIDA</v>
      </c>
    </row>
    <row r="1145" spans="1:17" ht="105.75" x14ac:dyDescent="0.2">
      <c r="A1145" s="1171" t="s">
        <v>17</v>
      </c>
      <c r="B1145" s="1172" t="s">
        <v>16</v>
      </c>
      <c r="C1145" s="1261"/>
      <c r="D1145" s="1261"/>
      <c r="E1145" s="1266"/>
      <c r="F1145" s="1266"/>
      <c r="G1145" s="45" t="s">
        <v>1392</v>
      </c>
      <c r="H1145" s="45" t="s">
        <v>1392</v>
      </c>
      <c r="I1145" s="947" t="s">
        <v>1390</v>
      </c>
      <c r="J1145" s="47">
        <v>5</v>
      </c>
      <c r="K1145" s="1055">
        <v>45170</v>
      </c>
      <c r="L1145" s="1055">
        <v>45322</v>
      </c>
      <c r="M1145" s="48">
        <f t="shared" si="40"/>
        <v>21.714285714285715</v>
      </c>
      <c r="N1145" s="1032">
        <v>5</v>
      </c>
      <c r="O1145" s="936" t="s">
        <v>5682</v>
      </c>
      <c r="P1145" s="1173">
        <f t="shared" si="39"/>
        <v>1</v>
      </c>
      <c r="Q1145" s="803" t="str" cm="1">
        <f t="array" aca="1" ref="Q1145" ca="1">IF(ISNUMBER(P1145),IF(P1145=100%,"CUMPLIDA",IF(AND(ISNUMBER(L1145),ISNUMBER(INDIRECT("FECHA_"&amp;$B1145,1))), IF(L1145&lt;=INDIRECT("FECHA_"&amp;$B1145,1),"INCUMPLIDA","PROCESO"), "VERIFICAR FECHA")),"SIN VALOR AVANCE")</f>
        <v>CUMPLIDA</v>
      </c>
    </row>
    <row r="1146" spans="1:17" ht="90.75" x14ac:dyDescent="0.2">
      <c r="A1146" s="1171" t="s">
        <v>17</v>
      </c>
      <c r="B1146" s="1172" t="s">
        <v>16</v>
      </c>
      <c r="C1146" s="1261"/>
      <c r="D1146" s="1261"/>
      <c r="E1146" s="1266"/>
      <c r="F1146" s="1266"/>
      <c r="G1146" s="45" t="s">
        <v>1393</v>
      </c>
      <c r="H1146" s="45" t="s">
        <v>1393</v>
      </c>
      <c r="I1146" s="947" t="s">
        <v>1394</v>
      </c>
      <c r="J1146" s="47">
        <v>1</v>
      </c>
      <c r="K1146" s="1027">
        <v>45139</v>
      </c>
      <c r="L1146" s="1027">
        <v>45291</v>
      </c>
      <c r="M1146" s="48">
        <f t="shared" si="40"/>
        <v>21.714285714285715</v>
      </c>
      <c r="N1146" s="1032">
        <v>1</v>
      </c>
      <c r="O1146" s="936" t="s">
        <v>5674</v>
      </c>
      <c r="P1146" s="1173">
        <f t="shared" si="39"/>
        <v>1</v>
      </c>
      <c r="Q1146" s="803" t="str" cm="1">
        <f t="array" aca="1" ref="Q1146" ca="1">IF(ISNUMBER(P1146),IF(P1146=100%,"CUMPLIDA",IF(AND(ISNUMBER(L1146),ISNUMBER(INDIRECT("FECHA_"&amp;$B1146,1))), IF(L1146&lt;=INDIRECT("FECHA_"&amp;$B1146,1),"INCUMPLIDA","PROCESO"), "VERIFICAR FECHA")),"SIN VALOR AVANCE")</f>
        <v>CUMPLIDA</v>
      </c>
    </row>
    <row r="1147" spans="1:17" ht="90.75" x14ac:dyDescent="0.2">
      <c r="A1147" s="1171" t="s">
        <v>17</v>
      </c>
      <c r="B1147" s="1172" t="s">
        <v>16</v>
      </c>
      <c r="C1147" s="1261"/>
      <c r="D1147" s="1261"/>
      <c r="E1147" s="1266"/>
      <c r="F1147" s="1266"/>
      <c r="G1147" s="45" t="s">
        <v>1395</v>
      </c>
      <c r="H1147" s="45" t="s">
        <v>1395</v>
      </c>
      <c r="I1147" s="947" t="s">
        <v>1396</v>
      </c>
      <c r="J1147" s="47">
        <v>5</v>
      </c>
      <c r="K1147" s="1055">
        <v>45170</v>
      </c>
      <c r="L1147" s="1055">
        <v>45322</v>
      </c>
      <c r="M1147" s="48">
        <f t="shared" si="40"/>
        <v>21.714285714285715</v>
      </c>
      <c r="N1147" s="1032">
        <v>5</v>
      </c>
      <c r="O1147" s="936" t="s">
        <v>5674</v>
      </c>
      <c r="P1147" s="1173">
        <f t="shared" si="39"/>
        <v>1</v>
      </c>
      <c r="Q1147" s="803" t="str" cm="1">
        <f t="array" aca="1" ref="Q1147" ca="1">IF(ISNUMBER(P1147),IF(P1147=100%,"CUMPLIDA",IF(AND(ISNUMBER(L1147),ISNUMBER(INDIRECT("FECHA_"&amp;$B1147,1))), IF(L1147&lt;=INDIRECT("FECHA_"&amp;$B1147,1),"INCUMPLIDA","PROCESO"), "VERIFICAR FECHA")),"SIN VALOR AVANCE")</f>
        <v>CUMPLIDA</v>
      </c>
    </row>
    <row r="1148" spans="1:17" ht="75.75" customHeight="1" x14ac:dyDescent="0.2">
      <c r="A1148" s="1171" t="s">
        <v>17</v>
      </c>
      <c r="B1148" s="1172" t="s">
        <v>16</v>
      </c>
      <c r="C1148" s="1261" t="s">
        <v>1397</v>
      </c>
      <c r="D1148" s="1261" t="s">
        <v>1358</v>
      </c>
      <c r="E1148" s="1287" t="s">
        <v>5683</v>
      </c>
      <c r="F1148" s="1266" t="s">
        <v>1399</v>
      </c>
      <c r="G1148" s="45" t="s">
        <v>1400</v>
      </c>
      <c r="H1148" s="45" t="s">
        <v>1400</v>
      </c>
      <c r="I1148" s="947" t="s">
        <v>1372</v>
      </c>
      <c r="J1148" s="47">
        <v>1</v>
      </c>
      <c r="K1148" s="1055">
        <v>45170</v>
      </c>
      <c r="L1148" s="1055">
        <v>45199</v>
      </c>
      <c r="M1148" s="48">
        <f t="shared" si="40"/>
        <v>4.1428571428571432</v>
      </c>
      <c r="N1148" s="1032">
        <v>1</v>
      </c>
      <c r="O1148" s="936" t="s">
        <v>5676</v>
      </c>
      <c r="P1148" s="1173">
        <f t="shared" si="39"/>
        <v>1</v>
      </c>
      <c r="Q1148" s="803" t="str" cm="1">
        <f t="array" aca="1" ref="Q1148" ca="1">IF(ISNUMBER(P1148),IF(P1148=100%,"CUMPLIDA",IF(AND(ISNUMBER(L1148),ISNUMBER(INDIRECT("FECHA_"&amp;$B1148,1))), IF(L1148&lt;=INDIRECT("FECHA_"&amp;$B1148,1),"INCUMPLIDA","PROCESO"), "VERIFICAR FECHA")),"SIN VALOR AVANCE")</f>
        <v>CUMPLIDA</v>
      </c>
    </row>
    <row r="1149" spans="1:17" ht="240.75" x14ac:dyDescent="0.2">
      <c r="A1149" s="1171" t="s">
        <v>17</v>
      </c>
      <c r="B1149" s="1172" t="s">
        <v>16</v>
      </c>
      <c r="C1149" s="1261"/>
      <c r="D1149" s="1261"/>
      <c r="E1149" s="1287"/>
      <c r="F1149" s="1266"/>
      <c r="G1149" s="45" t="s">
        <v>1374</v>
      </c>
      <c r="H1149" s="45" t="s">
        <v>1374</v>
      </c>
      <c r="I1149" s="947" t="s">
        <v>1375</v>
      </c>
      <c r="J1149" s="47">
        <v>1</v>
      </c>
      <c r="K1149" s="1055">
        <v>45200</v>
      </c>
      <c r="L1149" s="1055">
        <v>45534</v>
      </c>
      <c r="M1149" s="48">
        <f t="shared" si="40"/>
        <v>47.714285714285715</v>
      </c>
      <c r="N1149" s="1032">
        <v>1</v>
      </c>
      <c r="O1149" s="936" t="s">
        <v>5684</v>
      </c>
      <c r="P1149" s="1173">
        <f t="shared" si="39"/>
        <v>1</v>
      </c>
      <c r="Q1149" s="803" t="str" cm="1">
        <f t="array" aca="1" ref="Q1149" ca="1">IF(ISNUMBER(P1149),IF(P1149=100%,"CUMPLIDA",IF(AND(ISNUMBER(L1149),ISNUMBER(INDIRECT("FECHA_"&amp;$B1149,1))), IF(L1149&lt;=INDIRECT("FECHA_"&amp;$B1149,1),"INCUMPLIDA","PROCESO"), "VERIFICAR FECHA")),"SIN VALOR AVANCE")</f>
        <v>CUMPLIDA</v>
      </c>
    </row>
    <row r="1150" spans="1:17" ht="210.75" x14ac:dyDescent="0.2">
      <c r="A1150" s="1171" t="s">
        <v>17</v>
      </c>
      <c r="B1150" s="1172" t="s">
        <v>16</v>
      </c>
      <c r="C1150" s="1261"/>
      <c r="D1150" s="1261"/>
      <c r="E1150" s="1287"/>
      <c r="F1150" s="1266"/>
      <c r="G1150" s="45" t="s">
        <v>1377</v>
      </c>
      <c r="H1150" s="45" t="s">
        <v>1377</v>
      </c>
      <c r="I1150" s="947" t="s">
        <v>1378</v>
      </c>
      <c r="J1150" s="47">
        <v>1</v>
      </c>
      <c r="K1150" s="1055">
        <v>45536</v>
      </c>
      <c r="L1150" s="1055">
        <v>45565</v>
      </c>
      <c r="M1150" s="48">
        <f t="shared" si="40"/>
        <v>4.1428571428571432</v>
      </c>
      <c r="N1150" s="1032">
        <v>1</v>
      </c>
      <c r="O1150" s="936" t="s">
        <v>5685</v>
      </c>
      <c r="P1150" s="1173">
        <f t="shared" si="39"/>
        <v>1</v>
      </c>
      <c r="Q1150" s="803" t="str" cm="1">
        <f t="array" aca="1" ref="Q1150" ca="1">IF(ISNUMBER(P1150),IF(P1150=100%,"CUMPLIDA",IF(AND(ISNUMBER(L1150),ISNUMBER(INDIRECT("FECHA_"&amp;$B1150,1))), IF(L1150&lt;=INDIRECT("FECHA_"&amp;$B1150,1),"INCUMPLIDA","PROCESO"), "VERIFICAR FECHA")),"SIN VALOR AVANCE")</f>
        <v>CUMPLIDA</v>
      </c>
    </row>
    <row r="1151" spans="1:17" ht="45.75" x14ac:dyDescent="0.2">
      <c r="A1151" s="1171" t="s">
        <v>17</v>
      </c>
      <c r="B1151" s="1172" t="s">
        <v>16</v>
      </c>
      <c r="C1151" s="1261"/>
      <c r="D1151" s="1261"/>
      <c r="E1151" s="1287"/>
      <c r="F1151" s="1266"/>
      <c r="G1151" s="45" t="s">
        <v>1380</v>
      </c>
      <c r="H1151" s="45" t="s">
        <v>1380</v>
      </c>
      <c r="I1151" s="947" t="s">
        <v>1381</v>
      </c>
      <c r="J1151" s="47">
        <v>1</v>
      </c>
      <c r="K1151" s="1055">
        <v>45566</v>
      </c>
      <c r="L1151" s="1055">
        <v>45595</v>
      </c>
      <c r="M1151" s="48">
        <f t="shared" si="40"/>
        <v>4.1428571428571432</v>
      </c>
      <c r="N1151" s="1032">
        <v>1</v>
      </c>
      <c r="O1151" s="936" t="s">
        <v>5679</v>
      </c>
      <c r="P1151" s="1173">
        <f t="shared" si="39"/>
        <v>1</v>
      </c>
      <c r="Q1151" s="803" t="str" cm="1">
        <f t="array" aca="1" ref="Q1151" ca="1">IF(ISNUMBER(P1151),IF(P1151=100%,"CUMPLIDA",IF(AND(ISNUMBER(L1151),ISNUMBER(INDIRECT("FECHA_"&amp;$B1151,1))), IF(L1151&lt;=INDIRECT("FECHA_"&amp;$B1151,1),"INCUMPLIDA","PROCESO"), "VERIFICAR FECHA")),"SIN VALOR AVANCE")</f>
        <v>CUMPLIDA</v>
      </c>
    </row>
    <row r="1152" spans="1:17" ht="120.75" x14ac:dyDescent="0.2">
      <c r="A1152" s="1171" t="s">
        <v>17</v>
      </c>
      <c r="B1152" s="1172" t="s">
        <v>16</v>
      </c>
      <c r="C1152" s="1261"/>
      <c r="D1152" s="1261"/>
      <c r="E1152" s="1287"/>
      <c r="F1152" s="1266"/>
      <c r="G1152" s="45" t="s">
        <v>1383</v>
      </c>
      <c r="H1152" s="45" t="s">
        <v>1383</v>
      </c>
      <c r="I1152" s="947" t="s">
        <v>1384</v>
      </c>
      <c r="J1152" s="47">
        <v>1</v>
      </c>
      <c r="K1152" s="1055">
        <v>45597</v>
      </c>
      <c r="L1152" s="1055">
        <v>45626</v>
      </c>
      <c r="M1152" s="48">
        <f t="shared" si="40"/>
        <v>4.1428571428571432</v>
      </c>
      <c r="N1152" s="1032">
        <v>1</v>
      </c>
      <c r="O1152" s="936" t="s">
        <v>5686</v>
      </c>
      <c r="P1152" s="1173">
        <f t="shared" si="39"/>
        <v>1</v>
      </c>
      <c r="Q1152" s="803" t="str" cm="1">
        <f t="array" aca="1" ref="Q1152" ca="1">IF(ISNUMBER(P1152),IF(P1152=100%,"CUMPLIDA",IF(AND(ISNUMBER(L1152),ISNUMBER(INDIRECT("FECHA_"&amp;$B1152,1))), IF(L1152&lt;=INDIRECT("FECHA_"&amp;$B1152,1),"INCUMPLIDA","PROCESO"), "VERIFICAR FECHA")),"SIN VALOR AVANCE")</f>
        <v>CUMPLIDA</v>
      </c>
    </row>
    <row r="1153" spans="1:17" ht="75.75" x14ac:dyDescent="0.2">
      <c r="A1153" s="1171" t="s">
        <v>17</v>
      </c>
      <c r="B1153" s="1172" t="s">
        <v>16</v>
      </c>
      <c r="C1153" s="1261"/>
      <c r="D1153" s="1261"/>
      <c r="E1153" s="1287"/>
      <c r="F1153" s="1266"/>
      <c r="G1153" s="45" t="s">
        <v>1404</v>
      </c>
      <c r="H1153" s="45" t="s">
        <v>1404</v>
      </c>
      <c r="I1153" s="947" t="s">
        <v>1372</v>
      </c>
      <c r="J1153" s="47">
        <v>1</v>
      </c>
      <c r="K1153" s="1055">
        <v>45170</v>
      </c>
      <c r="L1153" s="1055">
        <v>45199</v>
      </c>
      <c r="M1153" s="48">
        <f t="shared" si="40"/>
        <v>4.1428571428571432</v>
      </c>
      <c r="N1153" s="1032">
        <v>1</v>
      </c>
      <c r="O1153" s="936" t="s">
        <v>5676</v>
      </c>
      <c r="P1153" s="1173">
        <f t="shared" si="39"/>
        <v>1</v>
      </c>
      <c r="Q1153" s="803" t="str" cm="1">
        <f t="array" aca="1" ref="Q1153" ca="1">IF(ISNUMBER(P1153),IF(P1153=100%,"CUMPLIDA",IF(AND(ISNUMBER(L1153),ISNUMBER(INDIRECT("FECHA_"&amp;$B1153,1))), IF(L1153&lt;=INDIRECT("FECHA_"&amp;$B1153,1),"INCUMPLIDA","PROCESO"), "VERIFICAR FECHA")),"SIN VALOR AVANCE")</f>
        <v>CUMPLIDA</v>
      </c>
    </row>
    <row r="1154" spans="1:17" ht="240.75" x14ac:dyDescent="0.2">
      <c r="A1154" s="1171" t="s">
        <v>17</v>
      </c>
      <c r="B1154" s="1172" t="s">
        <v>16</v>
      </c>
      <c r="C1154" s="1261"/>
      <c r="D1154" s="1261"/>
      <c r="E1154" s="1287"/>
      <c r="F1154" s="1266"/>
      <c r="G1154" s="45" t="s">
        <v>1374</v>
      </c>
      <c r="H1154" s="45" t="s">
        <v>1374</v>
      </c>
      <c r="I1154" s="947" t="s">
        <v>1375</v>
      </c>
      <c r="J1154" s="47">
        <v>1</v>
      </c>
      <c r="K1154" s="1055">
        <v>45200</v>
      </c>
      <c r="L1154" s="1055">
        <v>45534</v>
      </c>
      <c r="M1154" s="48">
        <f t="shared" si="40"/>
        <v>47.714285714285715</v>
      </c>
      <c r="N1154" s="1032">
        <v>1</v>
      </c>
      <c r="O1154" s="936" t="s">
        <v>5687</v>
      </c>
      <c r="P1154" s="1173">
        <f t="shared" si="39"/>
        <v>1</v>
      </c>
      <c r="Q1154" s="803" t="str" cm="1">
        <f t="array" aca="1" ref="Q1154" ca="1">IF(ISNUMBER(P1154),IF(P1154=100%,"CUMPLIDA",IF(AND(ISNUMBER(L1154),ISNUMBER(INDIRECT("FECHA_"&amp;$B1154,1))), IF(L1154&lt;=INDIRECT("FECHA_"&amp;$B1154,1),"INCUMPLIDA","PROCESO"), "VERIFICAR FECHA")),"SIN VALOR AVANCE")</f>
        <v>CUMPLIDA</v>
      </c>
    </row>
    <row r="1155" spans="1:17" ht="225.75" x14ac:dyDescent="0.2">
      <c r="A1155" s="1171" t="s">
        <v>17</v>
      </c>
      <c r="B1155" s="1172" t="s">
        <v>16</v>
      </c>
      <c r="C1155" s="1261"/>
      <c r="D1155" s="1261"/>
      <c r="E1155" s="1287"/>
      <c r="F1155" s="1266"/>
      <c r="G1155" s="45" t="s">
        <v>1377</v>
      </c>
      <c r="H1155" s="45" t="s">
        <v>1377</v>
      </c>
      <c r="I1155" s="947" t="s">
        <v>1378</v>
      </c>
      <c r="J1155" s="47">
        <v>1</v>
      </c>
      <c r="K1155" s="1055">
        <v>45536</v>
      </c>
      <c r="L1155" s="1055">
        <v>45565</v>
      </c>
      <c r="M1155" s="48">
        <f t="shared" si="40"/>
        <v>4.1428571428571432</v>
      </c>
      <c r="N1155" s="1032">
        <v>1</v>
      </c>
      <c r="O1155" s="936" t="s">
        <v>5688</v>
      </c>
      <c r="P1155" s="1173">
        <f t="shared" si="39"/>
        <v>1</v>
      </c>
      <c r="Q1155" s="803" t="str" cm="1">
        <f t="array" aca="1" ref="Q1155" ca="1">IF(ISNUMBER(P1155),IF(P1155=100%,"CUMPLIDA",IF(AND(ISNUMBER(L1155),ISNUMBER(INDIRECT("FECHA_"&amp;$B1155,1))), IF(L1155&lt;=INDIRECT("FECHA_"&amp;$B1155,1),"INCUMPLIDA","PROCESO"), "VERIFICAR FECHA")),"SIN VALOR AVANCE")</f>
        <v>CUMPLIDA</v>
      </c>
    </row>
    <row r="1156" spans="1:17" ht="45.75" x14ac:dyDescent="0.2">
      <c r="A1156" s="1171" t="s">
        <v>17</v>
      </c>
      <c r="B1156" s="1172" t="s">
        <v>16</v>
      </c>
      <c r="C1156" s="1261"/>
      <c r="D1156" s="1261"/>
      <c r="E1156" s="1287"/>
      <c r="F1156" s="1266"/>
      <c r="G1156" s="45" t="s">
        <v>1380</v>
      </c>
      <c r="H1156" s="45" t="s">
        <v>1380</v>
      </c>
      <c r="I1156" s="947" t="s">
        <v>1381</v>
      </c>
      <c r="J1156" s="47">
        <v>1</v>
      </c>
      <c r="K1156" s="1055">
        <v>45566</v>
      </c>
      <c r="L1156" s="1055">
        <v>45595</v>
      </c>
      <c r="M1156" s="48">
        <f t="shared" si="40"/>
        <v>4.1428571428571432</v>
      </c>
      <c r="N1156" s="1032">
        <v>1</v>
      </c>
      <c r="O1156" s="936" t="s">
        <v>5679</v>
      </c>
      <c r="P1156" s="1173">
        <f t="shared" si="39"/>
        <v>1</v>
      </c>
      <c r="Q1156" s="803" t="str" cm="1">
        <f t="array" aca="1" ref="Q1156" ca="1">IF(ISNUMBER(P1156),IF(P1156=100%,"CUMPLIDA",IF(AND(ISNUMBER(L1156),ISNUMBER(INDIRECT("FECHA_"&amp;$B1156,1))), IF(L1156&lt;=INDIRECT("FECHA_"&amp;$B1156,1),"INCUMPLIDA","PROCESO"), "VERIFICAR FECHA")),"SIN VALOR AVANCE")</f>
        <v>CUMPLIDA</v>
      </c>
    </row>
    <row r="1157" spans="1:17" ht="120.75" x14ac:dyDescent="0.2">
      <c r="A1157" s="1171" t="s">
        <v>17</v>
      </c>
      <c r="B1157" s="1172" t="s">
        <v>16</v>
      </c>
      <c r="C1157" s="1261"/>
      <c r="D1157" s="1261"/>
      <c r="E1157" s="1287"/>
      <c r="F1157" s="1266"/>
      <c r="G1157" s="45" t="s">
        <v>1383</v>
      </c>
      <c r="H1157" s="45" t="s">
        <v>1383</v>
      </c>
      <c r="I1157" s="947" t="s">
        <v>1407</v>
      </c>
      <c r="J1157" s="47">
        <v>1</v>
      </c>
      <c r="K1157" s="1055">
        <v>45597</v>
      </c>
      <c r="L1157" s="1055">
        <v>45626</v>
      </c>
      <c r="M1157" s="48">
        <f t="shared" si="40"/>
        <v>4.1428571428571432</v>
      </c>
      <c r="N1157" s="1032">
        <v>1</v>
      </c>
      <c r="O1157" s="936" t="s">
        <v>5686</v>
      </c>
      <c r="P1157" s="1173">
        <f t="shared" si="39"/>
        <v>1</v>
      </c>
      <c r="Q1157" s="803" t="str" cm="1">
        <f t="array" aca="1" ref="Q1157" ca="1">IF(ISNUMBER(P1157),IF(P1157=100%,"CUMPLIDA",IF(AND(ISNUMBER(L1157),ISNUMBER(INDIRECT("FECHA_"&amp;$B1157,1))), IF(L1157&lt;=INDIRECT("FECHA_"&amp;$B1157,1),"INCUMPLIDA","PROCESO"), "VERIFICAR FECHA")),"SIN VALOR AVANCE")</f>
        <v>CUMPLIDA</v>
      </c>
    </row>
    <row r="1158" spans="1:17" ht="105.75" x14ac:dyDescent="0.2">
      <c r="A1158" s="1171" t="s">
        <v>17</v>
      </c>
      <c r="B1158" s="1172" t="s">
        <v>16</v>
      </c>
      <c r="C1158" s="1261"/>
      <c r="D1158" s="1261"/>
      <c r="E1158" s="1287"/>
      <c r="F1158" s="1266"/>
      <c r="G1158" s="45" t="s">
        <v>1408</v>
      </c>
      <c r="H1158" s="45" t="s">
        <v>1408</v>
      </c>
      <c r="I1158" s="947" t="s">
        <v>1367</v>
      </c>
      <c r="J1158" s="47">
        <v>2</v>
      </c>
      <c r="K1158" s="1055">
        <v>45170</v>
      </c>
      <c r="L1158" s="1055">
        <v>45352</v>
      </c>
      <c r="M1158" s="48">
        <f t="shared" si="40"/>
        <v>26</v>
      </c>
      <c r="N1158" s="1032">
        <v>2</v>
      </c>
      <c r="O1158" s="947" t="s">
        <v>5689</v>
      </c>
      <c r="P1158" s="1173">
        <f t="shared" si="39"/>
        <v>1</v>
      </c>
      <c r="Q1158" s="803" t="str" cm="1">
        <f t="array" aca="1" ref="Q1158" ca="1">IF(ISNUMBER(P1158),IF(P1158=100%,"CUMPLIDA",IF(AND(ISNUMBER(L1158),ISNUMBER(INDIRECT("FECHA_"&amp;$B1158,1))), IF(L1158&lt;=INDIRECT("FECHA_"&amp;$B1158,1),"INCUMPLIDA","PROCESO"), "VERIFICAR FECHA")),"SIN VALOR AVANCE")</f>
        <v>CUMPLIDA</v>
      </c>
    </row>
    <row r="1159" spans="1:17" ht="90" x14ac:dyDescent="0.2">
      <c r="A1159" s="1171" t="s">
        <v>17</v>
      </c>
      <c r="B1159" s="1172" t="s">
        <v>16</v>
      </c>
      <c r="C1159" s="1261"/>
      <c r="D1159" s="1261"/>
      <c r="E1159" s="1287"/>
      <c r="F1159" s="1266"/>
      <c r="G1159" s="45" t="s">
        <v>1410</v>
      </c>
      <c r="H1159" s="45" t="s">
        <v>1410</v>
      </c>
      <c r="I1159" s="947" t="s">
        <v>1411</v>
      </c>
      <c r="J1159" s="47">
        <v>1</v>
      </c>
      <c r="K1159" s="1055">
        <v>45139</v>
      </c>
      <c r="L1159" s="1027">
        <v>45199</v>
      </c>
      <c r="M1159" s="48">
        <f t="shared" si="40"/>
        <v>8.5714285714285712</v>
      </c>
      <c r="N1159" s="1032">
        <v>1</v>
      </c>
      <c r="O1159" s="947" t="s">
        <v>5676</v>
      </c>
      <c r="P1159" s="1173">
        <f t="shared" si="39"/>
        <v>1</v>
      </c>
      <c r="Q1159" s="803" t="str" cm="1">
        <f t="array" aca="1" ref="Q1159" ca="1">IF(ISNUMBER(P1159),IF(P1159=100%,"CUMPLIDA",IF(AND(ISNUMBER(L1159),ISNUMBER(INDIRECT("FECHA_"&amp;$B1159,1))), IF(L1159&lt;=INDIRECT("FECHA_"&amp;$B1159,1),"INCUMPLIDA","PROCESO"), "VERIFICAR FECHA")),"SIN VALOR AVANCE")</f>
        <v>CUMPLIDA</v>
      </c>
    </row>
    <row r="1160" spans="1:17" ht="90.75" x14ac:dyDescent="0.2">
      <c r="A1160" s="1171" t="s">
        <v>17</v>
      </c>
      <c r="B1160" s="1172" t="s">
        <v>16</v>
      </c>
      <c r="C1160" s="1261"/>
      <c r="D1160" s="1261"/>
      <c r="E1160" s="1287"/>
      <c r="F1160" s="1266"/>
      <c r="G1160" s="45" t="s">
        <v>1412</v>
      </c>
      <c r="H1160" s="45" t="s">
        <v>1412</v>
      </c>
      <c r="I1160" s="947" t="s">
        <v>1413</v>
      </c>
      <c r="J1160" s="47">
        <v>4</v>
      </c>
      <c r="K1160" s="1055">
        <v>45170</v>
      </c>
      <c r="L1160" s="1055">
        <v>45565</v>
      </c>
      <c r="M1160" s="48">
        <f t="shared" si="40"/>
        <v>56.428571428571431</v>
      </c>
      <c r="N1160" s="1032">
        <v>4</v>
      </c>
      <c r="O1160" s="947" t="s">
        <v>5674</v>
      </c>
      <c r="P1160" s="1173">
        <f t="shared" si="39"/>
        <v>1</v>
      </c>
      <c r="Q1160" s="803" t="str" cm="1">
        <f t="array" aca="1" ref="Q1160" ca="1">IF(ISNUMBER(P1160),IF(P1160=100%,"CUMPLIDA",IF(AND(ISNUMBER(L1160),ISNUMBER(INDIRECT("FECHA_"&amp;$B1160,1))), IF(L1160&lt;=INDIRECT("FECHA_"&amp;$B1160,1),"INCUMPLIDA","PROCESO"), "VERIFICAR FECHA")),"SIN VALOR AVANCE")</f>
        <v>CUMPLIDA</v>
      </c>
    </row>
    <row r="1161" spans="1:17" ht="90.75" customHeight="1" x14ac:dyDescent="0.2">
      <c r="A1161" s="1171" t="s">
        <v>17</v>
      </c>
      <c r="B1161" s="1172" t="s">
        <v>16</v>
      </c>
      <c r="C1161" s="1261" t="s">
        <v>1414</v>
      </c>
      <c r="D1161" s="1261" t="s">
        <v>1415</v>
      </c>
      <c r="E1161" s="1266" t="s">
        <v>5690</v>
      </c>
      <c r="F1161" s="1266" t="s">
        <v>1417</v>
      </c>
      <c r="G1161" s="45" t="s">
        <v>1418</v>
      </c>
      <c r="H1161" s="46" t="s">
        <v>1419</v>
      </c>
      <c r="I1161" s="947" t="s">
        <v>381</v>
      </c>
      <c r="J1161" s="47">
        <v>1</v>
      </c>
      <c r="K1161" s="1027">
        <v>45292</v>
      </c>
      <c r="L1161" s="1027">
        <v>45351</v>
      </c>
      <c r="M1161" s="48">
        <f t="shared" si="40"/>
        <v>8.4285714285714288</v>
      </c>
      <c r="N1161" s="1032">
        <v>1</v>
      </c>
      <c r="O1161" s="947" t="s">
        <v>5691</v>
      </c>
      <c r="P1161" s="1173">
        <f t="shared" si="39"/>
        <v>1</v>
      </c>
      <c r="Q1161" s="803" t="str" cm="1">
        <f t="array" aca="1" ref="Q1161" ca="1">IF(ISNUMBER(P1161),IF(P1161=100%,"CUMPLIDA",IF(AND(ISNUMBER(L1161),ISNUMBER(INDIRECT("FECHA_"&amp;$B1161,1))), IF(L1161&lt;=INDIRECT("FECHA_"&amp;$B1161,1),"INCUMPLIDA","PROCESO"), "VERIFICAR FECHA")),"SIN VALOR AVANCE")</f>
        <v>CUMPLIDA</v>
      </c>
    </row>
    <row r="1162" spans="1:17" ht="240.75" x14ac:dyDescent="0.2">
      <c r="A1162" s="1171" t="s">
        <v>17</v>
      </c>
      <c r="B1162" s="1172" t="s">
        <v>16</v>
      </c>
      <c r="C1162" s="1261"/>
      <c r="D1162" s="1261"/>
      <c r="E1162" s="1266"/>
      <c r="F1162" s="1266"/>
      <c r="G1162" s="46" t="s">
        <v>1421</v>
      </c>
      <c r="H1162" s="46" t="s">
        <v>1375</v>
      </c>
      <c r="I1162" s="947" t="s">
        <v>697</v>
      </c>
      <c r="J1162" s="47">
        <v>1</v>
      </c>
      <c r="K1162" s="1055">
        <v>45200</v>
      </c>
      <c r="L1162" s="1055">
        <v>45534</v>
      </c>
      <c r="M1162" s="48">
        <f t="shared" si="40"/>
        <v>47.714285714285715</v>
      </c>
      <c r="N1162" s="1032">
        <v>1</v>
      </c>
      <c r="O1162" s="947" t="s">
        <v>5692</v>
      </c>
      <c r="P1162" s="1173">
        <f t="shared" si="39"/>
        <v>1</v>
      </c>
      <c r="Q1162" s="803" t="str" cm="1">
        <f t="array" aca="1" ref="Q1162" ca="1">IF(ISNUMBER(P1162),IF(P1162=100%,"CUMPLIDA",IF(AND(ISNUMBER(L1162),ISNUMBER(INDIRECT("FECHA_"&amp;$B1162,1))), IF(L1162&lt;=INDIRECT("FECHA_"&amp;$B1162,1),"INCUMPLIDA","PROCESO"), "VERIFICAR FECHA")),"SIN VALOR AVANCE")</f>
        <v>CUMPLIDA</v>
      </c>
    </row>
    <row r="1163" spans="1:17" ht="195.75" x14ac:dyDescent="0.2">
      <c r="A1163" s="1171" t="s">
        <v>17</v>
      </c>
      <c r="B1163" s="1172" t="s">
        <v>16</v>
      </c>
      <c r="C1163" s="1261"/>
      <c r="D1163" s="1261"/>
      <c r="E1163" s="1266"/>
      <c r="F1163" s="1266"/>
      <c r="G1163" s="46" t="s">
        <v>1423</v>
      </c>
      <c r="H1163" s="46" t="s">
        <v>1424</v>
      </c>
      <c r="I1163" s="947" t="s">
        <v>697</v>
      </c>
      <c r="J1163" s="47">
        <v>1</v>
      </c>
      <c r="K1163" s="1055">
        <v>45536</v>
      </c>
      <c r="L1163" s="1055">
        <v>45565</v>
      </c>
      <c r="M1163" s="48">
        <f t="shared" si="40"/>
        <v>4.1428571428571432</v>
      </c>
      <c r="N1163" s="1032">
        <v>1</v>
      </c>
      <c r="O1163" s="947" t="s">
        <v>5678</v>
      </c>
      <c r="P1163" s="1173">
        <f t="shared" si="39"/>
        <v>1</v>
      </c>
      <c r="Q1163" s="803" t="str" cm="1">
        <f t="array" aca="1" ref="Q1163" ca="1">IF(ISNUMBER(P1163),IF(P1163=100%,"CUMPLIDA",IF(AND(ISNUMBER(L1163),ISNUMBER(INDIRECT("FECHA_"&amp;$B1163,1))), IF(L1163&lt;=INDIRECT("FECHA_"&amp;$B1163,1),"INCUMPLIDA","PROCESO"), "VERIFICAR FECHA")),"SIN VALOR AVANCE")</f>
        <v>CUMPLIDA</v>
      </c>
    </row>
    <row r="1164" spans="1:17" ht="45.75" x14ac:dyDescent="0.2">
      <c r="A1164" s="1171" t="s">
        <v>17</v>
      </c>
      <c r="B1164" s="1172" t="s">
        <v>16</v>
      </c>
      <c r="C1164" s="1261"/>
      <c r="D1164" s="1261"/>
      <c r="E1164" s="1266"/>
      <c r="F1164" s="1266"/>
      <c r="G1164" s="46" t="s">
        <v>1380</v>
      </c>
      <c r="H1164" s="46" t="s">
        <v>1381</v>
      </c>
      <c r="I1164" s="947" t="s">
        <v>697</v>
      </c>
      <c r="J1164" s="47">
        <v>1</v>
      </c>
      <c r="K1164" s="1055">
        <v>45566</v>
      </c>
      <c r="L1164" s="1055">
        <v>45595</v>
      </c>
      <c r="M1164" s="48">
        <f t="shared" si="40"/>
        <v>4.1428571428571432</v>
      </c>
      <c r="N1164" s="1032">
        <v>1</v>
      </c>
      <c r="O1164" s="947" t="s">
        <v>5679</v>
      </c>
      <c r="P1164" s="1173">
        <f t="shared" si="39"/>
        <v>1</v>
      </c>
      <c r="Q1164" s="803" t="str" cm="1">
        <f t="array" aca="1" ref="Q1164" ca="1">IF(ISNUMBER(P1164),IF(P1164=100%,"CUMPLIDA",IF(AND(ISNUMBER(L1164),ISNUMBER(INDIRECT("FECHA_"&amp;$B1164,1))), IF(L1164&lt;=INDIRECT("FECHA_"&amp;$B1164,1),"INCUMPLIDA","PROCESO"), "VERIFICAR FECHA")),"SIN VALOR AVANCE")</f>
        <v>CUMPLIDA</v>
      </c>
    </row>
    <row r="1165" spans="1:17" ht="120.75" x14ac:dyDescent="0.2">
      <c r="A1165" s="1171" t="s">
        <v>17</v>
      </c>
      <c r="B1165" s="1172" t="s">
        <v>16</v>
      </c>
      <c r="C1165" s="1261"/>
      <c r="D1165" s="1261"/>
      <c r="E1165" s="1266"/>
      <c r="F1165" s="1266"/>
      <c r="G1165" s="46" t="s">
        <v>1383</v>
      </c>
      <c r="H1165" s="46" t="s">
        <v>1384</v>
      </c>
      <c r="I1165" s="947" t="s">
        <v>381</v>
      </c>
      <c r="J1165" s="47">
        <v>1</v>
      </c>
      <c r="K1165" s="1055">
        <v>45597</v>
      </c>
      <c r="L1165" s="1055">
        <v>45626</v>
      </c>
      <c r="M1165" s="48">
        <f t="shared" si="40"/>
        <v>4.1428571428571432</v>
      </c>
      <c r="N1165" s="1032">
        <v>1</v>
      </c>
      <c r="O1165" s="947" t="s">
        <v>5693</v>
      </c>
      <c r="P1165" s="1173">
        <f t="shared" si="39"/>
        <v>1</v>
      </c>
      <c r="Q1165" s="803" t="str" cm="1">
        <f t="array" aca="1" ref="Q1165" ca="1">IF(ISNUMBER(P1165),IF(P1165=100%,"CUMPLIDA",IF(AND(ISNUMBER(L1165),ISNUMBER(INDIRECT("FECHA_"&amp;$B1165,1))), IF(L1165&lt;=INDIRECT("FECHA_"&amp;$B1165,1),"INCUMPLIDA","PROCESO"), "VERIFICAR FECHA")),"SIN VALOR AVANCE")</f>
        <v>CUMPLIDA</v>
      </c>
    </row>
    <row r="1166" spans="1:17" ht="75.75" x14ac:dyDescent="0.2">
      <c r="A1166" s="1171" t="s">
        <v>17</v>
      </c>
      <c r="B1166" s="1172" t="s">
        <v>16</v>
      </c>
      <c r="C1166" s="1261"/>
      <c r="D1166" s="1261"/>
      <c r="E1166" s="1266"/>
      <c r="F1166" s="1266"/>
      <c r="G1166" s="46" t="s">
        <v>1386</v>
      </c>
      <c r="H1166" s="46" t="s">
        <v>1387</v>
      </c>
      <c r="I1166" s="947" t="s">
        <v>697</v>
      </c>
      <c r="J1166" s="47">
        <v>1</v>
      </c>
      <c r="K1166" s="1053">
        <v>45170</v>
      </c>
      <c r="L1166" s="1053">
        <v>45230</v>
      </c>
      <c r="M1166" s="48">
        <f t="shared" si="40"/>
        <v>8.5714285714285712</v>
      </c>
      <c r="N1166" s="1032">
        <v>1</v>
      </c>
      <c r="O1166" s="947" t="s">
        <v>5694</v>
      </c>
      <c r="P1166" s="1173">
        <f t="shared" si="39"/>
        <v>1</v>
      </c>
      <c r="Q1166" s="803" t="str" cm="1">
        <f t="array" aca="1" ref="Q1166" ca="1">IF(ISNUMBER(P1166),IF(P1166=100%,"CUMPLIDA",IF(AND(ISNUMBER(L1166),ISNUMBER(INDIRECT("FECHA_"&amp;$B1166,1))), IF(L1166&lt;=INDIRECT("FECHA_"&amp;$B1166,1),"INCUMPLIDA","PROCESO"), "VERIFICAR FECHA")),"SIN VALOR AVANCE")</f>
        <v>CUMPLIDA</v>
      </c>
    </row>
    <row r="1167" spans="1:17" ht="105.75" x14ac:dyDescent="0.2">
      <c r="A1167" s="1171" t="s">
        <v>17</v>
      </c>
      <c r="B1167" s="1172" t="s">
        <v>16</v>
      </c>
      <c r="C1167" s="1261"/>
      <c r="D1167" s="1261"/>
      <c r="E1167" s="1266"/>
      <c r="F1167" s="1266"/>
      <c r="G1167" s="46" t="s">
        <v>1389</v>
      </c>
      <c r="H1167" s="46" t="s">
        <v>1390</v>
      </c>
      <c r="I1167" s="947" t="s">
        <v>258</v>
      </c>
      <c r="J1167" s="47">
        <v>4</v>
      </c>
      <c r="K1167" s="1053">
        <v>45323</v>
      </c>
      <c r="L1167" s="1053">
        <v>45442</v>
      </c>
      <c r="M1167" s="48">
        <f t="shared" si="40"/>
        <v>17</v>
      </c>
      <c r="N1167" s="1032">
        <v>4</v>
      </c>
      <c r="O1167" s="947" t="s">
        <v>5689</v>
      </c>
      <c r="P1167" s="1173">
        <f t="shared" si="39"/>
        <v>1</v>
      </c>
      <c r="Q1167" s="803" t="str" cm="1">
        <f t="array" aca="1" ref="Q1167" ca="1">IF(ISNUMBER(P1167),IF(P1167=100%,"CUMPLIDA",IF(AND(ISNUMBER(L1167),ISNUMBER(INDIRECT("FECHA_"&amp;$B1167,1))), IF(L1167&lt;=INDIRECT("FECHA_"&amp;$B1167,1),"INCUMPLIDA","PROCESO"), "VERIFICAR FECHA")),"SIN VALOR AVANCE")</f>
        <v>CUMPLIDA</v>
      </c>
    </row>
    <row r="1168" spans="1:17" ht="90.75" x14ac:dyDescent="0.2">
      <c r="A1168" s="1171" t="s">
        <v>17</v>
      </c>
      <c r="B1168" s="1172" t="s">
        <v>16</v>
      </c>
      <c r="C1168" s="1261"/>
      <c r="D1168" s="1261"/>
      <c r="E1168" s="1266"/>
      <c r="F1168" s="1266"/>
      <c r="G1168" s="46" t="s">
        <v>1392</v>
      </c>
      <c r="H1168" s="46" t="s">
        <v>1390</v>
      </c>
      <c r="I1168" s="947" t="s">
        <v>258</v>
      </c>
      <c r="J1168" s="47">
        <v>4</v>
      </c>
      <c r="K1168" s="1053">
        <v>45323</v>
      </c>
      <c r="L1168" s="1053">
        <v>45442</v>
      </c>
      <c r="M1168" s="48">
        <f t="shared" si="40"/>
        <v>17</v>
      </c>
      <c r="N1168" s="1032">
        <v>4</v>
      </c>
      <c r="O1168" s="947" t="s">
        <v>5674</v>
      </c>
      <c r="P1168" s="1173">
        <f t="shared" si="39"/>
        <v>1</v>
      </c>
      <c r="Q1168" s="803" t="str" cm="1">
        <f t="array" aca="1" ref="Q1168" ca="1">IF(ISNUMBER(P1168),IF(P1168=100%,"CUMPLIDA",IF(AND(ISNUMBER(L1168),ISNUMBER(INDIRECT("FECHA_"&amp;$B1168,1))), IF(L1168&lt;=INDIRECT("FECHA_"&amp;$B1168,1),"INCUMPLIDA","PROCESO"), "VERIFICAR FECHA")),"SIN VALOR AVANCE")</f>
        <v>CUMPLIDA</v>
      </c>
    </row>
    <row r="1169" spans="1:17" ht="105.75" x14ac:dyDescent="0.2">
      <c r="A1169" s="1171" t="s">
        <v>17</v>
      </c>
      <c r="B1169" s="1172" t="s">
        <v>16</v>
      </c>
      <c r="C1169" s="1261"/>
      <c r="D1169" s="1261"/>
      <c r="E1169" s="1266"/>
      <c r="F1169" s="1266"/>
      <c r="G1169" s="46" t="s">
        <v>1427</v>
      </c>
      <c r="H1169" s="46" t="s">
        <v>1428</v>
      </c>
      <c r="I1169" s="947" t="s">
        <v>1429</v>
      </c>
      <c r="J1169" s="47">
        <v>1</v>
      </c>
      <c r="K1169" s="1053">
        <v>45323</v>
      </c>
      <c r="L1169" s="1053">
        <v>45350</v>
      </c>
      <c r="M1169" s="48">
        <f t="shared" si="40"/>
        <v>3.8571428571428572</v>
      </c>
      <c r="N1169" s="1032">
        <v>1</v>
      </c>
      <c r="O1169" s="947" t="s">
        <v>5689</v>
      </c>
      <c r="P1169" s="1173">
        <f t="shared" si="39"/>
        <v>1</v>
      </c>
      <c r="Q1169" s="803" t="str" cm="1">
        <f t="array" aca="1" ref="Q1169" ca="1">IF(ISNUMBER(P1169),IF(P1169=100%,"CUMPLIDA",IF(AND(ISNUMBER(L1169),ISNUMBER(INDIRECT("FECHA_"&amp;$B1169,1))), IF(L1169&lt;=INDIRECT("FECHA_"&amp;$B1169,1),"INCUMPLIDA","PROCESO"), "VERIFICAR FECHA")),"SIN VALOR AVANCE")</f>
        <v>CUMPLIDA</v>
      </c>
    </row>
    <row r="1170" spans="1:17" ht="75.75" x14ac:dyDescent="0.2">
      <c r="A1170" s="1171" t="s">
        <v>17</v>
      </c>
      <c r="B1170" s="1172" t="s">
        <v>16</v>
      </c>
      <c r="C1170" s="1261"/>
      <c r="D1170" s="1261"/>
      <c r="E1170" s="1266"/>
      <c r="F1170" s="1266"/>
      <c r="G1170" s="46" t="s">
        <v>1395</v>
      </c>
      <c r="H1170" s="46" t="s">
        <v>1430</v>
      </c>
      <c r="I1170" s="947" t="s">
        <v>1429</v>
      </c>
      <c r="J1170" s="47">
        <v>4</v>
      </c>
      <c r="K1170" s="1053">
        <v>45323</v>
      </c>
      <c r="L1170" s="1053">
        <v>45442</v>
      </c>
      <c r="M1170" s="48">
        <f t="shared" si="40"/>
        <v>17</v>
      </c>
      <c r="N1170" s="1032">
        <v>4</v>
      </c>
      <c r="O1170" s="947" t="s">
        <v>5695</v>
      </c>
      <c r="P1170" s="1173">
        <f t="shared" si="39"/>
        <v>1</v>
      </c>
      <c r="Q1170" s="803" t="str" cm="1">
        <f t="array" aca="1" ref="Q1170" ca="1">IF(ISNUMBER(P1170),IF(P1170=100%,"CUMPLIDA",IF(AND(ISNUMBER(L1170),ISNUMBER(INDIRECT("FECHA_"&amp;$B1170,1))), IF(L1170&lt;=INDIRECT("FECHA_"&amp;$B1170,1),"INCUMPLIDA","PROCESO"), "VERIFICAR FECHA")),"SIN VALOR AVANCE")</f>
        <v>CUMPLIDA</v>
      </c>
    </row>
    <row r="1171" spans="1:17" ht="105" customHeight="1" x14ac:dyDescent="0.2">
      <c r="A1171" s="1171" t="s">
        <v>17</v>
      </c>
      <c r="B1171" s="1172" t="s">
        <v>16</v>
      </c>
      <c r="C1171" s="1261" t="s">
        <v>1432</v>
      </c>
      <c r="D1171" s="1261" t="s">
        <v>1415</v>
      </c>
      <c r="E1171" s="1266" t="s">
        <v>5696</v>
      </c>
      <c r="F1171" s="1266" t="s">
        <v>1434</v>
      </c>
      <c r="G1171" s="45" t="s">
        <v>1435</v>
      </c>
      <c r="H1171" s="46" t="s">
        <v>1362</v>
      </c>
      <c r="I1171" s="947" t="s">
        <v>258</v>
      </c>
      <c r="J1171" s="47">
        <v>1</v>
      </c>
      <c r="K1171" s="1053">
        <v>45352</v>
      </c>
      <c r="L1171" s="1053">
        <v>45382</v>
      </c>
      <c r="M1171" s="48">
        <f t="shared" si="40"/>
        <v>4.2857142857142856</v>
      </c>
      <c r="N1171" s="1032">
        <v>1</v>
      </c>
      <c r="O1171" s="947" t="s">
        <v>5697</v>
      </c>
      <c r="P1171" s="1173">
        <f t="shared" si="39"/>
        <v>1</v>
      </c>
      <c r="Q1171" s="803" t="str" cm="1">
        <f t="array" aca="1" ref="Q1171" ca="1">IF(ISNUMBER(P1171),IF(P1171=100%,"CUMPLIDA",IF(AND(ISNUMBER(L1171),ISNUMBER(INDIRECT("FECHA_"&amp;$B1171,1))), IF(L1171&lt;=INDIRECT("FECHA_"&amp;$B1171,1),"INCUMPLIDA","PROCESO"), "VERIFICAR FECHA")),"SIN VALOR AVANCE")</f>
        <v>CUMPLIDA</v>
      </c>
    </row>
    <row r="1172" spans="1:17" ht="90.75" x14ac:dyDescent="0.2">
      <c r="A1172" s="1171" t="s">
        <v>17</v>
      </c>
      <c r="B1172" s="1172" t="s">
        <v>16</v>
      </c>
      <c r="C1172" s="1261"/>
      <c r="D1172" s="1261"/>
      <c r="E1172" s="1266"/>
      <c r="F1172" s="1266"/>
      <c r="G1172" s="46" t="s">
        <v>1437</v>
      </c>
      <c r="H1172" s="46" t="s">
        <v>1365</v>
      </c>
      <c r="I1172" s="947" t="s">
        <v>258</v>
      </c>
      <c r="J1172" s="47">
        <v>4</v>
      </c>
      <c r="K1172" s="1053">
        <v>45292</v>
      </c>
      <c r="L1172" s="1053">
        <v>45657</v>
      </c>
      <c r="M1172" s="48">
        <f t="shared" si="40"/>
        <v>52.142857142857146</v>
      </c>
      <c r="N1172" s="1032">
        <v>4</v>
      </c>
      <c r="O1172" s="947" t="s">
        <v>5697</v>
      </c>
      <c r="P1172" s="1173">
        <f t="shared" si="39"/>
        <v>1</v>
      </c>
      <c r="Q1172" s="803" t="str" cm="1">
        <f t="array" aca="1" ref="Q1172" ca="1">IF(ISNUMBER(P1172),IF(P1172=100%,"CUMPLIDA",IF(AND(ISNUMBER(L1172),ISNUMBER(INDIRECT("FECHA_"&amp;$B1172,1))), IF(L1172&lt;=INDIRECT("FECHA_"&amp;$B1172,1),"INCUMPLIDA","PROCESO"), "VERIFICAR FECHA")),"SIN VALOR AVANCE")</f>
        <v>CUMPLIDA</v>
      </c>
    </row>
    <row r="1173" spans="1:17" ht="75.75" customHeight="1" x14ac:dyDescent="0.2">
      <c r="A1173" s="1171" t="s">
        <v>17</v>
      </c>
      <c r="B1173" s="1172" t="s">
        <v>16</v>
      </c>
      <c r="C1173" s="1261" t="s">
        <v>1438</v>
      </c>
      <c r="D1173" s="1261" t="s">
        <v>1415</v>
      </c>
      <c r="E1173" s="1266" t="s">
        <v>5698</v>
      </c>
      <c r="F1173" s="1266" t="s">
        <v>1440</v>
      </c>
      <c r="G1173" s="46" t="s">
        <v>1441</v>
      </c>
      <c r="H1173" s="46" t="s">
        <v>1430</v>
      </c>
      <c r="I1173" s="931" t="s">
        <v>1429</v>
      </c>
      <c r="J1173" s="47">
        <v>6</v>
      </c>
      <c r="K1173" s="1053">
        <v>45292</v>
      </c>
      <c r="L1173" s="1053">
        <v>45473</v>
      </c>
      <c r="M1173" s="48">
        <f t="shared" si="40"/>
        <v>25.857142857142858</v>
      </c>
      <c r="N1173" s="1032">
        <v>6</v>
      </c>
      <c r="O1173" s="936" t="s">
        <v>5699</v>
      </c>
      <c r="P1173" s="1173">
        <f t="shared" si="39"/>
        <v>1</v>
      </c>
      <c r="Q1173" s="803" t="str" cm="1">
        <f t="array" aca="1" ref="Q1173" ca="1">IF(ISNUMBER(P1173),IF(P1173=100%,"CUMPLIDA",IF(AND(ISNUMBER(L1173),ISNUMBER(INDIRECT("FECHA_"&amp;$B1173,1))), IF(L1173&lt;=INDIRECT("FECHA_"&amp;$B1173,1),"INCUMPLIDA","PROCESO"), "VERIFICAR FECHA")),"SIN VALOR AVANCE")</f>
        <v>CUMPLIDA</v>
      </c>
    </row>
    <row r="1174" spans="1:17" ht="210" x14ac:dyDescent="0.2">
      <c r="A1174" s="1171" t="s">
        <v>17</v>
      </c>
      <c r="B1174" s="1172" t="s">
        <v>16</v>
      </c>
      <c r="C1174" s="1261"/>
      <c r="D1174" s="1261"/>
      <c r="E1174" s="1266"/>
      <c r="F1174" s="1266"/>
      <c r="G1174" s="46" t="s">
        <v>1443</v>
      </c>
      <c r="H1174" s="46" t="s">
        <v>1390</v>
      </c>
      <c r="I1174" s="931" t="s">
        <v>258</v>
      </c>
      <c r="J1174" s="47">
        <v>6</v>
      </c>
      <c r="K1174" s="1053">
        <v>45292</v>
      </c>
      <c r="L1174" s="1053">
        <v>45473</v>
      </c>
      <c r="M1174" s="48">
        <f t="shared" si="40"/>
        <v>25.857142857142858</v>
      </c>
      <c r="N1174" s="1032">
        <v>6</v>
      </c>
      <c r="O1174" s="936" t="s">
        <v>5699</v>
      </c>
      <c r="P1174" s="1173">
        <f t="shared" si="39"/>
        <v>1</v>
      </c>
      <c r="Q1174" s="803" t="str" cm="1">
        <f t="array" aca="1" ref="Q1174" ca="1">IF(ISNUMBER(P1174),IF(P1174=100%,"CUMPLIDA",IF(AND(ISNUMBER(L1174),ISNUMBER(INDIRECT("FECHA_"&amp;$B1174,1))), IF(L1174&lt;=INDIRECT("FECHA_"&amp;$B1174,1),"INCUMPLIDA","PROCESO"), "VERIFICAR FECHA")),"SIN VALOR AVANCE")</f>
        <v>CUMPLIDA</v>
      </c>
    </row>
    <row r="1175" spans="1:17" ht="90" x14ac:dyDescent="0.2">
      <c r="A1175" s="1171" t="s">
        <v>17</v>
      </c>
      <c r="B1175" s="1172" t="s">
        <v>16</v>
      </c>
      <c r="C1175" s="1261"/>
      <c r="D1175" s="1261"/>
      <c r="E1175" s="1266"/>
      <c r="F1175" s="1266"/>
      <c r="G1175" s="46" t="s">
        <v>1444</v>
      </c>
      <c r="H1175" s="46" t="s">
        <v>1390</v>
      </c>
      <c r="I1175" s="931" t="s">
        <v>258</v>
      </c>
      <c r="J1175" s="47">
        <v>6</v>
      </c>
      <c r="K1175" s="1053">
        <v>45292</v>
      </c>
      <c r="L1175" s="1053">
        <v>45473</v>
      </c>
      <c r="M1175" s="48">
        <f t="shared" si="40"/>
        <v>25.857142857142858</v>
      </c>
      <c r="N1175" s="1032">
        <v>6</v>
      </c>
      <c r="O1175" s="936" t="s">
        <v>5699</v>
      </c>
      <c r="P1175" s="1173">
        <f t="shared" si="39"/>
        <v>1</v>
      </c>
      <c r="Q1175" s="803" t="str" cm="1">
        <f t="array" aca="1" ref="Q1175" ca="1">IF(ISNUMBER(P1175),IF(P1175=100%,"CUMPLIDA",IF(AND(ISNUMBER(L1175),ISNUMBER(INDIRECT("FECHA_"&amp;$B1175,1))), IF(L1175&lt;=INDIRECT("FECHA_"&amp;$B1175,1),"INCUMPLIDA","PROCESO"), "VERIFICAR FECHA")),"SIN VALOR AVANCE")</f>
        <v>CUMPLIDA</v>
      </c>
    </row>
    <row r="1176" spans="1:17" ht="210" x14ac:dyDescent="0.2">
      <c r="A1176" s="1171" t="s">
        <v>17</v>
      </c>
      <c r="B1176" s="1172" t="s">
        <v>16</v>
      </c>
      <c r="C1176" s="1261"/>
      <c r="D1176" s="1261"/>
      <c r="E1176" s="1266"/>
      <c r="F1176" s="1266"/>
      <c r="G1176" s="46" t="s">
        <v>1445</v>
      </c>
      <c r="H1176" s="45" t="s">
        <v>1446</v>
      </c>
      <c r="I1176" s="931" t="s">
        <v>1447</v>
      </c>
      <c r="J1176" s="47">
        <v>2</v>
      </c>
      <c r="K1176" s="1053">
        <v>45292</v>
      </c>
      <c r="L1176" s="1053">
        <v>45657</v>
      </c>
      <c r="M1176" s="48">
        <f>(L1176-K1176)/7</f>
        <v>52.142857142857146</v>
      </c>
      <c r="N1176" s="1032">
        <v>2</v>
      </c>
      <c r="O1176" s="936" t="s">
        <v>5700</v>
      </c>
      <c r="P1176" s="1173">
        <f t="shared" si="39"/>
        <v>1</v>
      </c>
      <c r="Q1176" s="803" t="str" cm="1">
        <f t="array" aca="1" ref="Q1176" ca="1">IF(ISNUMBER(P1176),IF(P1176=100%,"CUMPLIDA",IF(AND(ISNUMBER(L1176),ISNUMBER(INDIRECT("FECHA_"&amp;$B1176,1))), IF(L1176&lt;=INDIRECT("FECHA_"&amp;$B1176,1),"INCUMPLIDA","PROCESO"), "VERIFICAR FECHA")),"SIN VALOR AVANCE")</f>
        <v>CUMPLIDA</v>
      </c>
    </row>
    <row r="1177" spans="1:17" ht="90.75" x14ac:dyDescent="0.2">
      <c r="A1177" s="1171" t="s">
        <v>17</v>
      </c>
      <c r="B1177" s="1172" t="s">
        <v>16</v>
      </c>
      <c r="C1177" s="1261"/>
      <c r="D1177" s="1261"/>
      <c r="E1177" s="1266"/>
      <c r="F1177" s="1266"/>
      <c r="G1177" s="46" t="s">
        <v>1449</v>
      </c>
      <c r="H1177" s="45" t="s">
        <v>1446</v>
      </c>
      <c r="I1177" s="931" t="s">
        <v>1447</v>
      </c>
      <c r="J1177" s="47">
        <v>4</v>
      </c>
      <c r="K1177" s="1053">
        <v>45292</v>
      </c>
      <c r="L1177" s="1053">
        <v>45657</v>
      </c>
      <c r="M1177" s="48">
        <f t="shared" si="40"/>
        <v>52.142857142857146</v>
      </c>
      <c r="N1177" s="1032">
        <v>4</v>
      </c>
      <c r="O1177" s="936" t="s">
        <v>5700</v>
      </c>
      <c r="P1177" s="1173">
        <f t="shared" si="39"/>
        <v>1</v>
      </c>
      <c r="Q1177" s="803" t="str" cm="1">
        <f t="array" aca="1" ref="Q1177" ca="1">IF(ISNUMBER(P1177),IF(P1177=100%,"CUMPLIDA",IF(AND(ISNUMBER(L1177),ISNUMBER(INDIRECT("FECHA_"&amp;$B1177,1))), IF(L1177&lt;=INDIRECT("FECHA_"&amp;$B1177,1),"INCUMPLIDA","PROCESO"), "VERIFICAR FECHA")),"SIN VALOR AVANCE")</f>
        <v>CUMPLIDA</v>
      </c>
    </row>
    <row r="1178" spans="1:17" ht="90.75" x14ac:dyDescent="0.2">
      <c r="A1178" s="1171" t="s">
        <v>17</v>
      </c>
      <c r="B1178" s="1172" t="s">
        <v>16</v>
      </c>
      <c r="C1178" s="1261"/>
      <c r="D1178" s="1261"/>
      <c r="E1178" s="1266"/>
      <c r="F1178" s="1266"/>
      <c r="G1178" s="46" t="s">
        <v>1450</v>
      </c>
      <c r="H1178" s="45" t="s">
        <v>1362</v>
      </c>
      <c r="I1178" s="931" t="s">
        <v>258</v>
      </c>
      <c r="J1178" s="47">
        <v>1</v>
      </c>
      <c r="K1178" s="1053">
        <v>45306</v>
      </c>
      <c r="L1178" s="1053">
        <v>45337</v>
      </c>
      <c r="M1178" s="48">
        <f t="shared" si="40"/>
        <v>4.4285714285714288</v>
      </c>
      <c r="N1178" s="1032">
        <v>1</v>
      </c>
      <c r="O1178" s="936" t="s">
        <v>5700</v>
      </c>
      <c r="P1178" s="1173">
        <f t="shared" si="39"/>
        <v>1</v>
      </c>
      <c r="Q1178" s="803" t="str" cm="1">
        <f t="array" aca="1" ref="Q1178" ca="1">IF(ISNUMBER(P1178),IF(P1178=100%,"CUMPLIDA",IF(AND(ISNUMBER(L1178),ISNUMBER(INDIRECT("FECHA_"&amp;$B1178,1))), IF(L1178&lt;=INDIRECT("FECHA_"&amp;$B1178,1),"INCUMPLIDA","PROCESO"), "VERIFICAR FECHA")),"SIN VALOR AVANCE")</f>
        <v>CUMPLIDA</v>
      </c>
    </row>
    <row r="1179" spans="1:17" ht="120" customHeight="1" x14ac:dyDescent="0.2">
      <c r="A1179" s="1171" t="s">
        <v>17</v>
      </c>
      <c r="B1179" s="1172" t="s">
        <v>16</v>
      </c>
      <c r="C1179" s="1261" t="s">
        <v>1451</v>
      </c>
      <c r="D1179" s="1261" t="s">
        <v>1415</v>
      </c>
      <c r="E1179" s="1266" t="s">
        <v>5701</v>
      </c>
      <c r="F1179" s="1266" t="s">
        <v>1453</v>
      </c>
      <c r="G1179" s="45" t="s">
        <v>1454</v>
      </c>
      <c r="H1179" s="45" t="s">
        <v>1455</v>
      </c>
      <c r="I1179" s="931" t="s">
        <v>1456</v>
      </c>
      <c r="J1179" s="47">
        <v>11</v>
      </c>
      <c r="K1179" s="1053">
        <v>45323</v>
      </c>
      <c r="L1179" s="1053">
        <v>45657</v>
      </c>
      <c r="M1179" s="48">
        <f t="shared" si="40"/>
        <v>47.714285714285715</v>
      </c>
      <c r="N1179" s="1032">
        <v>11</v>
      </c>
      <c r="O1179" s="947" t="s">
        <v>5700</v>
      </c>
      <c r="P1179" s="1173">
        <f t="shared" si="39"/>
        <v>1</v>
      </c>
      <c r="Q1179" s="803" t="str" cm="1">
        <f t="array" aca="1" ref="Q1179" ca="1">IF(ISNUMBER(P1179),IF(P1179=100%,"CUMPLIDA",IF(AND(ISNUMBER(L1179),ISNUMBER(INDIRECT("FECHA_"&amp;$B1179,1))), IF(L1179&lt;=INDIRECT("FECHA_"&amp;$B1179,1),"INCUMPLIDA","PROCESO"), "VERIFICAR FECHA")),"SIN VALOR AVANCE")</f>
        <v>CUMPLIDA</v>
      </c>
    </row>
    <row r="1180" spans="1:17" ht="90.75" x14ac:dyDescent="0.2">
      <c r="A1180" s="1171" t="s">
        <v>17</v>
      </c>
      <c r="B1180" s="1172" t="s">
        <v>16</v>
      </c>
      <c r="C1180" s="1261"/>
      <c r="D1180" s="1261"/>
      <c r="E1180" s="1266"/>
      <c r="F1180" s="1266"/>
      <c r="G1180" s="45" t="s">
        <v>1457</v>
      </c>
      <c r="H1180" s="45" t="s">
        <v>1458</v>
      </c>
      <c r="I1180" s="931" t="s">
        <v>258</v>
      </c>
      <c r="J1180" s="47">
        <v>11</v>
      </c>
      <c r="K1180" s="1053">
        <v>45323</v>
      </c>
      <c r="L1180" s="1053">
        <v>45657</v>
      </c>
      <c r="M1180" s="48">
        <f t="shared" si="40"/>
        <v>47.714285714285715</v>
      </c>
      <c r="N1180" s="1032">
        <v>11</v>
      </c>
      <c r="O1180" s="947" t="s">
        <v>5700</v>
      </c>
      <c r="P1180" s="1173">
        <f t="shared" si="39"/>
        <v>1</v>
      </c>
      <c r="Q1180" s="803" t="str" cm="1">
        <f t="array" aca="1" ref="Q1180" ca="1">IF(ISNUMBER(P1180),IF(P1180=100%,"CUMPLIDA",IF(AND(ISNUMBER(L1180),ISNUMBER(INDIRECT("FECHA_"&amp;$B1180,1))), IF(L1180&lt;=INDIRECT("FECHA_"&amp;$B1180,1),"INCUMPLIDA","PROCESO"), "VERIFICAR FECHA")),"SIN VALOR AVANCE")</f>
        <v>CUMPLIDA</v>
      </c>
    </row>
    <row r="1181" spans="1:17" ht="90.75" x14ac:dyDescent="0.2">
      <c r="A1181" s="1171" t="s">
        <v>17</v>
      </c>
      <c r="B1181" s="1172" t="s">
        <v>16</v>
      </c>
      <c r="C1181" s="1261"/>
      <c r="D1181" s="1261"/>
      <c r="E1181" s="1266"/>
      <c r="F1181" s="1266"/>
      <c r="G1181" s="45" t="s">
        <v>1459</v>
      </c>
      <c r="H1181" s="45" t="s">
        <v>1460</v>
      </c>
      <c r="I1181" s="931" t="s">
        <v>1456</v>
      </c>
      <c r="J1181" s="47">
        <v>11</v>
      </c>
      <c r="K1181" s="1053">
        <v>45323</v>
      </c>
      <c r="L1181" s="1053">
        <v>45657</v>
      </c>
      <c r="M1181" s="48">
        <f t="shared" si="40"/>
        <v>47.714285714285715</v>
      </c>
      <c r="N1181" s="1032">
        <v>11</v>
      </c>
      <c r="O1181" s="947" t="s">
        <v>5700</v>
      </c>
      <c r="P1181" s="1173">
        <f t="shared" si="39"/>
        <v>1</v>
      </c>
      <c r="Q1181" s="803" t="str" cm="1">
        <f t="array" aca="1" ref="Q1181" ca="1">IF(ISNUMBER(P1181),IF(P1181=100%,"CUMPLIDA",IF(AND(ISNUMBER(L1181),ISNUMBER(INDIRECT("FECHA_"&amp;$B1181,1))), IF(L1181&lt;=INDIRECT("FECHA_"&amp;$B1181,1),"INCUMPLIDA","PROCESO"), "VERIFICAR FECHA")),"SIN VALOR AVANCE")</f>
        <v>CUMPLIDA</v>
      </c>
    </row>
    <row r="1182" spans="1:17" ht="90.75" customHeight="1" x14ac:dyDescent="0.2">
      <c r="A1182" s="1171" t="s">
        <v>17</v>
      </c>
      <c r="B1182" s="1172" t="s">
        <v>16</v>
      </c>
      <c r="C1182" s="1261" t="s">
        <v>1461</v>
      </c>
      <c r="D1182" s="1261" t="s">
        <v>1415</v>
      </c>
      <c r="E1182" s="1266" t="s">
        <v>5702</v>
      </c>
      <c r="F1182" s="1266" t="s">
        <v>1463</v>
      </c>
      <c r="G1182" s="45" t="s">
        <v>1464</v>
      </c>
      <c r="H1182" s="45" t="s">
        <v>1465</v>
      </c>
      <c r="I1182" s="931" t="s">
        <v>1466</v>
      </c>
      <c r="J1182" s="47">
        <v>5</v>
      </c>
      <c r="K1182" s="1053">
        <v>45323</v>
      </c>
      <c r="L1182" s="1053">
        <v>45657</v>
      </c>
      <c r="M1182" s="48">
        <f t="shared" si="40"/>
        <v>47.714285714285715</v>
      </c>
      <c r="N1182" s="1032">
        <v>5</v>
      </c>
      <c r="O1182" s="947" t="s">
        <v>5703</v>
      </c>
      <c r="P1182" s="1173">
        <f t="shared" si="39"/>
        <v>1</v>
      </c>
      <c r="Q1182" s="803" t="str" cm="1">
        <f t="array" aca="1" ref="Q1182" ca="1">IF(ISNUMBER(P1182),IF(P1182=100%,"CUMPLIDA",IF(AND(ISNUMBER(L1182),ISNUMBER(INDIRECT("FECHA_"&amp;$B1182,1))), IF(L1182&lt;=INDIRECT("FECHA_"&amp;$B1182,1),"INCUMPLIDA","PROCESO"), "VERIFICAR FECHA")),"SIN VALOR AVANCE")</f>
        <v>CUMPLIDA</v>
      </c>
    </row>
    <row r="1183" spans="1:17" ht="90.75" x14ac:dyDescent="0.2">
      <c r="A1183" s="1171" t="s">
        <v>17</v>
      </c>
      <c r="B1183" s="1172" t="s">
        <v>16</v>
      </c>
      <c r="C1183" s="1261"/>
      <c r="D1183" s="1261"/>
      <c r="E1183" s="1266"/>
      <c r="F1183" s="1266"/>
      <c r="G1183" s="45" t="s">
        <v>1468</v>
      </c>
      <c r="H1183" s="930" t="s">
        <v>1469</v>
      </c>
      <c r="I1183" s="931" t="s">
        <v>258</v>
      </c>
      <c r="J1183" s="47">
        <v>11</v>
      </c>
      <c r="K1183" s="1053">
        <v>45323</v>
      </c>
      <c r="L1183" s="1053">
        <v>45657</v>
      </c>
      <c r="M1183" s="48">
        <v>47.714285714285715</v>
      </c>
      <c r="N1183" s="1032">
        <v>11</v>
      </c>
      <c r="O1183" s="947" t="s">
        <v>1470</v>
      </c>
      <c r="P1183" s="1173">
        <f t="shared" si="39"/>
        <v>1</v>
      </c>
      <c r="Q1183" s="803" t="str" cm="1">
        <f t="array" aca="1" ref="Q1183" ca="1">IF(ISNUMBER(P1183),IF(P1183=100%,"CUMPLIDA",IF(AND(ISNUMBER(L1183),ISNUMBER(INDIRECT("FECHA_"&amp;$B1183,1))), IF(L1183&lt;=INDIRECT("FECHA_"&amp;$B1183,1),"INCUMPLIDA","PROCESO"), "VERIFICAR FECHA")),"SIN VALOR AVANCE")</f>
        <v>CUMPLIDA</v>
      </c>
    </row>
    <row r="1184" spans="1:17" ht="90.75" x14ac:dyDescent="0.2">
      <c r="A1184" s="1171" t="s">
        <v>17</v>
      </c>
      <c r="B1184" s="1172" t="s">
        <v>16</v>
      </c>
      <c r="C1184" s="1261"/>
      <c r="D1184" s="1261"/>
      <c r="E1184" s="1266"/>
      <c r="F1184" s="1266"/>
      <c r="G1184" s="45" t="s">
        <v>1471</v>
      </c>
      <c r="H1184" s="45" t="s">
        <v>1472</v>
      </c>
      <c r="I1184" s="936" t="s">
        <v>1473</v>
      </c>
      <c r="J1184" s="47">
        <v>1</v>
      </c>
      <c r="K1184" s="1053">
        <v>45323</v>
      </c>
      <c r="L1184" s="1053">
        <v>45657</v>
      </c>
      <c r="M1184" s="48">
        <f t="shared" si="40"/>
        <v>47.714285714285715</v>
      </c>
      <c r="N1184" s="1032">
        <v>1</v>
      </c>
      <c r="O1184" s="947" t="s">
        <v>5700</v>
      </c>
      <c r="P1184" s="1173">
        <f t="shared" si="39"/>
        <v>1</v>
      </c>
      <c r="Q1184" s="803" t="str" cm="1">
        <f t="array" aca="1" ref="Q1184" ca="1">IF(ISNUMBER(P1184),IF(P1184=100%,"CUMPLIDA",IF(AND(ISNUMBER(L1184),ISNUMBER(INDIRECT("FECHA_"&amp;$B1184,1))), IF(L1184&lt;=INDIRECT("FECHA_"&amp;$B1184,1),"INCUMPLIDA","PROCESO"), "VERIFICAR FECHA")),"SIN VALOR AVANCE")</f>
        <v>CUMPLIDA</v>
      </c>
    </row>
    <row r="1185" spans="1:17" ht="120" x14ac:dyDescent="0.2">
      <c r="A1185" s="1171" t="s">
        <v>17</v>
      </c>
      <c r="B1185" s="1172" t="s">
        <v>16</v>
      </c>
      <c r="C1185" s="1261"/>
      <c r="D1185" s="1261"/>
      <c r="E1185" s="1266"/>
      <c r="F1185" s="1266"/>
      <c r="G1185" s="46" t="s">
        <v>1474</v>
      </c>
      <c r="H1185" s="45" t="s">
        <v>1475</v>
      </c>
      <c r="I1185" s="931" t="s">
        <v>1476</v>
      </c>
      <c r="J1185" s="47">
        <v>4</v>
      </c>
      <c r="K1185" s="1053">
        <v>45323</v>
      </c>
      <c r="L1185" s="1053">
        <v>45657</v>
      </c>
      <c r="M1185" s="48">
        <v>47.714285714285715</v>
      </c>
      <c r="N1185" s="1032">
        <v>4</v>
      </c>
      <c r="O1185" s="947" t="s">
        <v>1470</v>
      </c>
      <c r="P1185" s="1173">
        <f t="shared" si="39"/>
        <v>1</v>
      </c>
      <c r="Q1185" s="803" t="str" cm="1">
        <f t="array" aca="1" ref="Q1185" ca="1">IF(ISNUMBER(P1185),IF(P1185=100%,"CUMPLIDA",IF(AND(ISNUMBER(L1185),ISNUMBER(INDIRECT("FECHA_"&amp;$B1185,1))), IF(L1185&lt;=INDIRECT("FECHA_"&amp;$B1185,1),"INCUMPLIDA","PROCESO"), "VERIFICAR FECHA")),"SIN VALOR AVANCE")</f>
        <v>CUMPLIDA</v>
      </c>
    </row>
    <row r="1186" spans="1:17" ht="90.75" x14ac:dyDescent="0.2">
      <c r="A1186" s="1171" t="s">
        <v>17</v>
      </c>
      <c r="B1186" s="1172" t="s">
        <v>16</v>
      </c>
      <c r="C1186" s="1261"/>
      <c r="D1186" s="1261"/>
      <c r="E1186" s="1266"/>
      <c r="F1186" s="1266"/>
      <c r="G1186" s="46" t="s">
        <v>1477</v>
      </c>
      <c r="H1186" s="45" t="s">
        <v>1478</v>
      </c>
      <c r="I1186" s="931" t="s">
        <v>258</v>
      </c>
      <c r="J1186" s="47">
        <v>1</v>
      </c>
      <c r="K1186" s="1053">
        <v>45337</v>
      </c>
      <c r="L1186" s="1053">
        <v>45473</v>
      </c>
      <c r="M1186" s="48">
        <f t="shared" si="40"/>
        <v>19.428571428571427</v>
      </c>
      <c r="N1186" s="1032">
        <v>1</v>
      </c>
      <c r="O1186" s="947" t="s">
        <v>5700</v>
      </c>
      <c r="P1186" s="1173">
        <f t="shared" si="39"/>
        <v>1</v>
      </c>
      <c r="Q1186" s="803" t="str" cm="1">
        <f t="array" aca="1" ref="Q1186" ca="1">IF(ISNUMBER(P1186),IF(P1186=100%,"CUMPLIDA",IF(AND(ISNUMBER(L1186),ISNUMBER(INDIRECT("FECHA_"&amp;$B1186,1))), IF(L1186&lt;=INDIRECT("FECHA_"&amp;$B1186,1),"INCUMPLIDA","PROCESO"), "VERIFICAR FECHA")),"SIN VALOR AVANCE")</f>
        <v>CUMPLIDA</v>
      </c>
    </row>
    <row r="1187" spans="1:17" ht="105.75" customHeight="1" x14ac:dyDescent="0.2">
      <c r="A1187" s="1171" t="s">
        <v>17</v>
      </c>
      <c r="B1187" s="1172" t="s">
        <v>16</v>
      </c>
      <c r="C1187" s="1261" t="s">
        <v>1479</v>
      </c>
      <c r="D1187" s="1261" t="s">
        <v>1415</v>
      </c>
      <c r="E1187" s="1266" t="s">
        <v>5704</v>
      </c>
      <c r="F1187" s="1266" t="s">
        <v>1481</v>
      </c>
      <c r="G1187" s="45" t="s">
        <v>1482</v>
      </c>
      <c r="H1187" s="45" t="s">
        <v>1483</v>
      </c>
      <c r="I1187" s="931" t="s">
        <v>1484</v>
      </c>
      <c r="J1187" s="47">
        <v>1</v>
      </c>
      <c r="K1187" s="1053">
        <v>45296</v>
      </c>
      <c r="L1187" s="1053">
        <v>45321</v>
      </c>
      <c r="M1187" s="48">
        <f t="shared" si="40"/>
        <v>3.5714285714285716</v>
      </c>
      <c r="N1187" s="1032">
        <v>1</v>
      </c>
      <c r="O1187" s="947" t="s">
        <v>5705</v>
      </c>
      <c r="P1187" s="1173">
        <f t="shared" ref="P1187:P1250" si="41">IF(B1187="ITRC",N1187,N1187/J1187)</f>
        <v>1</v>
      </c>
      <c r="Q1187" s="803" t="str" cm="1">
        <f t="array" aca="1" ref="Q1187" ca="1">IF(ISNUMBER(P1187),IF(P1187=100%,"CUMPLIDA",IF(AND(ISNUMBER(L1187),ISNUMBER(INDIRECT("FECHA_"&amp;$B1187,1))), IF(L1187&lt;=INDIRECT("FECHA_"&amp;$B1187,1),"INCUMPLIDA","PROCESO"), "VERIFICAR FECHA")),"SIN VALOR AVANCE")</f>
        <v>CUMPLIDA</v>
      </c>
    </row>
    <row r="1188" spans="1:17" ht="90.75" x14ac:dyDescent="0.2">
      <c r="A1188" s="1171" t="s">
        <v>17</v>
      </c>
      <c r="B1188" s="1172" t="s">
        <v>16</v>
      </c>
      <c r="C1188" s="1261"/>
      <c r="D1188" s="1261"/>
      <c r="E1188" s="1266"/>
      <c r="F1188" s="1266"/>
      <c r="G1188" s="45" t="s">
        <v>1486</v>
      </c>
      <c r="H1188" s="45" t="s">
        <v>1487</v>
      </c>
      <c r="I1188" s="931" t="s">
        <v>1488</v>
      </c>
      <c r="J1188" s="47">
        <v>1</v>
      </c>
      <c r="K1188" s="1053">
        <v>45292</v>
      </c>
      <c r="L1188" s="1053">
        <v>45412</v>
      </c>
      <c r="M1188" s="48">
        <f t="shared" si="40"/>
        <v>17.142857142857142</v>
      </c>
      <c r="N1188" s="1032">
        <v>1</v>
      </c>
      <c r="O1188" s="947" t="s">
        <v>5705</v>
      </c>
      <c r="P1188" s="1173">
        <f t="shared" si="41"/>
        <v>1</v>
      </c>
      <c r="Q1188" s="803" t="str" cm="1">
        <f t="array" aca="1" ref="Q1188" ca="1">IF(ISNUMBER(P1188),IF(P1188=100%,"CUMPLIDA",IF(AND(ISNUMBER(L1188),ISNUMBER(INDIRECT("FECHA_"&amp;$B1188,1))), IF(L1188&lt;=INDIRECT("FECHA_"&amp;$B1188,1),"INCUMPLIDA","PROCESO"), "VERIFICAR FECHA")),"SIN VALOR AVANCE")</f>
        <v>CUMPLIDA</v>
      </c>
    </row>
    <row r="1189" spans="1:17" ht="90.75" x14ac:dyDescent="0.2">
      <c r="A1189" s="1171" t="s">
        <v>17</v>
      </c>
      <c r="B1189" s="1172" t="s">
        <v>16</v>
      </c>
      <c r="C1189" s="1261"/>
      <c r="D1189" s="1261"/>
      <c r="E1189" s="1266"/>
      <c r="F1189" s="1266"/>
      <c r="G1189" s="46" t="s">
        <v>1489</v>
      </c>
      <c r="H1189" s="45" t="s">
        <v>1446</v>
      </c>
      <c r="I1189" s="931" t="s">
        <v>1447</v>
      </c>
      <c r="J1189" s="47">
        <v>2</v>
      </c>
      <c r="K1189" s="1053">
        <v>45292</v>
      </c>
      <c r="L1189" s="1053">
        <v>45657</v>
      </c>
      <c r="M1189" s="48">
        <f t="shared" si="40"/>
        <v>52.142857142857146</v>
      </c>
      <c r="N1189" s="1032">
        <v>2</v>
      </c>
      <c r="O1189" s="947" t="s">
        <v>5705</v>
      </c>
      <c r="P1189" s="1173">
        <f t="shared" si="41"/>
        <v>1</v>
      </c>
      <c r="Q1189" s="803" t="str" cm="1">
        <f t="array" aca="1" ref="Q1189" ca="1">IF(ISNUMBER(P1189),IF(P1189=100%,"CUMPLIDA",IF(AND(ISNUMBER(L1189),ISNUMBER(INDIRECT("FECHA_"&amp;$B1189,1))), IF(L1189&lt;=INDIRECT("FECHA_"&amp;$B1189,1),"INCUMPLIDA","PROCESO"), "VERIFICAR FECHA")),"SIN VALOR AVANCE")</f>
        <v>CUMPLIDA</v>
      </c>
    </row>
    <row r="1190" spans="1:17" ht="90.75" x14ac:dyDescent="0.2">
      <c r="A1190" s="1171" t="s">
        <v>17</v>
      </c>
      <c r="B1190" s="1172" t="s">
        <v>16</v>
      </c>
      <c r="C1190" s="1261"/>
      <c r="D1190" s="1261"/>
      <c r="E1190" s="1266"/>
      <c r="F1190" s="1266"/>
      <c r="G1190" s="46" t="s">
        <v>1490</v>
      </c>
      <c r="H1190" s="45" t="s">
        <v>1491</v>
      </c>
      <c r="I1190" s="931" t="s">
        <v>258</v>
      </c>
      <c r="J1190" s="47">
        <v>2</v>
      </c>
      <c r="K1190" s="1053">
        <v>45292</v>
      </c>
      <c r="L1190" s="1053">
        <v>45657</v>
      </c>
      <c r="M1190" s="48">
        <f t="shared" si="40"/>
        <v>52.142857142857146</v>
      </c>
      <c r="N1190" s="1032">
        <v>2</v>
      </c>
      <c r="O1190" s="947" t="s">
        <v>5705</v>
      </c>
      <c r="P1190" s="1173">
        <f t="shared" si="41"/>
        <v>1</v>
      </c>
      <c r="Q1190" s="803" t="str" cm="1">
        <f t="array" aca="1" ref="Q1190" ca="1">IF(ISNUMBER(P1190),IF(P1190=100%,"CUMPLIDA",IF(AND(ISNUMBER(L1190),ISNUMBER(INDIRECT("FECHA_"&amp;$B1190,1))), IF(L1190&lt;=INDIRECT("FECHA_"&amp;$B1190,1),"INCUMPLIDA","PROCESO"), "VERIFICAR FECHA")),"SIN VALOR AVANCE")</f>
        <v>CUMPLIDA</v>
      </c>
    </row>
    <row r="1191" spans="1:17" ht="90.75" x14ac:dyDescent="0.2">
      <c r="A1191" s="1171" t="s">
        <v>17</v>
      </c>
      <c r="B1191" s="1172" t="s">
        <v>16</v>
      </c>
      <c r="C1191" s="1261"/>
      <c r="D1191" s="1261"/>
      <c r="E1191" s="1266"/>
      <c r="F1191" s="1266"/>
      <c r="G1191" s="1286" t="s">
        <v>1492</v>
      </c>
      <c r="H1191" s="45" t="s">
        <v>1493</v>
      </c>
      <c r="I1191" s="931" t="s">
        <v>1494</v>
      </c>
      <c r="J1191" s="47">
        <v>1</v>
      </c>
      <c r="K1191" s="1053">
        <v>45292</v>
      </c>
      <c r="L1191" s="1053">
        <v>45657</v>
      </c>
      <c r="M1191" s="48">
        <f t="shared" si="40"/>
        <v>52.142857142857146</v>
      </c>
      <c r="N1191" s="1032">
        <v>1</v>
      </c>
      <c r="O1191" s="947" t="s">
        <v>5705</v>
      </c>
      <c r="P1191" s="1173">
        <f t="shared" si="41"/>
        <v>1</v>
      </c>
      <c r="Q1191" s="803" t="str" cm="1">
        <f t="array" aca="1" ref="Q1191" ca="1">IF(ISNUMBER(P1191),IF(P1191=100%,"CUMPLIDA",IF(AND(ISNUMBER(L1191),ISNUMBER(INDIRECT("FECHA_"&amp;$B1191,1))), IF(L1191&lt;=INDIRECT("FECHA_"&amp;$B1191,1),"INCUMPLIDA","PROCESO"), "VERIFICAR FECHA")),"SIN VALOR AVANCE")</f>
        <v>CUMPLIDA</v>
      </c>
    </row>
    <row r="1192" spans="1:17" ht="90.75" x14ac:dyDescent="0.2">
      <c r="A1192" s="1171" t="s">
        <v>17</v>
      </c>
      <c r="B1192" s="1172" t="s">
        <v>16</v>
      </c>
      <c r="C1192" s="1261"/>
      <c r="D1192" s="1261"/>
      <c r="E1192" s="1266"/>
      <c r="F1192" s="1266"/>
      <c r="G1192" s="1286"/>
      <c r="H1192" s="45" t="s">
        <v>1495</v>
      </c>
      <c r="I1192" s="931" t="s">
        <v>1484</v>
      </c>
      <c r="J1192" s="47">
        <v>1</v>
      </c>
      <c r="K1192" s="1053">
        <v>45292</v>
      </c>
      <c r="L1192" s="1053">
        <v>45657</v>
      </c>
      <c r="M1192" s="48">
        <f t="shared" si="40"/>
        <v>52.142857142857146</v>
      </c>
      <c r="N1192" s="1032">
        <v>1</v>
      </c>
      <c r="O1192" s="947" t="s">
        <v>5705</v>
      </c>
      <c r="P1192" s="1173">
        <f t="shared" si="41"/>
        <v>1</v>
      </c>
      <c r="Q1192" s="803" t="str" cm="1">
        <f t="array" aca="1" ref="Q1192" ca="1">IF(ISNUMBER(P1192),IF(P1192=100%,"CUMPLIDA",IF(AND(ISNUMBER(L1192),ISNUMBER(INDIRECT("FECHA_"&amp;$B1192,1))), IF(L1192&lt;=INDIRECT("FECHA_"&amp;$B1192,1),"INCUMPLIDA","PROCESO"), "VERIFICAR FECHA")),"SIN VALOR AVANCE")</f>
        <v>CUMPLIDA</v>
      </c>
    </row>
    <row r="1193" spans="1:17" ht="105" customHeight="1" x14ac:dyDescent="0.2">
      <c r="A1193" s="1171" t="s">
        <v>17</v>
      </c>
      <c r="B1193" s="1172" t="s">
        <v>16</v>
      </c>
      <c r="C1193" s="1261" t="s">
        <v>1496</v>
      </c>
      <c r="D1193" s="1261" t="s">
        <v>1415</v>
      </c>
      <c r="E1193" s="1266" t="s">
        <v>5706</v>
      </c>
      <c r="F1193" s="1266" t="s">
        <v>1498</v>
      </c>
      <c r="G1193" s="46" t="s">
        <v>1499</v>
      </c>
      <c r="H1193" s="45" t="s">
        <v>1500</v>
      </c>
      <c r="I1193" s="931" t="s">
        <v>1488</v>
      </c>
      <c r="J1193" s="47">
        <v>2</v>
      </c>
      <c r="K1193" s="1053">
        <v>45292</v>
      </c>
      <c r="L1193" s="1053">
        <v>45322</v>
      </c>
      <c r="M1193" s="48">
        <f t="shared" si="40"/>
        <v>4.2857142857142856</v>
      </c>
      <c r="N1193" s="1032">
        <v>2</v>
      </c>
      <c r="O1193" s="947" t="s">
        <v>5707</v>
      </c>
      <c r="P1193" s="1173">
        <f t="shared" si="41"/>
        <v>1</v>
      </c>
      <c r="Q1193" s="803" t="str" cm="1">
        <f t="array" aca="1" ref="Q1193" ca="1">IF(ISNUMBER(P1193),IF(P1193=100%,"CUMPLIDA",IF(AND(ISNUMBER(L1193),ISNUMBER(INDIRECT("FECHA_"&amp;$B1193,1))), IF(L1193&lt;=INDIRECT("FECHA_"&amp;$B1193,1),"INCUMPLIDA","PROCESO"), "VERIFICAR FECHA")),"SIN VALOR AVANCE")</f>
        <v>CUMPLIDA</v>
      </c>
    </row>
    <row r="1194" spans="1:17" ht="90" x14ac:dyDescent="0.2">
      <c r="A1194" s="1171" t="s">
        <v>17</v>
      </c>
      <c r="B1194" s="1172" t="s">
        <v>16</v>
      </c>
      <c r="C1194" s="1261"/>
      <c r="D1194" s="1261"/>
      <c r="E1194" s="1266"/>
      <c r="F1194" s="1266"/>
      <c r="G1194" s="46" t="s">
        <v>1502</v>
      </c>
      <c r="H1194" s="46" t="s">
        <v>1503</v>
      </c>
      <c r="I1194" s="931" t="s">
        <v>1504</v>
      </c>
      <c r="J1194" s="47">
        <v>1</v>
      </c>
      <c r="K1194" s="1053">
        <v>45292</v>
      </c>
      <c r="L1194" s="1053">
        <v>45638</v>
      </c>
      <c r="M1194" s="48">
        <f t="shared" si="40"/>
        <v>49.428571428571431</v>
      </c>
      <c r="N1194" s="1032">
        <v>1</v>
      </c>
      <c r="O1194" s="947" t="s">
        <v>5707</v>
      </c>
      <c r="P1194" s="1173">
        <f t="shared" si="41"/>
        <v>1</v>
      </c>
      <c r="Q1194" s="803" t="str" cm="1">
        <f t="array" aca="1" ref="Q1194" ca="1">IF(ISNUMBER(P1194),IF(P1194=100%,"CUMPLIDA",IF(AND(ISNUMBER(L1194),ISNUMBER(INDIRECT("FECHA_"&amp;$B1194,1))), IF(L1194&lt;=INDIRECT("FECHA_"&amp;$B1194,1),"INCUMPLIDA","PROCESO"), "VERIFICAR FECHA")),"SIN VALOR AVANCE")</f>
        <v>CUMPLIDA</v>
      </c>
    </row>
    <row r="1195" spans="1:17" ht="90" x14ac:dyDescent="0.2">
      <c r="A1195" s="1171" t="s">
        <v>17</v>
      </c>
      <c r="B1195" s="1172" t="s">
        <v>16</v>
      </c>
      <c r="C1195" s="1261"/>
      <c r="D1195" s="1261"/>
      <c r="E1195" s="1266"/>
      <c r="F1195" s="1266"/>
      <c r="G1195" s="46" t="s">
        <v>1505</v>
      </c>
      <c r="H1195" s="46" t="s">
        <v>1506</v>
      </c>
      <c r="I1195" s="931" t="s">
        <v>1507</v>
      </c>
      <c r="J1195" s="47">
        <v>1</v>
      </c>
      <c r="K1195" s="1053">
        <v>45292</v>
      </c>
      <c r="L1195" s="1053">
        <v>45638</v>
      </c>
      <c r="M1195" s="48">
        <f t="shared" si="40"/>
        <v>49.428571428571431</v>
      </c>
      <c r="N1195" s="1032">
        <v>1</v>
      </c>
      <c r="O1195" s="947" t="s">
        <v>5707</v>
      </c>
      <c r="P1195" s="1173">
        <f t="shared" si="41"/>
        <v>1</v>
      </c>
      <c r="Q1195" s="803" t="str" cm="1">
        <f t="array" aca="1" ref="Q1195" ca="1">IF(ISNUMBER(P1195),IF(P1195=100%,"CUMPLIDA",IF(AND(ISNUMBER(L1195),ISNUMBER(INDIRECT("FECHA_"&amp;$B1195,1))), IF(L1195&lt;=INDIRECT("FECHA_"&amp;$B1195,1),"INCUMPLIDA","PROCESO"), "VERIFICAR FECHA")),"SIN VALOR AVANCE")</f>
        <v>CUMPLIDA</v>
      </c>
    </row>
    <row r="1196" spans="1:17" ht="75.75" x14ac:dyDescent="0.2">
      <c r="A1196" s="1171" t="s">
        <v>17</v>
      </c>
      <c r="B1196" s="1172" t="s">
        <v>16</v>
      </c>
      <c r="C1196" s="1261"/>
      <c r="D1196" s="1261"/>
      <c r="E1196" s="1266"/>
      <c r="F1196" s="1266"/>
      <c r="G1196" s="1286" t="s">
        <v>1508</v>
      </c>
      <c r="H1196" s="46" t="s">
        <v>1509</v>
      </c>
      <c r="I1196" s="931" t="s">
        <v>1510</v>
      </c>
      <c r="J1196" s="47">
        <v>1</v>
      </c>
      <c r="K1196" s="1053">
        <v>45323</v>
      </c>
      <c r="L1196" s="1053">
        <v>45503</v>
      </c>
      <c r="M1196" s="48">
        <f t="shared" si="40"/>
        <v>25.714285714285715</v>
      </c>
      <c r="N1196" s="1032">
        <v>1</v>
      </c>
      <c r="O1196" s="947" t="s">
        <v>5707</v>
      </c>
      <c r="P1196" s="1173">
        <f t="shared" si="41"/>
        <v>1</v>
      </c>
      <c r="Q1196" s="803" t="str" cm="1">
        <f t="array" aca="1" ref="Q1196" ca="1">IF(ISNUMBER(P1196),IF(P1196=100%,"CUMPLIDA",IF(AND(ISNUMBER(L1196),ISNUMBER(INDIRECT("FECHA_"&amp;$B1196,1))), IF(L1196&lt;=INDIRECT("FECHA_"&amp;$B1196,1),"INCUMPLIDA","PROCESO"), "VERIFICAR FECHA")),"SIN VALOR AVANCE")</f>
        <v>CUMPLIDA</v>
      </c>
    </row>
    <row r="1197" spans="1:17" ht="75.75" x14ac:dyDescent="0.2">
      <c r="A1197" s="1171" t="s">
        <v>17</v>
      </c>
      <c r="B1197" s="1172" t="s">
        <v>16</v>
      </c>
      <c r="C1197" s="1261"/>
      <c r="D1197" s="1261"/>
      <c r="E1197" s="1266"/>
      <c r="F1197" s="1266"/>
      <c r="G1197" s="1286"/>
      <c r="H1197" s="46" t="s">
        <v>1503</v>
      </c>
      <c r="I1197" s="931" t="s">
        <v>1504</v>
      </c>
      <c r="J1197" s="47">
        <v>1</v>
      </c>
      <c r="K1197" s="1053">
        <v>45505</v>
      </c>
      <c r="L1197" s="1053">
        <v>45657</v>
      </c>
      <c r="M1197" s="48">
        <f t="shared" si="40"/>
        <v>21.714285714285715</v>
      </c>
      <c r="N1197" s="1032">
        <v>1</v>
      </c>
      <c r="O1197" s="947" t="s">
        <v>5707</v>
      </c>
      <c r="P1197" s="1173">
        <f t="shared" si="41"/>
        <v>1</v>
      </c>
      <c r="Q1197" s="803" t="str" cm="1">
        <f t="array" aca="1" ref="Q1197" ca="1">IF(ISNUMBER(P1197),IF(P1197=100%,"CUMPLIDA",IF(AND(ISNUMBER(L1197),ISNUMBER(INDIRECT("FECHA_"&amp;$B1197,1))), IF(L1197&lt;=INDIRECT("FECHA_"&amp;$B1197,1),"INCUMPLIDA","PROCESO"), "VERIFICAR FECHA")),"SIN VALOR AVANCE")</f>
        <v>CUMPLIDA</v>
      </c>
    </row>
    <row r="1198" spans="1:17" ht="90.75" customHeight="1" x14ac:dyDescent="0.2">
      <c r="A1198" s="1171" t="s">
        <v>17</v>
      </c>
      <c r="B1198" s="1172" t="s">
        <v>16</v>
      </c>
      <c r="C1198" s="1261"/>
      <c r="D1198" s="1261"/>
      <c r="E1198" s="1266"/>
      <c r="F1198" s="1266"/>
      <c r="G1198" s="1286" t="s">
        <v>1511</v>
      </c>
      <c r="H1198" s="46" t="s">
        <v>1512</v>
      </c>
      <c r="I1198" s="931" t="s">
        <v>1513</v>
      </c>
      <c r="J1198" s="47">
        <v>1</v>
      </c>
      <c r="K1198" s="1053">
        <v>45323</v>
      </c>
      <c r="L1198" s="1053">
        <v>45382</v>
      </c>
      <c r="M1198" s="48">
        <f t="shared" si="40"/>
        <v>8.4285714285714288</v>
      </c>
      <c r="N1198" s="1032">
        <v>1</v>
      </c>
      <c r="O1198" s="947" t="s">
        <v>5707</v>
      </c>
      <c r="P1198" s="1173">
        <f t="shared" si="41"/>
        <v>1</v>
      </c>
      <c r="Q1198" s="803" t="str" cm="1">
        <f t="array" aca="1" ref="Q1198" ca="1">IF(ISNUMBER(P1198),IF(P1198=100%,"CUMPLIDA",IF(AND(ISNUMBER(L1198),ISNUMBER(INDIRECT("FECHA_"&amp;$B1198,1))), IF(L1198&lt;=INDIRECT("FECHA_"&amp;$B1198,1),"INCUMPLIDA","PROCESO"), "VERIFICAR FECHA")),"SIN VALOR AVANCE")</f>
        <v>CUMPLIDA</v>
      </c>
    </row>
    <row r="1199" spans="1:17" ht="75.75" x14ac:dyDescent="0.2">
      <c r="A1199" s="1171" t="s">
        <v>17</v>
      </c>
      <c r="B1199" s="1172" t="s">
        <v>16</v>
      </c>
      <c r="C1199" s="1261"/>
      <c r="D1199" s="1261"/>
      <c r="E1199" s="1266"/>
      <c r="F1199" s="1266"/>
      <c r="G1199" s="1286"/>
      <c r="H1199" s="46" t="s">
        <v>1514</v>
      </c>
      <c r="I1199" s="931" t="s">
        <v>1488</v>
      </c>
      <c r="J1199" s="47">
        <v>1</v>
      </c>
      <c r="K1199" s="1053">
        <v>45323</v>
      </c>
      <c r="L1199" s="1053">
        <v>45442</v>
      </c>
      <c r="M1199" s="48">
        <f t="shared" si="40"/>
        <v>17</v>
      </c>
      <c r="N1199" s="1032">
        <v>1</v>
      </c>
      <c r="O1199" s="947" t="s">
        <v>5707</v>
      </c>
      <c r="P1199" s="1173">
        <f t="shared" si="41"/>
        <v>1</v>
      </c>
      <c r="Q1199" s="803" t="str" cm="1">
        <f t="array" aca="1" ref="Q1199" ca="1">IF(ISNUMBER(P1199),IF(P1199=100%,"CUMPLIDA",IF(AND(ISNUMBER(L1199),ISNUMBER(INDIRECT("FECHA_"&amp;$B1199,1))), IF(L1199&lt;=INDIRECT("FECHA_"&amp;$B1199,1),"INCUMPLIDA","PROCESO"), "VERIFICAR FECHA")),"SIN VALOR AVANCE")</f>
        <v>CUMPLIDA</v>
      </c>
    </row>
    <row r="1200" spans="1:17" ht="75.75" x14ac:dyDescent="0.2">
      <c r="A1200" s="1171" t="s">
        <v>17</v>
      </c>
      <c r="B1200" s="1172" t="s">
        <v>16</v>
      </c>
      <c r="C1200" s="1261"/>
      <c r="D1200" s="1261"/>
      <c r="E1200" s="1266"/>
      <c r="F1200" s="1266"/>
      <c r="G1200" s="45" t="s">
        <v>1515</v>
      </c>
      <c r="H1200" s="45" t="s">
        <v>1516</v>
      </c>
      <c r="I1200" s="931" t="s">
        <v>258</v>
      </c>
      <c r="J1200" s="47">
        <v>6</v>
      </c>
      <c r="K1200" s="1053">
        <v>45323</v>
      </c>
      <c r="L1200" s="1053">
        <v>45638</v>
      </c>
      <c r="M1200" s="48">
        <f t="shared" si="40"/>
        <v>45</v>
      </c>
      <c r="N1200" s="1032">
        <v>6</v>
      </c>
      <c r="O1200" s="947" t="s">
        <v>5707</v>
      </c>
      <c r="P1200" s="1173">
        <f t="shared" si="41"/>
        <v>1</v>
      </c>
      <c r="Q1200" s="803" t="str" cm="1">
        <f t="array" aca="1" ref="Q1200" ca="1">IF(ISNUMBER(P1200),IF(P1200=100%,"CUMPLIDA",IF(AND(ISNUMBER(L1200),ISNUMBER(INDIRECT("FECHA_"&amp;$B1200,1))), IF(L1200&lt;=INDIRECT("FECHA_"&amp;$B1200,1),"INCUMPLIDA","PROCESO"), "VERIFICAR FECHA")),"SIN VALOR AVANCE")</f>
        <v>CUMPLIDA</v>
      </c>
    </row>
    <row r="1201" spans="1:17" ht="105.75" customHeight="1" x14ac:dyDescent="0.2">
      <c r="A1201" s="1171" t="s">
        <v>17</v>
      </c>
      <c r="B1201" s="1172" t="s">
        <v>16</v>
      </c>
      <c r="C1201" s="1261" t="s">
        <v>1517</v>
      </c>
      <c r="D1201" s="1261" t="s">
        <v>1415</v>
      </c>
      <c r="E1201" s="1266" t="s">
        <v>5708</v>
      </c>
      <c r="F1201" s="1266" t="s">
        <v>1519</v>
      </c>
      <c r="G1201" s="1286" t="s">
        <v>1520</v>
      </c>
      <c r="H1201" s="45" t="s">
        <v>1521</v>
      </c>
      <c r="I1201" s="931" t="s">
        <v>1522</v>
      </c>
      <c r="J1201" s="47">
        <v>2</v>
      </c>
      <c r="K1201" s="1053">
        <v>45292</v>
      </c>
      <c r="L1201" s="1053">
        <v>45657</v>
      </c>
      <c r="M1201" s="48">
        <f t="shared" si="40"/>
        <v>52.142857142857146</v>
      </c>
      <c r="N1201" s="1032">
        <v>2</v>
      </c>
      <c r="O1201" s="936" t="s">
        <v>5709</v>
      </c>
      <c r="P1201" s="1173">
        <f t="shared" si="41"/>
        <v>1</v>
      </c>
      <c r="Q1201" s="803" t="str" cm="1">
        <f t="array" aca="1" ref="Q1201" ca="1">IF(ISNUMBER(P1201),IF(P1201=100%,"CUMPLIDA",IF(AND(ISNUMBER(L1201),ISNUMBER(INDIRECT("FECHA_"&amp;$B1201,1))), IF(L1201&lt;=INDIRECT("FECHA_"&amp;$B1201,1),"INCUMPLIDA","PROCESO"), "VERIFICAR FECHA")),"SIN VALOR AVANCE")</f>
        <v>CUMPLIDA</v>
      </c>
    </row>
    <row r="1202" spans="1:17" ht="90.75" x14ac:dyDescent="0.2">
      <c r="A1202" s="1171" t="s">
        <v>17</v>
      </c>
      <c r="B1202" s="1172" t="s">
        <v>16</v>
      </c>
      <c r="C1202" s="1261"/>
      <c r="D1202" s="1261"/>
      <c r="E1202" s="1266"/>
      <c r="F1202" s="1266"/>
      <c r="G1202" s="1286"/>
      <c r="H1202" s="45" t="s">
        <v>1524</v>
      </c>
      <c r="I1202" s="931" t="s">
        <v>258</v>
      </c>
      <c r="J1202" s="47">
        <v>5</v>
      </c>
      <c r="K1202" s="1053">
        <v>45323</v>
      </c>
      <c r="L1202" s="1053">
        <v>45657</v>
      </c>
      <c r="M1202" s="48">
        <f t="shared" si="40"/>
        <v>47.714285714285715</v>
      </c>
      <c r="N1202" s="1032">
        <v>5</v>
      </c>
      <c r="O1202" s="936" t="s">
        <v>5709</v>
      </c>
      <c r="P1202" s="1173">
        <f t="shared" si="41"/>
        <v>1</v>
      </c>
      <c r="Q1202" s="803" t="str" cm="1">
        <f t="array" aca="1" ref="Q1202" ca="1">IF(ISNUMBER(P1202),IF(P1202=100%,"CUMPLIDA",IF(AND(ISNUMBER(L1202),ISNUMBER(INDIRECT("FECHA_"&amp;$B1202,1))), IF(L1202&lt;=INDIRECT("FECHA_"&amp;$B1202,1),"INCUMPLIDA","PROCESO"), "VERIFICAR FECHA")),"SIN VALOR AVANCE")</f>
        <v>CUMPLIDA</v>
      </c>
    </row>
    <row r="1203" spans="1:17" ht="150" x14ac:dyDescent="0.2">
      <c r="A1203" s="1171" t="s">
        <v>17</v>
      </c>
      <c r="B1203" s="1172" t="s">
        <v>16</v>
      </c>
      <c r="C1203" s="1261"/>
      <c r="D1203" s="1261"/>
      <c r="E1203" s="1266"/>
      <c r="F1203" s="1266"/>
      <c r="G1203" s="1286"/>
      <c r="H1203" s="45" t="s">
        <v>1525</v>
      </c>
      <c r="I1203" s="931" t="s">
        <v>258</v>
      </c>
      <c r="J1203" s="47">
        <v>5</v>
      </c>
      <c r="K1203" s="1053">
        <v>45323</v>
      </c>
      <c r="L1203" s="1053">
        <v>45657</v>
      </c>
      <c r="M1203" s="48">
        <f t="shared" si="40"/>
        <v>47.714285714285715</v>
      </c>
      <c r="N1203" s="1032">
        <v>5</v>
      </c>
      <c r="O1203" s="936" t="s">
        <v>5709</v>
      </c>
      <c r="P1203" s="1173">
        <f t="shared" si="41"/>
        <v>1</v>
      </c>
      <c r="Q1203" s="803" t="str" cm="1">
        <f t="array" aca="1" ref="Q1203" ca="1">IF(ISNUMBER(P1203),IF(P1203=100%,"CUMPLIDA",IF(AND(ISNUMBER(L1203),ISNUMBER(INDIRECT("FECHA_"&amp;$B1203,1))), IF(L1203&lt;=INDIRECT("FECHA_"&amp;$B1203,1),"INCUMPLIDA","PROCESO"), "VERIFICAR FECHA")),"SIN VALOR AVANCE")</f>
        <v>CUMPLIDA</v>
      </c>
    </row>
    <row r="1204" spans="1:17" ht="105.75" customHeight="1" x14ac:dyDescent="0.2">
      <c r="A1204" s="1171" t="s">
        <v>17</v>
      </c>
      <c r="B1204" s="1172" t="s">
        <v>16</v>
      </c>
      <c r="C1204" s="1261" t="s">
        <v>1526</v>
      </c>
      <c r="D1204" s="1261" t="s">
        <v>1415</v>
      </c>
      <c r="E1204" s="1266" t="s">
        <v>5710</v>
      </c>
      <c r="F1204" s="1266" t="s">
        <v>1528</v>
      </c>
      <c r="G1204" s="46" t="s">
        <v>1529</v>
      </c>
      <c r="H1204" s="46" t="s">
        <v>1530</v>
      </c>
      <c r="I1204" s="931" t="s">
        <v>258</v>
      </c>
      <c r="J1204" s="47">
        <v>2</v>
      </c>
      <c r="K1204" s="1053">
        <v>45323</v>
      </c>
      <c r="L1204" s="1053">
        <v>45443</v>
      </c>
      <c r="M1204" s="48">
        <f t="shared" ref="M1204:M1207" si="42">(L1204-K1204)/7</f>
        <v>17.142857142857142</v>
      </c>
      <c r="N1204" s="1032">
        <v>2</v>
      </c>
      <c r="O1204" s="936" t="s">
        <v>5711</v>
      </c>
      <c r="P1204" s="1173">
        <f t="shared" si="41"/>
        <v>1</v>
      </c>
      <c r="Q1204" s="803" t="str" cm="1">
        <f t="array" aca="1" ref="Q1204" ca="1">IF(ISNUMBER(P1204),IF(P1204=100%,"CUMPLIDA",IF(AND(ISNUMBER(L1204),ISNUMBER(INDIRECT("FECHA_"&amp;$B1204,1))), IF(L1204&lt;=INDIRECT("FECHA_"&amp;$B1204,1),"INCUMPLIDA","PROCESO"), "VERIFICAR FECHA")),"SIN VALOR AVANCE")</f>
        <v>CUMPLIDA</v>
      </c>
    </row>
    <row r="1205" spans="1:17" ht="90.75" x14ac:dyDescent="0.2">
      <c r="A1205" s="1171" t="s">
        <v>17</v>
      </c>
      <c r="B1205" s="1172" t="s">
        <v>16</v>
      </c>
      <c r="C1205" s="1261"/>
      <c r="D1205" s="1261"/>
      <c r="E1205" s="1266"/>
      <c r="F1205" s="1266"/>
      <c r="G1205" s="46" t="s">
        <v>1532</v>
      </c>
      <c r="H1205" s="46" t="s">
        <v>1533</v>
      </c>
      <c r="I1205" s="931" t="s">
        <v>258</v>
      </c>
      <c r="J1205" s="47">
        <v>3</v>
      </c>
      <c r="K1205" s="1053">
        <v>45352</v>
      </c>
      <c r="L1205" s="1053">
        <v>45626</v>
      </c>
      <c r="M1205" s="48">
        <f t="shared" si="42"/>
        <v>39.142857142857146</v>
      </c>
      <c r="N1205" s="1032">
        <v>3</v>
      </c>
      <c r="O1205" s="936" t="s">
        <v>5712</v>
      </c>
      <c r="P1205" s="1173">
        <f t="shared" si="41"/>
        <v>1</v>
      </c>
      <c r="Q1205" s="803" t="str" cm="1">
        <f t="array" aca="1" ref="Q1205" ca="1">IF(ISNUMBER(P1205),IF(P1205=100%,"CUMPLIDA",IF(AND(ISNUMBER(L1205),ISNUMBER(INDIRECT("FECHA_"&amp;$B1205,1))), IF(L1205&lt;=INDIRECT("FECHA_"&amp;$B1205,1),"INCUMPLIDA","PROCESO"), "VERIFICAR FECHA")),"SIN VALOR AVANCE")</f>
        <v>CUMPLIDA</v>
      </c>
    </row>
    <row r="1206" spans="1:17" ht="75.75" x14ac:dyDescent="0.2">
      <c r="A1206" s="1171" t="s">
        <v>17</v>
      </c>
      <c r="B1206" s="1172" t="s">
        <v>16</v>
      </c>
      <c r="C1206" s="1261"/>
      <c r="D1206" s="1261"/>
      <c r="E1206" s="1266"/>
      <c r="F1206" s="1266"/>
      <c r="G1206" s="45" t="s">
        <v>1535</v>
      </c>
      <c r="H1206" s="45" t="s">
        <v>1536</v>
      </c>
      <c r="I1206" s="931" t="s">
        <v>1488</v>
      </c>
      <c r="J1206" s="47">
        <v>1</v>
      </c>
      <c r="K1206" s="1053">
        <v>45323</v>
      </c>
      <c r="L1206" s="1053">
        <v>45505</v>
      </c>
      <c r="M1206" s="48">
        <f t="shared" si="42"/>
        <v>26</v>
      </c>
      <c r="N1206" s="1032">
        <v>1</v>
      </c>
      <c r="O1206" s="936" t="s">
        <v>5676</v>
      </c>
      <c r="P1206" s="1173">
        <f t="shared" si="41"/>
        <v>1</v>
      </c>
      <c r="Q1206" s="803" t="str" cm="1">
        <f t="array" aca="1" ref="Q1206" ca="1">IF(ISNUMBER(P1206),IF(P1206=100%,"CUMPLIDA",IF(AND(ISNUMBER(L1206),ISNUMBER(INDIRECT("FECHA_"&amp;$B1206,1))), IF(L1206&lt;=INDIRECT("FECHA_"&amp;$B1206,1),"INCUMPLIDA","PROCESO"), "VERIFICAR FECHA")),"SIN VALOR AVANCE")</f>
        <v>CUMPLIDA</v>
      </c>
    </row>
    <row r="1207" spans="1:17" ht="120" x14ac:dyDescent="0.2">
      <c r="A1207" s="1171" t="s">
        <v>17</v>
      </c>
      <c r="B1207" s="1172" t="s">
        <v>16</v>
      </c>
      <c r="C1207" s="1261"/>
      <c r="D1207" s="1261"/>
      <c r="E1207" s="1266"/>
      <c r="F1207" s="1266"/>
      <c r="G1207" s="46" t="s">
        <v>1537</v>
      </c>
      <c r="H1207" s="46" t="s">
        <v>1538</v>
      </c>
      <c r="I1207" s="931" t="s">
        <v>1488</v>
      </c>
      <c r="J1207" s="47">
        <v>1</v>
      </c>
      <c r="K1207" s="1053">
        <v>45323</v>
      </c>
      <c r="L1207" s="1053">
        <v>45351</v>
      </c>
      <c r="M1207" s="48">
        <f t="shared" si="42"/>
        <v>4</v>
      </c>
      <c r="N1207" s="1032">
        <v>1</v>
      </c>
      <c r="O1207" s="936" t="s">
        <v>5713</v>
      </c>
      <c r="P1207" s="1173">
        <f t="shared" si="41"/>
        <v>1</v>
      </c>
      <c r="Q1207" s="803" t="str" cm="1">
        <f t="array" aca="1" ref="Q1207" ca="1">IF(ISNUMBER(P1207),IF(P1207=100%,"CUMPLIDA",IF(AND(ISNUMBER(L1207),ISNUMBER(INDIRECT("FECHA_"&amp;$B1207,1))), IF(L1207&lt;=INDIRECT("FECHA_"&amp;$B1207,1),"INCUMPLIDA","PROCESO"), "VERIFICAR FECHA")),"SIN VALOR AVANCE")</f>
        <v>CUMPLIDA</v>
      </c>
    </row>
    <row r="1208" spans="1:17" ht="150.75" customHeight="1" x14ac:dyDescent="0.2">
      <c r="A1208" s="1175" t="s">
        <v>18</v>
      </c>
      <c r="B1208" s="44" t="s">
        <v>16</v>
      </c>
      <c r="C1208" s="1261" t="s">
        <v>1540</v>
      </c>
      <c r="D1208" s="1261" t="s">
        <v>1541</v>
      </c>
      <c r="E1208" s="1286" t="s">
        <v>5714</v>
      </c>
      <c r="F1208" s="1286" t="s">
        <v>1543</v>
      </c>
      <c r="G1208" s="46" t="s">
        <v>1544</v>
      </c>
      <c r="H1208" s="46" t="s">
        <v>1545</v>
      </c>
      <c r="I1208" s="936" t="s">
        <v>1447</v>
      </c>
      <c r="J1208" s="47">
        <v>1</v>
      </c>
      <c r="K1208" s="1053">
        <v>44927</v>
      </c>
      <c r="L1208" s="1053">
        <v>45016</v>
      </c>
      <c r="M1208" s="48">
        <f>(L1208-K1208)/7</f>
        <v>12.714285714285714</v>
      </c>
      <c r="N1208" s="1032">
        <v>1</v>
      </c>
      <c r="O1208" s="286" t="s">
        <v>5715</v>
      </c>
      <c r="P1208" s="1173">
        <f t="shared" si="41"/>
        <v>1</v>
      </c>
      <c r="Q1208" s="803" t="str" cm="1">
        <f t="array" aca="1" ref="Q1208" ca="1">IF(ISNUMBER(P1208),IF(P1208=100%,"CUMPLIDA",IF(AND(ISNUMBER(L1208),ISNUMBER(INDIRECT("FECHA_"&amp;$B1208,1))), IF(L1208&lt;=INDIRECT("FECHA_"&amp;$B1208,1),"INCUMPLIDA","PROCESO"), "VERIFICAR FECHA")),"SIN VALOR AVANCE")</f>
        <v>CUMPLIDA</v>
      </c>
    </row>
    <row r="1209" spans="1:17" ht="180.75" x14ac:dyDescent="0.2">
      <c r="A1209" s="1175" t="s">
        <v>18</v>
      </c>
      <c r="B1209" s="44" t="s">
        <v>16</v>
      </c>
      <c r="C1209" s="1261"/>
      <c r="D1209" s="1261"/>
      <c r="E1209" s="1286"/>
      <c r="F1209" s="1286"/>
      <c r="G1209" s="46" t="s">
        <v>1547</v>
      </c>
      <c r="H1209" s="46" t="s">
        <v>1447</v>
      </c>
      <c r="I1209" s="936" t="s">
        <v>1447</v>
      </c>
      <c r="J1209" s="47">
        <v>4</v>
      </c>
      <c r="K1209" s="1053">
        <v>44927</v>
      </c>
      <c r="L1209" s="1053">
        <v>45138</v>
      </c>
      <c r="M1209" s="48">
        <v>21.428571428571427</v>
      </c>
      <c r="N1209" s="1032">
        <v>4</v>
      </c>
      <c r="O1209" s="286" t="s">
        <v>5716</v>
      </c>
      <c r="P1209" s="1173">
        <f t="shared" si="41"/>
        <v>1</v>
      </c>
      <c r="Q1209" s="803" t="str" cm="1">
        <f t="array" aca="1" ref="Q1209" ca="1">IF(ISNUMBER(P1209),IF(P1209=100%,"CUMPLIDA",IF(AND(ISNUMBER(L1209),ISNUMBER(INDIRECT("FECHA_"&amp;$B1209,1))), IF(L1209&lt;=INDIRECT("FECHA_"&amp;$B1209,1),"INCUMPLIDA","PROCESO"), "VERIFICAR FECHA")),"SIN VALOR AVANCE")</f>
        <v>CUMPLIDA</v>
      </c>
    </row>
    <row r="1210" spans="1:17" ht="240.75" x14ac:dyDescent="0.2">
      <c r="A1210" s="1175" t="s">
        <v>18</v>
      </c>
      <c r="B1210" s="44" t="s">
        <v>16</v>
      </c>
      <c r="C1210" s="1261"/>
      <c r="D1210" s="1261"/>
      <c r="E1210" s="1286"/>
      <c r="F1210" s="1286"/>
      <c r="G1210" s="46" t="s">
        <v>1549</v>
      </c>
      <c r="H1210" s="45" t="s">
        <v>1550</v>
      </c>
      <c r="I1210" s="947" t="s">
        <v>1551</v>
      </c>
      <c r="J1210" s="47">
        <v>1</v>
      </c>
      <c r="K1210" s="1053">
        <v>44927</v>
      </c>
      <c r="L1210" s="1053">
        <v>45016</v>
      </c>
      <c r="M1210" s="48">
        <f t="shared" ref="M1210:M1273" si="43">(L1210-K1210)/7</f>
        <v>12.714285714285714</v>
      </c>
      <c r="N1210" s="1032">
        <v>1</v>
      </c>
      <c r="O1210" s="286" t="s">
        <v>5717</v>
      </c>
      <c r="P1210" s="1173">
        <f t="shared" si="41"/>
        <v>1</v>
      </c>
      <c r="Q1210" s="803" t="str" cm="1">
        <f t="array" aca="1" ref="Q1210" ca="1">IF(ISNUMBER(P1210),IF(P1210=100%,"CUMPLIDA",IF(AND(ISNUMBER(L1210),ISNUMBER(INDIRECT("FECHA_"&amp;$B1210,1))), IF(L1210&lt;=INDIRECT("FECHA_"&amp;$B1210,1),"INCUMPLIDA","PROCESO"), "VERIFICAR FECHA")),"SIN VALOR AVANCE")</f>
        <v>CUMPLIDA</v>
      </c>
    </row>
    <row r="1211" spans="1:17" ht="150.75" x14ac:dyDescent="0.2">
      <c r="A1211" s="1175" t="s">
        <v>18</v>
      </c>
      <c r="B1211" s="44" t="s">
        <v>16</v>
      </c>
      <c r="C1211" s="1261"/>
      <c r="D1211" s="1261"/>
      <c r="E1211" s="1286"/>
      <c r="F1211" s="1286"/>
      <c r="G1211" s="46" t="s">
        <v>1553</v>
      </c>
      <c r="H1211" s="46" t="s">
        <v>1554</v>
      </c>
      <c r="I1211" s="936" t="s">
        <v>381</v>
      </c>
      <c r="J1211" s="47">
        <v>1</v>
      </c>
      <c r="K1211" s="1053">
        <v>44927</v>
      </c>
      <c r="L1211" s="1053">
        <v>45016</v>
      </c>
      <c r="M1211" s="48">
        <f t="shared" si="43"/>
        <v>12.714285714285714</v>
      </c>
      <c r="N1211" s="1032">
        <v>1</v>
      </c>
      <c r="O1211" s="286" t="s">
        <v>5715</v>
      </c>
      <c r="P1211" s="1173">
        <f t="shared" si="41"/>
        <v>1</v>
      </c>
      <c r="Q1211" s="803" t="str" cm="1">
        <f t="array" aca="1" ref="Q1211" ca="1">IF(ISNUMBER(P1211),IF(P1211=100%,"CUMPLIDA",IF(AND(ISNUMBER(L1211),ISNUMBER(INDIRECT("FECHA_"&amp;$B1211,1))), IF(L1211&lt;=INDIRECT("FECHA_"&amp;$B1211,1),"INCUMPLIDA","PROCESO"), "VERIFICAR FECHA")),"SIN VALOR AVANCE")</f>
        <v>CUMPLIDA</v>
      </c>
    </row>
    <row r="1212" spans="1:17" ht="120" x14ac:dyDescent="0.2">
      <c r="A1212" s="1175" t="s">
        <v>18</v>
      </c>
      <c r="B1212" s="44" t="s">
        <v>16</v>
      </c>
      <c r="C1212" s="1261"/>
      <c r="D1212" s="1261"/>
      <c r="E1212" s="1286"/>
      <c r="F1212" s="1286"/>
      <c r="G1212" s="284" t="s">
        <v>1555</v>
      </c>
      <c r="H1212" s="284" t="s">
        <v>1556</v>
      </c>
      <c r="I1212" s="286" t="s">
        <v>1557</v>
      </c>
      <c r="J1212" s="47">
        <v>1</v>
      </c>
      <c r="K1212" s="1053">
        <v>44805</v>
      </c>
      <c r="L1212" s="1053">
        <v>44926</v>
      </c>
      <c r="M1212" s="48">
        <f t="shared" si="43"/>
        <v>17.285714285714285</v>
      </c>
      <c r="N1212" s="1032">
        <v>1</v>
      </c>
      <c r="O1212" s="286" t="s">
        <v>5718</v>
      </c>
      <c r="P1212" s="1173">
        <f t="shared" si="41"/>
        <v>1</v>
      </c>
      <c r="Q1212" s="803" t="str" cm="1">
        <f t="array" aca="1" ref="Q1212" ca="1">IF(ISNUMBER(P1212),IF(P1212=100%,"CUMPLIDA",IF(AND(ISNUMBER(L1212),ISNUMBER(INDIRECT("FECHA_"&amp;$B1212,1))), IF(L1212&lt;=INDIRECT("FECHA_"&amp;$B1212,1),"INCUMPLIDA","PROCESO"), "VERIFICAR FECHA")),"SIN VALOR AVANCE")</f>
        <v>CUMPLIDA</v>
      </c>
    </row>
    <row r="1213" spans="1:17" ht="120.75" x14ac:dyDescent="0.2">
      <c r="A1213" s="1175" t="s">
        <v>18</v>
      </c>
      <c r="B1213" s="44" t="s">
        <v>16</v>
      </c>
      <c r="C1213" s="1261"/>
      <c r="D1213" s="1261"/>
      <c r="E1213" s="1286"/>
      <c r="F1213" s="1286"/>
      <c r="G1213" s="45" t="s">
        <v>1559</v>
      </c>
      <c r="H1213" s="45" t="s">
        <v>1560</v>
      </c>
      <c r="I1213" s="947" t="s">
        <v>1484</v>
      </c>
      <c r="J1213" s="47">
        <v>1</v>
      </c>
      <c r="K1213" s="1053">
        <v>44805</v>
      </c>
      <c r="L1213" s="1053">
        <v>44926</v>
      </c>
      <c r="M1213" s="48">
        <f t="shared" si="43"/>
        <v>17.285714285714285</v>
      </c>
      <c r="N1213" s="1032">
        <v>1</v>
      </c>
      <c r="O1213" s="286" t="s">
        <v>5719</v>
      </c>
      <c r="P1213" s="1173">
        <f t="shared" si="41"/>
        <v>1</v>
      </c>
      <c r="Q1213" s="803" t="str" cm="1">
        <f t="array" aca="1" ref="Q1213" ca="1">IF(ISNUMBER(P1213),IF(P1213=100%,"CUMPLIDA",IF(AND(ISNUMBER(L1213),ISNUMBER(INDIRECT("FECHA_"&amp;$B1213,1))), IF(L1213&lt;=INDIRECT("FECHA_"&amp;$B1213,1),"INCUMPLIDA","PROCESO"), "VERIFICAR FECHA")),"SIN VALOR AVANCE")</f>
        <v>CUMPLIDA</v>
      </c>
    </row>
    <row r="1214" spans="1:17" ht="120.75" x14ac:dyDescent="0.2">
      <c r="A1214" s="1175" t="s">
        <v>18</v>
      </c>
      <c r="B1214" s="44" t="s">
        <v>16</v>
      </c>
      <c r="C1214" s="1261"/>
      <c r="D1214" s="1261"/>
      <c r="E1214" s="1286"/>
      <c r="F1214" s="1286"/>
      <c r="G1214" s="45" t="s">
        <v>1562</v>
      </c>
      <c r="H1214" s="45" t="s">
        <v>1563</v>
      </c>
      <c r="I1214" s="947" t="s">
        <v>1564</v>
      </c>
      <c r="J1214" s="47">
        <v>1</v>
      </c>
      <c r="K1214" s="1053">
        <v>44805</v>
      </c>
      <c r="L1214" s="1053">
        <v>44926</v>
      </c>
      <c r="M1214" s="48">
        <f t="shared" si="43"/>
        <v>17.285714285714285</v>
      </c>
      <c r="N1214" s="1032">
        <v>1</v>
      </c>
      <c r="O1214" s="286" t="s">
        <v>5719</v>
      </c>
      <c r="P1214" s="1173">
        <f t="shared" si="41"/>
        <v>1</v>
      </c>
      <c r="Q1214" s="803" t="str" cm="1">
        <f t="array" aca="1" ref="Q1214" ca="1">IF(ISNUMBER(P1214),IF(P1214=100%,"CUMPLIDA",IF(AND(ISNUMBER(L1214),ISNUMBER(INDIRECT("FECHA_"&amp;$B1214,1))), IF(L1214&lt;=INDIRECT("FECHA_"&amp;$B1214,1),"INCUMPLIDA","PROCESO"), "VERIFICAR FECHA")),"SIN VALOR AVANCE")</f>
        <v>CUMPLIDA</v>
      </c>
    </row>
    <row r="1215" spans="1:17" ht="105.75" x14ac:dyDescent="0.2">
      <c r="A1215" s="1175" t="s">
        <v>18</v>
      </c>
      <c r="B1215" s="44" t="s">
        <v>16</v>
      </c>
      <c r="C1215" s="1261"/>
      <c r="D1215" s="1261"/>
      <c r="E1215" s="1286"/>
      <c r="F1215" s="1286"/>
      <c r="G1215" s="46" t="s">
        <v>1565</v>
      </c>
      <c r="H1215" s="45" t="s">
        <v>1566</v>
      </c>
      <c r="I1215" s="947" t="s">
        <v>1566</v>
      </c>
      <c r="J1215" s="47">
        <v>1</v>
      </c>
      <c r="K1215" s="1053">
        <v>44805</v>
      </c>
      <c r="L1215" s="1053">
        <v>45626</v>
      </c>
      <c r="M1215" s="48">
        <f t="shared" si="43"/>
        <v>117.28571428571429</v>
      </c>
      <c r="N1215" s="1032">
        <v>1</v>
      </c>
      <c r="O1215" s="286" t="s">
        <v>5720</v>
      </c>
      <c r="P1215" s="1173">
        <f t="shared" si="41"/>
        <v>1</v>
      </c>
      <c r="Q1215" s="803" t="str" cm="1">
        <f t="array" aca="1" ref="Q1215" ca="1">IF(ISNUMBER(P1215),IF(P1215=100%,"CUMPLIDA",IF(AND(ISNUMBER(L1215),ISNUMBER(INDIRECT("FECHA_"&amp;$B1215,1))), IF(L1215&lt;=INDIRECT("FECHA_"&amp;$B1215,1),"INCUMPLIDA","PROCESO"), "VERIFICAR FECHA")),"SIN VALOR AVANCE")</f>
        <v>CUMPLIDA</v>
      </c>
    </row>
    <row r="1216" spans="1:17" ht="165.75" x14ac:dyDescent="0.2">
      <c r="A1216" s="1175" t="s">
        <v>18</v>
      </c>
      <c r="B1216" s="44" t="s">
        <v>16</v>
      </c>
      <c r="C1216" s="1261"/>
      <c r="D1216" s="1261"/>
      <c r="E1216" s="1286"/>
      <c r="F1216" s="1286"/>
      <c r="G1216" s="46" t="s">
        <v>1568</v>
      </c>
      <c r="H1216" s="46" t="s">
        <v>1569</v>
      </c>
      <c r="I1216" s="936" t="s">
        <v>1557</v>
      </c>
      <c r="J1216" s="47">
        <v>1</v>
      </c>
      <c r="K1216" s="1053">
        <v>44927</v>
      </c>
      <c r="L1216" s="1053">
        <v>45138</v>
      </c>
      <c r="M1216" s="48">
        <f t="shared" si="43"/>
        <v>30.142857142857142</v>
      </c>
      <c r="N1216" s="1032">
        <v>1</v>
      </c>
      <c r="O1216" s="286" t="s">
        <v>5721</v>
      </c>
      <c r="P1216" s="1173">
        <f t="shared" si="41"/>
        <v>1</v>
      </c>
      <c r="Q1216" s="803" t="str" cm="1">
        <f t="array" aca="1" ref="Q1216" ca="1">IF(ISNUMBER(P1216),IF(P1216=100%,"CUMPLIDA",IF(AND(ISNUMBER(L1216),ISNUMBER(INDIRECT("FECHA_"&amp;$B1216,1))), IF(L1216&lt;=INDIRECT("FECHA_"&amp;$B1216,1),"INCUMPLIDA","PROCESO"), "VERIFICAR FECHA")),"SIN VALOR AVANCE")</f>
        <v>CUMPLIDA</v>
      </c>
    </row>
    <row r="1217" spans="1:17" ht="165.75" customHeight="1" x14ac:dyDescent="0.2">
      <c r="A1217" s="1175" t="s">
        <v>18</v>
      </c>
      <c r="B1217" s="44" t="s">
        <v>16</v>
      </c>
      <c r="C1217" s="1261" t="s">
        <v>1571</v>
      </c>
      <c r="D1217" s="1261" t="s">
        <v>1572</v>
      </c>
      <c r="E1217" s="1286" t="s">
        <v>1573</v>
      </c>
      <c r="F1217" s="1286" t="s">
        <v>1574</v>
      </c>
      <c r="G1217" s="46" t="s">
        <v>1575</v>
      </c>
      <c r="H1217" s="46" t="s">
        <v>1575</v>
      </c>
      <c r="I1217" s="931" t="s">
        <v>1576</v>
      </c>
      <c r="J1217" s="47">
        <v>4</v>
      </c>
      <c r="K1217" s="1027">
        <v>45139</v>
      </c>
      <c r="L1217" s="1027">
        <v>45504</v>
      </c>
      <c r="M1217" s="48">
        <f t="shared" si="43"/>
        <v>52.142857142857146</v>
      </c>
      <c r="N1217" s="1032">
        <v>4</v>
      </c>
      <c r="O1217" s="936" t="s">
        <v>5722</v>
      </c>
      <c r="P1217" s="1173">
        <f t="shared" si="41"/>
        <v>1</v>
      </c>
      <c r="Q1217" s="803" t="str" cm="1">
        <f t="array" aca="1" ref="Q1217" ca="1">IF(ISNUMBER(P1217),IF(P1217=100%,"CUMPLIDA",IF(AND(ISNUMBER(L1217),ISNUMBER(INDIRECT("FECHA_"&amp;$B1217,1))), IF(L1217&lt;=INDIRECT("FECHA_"&amp;$B1217,1),"INCUMPLIDA","PROCESO"), "VERIFICAR FECHA")),"SIN VALOR AVANCE")</f>
        <v>CUMPLIDA</v>
      </c>
    </row>
    <row r="1218" spans="1:17" ht="300" x14ac:dyDescent="0.2">
      <c r="A1218" s="1175" t="s">
        <v>18</v>
      </c>
      <c r="B1218" s="44" t="s">
        <v>16</v>
      </c>
      <c r="C1218" s="1261"/>
      <c r="D1218" s="1261"/>
      <c r="E1218" s="1286"/>
      <c r="F1218" s="1286"/>
      <c r="G1218" s="46" t="s">
        <v>1578</v>
      </c>
      <c r="H1218" s="46" t="s">
        <v>1578</v>
      </c>
      <c r="I1218" s="931" t="s">
        <v>1579</v>
      </c>
      <c r="J1218" s="47">
        <v>13</v>
      </c>
      <c r="K1218" s="1027">
        <v>45139</v>
      </c>
      <c r="L1218" s="1027">
        <v>45322</v>
      </c>
      <c r="M1218" s="48">
        <f t="shared" si="43"/>
        <v>26.142857142857142</v>
      </c>
      <c r="N1218" s="1032">
        <v>13</v>
      </c>
      <c r="O1218" s="936" t="s">
        <v>5723</v>
      </c>
      <c r="P1218" s="1173">
        <f t="shared" si="41"/>
        <v>1</v>
      </c>
      <c r="Q1218" s="803" t="str" cm="1">
        <f t="array" aca="1" ref="Q1218" ca="1">IF(ISNUMBER(P1218),IF(P1218=100%,"CUMPLIDA",IF(AND(ISNUMBER(L1218),ISNUMBER(INDIRECT("FECHA_"&amp;$B1218,1))), IF(L1218&lt;=INDIRECT("FECHA_"&amp;$B1218,1),"INCUMPLIDA","PROCESO"), "VERIFICAR FECHA")),"SIN VALOR AVANCE")</f>
        <v>CUMPLIDA</v>
      </c>
    </row>
    <row r="1219" spans="1:17" ht="210.75" x14ac:dyDescent="0.2">
      <c r="A1219" s="1175" t="s">
        <v>18</v>
      </c>
      <c r="B1219" s="44" t="s">
        <v>16</v>
      </c>
      <c r="C1219" s="1261"/>
      <c r="D1219" s="1261"/>
      <c r="E1219" s="1286"/>
      <c r="F1219" s="1286"/>
      <c r="G1219" s="46" t="s">
        <v>1581</v>
      </c>
      <c r="H1219" s="46" t="s">
        <v>1581</v>
      </c>
      <c r="I1219" s="931" t="s">
        <v>1582</v>
      </c>
      <c r="J1219" s="47">
        <v>2</v>
      </c>
      <c r="K1219" s="1027">
        <v>45139</v>
      </c>
      <c r="L1219" s="1027">
        <v>45504</v>
      </c>
      <c r="M1219" s="48">
        <f t="shared" si="43"/>
        <v>52.142857142857146</v>
      </c>
      <c r="N1219" s="1032">
        <v>2</v>
      </c>
      <c r="O1219" s="936" t="s">
        <v>5724</v>
      </c>
      <c r="P1219" s="1173">
        <f t="shared" si="41"/>
        <v>1</v>
      </c>
      <c r="Q1219" s="803" t="str" cm="1">
        <f t="array" aca="1" ref="Q1219" ca="1">IF(ISNUMBER(P1219),IF(P1219=100%,"CUMPLIDA",IF(AND(ISNUMBER(L1219),ISNUMBER(INDIRECT("FECHA_"&amp;$B1219,1))), IF(L1219&lt;=INDIRECT("FECHA_"&amp;$B1219,1),"INCUMPLIDA","PROCESO"), "VERIFICAR FECHA")),"SIN VALOR AVANCE")</f>
        <v>CUMPLIDA</v>
      </c>
    </row>
    <row r="1220" spans="1:17" ht="409.5" x14ac:dyDescent="0.2">
      <c r="A1220" s="1175" t="s">
        <v>18</v>
      </c>
      <c r="B1220" s="44" t="s">
        <v>16</v>
      </c>
      <c r="C1220" s="1261" t="s">
        <v>1584</v>
      </c>
      <c r="D1220" s="1261" t="s">
        <v>1572</v>
      </c>
      <c r="E1220" s="1286" t="s">
        <v>5725</v>
      </c>
      <c r="F1220" s="1286" t="s">
        <v>1586</v>
      </c>
      <c r="G1220" s="46" t="s">
        <v>1587</v>
      </c>
      <c r="H1220" s="46" t="s">
        <v>1587</v>
      </c>
      <c r="I1220" s="936" t="s">
        <v>1588</v>
      </c>
      <c r="J1220" s="47">
        <v>10</v>
      </c>
      <c r="K1220" s="1027">
        <v>45139</v>
      </c>
      <c r="L1220" s="1027">
        <v>45504</v>
      </c>
      <c r="M1220" s="48">
        <f t="shared" si="43"/>
        <v>52.142857142857146</v>
      </c>
      <c r="N1220" s="1032">
        <v>10</v>
      </c>
      <c r="O1220" s="947" t="s">
        <v>5726</v>
      </c>
      <c r="P1220" s="1173">
        <f t="shared" si="41"/>
        <v>1</v>
      </c>
      <c r="Q1220" s="803" t="str" cm="1">
        <f t="array" aca="1" ref="Q1220" ca="1">IF(ISNUMBER(P1220),IF(P1220=100%,"CUMPLIDA",IF(AND(ISNUMBER(L1220),ISNUMBER(INDIRECT("FECHA_"&amp;$B1220,1))), IF(L1220&lt;=INDIRECT("FECHA_"&amp;$B1220,1),"INCUMPLIDA","PROCESO"), "VERIFICAR FECHA")),"SIN VALOR AVANCE")</f>
        <v>CUMPLIDA</v>
      </c>
    </row>
    <row r="1221" spans="1:17" ht="270" x14ac:dyDescent="0.2">
      <c r="A1221" s="1175" t="s">
        <v>18</v>
      </c>
      <c r="B1221" s="44" t="s">
        <v>16</v>
      </c>
      <c r="C1221" s="1261"/>
      <c r="D1221" s="1261"/>
      <c r="E1221" s="1286"/>
      <c r="F1221" s="1286"/>
      <c r="G1221" s="46" t="s">
        <v>1590</v>
      </c>
      <c r="H1221" s="46" t="s">
        <v>1590</v>
      </c>
      <c r="I1221" s="936" t="s">
        <v>1591</v>
      </c>
      <c r="J1221" s="47">
        <v>9</v>
      </c>
      <c r="K1221" s="1027">
        <v>45139</v>
      </c>
      <c r="L1221" s="1027">
        <v>45504</v>
      </c>
      <c r="M1221" s="48">
        <f t="shared" si="43"/>
        <v>52.142857142857146</v>
      </c>
      <c r="N1221" s="1032">
        <v>9</v>
      </c>
      <c r="O1221" s="947" t="s">
        <v>5727</v>
      </c>
      <c r="P1221" s="1173">
        <f t="shared" si="41"/>
        <v>1</v>
      </c>
      <c r="Q1221" s="803" t="str" cm="1">
        <f t="array" aca="1" ref="Q1221" ca="1">IF(ISNUMBER(P1221),IF(P1221=100%,"CUMPLIDA",IF(AND(ISNUMBER(L1221),ISNUMBER(INDIRECT("FECHA_"&amp;$B1221,1))), IF(L1221&lt;=INDIRECT("FECHA_"&amp;$B1221,1),"INCUMPLIDA","PROCESO"), "VERIFICAR FECHA")),"SIN VALOR AVANCE")</f>
        <v>CUMPLIDA</v>
      </c>
    </row>
    <row r="1222" spans="1:17" ht="135" x14ac:dyDescent="0.2">
      <c r="A1222" s="1175" t="s">
        <v>18</v>
      </c>
      <c r="B1222" s="44" t="s">
        <v>16</v>
      </c>
      <c r="C1222" s="1261"/>
      <c r="D1222" s="1261"/>
      <c r="E1222" s="1286"/>
      <c r="F1222" s="1286"/>
      <c r="G1222" s="46" t="s">
        <v>1593</v>
      </c>
      <c r="H1222" s="46" t="s">
        <v>1593</v>
      </c>
      <c r="I1222" s="936" t="s">
        <v>1594</v>
      </c>
      <c r="J1222" s="47">
        <v>7</v>
      </c>
      <c r="K1222" s="1027">
        <v>45139</v>
      </c>
      <c r="L1222" s="1027">
        <v>45504</v>
      </c>
      <c r="M1222" s="48">
        <f t="shared" si="43"/>
        <v>52.142857142857146</v>
      </c>
      <c r="N1222" s="1032">
        <v>7</v>
      </c>
      <c r="O1222" s="947" t="s">
        <v>5728</v>
      </c>
      <c r="P1222" s="1173">
        <f t="shared" si="41"/>
        <v>1</v>
      </c>
      <c r="Q1222" s="803" t="str" cm="1">
        <f t="array" aca="1" ref="Q1222" ca="1">IF(ISNUMBER(P1222),IF(P1222=100%,"CUMPLIDA",IF(AND(ISNUMBER(L1222),ISNUMBER(INDIRECT("FECHA_"&amp;$B1222,1))), IF(L1222&lt;=INDIRECT("FECHA_"&amp;$B1222,1),"INCUMPLIDA","PROCESO"), "VERIFICAR FECHA")),"SIN VALOR AVANCE")</f>
        <v>CUMPLIDA</v>
      </c>
    </row>
    <row r="1223" spans="1:17" ht="180" customHeight="1" x14ac:dyDescent="0.2">
      <c r="A1223" s="1175" t="s">
        <v>18</v>
      </c>
      <c r="B1223" s="44" t="s">
        <v>16</v>
      </c>
      <c r="C1223" s="1261" t="s">
        <v>1596</v>
      </c>
      <c r="D1223" s="1261" t="s">
        <v>1572</v>
      </c>
      <c r="E1223" s="1266" t="s">
        <v>5729</v>
      </c>
      <c r="F1223" s="1266" t="s">
        <v>1598</v>
      </c>
      <c r="G1223" s="45" t="s">
        <v>1599</v>
      </c>
      <c r="H1223" s="45" t="s">
        <v>1599</v>
      </c>
      <c r="I1223" s="947" t="s">
        <v>1600</v>
      </c>
      <c r="J1223" s="47">
        <v>1</v>
      </c>
      <c r="K1223" s="1027">
        <v>45139</v>
      </c>
      <c r="L1223" s="1027">
        <v>45381</v>
      </c>
      <c r="M1223" s="48">
        <f t="shared" si="43"/>
        <v>34.571428571428569</v>
      </c>
      <c r="N1223" s="1032">
        <v>1</v>
      </c>
      <c r="O1223" s="947" t="s">
        <v>5730</v>
      </c>
      <c r="P1223" s="1173">
        <f t="shared" si="41"/>
        <v>1</v>
      </c>
      <c r="Q1223" s="803" t="str" cm="1">
        <f t="array" aca="1" ref="Q1223" ca="1">IF(ISNUMBER(P1223),IF(P1223=100%,"CUMPLIDA",IF(AND(ISNUMBER(L1223),ISNUMBER(INDIRECT("FECHA_"&amp;$B1223,1))), IF(L1223&lt;=INDIRECT("FECHA_"&amp;$B1223,1),"INCUMPLIDA","PROCESO"), "VERIFICAR FECHA")),"SIN VALOR AVANCE")</f>
        <v>CUMPLIDA</v>
      </c>
    </row>
    <row r="1224" spans="1:17" ht="255" x14ac:dyDescent="0.2">
      <c r="A1224" s="1175" t="s">
        <v>18</v>
      </c>
      <c r="B1224" s="44" t="s">
        <v>16</v>
      </c>
      <c r="C1224" s="1261"/>
      <c r="D1224" s="1261"/>
      <c r="E1224" s="1266"/>
      <c r="F1224" s="1266"/>
      <c r="G1224" s="45" t="s">
        <v>1602</v>
      </c>
      <c r="H1224" s="45" t="s">
        <v>1602</v>
      </c>
      <c r="I1224" s="947" t="s">
        <v>1603</v>
      </c>
      <c r="J1224" s="47">
        <v>3</v>
      </c>
      <c r="K1224" s="1027">
        <v>45139</v>
      </c>
      <c r="L1224" s="1027">
        <v>45504</v>
      </c>
      <c r="M1224" s="48">
        <f t="shared" si="43"/>
        <v>52.142857142857146</v>
      </c>
      <c r="N1224" s="1032">
        <v>3</v>
      </c>
      <c r="O1224" s="947" t="s">
        <v>5730</v>
      </c>
      <c r="P1224" s="1173">
        <f t="shared" si="41"/>
        <v>1</v>
      </c>
      <c r="Q1224" s="803" t="str" cm="1">
        <f t="array" aca="1" ref="Q1224" ca="1">IF(ISNUMBER(P1224),IF(P1224=100%,"CUMPLIDA",IF(AND(ISNUMBER(L1224),ISNUMBER(INDIRECT("FECHA_"&amp;$B1224,1))), IF(L1224&lt;=INDIRECT("FECHA_"&amp;$B1224,1),"INCUMPLIDA","PROCESO"), "VERIFICAR FECHA")),"SIN VALOR AVANCE")</f>
        <v>CUMPLIDA</v>
      </c>
    </row>
    <row r="1225" spans="1:17" ht="165.75" x14ac:dyDescent="0.2">
      <c r="A1225" s="1175" t="s">
        <v>18</v>
      </c>
      <c r="B1225" s="44" t="s">
        <v>16</v>
      </c>
      <c r="C1225" s="1261"/>
      <c r="D1225" s="1261"/>
      <c r="E1225" s="1266"/>
      <c r="F1225" s="1266"/>
      <c r="G1225" s="45" t="s">
        <v>1604</v>
      </c>
      <c r="H1225" s="45" t="s">
        <v>1604</v>
      </c>
      <c r="I1225" s="947" t="s">
        <v>1605</v>
      </c>
      <c r="J1225" s="47">
        <v>6</v>
      </c>
      <c r="K1225" s="1027">
        <v>45139</v>
      </c>
      <c r="L1225" s="1027">
        <v>45504</v>
      </c>
      <c r="M1225" s="48">
        <f t="shared" si="43"/>
        <v>52.142857142857146</v>
      </c>
      <c r="N1225" s="1032">
        <v>6</v>
      </c>
      <c r="O1225" s="947" t="s">
        <v>5731</v>
      </c>
      <c r="P1225" s="1173">
        <f t="shared" si="41"/>
        <v>1</v>
      </c>
      <c r="Q1225" s="803" t="str" cm="1">
        <f t="array" aca="1" ref="Q1225" ca="1">IF(ISNUMBER(P1225),IF(P1225=100%,"CUMPLIDA",IF(AND(ISNUMBER(L1225),ISNUMBER(INDIRECT("FECHA_"&amp;$B1225,1))), IF(L1225&lt;=INDIRECT("FECHA_"&amp;$B1225,1),"INCUMPLIDA","PROCESO"), "VERIFICAR FECHA")),"SIN VALOR AVANCE")</f>
        <v>CUMPLIDA</v>
      </c>
    </row>
    <row r="1226" spans="1:17" ht="135.75" x14ac:dyDescent="0.2">
      <c r="A1226" s="1175" t="s">
        <v>18</v>
      </c>
      <c r="B1226" s="44" t="s">
        <v>16</v>
      </c>
      <c r="C1226" s="1261"/>
      <c r="D1226" s="1261"/>
      <c r="E1226" s="1266"/>
      <c r="F1226" s="1266"/>
      <c r="G1226" s="45" t="s">
        <v>1607</v>
      </c>
      <c r="H1226" s="45" t="s">
        <v>1607</v>
      </c>
      <c r="I1226" s="947" t="s">
        <v>1608</v>
      </c>
      <c r="J1226" s="47">
        <v>1</v>
      </c>
      <c r="K1226" s="1027">
        <v>45139</v>
      </c>
      <c r="L1226" s="1027">
        <v>45321</v>
      </c>
      <c r="M1226" s="48">
        <f t="shared" si="43"/>
        <v>26</v>
      </c>
      <c r="N1226" s="1032">
        <v>1</v>
      </c>
      <c r="O1226" s="947" t="s">
        <v>5732</v>
      </c>
      <c r="P1226" s="1173">
        <f t="shared" si="41"/>
        <v>1</v>
      </c>
      <c r="Q1226" s="803" t="str" cm="1">
        <f t="array" aca="1" ref="Q1226" ca="1">IF(ISNUMBER(P1226),IF(P1226=100%,"CUMPLIDA",IF(AND(ISNUMBER(L1226),ISNUMBER(INDIRECT("FECHA_"&amp;$B1226,1))), IF(L1226&lt;=INDIRECT("FECHA_"&amp;$B1226,1),"INCUMPLIDA","PROCESO"), "VERIFICAR FECHA")),"SIN VALOR AVANCE")</f>
        <v>CUMPLIDA</v>
      </c>
    </row>
    <row r="1227" spans="1:17" ht="285" customHeight="1" x14ac:dyDescent="0.2">
      <c r="A1227" s="1175" t="s">
        <v>18</v>
      </c>
      <c r="B1227" s="44" t="s">
        <v>16</v>
      </c>
      <c r="C1227" s="1261" t="s">
        <v>1610</v>
      </c>
      <c r="D1227" s="1261" t="s">
        <v>1572</v>
      </c>
      <c r="E1227" s="1266" t="s">
        <v>5733</v>
      </c>
      <c r="F1227" s="1266" t="s">
        <v>1612</v>
      </c>
      <c r="G1227" s="45" t="s">
        <v>1613</v>
      </c>
      <c r="H1227" s="45" t="s">
        <v>1613</v>
      </c>
      <c r="I1227" s="947" t="s">
        <v>1614</v>
      </c>
      <c r="J1227" s="47">
        <v>5</v>
      </c>
      <c r="K1227" s="1027">
        <v>45139</v>
      </c>
      <c r="L1227" s="1027">
        <v>45504</v>
      </c>
      <c r="M1227" s="48">
        <f t="shared" si="43"/>
        <v>52.142857142857146</v>
      </c>
      <c r="N1227" s="1032">
        <v>5</v>
      </c>
      <c r="O1227" s="947" t="s">
        <v>5734</v>
      </c>
      <c r="P1227" s="1173">
        <f t="shared" si="41"/>
        <v>1</v>
      </c>
      <c r="Q1227" s="803" t="str" cm="1">
        <f t="array" aca="1" ref="Q1227" ca="1">IF(ISNUMBER(P1227),IF(P1227=100%,"CUMPLIDA",IF(AND(ISNUMBER(L1227),ISNUMBER(INDIRECT("FECHA_"&amp;$B1227,1))), IF(L1227&lt;=INDIRECT("FECHA_"&amp;$B1227,1),"INCUMPLIDA","PROCESO"), "VERIFICAR FECHA")),"SIN VALOR AVANCE")</f>
        <v>CUMPLIDA</v>
      </c>
    </row>
    <row r="1228" spans="1:17" ht="195.75" x14ac:dyDescent="0.2">
      <c r="A1228" s="1175" t="s">
        <v>18</v>
      </c>
      <c r="B1228" s="44" t="s">
        <v>16</v>
      </c>
      <c r="C1228" s="1261"/>
      <c r="D1228" s="1261"/>
      <c r="E1228" s="1266"/>
      <c r="F1228" s="1266"/>
      <c r="G1228" s="45" t="s">
        <v>1616</v>
      </c>
      <c r="H1228" s="45" t="s">
        <v>1616</v>
      </c>
      <c r="I1228" s="947" t="s">
        <v>1617</v>
      </c>
      <c r="J1228" s="47">
        <v>12</v>
      </c>
      <c r="K1228" s="1027">
        <v>45139</v>
      </c>
      <c r="L1228" s="1027">
        <v>45504</v>
      </c>
      <c r="M1228" s="48">
        <f t="shared" si="43"/>
        <v>52.142857142857146</v>
      </c>
      <c r="N1228" s="1032">
        <v>12</v>
      </c>
      <c r="O1228" s="947" t="s">
        <v>5735</v>
      </c>
      <c r="P1228" s="1173">
        <f t="shared" si="41"/>
        <v>1</v>
      </c>
      <c r="Q1228" s="803" t="str" cm="1">
        <f t="array" aca="1" ref="Q1228" ca="1">IF(ISNUMBER(P1228),IF(P1228=100%,"CUMPLIDA",IF(AND(ISNUMBER(L1228),ISNUMBER(INDIRECT("FECHA_"&amp;$B1228,1))), IF(L1228&lt;=INDIRECT("FECHA_"&amp;$B1228,1),"INCUMPLIDA","PROCESO"), "VERIFICAR FECHA")),"SIN VALOR AVANCE")</f>
        <v>CUMPLIDA</v>
      </c>
    </row>
    <row r="1229" spans="1:17" ht="195" customHeight="1" x14ac:dyDescent="0.2">
      <c r="A1229" s="1175" t="s">
        <v>18</v>
      </c>
      <c r="B1229" s="44" t="s">
        <v>16</v>
      </c>
      <c r="C1229" s="1261" t="s">
        <v>1619</v>
      </c>
      <c r="D1229" s="1261" t="s">
        <v>1620</v>
      </c>
      <c r="E1229" s="1266" t="s">
        <v>5736</v>
      </c>
      <c r="F1229" s="1286" t="s">
        <v>1622</v>
      </c>
      <c r="G1229" s="1176" t="s">
        <v>1623</v>
      </c>
      <c r="H1229" s="1176" t="s">
        <v>1624</v>
      </c>
      <c r="I1229" s="1177" t="s">
        <v>1625</v>
      </c>
      <c r="J1229" s="47">
        <v>2</v>
      </c>
      <c r="K1229" s="1027">
        <v>45509</v>
      </c>
      <c r="L1229" s="1027">
        <v>45746</v>
      </c>
      <c r="M1229" s="48">
        <f t="shared" si="43"/>
        <v>33.857142857142854</v>
      </c>
      <c r="N1229" s="1032">
        <v>0</v>
      </c>
      <c r="O1229" s="936" t="s">
        <v>5737</v>
      </c>
      <c r="P1229" s="1173">
        <f t="shared" si="41"/>
        <v>0</v>
      </c>
      <c r="Q1229" s="803" t="str" cm="1">
        <f t="array" aca="1" ref="Q1229" ca="1">IF(ISNUMBER(P1229),IF(P1229=100%,"CUMPLIDA",IF(AND(ISNUMBER(L1229),ISNUMBER(INDIRECT("FECHA_"&amp;$B1229,1))), IF(L1229&lt;=INDIRECT("FECHA_"&amp;$B1229,1),"INCUMPLIDA","PROCESO"), "VERIFICAR FECHA")),"SIN VALOR AVANCE")</f>
        <v>PROCESO</v>
      </c>
    </row>
    <row r="1230" spans="1:17" ht="150" x14ac:dyDescent="0.2">
      <c r="A1230" s="1175" t="s">
        <v>18</v>
      </c>
      <c r="B1230" s="44" t="s">
        <v>16</v>
      </c>
      <c r="C1230" s="1261"/>
      <c r="D1230" s="1261"/>
      <c r="E1230" s="1266"/>
      <c r="F1230" s="1286"/>
      <c r="G1230" s="1176" t="s">
        <v>1627</v>
      </c>
      <c r="H1230" s="1176" t="s">
        <v>1628</v>
      </c>
      <c r="I1230" s="936" t="s">
        <v>1629</v>
      </c>
      <c r="J1230" s="47">
        <v>4</v>
      </c>
      <c r="K1230" s="1027">
        <v>45536</v>
      </c>
      <c r="L1230" s="1027">
        <v>45900</v>
      </c>
      <c r="M1230" s="48">
        <f t="shared" si="43"/>
        <v>52</v>
      </c>
      <c r="N1230" s="1032">
        <v>0</v>
      </c>
      <c r="O1230" s="936" t="s">
        <v>5738</v>
      </c>
      <c r="P1230" s="1173">
        <f t="shared" si="41"/>
        <v>0</v>
      </c>
      <c r="Q1230" s="803" t="str" cm="1">
        <f t="array" aca="1" ref="Q1230" ca="1">IF(ISNUMBER(P1230),IF(P1230=100%,"CUMPLIDA",IF(AND(ISNUMBER(L1230),ISNUMBER(INDIRECT("FECHA_"&amp;$B1230,1))), IF(L1230&lt;=INDIRECT("FECHA_"&amp;$B1230,1),"INCUMPLIDA","PROCESO"), "VERIFICAR FECHA")),"SIN VALOR AVANCE")</f>
        <v>PROCESO</v>
      </c>
    </row>
    <row r="1231" spans="1:17" ht="150" x14ac:dyDescent="0.2">
      <c r="A1231" s="1175" t="s">
        <v>18</v>
      </c>
      <c r="B1231" s="44" t="s">
        <v>16</v>
      </c>
      <c r="C1231" s="1261"/>
      <c r="D1231" s="1261"/>
      <c r="E1231" s="1266"/>
      <c r="F1231" s="1286"/>
      <c r="G1231" s="1286" t="s">
        <v>1631</v>
      </c>
      <c r="H1231" s="1176" t="s">
        <v>1632</v>
      </c>
      <c r="I1231" s="936" t="s">
        <v>1633</v>
      </c>
      <c r="J1231" s="47">
        <v>2</v>
      </c>
      <c r="K1231" s="1027">
        <v>45536</v>
      </c>
      <c r="L1231" s="1027">
        <v>46022</v>
      </c>
      <c r="M1231" s="48">
        <f t="shared" si="43"/>
        <v>69.428571428571431</v>
      </c>
      <c r="N1231" s="1032">
        <v>0</v>
      </c>
      <c r="O1231" s="936" t="s">
        <v>5738</v>
      </c>
      <c r="P1231" s="1173">
        <f t="shared" si="41"/>
        <v>0</v>
      </c>
      <c r="Q1231" s="803" t="str" cm="1">
        <f t="array" aca="1" ref="Q1231" ca="1">IF(ISNUMBER(P1231),IF(P1231=100%,"CUMPLIDA",IF(AND(ISNUMBER(L1231),ISNUMBER(INDIRECT("FECHA_"&amp;$B1231,1))), IF(L1231&lt;=INDIRECT("FECHA_"&amp;$B1231,1),"INCUMPLIDA","PROCESO"), "VERIFICAR FECHA")),"SIN VALOR AVANCE")</f>
        <v>PROCESO</v>
      </c>
    </row>
    <row r="1232" spans="1:17" ht="105" x14ac:dyDescent="0.2">
      <c r="A1232" s="1175" t="s">
        <v>18</v>
      </c>
      <c r="B1232" s="44" t="s">
        <v>16</v>
      </c>
      <c r="C1232" s="1261"/>
      <c r="D1232" s="1261"/>
      <c r="E1232" s="1266"/>
      <c r="F1232" s="1286"/>
      <c r="G1232" s="1286"/>
      <c r="H1232" s="1176" t="s">
        <v>1634</v>
      </c>
      <c r="I1232" s="936" t="s">
        <v>1635</v>
      </c>
      <c r="J1232" s="47">
        <v>3</v>
      </c>
      <c r="K1232" s="1027">
        <v>45536</v>
      </c>
      <c r="L1232" s="1027">
        <v>45838</v>
      </c>
      <c r="M1232" s="48">
        <f t="shared" si="43"/>
        <v>43.142857142857146</v>
      </c>
      <c r="N1232" s="1032">
        <v>0</v>
      </c>
      <c r="O1232" s="936" t="s">
        <v>5739</v>
      </c>
      <c r="P1232" s="1173">
        <f t="shared" si="41"/>
        <v>0</v>
      </c>
      <c r="Q1232" s="803" t="str" cm="1">
        <f t="array" aca="1" ref="Q1232" ca="1">IF(ISNUMBER(P1232),IF(P1232=100%,"CUMPLIDA",IF(AND(ISNUMBER(L1232),ISNUMBER(INDIRECT("FECHA_"&amp;$B1232,1))), IF(L1232&lt;=INDIRECT("FECHA_"&amp;$B1232,1),"INCUMPLIDA","PROCESO"), "VERIFICAR FECHA")),"SIN VALOR AVANCE")</f>
        <v>PROCESO</v>
      </c>
    </row>
    <row r="1233" spans="1:17" ht="255" x14ac:dyDescent="0.2">
      <c r="A1233" s="1175" t="s">
        <v>18</v>
      </c>
      <c r="B1233" s="44" t="s">
        <v>16</v>
      </c>
      <c r="C1233" s="1261"/>
      <c r="D1233" s="1261"/>
      <c r="E1233" s="1266"/>
      <c r="F1233" s="1286"/>
      <c r="G1233" s="1176" t="s">
        <v>1637</v>
      </c>
      <c r="H1233" s="1176" t="s">
        <v>1638</v>
      </c>
      <c r="I1233" s="936" t="s">
        <v>1557</v>
      </c>
      <c r="J1233" s="47">
        <v>1</v>
      </c>
      <c r="K1233" s="1027">
        <v>45505</v>
      </c>
      <c r="L1233" s="1027">
        <v>45657</v>
      </c>
      <c r="M1233" s="48">
        <f t="shared" si="43"/>
        <v>21.714285714285715</v>
      </c>
      <c r="N1233" s="1032">
        <v>1</v>
      </c>
      <c r="O1233" s="936" t="s">
        <v>5740</v>
      </c>
      <c r="P1233" s="1173">
        <f t="shared" si="41"/>
        <v>1</v>
      </c>
      <c r="Q1233" s="803" t="str" cm="1">
        <f t="array" aca="1" ref="Q1233" ca="1">IF(ISNUMBER(P1233),IF(P1233=100%,"CUMPLIDA",IF(AND(ISNUMBER(L1233),ISNUMBER(INDIRECT("FECHA_"&amp;$B1233,1))), IF(L1233&lt;=INDIRECT("FECHA_"&amp;$B1233,1),"INCUMPLIDA","PROCESO"), "VERIFICAR FECHA")),"SIN VALOR AVANCE")</f>
        <v>CUMPLIDA</v>
      </c>
    </row>
    <row r="1234" spans="1:17" ht="180.75" customHeight="1" x14ac:dyDescent="0.2">
      <c r="A1234" s="1175" t="s">
        <v>18</v>
      </c>
      <c r="B1234" s="44" t="s">
        <v>16</v>
      </c>
      <c r="C1234" s="1261"/>
      <c r="D1234" s="1261" t="s">
        <v>1640</v>
      </c>
      <c r="E1234" s="1266" t="s">
        <v>5741</v>
      </c>
      <c r="F1234" s="1286" t="s">
        <v>1642</v>
      </c>
      <c r="G1234" s="46" t="s">
        <v>1643</v>
      </c>
      <c r="H1234" s="1178" t="s">
        <v>1644</v>
      </c>
      <c r="I1234" s="1179" t="s">
        <v>1645</v>
      </c>
      <c r="J1234" s="47">
        <v>1</v>
      </c>
      <c r="K1234" s="1027">
        <v>45509</v>
      </c>
      <c r="L1234" s="1027">
        <v>45746</v>
      </c>
      <c r="M1234" s="48">
        <f t="shared" si="43"/>
        <v>33.857142857142854</v>
      </c>
      <c r="N1234" s="1032">
        <v>0</v>
      </c>
      <c r="O1234" s="936" t="s">
        <v>5742</v>
      </c>
      <c r="P1234" s="1173">
        <f t="shared" si="41"/>
        <v>0</v>
      </c>
      <c r="Q1234" s="803" t="str" cm="1">
        <f t="array" aca="1" ref="Q1234" ca="1">IF(ISNUMBER(P1234),IF(P1234=100%,"CUMPLIDA",IF(AND(ISNUMBER(L1234),ISNUMBER(INDIRECT("FECHA_"&amp;$B1234,1))), IF(L1234&lt;=INDIRECT("FECHA_"&amp;$B1234,1),"INCUMPLIDA","PROCESO"), "VERIFICAR FECHA")),"SIN VALOR AVANCE")</f>
        <v>PROCESO</v>
      </c>
    </row>
    <row r="1235" spans="1:17" ht="180.75" x14ac:dyDescent="0.2">
      <c r="A1235" s="1175" t="s">
        <v>18</v>
      </c>
      <c r="B1235" s="44" t="s">
        <v>16</v>
      </c>
      <c r="C1235" s="1261"/>
      <c r="D1235" s="1261"/>
      <c r="E1235" s="1266"/>
      <c r="F1235" s="1286"/>
      <c r="G1235" s="46" t="s">
        <v>1647</v>
      </c>
      <c r="H1235" s="1178" t="s">
        <v>1648</v>
      </c>
      <c r="I1235" s="936" t="s">
        <v>1649</v>
      </c>
      <c r="J1235" s="47">
        <v>1</v>
      </c>
      <c r="K1235" s="1027">
        <v>45536</v>
      </c>
      <c r="L1235" s="1027">
        <v>45747</v>
      </c>
      <c r="M1235" s="48">
        <f t="shared" si="43"/>
        <v>30.142857142857142</v>
      </c>
      <c r="N1235" s="1032">
        <v>0</v>
      </c>
      <c r="O1235" s="936" t="s">
        <v>5743</v>
      </c>
      <c r="P1235" s="1173">
        <f t="shared" si="41"/>
        <v>0</v>
      </c>
      <c r="Q1235" s="803" t="str" cm="1">
        <f t="array" aca="1" ref="Q1235" ca="1">IF(ISNUMBER(P1235),IF(P1235=100%,"CUMPLIDA",IF(AND(ISNUMBER(L1235),ISNUMBER(INDIRECT("FECHA_"&amp;$B1235,1))), IF(L1235&lt;=INDIRECT("FECHA_"&amp;$B1235,1),"INCUMPLIDA","PROCESO"), "VERIFICAR FECHA")),"SIN VALOR AVANCE")</f>
        <v>PROCESO</v>
      </c>
    </row>
    <row r="1236" spans="1:17" ht="180.75" x14ac:dyDescent="0.2">
      <c r="A1236" s="1175" t="s">
        <v>18</v>
      </c>
      <c r="B1236" s="44" t="s">
        <v>16</v>
      </c>
      <c r="C1236" s="1261"/>
      <c r="D1236" s="1261"/>
      <c r="E1236" s="1266"/>
      <c r="F1236" s="1286"/>
      <c r="G1236" s="1286" t="s">
        <v>1651</v>
      </c>
      <c r="H1236" s="1178" t="s">
        <v>1652</v>
      </c>
      <c r="I1236" s="936" t="s">
        <v>1653</v>
      </c>
      <c r="J1236" s="47">
        <v>1</v>
      </c>
      <c r="K1236" s="1027">
        <v>45536</v>
      </c>
      <c r="L1236" s="1027">
        <v>45869</v>
      </c>
      <c r="M1236" s="48">
        <f t="shared" si="43"/>
        <v>47.571428571428569</v>
      </c>
      <c r="N1236" s="1032">
        <v>0</v>
      </c>
      <c r="O1236" s="936" t="s">
        <v>5744</v>
      </c>
      <c r="P1236" s="1173">
        <f t="shared" si="41"/>
        <v>0</v>
      </c>
      <c r="Q1236" s="803" t="str" cm="1">
        <f t="array" aca="1" ref="Q1236" ca="1">IF(ISNUMBER(P1236),IF(P1236=100%,"CUMPLIDA",IF(AND(ISNUMBER(L1236),ISNUMBER(INDIRECT("FECHA_"&amp;$B1236,1))), IF(L1236&lt;=INDIRECT("FECHA_"&amp;$B1236,1),"INCUMPLIDA","PROCESO"), "VERIFICAR FECHA")),"SIN VALOR AVANCE")</f>
        <v>PROCESO</v>
      </c>
    </row>
    <row r="1237" spans="1:17" ht="180.75" x14ac:dyDescent="0.2">
      <c r="A1237" s="1175" t="s">
        <v>18</v>
      </c>
      <c r="B1237" s="44" t="s">
        <v>16</v>
      </c>
      <c r="C1237" s="1261"/>
      <c r="D1237" s="1261"/>
      <c r="E1237" s="1266"/>
      <c r="F1237" s="1286"/>
      <c r="G1237" s="1286"/>
      <c r="H1237" s="1178" t="s">
        <v>1655</v>
      </c>
      <c r="I1237" s="936" t="s">
        <v>1656</v>
      </c>
      <c r="J1237" s="47">
        <v>1</v>
      </c>
      <c r="K1237" s="1027">
        <v>45536</v>
      </c>
      <c r="L1237" s="1027">
        <v>45869</v>
      </c>
      <c r="M1237" s="48">
        <f t="shared" si="43"/>
        <v>47.571428571428569</v>
      </c>
      <c r="N1237" s="1032">
        <v>0</v>
      </c>
      <c r="O1237" s="936" t="s">
        <v>5744</v>
      </c>
      <c r="P1237" s="1173">
        <f t="shared" si="41"/>
        <v>0</v>
      </c>
      <c r="Q1237" s="803" t="str" cm="1">
        <f t="array" aca="1" ref="Q1237" ca="1">IF(ISNUMBER(P1237),IF(P1237=100%,"CUMPLIDA",IF(AND(ISNUMBER(L1237),ISNUMBER(INDIRECT("FECHA_"&amp;$B1237,1))), IF(L1237&lt;=INDIRECT("FECHA_"&amp;$B1237,1),"INCUMPLIDA","PROCESO"), "VERIFICAR FECHA")),"SIN VALOR AVANCE")</f>
        <v>PROCESO</v>
      </c>
    </row>
    <row r="1238" spans="1:17" ht="180.75" x14ac:dyDescent="0.2">
      <c r="A1238" s="1175" t="s">
        <v>18</v>
      </c>
      <c r="B1238" s="44" t="s">
        <v>16</v>
      </c>
      <c r="C1238" s="1261"/>
      <c r="D1238" s="1261"/>
      <c r="E1238" s="1266"/>
      <c r="F1238" s="1286"/>
      <c r="G1238" s="1286"/>
      <c r="H1238" s="1178" t="s">
        <v>1657</v>
      </c>
      <c r="I1238" s="936" t="s">
        <v>1658</v>
      </c>
      <c r="J1238" s="47">
        <v>1</v>
      </c>
      <c r="K1238" s="1027">
        <v>45536</v>
      </c>
      <c r="L1238" s="1027">
        <v>45869</v>
      </c>
      <c r="M1238" s="48">
        <f t="shared" si="43"/>
        <v>47.571428571428569</v>
      </c>
      <c r="N1238" s="1032">
        <v>0</v>
      </c>
      <c r="O1238" s="936" t="s">
        <v>5744</v>
      </c>
      <c r="P1238" s="1173">
        <f t="shared" si="41"/>
        <v>0</v>
      </c>
      <c r="Q1238" s="803" t="str" cm="1">
        <f t="array" aca="1" ref="Q1238" ca="1">IF(ISNUMBER(P1238),IF(P1238=100%,"CUMPLIDA",IF(AND(ISNUMBER(L1238),ISNUMBER(INDIRECT("FECHA_"&amp;$B1238,1))), IF(L1238&lt;=INDIRECT("FECHA_"&amp;$B1238,1),"INCUMPLIDA","PROCESO"), "VERIFICAR FECHA")),"SIN VALOR AVANCE")</f>
        <v>PROCESO</v>
      </c>
    </row>
    <row r="1239" spans="1:17" ht="165.75" x14ac:dyDescent="0.2">
      <c r="A1239" s="1175" t="s">
        <v>18</v>
      </c>
      <c r="B1239" s="44" t="s">
        <v>16</v>
      </c>
      <c r="C1239" s="1261"/>
      <c r="D1239" s="1261"/>
      <c r="E1239" s="1266"/>
      <c r="F1239" s="1286"/>
      <c r="G1239" s="1176" t="s">
        <v>1659</v>
      </c>
      <c r="H1239" s="1176" t="s">
        <v>1660</v>
      </c>
      <c r="I1239" s="936" t="s">
        <v>1661</v>
      </c>
      <c r="J1239" s="47">
        <v>2</v>
      </c>
      <c r="K1239" s="1027">
        <v>45536</v>
      </c>
      <c r="L1239" s="1027">
        <v>45869</v>
      </c>
      <c r="M1239" s="48">
        <f t="shared" si="43"/>
        <v>47.571428571428569</v>
      </c>
      <c r="N1239" s="1032">
        <v>0</v>
      </c>
      <c r="O1239" s="936" t="s">
        <v>5745</v>
      </c>
      <c r="P1239" s="1173">
        <f t="shared" si="41"/>
        <v>0</v>
      </c>
      <c r="Q1239" s="803" t="str" cm="1">
        <f t="array" aca="1" ref="Q1239" ca="1">IF(ISNUMBER(P1239),IF(P1239=100%,"CUMPLIDA",IF(AND(ISNUMBER(L1239),ISNUMBER(INDIRECT("FECHA_"&amp;$B1239,1))), IF(L1239&lt;=INDIRECT("FECHA_"&amp;$B1239,1),"INCUMPLIDA","PROCESO"), "VERIFICAR FECHA")),"SIN VALOR AVANCE")</f>
        <v>PROCESO</v>
      </c>
    </row>
    <row r="1240" spans="1:17" ht="195" x14ac:dyDescent="0.2">
      <c r="A1240" s="1175" t="s">
        <v>18</v>
      </c>
      <c r="B1240" s="44" t="s">
        <v>16</v>
      </c>
      <c r="C1240" s="1261"/>
      <c r="D1240" s="1261"/>
      <c r="E1240" s="1266"/>
      <c r="F1240" s="1286"/>
      <c r="G1240" s="1176" t="s">
        <v>1663</v>
      </c>
      <c r="H1240" s="1176" t="s">
        <v>1664</v>
      </c>
      <c r="I1240" s="936" t="s">
        <v>1665</v>
      </c>
      <c r="J1240" s="47">
        <v>1</v>
      </c>
      <c r="K1240" s="1027">
        <v>45536</v>
      </c>
      <c r="L1240" s="1027">
        <v>45777</v>
      </c>
      <c r="M1240" s="48">
        <f t="shared" si="43"/>
        <v>34.428571428571431</v>
      </c>
      <c r="N1240" s="1032">
        <v>0</v>
      </c>
      <c r="O1240" s="936" t="s">
        <v>5746</v>
      </c>
      <c r="P1240" s="1173">
        <f t="shared" si="41"/>
        <v>0</v>
      </c>
      <c r="Q1240" s="803" t="str" cm="1">
        <f t="array" aca="1" ref="Q1240" ca="1">IF(ISNUMBER(P1240),IF(P1240=100%,"CUMPLIDA",IF(AND(ISNUMBER(L1240),ISNUMBER(INDIRECT("FECHA_"&amp;$B1240,1))), IF(L1240&lt;=INDIRECT("FECHA_"&amp;$B1240,1),"INCUMPLIDA","PROCESO"), "VERIFICAR FECHA")),"SIN VALOR AVANCE")</f>
        <v>PROCESO</v>
      </c>
    </row>
    <row r="1241" spans="1:17" ht="195.75" x14ac:dyDescent="0.2">
      <c r="A1241" s="1175" t="s">
        <v>18</v>
      </c>
      <c r="B1241" s="44" t="s">
        <v>16</v>
      </c>
      <c r="C1241" s="1261"/>
      <c r="D1241" s="1261"/>
      <c r="E1241" s="1266"/>
      <c r="F1241" s="1286"/>
      <c r="G1241" s="46" t="s">
        <v>1667</v>
      </c>
      <c r="H1241" s="1178" t="s">
        <v>5747</v>
      </c>
      <c r="I1241" s="1179" t="s">
        <v>1669</v>
      </c>
      <c r="J1241" s="47">
        <v>2</v>
      </c>
      <c r="K1241" s="1027">
        <v>45536</v>
      </c>
      <c r="L1241" s="1027">
        <v>45777</v>
      </c>
      <c r="M1241" s="48">
        <f t="shared" si="43"/>
        <v>34.428571428571431</v>
      </c>
      <c r="N1241" s="1032">
        <v>0</v>
      </c>
      <c r="O1241" s="936" t="s">
        <v>5748</v>
      </c>
      <c r="P1241" s="1173">
        <f t="shared" si="41"/>
        <v>0</v>
      </c>
      <c r="Q1241" s="803" t="str" cm="1">
        <f t="array" aca="1" ref="Q1241" ca="1">IF(ISNUMBER(P1241),IF(P1241=100%,"CUMPLIDA",IF(AND(ISNUMBER(L1241),ISNUMBER(INDIRECT("FECHA_"&amp;$B1241,1))), IF(L1241&lt;=INDIRECT("FECHA_"&amp;$B1241,1),"INCUMPLIDA","PROCESO"), "VERIFICAR FECHA")),"SIN VALOR AVANCE")</f>
        <v>PROCESO</v>
      </c>
    </row>
    <row r="1242" spans="1:17" ht="210" customHeight="1" x14ac:dyDescent="0.2">
      <c r="A1242" s="1175" t="s">
        <v>18</v>
      </c>
      <c r="B1242" s="44" t="s">
        <v>16</v>
      </c>
      <c r="C1242" s="1261"/>
      <c r="D1242" s="1288" t="s">
        <v>1671</v>
      </c>
      <c r="E1242" s="1266" t="s">
        <v>5749</v>
      </c>
      <c r="F1242" s="1286" t="s">
        <v>1673</v>
      </c>
      <c r="G1242" s="1176" t="s">
        <v>1674</v>
      </c>
      <c r="H1242" s="1176" t="s">
        <v>1675</v>
      </c>
      <c r="I1242" s="936" t="s">
        <v>1676</v>
      </c>
      <c r="J1242" s="47">
        <v>1</v>
      </c>
      <c r="K1242" s="1027">
        <v>45536</v>
      </c>
      <c r="L1242" s="1027">
        <v>45747</v>
      </c>
      <c r="M1242" s="48">
        <f t="shared" si="43"/>
        <v>30.142857142857142</v>
      </c>
      <c r="N1242" s="1032">
        <v>0</v>
      </c>
      <c r="O1242" s="936" t="s">
        <v>5740</v>
      </c>
      <c r="P1242" s="1173">
        <f t="shared" si="41"/>
        <v>0</v>
      </c>
      <c r="Q1242" s="803" t="str" cm="1">
        <f t="array" aca="1" ref="Q1242" ca="1">IF(ISNUMBER(P1242),IF(P1242=100%,"CUMPLIDA",IF(AND(ISNUMBER(L1242),ISNUMBER(INDIRECT("FECHA_"&amp;$B1242,1))), IF(L1242&lt;=INDIRECT("FECHA_"&amp;$B1242,1),"INCUMPLIDA","PROCESO"), "VERIFICAR FECHA")),"SIN VALOR AVANCE")</f>
        <v>PROCESO</v>
      </c>
    </row>
    <row r="1243" spans="1:17" ht="255.75" x14ac:dyDescent="0.2">
      <c r="A1243" s="1175" t="s">
        <v>18</v>
      </c>
      <c r="B1243" s="44" t="s">
        <v>16</v>
      </c>
      <c r="C1243" s="1261"/>
      <c r="D1243" s="1288"/>
      <c r="E1243" s="1266"/>
      <c r="F1243" s="1286"/>
      <c r="G1243" s="1286" t="s">
        <v>5750</v>
      </c>
      <c r="H1243" s="46" t="s">
        <v>1678</v>
      </c>
      <c r="I1243" s="1177" t="s">
        <v>1679</v>
      </c>
      <c r="J1243" s="47">
        <v>1</v>
      </c>
      <c r="K1243" s="1027">
        <v>45514</v>
      </c>
      <c r="L1243" s="1027">
        <v>45746</v>
      </c>
      <c r="M1243" s="48">
        <f t="shared" si="43"/>
        <v>33.142857142857146</v>
      </c>
      <c r="N1243" s="1032">
        <v>0</v>
      </c>
      <c r="O1243" s="936" t="s">
        <v>5751</v>
      </c>
      <c r="P1243" s="1173">
        <f t="shared" si="41"/>
        <v>0</v>
      </c>
      <c r="Q1243" s="803" t="str" cm="1">
        <f t="array" aca="1" ref="Q1243" ca="1">IF(ISNUMBER(P1243),IF(P1243=100%,"CUMPLIDA",IF(AND(ISNUMBER(L1243),ISNUMBER(INDIRECT("FECHA_"&amp;$B1243,1))), IF(L1243&lt;=INDIRECT("FECHA_"&amp;$B1243,1),"INCUMPLIDA","PROCESO"), "VERIFICAR FECHA")),"SIN VALOR AVANCE")</f>
        <v>PROCESO</v>
      </c>
    </row>
    <row r="1244" spans="1:17" ht="270.75" x14ac:dyDescent="0.2">
      <c r="A1244" s="1175" t="s">
        <v>18</v>
      </c>
      <c r="B1244" s="44" t="s">
        <v>16</v>
      </c>
      <c r="C1244" s="1261"/>
      <c r="D1244" s="1288"/>
      <c r="E1244" s="1266"/>
      <c r="F1244" s="1286"/>
      <c r="G1244" s="1286"/>
      <c r="H1244" s="46" t="s">
        <v>1681</v>
      </c>
      <c r="I1244" s="1177" t="s">
        <v>1682</v>
      </c>
      <c r="J1244" s="47">
        <v>1</v>
      </c>
      <c r="K1244" s="1027">
        <v>45746</v>
      </c>
      <c r="L1244" s="1027">
        <v>45777</v>
      </c>
      <c r="M1244" s="48">
        <f t="shared" si="43"/>
        <v>4.4285714285714288</v>
      </c>
      <c r="N1244" s="1032">
        <v>0</v>
      </c>
      <c r="O1244" s="936" t="s">
        <v>5752</v>
      </c>
      <c r="P1244" s="1173">
        <f t="shared" si="41"/>
        <v>0</v>
      </c>
      <c r="Q1244" s="803" t="str" cm="1">
        <f t="array" aca="1" ref="Q1244" ca="1">IF(ISNUMBER(P1244),IF(P1244=100%,"CUMPLIDA",IF(AND(ISNUMBER(L1244),ISNUMBER(INDIRECT("FECHA_"&amp;$B1244,1))), IF(L1244&lt;=INDIRECT("FECHA_"&amp;$B1244,1),"INCUMPLIDA","PROCESO"), "VERIFICAR FECHA")),"SIN VALOR AVANCE")</f>
        <v>PROCESO</v>
      </c>
    </row>
    <row r="1245" spans="1:17" ht="210" customHeight="1" x14ac:dyDescent="0.2">
      <c r="A1245" s="1175" t="s">
        <v>18</v>
      </c>
      <c r="B1245" s="44" t="s">
        <v>16</v>
      </c>
      <c r="C1245" s="1261"/>
      <c r="D1245" s="1261" t="s">
        <v>1684</v>
      </c>
      <c r="E1245" s="1266" t="s">
        <v>5753</v>
      </c>
      <c r="F1245" s="1286" t="s">
        <v>1686</v>
      </c>
      <c r="G1245" s="1176" t="s">
        <v>1674</v>
      </c>
      <c r="H1245" s="1176" t="s">
        <v>1675</v>
      </c>
      <c r="I1245" s="936" t="s">
        <v>1676</v>
      </c>
      <c r="J1245" s="47">
        <v>1</v>
      </c>
      <c r="K1245" s="1027">
        <v>45536</v>
      </c>
      <c r="L1245" s="1027">
        <v>45747</v>
      </c>
      <c r="M1245" s="48">
        <f t="shared" si="43"/>
        <v>30.142857142857142</v>
      </c>
      <c r="N1245" s="1032">
        <v>0</v>
      </c>
      <c r="O1245" s="936" t="s">
        <v>5740</v>
      </c>
      <c r="P1245" s="1173">
        <f t="shared" si="41"/>
        <v>0</v>
      </c>
      <c r="Q1245" s="803" t="str" cm="1">
        <f t="array" aca="1" ref="Q1245" ca="1">IF(ISNUMBER(P1245),IF(P1245=100%,"CUMPLIDA",IF(AND(ISNUMBER(L1245),ISNUMBER(INDIRECT("FECHA_"&amp;$B1245,1))), IF(L1245&lt;=INDIRECT("FECHA_"&amp;$B1245,1),"INCUMPLIDA","PROCESO"), "VERIFICAR FECHA")),"SIN VALOR AVANCE")</f>
        <v>PROCESO</v>
      </c>
    </row>
    <row r="1246" spans="1:17" ht="150" x14ac:dyDescent="0.2">
      <c r="A1246" s="1175" t="s">
        <v>18</v>
      </c>
      <c r="B1246" s="44" t="s">
        <v>16</v>
      </c>
      <c r="C1246" s="1261"/>
      <c r="D1246" s="1261"/>
      <c r="E1246" s="1266"/>
      <c r="F1246" s="1286"/>
      <c r="G1246" s="1176" t="s">
        <v>1687</v>
      </c>
      <c r="H1246" s="1176" t="s">
        <v>1688</v>
      </c>
      <c r="I1246" s="936" t="s">
        <v>1689</v>
      </c>
      <c r="J1246" s="47">
        <v>1</v>
      </c>
      <c r="K1246" s="1027">
        <v>45536</v>
      </c>
      <c r="L1246" s="1027">
        <v>45657</v>
      </c>
      <c r="M1246" s="48">
        <f t="shared" si="43"/>
        <v>17.285714285714285</v>
      </c>
      <c r="N1246" s="1032">
        <v>1</v>
      </c>
      <c r="O1246" s="936" t="s">
        <v>5754</v>
      </c>
      <c r="P1246" s="1173">
        <f t="shared" si="41"/>
        <v>1</v>
      </c>
      <c r="Q1246" s="803" t="str" cm="1">
        <f t="array" aca="1" ref="Q1246" ca="1">IF(ISNUMBER(P1246),IF(P1246=100%,"CUMPLIDA",IF(AND(ISNUMBER(L1246),ISNUMBER(INDIRECT("FECHA_"&amp;$B1246,1))), IF(L1246&lt;=INDIRECT("FECHA_"&amp;$B1246,1),"INCUMPLIDA","PROCESO"), "VERIFICAR FECHA")),"SIN VALOR AVANCE")</f>
        <v>CUMPLIDA</v>
      </c>
    </row>
    <row r="1247" spans="1:17" ht="165.75" customHeight="1" x14ac:dyDescent="0.2">
      <c r="A1247" s="1175" t="s">
        <v>18</v>
      </c>
      <c r="B1247" s="44" t="s">
        <v>16</v>
      </c>
      <c r="C1247" s="1261"/>
      <c r="D1247" s="1261" t="s">
        <v>1691</v>
      </c>
      <c r="E1247" s="1266" t="s">
        <v>5755</v>
      </c>
      <c r="F1247" s="1286" t="s">
        <v>1693</v>
      </c>
      <c r="G1247" s="1289" t="s">
        <v>1694</v>
      </c>
      <c r="H1247" s="1176" t="s">
        <v>1695</v>
      </c>
      <c r="I1247" s="936" t="s">
        <v>1696</v>
      </c>
      <c r="J1247" s="47">
        <v>2</v>
      </c>
      <c r="K1247" s="1027">
        <v>45505</v>
      </c>
      <c r="L1247" s="1027">
        <v>45688</v>
      </c>
      <c r="M1247" s="48">
        <f t="shared" si="43"/>
        <v>26.142857142857142</v>
      </c>
      <c r="N1247" s="1032">
        <v>0</v>
      </c>
      <c r="O1247" s="936" t="s">
        <v>5756</v>
      </c>
      <c r="P1247" s="1173">
        <f t="shared" si="41"/>
        <v>0</v>
      </c>
      <c r="Q1247" s="803" t="str" cm="1">
        <f t="array" aca="1" ref="Q1247" ca="1">IF(ISNUMBER(P1247),IF(P1247=100%,"CUMPLIDA",IF(AND(ISNUMBER(L1247),ISNUMBER(INDIRECT("FECHA_"&amp;$B1247,1))), IF(L1247&lt;=INDIRECT("FECHA_"&amp;$B1247,1),"INCUMPLIDA","PROCESO"), "VERIFICAR FECHA")),"SIN VALOR AVANCE")</f>
        <v>PROCESO</v>
      </c>
    </row>
    <row r="1248" spans="1:17" ht="135.75" x14ac:dyDescent="0.2">
      <c r="A1248" s="1175" t="s">
        <v>18</v>
      </c>
      <c r="B1248" s="44" t="s">
        <v>16</v>
      </c>
      <c r="C1248" s="1261"/>
      <c r="D1248" s="1261"/>
      <c r="E1248" s="1266"/>
      <c r="F1248" s="1286"/>
      <c r="G1248" s="1289"/>
      <c r="H1248" s="1176" t="s">
        <v>1698</v>
      </c>
      <c r="I1248" s="936" t="s">
        <v>1699</v>
      </c>
      <c r="J1248" s="47">
        <v>2</v>
      </c>
      <c r="K1248" s="1027">
        <v>45505</v>
      </c>
      <c r="L1248" s="1027">
        <v>45688</v>
      </c>
      <c r="M1248" s="48">
        <f t="shared" si="43"/>
        <v>26.142857142857142</v>
      </c>
      <c r="N1248" s="1032">
        <v>0</v>
      </c>
      <c r="O1248" s="936" t="s">
        <v>5756</v>
      </c>
      <c r="P1248" s="1173">
        <f t="shared" si="41"/>
        <v>0</v>
      </c>
      <c r="Q1248" s="803" t="str" cm="1">
        <f t="array" aca="1" ref="Q1248" ca="1">IF(ISNUMBER(P1248),IF(P1248=100%,"CUMPLIDA",IF(AND(ISNUMBER(L1248),ISNUMBER(INDIRECT("FECHA_"&amp;$B1248,1))), IF(L1248&lt;=INDIRECT("FECHA_"&amp;$B1248,1),"INCUMPLIDA","PROCESO"), "VERIFICAR FECHA")),"SIN VALOR AVANCE")</f>
        <v>PROCESO</v>
      </c>
    </row>
    <row r="1249" spans="1:17" ht="225.75" x14ac:dyDescent="0.2">
      <c r="A1249" s="1175" t="s">
        <v>18</v>
      </c>
      <c r="B1249" s="44" t="s">
        <v>16</v>
      </c>
      <c r="C1249" s="1261"/>
      <c r="D1249" s="1261"/>
      <c r="E1249" s="1266"/>
      <c r="F1249" s="1286"/>
      <c r="G1249" s="1289"/>
      <c r="H1249" s="1176" t="s">
        <v>1700</v>
      </c>
      <c r="I1249" s="936" t="s">
        <v>1701</v>
      </c>
      <c r="J1249" s="47">
        <v>2</v>
      </c>
      <c r="K1249" s="1027">
        <v>45505</v>
      </c>
      <c r="L1249" s="1027">
        <v>45688</v>
      </c>
      <c r="M1249" s="48">
        <f t="shared" si="43"/>
        <v>26.142857142857142</v>
      </c>
      <c r="N1249" s="1032">
        <v>0</v>
      </c>
      <c r="O1249" s="936" t="s">
        <v>5757</v>
      </c>
      <c r="P1249" s="1173">
        <f t="shared" si="41"/>
        <v>0</v>
      </c>
      <c r="Q1249" s="803" t="str" cm="1">
        <f t="array" aca="1" ref="Q1249" ca="1">IF(ISNUMBER(P1249),IF(P1249=100%,"CUMPLIDA",IF(AND(ISNUMBER(L1249),ISNUMBER(INDIRECT("FECHA_"&amp;$B1249,1))), IF(L1249&lt;=INDIRECT("FECHA_"&amp;$B1249,1),"INCUMPLIDA","PROCESO"), "VERIFICAR FECHA")),"SIN VALOR AVANCE")</f>
        <v>PROCESO</v>
      </c>
    </row>
    <row r="1250" spans="1:17" ht="150.75" x14ac:dyDescent="0.2">
      <c r="A1250" s="1175" t="s">
        <v>18</v>
      </c>
      <c r="B1250" s="44" t="s">
        <v>16</v>
      </c>
      <c r="C1250" s="1261"/>
      <c r="D1250" s="1261"/>
      <c r="E1250" s="1266"/>
      <c r="F1250" s="1286"/>
      <c r="G1250" s="46" t="s">
        <v>5758</v>
      </c>
      <c r="H1250" s="1178" t="s">
        <v>1704</v>
      </c>
      <c r="I1250" s="1177" t="s">
        <v>1705</v>
      </c>
      <c r="J1250" s="47">
        <v>7</v>
      </c>
      <c r="K1250" s="1027">
        <v>45534</v>
      </c>
      <c r="L1250" s="1027">
        <v>45746</v>
      </c>
      <c r="M1250" s="48">
        <f t="shared" si="43"/>
        <v>30.285714285714285</v>
      </c>
      <c r="N1250" s="1032">
        <v>0</v>
      </c>
      <c r="O1250" s="936" t="s">
        <v>5759</v>
      </c>
      <c r="P1250" s="1173">
        <f t="shared" si="41"/>
        <v>0</v>
      </c>
      <c r="Q1250" s="803" t="str" cm="1">
        <f t="array" aca="1" ref="Q1250" ca="1">IF(ISNUMBER(P1250),IF(P1250=100%,"CUMPLIDA",IF(AND(ISNUMBER(L1250),ISNUMBER(INDIRECT("FECHA_"&amp;$B1250,1))), IF(L1250&lt;=INDIRECT("FECHA_"&amp;$B1250,1),"INCUMPLIDA","PROCESO"), "VERIFICAR FECHA")),"SIN VALOR AVANCE")</f>
        <v>PROCESO</v>
      </c>
    </row>
    <row r="1251" spans="1:17" ht="240.75" x14ac:dyDescent="0.2">
      <c r="A1251" s="1175" t="s">
        <v>18</v>
      </c>
      <c r="B1251" s="44" t="s">
        <v>16</v>
      </c>
      <c r="C1251" s="1261"/>
      <c r="D1251" s="1261"/>
      <c r="E1251" s="1266"/>
      <c r="F1251" s="1286"/>
      <c r="G1251" s="1286" t="s">
        <v>5760</v>
      </c>
      <c r="H1251" s="1178" t="s">
        <v>1708</v>
      </c>
      <c r="I1251" s="936" t="s">
        <v>1696</v>
      </c>
      <c r="J1251" s="47">
        <v>3</v>
      </c>
      <c r="K1251" s="1027">
        <v>45536</v>
      </c>
      <c r="L1251" s="1027">
        <v>45807</v>
      </c>
      <c r="M1251" s="48">
        <f t="shared" si="43"/>
        <v>38.714285714285715</v>
      </c>
      <c r="N1251" s="1032">
        <v>0</v>
      </c>
      <c r="O1251" s="936" t="s">
        <v>5761</v>
      </c>
      <c r="P1251" s="1173">
        <f t="shared" ref="P1251:P1314" si="44">IF(B1251="ITRC",N1251,N1251/J1251)</f>
        <v>0</v>
      </c>
      <c r="Q1251" s="803" t="str" cm="1">
        <f t="array" aca="1" ref="Q1251" ca="1">IF(ISNUMBER(P1251),IF(P1251=100%,"CUMPLIDA",IF(AND(ISNUMBER(L1251),ISNUMBER(INDIRECT("FECHA_"&amp;$B1251,1))), IF(L1251&lt;=INDIRECT("FECHA_"&amp;$B1251,1),"INCUMPLIDA","PROCESO"), "VERIFICAR FECHA")),"SIN VALOR AVANCE")</f>
        <v>PROCESO</v>
      </c>
    </row>
    <row r="1252" spans="1:17" ht="240.75" x14ac:dyDescent="0.2">
      <c r="A1252" s="1175" t="s">
        <v>18</v>
      </c>
      <c r="B1252" s="44" t="s">
        <v>16</v>
      </c>
      <c r="C1252" s="1261"/>
      <c r="D1252" s="1261"/>
      <c r="E1252" s="1266"/>
      <c r="F1252" s="1286"/>
      <c r="G1252" s="1286"/>
      <c r="H1252" s="1178" t="s">
        <v>1710</v>
      </c>
      <c r="I1252" s="936" t="s">
        <v>1711</v>
      </c>
      <c r="J1252" s="47">
        <v>3</v>
      </c>
      <c r="K1252" s="1027">
        <v>45536</v>
      </c>
      <c r="L1252" s="1027">
        <v>45807</v>
      </c>
      <c r="M1252" s="48">
        <f t="shared" si="43"/>
        <v>38.714285714285715</v>
      </c>
      <c r="N1252" s="1032">
        <v>0</v>
      </c>
      <c r="O1252" s="936" t="s">
        <v>5762</v>
      </c>
      <c r="P1252" s="1173">
        <f t="shared" si="44"/>
        <v>0</v>
      </c>
      <c r="Q1252" s="803" t="str" cm="1">
        <f t="array" aca="1" ref="Q1252" ca="1">IF(ISNUMBER(P1252),IF(P1252=100%,"CUMPLIDA",IF(AND(ISNUMBER(L1252),ISNUMBER(INDIRECT("FECHA_"&amp;$B1252,1))), IF(L1252&lt;=INDIRECT("FECHA_"&amp;$B1252,1),"INCUMPLIDA","PROCESO"), "VERIFICAR FECHA")),"SIN VALOR AVANCE")</f>
        <v>PROCESO</v>
      </c>
    </row>
    <row r="1253" spans="1:17" ht="120.75" x14ac:dyDescent="0.2">
      <c r="A1253" s="1175" t="s">
        <v>18</v>
      </c>
      <c r="B1253" s="44" t="s">
        <v>16</v>
      </c>
      <c r="C1253" s="1261"/>
      <c r="D1253" s="1261"/>
      <c r="E1253" s="1266"/>
      <c r="F1253" s="1286"/>
      <c r="G1253" s="1286"/>
      <c r="H1253" s="1178" t="s">
        <v>1713</v>
      </c>
      <c r="I1253" s="936" t="s">
        <v>1714</v>
      </c>
      <c r="J1253" s="47">
        <v>3</v>
      </c>
      <c r="K1253" s="1027">
        <v>45536</v>
      </c>
      <c r="L1253" s="1027">
        <v>45807</v>
      </c>
      <c r="M1253" s="48">
        <f t="shared" si="43"/>
        <v>38.714285714285715</v>
      </c>
      <c r="N1253" s="1032">
        <v>0</v>
      </c>
      <c r="O1253" s="936" t="s">
        <v>5763</v>
      </c>
      <c r="P1253" s="1173">
        <f t="shared" si="44"/>
        <v>0</v>
      </c>
      <c r="Q1253" s="803" t="str" cm="1">
        <f t="array" aca="1" ref="Q1253" ca="1">IF(ISNUMBER(P1253),IF(P1253=100%,"CUMPLIDA",IF(AND(ISNUMBER(L1253),ISNUMBER(INDIRECT("FECHA_"&amp;$B1253,1))), IF(L1253&lt;=INDIRECT("FECHA_"&amp;$B1253,1),"INCUMPLIDA","PROCESO"), "VERIFICAR FECHA")),"SIN VALOR AVANCE")</f>
        <v>PROCESO</v>
      </c>
    </row>
    <row r="1254" spans="1:17" ht="195.75" customHeight="1" x14ac:dyDescent="0.2">
      <c r="A1254" s="1175" t="s">
        <v>18</v>
      </c>
      <c r="B1254" s="44" t="s">
        <v>16</v>
      </c>
      <c r="C1254" s="1261"/>
      <c r="D1254" s="1261" t="s">
        <v>1716</v>
      </c>
      <c r="E1254" s="1266" t="s">
        <v>5764</v>
      </c>
      <c r="F1254" s="1286" t="s">
        <v>1718</v>
      </c>
      <c r="G1254" s="1176" t="s">
        <v>1719</v>
      </c>
      <c r="H1254" s="1176" t="s">
        <v>1720</v>
      </c>
      <c r="I1254" s="936" t="s">
        <v>1721</v>
      </c>
      <c r="J1254" s="47">
        <v>2</v>
      </c>
      <c r="K1254" s="1027">
        <v>45505</v>
      </c>
      <c r="L1254" s="1027">
        <v>45869</v>
      </c>
      <c r="M1254" s="48">
        <f t="shared" si="43"/>
        <v>52</v>
      </c>
      <c r="N1254" s="1032">
        <v>0</v>
      </c>
      <c r="O1254" s="936" t="s">
        <v>5765</v>
      </c>
      <c r="P1254" s="1173">
        <f t="shared" si="44"/>
        <v>0</v>
      </c>
      <c r="Q1254" s="803" t="str" cm="1">
        <f t="array" aca="1" ref="Q1254" ca="1">IF(ISNUMBER(P1254),IF(P1254=100%,"CUMPLIDA",IF(AND(ISNUMBER(L1254),ISNUMBER(INDIRECT("FECHA_"&amp;$B1254,1))), IF(L1254&lt;=INDIRECT("FECHA_"&amp;$B1254,1),"INCUMPLIDA","PROCESO"), "VERIFICAR FECHA")),"SIN VALOR AVANCE")</f>
        <v>PROCESO</v>
      </c>
    </row>
    <row r="1255" spans="1:17" ht="165.75" x14ac:dyDescent="0.2">
      <c r="A1255" s="1175" t="s">
        <v>18</v>
      </c>
      <c r="B1255" s="44" t="s">
        <v>16</v>
      </c>
      <c r="C1255" s="1261"/>
      <c r="D1255" s="1261"/>
      <c r="E1255" s="1266"/>
      <c r="F1255" s="1286"/>
      <c r="G1255" s="1289" t="s">
        <v>1723</v>
      </c>
      <c r="H1255" s="46" t="s">
        <v>1724</v>
      </c>
      <c r="I1255" s="1180" t="s">
        <v>1725</v>
      </c>
      <c r="J1255" s="1181">
        <v>12</v>
      </c>
      <c r="K1255" s="1027">
        <v>45536</v>
      </c>
      <c r="L1255" s="1027">
        <v>45900</v>
      </c>
      <c r="M1255" s="48">
        <f t="shared" si="43"/>
        <v>52</v>
      </c>
      <c r="N1255" s="1032">
        <v>4</v>
      </c>
      <c r="O1255" s="1177" t="s">
        <v>5766</v>
      </c>
      <c r="P1255" s="1173">
        <f t="shared" si="44"/>
        <v>0.33333333333333331</v>
      </c>
      <c r="Q1255" s="803" t="str" cm="1">
        <f t="array" aca="1" ref="Q1255" ca="1">IF(ISNUMBER(P1255),IF(P1255=100%,"CUMPLIDA",IF(AND(ISNUMBER(L1255),ISNUMBER(INDIRECT("FECHA_"&amp;$B1255,1))), IF(L1255&lt;=INDIRECT("FECHA_"&amp;$B1255,1),"INCUMPLIDA","PROCESO"), "VERIFICAR FECHA")),"SIN VALOR AVANCE")</f>
        <v>PROCESO</v>
      </c>
    </row>
    <row r="1256" spans="1:17" ht="165.75" x14ac:dyDescent="0.2">
      <c r="A1256" s="1175" t="s">
        <v>18</v>
      </c>
      <c r="B1256" s="44" t="s">
        <v>16</v>
      </c>
      <c r="C1256" s="1261"/>
      <c r="D1256" s="1261"/>
      <c r="E1256" s="1266"/>
      <c r="F1256" s="1286"/>
      <c r="G1256" s="1289"/>
      <c r="H1256" s="46" t="s">
        <v>1727</v>
      </c>
      <c r="I1256" s="1180" t="s">
        <v>1728</v>
      </c>
      <c r="J1256" s="1181">
        <v>12</v>
      </c>
      <c r="K1256" s="1027">
        <v>45536</v>
      </c>
      <c r="L1256" s="1027">
        <v>45900</v>
      </c>
      <c r="M1256" s="48">
        <f t="shared" si="43"/>
        <v>52</v>
      </c>
      <c r="N1256" s="1032">
        <v>4</v>
      </c>
      <c r="O1256" s="1177" t="s">
        <v>5766</v>
      </c>
      <c r="P1256" s="1173">
        <f t="shared" si="44"/>
        <v>0.33333333333333331</v>
      </c>
      <c r="Q1256" s="803" t="str" cm="1">
        <f t="array" aca="1" ref="Q1256" ca="1">IF(ISNUMBER(P1256),IF(P1256=100%,"CUMPLIDA",IF(AND(ISNUMBER(L1256),ISNUMBER(INDIRECT("FECHA_"&amp;$B1256,1))), IF(L1256&lt;=INDIRECT("FECHA_"&amp;$B1256,1),"INCUMPLIDA","PROCESO"), "VERIFICAR FECHA")),"SIN VALOR AVANCE")</f>
        <v>PROCESO</v>
      </c>
    </row>
    <row r="1257" spans="1:17" ht="165.75" x14ac:dyDescent="0.2">
      <c r="A1257" s="1175" t="s">
        <v>18</v>
      </c>
      <c r="B1257" s="44" t="s">
        <v>16</v>
      </c>
      <c r="C1257" s="1261"/>
      <c r="D1257" s="1261"/>
      <c r="E1257" s="1266"/>
      <c r="F1257" s="1286"/>
      <c r="G1257" s="1289"/>
      <c r="H1257" s="1178" t="s">
        <v>1729</v>
      </c>
      <c r="I1257" s="936" t="s">
        <v>1730</v>
      </c>
      <c r="J1257" s="47">
        <v>12</v>
      </c>
      <c r="K1257" s="1027">
        <v>45536</v>
      </c>
      <c r="L1257" s="1027">
        <v>45900</v>
      </c>
      <c r="M1257" s="48">
        <f t="shared" si="43"/>
        <v>52</v>
      </c>
      <c r="N1257" s="1032">
        <v>4</v>
      </c>
      <c r="O1257" s="1177" t="s">
        <v>5766</v>
      </c>
      <c r="P1257" s="1173">
        <f t="shared" si="44"/>
        <v>0.33333333333333331</v>
      </c>
      <c r="Q1257" s="803" t="str" cm="1">
        <f t="array" aca="1" ref="Q1257" ca="1">IF(ISNUMBER(P1257),IF(P1257=100%,"CUMPLIDA",IF(AND(ISNUMBER(L1257),ISNUMBER(INDIRECT("FECHA_"&amp;$B1257,1))), IF(L1257&lt;=INDIRECT("FECHA_"&amp;$B1257,1),"INCUMPLIDA","PROCESO"), "VERIFICAR FECHA")),"SIN VALOR AVANCE")</f>
        <v>PROCESO</v>
      </c>
    </row>
    <row r="1258" spans="1:17" ht="210.75" x14ac:dyDescent="0.2">
      <c r="A1258" s="1175" t="s">
        <v>18</v>
      </c>
      <c r="B1258" s="44" t="s">
        <v>16</v>
      </c>
      <c r="C1258" s="1261"/>
      <c r="D1258" s="1261"/>
      <c r="E1258" s="1266"/>
      <c r="F1258" s="1286"/>
      <c r="G1258" s="1289"/>
      <c r="H1258" s="46" t="s">
        <v>1731</v>
      </c>
      <c r="I1258" s="936" t="s">
        <v>1732</v>
      </c>
      <c r="J1258" s="47">
        <v>12</v>
      </c>
      <c r="K1258" s="1027">
        <v>45536</v>
      </c>
      <c r="L1258" s="1027">
        <v>45900</v>
      </c>
      <c r="M1258" s="48">
        <f t="shared" si="43"/>
        <v>52</v>
      </c>
      <c r="N1258" s="1032">
        <v>0</v>
      </c>
      <c r="O1258" s="936" t="s">
        <v>5767</v>
      </c>
      <c r="P1258" s="1173">
        <f t="shared" si="44"/>
        <v>0</v>
      </c>
      <c r="Q1258" s="803" t="str" cm="1">
        <f t="array" aca="1" ref="Q1258" ca="1">IF(ISNUMBER(P1258),IF(P1258=100%,"CUMPLIDA",IF(AND(ISNUMBER(L1258),ISNUMBER(INDIRECT("FECHA_"&amp;$B1258,1))), IF(L1258&lt;=INDIRECT("FECHA_"&amp;$B1258,1),"INCUMPLIDA","PROCESO"), "VERIFICAR FECHA")),"SIN VALOR AVANCE")</f>
        <v>PROCESO</v>
      </c>
    </row>
    <row r="1259" spans="1:17" ht="180.75" x14ac:dyDescent="0.2">
      <c r="A1259" s="1175" t="s">
        <v>18</v>
      </c>
      <c r="B1259" s="44" t="s">
        <v>16</v>
      </c>
      <c r="C1259" s="1261"/>
      <c r="D1259" s="1261"/>
      <c r="E1259" s="1266"/>
      <c r="F1259" s="1286"/>
      <c r="G1259" s="46" t="s">
        <v>1734</v>
      </c>
      <c r="H1259" s="1178" t="s">
        <v>1735</v>
      </c>
      <c r="I1259" s="936" t="s">
        <v>1736</v>
      </c>
      <c r="J1259" s="1181">
        <v>1</v>
      </c>
      <c r="K1259" s="1027">
        <v>45536</v>
      </c>
      <c r="L1259" s="1027">
        <v>45657</v>
      </c>
      <c r="M1259" s="48">
        <f t="shared" si="43"/>
        <v>17.285714285714285</v>
      </c>
      <c r="N1259" s="1032">
        <v>1</v>
      </c>
      <c r="O1259" s="936" t="s">
        <v>5768</v>
      </c>
      <c r="P1259" s="1173">
        <f t="shared" si="44"/>
        <v>1</v>
      </c>
      <c r="Q1259" s="803" t="str" cm="1">
        <f t="array" aca="1" ref="Q1259" ca="1">IF(ISNUMBER(P1259),IF(P1259=100%,"CUMPLIDA",IF(AND(ISNUMBER(L1259),ISNUMBER(INDIRECT("FECHA_"&amp;$B1259,1))), IF(L1259&lt;=INDIRECT("FECHA_"&amp;$B1259,1),"INCUMPLIDA","PROCESO"), "VERIFICAR FECHA")),"SIN VALOR AVANCE")</f>
        <v>CUMPLIDA</v>
      </c>
    </row>
    <row r="1260" spans="1:17" ht="180.75" x14ac:dyDescent="0.2">
      <c r="A1260" s="1175" t="s">
        <v>18</v>
      </c>
      <c r="B1260" s="44" t="s">
        <v>16</v>
      </c>
      <c r="C1260" s="1261"/>
      <c r="D1260" s="1261"/>
      <c r="E1260" s="1266"/>
      <c r="F1260" s="1286"/>
      <c r="G1260" s="1286" t="s">
        <v>1738</v>
      </c>
      <c r="H1260" s="46" t="s">
        <v>1739</v>
      </c>
      <c r="I1260" s="1180" t="s">
        <v>1740</v>
      </c>
      <c r="J1260" s="47">
        <v>12</v>
      </c>
      <c r="K1260" s="1027">
        <v>45536</v>
      </c>
      <c r="L1260" s="1027">
        <v>45900</v>
      </c>
      <c r="M1260" s="48">
        <f t="shared" si="43"/>
        <v>52</v>
      </c>
      <c r="N1260" s="1032">
        <v>4</v>
      </c>
      <c r="O1260" s="1177" t="s">
        <v>5769</v>
      </c>
      <c r="P1260" s="1173">
        <f t="shared" si="44"/>
        <v>0.33333333333333331</v>
      </c>
      <c r="Q1260" s="803" t="str" cm="1">
        <f t="array" aca="1" ref="Q1260" ca="1">IF(ISNUMBER(P1260),IF(P1260=100%,"CUMPLIDA",IF(AND(ISNUMBER(L1260),ISNUMBER(INDIRECT("FECHA_"&amp;$B1260,1))), IF(L1260&lt;=INDIRECT("FECHA_"&amp;$B1260,1),"INCUMPLIDA","PROCESO"), "VERIFICAR FECHA")),"SIN VALOR AVANCE")</f>
        <v>PROCESO</v>
      </c>
    </row>
    <row r="1261" spans="1:17" ht="180.75" x14ac:dyDescent="0.2">
      <c r="A1261" s="1175" t="s">
        <v>18</v>
      </c>
      <c r="B1261" s="44" t="s">
        <v>16</v>
      </c>
      <c r="C1261" s="1261"/>
      <c r="D1261" s="1261"/>
      <c r="E1261" s="1266"/>
      <c r="F1261" s="1286"/>
      <c r="G1261" s="1286"/>
      <c r="H1261" s="46" t="s">
        <v>1742</v>
      </c>
      <c r="I1261" s="1180" t="s">
        <v>1743</v>
      </c>
      <c r="J1261" s="47">
        <v>12</v>
      </c>
      <c r="K1261" s="1027">
        <v>45536</v>
      </c>
      <c r="L1261" s="1027">
        <v>45900</v>
      </c>
      <c r="M1261" s="48">
        <f t="shared" si="43"/>
        <v>52</v>
      </c>
      <c r="N1261" s="1032">
        <v>4</v>
      </c>
      <c r="O1261" s="1177" t="s">
        <v>5770</v>
      </c>
      <c r="P1261" s="1173">
        <f t="shared" si="44"/>
        <v>0.33333333333333331</v>
      </c>
      <c r="Q1261" s="803" t="str" cm="1">
        <f t="array" aca="1" ref="Q1261" ca="1">IF(ISNUMBER(P1261),IF(P1261=100%,"CUMPLIDA",IF(AND(ISNUMBER(L1261),ISNUMBER(INDIRECT("FECHA_"&amp;$B1261,1))), IF(L1261&lt;=INDIRECT("FECHA_"&amp;$B1261,1),"INCUMPLIDA","PROCESO"), "VERIFICAR FECHA")),"SIN VALOR AVANCE")</f>
        <v>PROCESO</v>
      </c>
    </row>
    <row r="1262" spans="1:17" ht="180.75" x14ac:dyDescent="0.2">
      <c r="A1262" s="1175" t="s">
        <v>18</v>
      </c>
      <c r="B1262" s="44" t="s">
        <v>16</v>
      </c>
      <c r="C1262" s="1261"/>
      <c r="D1262" s="1261"/>
      <c r="E1262" s="1266"/>
      <c r="F1262" s="1286"/>
      <c r="G1262" s="1286"/>
      <c r="H1262" s="1178" t="s">
        <v>1745</v>
      </c>
      <c r="I1262" s="1180" t="s">
        <v>1746</v>
      </c>
      <c r="J1262" s="47">
        <v>12</v>
      </c>
      <c r="K1262" s="1027">
        <v>45536</v>
      </c>
      <c r="L1262" s="1027">
        <v>45900</v>
      </c>
      <c r="M1262" s="48">
        <f t="shared" si="43"/>
        <v>52</v>
      </c>
      <c r="N1262" s="1032">
        <v>4</v>
      </c>
      <c r="O1262" s="936" t="s">
        <v>5771</v>
      </c>
      <c r="P1262" s="1173">
        <f t="shared" si="44"/>
        <v>0.33333333333333331</v>
      </c>
      <c r="Q1262" s="803" t="str" cm="1">
        <f t="array" aca="1" ref="Q1262" ca="1">IF(ISNUMBER(P1262),IF(P1262=100%,"CUMPLIDA",IF(AND(ISNUMBER(L1262),ISNUMBER(INDIRECT("FECHA_"&amp;$B1262,1))), IF(L1262&lt;=INDIRECT("FECHA_"&amp;$B1262,1),"INCUMPLIDA","PROCESO"), "VERIFICAR FECHA")),"SIN VALOR AVANCE")</f>
        <v>PROCESO</v>
      </c>
    </row>
    <row r="1263" spans="1:17" ht="225.75" x14ac:dyDescent="0.2">
      <c r="A1263" s="1175" t="s">
        <v>18</v>
      </c>
      <c r="B1263" s="44" t="s">
        <v>16</v>
      </c>
      <c r="C1263" s="1261"/>
      <c r="D1263" s="1261"/>
      <c r="E1263" s="1266"/>
      <c r="F1263" s="1286"/>
      <c r="G1263" s="1286"/>
      <c r="H1263" s="46" t="s">
        <v>1748</v>
      </c>
      <c r="I1263" s="936" t="s">
        <v>1749</v>
      </c>
      <c r="J1263" s="47">
        <v>12</v>
      </c>
      <c r="K1263" s="1027">
        <v>45536</v>
      </c>
      <c r="L1263" s="1027">
        <v>45900</v>
      </c>
      <c r="M1263" s="48">
        <f t="shared" si="43"/>
        <v>52</v>
      </c>
      <c r="N1263" s="1032">
        <v>0</v>
      </c>
      <c r="O1263" s="936" t="s">
        <v>5772</v>
      </c>
      <c r="P1263" s="1173">
        <f t="shared" si="44"/>
        <v>0</v>
      </c>
      <c r="Q1263" s="803" t="str" cm="1">
        <f t="array" aca="1" ref="Q1263" ca="1">IF(ISNUMBER(P1263),IF(P1263=100%,"CUMPLIDA",IF(AND(ISNUMBER(L1263),ISNUMBER(INDIRECT("FECHA_"&amp;$B1263,1))), IF(L1263&lt;=INDIRECT("FECHA_"&amp;$B1263,1),"INCUMPLIDA","PROCESO"), "VERIFICAR FECHA")),"SIN VALOR AVANCE")</f>
        <v>PROCESO</v>
      </c>
    </row>
    <row r="1264" spans="1:17" ht="151.5" x14ac:dyDescent="0.2">
      <c r="A1264" s="1175" t="s">
        <v>18</v>
      </c>
      <c r="B1264" s="44" t="s">
        <v>16</v>
      </c>
      <c r="C1264" s="1261"/>
      <c r="D1264" s="44" t="s">
        <v>1751</v>
      </c>
      <c r="E1264" s="45" t="s">
        <v>5773</v>
      </c>
      <c r="F1264" s="46" t="s">
        <v>1753</v>
      </c>
      <c r="G1264" s="46" t="s">
        <v>1754</v>
      </c>
      <c r="H1264" s="46" t="s">
        <v>1755</v>
      </c>
      <c r="I1264" s="936" t="s">
        <v>1756</v>
      </c>
      <c r="J1264" s="47">
        <v>2</v>
      </c>
      <c r="K1264" s="1027">
        <v>45519</v>
      </c>
      <c r="L1264" s="1027">
        <v>45565</v>
      </c>
      <c r="M1264" s="48">
        <f t="shared" si="43"/>
        <v>6.5714285714285712</v>
      </c>
      <c r="N1264" s="1032">
        <v>2</v>
      </c>
      <c r="O1264" s="936" t="s">
        <v>5774</v>
      </c>
      <c r="P1264" s="1173">
        <f t="shared" si="44"/>
        <v>1</v>
      </c>
      <c r="Q1264" s="803" t="str" cm="1">
        <f t="array" aca="1" ref="Q1264" ca="1">IF(ISNUMBER(P1264),IF(P1264=100%,"CUMPLIDA",IF(AND(ISNUMBER(L1264),ISNUMBER(INDIRECT("FECHA_"&amp;$B1264,1))), IF(L1264&lt;=INDIRECT("FECHA_"&amp;$B1264,1),"INCUMPLIDA","PROCESO"), "VERIFICAR FECHA")),"SIN VALOR AVANCE")</f>
        <v>CUMPLIDA</v>
      </c>
    </row>
    <row r="1265" spans="1:17" ht="195.75" customHeight="1" x14ac:dyDescent="0.2">
      <c r="A1265" s="1175" t="s">
        <v>18</v>
      </c>
      <c r="B1265" s="44" t="s">
        <v>16</v>
      </c>
      <c r="C1265" s="1261"/>
      <c r="D1265" s="1261" t="s">
        <v>1758</v>
      </c>
      <c r="E1265" s="1266" t="s">
        <v>5775</v>
      </c>
      <c r="F1265" s="1286" t="s">
        <v>1760</v>
      </c>
      <c r="G1265" s="1286" t="s">
        <v>1761</v>
      </c>
      <c r="H1265" s="46" t="s">
        <v>1762</v>
      </c>
      <c r="I1265" s="936" t="s">
        <v>1763</v>
      </c>
      <c r="J1265" s="47">
        <v>24</v>
      </c>
      <c r="K1265" s="1027">
        <v>45536</v>
      </c>
      <c r="L1265" s="1027">
        <v>45900</v>
      </c>
      <c r="M1265" s="48">
        <f t="shared" si="43"/>
        <v>52</v>
      </c>
      <c r="N1265" s="1032">
        <v>0</v>
      </c>
      <c r="O1265" s="936" t="s">
        <v>5776</v>
      </c>
      <c r="P1265" s="1173">
        <f t="shared" si="44"/>
        <v>0</v>
      </c>
      <c r="Q1265" s="803" t="str" cm="1">
        <f t="array" aca="1" ref="Q1265" ca="1">IF(ISNUMBER(P1265),IF(P1265=100%,"CUMPLIDA",IF(AND(ISNUMBER(L1265),ISNUMBER(INDIRECT("FECHA_"&amp;$B1265,1))), IF(L1265&lt;=INDIRECT("FECHA_"&amp;$B1265,1),"INCUMPLIDA","PROCESO"), "VERIFICAR FECHA")),"SIN VALOR AVANCE")</f>
        <v>PROCESO</v>
      </c>
    </row>
    <row r="1266" spans="1:17" ht="165.75" x14ac:dyDescent="0.2">
      <c r="A1266" s="1175" t="s">
        <v>18</v>
      </c>
      <c r="B1266" s="44" t="s">
        <v>16</v>
      </c>
      <c r="C1266" s="1261"/>
      <c r="D1266" s="1261"/>
      <c r="E1266" s="1266"/>
      <c r="F1266" s="1286"/>
      <c r="G1266" s="1286"/>
      <c r="H1266" s="46" t="s">
        <v>1765</v>
      </c>
      <c r="I1266" s="936" t="s">
        <v>1766</v>
      </c>
      <c r="J1266" s="1173">
        <v>1</v>
      </c>
      <c r="K1266" s="1027">
        <v>45536</v>
      </c>
      <c r="L1266" s="1027">
        <v>45900</v>
      </c>
      <c r="M1266" s="48">
        <f t="shared" si="43"/>
        <v>52</v>
      </c>
      <c r="N1266" s="1182">
        <v>0.33</v>
      </c>
      <c r="O1266" s="936" t="s">
        <v>5776</v>
      </c>
      <c r="P1266" s="1173">
        <f t="shared" si="44"/>
        <v>0.33</v>
      </c>
      <c r="Q1266" s="803" t="str" cm="1">
        <f t="array" aca="1" ref="Q1266" ca="1">IF(ISNUMBER(P1266),IF(P1266=100%,"CUMPLIDA",IF(AND(ISNUMBER(L1266),ISNUMBER(INDIRECT("FECHA_"&amp;$B1266,1))), IF(L1266&lt;=INDIRECT("FECHA_"&amp;$B1266,1),"INCUMPLIDA","PROCESO"), "VERIFICAR FECHA")),"SIN VALOR AVANCE")</f>
        <v>PROCESO</v>
      </c>
    </row>
    <row r="1267" spans="1:17" ht="165.75" x14ac:dyDescent="0.2">
      <c r="A1267" s="1175" t="s">
        <v>18</v>
      </c>
      <c r="B1267" s="44" t="s">
        <v>16</v>
      </c>
      <c r="C1267" s="1261"/>
      <c r="D1267" s="1261"/>
      <c r="E1267" s="1266"/>
      <c r="F1267" s="1286"/>
      <c r="G1267" s="1286"/>
      <c r="H1267" s="46" t="s">
        <v>1767</v>
      </c>
      <c r="I1267" s="936" t="s">
        <v>1768</v>
      </c>
      <c r="J1267" s="1173">
        <v>1</v>
      </c>
      <c r="K1267" s="1027">
        <v>45536</v>
      </c>
      <c r="L1267" s="1027">
        <v>45900</v>
      </c>
      <c r="M1267" s="48">
        <f t="shared" si="43"/>
        <v>52</v>
      </c>
      <c r="N1267" s="1182">
        <v>0</v>
      </c>
      <c r="O1267" s="936" t="s">
        <v>5777</v>
      </c>
      <c r="P1267" s="1173">
        <f t="shared" si="44"/>
        <v>0</v>
      </c>
      <c r="Q1267" s="803" t="str" cm="1">
        <f t="array" aca="1" ref="Q1267" ca="1">IF(ISNUMBER(P1267),IF(P1267=100%,"CUMPLIDA",IF(AND(ISNUMBER(L1267),ISNUMBER(INDIRECT("FECHA_"&amp;$B1267,1))), IF(L1267&lt;=INDIRECT("FECHA_"&amp;$B1267,1),"INCUMPLIDA","PROCESO"), "VERIFICAR FECHA")),"SIN VALOR AVANCE")</f>
        <v>PROCESO</v>
      </c>
    </row>
    <row r="1268" spans="1:17" ht="180.75" x14ac:dyDescent="0.2">
      <c r="A1268" s="1175" t="s">
        <v>18</v>
      </c>
      <c r="B1268" s="44" t="s">
        <v>16</v>
      </c>
      <c r="C1268" s="1261"/>
      <c r="D1268" s="1261"/>
      <c r="E1268" s="1266"/>
      <c r="F1268" s="1286"/>
      <c r="G1268" s="1286" t="s">
        <v>1770</v>
      </c>
      <c r="H1268" s="46" t="s">
        <v>1771</v>
      </c>
      <c r="I1268" s="936" t="s">
        <v>1772</v>
      </c>
      <c r="J1268" s="1181">
        <v>12</v>
      </c>
      <c r="K1268" s="1027">
        <v>45536</v>
      </c>
      <c r="L1268" s="1027">
        <v>45900</v>
      </c>
      <c r="M1268" s="48">
        <f t="shared" si="43"/>
        <v>52</v>
      </c>
      <c r="N1268" s="1032">
        <v>4</v>
      </c>
      <c r="O1268" s="936" t="s">
        <v>5778</v>
      </c>
      <c r="P1268" s="1173">
        <f t="shared" si="44"/>
        <v>0.33333333333333331</v>
      </c>
      <c r="Q1268" s="803" t="str" cm="1">
        <f t="array" aca="1" ref="Q1268" ca="1">IF(ISNUMBER(P1268),IF(P1268=100%,"CUMPLIDA",IF(AND(ISNUMBER(L1268),ISNUMBER(INDIRECT("FECHA_"&amp;$B1268,1))), IF(L1268&lt;=INDIRECT("FECHA_"&amp;$B1268,1),"INCUMPLIDA","PROCESO"), "VERIFICAR FECHA")),"SIN VALOR AVANCE")</f>
        <v>PROCESO</v>
      </c>
    </row>
    <row r="1269" spans="1:17" ht="180.75" x14ac:dyDescent="0.2">
      <c r="A1269" s="1175" t="s">
        <v>18</v>
      </c>
      <c r="B1269" s="44" t="s">
        <v>16</v>
      </c>
      <c r="C1269" s="1261"/>
      <c r="D1269" s="1261"/>
      <c r="E1269" s="1266"/>
      <c r="F1269" s="1286"/>
      <c r="G1269" s="1286"/>
      <c r="H1269" s="46" t="s">
        <v>1774</v>
      </c>
      <c r="I1269" s="936" t="s">
        <v>1775</v>
      </c>
      <c r="J1269" s="47">
        <v>12</v>
      </c>
      <c r="K1269" s="1027">
        <v>45536</v>
      </c>
      <c r="L1269" s="1027">
        <v>45900</v>
      </c>
      <c r="M1269" s="48">
        <f t="shared" si="43"/>
        <v>52</v>
      </c>
      <c r="N1269" s="1032">
        <v>4</v>
      </c>
      <c r="O1269" s="936" t="s">
        <v>5779</v>
      </c>
      <c r="P1269" s="1173">
        <f t="shared" si="44"/>
        <v>0.33333333333333331</v>
      </c>
      <c r="Q1269" s="803" t="str" cm="1">
        <f t="array" aca="1" ref="Q1269" ca="1">IF(ISNUMBER(P1269),IF(P1269=100%,"CUMPLIDA",IF(AND(ISNUMBER(L1269),ISNUMBER(INDIRECT("FECHA_"&amp;$B1269,1))), IF(L1269&lt;=INDIRECT("FECHA_"&amp;$B1269,1),"INCUMPLIDA","PROCESO"), "VERIFICAR FECHA")),"SIN VALOR AVANCE")</f>
        <v>PROCESO</v>
      </c>
    </row>
    <row r="1270" spans="1:17" ht="180.75" x14ac:dyDescent="0.2">
      <c r="A1270" s="1175" t="s">
        <v>18</v>
      </c>
      <c r="B1270" s="44" t="s">
        <v>16</v>
      </c>
      <c r="C1270" s="1261"/>
      <c r="D1270" s="1261"/>
      <c r="E1270" s="1266"/>
      <c r="F1270" s="1286"/>
      <c r="G1270" s="1286"/>
      <c r="H1270" s="46" t="s">
        <v>1729</v>
      </c>
      <c r="I1270" s="936" t="s">
        <v>1775</v>
      </c>
      <c r="J1270" s="47">
        <v>12</v>
      </c>
      <c r="K1270" s="1027">
        <v>45536</v>
      </c>
      <c r="L1270" s="1027">
        <v>45900</v>
      </c>
      <c r="M1270" s="48">
        <f t="shared" si="43"/>
        <v>52</v>
      </c>
      <c r="N1270" s="1032">
        <v>4</v>
      </c>
      <c r="O1270" s="936" t="s">
        <v>5780</v>
      </c>
      <c r="P1270" s="1173">
        <f t="shared" si="44"/>
        <v>0.33333333333333331</v>
      </c>
      <c r="Q1270" s="803" t="str" cm="1">
        <f t="array" aca="1" ref="Q1270" ca="1">IF(ISNUMBER(P1270),IF(P1270=100%,"CUMPLIDA",IF(AND(ISNUMBER(L1270),ISNUMBER(INDIRECT("FECHA_"&amp;$B1270,1))), IF(L1270&lt;=INDIRECT("FECHA_"&amp;$B1270,1),"INCUMPLIDA","PROCESO"), "VERIFICAR FECHA")),"SIN VALOR AVANCE")</f>
        <v>PROCESO</v>
      </c>
    </row>
    <row r="1271" spans="1:17" ht="210.75" x14ac:dyDescent="0.2">
      <c r="A1271" s="1175" t="s">
        <v>18</v>
      </c>
      <c r="B1271" s="44" t="s">
        <v>16</v>
      </c>
      <c r="C1271" s="1261"/>
      <c r="D1271" s="1261"/>
      <c r="E1271" s="1266"/>
      <c r="F1271" s="1286"/>
      <c r="G1271" s="1286"/>
      <c r="H1271" s="46" t="s">
        <v>1731</v>
      </c>
      <c r="I1271" s="936" t="s">
        <v>1778</v>
      </c>
      <c r="J1271" s="47">
        <v>12</v>
      </c>
      <c r="K1271" s="1027">
        <v>45536</v>
      </c>
      <c r="L1271" s="1027">
        <v>45900</v>
      </c>
      <c r="M1271" s="48">
        <f t="shared" si="43"/>
        <v>52</v>
      </c>
      <c r="N1271" s="1032">
        <v>0</v>
      </c>
      <c r="O1271" s="936" t="s">
        <v>5781</v>
      </c>
      <c r="P1271" s="1173">
        <f t="shared" si="44"/>
        <v>0</v>
      </c>
      <c r="Q1271" s="803" t="str" cm="1">
        <f t="array" aca="1" ref="Q1271" ca="1">IF(ISNUMBER(P1271),IF(P1271=100%,"CUMPLIDA",IF(AND(ISNUMBER(L1271),ISNUMBER(INDIRECT("FECHA_"&amp;$B1271,1))), IF(L1271&lt;=INDIRECT("FECHA_"&amp;$B1271,1),"INCUMPLIDA","PROCESO"), "VERIFICAR FECHA")),"SIN VALOR AVANCE")</f>
        <v>PROCESO</v>
      </c>
    </row>
    <row r="1272" spans="1:17" ht="165.75" x14ac:dyDescent="0.2">
      <c r="A1272" s="1175" t="s">
        <v>18</v>
      </c>
      <c r="B1272" s="44" t="s">
        <v>16</v>
      </c>
      <c r="C1272" s="1261"/>
      <c r="D1272" s="1261"/>
      <c r="E1272" s="1266"/>
      <c r="F1272" s="1286"/>
      <c r="G1272" s="1289" t="s">
        <v>1780</v>
      </c>
      <c r="H1272" s="46" t="s">
        <v>1781</v>
      </c>
      <c r="I1272" s="1180" t="s">
        <v>1782</v>
      </c>
      <c r="J1272" s="47">
        <v>12</v>
      </c>
      <c r="K1272" s="1027">
        <v>45536</v>
      </c>
      <c r="L1272" s="1027">
        <v>45900</v>
      </c>
      <c r="M1272" s="48">
        <f t="shared" si="43"/>
        <v>52</v>
      </c>
      <c r="N1272" s="1032">
        <v>4</v>
      </c>
      <c r="O1272" s="1177" t="s">
        <v>5766</v>
      </c>
      <c r="P1272" s="1173">
        <f t="shared" si="44"/>
        <v>0.33333333333333331</v>
      </c>
      <c r="Q1272" s="803" t="str" cm="1">
        <f t="array" aca="1" ref="Q1272" ca="1">IF(ISNUMBER(P1272),IF(P1272=100%,"CUMPLIDA",IF(AND(ISNUMBER(L1272),ISNUMBER(INDIRECT("FECHA_"&amp;$B1272,1))), IF(L1272&lt;=INDIRECT("FECHA_"&amp;$B1272,1),"INCUMPLIDA","PROCESO"), "VERIFICAR FECHA")),"SIN VALOR AVANCE")</f>
        <v>PROCESO</v>
      </c>
    </row>
    <row r="1273" spans="1:17" ht="165.75" x14ac:dyDescent="0.2">
      <c r="A1273" s="1175" t="s">
        <v>18</v>
      </c>
      <c r="B1273" s="44" t="s">
        <v>16</v>
      </c>
      <c r="C1273" s="1261"/>
      <c r="D1273" s="1261"/>
      <c r="E1273" s="1266"/>
      <c r="F1273" s="1286"/>
      <c r="G1273" s="1289"/>
      <c r="H1273" s="46" t="s">
        <v>1783</v>
      </c>
      <c r="I1273" s="1180" t="s">
        <v>1784</v>
      </c>
      <c r="J1273" s="47">
        <v>12</v>
      </c>
      <c r="K1273" s="1027">
        <v>45536</v>
      </c>
      <c r="L1273" s="1027">
        <v>45900</v>
      </c>
      <c r="M1273" s="48">
        <f t="shared" si="43"/>
        <v>52</v>
      </c>
      <c r="N1273" s="1032">
        <v>4</v>
      </c>
      <c r="O1273" s="1177" t="s">
        <v>5766</v>
      </c>
      <c r="P1273" s="1173">
        <f t="shared" si="44"/>
        <v>0.33333333333333331</v>
      </c>
      <c r="Q1273" s="803" t="str" cm="1">
        <f t="array" aca="1" ref="Q1273" ca="1">IF(ISNUMBER(P1273),IF(P1273=100%,"CUMPLIDA",IF(AND(ISNUMBER(L1273),ISNUMBER(INDIRECT("FECHA_"&amp;$B1273,1))), IF(L1273&lt;=INDIRECT("FECHA_"&amp;$B1273,1),"INCUMPLIDA","PROCESO"), "VERIFICAR FECHA")),"SIN VALOR AVANCE")</f>
        <v>PROCESO</v>
      </c>
    </row>
    <row r="1274" spans="1:17" ht="165.75" x14ac:dyDescent="0.2">
      <c r="A1274" s="1175" t="s">
        <v>18</v>
      </c>
      <c r="B1274" s="44" t="s">
        <v>16</v>
      </c>
      <c r="C1274" s="1261"/>
      <c r="D1274" s="1261"/>
      <c r="E1274" s="1266"/>
      <c r="F1274" s="1286"/>
      <c r="G1274" s="1289"/>
      <c r="H1274" s="1178" t="s">
        <v>1785</v>
      </c>
      <c r="I1274" s="936" t="s">
        <v>1786</v>
      </c>
      <c r="J1274" s="47">
        <v>12</v>
      </c>
      <c r="K1274" s="1027">
        <v>45536</v>
      </c>
      <c r="L1274" s="1027">
        <v>45900</v>
      </c>
      <c r="M1274" s="48">
        <f t="shared" ref="M1274:M1337" si="45">(L1274-K1274)/7</f>
        <v>52</v>
      </c>
      <c r="N1274" s="1032">
        <v>4</v>
      </c>
      <c r="O1274" s="1177" t="s">
        <v>5782</v>
      </c>
      <c r="P1274" s="1173">
        <f t="shared" si="44"/>
        <v>0.33333333333333331</v>
      </c>
      <c r="Q1274" s="803" t="str" cm="1">
        <f t="array" aca="1" ref="Q1274" ca="1">IF(ISNUMBER(P1274),IF(P1274=100%,"CUMPLIDA",IF(AND(ISNUMBER(L1274),ISNUMBER(INDIRECT("FECHA_"&amp;$B1274,1))), IF(L1274&lt;=INDIRECT("FECHA_"&amp;$B1274,1),"INCUMPLIDA","PROCESO"), "VERIFICAR FECHA")),"SIN VALOR AVANCE")</f>
        <v>PROCESO</v>
      </c>
    </row>
    <row r="1275" spans="1:17" ht="210" x14ac:dyDescent="0.2">
      <c r="A1275" s="1175" t="s">
        <v>18</v>
      </c>
      <c r="B1275" s="44" t="s">
        <v>16</v>
      </c>
      <c r="C1275" s="1261"/>
      <c r="D1275" s="1261"/>
      <c r="E1275" s="1266"/>
      <c r="F1275" s="1286"/>
      <c r="G1275" s="1289"/>
      <c r="H1275" s="46" t="s">
        <v>1788</v>
      </c>
      <c r="I1275" s="936" t="s">
        <v>1789</v>
      </c>
      <c r="J1275" s="47">
        <v>12</v>
      </c>
      <c r="K1275" s="1027">
        <v>45536</v>
      </c>
      <c r="L1275" s="1027">
        <v>45900</v>
      </c>
      <c r="M1275" s="48">
        <f t="shared" si="45"/>
        <v>52</v>
      </c>
      <c r="N1275" s="1032">
        <v>0</v>
      </c>
      <c r="O1275" s="936" t="s">
        <v>5783</v>
      </c>
      <c r="P1275" s="1173">
        <f t="shared" si="44"/>
        <v>0</v>
      </c>
      <c r="Q1275" s="803" t="str" cm="1">
        <f t="array" aca="1" ref="Q1275" ca="1">IF(ISNUMBER(P1275),IF(P1275=100%,"CUMPLIDA",IF(AND(ISNUMBER(L1275),ISNUMBER(INDIRECT("FECHA_"&amp;$B1275,1))), IF(L1275&lt;=INDIRECT("FECHA_"&amp;$B1275,1),"INCUMPLIDA","PROCESO"), "VERIFICAR FECHA")),"SIN VALOR AVANCE")</f>
        <v>PROCESO</v>
      </c>
    </row>
    <row r="1276" spans="1:17" ht="210.75" x14ac:dyDescent="0.2">
      <c r="A1276" s="1175" t="s">
        <v>18</v>
      </c>
      <c r="B1276" s="44" t="s">
        <v>16</v>
      </c>
      <c r="C1276" s="1261"/>
      <c r="D1276" s="1261"/>
      <c r="E1276" s="1266"/>
      <c r="F1276" s="1286"/>
      <c r="G1276" s="1176" t="s">
        <v>1791</v>
      </c>
      <c r="H1276" s="1176" t="s">
        <v>1792</v>
      </c>
      <c r="I1276" s="936" t="s">
        <v>1793</v>
      </c>
      <c r="J1276" s="1173">
        <v>1</v>
      </c>
      <c r="K1276" s="1027">
        <v>45536</v>
      </c>
      <c r="L1276" s="1027">
        <v>45716</v>
      </c>
      <c r="M1276" s="48">
        <f t="shared" si="45"/>
        <v>25.714285714285715</v>
      </c>
      <c r="N1276" s="1182">
        <v>0</v>
      </c>
      <c r="O1276" s="936" t="s">
        <v>5784</v>
      </c>
      <c r="P1276" s="1173">
        <f t="shared" si="44"/>
        <v>0</v>
      </c>
      <c r="Q1276" s="803" t="str" cm="1">
        <f t="array" aca="1" ref="Q1276" ca="1">IF(ISNUMBER(P1276),IF(P1276=100%,"CUMPLIDA",IF(AND(ISNUMBER(L1276),ISNUMBER(INDIRECT("FECHA_"&amp;$B1276,1))), IF(L1276&lt;=INDIRECT("FECHA_"&amp;$B1276,1),"INCUMPLIDA","PROCESO"), "VERIFICAR FECHA")),"SIN VALOR AVANCE")</f>
        <v>PROCESO</v>
      </c>
    </row>
    <row r="1277" spans="1:17" ht="195" customHeight="1" x14ac:dyDescent="0.2">
      <c r="A1277" s="1175" t="s">
        <v>18</v>
      </c>
      <c r="B1277" s="44" t="s">
        <v>16</v>
      </c>
      <c r="C1277" s="1261"/>
      <c r="D1277" s="1261" t="s">
        <v>1795</v>
      </c>
      <c r="E1277" s="1266" t="s">
        <v>5785</v>
      </c>
      <c r="F1277" s="1286" t="s">
        <v>1797</v>
      </c>
      <c r="G1277" s="1176" t="s">
        <v>1623</v>
      </c>
      <c r="H1277" s="1176" t="s">
        <v>1798</v>
      </c>
      <c r="I1277" s="1177" t="s">
        <v>1799</v>
      </c>
      <c r="J1277" s="47">
        <v>2</v>
      </c>
      <c r="K1277" s="1027">
        <v>45509</v>
      </c>
      <c r="L1277" s="1027">
        <v>45746</v>
      </c>
      <c r="M1277" s="48">
        <f t="shared" si="45"/>
        <v>33.857142857142854</v>
      </c>
      <c r="N1277" s="1032">
        <v>0</v>
      </c>
      <c r="O1277" s="936" t="s">
        <v>5737</v>
      </c>
      <c r="P1277" s="1173">
        <f t="shared" si="44"/>
        <v>0</v>
      </c>
      <c r="Q1277" s="803" t="str" cm="1">
        <f t="array" aca="1" ref="Q1277" ca="1">IF(ISNUMBER(P1277),IF(P1277=100%,"CUMPLIDA",IF(AND(ISNUMBER(L1277),ISNUMBER(INDIRECT("FECHA_"&amp;$B1277,1))), IF(L1277&lt;=INDIRECT("FECHA_"&amp;$B1277,1),"INCUMPLIDA","PROCESO"), "VERIFICAR FECHA")),"SIN VALOR AVANCE")</f>
        <v>PROCESO</v>
      </c>
    </row>
    <row r="1278" spans="1:17" ht="150" x14ac:dyDescent="0.2">
      <c r="A1278" s="1175" t="s">
        <v>18</v>
      </c>
      <c r="B1278" s="44" t="s">
        <v>16</v>
      </c>
      <c r="C1278" s="1261"/>
      <c r="D1278" s="1261"/>
      <c r="E1278" s="1266"/>
      <c r="F1278" s="1286"/>
      <c r="G1278" s="1176" t="s">
        <v>1627</v>
      </c>
      <c r="H1278" s="1176" t="s">
        <v>1628</v>
      </c>
      <c r="I1278" s="936" t="s">
        <v>1629</v>
      </c>
      <c r="J1278" s="47">
        <v>4</v>
      </c>
      <c r="K1278" s="1027">
        <v>45536</v>
      </c>
      <c r="L1278" s="1027">
        <v>45900</v>
      </c>
      <c r="M1278" s="48">
        <f t="shared" si="45"/>
        <v>52</v>
      </c>
      <c r="N1278" s="1032">
        <v>0</v>
      </c>
      <c r="O1278" s="936" t="s">
        <v>5738</v>
      </c>
      <c r="P1278" s="1173">
        <f t="shared" si="44"/>
        <v>0</v>
      </c>
      <c r="Q1278" s="803" t="str" cm="1">
        <f t="array" aca="1" ref="Q1278" ca="1">IF(ISNUMBER(P1278),IF(P1278=100%,"CUMPLIDA",IF(AND(ISNUMBER(L1278),ISNUMBER(INDIRECT("FECHA_"&amp;$B1278,1))), IF(L1278&lt;=INDIRECT("FECHA_"&amp;$B1278,1),"INCUMPLIDA","PROCESO"), "VERIFICAR FECHA")),"SIN VALOR AVANCE")</f>
        <v>PROCESO</v>
      </c>
    </row>
    <row r="1279" spans="1:17" ht="255" x14ac:dyDescent="0.2">
      <c r="A1279" s="1175" t="s">
        <v>18</v>
      </c>
      <c r="B1279" s="44" t="s">
        <v>16</v>
      </c>
      <c r="C1279" s="1261"/>
      <c r="D1279" s="1261"/>
      <c r="E1279" s="1266"/>
      <c r="F1279" s="1286"/>
      <c r="G1279" s="1176" t="s">
        <v>1800</v>
      </c>
      <c r="H1279" s="1176" t="s">
        <v>1801</v>
      </c>
      <c r="I1279" s="936" t="s">
        <v>1557</v>
      </c>
      <c r="J1279" s="47">
        <v>1</v>
      </c>
      <c r="K1279" s="1027">
        <v>45505</v>
      </c>
      <c r="L1279" s="1027">
        <v>45657</v>
      </c>
      <c r="M1279" s="48">
        <f t="shared" si="45"/>
        <v>21.714285714285715</v>
      </c>
      <c r="N1279" s="1032">
        <v>1</v>
      </c>
      <c r="O1279" s="936" t="s">
        <v>5740</v>
      </c>
      <c r="P1279" s="1173">
        <f t="shared" si="44"/>
        <v>1</v>
      </c>
      <c r="Q1279" s="803" t="str" cm="1">
        <f t="array" aca="1" ref="Q1279" ca="1">IF(ISNUMBER(P1279),IF(P1279=100%,"CUMPLIDA",IF(AND(ISNUMBER(L1279),ISNUMBER(INDIRECT("FECHA_"&amp;$B1279,1))), IF(L1279&lt;=INDIRECT("FECHA_"&amp;$B1279,1),"INCUMPLIDA","PROCESO"), "VERIFICAR FECHA")),"SIN VALOR AVANCE")</f>
        <v>CUMPLIDA</v>
      </c>
    </row>
    <row r="1280" spans="1:17" ht="105.75" x14ac:dyDescent="0.2">
      <c r="A1280" s="1175" t="s">
        <v>18</v>
      </c>
      <c r="B1280" s="44" t="s">
        <v>16</v>
      </c>
      <c r="C1280" s="1261"/>
      <c r="D1280" s="1261"/>
      <c r="E1280" s="1266"/>
      <c r="F1280" s="1286"/>
      <c r="G1280" s="1176" t="s">
        <v>1802</v>
      </c>
      <c r="H1280" s="1176" t="s">
        <v>1803</v>
      </c>
      <c r="I1280" s="936" t="s">
        <v>1682</v>
      </c>
      <c r="J1280" s="47">
        <v>1</v>
      </c>
      <c r="K1280" s="1027">
        <v>45536</v>
      </c>
      <c r="L1280" s="1027">
        <v>45595</v>
      </c>
      <c r="M1280" s="48">
        <f t="shared" si="45"/>
        <v>8.4285714285714288</v>
      </c>
      <c r="N1280" s="1032">
        <v>1</v>
      </c>
      <c r="O1280" s="936" t="s">
        <v>5786</v>
      </c>
      <c r="P1280" s="1173">
        <f t="shared" si="44"/>
        <v>1</v>
      </c>
      <c r="Q1280" s="803" t="str" cm="1">
        <f t="array" aca="1" ref="Q1280" ca="1">IF(ISNUMBER(P1280),IF(P1280=100%,"CUMPLIDA",IF(AND(ISNUMBER(L1280),ISNUMBER(INDIRECT("FECHA_"&amp;$B1280,1))), IF(L1280&lt;=INDIRECT("FECHA_"&amp;$B1280,1),"INCUMPLIDA","PROCESO"), "VERIFICAR FECHA")),"SIN VALOR AVANCE")</f>
        <v>CUMPLIDA</v>
      </c>
    </row>
    <row r="1281" spans="1:17" ht="375.75" customHeight="1" x14ac:dyDescent="0.2">
      <c r="A1281" s="1175" t="s">
        <v>19</v>
      </c>
      <c r="B1281" s="1172" t="s">
        <v>16</v>
      </c>
      <c r="C1281" s="1290" t="s">
        <v>1805</v>
      </c>
      <c r="D1281" s="1290" t="s">
        <v>1806</v>
      </c>
      <c r="E1281" s="1291" t="s">
        <v>5787</v>
      </c>
      <c r="F1281" s="1266" t="s">
        <v>1808</v>
      </c>
      <c r="G1281" s="1292" t="s">
        <v>1809</v>
      </c>
      <c r="H1281" s="1178" t="s">
        <v>682</v>
      </c>
      <c r="I1281" s="936" t="s">
        <v>683</v>
      </c>
      <c r="J1281" s="47">
        <v>1</v>
      </c>
      <c r="K1281" s="1053">
        <v>45231</v>
      </c>
      <c r="L1281" s="1053">
        <v>45504</v>
      </c>
      <c r="M1281" s="48">
        <f t="shared" si="45"/>
        <v>39</v>
      </c>
      <c r="N1281" s="1032">
        <v>1</v>
      </c>
      <c r="O1281" s="1185" t="s">
        <v>701</v>
      </c>
      <c r="P1281" s="1186">
        <f t="shared" si="44"/>
        <v>1</v>
      </c>
      <c r="Q1281" s="803" t="str" cm="1">
        <f t="array" aca="1" ref="Q1281" ca="1">IF(ISNUMBER(P1281),IF(P1281=100%,"CUMPLIDA",IF(AND(ISNUMBER(L1281),ISNUMBER(INDIRECT("FECHA_"&amp;$B1281,1))), IF(L1281&lt;=INDIRECT("FECHA_"&amp;$B1281,1),"INCUMPLIDA","PROCESO"), "VERIFICAR FECHA")),"SIN VALOR AVANCE")</f>
        <v>CUMPLIDA</v>
      </c>
    </row>
    <row r="1282" spans="1:17" ht="300.75" x14ac:dyDescent="0.2">
      <c r="A1282" s="1175" t="s">
        <v>19</v>
      </c>
      <c r="B1282" s="1172" t="s">
        <v>16</v>
      </c>
      <c r="C1282" s="1290"/>
      <c r="D1282" s="1290"/>
      <c r="E1282" s="1291"/>
      <c r="F1282" s="1266"/>
      <c r="G1282" s="1292"/>
      <c r="H1282" s="1178" t="s">
        <v>685</v>
      </c>
      <c r="I1282" s="936" t="s">
        <v>686</v>
      </c>
      <c r="J1282" s="47">
        <v>1</v>
      </c>
      <c r="K1282" s="1053">
        <v>45231</v>
      </c>
      <c r="L1282" s="1053">
        <v>45504</v>
      </c>
      <c r="M1282" s="48">
        <f t="shared" si="45"/>
        <v>39</v>
      </c>
      <c r="N1282" s="1032">
        <v>1</v>
      </c>
      <c r="O1282" s="1185" t="s">
        <v>890</v>
      </c>
      <c r="P1282" s="1186">
        <f t="shared" si="44"/>
        <v>1</v>
      </c>
      <c r="Q1282" s="803" t="str" cm="1">
        <f t="array" aca="1" ref="Q1282" ca="1">IF(ISNUMBER(P1282),IF(P1282=100%,"CUMPLIDA",IF(AND(ISNUMBER(L1282),ISNUMBER(INDIRECT("FECHA_"&amp;$B1282,1))), IF(L1282&lt;=INDIRECT("FECHA_"&amp;$B1282,1),"INCUMPLIDA","PROCESO"), "VERIFICAR FECHA")),"SIN VALOR AVANCE")</f>
        <v>CUMPLIDA</v>
      </c>
    </row>
    <row r="1283" spans="1:17" ht="165.75" x14ac:dyDescent="0.2">
      <c r="A1283" s="1175" t="s">
        <v>19</v>
      </c>
      <c r="B1283" s="1172" t="s">
        <v>16</v>
      </c>
      <c r="C1283" s="1290"/>
      <c r="D1283" s="1290"/>
      <c r="E1283" s="1291"/>
      <c r="F1283" s="1266"/>
      <c r="G1283" s="46" t="s">
        <v>97</v>
      </c>
      <c r="H1283" s="46" t="s">
        <v>98</v>
      </c>
      <c r="I1283" s="936" t="s">
        <v>99</v>
      </c>
      <c r="J1283" s="1181">
        <v>1</v>
      </c>
      <c r="K1283" s="1055">
        <v>45323</v>
      </c>
      <c r="L1283" s="1055">
        <v>45747</v>
      </c>
      <c r="M1283" s="48">
        <f t="shared" si="45"/>
        <v>60.571428571428569</v>
      </c>
      <c r="N1283" s="1032">
        <v>0</v>
      </c>
      <c r="O1283" s="1185" t="s">
        <v>706</v>
      </c>
      <c r="P1283" s="1186">
        <f t="shared" si="44"/>
        <v>0</v>
      </c>
      <c r="Q1283" s="803" t="str" cm="1">
        <f t="array" aca="1" ref="Q1283" ca="1">IF(ISNUMBER(P1283),IF(P1283=100%,"CUMPLIDA",IF(AND(ISNUMBER(L1283),ISNUMBER(INDIRECT("FECHA_"&amp;$B1283,1))), IF(L1283&lt;=INDIRECT("FECHA_"&amp;$B1283,1),"INCUMPLIDA","PROCESO"), "VERIFICAR FECHA")),"SIN VALOR AVANCE")</f>
        <v>PROCESO</v>
      </c>
    </row>
    <row r="1284" spans="1:17" ht="120.75" x14ac:dyDescent="0.2">
      <c r="A1284" s="1175" t="s">
        <v>19</v>
      </c>
      <c r="B1284" s="1172" t="s">
        <v>16</v>
      </c>
      <c r="C1284" s="1290"/>
      <c r="D1284" s="1290"/>
      <c r="E1284" s="1291"/>
      <c r="F1284" s="1266"/>
      <c r="G1284" s="46" t="s">
        <v>101</v>
      </c>
      <c r="H1284" s="46" t="s">
        <v>101</v>
      </c>
      <c r="I1284" s="936" t="s">
        <v>102</v>
      </c>
      <c r="J1284" s="1181">
        <v>1</v>
      </c>
      <c r="K1284" s="1055">
        <v>45323</v>
      </c>
      <c r="L1284" s="1055">
        <v>45747</v>
      </c>
      <c r="M1284" s="48">
        <f t="shared" si="45"/>
        <v>60.571428571428569</v>
      </c>
      <c r="N1284" s="1032">
        <v>0</v>
      </c>
      <c r="O1284" s="1185" t="s">
        <v>5788</v>
      </c>
      <c r="P1284" s="1186">
        <f t="shared" si="44"/>
        <v>0</v>
      </c>
      <c r="Q1284" s="803" t="str" cm="1">
        <f t="array" aca="1" ref="Q1284" ca="1">IF(ISNUMBER(P1284),IF(P1284=100%,"CUMPLIDA",IF(AND(ISNUMBER(L1284),ISNUMBER(INDIRECT("FECHA_"&amp;$B1284,1))), IF(L1284&lt;=INDIRECT("FECHA_"&amp;$B1284,1),"INCUMPLIDA","PROCESO"), "VERIFICAR FECHA")),"SIN VALOR AVANCE")</f>
        <v>PROCESO</v>
      </c>
    </row>
    <row r="1285" spans="1:17" ht="120.75" x14ac:dyDescent="0.2">
      <c r="A1285" s="1175" t="s">
        <v>19</v>
      </c>
      <c r="B1285" s="1172" t="s">
        <v>16</v>
      </c>
      <c r="C1285" s="1290"/>
      <c r="D1285" s="1290"/>
      <c r="E1285" s="1291"/>
      <c r="F1285" s="1266"/>
      <c r="G1285" s="46" t="s">
        <v>237</v>
      </c>
      <c r="H1285" s="46" t="s">
        <v>238</v>
      </c>
      <c r="I1285" s="936" t="s">
        <v>239</v>
      </c>
      <c r="J1285" s="1181">
        <v>1</v>
      </c>
      <c r="K1285" s="1055">
        <v>45231</v>
      </c>
      <c r="L1285" s="1055">
        <v>45747</v>
      </c>
      <c r="M1285" s="48">
        <f t="shared" si="45"/>
        <v>73.714285714285708</v>
      </c>
      <c r="N1285" s="1032">
        <v>0</v>
      </c>
      <c r="O1285" s="1185" t="s">
        <v>5788</v>
      </c>
      <c r="P1285" s="1186">
        <f t="shared" si="44"/>
        <v>0</v>
      </c>
      <c r="Q1285" s="803" t="str" cm="1">
        <f t="array" aca="1" ref="Q1285" ca="1">IF(ISNUMBER(P1285),IF(P1285=100%,"CUMPLIDA",IF(AND(ISNUMBER(L1285),ISNUMBER(INDIRECT("FECHA_"&amp;$B1285,1))), IF(L1285&lt;=INDIRECT("FECHA_"&amp;$B1285,1),"INCUMPLIDA","PROCESO"), "VERIFICAR FECHA")),"SIN VALOR AVANCE")</f>
        <v>PROCESO</v>
      </c>
    </row>
    <row r="1286" spans="1:17" ht="165.75" x14ac:dyDescent="0.2">
      <c r="A1286" s="1175" t="s">
        <v>19</v>
      </c>
      <c r="B1286" s="1172" t="s">
        <v>16</v>
      </c>
      <c r="C1286" s="1290"/>
      <c r="D1286" s="1290"/>
      <c r="E1286" s="1291"/>
      <c r="F1286" s="1266"/>
      <c r="G1286" s="46" t="s">
        <v>104</v>
      </c>
      <c r="H1286" s="46" t="s">
        <v>104</v>
      </c>
      <c r="I1286" s="936" t="s">
        <v>105</v>
      </c>
      <c r="J1286" s="1181">
        <v>1</v>
      </c>
      <c r="K1286" s="1055">
        <v>45323</v>
      </c>
      <c r="L1286" s="1055">
        <v>45747</v>
      </c>
      <c r="M1286" s="48">
        <f t="shared" si="45"/>
        <v>60.571428571428569</v>
      </c>
      <c r="N1286" s="1032">
        <v>0</v>
      </c>
      <c r="O1286" s="1185" t="s">
        <v>706</v>
      </c>
      <c r="P1286" s="1186">
        <f t="shared" si="44"/>
        <v>0</v>
      </c>
      <c r="Q1286" s="803" t="str" cm="1">
        <f t="array" aca="1" ref="Q1286" ca="1">IF(ISNUMBER(P1286),IF(P1286=100%,"CUMPLIDA",IF(AND(ISNUMBER(L1286),ISNUMBER(INDIRECT("FECHA_"&amp;$B1286,1))), IF(L1286&lt;=INDIRECT("FECHA_"&amp;$B1286,1),"INCUMPLIDA","PROCESO"), "VERIFICAR FECHA")),"SIN VALOR AVANCE")</f>
        <v>PROCESO</v>
      </c>
    </row>
    <row r="1287" spans="1:17" ht="120.75" x14ac:dyDescent="0.2">
      <c r="A1287" s="1175" t="s">
        <v>19</v>
      </c>
      <c r="B1287" s="1172" t="s">
        <v>16</v>
      </c>
      <c r="C1287" s="1290"/>
      <c r="D1287" s="1290"/>
      <c r="E1287" s="1291"/>
      <c r="F1287" s="1266"/>
      <c r="G1287" s="46" t="s">
        <v>106</v>
      </c>
      <c r="H1287" s="46" t="s">
        <v>106</v>
      </c>
      <c r="I1287" s="936" t="s">
        <v>107</v>
      </c>
      <c r="J1287" s="1181">
        <v>1</v>
      </c>
      <c r="K1287" s="1055">
        <v>45231</v>
      </c>
      <c r="L1287" s="1055">
        <v>45747</v>
      </c>
      <c r="M1287" s="48">
        <f t="shared" si="45"/>
        <v>73.714285714285708</v>
      </c>
      <c r="N1287" s="1032">
        <v>0</v>
      </c>
      <c r="O1287" s="1185" t="s">
        <v>5788</v>
      </c>
      <c r="P1287" s="1186">
        <f t="shared" si="44"/>
        <v>0</v>
      </c>
      <c r="Q1287" s="803" t="str" cm="1">
        <f t="array" aca="1" ref="Q1287" ca="1">IF(ISNUMBER(P1287),IF(P1287=100%,"CUMPLIDA",IF(AND(ISNUMBER(L1287),ISNUMBER(INDIRECT("FECHA_"&amp;$B1287,1))), IF(L1287&lt;=INDIRECT("FECHA_"&amp;$B1287,1),"INCUMPLIDA","PROCESO"), "VERIFICAR FECHA")),"SIN VALOR AVANCE")</f>
        <v>PROCESO</v>
      </c>
    </row>
    <row r="1288" spans="1:17" ht="255.75" x14ac:dyDescent="0.2">
      <c r="A1288" s="1175" t="s">
        <v>19</v>
      </c>
      <c r="B1288" s="1172" t="s">
        <v>16</v>
      </c>
      <c r="C1288" s="1290"/>
      <c r="D1288" s="1290"/>
      <c r="E1288" s="1291"/>
      <c r="F1288" s="1266"/>
      <c r="G1288" s="46" t="s">
        <v>108</v>
      </c>
      <c r="H1288" s="46" t="s">
        <v>108</v>
      </c>
      <c r="I1288" s="936" t="s">
        <v>109</v>
      </c>
      <c r="J1288" s="1181">
        <v>1</v>
      </c>
      <c r="K1288" s="1055">
        <v>45231</v>
      </c>
      <c r="L1288" s="1055">
        <v>45808</v>
      </c>
      <c r="M1288" s="48">
        <f t="shared" si="45"/>
        <v>82.428571428571431</v>
      </c>
      <c r="N1288" s="1032">
        <v>0</v>
      </c>
      <c r="O1288" s="1185" t="s">
        <v>738</v>
      </c>
      <c r="P1288" s="1186">
        <f t="shared" si="44"/>
        <v>0</v>
      </c>
      <c r="Q1288" s="803" t="str" cm="1">
        <f t="array" aca="1" ref="Q1288" ca="1">IF(ISNUMBER(P1288),IF(P1288=100%,"CUMPLIDA",IF(AND(ISNUMBER(L1288),ISNUMBER(INDIRECT("FECHA_"&amp;$B1288,1))), IF(L1288&lt;=INDIRECT("FECHA_"&amp;$B1288,1),"INCUMPLIDA","PROCESO"), "VERIFICAR FECHA")),"SIN VALOR AVANCE")</f>
        <v>PROCESO</v>
      </c>
    </row>
    <row r="1289" spans="1:17" ht="195.75" x14ac:dyDescent="0.2">
      <c r="A1289" s="1175" t="s">
        <v>19</v>
      </c>
      <c r="B1289" s="1172" t="s">
        <v>16</v>
      </c>
      <c r="C1289" s="1290"/>
      <c r="D1289" s="1290"/>
      <c r="E1289" s="1291"/>
      <c r="F1289" s="1266"/>
      <c r="G1289" s="46" t="s">
        <v>110</v>
      </c>
      <c r="H1289" s="46" t="s">
        <v>111</v>
      </c>
      <c r="I1289" s="936" t="s">
        <v>112</v>
      </c>
      <c r="J1289" s="1181">
        <v>12</v>
      </c>
      <c r="K1289" s="1055">
        <v>46024</v>
      </c>
      <c r="L1289" s="1055">
        <v>47118</v>
      </c>
      <c r="M1289" s="48">
        <f t="shared" si="45"/>
        <v>156.28571428571428</v>
      </c>
      <c r="N1289" s="1032">
        <v>0</v>
      </c>
      <c r="O1289" s="1185" t="s">
        <v>892</v>
      </c>
      <c r="P1289" s="1186">
        <f t="shared" si="44"/>
        <v>0</v>
      </c>
      <c r="Q1289" s="803" t="str" cm="1">
        <f t="array" aca="1" ref="Q1289" ca="1">IF(ISNUMBER(P1289),IF(P1289=100%,"CUMPLIDA",IF(AND(ISNUMBER(L1289),ISNUMBER(INDIRECT("FECHA_"&amp;$B1289,1))), IF(L1289&lt;=INDIRECT("FECHA_"&amp;$B1289,1),"INCUMPLIDA","PROCESO"), "VERIFICAR FECHA")),"SIN VALOR AVANCE")</f>
        <v>PROCESO</v>
      </c>
    </row>
    <row r="1290" spans="1:17" ht="165.75" x14ac:dyDescent="0.2">
      <c r="A1290" s="1175" t="s">
        <v>19</v>
      </c>
      <c r="B1290" s="1172" t="s">
        <v>16</v>
      </c>
      <c r="C1290" s="1290"/>
      <c r="D1290" s="1290"/>
      <c r="E1290" s="1291"/>
      <c r="F1290" s="1266"/>
      <c r="G1290" s="46" t="s">
        <v>114</v>
      </c>
      <c r="H1290" s="46" t="s">
        <v>115</v>
      </c>
      <c r="I1290" s="936" t="s">
        <v>116</v>
      </c>
      <c r="J1290" s="1181">
        <v>1</v>
      </c>
      <c r="K1290" s="1055">
        <v>46024</v>
      </c>
      <c r="L1290" s="1055">
        <v>47118</v>
      </c>
      <c r="M1290" s="48">
        <f t="shared" si="45"/>
        <v>156.28571428571428</v>
      </c>
      <c r="N1290" s="1032">
        <v>0</v>
      </c>
      <c r="O1290" s="1185" t="s">
        <v>706</v>
      </c>
      <c r="P1290" s="1186">
        <f t="shared" si="44"/>
        <v>0</v>
      </c>
      <c r="Q1290" s="803" t="str" cm="1">
        <f t="array" aca="1" ref="Q1290" ca="1">IF(ISNUMBER(P1290),IF(P1290=100%,"CUMPLIDA",IF(AND(ISNUMBER(L1290),ISNUMBER(INDIRECT("FECHA_"&amp;$B1290,1))), IF(L1290&lt;=INDIRECT("FECHA_"&amp;$B1290,1),"INCUMPLIDA","PROCESO"), "VERIFICAR FECHA")),"SIN VALOR AVANCE")</f>
        <v>PROCESO</v>
      </c>
    </row>
    <row r="1291" spans="1:17" ht="330.75" x14ac:dyDescent="0.2">
      <c r="A1291" s="1175" t="s">
        <v>19</v>
      </c>
      <c r="B1291" s="1172" t="s">
        <v>16</v>
      </c>
      <c r="C1291" s="1290"/>
      <c r="D1291" s="1290"/>
      <c r="E1291" s="1291"/>
      <c r="F1291" s="1266"/>
      <c r="G1291" s="46" t="s">
        <v>117</v>
      </c>
      <c r="H1291" s="46" t="s">
        <v>118</v>
      </c>
      <c r="I1291" s="936" t="s">
        <v>119</v>
      </c>
      <c r="J1291" s="1181">
        <v>2</v>
      </c>
      <c r="K1291" s="1055">
        <v>46024</v>
      </c>
      <c r="L1291" s="1055">
        <v>47118</v>
      </c>
      <c r="M1291" s="48">
        <f t="shared" si="45"/>
        <v>156.28571428571428</v>
      </c>
      <c r="N1291" s="1032">
        <v>0</v>
      </c>
      <c r="O1291" s="1185" t="s">
        <v>726</v>
      </c>
      <c r="P1291" s="1186">
        <f t="shared" si="44"/>
        <v>0</v>
      </c>
      <c r="Q1291" s="803" t="str" cm="1">
        <f t="array" aca="1" ref="Q1291" ca="1">IF(ISNUMBER(P1291),IF(P1291=100%,"CUMPLIDA",IF(AND(ISNUMBER(L1291),ISNUMBER(INDIRECT("FECHA_"&amp;$B1291,1))), IF(L1291&lt;=INDIRECT("FECHA_"&amp;$B1291,1),"INCUMPLIDA","PROCESO"), "VERIFICAR FECHA")),"SIN VALOR AVANCE")</f>
        <v>PROCESO</v>
      </c>
    </row>
    <row r="1292" spans="1:17" ht="375.75" customHeight="1" x14ac:dyDescent="0.2">
      <c r="A1292" s="1175" t="s">
        <v>19</v>
      </c>
      <c r="B1292" s="1172" t="s">
        <v>16</v>
      </c>
      <c r="C1292" s="1290" t="s">
        <v>1817</v>
      </c>
      <c r="D1292" s="1290" t="s">
        <v>1806</v>
      </c>
      <c r="E1292" s="1266" t="s">
        <v>5789</v>
      </c>
      <c r="F1292" s="1266" t="s">
        <v>1819</v>
      </c>
      <c r="G1292" s="1178" t="s">
        <v>682</v>
      </c>
      <c r="H1292" s="1178" t="s">
        <v>682</v>
      </c>
      <c r="I1292" s="936" t="s">
        <v>683</v>
      </c>
      <c r="J1292" s="47">
        <v>1</v>
      </c>
      <c r="K1292" s="1053">
        <v>45231</v>
      </c>
      <c r="L1292" s="1053">
        <v>45504</v>
      </c>
      <c r="M1292" s="48">
        <f t="shared" si="45"/>
        <v>39</v>
      </c>
      <c r="N1292" s="1032">
        <v>1</v>
      </c>
      <c r="O1292" s="1185" t="s">
        <v>701</v>
      </c>
      <c r="P1292" s="1186">
        <f t="shared" si="44"/>
        <v>1</v>
      </c>
      <c r="Q1292" s="803" t="str" cm="1">
        <f t="array" aca="1" ref="Q1292" ca="1">IF(ISNUMBER(P1292),IF(P1292=100%,"CUMPLIDA",IF(AND(ISNUMBER(L1292),ISNUMBER(INDIRECT("FECHA_"&amp;$B1292,1))), IF(L1292&lt;=INDIRECT("FECHA_"&amp;$B1292,1),"INCUMPLIDA","PROCESO"), "VERIFICAR FECHA")),"SIN VALOR AVANCE")</f>
        <v>CUMPLIDA</v>
      </c>
    </row>
    <row r="1293" spans="1:17" ht="304.5" x14ac:dyDescent="0.2">
      <c r="A1293" s="1175" t="s">
        <v>19</v>
      </c>
      <c r="B1293" s="1172" t="s">
        <v>16</v>
      </c>
      <c r="C1293" s="1290"/>
      <c r="D1293" s="1290"/>
      <c r="E1293" s="1266"/>
      <c r="F1293" s="1266"/>
      <c r="G1293" s="1178" t="s">
        <v>685</v>
      </c>
      <c r="H1293" s="1178" t="s">
        <v>685</v>
      </c>
      <c r="I1293" s="936" t="s">
        <v>686</v>
      </c>
      <c r="J1293" s="47">
        <v>1</v>
      </c>
      <c r="K1293" s="1053">
        <v>45231</v>
      </c>
      <c r="L1293" s="1053">
        <v>45504</v>
      </c>
      <c r="M1293" s="48">
        <f t="shared" si="45"/>
        <v>39</v>
      </c>
      <c r="N1293" s="1032">
        <v>1</v>
      </c>
      <c r="O1293" s="1185" t="s">
        <v>5790</v>
      </c>
      <c r="P1293" s="1186">
        <f t="shared" si="44"/>
        <v>1</v>
      </c>
      <c r="Q1293" s="803" t="str" cm="1">
        <f t="array" aca="1" ref="Q1293" ca="1">IF(ISNUMBER(P1293),IF(P1293=100%,"CUMPLIDA",IF(AND(ISNUMBER(L1293),ISNUMBER(INDIRECT("FECHA_"&amp;$B1293,1))), IF(L1293&lt;=INDIRECT("FECHA_"&amp;$B1293,1),"INCUMPLIDA","PROCESO"), "VERIFICAR FECHA")),"SIN VALOR AVANCE")</f>
        <v>CUMPLIDA</v>
      </c>
    </row>
    <row r="1294" spans="1:17" ht="165" x14ac:dyDescent="0.2">
      <c r="A1294" s="1175" t="s">
        <v>19</v>
      </c>
      <c r="B1294" s="1172" t="s">
        <v>16</v>
      </c>
      <c r="C1294" s="1290"/>
      <c r="D1294" s="1290"/>
      <c r="E1294" s="1266"/>
      <c r="F1294" s="1266"/>
      <c r="G1294" s="46" t="s">
        <v>97</v>
      </c>
      <c r="H1294" s="46" t="s">
        <v>98</v>
      </c>
      <c r="I1294" s="936" t="s">
        <v>99</v>
      </c>
      <c r="J1294" s="1181">
        <v>1</v>
      </c>
      <c r="K1294" s="1055">
        <v>45323</v>
      </c>
      <c r="L1294" s="1055">
        <v>45747</v>
      </c>
      <c r="M1294" s="48">
        <f t="shared" si="45"/>
        <v>60.571428571428569</v>
      </c>
      <c r="N1294" s="1032">
        <v>0</v>
      </c>
      <c r="O1294" s="936" t="s">
        <v>1821</v>
      </c>
      <c r="P1294" s="1186">
        <f t="shared" si="44"/>
        <v>0</v>
      </c>
      <c r="Q1294" s="803" t="str" cm="1">
        <f t="array" aca="1" ref="Q1294" ca="1">IF(ISNUMBER(P1294),IF(P1294=100%,"CUMPLIDA",IF(AND(ISNUMBER(L1294),ISNUMBER(INDIRECT("FECHA_"&amp;$B1294,1))), IF(L1294&lt;=INDIRECT("FECHA_"&amp;$B1294,1),"INCUMPLIDA","PROCESO"), "VERIFICAR FECHA")),"SIN VALOR AVANCE")</f>
        <v>PROCESO</v>
      </c>
    </row>
    <row r="1295" spans="1:17" ht="105.75" x14ac:dyDescent="0.2">
      <c r="A1295" s="1175" t="s">
        <v>19</v>
      </c>
      <c r="B1295" s="1172" t="s">
        <v>16</v>
      </c>
      <c r="C1295" s="1290"/>
      <c r="D1295" s="1290"/>
      <c r="E1295" s="1266"/>
      <c r="F1295" s="1266"/>
      <c r="G1295" s="46" t="s">
        <v>101</v>
      </c>
      <c r="H1295" s="46" t="s">
        <v>101</v>
      </c>
      <c r="I1295" s="936" t="s">
        <v>102</v>
      </c>
      <c r="J1295" s="1181">
        <v>1</v>
      </c>
      <c r="K1295" s="1055">
        <v>45323</v>
      </c>
      <c r="L1295" s="1055">
        <v>45747</v>
      </c>
      <c r="M1295" s="48">
        <f t="shared" si="45"/>
        <v>60.571428571428569</v>
      </c>
      <c r="N1295" s="1032">
        <v>0</v>
      </c>
      <c r="O1295" s="1185" t="s">
        <v>891</v>
      </c>
      <c r="P1295" s="1186">
        <f t="shared" si="44"/>
        <v>0</v>
      </c>
      <c r="Q1295" s="803" t="str" cm="1">
        <f t="array" aca="1" ref="Q1295" ca="1">IF(ISNUMBER(P1295),IF(P1295=100%,"CUMPLIDA",IF(AND(ISNUMBER(L1295),ISNUMBER(INDIRECT("FECHA_"&amp;$B1295,1))), IF(L1295&lt;=INDIRECT("FECHA_"&amp;$B1295,1),"INCUMPLIDA","PROCESO"), "VERIFICAR FECHA")),"SIN VALOR AVANCE")</f>
        <v>PROCESO</v>
      </c>
    </row>
    <row r="1296" spans="1:17" ht="105.75" x14ac:dyDescent="0.2">
      <c r="A1296" s="1175" t="s">
        <v>19</v>
      </c>
      <c r="B1296" s="1172" t="s">
        <v>16</v>
      </c>
      <c r="C1296" s="1290"/>
      <c r="D1296" s="1290"/>
      <c r="E1296" s="1266"/>
      <c r="F1296" s="1266"/>
      <c r="G1296" s="46" t="s">
        <v>237</v>
      </c>
      <c r="H1296" s="46" t="s">
        <v>238</v>
      </c>
      <c r="I1296" s="936" t="s">
        <v>239</v>
      </c>
      <c r="J1296" s="1181">
        <v>1</v>
      </c>
      <c r="K1296" s="1055">
        <v>45231</v>
      </c>
      <c r="L1296" s="1055">
        <v>45747</v>
      </c>
      <c r="M1296" s="48">
        <f t="shared" si="45"/>
        <v>73.714285714285708</v>
      </c>
      <c r="N1296" s="1032">
        <v>0</v>
      </c>
      <c r="O1296" s="1185" t="s">
        <v>891</v>
      </c>
      <c r="P1296" s="1186">
        <f t="shared" si="44"/>
        <v>0</v>
      </c>
      <c r="Q1296" s="803" t="str" cm="1">
        <f t="array" aca="1" ref="Q1296" ca="1">IF(ISNUMBER(P1296),IF(P1296=100%,"CUMPLIDA",IF(AND(ISNUMBER(L1296),ISNUMBER(INDIRECT("FECHA_"&amp;$B1296,1))), IF(L1296&lt;=INDIRECT("FECHA_"&amp;$B1296,1),"INCUMPLIDA","PROCESO"), "VERIFICAR FECHA")),"SIN VALOR AVANCE")</f>
        <v>PROCESO</v>
      </c>
    </row>
    <row r="1297" spans="1:17" ht="150.75" x14ac:dyDescent="0.2">
      <c r="A1297" s="1175" t="s">
        <v>19</v>
      </c>
      <c r="B1297" s="1172" t="s">
        <v>16</v>
      </c>
      <c r="C1297" s="1290"/>
      <c r="D1297" s="1290"/>
      <c r="E1297" s="1266"/>
      <c r="F1297" s="1266"/>
      <c r="G1297" s="46" t="s">
        <v>104</v>
      </c>
      <c r="H1297" s="46" t="s">
        <v>104</v>
      </c>
      <c r="I1297" s="936" t="s">
        <v>105</v>
      </c>
      <c r="J1297" s="1181">
        <v>1</v>
      </c>
      <c r="K1297" s="1055">
        <v>45323</v>
      </c>
      <c r="L1297" s="1055">
        <v>45747</v>
      </c>
      <c r="M1297" s="48">
        <f t="shared" si="45"/>
        <v>60.571428571428569</v>
      </c>
      <c r="N1297" s="1032">
        <v>0</v>
      </c>
      <c r="O1297" s="936" t="s">
        <v>5791</v>
      </c>
      <c r="P1297" s="1186">
        <f t="shared" si="44"/>
        <v>0</v>
      </c>
      <c r="Q1297" s="803" t="str" cm="1">
        <f t="array" aca="1" ref="Q1297" ca="1">IF(ISNUMBER(P1297),IF(P1297=100%,"CUMPLIDA",IF(AND(ISNUMBER(L1297),ISNUMBER(INDIRECT("FECHA_"&amp;$B1297,1))), IF(L1297&lt;=INDIRECT("FECHA_"&amp;$B1297,1),"INCUMPLIDA","PROCESO"), "VERIFICAR FECHA")),"SIN VALOR AVANCE")</f>
        <v>PROCESO</v>
      </c>
    </row>
    <row r="1298" spans="1:17" ht="105.75" x14ac:dyDescent="0.2">
      <c r="A1298" s="1175" t="s">
        <v>19</v>
      </c>
      <c r="B1298" s="1172" t="s">
        <v>16</v>
      </c>
      <c r="C1298" s="1290"/>
      <c r="D1298" s="1290"/>
      <c r="E1298" s="1266"/>
      <c r="F1298" s="1266"/>
      <c r="G1298" s="46" t="s">
        <v>106</v>
      </c>
      <c r="H1298" s="46" t="s">
        <v>106</v>
      </c>
      <c r="I1298" s="936" t="s">
        <v>107</v>
      </c>
      <c r="J1298" s="1181">
        <v>1</v>
      </c>
      <c r="K1298" s="1055">
        <v>45231</v>
      </c>
      <c r="L1298" s="1055">
        <v>45747</v>
      </c>
      <c r="M1298" s="48">
        <f t="shared" si="45"/>
        <v>73.714285714285708</v>
      </c>
      <c r="N1298" s="1032">
        <v>0</v>
      </c>
      <c r="O1298" s="1185" t="s">
        <v>891</v>
      </c>
      <c r="P1298" s="1186">
        <f t="shared" si="44"/>
        <v>0</v>
      </c>
      <c r="Q1298" s="803" t="str" cm="1">
        <f t="array" aca="1" ref="Q1298" ca="1">IF(ISNUMBER(P1298),IF(P1298=100%,"CUMPLIDA",IF(AND(ISNUMBER(L1298),ISNUMBER(INDIRECT("FECHA_"&amp;$B1298,1))), IF(L1298&lt;=INDIRECT("FECHA_"&amp;$B1298,1),"INCUMPLIDA","PROCESO"), "VERIFICAR FECHA")),"SIN VALOR AVANCE")</f>
        <v>PROCESO</v>
      </c>
    </row>
    <row r="1299" spans="1:17" ht="273" x14ac:dyDescent="0.2">
      <c r="A1299" s="1175" t="s">
        <v>19</v>
      </c>
      <c r="B1299" s="1172" t="s">
        <v>16</v>
      </c>
      <c r="C1299" s="1290"/>
      <c r="D1299" s="1290"/>
      <c r="E1299" s="1266"/>
      <c r="F1299" s="1266"/>
      <c r="G1299" s="46" t="s">
        <v>108</v>
      </c>
      <c r="H1299" s="46" t="s">
        <v>108</v>
      </c>
      <c r="I1299" s="936" t="s">
        <v>109</v>
      </c>
      <c r="J1299" s="1181">
        <v>1</v>
      </c>
      <c r="K1299" s="1055">
        <v>45231</v>
      </c>
      <c r="L1299" s="1055">
        <v>45808</v>
      </c>
      <c r="M1299" s="48">
        <f t="shared" si="45"/>
        <v>82.428571428571431</v>
      </c>
      <c r="N1299" s="1032">
        <v>0</v>
      </c>
      <c r="O1299" s="1185" t="s">
        <v>5792</v>
      </c>
      <c r="P1299" s="1186">
        <f t="shared" si="44"/>
        <v>0</v>
      </c>
      <c r="Q1299" s="803" t="str" cm="1">
        <f t="array" aca="1" ref="Q1299" ca="1">IF(ISNUMBER(P1299),IF(P1299=100%,"CUMPLIDA",IF(AND(ISNUMBER(L1299),ISNUMBER(INDIRECT("FECHA_"&amp;$B1299,1))), IF(L1299&lt;=INDIRECT("FECHA_"&amp;$B1299,1),"INCUMPLIDA","PROCESO"), "VERIFICAR FECHA")),"SIN VALOR AVANCE")</f>
        <v>PROCESO</v>
      </c>
    </row>
    <row r="1300" spans="1:17" ht="195.75" x14ac:dyDescent="0.2">
      <c r="A1300" s="1175" t="s">
        <v>19</v>
      </c>
      <c r="B1300" s="1172" t="s">
        <v>16</v>
      </c>
      <c r="C1300" s="1290"/>
      <c r="D1300" s="1290"/>
      <c r="E1300" s="1266"/>
      <c r="F1300" s="1266"/>
      <c r="G1300" s="46" t="s">
        <v>110</v>
      </c>
      <c r="H1300" s="46" t="s">
        <v>111</v>
      </c>
      <c r="I1300" s="936" t="s">
        <v>112</v>
      </c>
      <c r="J1300" s="1181">
        <v>7</v>
      </c>
      <c r="K1300" s="1055">
        <v>46024</v>
      </c>
      <c r="L1300" s="1055">
        <v>46660</v>
      </c>
      <c r="M1300" s="48">
        <f t="shared" si="45"/>
        <v>90.857142857142861</v>
      </c>
      <c r="N1300" s="1032">
        <v>0</v>
      </c>
      <c r="O1300" s="1185" t="s">
        <v>892</v>
      </c>
      <c r="P1300" s="1186">
        <f t="shared" si="44"/>
        <v>0</v>
      </c>
      <c r="Q1300" s="803" t="str" cm="1">
        <f t="array" aca="1" ref="Q1300" ca="1">IF(ISNUMBER(P1300),IF(P1300=100%,"CUMPLIDA",IF(AND(ISNUMBER(L1300),ISNUMBER(INDIRECT("FECHA_"&amp;$B1300,1))), IF(L1300&lt;=INDIRECT("FECHA_"&amp;$B1300,1),"INCUMPLIDA","PROCESO"), "VERIFICAR FECHA")),"SIN VALOR AVANCE")</f>
        <v>PROCESO</v>
      </c>
    </row>
    <row r="1301" spans="1:17" ht="150.75" x14ac:dyDescent="0.2">
      <c r="A1301" s="1175" t="s">
        <v>19</v>
      </c>
      <c r="B1301" s="1172" t="s">
        <v>16</v>
      </c>
      <c r="C1301" s="1290"/>
      <c r="D1301" s="1290"/>
      <c r="E1301" s="1266"/>
      <c r="F1301" s="1266"/>
      <c r="G1301" s="46" t="s">
        <v>114</v>
      </c>
      <c r="H1301" s="46" t="s">
        <v>115</v>
      </c>
      <c r="I1301" s="936" t="s">
        <v>116</v>
      </c>
      <c r="J1301" s="1181">
        <v>1</v>
      </c>
      <c r="K1301" s="1055">
        <v>46024</v>
      </c>
      <c r="L1301" s="1055">
        <v>46660</v>
      </c>
      <c r="M1301" s="48">
        <f t="shared" si="45"/>
        <v>90.857142857142861</v>
      </c>
      <c r="N1301" s="1032">
        <v>0</v>
      </c>
      <c r="O1301" s="936" t="s">
        <v>5791</v>
      </c>
      <c r="P1301" s="1186">
        <f t="shared" si="44"/>
        <v>0</v>
      </c>
      <c r="Q1301" s="803" t="str" cm="1">
        <f t="array" aca="1" ref="Q1301" ca="1">IF(ISNUMBER(P1301),IF(P1301=100%,"CUMPLIDA",IF(AND(ISNUMBER(L1301),ISNUMBER(INDIRECT("FECHA_"&amp;$B1301,1))), IF(L1301&lt;=INDIRECT("FECHA_"&amp;$B1301,1),"INCUMPLIDA","PROCESO"), "VERIFICAR FECHA")),"SIN VALOR AVANCE")</f>
        <v>PROCESO</v>
      </c>
    </row>
    <row r="1302" spans="1:17" ht="330.75" x14ac:dyDescent="0.2">
      <c r="A1302" s="1175" t="s">
        <v>19</v>
      </c>
      <c r="B1302" s="1172" t="s">
        <v>16</v>
      </c>
      <c r="C1302" s="1290"/>
      <c r="D1302" s="1290"/>
      <c r="E1302" s="1266"/>
      <c r="F1302" s="1266"/>
      <c r="G1302" s="46" t="s">
        <v>117</v>
      </c>
      <c r="H1302" s="46" t="s">
        <v>118</v>
      </c>
      <c r="I1302" s="936" t="s">
        <v>119</v>
      </c>
      <c r="J1302" s="1181">
        <v>2</v>
      </c>
      <c r="K1302" s="1055">
        <v>46024</v>
      </c>
      <c r="L1302" s="1055">
        <v>46660</v>
      </c>
      <c r="M1302" s="48">
        <f t="shared" si="45"/>
        <v>90.857142857142861</v>
      </c>
      <c r="N1302" s="1032">
        <v>0</v>
      </c>
      <c r="O1302" s="936" t="s">
        <v>5793</v>
      </c>
      <c r="P1302" s="1186">
        <f t="shared" si="44"/>
        <v>0</v>
      </c>
      <c r="Q1302" s="803" t="str" cm="1">
        <f t="array" aca="1" ref="Q1302" ca="1">IF(ISNUMBER(P1302),IF(P1302=100%,"CUMPLIDA",IF(AND(ISNUMBER(L1302),ISNUMBER(INDIRECT("FECHA_"&amp;$B1302,1))), IF(L1302&lt;=INDIRECT("FECHA_"&amp;$B1302,1),"INCUMPLIDA","PROCESO"), "VERIFICAR FECHA")),"SIN VALOR AVANCE")</f>
        <v>PROCESO</v>
      </c>
    </row>
    <row r="1303" spans="1:17" ht="375.75" customHeight="1" x14ac:dyDescent="0.2">
      <c r="A1303" s="1175" t="s">
        <v>19</v>
      </c>
      <c r="B1303" s="1172" t="s">
        <v>16</v>
      </c>
      <c r="C1303" s="1290" t="s">
        <v>1826</v>
      </c>
      <c r="D1303" s="1290" t="s">
        <v>1806</v>
      </c>
      <c r="E1303" s="1291" t="s">
        <v>5794</v>
      </c>
      <c r="F1303" s="1266" t="s">
        <v>1819</v>
      </c>
      <c r="G1303" s="1293" t="s">
        <v>1809</v>
      </c>
      <c r="H1303" s="1178" t="s">
        <v>682</v>
      </c>
      <c r="I1303" s="936" t="s">
        <v>683</v>
      </c>
      <c r="J1303" s="47">
        <v>1</v>
      </c>
      <c r="K1303" s="1053">
        <v>45231</v>
      </c>
      <c r="L1303" s="1053">
        <v>45504</v>
      </c>
      <c r="M1303" s="48">
        <f t="shared" si="45"/>
        <v>39</v>
      </c>
      <c r="N1303" s="1032">
        <v>1</v>
      </c>
      <c r="O1303" s="1185" t="s">
        <v>701</v>
      </c>
      <c r="P1303" s="1186">
        <f t="shared" si="44"/>
        <v>1</v>
      </c>
      <c r="Q1303" s="803" t="str" cm="1">
        <f t="array" aca="1" ref="Q1303" ca="1">IF(ISNUMBER(P1303),IF(P1303=100%,"CUMPLIDA",IF(AND(ISNUMBER(L1303),ISNUMBER(INDIRECT("FECHA_"&amp;$B1303,1))), IF(L1303&lt;=INDIRECT("FECHA_"&amp;$B1303,1),"INCUMPLIDA","PROCESO"), "VERIFICAR FECHA")),"SIN VALOR AVANCE")</f>
        <v>CUMPLIDA</v>
      </c>
    </row>
    <row r="1304" spans="1:17" ht="300.75" x14ac:dyDescent="0.2">
      <c r="A1304" s="1175" t="s">
        <v>19</v>
      </c>
      <c r="B1304" s="1172" t="s">
        <v>16</v>
      </c>
      <c r="C1304" s="1290"/>
      <c r="D1304" s="1290"/>
      <c r="E1304" s="1291"/>
      <c r="F1304" s="1266"/>
      <c r="G1304" s="1293"/>
      <c r="H1304" s="1178" t="s">
        <v>685</v>
      </c>
      <c r="I1304" s="936" t="s">
        <v>686</v>
      </c>
      <c r="J1304" s="47">
        <v>1</v>
      </c>
      <c r="K1304" s="1053">
        <v>45231</v>
      </c>
      <c r="L1304" s="1053">
        <v>45504</v>
      </c>
      <c r="M1304" s="48">
        <f t="shared" si="45"/>
        <v>39</v>
      </c>
      <c r="N1304" s="1032">
        <v>1</v>
      </c>
      <c r="O1304" s="1185" t="s">
        <v>890</v>
      </c>
      <c r="P1304" s="1186">
        <f t="shared" si="44"/>
        <v>1</v>
      </c>
      <c r="Q1304" s="803" t="str" cm="1">
        <f t="array" aca="1" ref="Q1304" ca="1">IF(ISNUMBER(P1304),IF(P1304=100%,"CUMPLIDA",IF(AND(ISNUMBER(L1304),ISNUMBER(INDIRECT("FECHA_"&amp;$B1304,1))), IF(L1304&lt;=INDIRECT("FECHA_"&amp;$B1304,1),"INCUMPLIDA","PROCESO"), "VERIFICAR FECHA")),"SIN VALOR AVANCE")</f>
        <v>CUMPLIDA</v>
      </c>
    </row>
    <row r="1305" spans="1:17" ht="180.75" x14ac:dyDescent="0.2">
      <c r="A1305" s="1175" t="s">
        <v>19</v>
      </c>
      <c r="B1305" s="1172" t="s">
        <v>16</v>
      </c>
      <c r="C1305" s="1290"/>
      <c r="D1305" s="1290"/>
      <c r="E1305" s="1291"/>
      <c r="F1305" s="1266"/>
      <c r="G1305" s="46" t="s">
        <v>97</v>
      </c>
      <c r="H1305" s="46" t="s">
        <v>98</v>
      </c>
      <c r="I1305" s="936" t="s">
        <v>99</v>
      </c>
      <c r="J1305" s="1181">
        <v>1</v>
      </c>
      <c r="K1305" s="1055">
        <v>45323</v>
      </c>
      <c r="L1305" s="1055">
        <v>45747</v>
      </c>
      <c r="M1305" s="48">
        <f t="shared" si="45"/>
        <v>60.571428571428569</v>
      </c>
      <c r="N1305" s="1032">
        <v>0</v>
      </c>
      <c r="O1305" s="1185" t="s">
        <v>702</v>
      </c>
      <c r="P1305" s="1186">
        <f t="shared" si="44"/>
        <v>0</v>
      </c>
      <c r="Q1305" s="803" t="str" cm="1">
        <f t="array" aca="1" ref="Q1305" ca="1">IF(ISNUMBER(P1305),IF(P1305=100%,"CUMPLIDA",IF(AND(ISNUMBER(L1305),ISNUMBER(INDIRECT("FECHA_"&amp;$B1305,1))), IF(L1305&lt;=INDIRECT("FECHA_"&amp;$B1305,1),"INCUMPLIDA","PROCESO"), "VERIFICAR FECHA")),"SIN VALOR AVANCE")</f>
        <v>PROCESO</v>
      </c>
    </row>
    <row r="1306" spans="1:17" ht="105.75" x14ac:dyDescent="0.2">
      <c r="A1306" s="1175" t="s">
        <v>19</v>
      </c>
      <c r="B1306" s="1172" t="s">
        <v>16</v>
      </c>
      <c r="C1306" s="1290"/>
      <c r="D1306" s="1290"/>
      <c r="E1306" s="1291"/>
      <c r="F1306" s="1266"/>
      <c r="G1306" s="46" t="s">
        <v>101</v>
      </c>
      <c r="H1306" s="46" t="s">
        <v>101</v>
      </c>
      <c r="I1306" s="936" t="s">
        <v>102</v>
      </c>
      <c r="J1306" s="1181">
        <v>1</v>
      </c>
      <c r="K1306" s="1055">
        <v>45323</v>
      </c>
      <c r="L1306" s="1055">
        <v>45747</v>
      </c>
      <c r="M1306" s="48">
        <f t="shared" si="45"/>
        <v>60.571428571428569</v>
      </c>
      <c r="N1306" s="1032">
        <v>0</v>
      </c>
      <c r="O1306" s="1185" t="s">
        <v>891</v>
      </c>
      <c r="P1306" s="1186">
        <f t="shared" si="44"/>
        <v>0</v>
      </c>
      <c r="Q1306" s="803" t="str" cm="1">
        <f t="array" aca="1" ref="Q1306" ca="1">IF(ISNUMBER(P1306),IF(P1306=100%,"CUMPLIDA",IF(AND(ISNUMBER(L1306),ISNUMBER(INDIRECT("FECHA_"&amp;$B1306,1))), IF(L1306&lt;=INDIRECT("FECHA_"&amp;$B1306,1),"INCUMPLIDA","PROCESO"), "VERIFICAR FECHA")),"SIN VALOR AVANCE")</f>
        <v>PROCESO</v>
      </c>
    </row>
    <row r="1307" spans="1:17" ht="105.75" x14ac:dyDescent="0.2">
      <c r="A1307" s="1175" t="s">
        <v>19</v>
      </c>
      <c r="B1307" s="1172" t="s">
        <v>16</v>
      </c>
      <c r="C1307" s="1290"/>
      <c r="D1307" s="1290"/>
      <c r="E1307" s="1291"/>
      <c r="F1307" s="1266"/>
      <c r="G1307" s="46" t="s">
        <v>237</v>
      </c>
      <c r="H1307" s="46" t="s">
        <v>238</v>
      </c>
      <c r="I1307" s="936" t="s">
        <v>239</v>
      </c>
      <c r="J1307" s="1181">
        <v>1</v>
      </c>
      <c r="K1307" s="1055">
        <v>45231</v>
      </c>
      <c r="L1307" s="1055">
        <v>45747</v>
      </c>
      <c r="M1307" s="48">
        <f t="shared" si="45"/>
        <v>73.714285714285708</v>
      </c>
      <c r="N1307" s="1032">
        <v>0</v>
      </c>
      <c r="O1307" s="1185" t="s">
        <v>891</v>
      </c>
      <c r="P1307" s="1186">
        <f t="shared" si="44"/>
        <v>0</v>
      </c>
      <c r="Q1307" s="803" t="str" cm="1">
        <f t="array" aca="1" ref="Q1307" ca="1">IF(ISNUMBER(P1307),IF(P1307=100%,"CUMPLIDA",IF(AND(ISNUMBER(L1307),ISNUMBER(INDIRECT("FECHA_"&amp;$B1307,1))), IF(L1307&lt;=INDIRECT("FECHA_"&amp;$B1307,1),"INCUMPLIDA","PROCESO"), "VERIFICAR FECHA")),"SIN VALOR AVANCE")</f>
        <v>PROCESO</v>
      </c>
    </row>
    <row r="1308" spans="1:17" ht="180.75" x14ac:dyDescent="0.2">
      <c r="A1308" s="1175" t="s">
        <v>19</v>
      </c>
      <c r="B1308" s="1172" t="s">
        <v>16</v>
      </c>
      <c r="C1308" s="1290"/>
      <c r="D1308" s="1290"/>
      <c r="E1308" s="1291"/>
      <c r="F1308" s="1266"/>
      <c r="G1308" s="46" t="s">
        <v>104</v>
      </c>
      <c r="H1308" s="46" t="s">
        <v>104</v>
      </c>
      <c r="I1308" s="936" t="s">
        <v>105</v>
      </c>
      <c r="J1308" s="1181">
        <v>1</v>
      </c>
      <c r="K1308" s="1055">
        <v>45323</v>
      </c>
      <c r="L1308" s="1055">
        <v>45747</v>
      </c>
      <c r="M1308" s="48">
        <f t="shared" si="45"/>
        <v>60.571428571428569</v>
      </c>
      <c r="N1308" s="1032">
        <v>0</v>
      </c>
      <c r="O1308" s="1185" t="s">
        <v>702</v>
      </c>
      <c r="P1308" s="1186">
        <f t="shared" si="44"/>
        <v>0</v>
      </c>
      <c r="Q1308" s="803" t="str" cm="1">
        <f t="array" aca="1" ref="Q1308" ca="1">IF(ISNUMBER(P1308),IF(P1308=100%,"CUMPLIDA",IF(AND(ISNUMBER(L1308),ISNUMBER(INDIRECT("FECHA_"&amp;$B1308,1))), IF(L1308&lt;=INDIRECT("FECHA_"&amp;$B1308,1),"INCUMPLIDA","PROCESO"), "VERIFICAR FECHA")),"SIN VALOR AVANCE")</f>
        <v>PROCESO</v>
      </c>
    </row>
    <row r="1309" spans="1:17" ht="105.75" x14ac:dyDescent="0.2">
      <c r="A1309" s="1175" t="s">
        <v>19</v>
      </c>
      <c r="B1309" s="1172" t="s">
        <v>16</v>
      </c>
      <c r="C1309" s="1290"/>
      <c r="D1309" s="1290"/>
      <c r="E1309" s="1291"/>
      <c r="F1309" s="1266"/>
      <c r="G1309" s="46" t="s">
        <v>106</v>
      </c>
      <c r="H1309" s="46" t="s">
        <v>106</v>
      </c>
      <c r="I1309" s="936" t="s">
        <v>107</v>
      </c>
      <c r="J1309" s="1181">
        <v>1</v>
      </c>
      <c r="K1309" s="1055">
        <v>45231</v>
      </c>
      <c r="L1309" s="1055">
        <v>45747</v>
      </c>
      <c r="M1309" s="48">
        <f t="shared" si="45"/>
        <v>73.714285714285708</v>
      </c>
      <c r="N1309" s="1032">
        <v>0</v>
      </c>
      <c r="O1309" s="1185" t="s">
        <v>891</v>
      </c>
      <c r="P1309" s="1186">
        <f t="shared" si="44"/>
        <v>0</v>
      </c>
      <c r="Q1309" s="803" t="str" cm="1">
        <f t="array" aca="1" ref="Q1309" ca="1">IF(ISNUMBER(P1309),IF(P1309=100%,"CUMPLIDA",IF(AND(ISNUMBER(L1309),ISNUMBER(INDIRECT("FECHA_"&amp;$B1309,1))), IF(L1309&lt;=INDIRECT("FECHA_"&amp;$B1309,1),"INCUMPLIDA","PROCESO"), "VERIFICAR FECHA")),"SIN VALOR AVANCE")</f>
        <v>PROCESO</v>
      </c>
    </row>
    <row r="1310" spans="1:17" ht="270.75" x14ac:dyDescent="0.2">
      <c r="A1310" s="1175" t="s">
        <v>19</v>
      </c>
      <c r="B1310" s="1172" t="s">
        <v>16</v>
      </c>
      <c r="C1310" s="1290"/>
      <c r="D1310" s="1290"/>
      <c r="E1310" s="1291"/>
      <c r="F1310" s="1266"/>
      <c r="G1310" s="46" t="s">
        <v>108</v>
      </c>
      <c r="H1310" s="46" t="s">
        <v>108</v>
      </c>
      <c r="I1310" s="936" t="s">
        <v>109</v>
      </c>
      <c r="J1310" s="1181">
        <v>1</v>
      </c>
      <c r="K1310" s="1055">
        <v>45231</v>
      </c>
      <c r="L1310" s="1055">
        <v>45808</v>
      </c>
      <c r="M1310" s="48">
        <f t="shared" si="45"/>
        <v>82.428571428571431</v>
      </c>
      <c r="N1310" s="1032">
        <v>0</v>
      </c>
      <c r="O1310" s="1185" t="s">
        <v>718</v>
      </c>
      <c r="P1310" s="1186">
        <f t="shared" si="44"/>
        <v>0</v>
      </c>
      <c r="Q1310" s="803" t="str" cm="1">
        <f t="array" aca="1" ref="Q1310" ca="1">IF(ISNUMBER(P1310),IF(P1310=100%,"CUMPLIDA",IF(AND(ISNUMBER(L1310),ISNUMBER(INDIRECT("FECHA_"&amp;$B1310,1))), IF(L1310&lt;=INDIRECT("FECHA_"&amp;$B1310,1),"INCUMPLIDA","PROCESO"), "VERIFICAR FECHA")),"SIN VALOR AVANCE")</f>
        <v>PROCESO</v>
      </c>
    </row>
    <row r="1311" spans="1:17" ht="195.75" x14ac:dyDescent="0.2">
      <c r="A1311" s="1175" t="s">
        <v>19</v>
      </c>
      <c r="B1311" s="1172" t="s">
        <v>16</v>
      </c>
      <c r="C1311" s="1290"/>
      <c r="D1311" s="1290"/>
      <c r="E1311" s="1291"/>
      <c r="F1311" s="1266"/>
      <c r="G1311" s="46" t="s">
        <v>110</v>
      </c>
      <c r="H1311" s="46" t="s">
        <v>111</v>
      </c>
      <c r="I1311" s="936" t="s">
        <v>112</v>
      </c>
      <c r="J1311" s="1181">
        <v>7</v>
      </c>
      <c r="K1311" s="1055">
        <v>46024</v>
      </c>
      <c r="L1311" s="1055">
        <v>46660</v>
      </c>
      <c r="M1311" s="48">
        <f t="shared" si="45"/>
        <v>90.857142857142861</v>
      </c>
      <c r="N1311" s="1032">
        <v>0</v>
      </c>
      <c r="O1311" s="1185" t="s">
        <v>892</v>
      </c>
      <c r="P1311" s="1186">
        <f t="shared" si="44"/>
        <v>0</v>
      </c>
      <c r="Q1311" s="803" t="str" cm="1">
        <f t="array" aca="1" ref="Q1311" ca="1">IF(ISNUMBER(P1311),IF(P1311=100%,"CUMPLIDA",IF(AND(ISNUMBER(L1311),ISNUMBER(INDIRECT("FECHA_"&amp;$B1311,1))), IF(L1311&lt;=INDIRECT("FECHA_"&amp;$B1311,1),"INCUMPLIDA","PROCESO"), "VERIFICAR FECHA")),"SIN VALOR AVANCE")</f>
        <v>PROCESO</v>
      </c>
    </row>
    <row r="1312" spans="1:17" ht="180.75" x14ac:dyDescent="0.2">
      <c r="A1312" s="1175" t="s">
        <v>19</v>
      </c>
      <c r="B1312" s="1172" t="s">
        <v>16</v>
      </c>
      <c r="C1312" s="1290"/>
      <c r="D1312" s="1290"/>
      <c r="E1312" s="1291"/>
      <c r="F1312" s="1266"/>
      <c r="G1312" s="46" t="s">
        <v>114</v>
      </c>
      <c r="H1312" s="46" t="s">
        <v>115</v>
      </c>
      <c r="I1312" s="936" t="s">
        <v>116</v>
      </c>
      <c r="J1312" s="1181">
        <v>1</v>
      </c>
      <c r="K1312" s="1055">
        <v>46024</v>
      </c>
      <c r="L1312" s="1055">
        <v>46660</v>
      </c>
      <c r="M1312" s="48">
        <f t="shared" si="45"/>
        <v>90.857142857142861</v>
      </c>
      <c r="N1312" s="1032">
        <v>0</v>
      </c>
      <c r="O1312" s="1185" t="s">
        <v>702</v>
      </c>
      <c r="P1312" s="1186">
        <f t="shared" si="44"/>
        <v>0</v>
      </c>
      <c r="Q1312" s="803" t="str" cm="1">
        <f t="array" aca="1" ref="Q1312" ca="1">IF(ISNUMBER(P1312),IF(P1312=100%,"CUMPLIDA",IF(AND(ISNUMBER(L1312),ISNUMBER(INDIRECT("FECHA_"&amp;$B1312,1))), IF(L1312&lt;=INDIRECT("FECHA_"&amp;$B1312,1),"INCUMPLIDA","PROCESO"), "VERIFICAR FECHA")),"SIN VALOR AVANCE")</f>
        <v>PROCESO</v>
      </c>
    </row>
    <row r="1313" spans="1:17" ht="330.75" x14ac:dyDescent="0.2">
      <c r="A1313" s="1175" t="s">
        <v>19</v>
      </c>
      <c r="B1313" s="1172" t="s">
        <v>16</v>
      </c>
      <c r="C1313" s="1290"/>
      <c r="D1313" s="1290"/>
      <c r="E1313" s="1291"/>
      <c r="F1313" s="1266"/>
      <c r="G1313" s="46" t="s">
        <v>117</v>
      </c>
      <c r="H1313" s="46" t="s">
        <v>118</v>
      </c>
      <c r="I1313" s="936" t="s">
        <v>119</v>
      </c>
      <c r="J1313" s="1181">
        <v>2</v>
      </c>
      <c r="K1313" s="1055">
        <v>46024</v>
      </c>
      <c r="L1313" s="1055">
        <v>46660</v>
      </c>
      <c r="M1313" s="48">
        <f t="shared" si="45"/>
        <v>90.857142857142861</v>
      </c>
      <c r="N1313" s="1032">
        <v>0</v>
      </c>
      <c r="O1313" s="1185" t="s">
        <v>726</v>
      </c>
      <c r="P1313" s="1186">
        <f t="shared" si="44"/>
        <v>0</v>
      </c>
      <c r="Q1313" s="803" t="str" cm="1">
        <f t="array" aca="1" ref="Q1313" ca="1">IF(ISNUMBER(P1313),IF(P1313=100%,"CUMPLIDA",IF(AND(ISNUMBER(L1313),ISNUMBER(INDIRECT("FECHA_"&amp;$B1313,1))), IF(L1313&lt;=INDIRECT("FECHA_"&amp;$B1313,1),"INCUMPLIDA","PROCESO"), "VERIFICAR FECHA")),"SIN VALOR AVANCE")</f>
        <v>PROCESO</v>
      </c>
    </row>
    <row r="1314" spans="1:17" ht="210.75" customHeight="1" x14ac:dyDescent="0.2">
      <c r="A1314" s="1175" t="s">
        <v>19</v>
      </c>
      <c r="B1314" s="1172" t="s">
        <v>16</v>
      </c>
      <c r="C1314" s="1290" t="s">
        <v>1830</v>
      </c>
      <c r="D1314" s="1290" t="s">
        <v>1806</v>
      </c>
      <c r="E1314" s="1266" t="s">
        <v>5795</v>
      </c>
      <c r="F1314" s="1266" t="s">
        <v>1808</v>
      </c>
      <c r="G1314" s="1187" t="s">
        <v>1832</v>
      </c>
      <c r="H1314" s="1187" t="s">
        <v>1832</v>
      </c>
      <c r="I1314" s="936" t="s">
        <v>1833</v>
      </c>
      <c r="J1314" s="47">
        <v>1</v>
      </c>
      <c r="K1314" s="1053">
        <v>42979</v>
      </c>
      <c r="L1314" s="1053">
        <v>43100</v>
      </c>
      <c r="M1314" s="48">
        <f t="shared" si="45"/>
        <v>17.285714285714285</v>
      </c>
      <c r="N1314" s="1032">
        <v>1</v>
      </c>
      <c r="O1314" s="936" t="s">
        <v>5796</v>
      </c>
      <c r="P1314" s="1173">
        <f t="shared" si="44"/>
        <v>1</v>
      </c>
      <c r="Q1314" s="803" t="str" cm="1">
        <f t="array" aca="1" ref="Q1314" ca="1">IF(ISNUMBER(P1314),IF(P1314=100%,"CUMPLIDA",IF(AND(ISNUMBER(L1314),ISNUMBER(INDIRECT("FECHA_"&amp;$B1314,1))), IF(L1314&lt;=INDIRECT("FECHA_"&amp;$B1314,1),"INCUMPLIDA","PROCESO"), "VERIFICAR FECHA")),"SIN VALOR AVANCE")</f>
        <v>CUMPLIDA</v>
      </c>
    </row>
    <row r="1315" spans="1:17" ht="195" x14ac:dyDescent="0.2">
      <c r="A1315" s="1175" t="s">
        <v>19</v>
      </c>
      <c r="B1315" s="1172" t="s">
        <v>16</v>
      </c>
      <c r="C1315" s="1290"/>
      <c r="D1315" s="1290"/>
      <c r="E1315" s="1266"/>
      <c r="F1315" s="1266"/>
      <c r="G1315" s="1187" t="s">
        <v>1835</v>
      </c>
      <c r="H1315" s="1187" t="s">
        <v>1835</v>
      </c>
      <c r="I1315" s="936" t="s">
        <v>1833</v>
      </c>
      <c r="J1315" s="47">
        <v>1</v>
      </c>
      <c r="K1315" s="1053">
        <v>42979</v>
      </c>
      <c r="L1315" s="1053">
        <v>43100</v>
      </c>
      <c r="M1315" s="48">
        <f t="shared" si="45"/>
        <v>17.285714285714285</v>
      </c>
      <c r="N1315" s="1032">
        <v>1</v>
      </c>
      <c r="O1315" s="936" t="s">
        <v>5797</v>
      </c>
      <c r="P1315" s="1173">
        <f t="shared" ref="P1315:P1378" si="46">IF(B1315="ITRC",N1315,N1315/J1315)</f>
        <v>1</v>
      </c>
      <c r="Q1315" s="803" t="str" cm="1">
        <f t="array" aca="1" ref="Q1315" ca="1">IF(ISNUMBER(P1315),IF(P1315=100%,"CUMPLIDA",IF(AND(ISNUMBER(L1315),ISNUMBER(INDIRECT("FECHA_"&amp;$B1315,1))), IF(L1315&lt;=INDIRECT("FECHA_"&amp;$B1315,1),"INCUMPLIDA","PROCESO"), "VERIFICAR FECHA")),"SIN VALOR AVANCE")</f>
        <v>CUMPLIDA</v>
      </c>
    </row>
    <row r="1316" spans="1:17" ht="315.75" x14ac:dyDescent="0.2">
      <c r="A1316" s="1175" t="s">
        <v>19</v>
      </c>
      <c r="B1316" s="1172" t="s">
        <v>16</v>
      </c>
      <c r="C1316" s="1290"/>
      <c r="D1316" s="1290"/>
      <c r="E1316" s="1266"/>
      <c r="F1316" s="1266"/>
      <c r="G1316" s="1293" t="s">
        <v>1809</v>
      </c>
      <c r="H1316" s="1178" t="s">
        <v>682</v>
      </c>
      <c r="I1316" s="936" t="s">
        <v>683</v>
      </c>
      <c r="J1316" s="47">
        <v>1</v>
      </c>
      <c r="K1316" s="1053">
        <v>45231</v>
      </c>
      <c r="L1316" s="1053">
        <v>45504</v>
      </c>
      <c r="M1316" s="48">
        <f t="shared" si="45"/>
        <v>39</v>
      </c>
      <c r="N1316" s="1032">
        <v>1</v>
      </c>
      <c r="O1316" s="1185" t="s">
        <v>701</v>
      </c>
      <c r="P1316" s="1186">
        <f t="shared" si="46"/>
        <v>1</v>
      </c>
      <c r="Q1316" s="803" t="str" cm="1">
        <f t="array" aca="1" ref="Q1316" ca="1">IF(ISNUMBER(P1316),IF(P1316=100%,"CUMPLIDA",IF(AND(ISNUMBER(L1316),ISNUMBER(INDIRECT("FECHA_"&amp;$B1316,1))), IF(L1316&lt;=INDIRECT("FECHA_"&amp;$B1316,1),"INCUMPLIDA","PROCESO"), "VERIFICAR FECHA")),"SIN VALOR AVANCE")</f>
        <v>CUMPLIDA</v>
      </c>
    </row>
    <row r="1317" spans="1:17" ht="300.75" x14ac:dyDescent="0.2">
      <c r="A1317" s="1175" t="s">
        <v>19</v>
      </c>
      <c r="B1317" s="1172" t="s">
        <v>16</v>
      </c>
      <c r="C1317" s="1290"/>
      <c r="D1317" s="1290"/>
      <c r="E1317" s="1266"/>
      <c r="F1317" s="1266"/>
      <c r="G1317" s="1293"/>
      <c r="H1317" s="1178" t="s">
        <v>685</v>
      </c>
      <c r="I1317" s="936" t="s">
        <v>686</v>
      </c>
      <c r="J1317" s="47">
        <v>1</v>
      </c>
      <c r="K1317" s="1053">
        <v>45231</v>
      </c>
      <c r="L1317" s="1053">
        <v>45504</v>
      </c>
      <c r="M1317" s="48">
        <f t="shared" si="45"/>
        <v>39</v>
      </c>
      <c r="N1317" s="1032">
        <v>1</v>
      </c>
      <c r="O1317" s="1185" t="s">
        <v>890</v>
      </c>
      <c r="P1317" s="1186">
        <f t="shared" si="46"/>
        <v>1</v>
      </c>
      <c r="Q1317" s="803" t="str" cm="1">
        <f t="array" aca="1" ref="Q1317" ca="1">IF(ISNUMBER(P1317),IF(P1317=100%,"CUMPLIDA",IF(AND(ISNUMBER(L1317),ISNUMBER(INDIRECT("FECHA_"&amp;$B1317,1))), IF(L1317&lt;=INDIRECT("FECHA_"&amp;$B1317,1),"INCUMPLIDA","PROCESO"), "VERIFICAR FECHA")),"SIN VALOR AVANCE")</f>
        <v>CUMPLIDA</v>
      </c>
    </row>
    <row r="1318" spans="1:17" ht="165.75" x14ac:dyDescent="0.2">
      <c r="A1318" s="1175" t="s">
        <v>19</v>
      </c>
      <c r="B1318" s="1172" t="s">
        <v>16</v>
      </c>
      <c r="C1318" s="1290"/>
      <c r="D1318" s="1290"/>
      <c r="E1318" s="1266"/>
      <c r="F1318" s="1266"/>
      <c r="G1318" s="46" t="s">
        <v>97</v>
      </c>
      <c r="H1318" s="46" t="s">
        <v>98</v>
      </c>
      <c r="I1318" s="936" t="s">
        <v>99</v>
      </c>
      <c r="J1318" s="1181">
        <v>1</v>
      </c>
      <c r="K1318" s="1055">
        <v>45323</v>
      </c>
      <c r="L1318" s="1055">
        <v>45747</v>
      </c>
      <c r="M1318" s="48">
        <f t="shared" si="45"/>
        <v>60.571428571428569</v>
      </c>
      <c r="N1318" s="1032">
        <v>0</v>
      </c>
      <c r="O1318" s="1185" t="s">
        <v>706</v>
      </c>
      <c r="P1318" s="1186">
        <f t="shared" si="46"/>
        <v>0</v>
      </c>
      <c r="Q1318" s="803" t="str" cm="1">
        <f t="array" aca="1" ref="Q1318" ca="1">IF(ISNUMBER(P1318),IF(P1318=100%,"CUMPLIDA",IF(AND(ISNUMBER(L1318),ISNUMBER(INDIRECT("FECHA_"&amp;$B1318,1))), IF(L1318&lt;=INDIRECT("FECHA_"&amp;$B1318,1),"INCUMPLIDA","PROCESO"), "VERIFICAR FECHA")),"SIN VALOR AVANCE")</f>
        <v>PROCESO</v>
      </c>
    </row>
    <row r="1319" spans="1:17" ht="105.75" x14ac:dyDescent="0.2">
      <c r="A1319" s="1175" t="s">
        <v>19</v>
      </c>
      <c r="B1319" s="1172" t="s">
        <v>16</v>
      </c>
      <c r="C1319" s="1290"/>
      <c r="D1319" s="1290"/>
      <c r="E1319" s="1266"/>
      <c r="F1319" s="1266"/>
      <c r="G1319" s="46" t="s">
        <v>101</v>
      </c>
      <c r="H1319" s="46" t="s">
        <v>101</v>
      </c>
      <c r="I1319" s="936" t="s">
        <v>102</v>
      </c>
      <c r="J1319" s="1181">
        <v>1</v>
      </c>
      <c r="K1319" s="1055">
        <v>45323</v>
      </c>
      <c r="L1319" s="1055">
        <v>45747</v>
      </c>
      <c r="M1319" s="48">
        <f t="shared" si="45"/>
        <v>60.571428571428569</v>
      </c>
      <c r="N1319" s="1032">
        <v>0</v>
      </c>
      <c r="O1319" s="1185" t="s">
        <v>891</v>
      </c>
      <c r="P1319" s="1186">
        <f t="shared" si="46"/>
        <v>0</v>
      </c>
      <c r="Q1319" s="803" t="str" cm="1">
        <f t="array" aca="1" ref="Q1319" ca="1">IF(ISNUMBER(P1319),IF(P1319=100%,"CUMPLIDA",IF(AND(ISNUMBER(L1319),ISNUMBER(INDIRECT("FECHA_"&amp;$B1319,1))), IF(L1319&lt;=INDIRECT("FECHA_"&amp;$B1319,1),"INCUMPLIDA","PROCESO"), "VERIFICAR FECHA")),"SIN VALOR AVANCE")</f>
        <v>PROCESO</v>
      </c>
    </row>
    <row r="1320" spans="1:17" ht="105.75" x14ac:dyDescent="0.2">
      <c r="A1320" s="1175" t="s">
        <v>19</v>
      </c>
      <c r="B1320" s="1172" t="s">
        <v>16</v>
      </c>
      <c r="C1320" s="1290"/>
      <c r="D1320" s="1290"/>
      <c r="E1320" s="1266"/>
      <c r="F1320" s="1266"/>
      <c r="G1320" s="46" t="s">
        <v>237</v>
      </c>
      <c r="H1320" s="46" t="s">
        <v>238</v>
      </c>
      <c r="I1320" s="936" t="s">
        <v>239</v>
      </c>
      <c r="J1320" s="1181">
        <v>1</v>
      </c>
      <c r="K1320" s="1055">
        <v>45231</v>
      </c>
      <c r="L1320" s="1055">
        <v>45747</v>
      </c>
      <c r="M1320" s="48">
        <f t="shared" si="45"/>
        <v>73.714285714285708</v>
      </c>
      <c r="N1320" s="1032">
        <v>0</v>
      </c>
      <c r="O1320" s="1185" t="s">
        <v>891</v>
      </c>
      <c r="P1320" s="1186">
        <f t="shared" si="46"/>
        <v>0</v>
      </c>
      <c r="Q1320" s="803" t="str" cm="1">
        <f t="array" aca="1" ref="Q1320" ca="1">IF(ISNUMBER(P1320),IF(P1320=100%,"CUMPLIDA",IF(AND(ISNUMBER(L1320),ISNUMBER(INDIRECT("FECHA_"&amp;$B1320,1))), IF(L1320&lt;=INDIRECT("FECHA_"&amp;$B1320,1),"INCUMPLIDA","PROCESO"), "VERIFICAR FECHA")),"SIN VALOR AVANCE")</f>
        <v>PROCESO</v>
      </c>
    </row>
    <row r="1321" spans="1:17" ht="165.75" x14ac:dyDescent="0.2">
      <c r="A1321" s="1175" t="s">
        <v>19</v>
      </c>
      <c r="B1321" s="1172" t="s">
        <v>16</v>
      </c>
      <c r="C1321" s="1290"/>
      <c r="D1321" s="1290"/>
      <c r="E1321" s="1266"/>
      <c r="F1321" s="1266"/>
      <c r="G1321" s="46" t="s">
        <v>104</v>
      </c>
      <c r="H1321" s="46" t="s">
        <v>104</v>
      </c>
      <c r="I1321" s="936" t="s">
        <v>105</v>
      </c>
      <c r="J1321" s="1181">
        <v>1</v>
      </c>
      <c r="K1321" s="1055">
        <v>45323</v>
      </c>
      <c r="L1321" s="1055">
        <v>45747</v>
      </c>
      <c r="M1321" s="48">
        <f t="shared" si="45"/>
        <v>60.571428571428569</v>
      </c>
      <c r="N1321" s="1032">
        <v>0</v>
      </c>
      <c r="O1321" s="1185" t="s">
        <v>706</v>
      </c>
      <c r="P1321" s="1186">
        <f t="shared" si="46"/>
        <v>0</v>
      </c>
      <c r="Q1321" s="803" t="str" cm="1">
        <f t="array" aca="1" ref="Q1321" ca="1">IF(ISNUMBER(P1321),IF(P1321=100%,"CUMPLIDA",IF(AND(ISNUMBER(L1321),ISNUMBER(INDIRECT("FECHA_"&amp;$B1321,1))), IF(L1321&lt;=INDIRECT("FECHA_"&amp;$B1321,1),"INCUMPLIDA","PROCESO"), "VERIFICAR FECHA")),"SIN VALOR AVANCE")</f>
        <v>PROCESO</v>
      </c>
    </row>
    <row r="1322" spans="1:17" ht="105.75" x14ac:dyDescent="0.2">
      <c r="A1322" s="1175" t="s">
        <v>19</v>
      </c>
      <c r="B1322" s="1172" t="s">
        <v>16</v>
      </c>
      <c r="C1322" s="1290"/>
      <c r="D1322" s="1290"/>
      <c r="E1322" s="1266"/>
      <c r="F1322" s="1266"/>
      <c r="G1322" s="46" t="s">
        <v>106</v>
      </c>
      <c r="H1322" s="46" t="s">
        <v>106</v>
      </c>
      <c r="I1322" s="936" t="s">
        <v>107</v>
      </c>
      <c r="J1322" s="1181">
        <v>1</v>
      </c>
      <c r="K1322" s="1055">
        <v>45231</v>
      </c>
      <c r="L1322" s="1055">
        <v>45747</v>
      </c>
      <c r="M1322" s="48">
        <f t="shared" si="45"/>
        <v>73.714285714285708</v>
      </c>
      <c r="N1322" s="1032">
        <v>0</v>
      </c>
      <c r="O1322" s="1185" t="s">
        <v>891</v>
      </c>
      <c r="P1322" s="1186">
        <f t="shared" si="46"/>
        <v>0</v>
      </c>
      <c r="Q1322" s="803" t="str" cm="1">
        <f t="array" aca="1" ref="Q1322" ca="1">IF(ISNUMBER(P1322),IF(P1322=100%,"CUMPLIDA",IF(AND(ISNUMBER(L1322),ISNUMBER(INDIRECT("FECHA_"&amp;$B1322,1))), IF(L1322&lt;=INDIRECT("FECHA_"&amp;$B1322,1),"INCUMPLIDA","PROCESO"), "VERIFICAR FECHA")),"SIN VALOR AVANCE")</f>
        <v>PROCESO</v>
      </c>
    </row>
    <row r="1323" spans="1:17" ht="255.75" x14ac:dyDescent="0.2">
      <c r="A1323" s="1175" t="s">
        <v>19</v>
      </c>
      <c r="B1323" s="1172" t="s">
        <v>16</v>
      </c>
      <c r="C1323" s="1290"/>
      <c r="D1323" s="1290"/>
      <c r="E1323" s="1266"/>
      <c r="F1323" s="1266"/>
      <c r="G1323" s="46" t="s">
        <v>108</v>
      </c>
      <c r="H1323" s="46" t="s">
        <v>108</v>
      </c>
      <c r="I1323" s="936" t="s">
        <v>109</v>
      </c>
      <c r="J1323" s="1181">
        <v>1</v>
      </c>
      <c r="K1323" s="1055">
        <v>45231</v>
      </c>
      <c r="L1323" s="1055">
        <v>45808</v>
      </c>
      <c r="M1323" s="48">
        <f t="shared" si="45"/>
        <v>82.428571428571431</v>
      </c>
      <c r="N1323" s="1032">
        <v>0</v>
      </c>
      <c r="O1323" s="1185" t="s">
        <v>738</v>
      </c>
      <c r="P1323" s="1186">
        <f t="shared" si="46"/>
        <v>0</v>
      </c>
      <c r="Q1323" s="803" t="str" cm="1">
        <f t="array" aca="1" ref="Q1323" ca="1">IF(ISNUMBER(P1323),IF(P1323=100%,"CUMPLIDA",IF(AND(ISNUMBER(L1323),ISNUMBER(INDIRECT("FECHA_"&amp;$B1323,1))), IF(L1323&lt;=INDIRECT("FECHA_"&amp;$B1323,1),"INCUMPLIDA","PROCESO"), "VERIFICAR FECHA")),"SIN VALOR AVANCE")</f>
        <v>PROCESO</v>
      </c>
    </row>
    <row r="1324" spans="1:17" ht="195.75" x14ac:dyDescent="0.2">
      <c r="A1324" s="1175" t="s">
        <v>19</v>
      </c>
      <c r="B1324" s="1172" t="s">
        <v>16</v>
      </c>
      <c r="C1324" s="1290"/>
      <c r="D1324" s="1290"/>
      <c r="E1324" s="1266"/>
      <c r="F1324" s="1266"/>
      <c r="G1324" s="46" t="s">
        <v>110</v>
      </c>
      <c r="H1324" s="46" t="s">
        <v>111</v>
      </c>
      <c r="I1324" s="936" t="s">
        <v>112</v>
      </c>
      <c r="J1324" s="1181">
        <v>7</v>
      </c>
      <c r="K1324" s="1055">
        <v>46024</v>
      </c>
      <c r="L1324" s="1055">
        <v>46660</v>
      </c>
      <c r="M1324" s="48">
        <f t="shared" si="45"/>
        <v>90.857142857142861</v>
      </c>
      <c r="N1324" s="1032">
        <v>0</v>
      </c>
      <c r="O1324" s="1185" t="s">
        <v>892</v>
      </c>
      <c r="P1324" s="1186">
        <f t="shared" si="46"/>
        <v>0</v>
      </c>
      <c r="Q1324" s="803" t="str" cm="1">
        <f t="array" aca="1" ref="Q1324" ca="1">IF(ISNUMBER(P1324),IF(P1324=100%,"CUMPLIDA",IF(AND(ISNUMBER(L1324),ISNUMBER(INDIRECT("FECHA_"&amp;$B1324,1))), IF(L1324&lt;=INDIRECT("FECHA_"&amp;$B1324,1),"INCUMPLIDA","PROCESO"), "VERIFICAR FECHA")),"SIN VALOR AVANCE")</f>
        <v>PROCESO</v>
      </c>
    </row>
    <row r="1325" spans="1:17" ht="165.75" x14ac:dyDescent="0.2">
      <c r="A1325" s="1175" t="s">
        <v>19</v>
      </c>
      <c r="B1325" s="1172" t="s">
        <v>16</v>
      </c>
      <c r="C1325" s="1290"/>
      <c r="D1325" s="1290"/>
      <c r="E1325" s="1266"/>
      <c r="F1325" s="1266"/>
      <c r="G1325" s="46" t="s">
        <v>114</v>
      </c>
      <c r="H1325" s="46" t="s">
        <v>115</v>
      </c>
      <c r="I1325" s="936" t="s">
        <v>116</v>
      </c>
      <c r="J1325" s="1181">
        <v>1</v>
      </c>
      <c r="K1325" s="1055">
        <v>46024</v>
      </c>
      <c r="L1325" s="1055">
        <v>46660</v>
      </c>
      <c r="M1325" s="48">
        <f t="shared" si="45"/>
        <v>90.857142857142861</v>
      </c>
      <c r="N1325" s="1032">
        <v>0</v>
      </c>
      <c r="O1325" s="1185" t="s">
        <v>706</v>
      </c>
      <c r="P1325" s="1186">
        <f t="shared" si="46"/>
        <v>0</v>
      </c>
      <c r="Q1325" s="803" t="str" cm="1">
        <f t="array" aca="1" ref="Q1325" ca="1">IF(ISNUMBER(P1325),IF(P1325=100%,"CUMPLIDA",IF(AND(ISNUMBER(L1325),ISNUMBER(INDIRECT("FECHA_"&amp;$B1325,1))), IF(L1325&lt;=INDIRECT("FECHA_"&amp;$B1325,1),"INCUMPLIDA","PROCESO"), "VERIFICAR FECHA")),"SIN VALOR AVANCE")</f>
        <v>PROCESO</v>
      </c>
    </row>
    <row r="1326" spans="1:17" ht="330.75" x14ac:dyDescent="0.2">
      <c r="A1326" s="1175" t="s">
        <v>19</v>
      </c>
      <c r="B1326" s="1172" t="s">
        <v>16</v>
      </c>
      <c r="C1326" s="1290"/>
      <c r="D1326" s="1290"/>
      <c r="E1326" s="1266"/>
      <c r="F1326" s="1266"/>
      <c r="G1326" s="46" t="s">
        <v>117</v>
      </c>
      <c r="H1326" s="46" t="s">
        <v>118</v>
      </c>
      <c r="I1326" s="936" t="s">
        <v>119</v>
      </c>
      <c r="J1326" s="1181">
        <v>2</v>
      </c>
      <c r="K1326" s="1055">
        <v>46024</v>
      </c>
      <c r="L1326" s="1055">
        <v>46660</v>
      </c>
      <c r="M1326" s="48">
        <f t="shared" si="45"/>
        <v>90.857142857142861</v>
      </c>
      <c r="N1326" s="1032">
        <v>0</v>
      </c>
      <c r="O1326" s="1185" t="s">
        <v>726</v>
      </c>
      <c r="P1326" s="1186">
        <f t="shared" si="46"/>
        <v>0</v>
      </c>
      <c r="Q1326" s="803" t="str" cm="1">
        <f t="array" aca="1" ref="Q1326" ca="1">IF(ISNUMBER(P1326),IF(P1326=100%,"CUMPLIDA",IF(AND(ISNUMBER(L1326),ISNUMBER(INDIRECT("FECHA_"&amp;$B1326,1))), IF(L1326&lt;=INDIRECT("FECHA_"&amp;$B1326,1),"INCUMPLIDA","PROCESO"), "VERIFICAR FECHA")),"SIN VALOR AVANCE")</f>
        <v>PROCESO</v>
      </c>
    </row>
    <row r="1327" spans="1:17" ht="300" customHeight="1" x14ac:dyDescent="0.2">
      <c r="A1327" s="1175" t="s">
        <v>19</v>
      </c>
      <c r="B1327" s="1172" t="s">
        <v>16</v>
      </c>
      <c r="C1327" s="1261" t="s">
        <v>1837</v>
      </c>
      <c r="D1327" s="1261" t="s">
        <v>1838</v>
      </c>
      <c r="E1327" s="1266" t="s">
        <v>5798</v>
      </c>
      <c r="F1327" s="1266" t="s">
        <v>1840</v>
      </c>
      <c r="G1327" s="1187" t="s">
        <v>1841</v>
      </c>
      <c r="H1327" s="46" t="s">
        <v>1842</v>
      </c>
      <c r="I1327" s="1188" t="s">
        <v>1843</v>
      </c>
      <c r="J1327" s="47">
        <v>1</v>
      </c>
      <c r="K1327" s="1053">
        <v>42614</v>
      </c>
      <c r="L1327" s="1053">
        <v>42825</v>
      </c>
      <c r="M1327" s="48">
        <f t="shared" si="45"/>
        <v>30.142857142857142</v>
      </c>
      <c r="N1327" s="1032">
        <v>1</v>
      </c>
      <c r="O1327" s="936" t="s">
        <v>5799</v>
      </c>
      <c r="P1327" s="1173">
        <f t="shared" si="46"/>
        <v>1</v>
      </c>
      <c r="Q1327" s="803" t="str" cm="1">
        <f t="array" aca="1" ref="Q1327" ca="1">IF(ISNUMBER(P1327),IF(P1327=100%,"CUMPLIDA",IF(AND(ISNUMBER(L1327),ISNUMBER(INDIRECT("FECHA_"&amp;$B1327,1))), IF(L1327&lt;=INDIRECT("FECHA_"&amp;$B1327,1),"INCUMPLIDA","PROCESO"), "VERIFICAR FECHA")),"SIN VALOR AVANCE")</f>
        <v>CUMPLIDA</v>
      </c>
    </row>
    <row r="1328" spans="1:17" ht="315.75" x14ac:dyDescent="0.2">
      <c r="A1328" s="1175" t="s">
        <v>19</v>
      </c>
      <c r="B1328" s="1172" t="s">
        <v>16</v>
      </c>
      <c r="C1328" s="1261"/>
      <c r="D1328" s="1261"/>
      <c r="E1328" s="1266"/>
      <c r="F1328" s="1266"/>
      <c r="G1328" s="1294" t="s">
        <v>1845</v>
      </c>
      <c r="H1328" s="1178" t="s">
        <v>682</v>
      </c>
      <c r="I1328" s="936" t="s">
        <v>683</v>
      </c>
      <c r="J1328" s="47">
        <v>1</v>
      </c>
      <c r="K1328" s="1053">
        <v>45231</v>
      </c>
      <c r="L1328" s="1053">
        <v>45504</v>
      </c>
      <c r="M1328" s="48">
        <f t="shared" si="45"/>
        <v>39</v>
      </c>
      <c r="N1328" s="1032">
        <v>1</v>
      </c>
      <c r="O1328" s="1185" t="s">
        <v>701</v>
      </c>
      <c r="P1328" s="1186">
        <f t="shared" si="46"/>
        <v>1</v>
      </c>
      <c r="Q1328" s="803" t="str" cm="1">
        <f t="array" aca="1" ref="Q1328" ca="1">IF(ISNUMBER(P1328),IF(P1328=100%,"CUMPLIDA",IF(AND(ISNUMBER(L1328),ISNUMBER(INDIRECT("FECHA_"&amp;$B1328,1))), IF(L1328&lt;=INDIRECT("FECHA_"&amp;$B1328,1),"INCUMPLIDA","PROCESO"), "VERIFICAR FECHA")),"SIN VALOR AVANCE")</f>
        <v>CUMPLIDA</v>
      </c>
    </row>
    <row r="1329" spans="1:17" ht="255.75" x14ac:dyDescent="0.2">
      <c r="A1329" s="1175" t="s">
        <v>19</v>
      </c>
      <c r="B1329" s="1172" t="s">
        <v>16</v>
      </c>
      <c r="C1329" s="1261"/>
      <c r="D1329" s="1261"/>
      <c r="E1329" s="1266"/>
      <c r="F1329" s="1266"/>
      <c r="G1329" s="1294"/>
      <c r="H1329" s="1178" t="s">
        <v>685</v>
      </c>
      <c r="I1329" s="936" t="s">
        <v>686</v>
      </c>
      <c r="J1329" s="47">
        <v>1</v>
      </c>
      <c r="K1329" s="1053">
        <v>45231</v>
      </c>
      <c r="L1329" s="1053">
        <v>45504</v>
      </c>
      <c r="M1329" s="48">
        <f t="shared" si="45"/>
        <v>39</v>
      </c>
      <c r="N1329" s="1032">
        <v>1</v>
      </c>
      <c r="O1329" s="1185" t="s">
        <v>5800</v>
      </c>
      <c r="P1329" s="1186">
        <f t="shared" si="46"/>
        <v>1</v>
      </c>
      <c r="Q1329" s="803" t="str" cm="1">
        <f t="array" aca="1" ref="Q1329" ca="1">IF(ISNUMBER(P1329),IF(P1329=100%,"CUMPLIDA",IF(AND(ISNUMBER(L1329),ISNUMBER(INDIRECT("FECHA_"&amp;$B1329,1))), IF(L1329&lt;=INDIRECT("FECHA_"&amp;$B1329,1),"INCUMPLIDA","PROCESO"), "VERIFICAR FECHA")),"SIN VALOR AVANCE")</f>
        <v>CUMPLIDA</v>
      </c>
    </row>
    <row r="1330" spans="1:17" ht="195.75" x14ac:dyDescent="0.2">
      <c r="A1330" s="1175" t="s">
        <v>19</v>
      </c>
      <c r="B1330" s="1172" t="s">
        <v>16</v>
      </c>
      <c r="C1330" s="1261"/>
      <c r="D1330" s="1261"/>
      <c r="E1330" s="1266"/>
      <c r="F1330" s="1266"/>
      <c r="G1330" s="46" t="s">
        <v>97</v>
      </c>
      <c r="H1330" s="46" t="s">
        <v>98</v>
      </c>
      <c r="I1330" s="936" t="s">
        <v>99</v>
      </c>
      <c r="J1330" s="1181">
        <v>1</v>
      </c>
      <c r="K1330" s="1055">
        <v>45323</v>
      </c>
      <c r="L1330" s="1055">
        <v>45747</v>
      </c>
      <c r="M1330" s="48">
        <f t="shared" si="45"/>
        <v>60.571428571428569</v>
      </c>
      <c r="N1330" s="1032">
        <v>0</v>
      </c>
      <c r="O1330" s="1185" t="s">
        <v>5801</v>
      </c>
      <c r="P1330" s="1186">
        <f t="shared" si="46"/>
        <v>0</v>
      </c>
      <c r="Q1330" s="803" t="str" cm="1">
        <f t="array" aca="1" ref="Q1330" ca="1">IF(ISNUMBER(P1330),IF(P1330=100%,"CUMPLIDA",IF(AND(ISNUMBER(L1330),ISNUMBER(INDIRECT("FECHA_"&amp;$B1330,1))), IF(L1330&lt;=INDIRECT("FECHA_"&amp;$B1330,1),"INCUMPLIDA","PROCESO"), "VERIFICAR FECHA")),"SIN VALOR AVANCE")</f>
        <v>PROCESO</v>
      </c>
    </row>
    <row r="1331" spans="1:17" ht="90.75" x14ac:dyDescent="0.2">
      <c r="A1331" s="1175" t="s">
        <v>19</v>
      </c>
      <c r="B1331" s="1172" t="s">
        <v>16</v>
      </c>
      <c r="C1331" s="1261"/>
      <c r="D1331" s="1261"/>
      <c r="E1331" s="1266"/>
      <c r="F1331" s="1266"/>
      <c r="G1331" s="46" t="s">
        <v>101</v>
      </c>
      <c r="H1331" s="46" t="s">
        <v>101</v>
      </c>
      <c r="I1331" s="936" t="s">
        <v>102</v>
      </c>
      <c r="J1331" s="1181">
        <v>1</v>
      </c>
      <c r="K1331" s="1055">
        <v>45323</v>
      </c>
      <c r="L1331" s="1055">
        <v>45747</v>
      </c>
      <c r="M1331" s="48">
        <f t="shared" si="45"/>
        <v>60.571428571428569</v>
      </c>
      <c r="N1331" s="1032">
        <v>0</v>
      </c>
      <c r="O1331" s="1185" t="s">
        <v>5802</v>
      </c>
      <c r="P1331" s="1186">
        <f t="shared" si="46"/>
        <v>0</v>
      </c>
      <c r="Q1331" s="803" t="str" cm="1">
        <f t="array" aca="1" ref="Q1331" ca="1">IF(ISNUMBER(P1331),IF(P1331=100%,"CUMPLIDA",IF(AND(ISNUMBER(L1331),ISNUMBER(INDIRECT("FECHA_"&amp;$B1331,1))), IF(L1331&lt;=INDIRECT("FECHA_"&amp;$B1331,1),"INCUMPLIDA","PROCESO"), "VERIFICAR FECHA")),"SIN VALOR AVANCE")</f>
        <v>PROCESO</v>
      </c>
    </row>
    <row r="1332" spans="1:17" ht="90.75" x14ac:dyDescent="0.2">
      <c r="A1332" s="1175" t="s">
        <v>19</v>
      </c>
      <c r="B1332" s="1172" t="s">
        <v>16</v>
      </c>
      <c r="C1332" s="1261"/>
      <c r="D1332" s="1261"/>
      <c r="E1332" s="1266"/>
      <c r="F1332" s="1266"/>
      <c r="G1332" s="46" t="s">
        <v>237</v>
      </c>
      <c r="H1332" s="46" t="s">
        <v>238</v>
      </c>
      <c r="I1332" s="936" t="s">
        <v>239</v>
      </c>
      <c r="J1332" s="1181">
        <v>1</v>
      </c>
      <c r="K1332" s="1055">
        <v>45231</v>
      </c>
      <c r="L1332" s="1055">
        <v>45747</v>
      </c>
      <c r="M1332" s="48">
        <f t="shared" si="45"/>
        <v>73.714285714285708</v>
      </c>
      <c r="N1332" s="1032">
        <v>0</v>
      </c>
      <c r="O1332" s="1185" t="s">
        <v>5802</v>
      </c>
      <c r="P1332" s="1186">
        <f t="shared" si="46"/>
        <v>0</v>
      </c>
      <c r="Q1332" s="803" t="str" cm="1">
        <f t="array" aca="1" ref="Q1332" ca="1">IF(ISNUMBER(P1332),IF(P1332=100%,"CUMPLIDA",IF(AND(ISNUMBER(L1332),ISNUMBER(INDIRECT("FECHA_"&amp;$B1332,1))), IF(L1332&lt;=INDIRECT("FECHA_"&amp;$B1332,1),"INCUMPLIDA","PROCESO"), "VERIFICAR FECHA")),"SIN VALOR AVANCE")</f>
        <v>PROCESO</v>
      </c>
    </row>
    <row r="1333" spans="1:17" ht="195.75" x14ac:dyDescent="0.2">
      <c r="A1333" s="1175" t="s">
        <v>19</v>
      </c>
      <c r="B1333" s="1172" t="s">
        <v>16</v>
      </c>
      <c r="C1333" s="1261"/>
      <c r="D1333" s="1261"/>
      <c r="E1333" s="1266"/>
      <c r="F1333" s="1266"/>
      <c r="G1333" s="46" t="s">
        <v>104</v>
      </c>
      <c r="H1333" s="46" t="s">
        <v>104</v>
      </c>
      <c r="I1333" s="936" t="s">
        <v>105</v>
      </c>
      <c r="J1333" s="1181">
        <v>1</v>
      </c>
      <c r="K1333" s="1055">
        <v>45323</v>
      </c>
      <c r="L1333" s="1055">
        <v>45747</v>
      </c>
      <c r="M1333" s="48">
        <f t="shared" si="45"/>
        <v>60.571428571428569</v>
      </c>
      <c r="N1333" s="1032">
        <v>0</v>
      </c>
      <c r="O1333" s="1185" t="s">
        <v>5801</v>
      </c>
      <c r="P1333" s="1186">
        <f t="shared" si="46"/>
        <v>0</v>
      </c>
      <c r="Q1333" s="803" t="str" cm="1">
        <f t="array" aca="1" ref="Q1333" ca="1">IF(ISNUMBER(P1333),IF(P1333=100%,"CUMPLIDA",IF(AND(ISNUMBER(L1333),ISNUMBER(INDIRECT("FECHA_"&amp;$B1333,1))), IF(L1333&lt;=INDIRECT("FECHA_"&amp;$B1333,1),"INCUMPLIDA","PROCESO"), "VERIFICAR FECHA")),"SIN VALOR AVANCE")</f>
        <v>PROCESO</v>
      </c>
    </row>
    <row r="1334" spans="1:17" ht="90.75" x14ac:dyDescent="0.2">
      <c r="A1334" s="1175" t="s">
        <v>19</v>
      </c>
      <c r="B1334" s="1172" t="s">
        <v>16</v>
      </c>
      <c r="C1334" s="1261"/>
      <c r="D1334" s="1261"/>
      <c r="E1334" s="1266"/>
      <c r="F1334" s="1266"/>
      <c r="G1334" s="46" t="s">
        <v>106</v>
      </c>
      <c r="H1334" s="46" t="s">
        <v>106</v>
      </c>
      <c r="I1334" s="936" t="s">
        <v>107</v>
      </c>
      <c r="J1334" s="1181">
        <v>1</v>
      </c>
      <c r="K1334" s="1055">
        <v>45231</v>
      </c>
      <c r="L1334" s="1055">
        <v>45747</v>
      </c>
      <c r="M1334" s="48">
        <f t="shared" si="45"/>
        <v>73.714285714285708</v>
      </c>
      <c r="N1334" s="1032">
        <v>0</v>
      </c>
      <c r="O1334" s="1185" t="s">
        <v>5802</v>
      </c>
      <c r="P1334" s="1186">
        <f t="shared" si="46"/>
        <v>0</v>
      </c>
      <c r="Q1334" s="803" t="str" cm="1">
        <f t="array" aca="1" ref="Q1334" ca="1">IF(ISNUMBER(P1334),IF(P1334=100%,"CUMPLIDA",IF(AND(ISNUMBER(L1334),ISNUMBER(INDIRECT("FECHA_"&amp;$B1334,1))), IF(L1334&lt;=INDIRECT("FECHA_"&amp;$B1334,1),"INCUMPLIDA","PROCESO"), "VERIFICAR FECHA")),"SIN VALOR AVANCE")</f>
        <v>PROCESO</v>
      </c>
    </row>
    <row r="1335" spans="1:17" ht="255.75" x14ac:dyDescent="0.2">
      <c r="A1335" s="1175" t="s">
        <v>19</v>
      </c>
      <c r="B1335" s="1172" t="s">
        <v>16</v>
      </c>
      <c r="C1335" s="1261"/>
      <c r="D1335" s="1261"/>
      <c r="E1335" s="1266"/>
      <c r="F1335" s="1266"/>
      <c r="G1335" s="46" t="s">
        <v>108</v>
      </c>
      <c r="H1335" s="46" t="s">
        <v>108</v>
      </c>
      <c r="I1335" s="936" t="s">
        <v>109</v>
      </c>
      <c r="J1335" s="1181">
        <v>1</v>
      </c>
      <c r="K1335" s="1055">
        <v>45231</v>
      </c>
      <c r="L1335" s="1055">
        <v>45808</v>
      </c>
      <c r="M1335" s="48">
        <f t="shared" si="45"/>
        <v>82.428571428571431</v>
      </c>
      <c r="N1335" s="1032">
        <v>0</v>
      </c>
      <c r="O1335" s="1185" t="s">
        <v>5800</v>
      </c>
      <c r="P1335" s="1186">
        <f t="shared" si="46"/>
        <v>0</v>
      </c>
      <c r="Q1335" s="803" t="str" cm="1">
        <f t="array" aca="1" ref="Q1335" ca="1">IF(ISNUMBER(P1335),IF(P1335=100%,"CUMPLIDA",IF(AND(ISNUMBER(L1335),ISNUMBER(INDIRECT("FECHA_"&amp;$B1335,1))), IF(L1335&lt;=INDIRECT("FECHA_"&amp;$B1335,1),"INCUMPLIDA","PROCESO"), "VERIFICAR FECHA")),"SIN VALOR AVANCE")</f>
        <v>PROCESO</v>
      </c>
    </row>
    <row r="1336" spans="1:17" ht="90.75" x14ac:dyDescent="0.2">
      <c r="A1336" s="1175" t="s">
        <v>19</v>
      </c>
      <c r="B1336" s="1172" t="s">
        <v>16</v>
      </c>
      <c r="C1336" s="1261"/>
      <c r="D1336" s="1261"/>
      <c r="E1336" s="1266"/>
      <c r="F1336" s="1266"/>
      <c r="G1336" s="46" t="s">
        <v>110</v>
      </c>
      <c r="H1336" s="46" t="s">
        <v>111</v>
      </c>
      <c r="I1336" s="936" t="s">
        <v>112</v>
      </c>
      <c r="J1336" s="1181">
        <v>8</v>
      </c>
      <c r="K1336" s="1055">
        <v>45809</v>
      </c>
      <c r="L1336" s="1055">
        <v>46568</v>
      </c>
      <c r="M1336" s="48">
        <f t="shared" si="45"/>
        <v>108.42857142857143</v>
      </c>
      <c r="N1336" s="1032">
        <v>0</v>
      </c>
      <c r="O1336" s="1185" t="s">
        <v>5802</v>
      </c>
      <c r="P1336" s="1186">
        <f t="shared" si="46"/>
        <v>0</v>
      </c>
      <c r="Q1336" s="803" t="str" cm="1">
        <f t="array" aca="1" ref="Q1336" ca="1">IF(ISNUMBER(P1336),IF(P1336=100%,"CUMPLIDA",IF(AND(ISNUMBER(L1336),ISNUMBER(INDIRECT("FECHA_"&amp;$B1336,1))), IF(L1336&lt;=INDIRECT("FECHA_"&amp;$B1336,1),"INCUMPLIDA","PROCESO"), "VERIFICAR FECHA")),"SIN VALOR AVANCE")</f>
        <v>PROCESO</v>
      </c>
    </row>
    <row r="1337" spans="1:17" ht="195.75" x14ac:dyDescent="0.2">
      <c r="A1337" s="1175" t="s">
        <v>19</v>
      </c>
      <c r="B1337" s="1172" t="s">
        <v>16</v>
      </c>
      <c r="C1337" s="1261"/>
      <c r="D1337" s="1261"/>
      <c r="E1337" s="1266"/>
      <c r="F1337" s="1266"/>
      <c r="G1337" s="46" t="s">
        <v>114</v>
      </c>
      <c r="H1337" s="46" t="s">
        <v>115</v>
      </c>
      <c r="I1337" s="936" t="s">
        <v>116</v>
      </c>
      <c r="J1337" s="1181">
        <v>1</v>
      </c>
      <c r="K1337" s="1055">
        <v>45809</v>
      </c>
      <c r="L1337" s="1055">
        <v>46568</v>
      </c>
      <c r="M1337" s="48">
        <f t="shared" si="45"/>
        <v>108.42857142857143</v>
      </c>
      <c r="N1337" s="1032">
        <v>0</v>
      </c>
      <c r="O1337" s="1185" t="s">
        <v>5801</v>
      </c>
      <c r="P1337" s="1186">
        <f t="shared" si="46"/>
        <v>0</v>
      </c>
      <c r="Q1337" s="803" t="str" cm="1">
        <f t="array" aca="1" ref="Q1337" ca="1">IF(ISNUMBER(P1337),IF(P1337=100%,"CUMPLIDA",IF(AND(ISNUMBER(L1337),ISNUMBER(INDIRECT("FECHA_"&amp;$B1337,1))), IF(L1337&lt;=INDIRECT("FECHA_"&amp;$B1337,1),"INCUMPLIDA","PROCESO"), "VERIFICAR FECHA")),"SIN VALOR AVANCE")</f>
        <v>PROCESO</v>
      </c>
    </row>
    <row r="1338" spans="1:17" ht="255.75" x14ac:dyDescent="0.2">
      <c r="A1338" s="1175" t="s">
        <v>19</v>
      </c>
      <c r="B1338" s="1172" t="s">
        <v>16</v>
      </c>
      <c r="C1338" s="1261"/>
      <c r="D1338" s="1261"/>
      <c r="E1338" s="1266"/>
      <c r="F1338" s="1266"/>
      <c r="G1338" s="46" t="s">
        <v>117</v>
      </c>
      <c r="H1338" s="46" t="s">
        <v>118</v>
      </c>
      <c r="I1338" s="936" t="s">
        <v>119</v>
      </c>
      <c r="J1338" s="1181">
        <v>2</v>
      </c>
      <c r="K1338" s="1055">
        <v>45809</v>
      </c>
      <c r="L1338" s="1055">
        <v>46568</v>
      </c>
      <c r="M1338" s="48">
        <f t="shared" ref="M1338:M1401" si="47">(L1338-K1338)/7</f>
        <v>108.42857142857143</v>
      </c>
      <c r="N1338" s="1032">
        <v>0</v>
      </c>
      <c r="O1338" s="1185" t="s">
        <v>5800</v>
      </c>
      <c r="P1338" s="1186">
        <f t="shared" si="46"/>
        <v>0</v>
      </c>
      <c r="Q1338" s="803" t="str" cm="1">
        <f t="array" aca="1" ref="Q1338" ca="1">IF(ISNUMBER(P1338),IF(P1338=100%,"CUMPLIDA",IF(AND(ISNUMBER(L1338),ISNUMBER(INDIRECT("FECHA_"&amp;$B1338,1))), IF(L1338&lt;=INDIRECT("FECHA_"&amp;$B1338,1),"INCUMPLIDA","PROCESO"), "VERIFICAR FECHA")),"SIN VALOR AVANCE")</f>
        <v>PROCESO</v>
      </c>
    </row>
    <row r="1339" spans="1:17" ht="105.75" x14ac:dyDescent="0.2">
      <c r="A1339" s="1175" t="s">
        <v>19</v>
      </c>
      <c r="B1339" s="1172" t="s">
        <v>16</v>
      </c>
      <c r="C1339" s="1261"/>
      <c r="D1339" s="1261"/>
      <c r="E1339" s="1266"/>
      <c r="F1339" s="1266"/>
      <c r="G1339" s="1187" t="s">
        <v>1849</v>
      </c>
      <c r="H1339" s="1187" t="s">
        <v>1849</v>
      </c>
      <c r="I1339" s="1188" t="s">
        <v>1850</v>
      </c>
      <c r="J1339" s="47">
        <v>1</v>
      </c>
      <c r="K1339" s="1053">
        <v>42795</v>
      </c>
      <c r="L1339" s="1053">
        <v>42855</v>
      </c>
      <c r="M1339" s="48">
        <f t="shared" si="47"/>
        <v>8.5714285714285712</v>
      </c>
      <c r="N1339" s="1032">
        <v>1</v>
      </c>
      <c r="O1339" s="936" t="s">
        <v>5803</v>
      </c>
      <c r="P1339" s="1173">
        <f t="shared" si="46"/>
        <v>1</v>
      </c>
      <c r="Q1339" s="803" t="str" cm="1">
        <f t="array" aca="1" ref="Q1339" ca="1">IF(ISNUMBER(P1339),IF(P1339=100%,"CUMPLIDA",IF(AND(ISNUMBER(L1339),ISNUMBER(INDIRECT("FECHA_"&amp;$B1339,1))), IF(L1339&lt;=INDIRECT("FECHA_"&amp;$B1339,1),"INCUMPLIDA","PROCESO"), "VERIFICAR FECHA")),"SIN VALOR AVANCE")</f>
        <v>CUMPLIDA</v>
      </c>
    </row>
    <row r="1340" spans="1:17" ht="150.75" x14ac:dyDescent="0.2">
      <c r="A1340" s="1175" t="s">
        <v>19</v>
      </c>
      <c r="B1340" s="1172" t="s">
        <v>16</v>
      </c>
      <c r="C1340" s="1261"/>
      <c r="D1340" s="1261"/>
      <c r="E1340" s="1266"/>
      <c r="F1340" s="1266"/>
      <c r="G1340" s="1187" t="s">
        <v>1852</v>
      </c>
      <c r="H1340" s="1187" t="s">
        <v>1852</v>
      </c>
      <c r="I1340" s="1188" t="s">
        <v>1853</v>
      </c>
      <c r="J1340" s="47">
        <v>1</v>
      </c>
      <c r="K1340" s="1053">
        <v>42855</v>
      </c>
      <c r="L1340" s="1053">
        <v>42916</v>
      </c>
      <c r="M1340" s="48">
        <f t="shared" si="47"/>
        <v>8.7142857142857135</v>
      </c>
      <c r="N1340" s="1032">
        <v>1</v>
      </c>
      <c r="O1340" s="936" t="s">
        <v>5804</v>
      </c>
      <c r="P1340" s="1173">
        <f t="shared" si="46"/>
        <v>1</v>
      </c>
      <c r="Q1340" s="803" t="str" cm="1">
        <f t="array" aca="1" ref="Q1340" ca="1">IF(ISNUMBER(P1340),IF(P1340=100%,"CUMPLIDA",IF(AND(ISNUMBER(L1340),ISNUMBER(INDIRECT("FECHA_"&amp;$B1340,1))), IF(L1340&lt;=INDIRECT("FECHA_"&amp;$B1340,1),"INCUMPLIDA","PROCESO"), "VERIFICAR FECHA")),"SIN VALOR AVANCE")</f>
        <v>CUMPLIDA</v>
      </c>
    </row>
    <row r="1341" spans="1:17" ht="315.75" x14ac:dyDescent="0.2">
      <c r="A1341" s="1175" t="s">
        <v>19</v>
      </c>
      <c r="B1341" s="1172" t="s">
        <v>16</v>
      </c>
      <c r="C1341" s="1261" t="s">
        <v>1855</v>
      </c>
      <c r="D1341" s="1261" t="s">
        <v>1856</v>
      </c>
      <c r="E1341" s="1266" t="s">
        <v>5805</v>
      </c>
      <c r="F1341" s="1266" t="s">
        <v>1858</v>
      </c>
      <c r="G1341" s="1293" t="s">
        <v>800</v>
      </c>
      <c r="H1341" s="1178" t="s">
        <v>682</v>
      </c>
      <c r="I1341" s="936" t="s">
        <v>683</v>
      </c>
      <c r="J1341" s="47">
        <v>1</v>
      </c>
      <c r="K1341" s="1053">
        <v>45231</v>
      </c>
      <c r="L1341" s="1053">
        <v>45504</v>
      </c>
      <c r="M1341" s="48">
        <f t="shared" si="47"/>
        <v>39</v>
      </c>
      <c r="N1341" s="1032">
        <v>1</v>
      </c>
      <c r="O1341" s="1185" t="s">
        <v>701</v>
      </c>
      <c r="P1341" s="1186">
        <f t="shared" si="46"/>
        <v>1</v>
      </c>
      <c r="Q1341" s="803" t="str" cm="1">
        <f t="array" aca="1" ref="Q1341" ca="1">IF(ISNUMBER(P1341),IF(P1341=100%,"CUMPLIDA",IF(AND(ISNUMBER(L1341),ISNUMBER(INDIRECT("FECHA_"&amp;$B1341,1))), IF(L1341&lt;=INDIRECT("FECHA_"&amp;$B1341,1),"INCUMPLIDA","PROCESO"), "VERIFICAR FECHA")),"SIN VALOR AVANCE")</f>
        <v>CUMPLIDA</v>
      </c>
    </row>
    <row r="1342" spans="1:17" ht="270.75" x14ac:dyDescent="0.2">
      <c r="A1342" s="1175" t="s">
        <v>19</v>
      </c>
      <c r="B1342" s="1172" t="s">
        <v>16</v>
      </c>
      <c r="C1342" s="1261"/>
      <c r="D1342" s="1261"/>
      <c r="E1342" s="1266"/>
      <c r="F1342" s="1266"/>
      <c r="G1342" s="1293"/>
      <c r="H1342" s="1178" t="s">
        <v>685</v>
      </c>
      <c r="I1342" s="936" t="s">
        <v>686</v>
      </c>
      <c r="J1342" s="47">
        <v>1</v>
      </c>
      <c r="K1342" s="1053">
        <v>45231</v>
      </c>
      <c r="L1342" s="1053">
        <v>45504</v>
      </c>
      <c r="M1342" s="48">
        <f t="shared" si="47"/>
        <v>39</v>
      </c>
      <c r="N1342" s="1032">
        <v>1</v>
      </c>
      <c r="O1342" s="1185" t="s">
        <v>5806</v>
      </c>
      <c r="P1342" s="1186">
        <f t="shared" si="46"/>
        <v>1</v>
      </c>
      <c r="Q1342" s="803" t="str" cm="1">
        <f t="array" aca="1" ref="Q1342" ca="1">IF(ISNUMBER(P1342),IF(P1342=100%,"CUMPLIDA",IF(AND(ISNUMBER(L1342),ISNUMBER(INDIRECT("FECHA_"&amp;$B1342,1))), IF(L1342&lt;=INDIRECT("FECHA_"&amp;$B1342,1),"INCUMPLIDA","PROCESO"), "VERIFICAR FECHA")),"SIN VALOR AVANCE")</f>
        <v>CUMPLIDA</v>
      </c>
    </row>
    <row r="1343" spans="1:17" ht="210.75" x14ac:dyDescent="0.2">
      <c r="A1343" s="1175" t="s">
        <v>19</v>
      </c>
      <c r="B1343" s="1172" t="s">
        <v>16</v>
      </c>
      <c r="C1343" s="1261"/>
      <c r="D1343" s="1261"/>
      <c r="E1343" s="1266"/>
      <c r="F1343" s="1266"/>
      <c r="G1343" s="46" t="s">
        <v>97</v>
      </c>
      <c r="H1343" s="46" t="s">
        <v>98</v>
      </c>
      <c r="I1343" s="936" t="s">
        <v>99</v>
      </c>
      <c r="J1343" s="1181">
        <v>1</v>
      </c>
      <c r="K1343" s="1055">
        <v>45323</v>
      </c>
      <c r="L1343" s="1055">
        <v>45747</v>
      </c>
      <c r="M1343" s="48">
        <f t="shared" si="47"/>
        <v>60.571428571428569</v>
      </c>
      <c r="N1343" s="1032">
        <v>0</v>
      </c>
      <c r="O1343" s="1185" t="s">
        <v>5807</v>
      </c>
      <c r="P1343" s="1186">
        <f t="shared" si="46"/>
        <v>0</v>
      </c>
      <c r="Q1343" s="803" t="str" cm="1">
        <f t="array" aca="1" ref="Q1343" ca="1">IF(ISNUMBER(P1343),IF(P1343=100%,"CUMPLIDA",IF(AND(ISNUMBER(L1343),ISNUMBER(INDIRECT("FECHA_"&amp;$B1343,1))), IF(L1343&lt;=INDIRECT("FECHA_"&amp;$B1343,1),"INCUMPLIDA","PROCESO"), "VERIFICAR FECHA")),"SIN VALOR AVANCE")</f>
        <v>PROCESO</v>
      </c>
    </row>
    <row r="1344" spans="1:17" ht="90.75" x14ac:dyDescent="0.2">
      <c r="A1344" s="1175" t="s">
        <v>19</v>
      </c>
      <c r="B1344" s="1172" t="s">
        <v>16</v>
      </c>
      <c r="C1344" s="1261"/>
      <c r="D1344" s="1261"/>
      <c r="E1344" s="1266"/>
      <c r="F1344" s="1266"/>
      <c r="G1344" s="46" t="s">
        <v>101</v>
      </c>
      <c r="H1344" s="46" t="s">
        <v>101</v>
      </c>
      <c r="I1344" s="936" t="s">
        <v>102</v>
      </c>
      <c r="J1344" s="1181">
        <v>1</v>
      </c>
      <c r="K1344" s="1055">
        <v>45323</v>
      </c>
      <c r="L1344" s="1055">
        <v>45747</v>
      </c>
      <c r="M1344" s="48">
        <f t="shared" si="47"/>
        <v>60.571428571428569</v>
      </c>
      <c r="N1344" s="1032">
        <v>0</v>
      </c>
      <c r="O1344" s="1185" t="s">
        <v>5802</v>
      </c>
      <c r="P1344" s="1186">
        <f t="shared" si="46"/>
        <v>0</v>
      </c>
      <c r="Q1344" s="803" t="str" cm="1">
        <f t="array" aca="1" ref="Q1344" ca="1">IF(ISNUMBER(P1344),IF(P1344=100%,"CUMPLIDA",IF(AND(ISNUMBER(L1344),ISNUMBER(INDIRECT("FECHA_"&amp;$B1344,1))), IF(L1344&lt;=INDIRECT("FECHA_"&amp;$B1344,1),"INCUMPLIDA","PROCESO"), "VERIFICAR FECHA")),"SIN VALOR AVANCE")</f>
        <v>PROCESO</v>
      </c>
    </row>
    <row r="1345" spans="1:17" ht="90.75" x14ac:dyDescent="0.2">
      <c r="A1345" s="1175" t="s">
        <v>19</v>
      </c>
      <c r="B1345" s="1172" t="s">
        <v>16</v>
      </c>
      <c r="C1345" s="1261"/>
      <c r="D1345" s="1261"/>
      <c r="E1345" s="1266"/>
      <c r="F1345" s="1266"/>
      <c r="G1345" s="46" t="s">
        <v>237</v>
      </c>
      <c r="H1345" s="46" t="s">
        <v>238</v>
      </c>
      <c r="I1345" s="936" t="s">
        <v>239</v>
      </c>
      <c r="J1345" s="1181">
        <v>1</v>
      </c>
      <c r="K1345" s="1055">
        <v>45231</v>
      </c>
      <c r="L1345" s="1055">
        <v>45747</v>
      </c>
      <c r="M1345" s="48">
        <f t="shared" si="47"/>
        <v>73.714285714285708</v>
      </c>
      <c r="N1345" s="1032">
        <v>0</v>
      </c>
      <c r="O1345" s="1185" t="s">
        <v>5802</v>
      </c>
      <c r="P1345" s="1186">
        <f t="shared" si="46"/>
        <v>0</v>
      </c>
      <c r="Q1345" s="803" t="str" cm="1">
        <f t="array" aca="1" ref="Q1345" ca="1">IF(ISNUMBER(P1345),IF(P1345=100%,"CUMPLIDA",IF(AND(ISNUMBER(L1345),ISNUMBER(INDIRECT("FECHA_"&amp;$B1345,1))), IF(L1345&lt;=INDIRECT("FECHA_"&amp;$B1345,1),"INCUMPLIDA","PROCESO"), "VERIFICAR FECHA")),"SIN VALOR AVANCE")</f>
        <v>PROCESO</v>
      </c>
    </row>
    <row r="1346" spans="1:17" ht="210.75" x14ac:dyDescent="0.2">
      <c r="A1346" s="1175" t="s">
        <v>19</v>
      </c>
      <c r="B1346" s="1172" t="s">
        <v>16</v>
      </c>
      <c r="C1346" s="1261"/>
      <c r="D1346" s="1261"/>
      <c r="E1346" s="1266"/>
      <c r="F1346" s="1266"/>
      <c r="G1346" s="46" t="s">
        <v>104</v>
      </c>
      <c r="H1346" s="46" t="s">
        <v>104</v>
      </c>
      <c r="I1346" s="936" t="s">
        <v>105</v>
      </c>
      <c r="J1346" s="1181">
        <v>1</v>
      </c>
      <c r="K1346" s="1055">
        <v>45323</v>
      </c>
      <c r="L1346" s="1055">
        <v>45747</v>
      </c>
      <c r="M1346" s="48">
        <f t="shared" si="47"/>
        <v>60.571428571428569</v>
      </c>
      <c r="N1346" s="1032">
        <v>0</v>
      </c>
      <c r="O1346" s="1185" t="s">
        <v>5807</v>
      </c>
      <c r="P1346" s="1186">
        <f t="shared" si="46"/>
        <v>0</v>
      </c>
      <c r="Q1346" s="803" t="str" cm="1">
        <f t="array" aca="1" ref="Q1346" ca="1">IF(ISNUMBER(P1346),IF(P1346=100%,"CUMPLIDA",IF(AND(ISNUMBER(L1346),ISNUMBER(INDIRECT("FECHA_"&amp;$B1346,1))), IF(L1346&lt;=INDIRECT("FECHA_"&amp;$B1346,1),"INCUMPLIDA","PROCESO"), "VERIFICAR FECHA")),"SIN VALOR AVANCE")</f>
        <v>PROCESO</v>
      </c>
    </row>
    <row r="1347" spans="1:17" ht="90.75" x14ac:dyDescent="0.2">
      <c r="A1347" s="1175" t="s">
        <v>19</v>
      </c>
      <c r="B1347" s="1172" t="s">
        <v>16</v>
      </c>
      <c r="C1347" s="1261"/>
      <c r="D1347" s="1261"/>
      <c r="E1347" s="1266"/>
      <c r="F1347" s="1266"/>
      <c r="G1347" s="46" t="s">
        <v>106</v>
      </c>
      <c r="H1347" s="46" t="s">
        <v>106</v>
      </c>
      <c r="I1347" s="936" t="s">
        <v>107</v>
      </c>
      <c r="J1347" s="1181">
        <v>1</v>
      </c>
      <c r="K1347" s="1055">
        <v>45231</v>
      </c>
      <c r="L1347" s="1055">
        <v>45747</v>
      </c>
      <c r="M1347" s="48">
        <f t="shared" si="47"/>
        <v>73.714285714285708</v>
      </c>
      <c r="N1347" s="1032">
        <v>0</v>
      </c>
      <c r="O1347" s="1185" t="s">
        <v>5802</v>
      </c>
      <c r="P1347" s="1186">
        <f t="shared" si="46"/>
        <v>0</v>
      </c>
      <c r="Q1347" s="803" t="str" cm="1">
        <f t="array" aca="1" ref="Q1347" ca="1">IF(ISNUMBER(P1347),IF(P1347=100%,"CUMPLIDA",IF(AND(ISNUMBER(L1347),ISNUMBER(INDIRECT("FECHA_"&amp;$B1347,1))), IF(L1347&lt;=INDIRECT("FECHA_"&amp;$B1347,1),"INCUMPLIDA","PROCESO"), "VERIFICAR FECHA")),"SIN VALOR AVANCE")</f>
        <v>PROCESO</v>
      </c>
    </row>
    <row r="1348" spans="1:17" ht="270.75" x14ac:dyDescent="0.2">
      <c r="A1348" s="1175" t="s">
        <v>19</v>
      </c>
      <c r="B1348" s="1172" t="s">
        <v>16</v>
      </c>
      <c r="C1348" s="1261"/>
      <c r="D1348" s="1261"/>
      <c r="E1348" s="1266"/>
      <c r="F1348" s="1266"/>
      <c r="G1348" s="46" t="s">
        <v>108</v>
      </c>
      <c r="H1348" s="46" t="s">
        <v>108</v>
      </c>
      <c r="I1348" s="936" t="s">
        <v>109</v>
      </c>
      <c r="J1348" s="1181">
        <v>1</v>
      </c>
      <c r="K1348" s="1055">
        <v>45231</v>
      </c>
      <c r="L1348" s="1055">
        <v>45808</v>
      </c>
      <c r="M1348" s="48">
        <f t="shared" si="47"/>
        <v>82.428571428571431</v>
      </c>
      <c r="N1348" s="1032">
        <v>0</v>
      </c>
      <c r="O1348" s="1185" t="s">
        <v>5806</v>
      </c>
      <c r="P1348" s="1186">
        <f t="shared" si="46"/>
        <v>0</v>
      </c>
      <c r="Q1348" s="803" t="str" cm="1">
        <f t="array" aca="1" ref="Q1348" ca="1">IF(ISNUMBER(P1348),IF(P1348=100%,"CUMPLIDA",IF(AND(ISNUMBER(L1348),ISNUMBER(INDIRECT("FECHA_"&amp;$B1348,1))), IF(L1348&lt;=INDIRECT("FECHA_"&amp;$B1348,1),"INCUMPLIDA","PROCESO"), "VERIFICAR FECHA")),"SIN VALOR AVANCE")</f>
        <v>PROCESO</v>
      </c>
    </row>
    <row r="1349" spans="1:17" ht="90.75" x14ac:dyDescent="0.2">
      <c r="A1349" s="1175" t="s">
        <v>19</v>
      </c>
      <c r="B1349" s="1172" t="s">
        <v>16</v>
      </c>
      <c r="C1349" s="1261"/>
      <c r="D1349" s="1261"/>
      <c r="E1349" s="1266"/>
      <c r="F1349" s="1266"/>
      <c r="G1349" s="46" t="s">
        <v>110</v>
      </c>
      <c r="H1349" s="46" t="s">
        <v>111</v>
      </c>
      <c r="I1349" s="936" t="s">
        <v>112</v>
      </c>
      <c r="J1349" s="1181">
        <v>8</v>
      </c>
      <c r="K1349" s="1055">
        <v>45809</v>
      </c>
      <c r="L1349" s="1055">
        <v>46568</v>
      </c>
      <c r="M1349" s="48">
        <f t="shared" si="47"/>
        <v>108.42857142857143</v>
      </c>
      <c r="N1349" s="1032">
        <v>0</v>
      </c>
      <c r="O1349" s="1185" t="s">
        <v>5802</v>
      </c>
      <c r="P1349" s="1186">
        <f t="shared" si="46"/>
        <v>0</v>
      </c>
      <c r="Q1349" s="803" t="str" cm="1">
        <f t="array" aca="1" ref="Q1349" ca="1">IF(ISNUMBER(P1349),IF(P1349=100%,"CUMPLIDA",IF(AND(ISNUMBER(L1349),ISNUMBER(INDIRECT("FECHA_"&amp;$B1349,1))), IF(L1349&lt;=INDIRECT("FECHA_"&amp;$B1349,1),"INCUMPLIDA","PROCESO"), "VERIFICAR FECHA")),"SIN VALOR AVANCE")</f>
        <v>PROCESO</v>
      </c>
    </row>
    <row r="1350" spans="1:17" ht="210.75" x14ac:dyDescent="0.2">
      <c r="A1350" s="1175" t="s">
        <v>19</v>
      </c>
      <c r="B1350" s="1172" t="s">
        <v>16</v>
      </c>
      <c r="C1350" s="1261"/>
      <c r="D1350" s="1261"/>
      <c r="E1350" s="1266"/>
      <c r="F1350" s="1266"/>
      <c r="G1350" s="46" t="s">
        <v>114</v>
      </c>
      <c r="H1350" s="46" t="s">
        <v>115</v>
      </c>
      <c r="I1350" s="936" t="s">
        <v>116</v>
      </c>
      <c r="J1350" s="1181">
        <v>1</v>
      </c>
      <c r="K1350" s="1055">
        <v>45809</v>
      </c>
      <c r="L1350" s="1055">
        <v>46568</v>
      </c>
      <c r="M1350" s="48">
        <f t="shared" si="47"/>
        <v>108.42857142857143</v>
      </c>
      <c r="N1350" s="1032">
        <v>0</v>
      </c>
      <c r="O1350" s="1185" t="s">
        <v>5807</v>
      </c>
      <c r="P1350" s="1186">
        <f t="shared" si="46"/>
        <v>0</v>
      </c>
      <c r="Q1350" s="803" t="str" cm="1">
        <f t="array" aca="1" ref="Q1350" ca="1">IF(ISNUMBER(P1350),IF(P1350=100%,"CUMPLIDA",IF(AND(ISNUMBER(L1350),ISNUMBER(INDIRECT("FECHA_"&amp;$B1350,1))), IF(L1350&lt;=INDIRECT("FECHA_"&amp;$B1350,1),"INCUMPLIDA","PROCESO"), "VERIFICAR FECHA")),"SIN VALOR AVANCE")</f>
        <v>PROCESO</v>
      </c>
    </row>
    <row r="1351" spans="1:17" ht="270.75" x14ac:dyDescent="0.2">
      <c r="A1351" s="1175" t="s">
        <v>19</v>
      </c>
      <c r="B1351" s="1172" t="s">
        <v>16</v>
      </c>
      <c r="C1351" s="1261"/>
      <c r="D1351" s="1261"/>
      <c r="E1351" s="1266"/>
      <c r="F1351" s="1266"/>
      <c r="G1351" s="46" t="s">
        <v>117</v>
      </c>
      <c r="H1351" s="46" t="s">
        <v>118</v>
      </c>
      <c r="I1351" s="936" t="s">
        <v>119</v>
      </c>
      <c r="J1351" s="1181">
        <v>2</v>
      </c>
      <c r="K1351" s="1055">
        <v>45809</v>
      </c>
      <c r="L1351" s="1055">
        <v>46568</v>
      </c>
      <c r="M1351" s="48">
        <f t="shared" si="47"/>
        <v>108.42857142857143</v>
      </c>
      <c r="N1351" s="1032">
        <v>0</v>
      </c>
      <c r="O1351" s="1185" t="s">
        <v>5806</v>
      </c>
      <c r="P1351" s="1186">
        <f t="shared" si="46"/>
        <v>0</v>
      </c>
      <c r="Q1351" s="803" t="str" cm="1">
        <f t="array" aca="1" ref="Q1351" ca="1">IF(ISNUMBER(P1351),IF(P1351=100%,"CUMPLIDA",IF(AND(ISNUMBER(L1351),ISNUMBER(INDIRECT("FECHA_"&amp;$B1351,1))), IF(L1351&lt;=INDIRECT("FECHA_"&amp;$B1351,1),"INCUMPLIDA","PROCESO"), "VERIFICAR FECHA")),"SIN VALOR AVANCE")</f>
        <v>PROCESO</v>
      </c>
    </row>
    <row r="1352" spans="1:17" ht="391.5" customHeight="1" x14ac:dyDescent="0.2">
      <c r="A1352" s="1175" t="s">
        <v>19</v>
      </c>
      <c r="B1352" s="1172" t="s">
        <v>16</v>
      </c>
      <c r="C1352" s="1261" t="s">
        <v>1861</v>
      </c>
      <c r="D1352" s="1261" t="s">
        <v>1862</v>
      </c>
      <c r="E1352" s="1266" t="s">
        <v>5808</v>
      </c>
      <c r="F1352" s="1266" t="s">
        <v>1864</v>
      </c>
      <c r="G1352" s="45" t="s">
        <v>1865</v>
      </c>
      <c r="H1352" s="45" t="s">
        <v>1865</v>
      </c>
      <c r="I1352" s="1189" t="s">
        <v>1866</v>
      </c>
      <c r="J1352" s="47">
        <v>1</v>
      </c>
      <c r="K1352" s="1053">
        <v>45139</v>
      </c>
      <c r="L1352" s="1053">
        <v>45716</v>
      </c>
      <c r="M1352" s="48">
        <f t="shared" si="47"/>
        <v>82.428571428571431</v>
      </c>
      <c r="N1352" s="1032">
        <v>0.4</v>
      </c>
      <c r="O1352" s="947" t="s">
        <v>5809</v>
      </c>
      <c r="P1352" s="1173">
        <f t="shared" si="46"/>
        <v>0.4</v>
      </c>
      <c r="Q1352" s="803" t="str" cm="1">
        <f t="array" aca="1" ref="Q1352" ca="1">IF(ISNUMBER(P1352),IF(P1352=100%,"CUMPLIDA",IF(AND(ISNUMBER(L1352),ISNUMBER(INDIRECT("FECHA_"&amp;$B1352,1))), IF(L1352&lt;=INDIRECT("FECHA_"&amp;$B1352,1),"INCUMPLIDA","PROCESO"), "VERIFICAR FECHA")),"SIN VALOR AVANCE")</f>
        <v>PROCESO</v>
      </c>
    </row>
    <row r="1353" spans="1:17" ht="180.75" x14ac:dyDescent="0.2">
      <c r="A1353" s="1175" t="s">
        <v>19</v>
      </c>
      <c r="B1353" s="1172" t="s">
        <v>16</v>
      </c>
      <c r="C1353" s="1261"/>
      <c r="D1353" s="1261"/>
      <c r="E1353" s="1266"/>
      <c r="F1353" s="1266"/>
      <c r="G1353" s="45" t="s">
        <v>1868</v>
      </c>
      <c r="H1353" s="45" t="s">
        <v>1868</v>
      </c>
      <c r="I1353" s="947" t="s">
        <v>1869</v>
      </c>
      <c r="J1353" s="47">
        <v>1</v>
      </c>
      <c r="K1353" s="1053">
        <v>45139</v>
      </c>
      <c r="L1353" s="1053">
        <v>45351</v>
      </c>
      <c r="M1353" s="48">
        <f t="shared" si="47"/>
        <v>30.285714285714285</v>
      </c>
      <c r="N1353" s="1032">
        <v>1</v>
      </c>
      <c r="O1353" s="947" t="s">
        <v>5810</v>
      </c>
      <c r="P1353" s="1173">
        <f t="shared" si="46"/>
        <v>1</v>
      </c>
      <c r="Q1353" s="803" t="str" cm="1">
        <f t="array" aca="1" ref="Q1353" ca="1">IF(ISNUMBER(P1353),IF(P1353=100%,"CUMPLIDA",IF(AND(ISNUMBER(L1353),ISNUMBER(INDIRECT("FECHA_"&amp;$B1353,1))), IF(L1353&lt;=INDIRECT("FECHA_"&amp;$B1353,1),"INCUMPLIDA","PROCESO"), "VERIFICAR FECHA")),"SIN VALOR AVANCE")</f>
        <v>CUMPLIDA</v>
      </c>
    </row>
    <row r="1354" spans="1:17" ht="180.75" x14ac:dyDescent="0.2">
      <c r="A1354" s="1175" t="s">
        <v>19</v>
      </c>
      <c r="B1354" s="1172" t="s">
        <v>16</v>
      </c>
      <c r="C1354" s="1261"/>
      <c r="D1354" s="1261"/>
      <c r="E1354" s="1266"/>
      <c r="F1354" s="1266"/>
      <c r="G1354" s="45" t="s">
        <v>1871</v>
      </c>
      <c r="H1354" s="45" t="s">
        <v>1871</v>
      </c>
      <c r="I1354" s="947" t="s">
        <v>1390</v>
      </c>
      <c r="J1354" s="47">
        <v>6</v>
      </c>
      <c r="K1354" s="1053">
        <v>45139</v>
      </c>
      <c r="L1354" s="1053">
        <v>45351</v>
      </c>
      <c r="M1354" s="48">
        <f t="shared" si="47"/>
        <v>30.285714285714285</v>
      </c>
      <c r="N1354" s="1032">
        <v>6</v>
      </c>
      <c r="O1354" s="947" t="s">
        <v>5810</v>
      </c>
      <c r="P1354" s="1173">
        <f t="shared" si="46"/>
        <v>1</v>
      </c>
      <c r="Q1354" s="803" t="str" cm="1">
        <f t="array" aca="1" ref="Q1354" ca="1">IF(ISNUMBER(P1354),IF(P1354=100%,"CUMPLIDA",IF(AND(ISNUMBER(L1354),ISNUMBER(INDIRECT("FECHA_"&amp;$B1354,1))), IF(L1354&lt;=INDIRECT("FECHA_"&amp;$B1354,1),"INCUMPLIDA","PROCESO"), "VERIFICAR FECHA")),"SIN VALOR AVANCE")</f>
        <v>CUMPLIDA</v>
      </c>
    </row>
    <row r="1355" spans="1:17" ht="285.75" x14ac:dyDescent="0.2">
      <c r="A1355" s="1175" t="s">
        <v>19</v>
      </c>
      <c r="B1355" s="1172" t="s">
        <v>16</v>
      </c>
      <c r="C1355" s="1261"/>
      <c r="D1355" s="1261"/>
      <c r="E1355" s="1266"/>
      <c r="F1355" s="1266"/>
      <c r="G1355" s="45" t="s">
        <v>1872</v>
      </c>
      <c r="H1355" s="45" t="s">
        <v>1872</v>
      </c>
      <c r="I1355" s="947" t="s">
        <v>1873</v>
      </c>
      <c r="J1355" s="1173">
        <v>1</v>
      </c>
      <c r="K1355" s="1053">
        <v>45139</v>
      </c>
      <c r="L1355" s="1053">
        <v>45351</v>
      </c>
      <c r="M1355" s="48">
        <f t="shared" si="47"/>
        <v>30.285714285714285</v>
      </c>
      <c r="N1355" s="1182">
        <v>1</v>
      </c>
      <c r="O1355" s="947" t="s">
        <v>5811</v>
      </c>
      <c r="P1355" s="1173">
        <f t="shared" si="46"/>
        <v>1</v>
      </c>
      <c r="Q1355" s="803" t="str" cm="1">
        <f t="array" aca="1" ref="Q1355" ca="1">IF(ISNUMBER(P1355),IF(P1355=100%,"CUMPLIDA",IF(AND(ISNUMBER(L1355),ISNUMBER(INDIRECT("FECHA_"&amp;$B1355,1))), IF(L1355&lt;=INDIRECT("FECHA_"&amp;$B1355,1),"INCUMPLIDA","PROCESO"), "VERIFICAR FECHA")),"SIN VALOR AVANCE")</f>
        <v>CUMPLIDA</v>
      </c>
    </row>
    <row r="1356" spans="1:17" ht="315.75" x14ac:dyDescent="0.2">
      <c r="A1356" s="1175" t="s">
        <v>19</v>
      </c>
      <c r="B1356" s="1172" t="s">
        <v>16</v>
      </c>
      <c r="C1356" s="1261"/>
      <c r="D1356" s="1261"/>
      <c r="E1356" s="1266"/>
      <c r="F1356" s="1266"/>
      <c r="G1356" s="45" t="s">
        <v>1236</v>
      </c>
      <c r="H1356" s="45" t="s">
        <v>1236</v>
      </c>
      <c r="I1356" s="947" t="s">
        <v>1045</v>
      </c>
      <c r="J1356" s="47">
        <v>1</v>
      </c>
      <c r="K1356" s="1053">
        <v>45306</v>
      </c>
      <c r="L1356" s="1053">
        <v>45504</v>
      </c>
      <c r="M1356" s="48">
        <f t="shared" si="47"/>
        <v>28.285714285714285</v>
      </c>
      <c r="N1356" s="1032">
        <v>1</v>
      </c>
      <c r="O1356" s="947" t="s">
        <v>5812</v>
      </c>
      <c r="P1356" s="1173">
        <f t="shared" si="46"/>
        <v>1</v>
      </c>
      <c r="Q1356" s="803" t="str" cm="1">
        <f t="array" aca="1" ref="Q1356" ca="1">IF(ISNUMBER(P1356),IF(P1356=100%,"CUMPLIDA",IF(AND(ISNUMBER(L1356),ISNUMBER(INDIRECT("FECHA_"&amp;$B1356,1))), IF(L1356&lt;=INDIRECT("FECHA_"&amp;$B1356,1),"INCUMPLIDA","PROCESO"), "VERIFICAR FECHA")),"SIN VALOR AVANCE")</f>
        <v>CUMPLIDA</v>
      </c>
    </row>
    <row r="1357" spans="1:17" ht="225.75" x14ac:dyDescent="0.2">
      <c r="A1357" s="1175" t="s">
        <v>19</v>
      </c>
      <c r="B1357" s="1172" t="s">
        <v>16</v>
      </c>
      <c r="C1357" s="1261"/>
      <c r="D1357" s="1261"/>
      <c r="E1357" s="1266"/>
      <c r="F1357" s="1266"/>
      <c r="G1357" s="45" t="s">
        <v>1876</v>
      </c>
      <c r="H1357" s="45" t="s">
        <v>1876</v>
      </c>
      <c r="I1357" s="947" t="s">
        <v>1239</v>
      </c>
      <c r="J1357" s="47">
        <v>1</v>
      </c>
      <c r="K1357" s="1053">
        <v>45505</v>
      </c>
      <c r="L1357" s="1053">
        <v>45596</v>
      </c>
      <c r="M1357" s="48">
        <f t="shared" si="47"/>
        <v>13</v>
      </c>
      <c r="N1357" s="1032">
        <v>1</v>
      </c>
      <c r="O1357" s="947" t="s">
        <v>5813</v>
      </c>
      <c r="P1357" s="1173">
        <f t="shared" si="46"/>
        <v>1</v>
      </c>
      <c r="Q1357" s="803" t="str" cm="1">
        <f t="array" aca="1" ref="Q1357" ca="1">IF(ISNUMBER(P1357),IF(P1357=100%,"CUMPLIDA",IF(AND(ISNUMBER(L1357),ISNUMBER(INDIRECT("FECHA_"&amp;$B1357,1))), IF(L1357&lt;=INDIRECT("FECHA_"&amp;$B1357,1),"INCUMPLIDA","PROCESO"), "VERIFICAR FECHA")),"SIN VALOR AVANCE")</f>
        <v>CUMPLIDA</v>
      </c>
    </row>
    <row r="1358" spans="1:17" ht="225.75" x14ac:dyDescent="0.2">
      <c r="A1358" s="1175" t="s">
        <v>19</v>
      </c>
      <c r="B1358" s="1172" t="s">
        <v>16</v>
      </c>
      <c r="C1358" s="1261"/>
      <c r="D1358" s="1261"/>
      <c r="E1358" s="1266"/>
      <c r="F1358" s="1266"/>
      <c r="G1358" s="45" t="s">
        <v>1240</v>
      </c>
      <c r="H1358" s="45" t="s">
        <v>1240</v>
      </c>
      <c r="I1358" s="947" t="s">
        <v>1241</v>
      </c>
      <c r="J1358" s="47">
        <v>1</v>
      </c>
      <c r="K1358" s="1053">
        <v>45597</v>
      </c>
      <c r="L1358" s="1053">
        <v>45869</v>
      </c>
      <c r="M1358" s="48">
        <f t="shared" si="47"/>
        <v>38.857142857142854</v>
      </c>
      <c r="N1358" s="1032">
        <v>0</v>
      </c>
      <c r="O1358" s="947" t="s">
        <v>5814</v>
      </c>
      <c r="P1358" s="1173">
        <f t="shared" si="46"/>
        <v>0</v>
      </c>
      <c r="Q1358" s="803" t="str" cm="1">
        <f t="array" aca="1" ref="Q1358" ca="1">IF(ISNUMBER(P1358),IF(P1358=100%,"CUMPLIDA",IF(AND(ISNUMBER(L1358),ISNUMBER(INDIRECT("FECHA_"&amp;$B1358,1))), IF(L1358&lt;=INDIRECT("FECHA_"&amp;$B1358,1),"INCUMPLIDA","PROCESO"), "VERIFICAR FECHA")),"SIN VALOR AVANCE")</f>
        <v>PROCESO</v>
      </c>
    </row>
    <row r="1359" spans="1:17" ht="225.75" x14ac:dyDescent="0.2">
      <c r="A1359" s="1175" t="s">
        <v>19</v>
      </c>
      <c r="B1359" s="1172" t="s">
        <v>16</v>
      </c>
      <c r="C1359" s="1261"/>
      <c r="D1359" s="1261"/>
      <c r="E1359" s="1266"/>
      <c r="F1359" s="1266"/>
      <c r="G1359" s="45" t="s">
        <v>1242</v>
      </c>
      <c r="H1359" s="45" t="s">
        <v>1242</v>
      </c>
      <c r="I1359" s="947" t="s">
        <v>1243</v>
      </c>
      <c r="J1359" s="1173">
        <v>1</v>
      </c>
      <c r="K1359" s="1053">
        <v>45870</v>
      </c>
      <c r="L1359" s="1053">
        <v>46112</v>
      </c>
      <c r="M1359" s="48">
        <f t="shared" si="47"/>
        <v>34.571428571428569</v>
      </c>
      <c r="N1359" s="1182">
        <v>0</v>
      </c>
      <c r="O1359" s="947" t="s">
        <v>5815</v>
      </c>
      <c r="P1359" s="1173">
        <f t="shared" si="46"/>
        <v>0</v>
      </c>
      <c r="Q1359" s="803" t="str" cm="1">
        <f t="array" aca="1" ref="Q1359" ca="1">IF(ISNUMBER(P1359),IF(P1359=100%,"CUMPLIDA",IF(AND(ISNUMBER(L1359),ISNUMBER(INDIRECT("FECHA_"&amp;$B1359,1))), IF(L1359&lt;=INDIRECT("FECHA_"&amp;$B1359,1),"INCUMPLIDA","PROCESO"), "VERIFICAR FECHA")),"SIN VALOR AVANCE")</f>
        <v>PROCESO</v>
      </c>
    </row>
    <row r="1360" spans="1:17" ht="330.75" x14ac:dyDescent="0.2">
      <c r="A1360" s="1175" t="s">
        <v>19</v>
      </c>
      <c r="B1360" s="1172" t="s">
        <v>16</v>
      </c>
      <c r="C1360" s="1261"/>
      <c r="D1360" s="1261"/>
      <c r="E1360" s="1266"/>
      <c r="F1360" s="1266"/>
      <c r="G1360" s="46" t="s">
        <v>800</v>
      </c>
      <c r="H1360" s="1178" t="s">
        <v>682</v>
      </c>
      <c r="I1360" s="936" t="s">
        <v>683</v>
      </c>
      <c r="J1360" s="47">
        <v>1</v>
      </c>
      <c r="K1360" s="1053">
        <v>45231</v>
      </c>
      <c r="L1360" s="1053">
        <v>45504</v>
      </c>
      <c r="M1360" s="48">
        <f t="shared" si="47"/>
        <v>39</v>
      </c>
      <c r="N1360" s="1032">
        <v>1</v>
      </c>
      <c r="O1360" s="1185" t="s">
        <v>5816</v>
      </c>
      <c r="P1360" s="1186">
        <f t="shared" si="46"/>
        <v>1</v>
      </c>
      <c r="Q1360" s="803" t="str" cm="1">
        <f t="array" aca="1" ref="Q1360" ca="1">IF(ISNUMBER(P1360),IF(P1360=100%,"CUMPLIDA",IF(AND(ISNUMBER(L1360),ISNUMBER(INDIRECT("FECHA_"&amp;$B1360,1))), IF(L1360&lt;=INDIRECT("FECHA_"&amp;$B1360,1),"INCUMPLIDA","PROCESO"), "VERIFICAR FECHA")),"SIN VALOR AVANCE")</f>
        <v>CUMPLIDA</v>
      </c>
    </row>
    <row r="1361" spans="1:17" ht="270.75" x14ac:dyDescent="0.2">
      <c r="A1361" s="1175" t="s">
        <v>19</v>
      </c>
      <c r="B1361" s="1172" t="s">
        <v>16</v>
      </c>
      <c r="C1361" s="1261"/>
      <c r="D1361" s="1261"/>
      <c r="E1361" s="1266"/>
      <c r="F1361" s="1266"/>
      <c r="G1361" s="46" t="s">
        <v>800</v>
      </c>
      <c r="H1361" s="1178" t="s">
        <v>685</v>
      </c>
      <c r="I1361" s="936" t="s">
        <v>686</v>
      </c>
      <c r="J1361" s="47">
        <v>1</v>
      </c>
      <c r="K1361" s="1053">
        <v>45231</v>
      </c>
      <c r="L1361" s="1053">
        <v>45504</v>
      </c>
      <c r="M1361" s="48">
        <f t="shared" si="47"/>
        <v>39</v>
      </c>
      <c r="N1361" s="1032">
        <v>1</v>
      </c>
      <c r="O1361" s="1185" t="s">
        <v>5806</v>
      </c>
      <c r="P1361" s="1186">
        <f t="shared" si="46"/>
        <v>1</v>
      </c>
      <c r="Q1361" s="803" t="str" cm="1">
        <f t="array" aca="1" ref="Q1361" ca="1">IF(ISNUMBER(P1361),IF(P1361=100%,"CUMPLIDA",IF(AND(ISNUMBER(L1361),ISNUMBER(INDIRECT("FECHA_"&amp;$B1361,1))), IF(L1361&lt;=INDIRECT("FECHA_"&amp;$B1361,1),"INCUMPLIDA","PROCESO"), "VERIFICAR FECHA")),"SIN VALOR AVANCE")</f>
        <v>CUMPLIDA</v>
      </c>
    </row>
    <row r="1362" spans="1:17" ht="210.75" x14ac:dyDescent="0.2">
      <c r="A1362" s="1175" t="s">
        <v>19</v>
      </c>
      <c r="B1362" s="1172" t="s">
        <v>16</v>
      </c>
      <c r="C1362" s="1261"/>
      <c r="D1362" s="1261"/>
      <c r="E1362" s="1266"/>
      <c r="F1362" s="1266"/>
      <c r="G1362" s="46" t="s">
        <v>97</v>
      </c>
      <c r="H1362" s="46" t="s">
        <v>98</v>
      </c>
      <c r="I1362" s="936" t="s">
        <v>99</v>
      </c>
      <c r="J1362" s="1181">
        <v>1</v>
      </c>
      <c r="K1362" s="1055">
        <v>45323</v>
      </c>
      <c r="L1362" s="1055">
        <v>45747</v>
      </c>
      <c r="M1362" s="48">
        <f t="shared" si="47"/>
        <v>60.571428571428569</v>
      </c>
      <c r="N1362" s="1032">
        <v>0</v>
      </c>
      <c r="O1362" s="1185" t="s">
        <v>5807</v>
      </c>
      <c r="P1362" s="1186">
        <f t="shared" si="46"/>
        <v>0</v>
      </c>
      <c r="Q1362" s="803" t="str" cm="1">
        <f t="array" aca="1" ref="Q1362" ca="1">IF(ISNUMBER(P1362),IF(P1362=100%,"CUMPLIDA",IF(AND(ISNUMBER(L1362),ISNUMBER(INDIRECT("FECHA_"&amp;$B1362,1))), IF(L1362&lt;=INDIRECT("FECHA_"&amp;$B1362,1),"INCUMPLIDA","PROCESO"), "VERIFICAR FECHA")),"SIN VALOR AVANCE")</f>
        <v>PROCESO</v>
      </c>
    </row>
    <row r="1363" spans="1:17" ht="90.75" x14ac:dyDescent="0.2">
      <c r="A1363" s="1175" t="s">
        <v>19</v>
      </c>
      <c r="B1363" s="1172" t="s">
        <v>16</v>
      </c>
      <c r="C1363" s="1261"/>
      <c r="D1363" s="1261"/>
      <c r="E1363" s="1266"/>
      <c r="F1363" s="1266"/>
      <c r="G1363" s="46" t="s">
        <v>101</v>
      </c>
      <c r="H1363" s="46" t="s">
        <v>101</v>
      </c>
      <c r="I1363" s="936" t="s">
        <v>102</v>
      </c>
      <c r="J1363" s="1181">
        <v>1</v>
      </c>
      <c r="K1363" s="1055">
        <v>45323</v>
      </c>
      <c r="L1363" s="1055">
        <v>45747</v>
      </c>
      <c r="M1363" s="48">
        <f t="shared" si="47"/>
        <v>60.571428571428569</v>
      </c>
      <c r="N1363" s="1032">
        <v>0</v>
      </c>
      <c r="O1363" s="1185" t="s">
        <v>5802</v>
      </c>
      <c r="P1363" s="1186">
        <f t="shared" si="46"/>
        <v>0</v>
      </c>
      <c r="Q1363" s="803" t="str" cm="1">
        <f t="array" aca="1" ref="Q1363" ca="1">IF(ISNUMBER(P1363),IF(P1363=100%,"CUMPLIDA",IF(AND(ISNUMBER(L1363),ISNUMBER(INDIRECT("FECHA_"&amp;$B1363,1))), IF(L1363&lt;=INDIRECT("FECHA_"&amp;$B1363,1),"INCUMPLIDA","PROCESO"), "VERIFICAR FECHA")),"SIN VALOR AVANCE")</f>
        <v>PROCESO</v>
      </c>
    </row>
    <row r="1364" spans="1:17" ht="90.75" x14ac:dyDescent="0.2">
      <c r="A1364" s="1175" t="s">
        <v>19</v>
      </c>
      <c r="B1364" s="1172" t="s">
        <v>16</v>
      </c>
      <c r="C1364" s="1261"/>
      <c r="D1364" s="1261"/>
      <c r="E1364" s="1266"/>
      <c r="F1364" s="1266"/>
      <c r="G1364" s="46" t="s">
        <v>237</v>
      </c>
      <c r="H1364" s="46" t="s">
        <v>238</v>
      </c>
      <c r="I1364" s="936" t="s">
        <v>239</v>
      </c>
      <c r="J1364" s="1181">
        <v>1</v>
      </c>
      <c r="K1364" s="1055">
        <v>45231</v>
      </c>
      <c r="L1364" s="1055">
        <v>45747</v>
      </c>
      <c r="M1364" s="48">
        <f t="shared" si="47"/>
        <v>73.714285714285708</v>
      </c>
      <c r="N1364" s="1032">
        <v>0</v>
      </c>
      <c r="O1364" s="1185" t="s">
        <v>5802</v>
      </c>
      <c r="P1364" s="1186">
        <f t="shared" si="46"/>
        <v>0</v>
      </c>
      <c r="Q1364" s="803" t="str" cm="1">
        <f t="array" aca="1" ref="Q1364" ca="1">IF(ISNUMBER(P1364),IF(P1364=100%,"CUMPLIDA",IF(AND(ISNUMBER(L1364),ISNUMBER(INDIRECT("FECHA_"&amp;$B1364,1))), IF(L1364&lt;=INDIRECT("FECHA_"&amp;$B1364,1),"INCUMPLIDA","PROCESO"), "VERIFICAR FECHA")),"SIN VALOR AVANCE")</f>
        <v>PROCESO</v>
      </c>
    </row>
    <row r="1365" spans="1:17" ht="210.75" x14ac:dyDescent="0.2">
      <c r="A1365" s="1175" t="s">
        <v>19</v>
      </c>
      <c r="B1365" s="1172" t="s">
        <v>16</v>
      </c>
      <c r="C1365" s="1261"/>
      <c r="D1365" s="1261"/>
      <c r="E1365" s="1266"/>
      <c r="F1365" s="1266"/>
      <c r="G1365" s="46" t="s">
        <v>104</v>
      </c>
      <c r="H1365" s="46" t="s">
        <v>104</v>
      </c>
      <c r="I1365" s="936" t="s">
        <v>105</v>
      </c>
      <c r="J1365" s="1181">
        <v>1</v>
      </c>
      <c r="K1365" s="1055">
        <v>45323</v>
      </c>
      <c r="L1365" s="1055">
        <v>45747</v>
      </c>
      <c r="M1365" s="48">
        <f t="shared" si="47"/>
        <v>60.571428571428569</v>
      </c>
      <c r="N1365" s="1032">
        <v>0</v>
      </c>
      <c r="O1365" s="1185" t="s">
        <v>5807</v>
      </c>
      <c r="P1365" s="1186">
        <f t="shared" si="46"/>
        <v>0</v>
      </c>
      <c r="Q1365" s="803" t="str" cm="1">
        <f t="array" aca="1" ref="Q1365" ca="1">IF(ISNUMBER(P1365),IF(P1365=100%,"CUMPLIDA",IF(AND(ISNUMBER(L1365),ISNUMBER(INDIRECT("FECHA_"&amp;$B1365,1))), IF(L1365&lt;=INDIRECT("FECHA_"&amp;$B1365,1),"INCUMPLIDA","PROCESO"), "VERIFICAR FECHA")),"SIN VALOR AVANCE")</f>
        <v>PROCESO</v>
      </c>
    </row>
    <row r="1366" spans="1:17" ht="90.75" x14ac:dyDescent="0.2">
      <c r="A1366" s="1175" t="s">
        <v>19</v>
      </c>
      <c r="B1366" s="1172" t="s">
        <v>16</v>
      </c>
      <c r="C1366" s="1261"/>
      <c r="D1366" s="1261"/>
      <c r="E1366" s="1266"/>
      <c r="F1366" s="1266"/>
      <c r="G1366" s="46" t="s">
        <v>106</v>
      </c>
      <c r="H1366" s="46" t="s">
        <v>106</v>
      </c>
      <c r="I1366" s="936" t="s">
        <v>107</v>
      </c>
      <c r="J1366" s="1181">
        <v>1</v>
      </c>
      <c r="K1366" s="1055">
        <v>45231</v>
      </c>
      <c r="L1366" s="1055">
        <v>45747</v>
      </c>
      <c r="M1366" s="48">
        <f t="shared" si="47"/>
        <v>73.714285714285708</v>
      </c>
      <c r="N1366" s="1032">
        <v>0</v>
      </c>
      <c r="O1366" s="1185" t="s">
        <v>5802</v>
      </c>
      <c r="P1366" s="1186">
        <f t="shared" si="46"/>
        <v>0</v>
      </c>
      <c r="Q1366" s="803" t="str" cm="1">
        <f t="array" aca="1" ref="Q1366" ca="1">IF(ISNUMBER(P1366),IF(P1366=100%,"CUMPLIDA",IF(AND(ISNUMBER(L1366),ISNUMBER(INDIRECT("FECHA_"&amp;$B1366,1))), IF(L1366&lt;=INDIRECT("FECHA_"&amp;$B1366,1),"INCUMPLIDA","PROCESO"), "VERIFICAR FECHA")),"SIN VALOR AVANCE")</f>
        <v>PROCESO</v>
      </c>
    </row>
    <row r="1367" spans="1:17" ht="270.75" x14ac:dyDescent="0.2">
      <c r="A1367" s="1175" t="s">
        <v>19</v>
      </c>
      <c r="B1367" s="1172" t="s">
        <v>16</v>
      </c>
      <c r="C1367" s="1261"/>
      <c r="D1367" s="1261"/>
      <c r="E1367" s="1266"/>
      <c r="F1367" s="1266"/>
      <c r="G1367" s="46" t="s">
        <v>108</v>
      </c>
      <c r="H1367" s="46" t="s">
        <v>108</v>
      </c>
      <c r="I1367" s="936" t="s">
        <v>109</v>
      </c>
      <c r="J1367" s="1181">
        <v>1</v>
      </c>
      <c r="K1367" s="1055">
        <v>45231</v>
      </c>
      <c r="L1367" s="1055">
        <v>45808</v>
      </c>
      <c r="M1367" s="48">
        <f t="shared" si="47"/>
        <v>82.428571428571431</v>
      </c>
      <c r="N1367" s="1032">
        <v>0</v>
      </c>
      <c r="O1367" s="1185" t="s">
        <v>5806</v>
      </c>
      <c r="P1367" s="1186">
        <f t="shared" si="46"/>
        <v>0</v>
      </c>
      <c r="Q1367" s="803" t="str" cm="1">
        <f t="array" aca="1" ref="Q1367" ca="1">IF(ISNUMBER(P1367),IF(P1367=100%,"CUMPLIDA",IF(AND(ISNUMBER(L1367),ISNUMBER(INDIRECT("FECHA_"&amp;$B1367,1))), IF(L1367&lt;=INDIRECT("FECHA_"&amp;$B1367,1),"INCUMPLIDA","PROCESO"), "VERIFICAR FECHA")),"SIN VALOR AVANCE")</f>
        <v>PROCESO</v>
      </c>
    </row>
    <row r="1368" spans="1:17" ht="90.75" x14ac:dyDescent="0.2">
      <c r="A1368" s="1175" t="s">
        <v>19</v>
      </c>
      <c r="B1368" s="1172" t="s">
        <v>16</v>
      </c>
      <c r="C1368" s="1261"/>
      <c r="D1368" s="1261"/>
      <c r="E1368" s="1266"/>
      <c r="F1368" s="1266"/>
      <c r="G1368" s="46" t="s">
        <v>110</v>
      </c>
      <c r="H1368" s="46" t="s">
        <v>111</v>
      </c>
      <c r="I1368" s="936" t="s">
        <v>112</v>
      </c>
      <c r="J1368" s="1181">
        <v>7</v>
      </c>
      <c r="K1368" s="1055">
        <v>46024</v>
      </c>
      <c r="L1368" s="1055">
        <v>46660</v>
      </c>
      <c r="M1368" s="48">
        <f t="shared" si="47"/>
        <v>90.857142857142861</v>
      </c>
      <c r="N1368" s="1032">
        <v>0</v>
      </c>
      <c r="O1368" s="1185" t="s">
        <v>5802</v>
      </c>
      <c r="P1368" s="1186">
        <f t="shared" si="46"/>
        <v>0</v>
      </c>
      <c r="Q1368" s="803" t="str" cm="1">
        <f t="array" aca="1" ref="Q1368" ca="1">IF(ISNUMBER(P1368),IF(P1368=100%,"CUMPLIDA",IF(AND(ISNUMBER(L1368),ISNUMBER(INDIRECT("FECHA_"&amp;$B1368,1))), IF(L1368&lt;=INDIRECT("FECHA_"&amp;$B1368,1),"INCUMPLIDA","PROCESO"), "VERIFICAR FECHA")),"SIN VALOR AVANCE")</f>
        <v>PROCESO</v>
      </c>
    </row>
    <row r="1369" spans="1:17" ht="210.75" x14ac:dyDescent="0.2">
      <c r="A1369" s="1175" t="s">
        <v>19</v>
      </c>
      <c r="B1369" s="1172" t="s">
        <v>16</v>
      </c>
      <c r="C1369" s="1261"/>
      <c r="D1369" s="1261"/>
      <c r="E1369" s="1266"/>
      <c r="F1369" s="1266"/>
      <c r="G1369" s="46" t="s">
        <v>114</v>
      </c>
      <c r="H1369" s="46" t="s">
        <v>115</v>
      </c>
      <c r="I1369" s="936" t="s">
        <v>116</v>
      </c>
      <c r="J1369" s="1181">
        <v>1</v>
      </c>
      <c r="K1369" s="1055">
        <v>46024</v>
      </c>
      <c r="L1369" s="1055">
        <v>46660</v>
      </c>
      <c r="M1369" s="48">
        <f t="shared" si="47"/>
        <v>90.857142857142861</v>
      </c>
      <c r="N1369" s="1032">
        <v>0</v>
      </c>
      <c r="O1369" s="1185" t="s">
        <v>5807</v>
      </c>
      <c r="P1369" s="1186">
        <f t="shared" si="46"/>
        <v>0</v>
      </c>
      <c r="Q1369" s="803" t="str" cm="1">
        <f t="array" aca="1" ref="Q1369" ca="1">IF(ISNUMBER(P1369),IF(P1369=100%,"CUMPLIDA",IF(AND(ISNUMBER(L1369),ISNUMBER(INDIRECT("FECHA_"&amp;$B1369,1))), IF(L1369&lt;=INDIRECT("FECHA_"&amp;$B1369,1),"INCUMPLIDA","PROCESO"), "VERIFICAR FECHA")),"SIN VALOR AVANCE")</f>
        <v>PROCESO</v>
      </c>
    </row>
    <row r="1370" spans="1:17" ht="270.75" x14ac:dyDescent="0.2">
      <c r="A1370" s="1175" t="s">
        <v>19</v>
      </c>
      <c r="B1370" s="1172" t="s">
        <v>16</v>
      </c>
      <c r="C1370" s="1261"/>
      <c r="D1370" s="1261"/>
      <c r="E1370" s="1266"/>
      <c r="F1370" s="1266"/>
      <c r="G1370" s="46" t="s">
        <v>117</v>
      </c>
      <c r="H1370" s="46" t="s">
        <v>118</v>
      </c>
      <c r="I1370" s="936" t="s">
        <v>119</v>
      </c>
      <c r="J1370" s="1181">
        <v>2</v>
      </c>
      <c r="K1370" s="1055">
        <v>46024</v>
      </c>
      <c r="L1370" s="1055">
        <v>46660</v>
      </c>
      <c r="M1370" s="48">
        <f t="shared" si="47"/>
        <v>90.857142857142861</v>
      </c>
      <c r="N1370" s="1032">
        <v>0</v>
      </c>
      <c r="O1370" s="1185" t="s">
        <v>5806</v>
      </c>
      <c r="P1370" s="1186">
        <f t="shared" si="46"/>
        <v>0</v>
      </c>
      <c r="Q1370" s="803" t="str" cm="1">
        <f t="array" aca="1" ref="Q1370" ca="1">IF(ISNUMBER(P1370),IF(P1370=100%,"CUMPLIDA",IF(AND(ISNUMBER(L1370),ISNUMBER(INDIRECT("FECHA_"&amp;$B1370,1))), IF(L1370&lt;=INDIRECT("FECHA_"&amp;$B1370,1),"INCUMPLIDA","PROCESO"), "VERIFICAR FECHA")),"SIN VALOR AVANCE")</f>
        <v>PROCESO</v>
      </c>
    </row>
    <row r="1371" spans="1:17" ht="300.75" customHeight="1" x14ac:dyDescent="0.2">
      <c r="A1371" s="1175" t="s">
        <v>19</v>
      </c>
      <c r="B1371" s="1172" t="s">
        <v>16</v>
      </c>
      <c r="C1371" s="1261" t="s">
        <v>1881</v>
      </c>
      <c r="D1371" s="1261" t="s">
        <v>1862</v>
      </c>
      <c r="E1371" s="1266" t="s">
        <v>5817</v>
      </c>
      <c r="F1371" s="1266" t="s">
        <v>1883</v>
      </c>
      <c r="G1371" s="45" t="s">
        <v>1884</v>
      </c>
      <c r="H1371" s="45" t="s">
        <v>1884</v>
      </c>
      <c r="I1371" s="947" t="s">
        <v>1885</v>
      </c>
      <c r="J1371" s="1173">
        <v>1</v>
      </c>
      <c r="K1371" s="1053">
        <v>45139</v>
      </c>
      <c r="L1371" s="1053">
        <v>45869</v>
      </c>
      <c r="M1371" s="48">
        <f t="shared" si="47"/>
        <v>104.28571428571429</v>
      </c>
      <c r="N1371" s="1182">
        <v>0.4</v>
      </c>
      <c r="O1371" s="1185" t="s">
        <v>5818</v>
      </c>
      <c r="P1371" s="1173">
        <f t="shared" si="46"/>
        <v>0.4</v>
      </c>
      <c r="Q1371" s="803" t="str" cm="1">
        <f t="array" aca="1" ref="Q1371" ca="1">IF(ISNUMBER(P1371),IF(P1371=100%,"CUMPLIDA",IF(AND(ISNUMBER(L1371),ISNUMBER(INDIRECT("FECHA_"&amp;$B1371,1))), IF(L1371&lt;=INDIRECT("FECHA_"&amp;$B1371,1),"INCUMPLIDA","PROCESO"), "VERIFICAR FECHA")),"SIN VALOR AVANCE")</f>
        <v>PROCESO</v>
      </c>
    </row>
    <row r="1372" spans="1:17" ht="135.75" x14ac:dyDescent="0.2">
      <c r="A1372" s="1175" t="s">
        <v>19</v>
      </c>
      <c r="B1372" s="1172" t="s">
        <v>16</v>
      </c>
      <c r="C1372" s="1261"/>
      <c r="D1372" s="1261"/>
      <c r="E1372" s="1266"/>
      <c r="F1372" s="1266"/>
      <c r="G1372" s="45" t="s">
        <v>1887</v>
      </c>
      <c r="H1372" s="45" t="s">
        <v>1887</v>
      </c>
      <c r="I1372" s="947" t="s">
        <v>1888</v>
      </c>
      <c r="J1372" s="47">
        <v>1</v>
      </c>
      <c r="K1372" s="1053">
        <v>45139</v>
      </c>
      <c r="L1372" s="1053">
        <v>45230</v>
      </c>
      <c r="M1372" s="48">
        <f t="shared" si="47"/>
        <v>13</v>
      </c>
      <c r="N1372" s="1032">
        <v>1</v>
      </c>
      <c r="O1372" s="947" t="s">
        <v>5819</v>
      </c>
      <c r="P1372" s="1173">
        <f t="shared" si="46"/>
        <v>1</v>
      </c>
      <c r="Q1372" s="803" t="str" cm="1">
        <f t="array" aca="1" ref="Q1372" ca="1">IF(ISNUMBER(P1372),IF(P1372=100%,"CUMPLIDA",IF(AND(ISNUMBER(L1372),ISNUMBER(INDIRECT("FECHA_"&amp;$B1372,1))), IF(L1372&lt;=INDIRECT("FECHA_"&amp;$B1372,1),"INCUMPLIDA","PROCESO"), "VERIFICAR FECHA")),"SIN VALOR AVANCE")</f>
        <v>CUMPLIDA</v>
      </c>
    </row>
    <row r="1373" spans="1:17" ht="150.75" x14ac:dyDescent="0.2">
      <c r="A1373" s="1175" t="s">
        <v>19</v>
      </c>
      <c r="B1373" s="1172" t="s">
        <v>16</v>
      </c>
      <c r="C1373" s="1261"/>
      <c r="D1373" s="1261"/>
      <c r="E1373" s="1266"/>
      <c r="F1373" s="1266"/>
      <c r="G1373" s="45" t="s">
        <v>1890</v>
      </c>
      <c r="H1373" s="45" t="s">
        <v>1890</v>
      </c>
      <c r="I1373" s="947" t="s">
        <v>1891</v>
      </c>
      <c r="J1373" s="47">
        <v>2</v>
      </c>
      <c r="K1373" s="1053">
        <v>45139</v>
      </c>
      <c r="L1373" s="1053">
        <v>45230</v>
      </c>
      <c r="M1373" s="48">
        <f t="shared" si="47"/>
        <v>13</v>
      </c>
      <c r="N1373" s="1032">
        <v>2</v>
      </c>
      <c r="O1373" s="936" t="s">
        <v>5820</v>
      </c>
      <c r="P1373" s="1173">
        <f t="shared" si="46"/>
        <v>1</v>
      </c>
      <c r="Q1373" s="803" t="str" cm="1">
        <f t="array" aca="1" ref="Q1373" ca="1">IF(ISNUMBER(P1373),IF(P1373=100%,"CUMPLIDA",IF(AND(ISNUMBER(L1373),ISNUMBER(INDIRECT("FECHA_"&amp;$B1373,1))), IF(L1373&lt;=INDIRECT("FECHA_"&amp;$B1373,1),"INCUMPLIDA","PROCESO"), "VERIFICAR FECHA")),"SIN VALOR AVANCE")</f>
        <v>CUMPLIDA</v>
      </c>
    </row>
    <row r="1374" spans="1:17" ht="150.75" x14ac:dyDescent="0.2">
      <c r="A1374" s="1175" t="s">
        <v>19</v>
      </c>
      <c r="B1374" s="1172" t="s">
        <v>16</v>
      </c>
      <c r="C1374" s="1261"/>
      <c r="D1374" s="1261"/>
      <c r="E1374" s="1266"/>
      <c r="F1374" s="1266"/>
      <c r="G1374" s="45" t="s">
        <v>1893</v>
      </c>
      <c r="H1374" s="45" t="s">
        <v>1893</v>
      </c>
      <c r="I1374" s="947" t="s">
        <v>1894</v>
      </c>
      <c r="J1374" s="1173">
        <v>1</v>
      </c>
      <c r="K1374" s="1053">
        <v>45139</v>
      </c>
      <c r="L1374" s="1053">
        <v>45230</v>
      </c>
      <c r="M1374" s="48">
        <f t="shared" si="47"/>
        <v>13</v>
      </c>
      <c r="N1374" s="1182">
        <v>1</v>
      </c>
      <c r="O1374" s="936" t="s">
        <v>5820</v>
      </c>
      <c r="P1374" s="1173">
        <f t="shared" si="46"/>
        <v>1</v>
      </c>
      <c r="Q1374" s="803" t="str" cm="1">
        <f t="array" aca="1" ref="Q1374" ca="1">IF(ISNUMBER(P1374),IF(P1374=100%,"CUMPLIDA",IF(AND(ISNUMBER(L1374),ISNUMBER(INDIRECT("FECHA_"&amp;$B1374,1))), IF(L1374&lt;=INDIRECT("FECHA_"&amp;$B1374,1),"INCUMPLIDA","PROCESO"), "VERIFICAR FECHA")),"SIN VALOR AVANCE")</f>
        <v>CUMPLIDA</v>
      </c>
    </row>
    <row r="1375" spans="1:17" ht="300.75" customHeight="1" x14ac:dyDescent="0.2">
      <c r="A1375" s="1175" t="s">
        <v>19</v>
      </c>
      <c r="B1375" s="1172" t="s">
        <v>16</v>
      </c>
      <c r="C1375" s="1261" t="s">
        <v>1895</v>
      </c>
      <c r="D1375" s="1261" t="s">
        <v>1862</v>
      </c>
      <c r="E1375" s="1266" t="s">
        <v>5821</v>
      </c>
      <c r="F1375" s="1286" t="s">
        <v>1897</v>
      </c>
      <c r="G1375" s="45" t="s">
        <v>1884</v>
      </c>
      <c r="H1375" s="45" t="s">
        <v>1884</v>
      </c>
      <c r="I1375" s="947" t="s">
        <v>1885</v>
      </c>
      <c r="J1375" s="1173">
        <v>1</v>
      </c>
      <c r="K1375" s="1053">
        <v>45139</v>
      </c>
      <c r="L1375" s="1053">
        <v>45869</v>
      </c>
      <c r="M1375" s="48">
        <f t="shared" si="47"/>
        <v>104.28571428571429</v>
      </c>
      <c r="N1375" s="1182">
        <v>0.4</v>
      </c>
      <c r="O1375" s="947" t="s">
        <v>5822</v>
      </c>
      <c r="P1375" s="1173">
        <f t="shared" si="46"/>
        <v>0.4</v>
      </c>
      <c r="Q1375" s="803" t="str" cm="1">
        <f t="array" aca="1" ref="Q1375" ca="1">IF(ISNUMBER(P1375),IF(P1375=100%,"CUMPLIDA",IF(AND(ISNUMBER(L1375),ISNUMBER(INDIRECT("FECHA_"&amp;$B1375,1))), IF(L1375&lt;=INDIRECT("FECHA_"&amp;$B1375,1),"INCUMPLIDA","PROCESO"), "VERIFICAR FECHA")),"SIN VALOR AVANCE")</f>
        <v>PROCESO</v>
      </c>
    </row>
    <row r="1376" spans="1:17" ht="315.75" x14ac:dyDescent="0.2">
      <c r="A1376" s="1175" t="s">
        <v>19</v>
      </c>
      <c r="B1376" s="1172" t="s">
        <v>16</v>
      </c>
      <c r="C1376" s="1261"/>
      <c r="D1376" s="1261"/>
      <c r="E1376" s="1266"/>
      <c r="F1376" s="1286"/>
      <c r="G1376" s="45" t="s">
        <v>1236</v>
      </c>
      <c r="H1376" s="45" t="s">
        <v>1236</v>
      </c>
      <c r="I1376" s="947" t="s">
        <v>1045</v>
      </c>
      <c r="J1376" s="47">
        <v>1</v>
      </c>
      <c r="K1376" s="1053">
        <v>45306</v>
      </c>
      <c r="L1376" s="1053">
        <v>45504</v>
      </c>
      <c r="M1376" s="48">
        <f t="shared" si="47"/>
        <v>28.285714285714285</v>
      </c>
      <c r="N1376" s="1032">
        <v>1</v>
      </c>
      <c r="O1376" s="947" t="s">
        <v>5823</v>
      </c>
      <c r="P1376" s="1173">
        <f t="shared" si="46"/>
        <v>1</v>
      </c>
      <c r="Q1376" s="803" t="str" cm="1">
        <f t="array" aca="1" ref="Q1376" ca="1">IF(ISNUMBER(P1376),IF(P1376=100%,"CUMPLIDA",IF(AND(ISNUMBER(L1376),ISNUMBER(INDIRECT("FECHA_"&amp;$B1376,1))), IF(L1376&lt;=INDIRECT("FECHA_"&amp;$B1376,1),"INCUMPLIDA","PROCESO"), "VERIFICAR FECHA")),"SIN VALOR AVANCE")</f>
        <v>CUMPLIDA</v>
      </c>
    </row>
    <row r="1377" spans="1:17" ht="225.75" x14ac:dyDescent="0.2">
      <c r="A1377" s="1175" t="s">
        <v>19</v>
      </c>
      <c r="B1377" s="1172" t="s">
        <v>16</v>
      </c>
      <c r="C1377" s="1261"/>
      <c r="D1377" s="1261"/>
      <c r="E1377" s="1266"/>
      <c r="F1377" s="1286"/>
      <c r="G1377" s="45" t="s">
        <v>1900</v>
      </c>
      <c r="H1377" s="45" t="s">
        <v>1900</v>
      </c>
      <c r="I1377" s="947" t="s">
        <v>1239</v>
      </c>
      <c r="J1377" s="47">
        <v>1</v>
      </c>
      <c r="K1377" s="1053">
        <v>45505</v>
      </c>
      <c r="L1377" s="1053">
        <v>45596</v>
      </c>
      <c r="M1377" s="48">
        <f t="shared" si="47"/>
        <v>13</v>
      </c>
      <c r="N1377" s="1032">
        <v>1</v>
      </c>
      <c r="O1377" s="947" t="s">
        <v>5824</v>
      </c>
      <c r="P1377" s="1173">
        <f t="shared" si="46"/>
        <v>1</v>
      </c>
      <c r="Q1377" s="803" t="str" cm="1">
        <f t="array" aca="1" ref="Q1377" ca="1">IF(ISNUMBER(P1377),IF(P1377=100%,"CUMPLIDA",IF(AND(ISNUMBER(L1377),ISNUMBER(INDIRECT("FECHA_"&amp;$B1377,1))), IF(L1377&lt;=INDIRECT("FECHA_"&amp;$B1377,1),"INCUMPLIDA","PROCESO"), "VERIFICAR FECHA")),"SIN VALOR AVANCE")</f>
        <v>CUMPLIDA</v>
      </c>
    </row>
    <row r="1378" spans="1:17" ht="240.75" x14ac:dyDescent="0.2">
      <c r="A1378" s="1175" t="s">
        <v>19</v>
      </c>
      <c r="B1378" s="1172" t="s">
        <v>16</v>
      </c>
      <c r="C1378" s="1261"/>
      <c r="D1378" s="1261"/>
      <c r="E1378" s="1266"/>
      <c r="F1378" s="1286"/>
      <c r="G1378" s="45" t="s">
        <v>1240</v>
      </c>
      <c r="H1378" s="45" t="s">
        <v>1240</v>
      </c>
      <c r="I1378" s="947" t="s">
        <v>1241</v>
      </c>
      <c r="J1378" s="47">
        <v>1</v>
      </c>
      <c r="K1378" s="1053">
        <v>45597</v>
      </c>
      <c r="L1378" s="1053">
        <v>45869</v>
      </c>
      <c r="M1378" s="48">
        <f t="shared" si="47"/>
        <v>38.857142857142854</v>
      </c>
      <c r="N1378" s="1032">
        <v>0</v>
      </c>
      <c r="O1378" s="947" t="s">
        <v>5825</v>
      </c>
      <c r="P1378" s="1173">
        <f t="shared" si="46"/>
        <v>0</v>
      </c>
      <c r="Q1378" s="803" t="str" cm="1">
        <f t="array" aca="1" ref="Q1378" ca="1">IF(ISNUMBER(P1378),IF(P1378=100%,"CUMPLIDA",IF(AND(ISNUMBER(L1378),ISNUMBER(INDIRECT("FECHA_"&amp;$B1378,1))), IF(L1378&lt;=INDIRECT("FECHA_"&amp;$B1378,1),"INCUMPLIDA","PROCESO"), "VERIFICAR FECHA")),"SIN VALOR AVANCE")</f>
        <v>PROCESO</v>
      </c>
    </row>
    <row r="1379" spans="1:17" ht="225.75" x14ac:dyDescent="0.2">
      <c r="A1379" s="1175" t="s">
        <v>19</v>
      </c>
      <c r="B1379" s="1172" t="s">
        <v>16</v>
      </c>
      <c r="C1379" s="1261"/>
      <c r="D1379" s="1261"/>
      <c r="E1379" s="1266"/>
      <c r="F1379" s="1286"/>
      <c r="G1379" s="45" t="s">
        <v>1242</v>
      </c>
      <c r="H1379" s="45" t="s">
        <v>1242</v>
      </c>
      <c r="I1379" s="947" t="s">
        <v>1243</v>
      </c>
      <c r="J1379" s="1173">
        <v>1</v>
      </c>
      <c r="K1379" s="1053">
        <v>45870</v>
      </c>
      <c r="L1379" s="1053">
        <v>46112</v>
      </c>
      <c r="M1379" s="48">
        <f t="shared" si="47"/>
        <v>34.571428571428569</v>
      </c>
      <c r="N1379" s="1182">
        <v>0</v>
      </c>
      <c r="O1379" s="947" t="s">
        <v>5826</v>
      </c>
      <c r="P1379" s="1173">
        <f t="shared" ref="P1379:P1442" si="48">IF(B1379="ITRC",N1379,N1379/J1379)</f>
        <v>0</v>
      </c>
      <c r="Q1379" s="803" t="str" cm="1">
        <f t="array" aca="1" ref="Q1379" ca="1">IF(ISNUMBER(P1379),IF(P1379=100%,"CUMPLIDA",IF(AND(ISNUMBER(L1379),ISNUMBER(INDIRECT("FECHA_"&amp;$B1379,1))), IF(L1379&lt;=INDIRECT("FECHA_"&amp;$B1379,1),"INCUMPLIDA","PROCESO"), "VERIFICAR FECHA")),"SIN VALOR AVANCE")</f>
        <v>PROCESO</v>
      </c>
    </row>
    <row r="1380" spans="1:17" ht="330.75" x14ac:dyDescent="0.2">
      <c r="A1380" s="1175" t="s">
        <v>19</v>
      </c>
      <c r="B1380" s="1172" t="s">
        <v>16</v>
      </c>
      <c r="C1380" s="1261"/>
      <c r="D1380" s="1261"/>
      <c r="E1380" s="1266"/>
      <c r="F1380" s="1286"/>
      <c r="G1380" s="1286" t="s">
        <v>800</v>
      </c>
      <c r="H1380" s="1178" t="s">
        <v>682</v>
      </c>
      <c r="I1380" s="936" t="s">
        <v>683</v>
      </c>
      <c r="J1380" s="47">
        <v>1</v>
      </c>
      <c r="K1380" s="1053">
        <v>45231</v>
      </c>
      <c r="L1380" s="1053">
        <v>45504</v>
      </c>
      <c r="M1380" s="48">
        <f t="shared" si="47"/>
        <v>39</v>
      </c>
      <c r="N1380" s="1032">
        <v>1</v>
      </c>
      <c r="O1380" s="1185" t="s">
        <v>5816</v>
      </c>
      <c r="P1380" s="1186">
        <f t="shared" si="48"/>
        <v>1</v>
      </c>
      <c r="Q1380" s="803" t="str" cm="1">
        <f t="array" aca="1" ref="Q1380" ca="1">IF(ISNUMBER(P1380),IF(P1380=100%,"CUMPLIDA",IF(AND(ISNUMBER(L1380),ISNUMBER(INDIRECT("FECHA_"&amp;$B1380,1))), IF(L1380&lt;=INDIRECT("FECHA_"&amp;$B1380,1),"INCUMPLIDA","PROCESO"), "VERIFICAR FECHA")),"SIN VALOR AVANCE")</f>
        <v>CUMPLIDA</v>
      </c>
    </row>
    <row r="1381" spans="1:17" ht="270.75" x14ac:dyDescent="0.2">
      <c r="A1381" s="1175" t="s">
        <v>19</v>
      </c>
      <c r="B1381" s="1172" t="s">
        <v>16</v>
      </c>
      <c r="C1381" s="1261"/>
      <c r="D1381" s="1261"/>
      <c r="E1381" s="1266"/>
      <c r="F1381" s="1286"/>
      <c r="G1381" s="1286"/>
      <c r="H1381" s="1178" t="s">
        <v>685</v>
      </c>
      <c r="I1381" s="936" t="s">
        <v>686</v>
      </c>
      <c r="J1381" s="47">
        <v>1</v>
      </c>
      <c r="K1381" s="1053">
        <v>45231</v>
      </c>
      <c r="L1381" s="1053">
        <v>45504</v>
      </c>
      <c r="M1381" s="48">
        <f t="shared" si="47"/>
        <v>39</v>
      </c>
      <c r="N1381" s="1032">
        <v>1</v>
      </c>
      <c r="O1381" s="1185" t="s">
        <v>5806</v>
      </c>
      <c r="P1381" s="1186">
        <f t="shared" si="48"/>
        <v>1</v>
      </c>
      <c r="Q1381" s="803" t="str" cm="1">
        <f t="array" aca="1" ref="Q1381" ca="1">IF(ISNUMBER(P1381),IF(P1381=100%,"CUMPLIDA",IF(AND(ISNUMBER(L1381),ISNUMBER(INDIRECT("FECHA_"&amp;$B1381,1))), IF(L1381&lt;=INDIRECT("FECHA_"&amp;$B1381,1),"INCUMPLIDA","PROCESO"), "VERIFICAR FECHA")),"SIN VALOR AVANCE")</f>
        <v>CUMPLIDA</v>
      </c>
    </row>
    <row r="1382" spans="1:17" ht="210.75" x14ac:dyDescent="0.2">
      <c r="A1382" s="1175" t="s">
        <v>19</v>
      </c>
      <c r="B1382" s="1172" t="s">
        <v>16</v>
      </c>
      <c r="C1382" s="1261"/>
      <c r="D1382" s="1261"/>
      <c r="E1382" s="1266"/>
      <c r="F1382" s="1286"/>
      <c r="G1382" s="46" t="s">
        <v>97</v>
      </c>
      <c r="H1382" s="46" t="s">
        <v>98</v>
      </c>
      <c r="I1382" s="936" t="s">
        <v>99</v>
      </c>
      <c r="J1382" s="1181">
        <v>1</v>
      </c>
      <c r="K1382" s="1055">
        <v>45323</v>
      </c>
      <c r="L1382" s="1055">
        <v>45747</v>
      </c>
      <c r="M1382" s="48">
        <f t="shared" si="47"/>
        <v>60.571428571428569</v>
      </c>
      <c r="N1382" s="1032">
        <v>0</v>
      </c>
      <c r="O1382" s="1185" t="s">
        <v>5807</v>
      </c>
      <c r="P1382" s="1186">
        <f t="shared" si="48"/>
        <v>0</v>
      </c>
      <c r="Q1382" s="803" t="str" cm="1">
        <f t="array" aca="1" ref="Q1382" ca="1">IF(ISNUMBER(P1382),IF(P1382=100%,"CUMPLIDA",IF(AND(ISNUMBER(L1382),ISNUMBER(INDIRECT("FECHA_"&amp;$B1382,1))), IF(L1382&lt;=INDIRECT("FECHA_"&amp;$B1382,1),"INCUMPLIDA","PROCESO"), "VERIFICAR FECHA")),"SIN VALOR AVANCE")</f>
        <v>PROCESO</v>
      </c>
    </row>
    <row r="1383" spans="1:17" ht="90.75" x14ac:dyDescent="0.2">
      <c r="A1383" s="1175" t="s">
        <v>19</v>
      </c>
      <c r="B1383" s="1172" t="s">
        <v>16</v>
      </c>
      <c r="C1383" s="1261"/>
      <c r="D1383" s="1261"/>
      <c r="E1383" s="1266"/>
      <c r="F1383" s="1286"/>
      <c r="G1383" s="46" t="s">
        <v>101</v>
      </c>
      <c r="H1383" s="46" t="s">
        <v>101</v>
      </c>
      <c r="I1383" s="936" t="s">
        <v>102</v>
      </c>
      <c r="J1383" s="1181">
        <v>1</v>
      </c>
      <c r="K1383" s="1055">
        <v>45323</v>
      </c>
      <c r="L1383" s="1055">
        <v>45747</v>
      </c>
      <c r="M1383" s="48">
        <f t="shared" si="47"/>
        <v>60.571428571428569</v>
      </c>
      <c r="N1383" s="1032">
        <v>0</v>
      </c>
      <c r="O1383" s="1185" t="s">
        <v>5802</v>
      </c>
      <c r="P1383" s="1186">
        <f t="shared" si="48"/>
        <v>0</v>
      </c>
      <c r="Q1383" s="803" t="str" cm="1">
        <f t="array" aca="1" ref="Q1383" ca="1">IF(ISNUMBER(P1383),IF(P1383=100%,"CUMPLIDA",IF(AND(ISNUMBER(L1383),ISNUMBER(INDIRECT("FECHA_"&amp;$B1383,1))), IF(L1383&lt;=INDIRECT("FECHA_"&amp;$B1383,1),"INCUMPLIDA","PROCESO"), "VERIFICAR FECHA")),"SIN VALOR AVANCE")</f>
        <v>PROCESO</v>
      </c>
    </row>
    <row r="1384" spans="1:17" ht="90.75" x14ac:dyDescent="0.2">
      <c r="A1384" s="1175" t="s">
        <v>19</v>
      </c>
      <c r="B1384" s="1172" t="s">
        <v>16</v>
      </c>
      <c r="C1384" s="1261"/>
      <c r="D1384" s="1261"/>
      <c r="E1384" s="1266"/>
      <c r="F1384" s="1286"/>
      <c r="G1384" s="46" t="s">
        <v>237</v>
      </c>
      <c r="H1384" s="46" t="s">
        <v>238</v>
      </c>
      <c r="I1384" s="936" t="s">
        <v>239</v>
      </c>
      <c r="J1384" s="1181">
        <v>1</v>
      </c>
      <c r="K1384" s="1055">
        <v>45231</v>
      </c>
      <c r="L1384" s="1055">
        <v>45747</v>
      </c>
      <c r="M1384" s="48">
        <f t="shared" si="47"/>
        <v>73.714285714285708</v>
      </c>
      <c r="N1384" s="1032">
        <v>0</v>
      </c>
      <c r="O1384" s="1185" t="s">
        <v>5802</v>
      </c>
      <c r="P1384" s="1186">
        <f t="shared" si="48"/>
        <v>0</v>
      </c>
      <c r="Q1384" s="803" t="str" cm="1">
        <f t="array" aca="1" ref="Q1384" ca="1">IF(ISNUMBER(P1384),IF(P1384=100%,"CUMPLIDA",IF(AND(ISNUMBER(L1384),ISNUMBER(INDIRECT("FECHA_"&amp;$B1384,1))), IF(L1384&lt;=INDIRECT("FECHA_"&amp;$B1384,1),"INCUMPLIDA","PROCESO"), "VERIFICAR FECHA")),"SIN VALOR AVANCE")</f>
        <v>PROCESO</v>
      </c>
    </row>
    <row r="1385" spans="1:17" ht="210.75" x14ac:dyDescent="0.2">
      <c r="A1385" s="1175" t="s">
        <v>19</v>
      </c>
      <c r="B1385" s="1172" t="s">
        <v>16</v>
      </c>
      <c r="C1385" s="1261"/>
      <c r="D1385" s="1261"/>
      <c r="E1385" s="1266"/>
      <c r="F1385" s="1286"/>
      <c r="G1385" s="46" t="s">
        <v>104</v>
      </c>
      <c r="H1385" s="46" t="s">
        <v>104</v>
      </c>
      <c r="I1385" s="936" t="s">
        <v>105</v>
      </c>
      <c r="J1385" s="1181">
        <v>1</v>
      </c>
      <c r="K1385" s="1055">
        <v>45323</v>
      </c>
      <c r="L1385" s="1055">
        <v>45747</v>
      </c>
      <c r="M1385" s="48">
        <f t="shared" si="47"/>
        <v>60.571428571428569</v>
      </c>
      <c r="N1385" s="1032">
        <v>0</v>
      </c>
      <c r="O1385" s="1185" t="s">
        <v>5807</v>
      </c>
      <c r="P1385" s="1186">
        <f t="shared" si="48"/>
        <v>0</v>
      </c>
      <c r="Q1385" s="803" t="str" cm="1">
        <f t="array" aca="1" ref="Q1385" ca="1">IF(ISNUMBER(P1385),IF(P1385=100%,"CUMPLIDA",IF(AND(ISNUMBER(L1385),ISNUMBER(INDIRECT("FECHA_"&amp;$B1385,1))), IF(L1385&lt;=INDIRECT("FECHA_"&amp;$B1385,1),"INCUMPLIDA","PROCESO"), "VERIFICAR FECHA")),"SIN VALOR AVANCE")</f>
        <v>PROCESO</v>
      </c>
    </row>
    <row r="1386" spans="1:17" ht="90.75" x14ac:dyDescent="0.2">
      <c r="A1386" s="1175" t="s">
        <v>19</v>
      </c>
      <c r="B1386" s="1172" t="s">
        <v>16</v>
      </c>
      <c r="C1386" s="1261"/>
      <c r="D1386" s="1261"/>
      <c r="E1386" s="1266"/>
      <c r="F1386" s="1286"/>
      <c r="G1386" s="46" t="s">
        <v>106</v>
      </c>
      <c r="H1386" s="46" t="s">
        <v>106</v>
      </c>
      <c r="I1386" s="936" t="s">
        <v>107</v>
      </c>
      <c r="J1386" s="1181">
        <v>1</v>
      </c>
      <c r="K1386" s="1055">
        <v>45231</v>
      </c>
      <c r="L1386" s="1055">
        <v>45747</v>
      </c>
      <c r="M1386" s="48">
        <f t="shared" si="47"/>
        <v>73.714285714285708</v>
      </c>
      <c r="N1386" s="1032">
        <v>0</v>
      </c>
      <c r="O1386" s="1185" t="s">
        <v>5802</v>
      </c>
      <c r="P1386" s="1186">
        <f t="shared" si="48"/>
        <v>0</v>
      </c>
      <c r="Q1386" s="803" t="str" cm="1">
        <f t="array" aca="1" ref="Q1386" ca="1">IF(ISNUMBER(P1386),IF(P1386=100%,"CUMPLIDA",IF(AND(ISNUMBER(L1386),ISNUMBER(INDIRECT("FECHA_"&amp;$B1386,1))), IF(L1386&lt;=INDIRECT("FECHA_"&amp;$B1386,1),"INCUMPLIDA","PROCESO"), "VERIFICAR FECHA")),"SIN VALOR AVANCE")</f>
        <v>PROCESO</v>
      </c>
    </row>
    <row r="1387" spans="1:17" ht="270.75" x14ac:dyDescent="0.2">
      <c r="A1387" s="1175" t="s">
        <v>19</v>
      </c>
      <c r="B1387" s="1172" t="s">
        <v>16</v>
      </c>
      <c r="C1387" s="1261"/>
      <c r="D1387" s="1261"/>
      <c r="E1387" s="1266"/>
      <c r="F1387" s="1286"/>
      <c r="G1387" s="46" t="s">
        <v>108</v>
      </c>
      <c r="H1387" s="46" t="s">
        <v>108</v>
      </c>
      <c r="I1387" s="936" t="s">
        <v>109</v>
      </c>
      <c r="J1387" s="1181">
        <v>1</v>
      </c>
      <c r="K1387" s="1055">
        <v>45231</v>
      </c>
      <c r="L1387" s="1055">
        <v>45808</v>
      </c>
      <c r="M1387" s="48">
        <f t="shared" si="47"/>
        <v>82.428571428571431</v>
      </c>
      <c r="N1387" s="1032">
        <v>0</v>
      </c>
      <c r="O1387" s="1185" t="s">
        <v>5806</v>
      </c>
      <c r="P1387" s="1186">
        <f t="shared" si="48"/>
        <v>0</v>
      </c>
      <c r="Q1387" s="803" t="str" cm="1">
        <f t="array" aca="1" ref="Q1387" ca="1">IF(ISNUMBER(P1387),IF(P1387=100%,"CUMPLIDA",IF(AND(ISNUMBER(L1387),ISNUMBER(INDIRECT("FECHA_"&amp;$B1387,1))), IF(L1387&lt;=INDIRECT("FECHA_"&amp;$B1387,1),"INCUMPLIDA","PROCESO"), "VERIFICAR FECHA")),"SIN VALOR AVANCE")</f>
        <v>PROCESO</v>
      </c>
    </row>
    <row r="1388" spans="1:17" ht="90.75" x14ac:dyDescent="0.2">
      <c r="A1388" s="1175" t="s">
        <v>19</v>
      </c>
      <c r="B1388" s="1172" t="s">
        <v>16</v>
      </c>
      <c r="C1388" s="1261"/>
      <c r="D1388" s="1261"/>
      <c r="E1388" s="1266"/>
      <c r="F1388" s="1286"/>
      <c r="G1388" s="46" t="s">
        <v>110</v>
      </c>
      <c r="H1388" s="46" t="s">
        <v>111</v>
      </c>
      <c r="I1388" s="936" t="s">
        <v>112</v>
      </c>
      <c r="J1388" s="1181">
        <v>8</v>
      </c>
      <c r="K1388" s="1055">
        <v>45809</v>
      </c>
      <c r="L1388" s="1055">
        <v>46568</v>
      </c>
      <c r="M1388" s="48">
        <f t="shared" si="47"/>
        <v>108.42857142857143</v>
      </c>
      <c r="N1388" s="1032">
        <v>0</v>
      </c>
      <c r="O1388" s="1185" t="s">
        <v>5802</v>
      </c>
      <c r="P1388" s="1186">
        <f t="shared" si="48"/>
        <v>0</v>
      </c>
      <c r="Q1388" s="803" t="str" cm="1">
        <f t="array" aca="1" ref="Q1388" ca="1">IF(ISNUMBER(P1388),IF(P1388=100%,"CUMPLIDA",IF(AND(ISNUMBER(L1388),ISNUMBER(INDIRECT("FECHA_"&amp;$B1388,1))), IF(L1388&lt;=INDIRECT("FECHA_"&amp;$B1388,1),"INCUMPLIDA","PROCESO"), "VERIFICAR FECHA")),"SIN VALOR AVANCE")</f>
        <v>PROCESO</v>
      </c>
    </row>
    <row r="1389" spans="1:17" ht="210.75" x14ac:dyDescent="0.2">
      <c r="A1389" s="1175" t="s">
        <v>19</v>
      </c>
      <c r="B1389" s="1172" t="s">
        <v>16</v>
      </c>
      <c r="C1389" s="1261"/>
      <c r="D1389" s="1261"/>
      <c r="E1389" s="1266"/>
      <c r="F1389" s="1286"/>
      <c r="G1389" s="46" t="s">
        <v>114</v>
      </c>
      <c r="H1389" s="46" t="s">
        <v>115</v>
      </c>
      <c r="I1389" s="936" t="s">
        <v>116</v>
      </c>
      <c r="J1389" s="1181">
        <v>1</v>
      </c>
      <c r="K1389" s="1055">
        <v>45809</v>
      </c>
      <c r="L1389" s="1055">
        <v>46568</v>
      </c>
      <c r="M1389" s="48">
        <f t="shared" si="47"/>
        <v>108.42857142857143</v>
      </c>
      <c r="N1389" s="1032">
        <v>0</v>
      </c>
      <c r="O1389" s="1185" t="s">
        <v>5807</v>
      </c>
      <c r="P1389" s="1186">
        <f t="shared" si="48"/>
        <v>0</v>
      </c>
      <c r="Q1389" s="803" t="str" cm="1">
        <f t="array" aca="1" ref="Q1389" ca="1">IF(ISNUMBER(P1389),IF(P1389=100%,"CUMPLIDA",IF(AND(ISNUMBER(L1389),ISNUMBER(INDIRECT("FECHA_"&amp;$B1389,1))), IF(L1389&lt;=INDIRECT("FECHA_"&amp;$B1389,1),"INCUMPLIDA","PROCESO"), "VERIFICAR FECHA")),"SIN VALOR AVANCE")</f>
        <v>PROCESO</v>
      </c>
    </row>
    <row r="1390" spans="1:17" ht="270.75" x14ac:dyDescent="0.2">
      <c r="A1390" s="1175" t="s">
        <v>19</v>
      </c>
      <c r="B1390" s="1172" t="s">
        <v>16</v>
      </c>
      <c r="C1390" s="1261"/>
      <c r="D1390" s="1261"/>
      <c r="E1390" s="1266"/>
      <c r="F1390" s="1286"/>
      <c r="G1390" s="46" t="s">
        <v>117</v>
      </c>
      <c r="H1390" s="46" t="s">
        <v>118</v>
      </c>
      <c r="I1390" s="936" t="s">
        <v>119</v>
      </c>
      <c r="J1390" s="1181">
        <v>2</v>
      </c>
      <c r="K1390" s="1055">
        <v>45809</v>
      </c>
      <c r="L1390" s="1055">
        <v>46568</v>
      </c>
      <c r="M1390" s="48">
        <f t="shared" si="47"/>
        <v>108.42857142857143</v>
      </c>
      <c r="N1390" s="1032">
        <v>0</v>
      </c>
      <c r="O1390" s="1185" t="s">
        <v>5806</v>
      </c>
      <c r="P1390" s="1186">
        <f t="shared" si="48"/>
        <v>0</v>
      </c>
      <c r="Q1390" s="803" t="str" cm="1">
        <f t="array" aca="1" ref="Q1390" ca="1">IF(ISNUMBER(P1390),IF(P1390=100%,"CUMPLIDA",IF(AND(ISNUMBER(L1390),ISNUMBER(INDIRECT("FECHA_"&amp;$B1390,1))), IF(L1390&lt;=INDIRECT("FECHA_"&amp;$B1390,1),"INCUMPLIDA","PROCESO"), "VERIFICAR FECHA")),"SIN VALOR AVANCE")</f>
        <v>PROCESO</v>
      </c>
    </row>
    <row r="1391" spans="1:17" ht="300.75" customHeight="1" x14ac:dyDescent="0.2">
      <c r="A1391" s="1175" t="s">
        <v>19</v>
      </c>
      <c r="B1391" s="1172" t="s">
        <v>16</v>
      </c>
      <c r="C1391" s="1261" t="s">
        <v>1904</v>
      </c>
      <c r="D1391" s="1261" t="s">
        <v>1862</v>
      </c>
      <c r="E1391" s="1266" t="s">
        <v>5827</v>
      </c>
      <c r="F1391" s="1286" t="s">
        <v>1906</v>
      </c>
      <c r="G1391" s="45" t="s">
        <v>1907</v>
      </c>
      <c r="H1391" s="45" t="s">
        <v>1907</v>
      </c>
      <c r="I1391" s="947" t="s">
        <v>1908</v>
      </c>
      <c r="J1391" s="1173">
        <v>1</v>
      </c>
      <c r="K1391" s="1053">
        <v>45139</v>
      </c>
      <c r="L1391" s="1053">
        <v>45869</v>
      </c>
      <c r="M1391" s="48">
        <f t="shared" si="47"/>
        <v>104.28571428571429</v>
      </c>
      <c r="N1391" s="1182">
        <v>0.4</v>
      </c>
      <c r="O1391" s="1185" t="s">
        <v>5828</v>
      </c>
      <c r="P1391" s="1173">
        <f t="shared" si="48"/>
        <v>0.4</v>
      </c>
      <c r="Q1391" s="803" t="str" cm="1">
        <f t="array" aca="1" ref="Q1391" ca="1">IF(ISNUMBER(P1391),IF(P1391=100%,"CUMPLIDA",IF(AND(ISNUMBER(L1391),ISNUMBER(INDIRECT("FECHA_"&amp;$B1391,1))), IF(L1391&lt;=INDIRECT("FECHA_"&amp;$B1391,1),"INCUMPLIDA","PROCESO"), "VERIFICAR FECHA")),"SIN VALOR AVANCE")</f>
        <v>PROCESO</v>
      </c>
    </row>
    <row r="1392" spans="1:17" ht="150.75" x14ac:dyDescent="0.2">
      <c r="A1392" s="1175" t="s">
        <v>19</v>
      </c>
      <c r="B1392" s="1172" t="s">
        <v>16</v>
      </c>
      <c r="C1392" s="1261"/>
      <c r="D1392" s="1261"/>
      <c r="E1392" s="1266"/>
      <c r="F1392" s="1286"/>
      <c r="G1392" s="45" t="s">
        <v>1910</v>
      </c>
      <c r="H1392" s="45" t="s">
        <v>1910</v>
      </c>
      <c r="I1392" s="947" t="s">
        <v>1911</v>
      </c>
      <c r="J1392" s="1173">
        <v>1</v>
      </c>
      <c r="K1392" s="1053">
        <v>45139</v>
      </c>
      <c r="L1392" s="1053">
        <v>45230</v>
      </c>
      <c r="M1392" s="48">
        <f t="shared" si="47"/>
        <v>13</v>
      </c>
      <c r="N1392" s="1182">
        <v>1</v>
      </c>
      <c r="O1392" s="947" t="s">
        <v>5820</v>
      </c>
      <c r="P1392" s="1173">
        <f t="shared" si="48"/>
        <v>1</v>
      </c>
      <c r="Q1392" s="803" t="str" cm="1">
        <f t="array" aca="1" ref="Q1392" ca="1">IF(ISNUMBER(P1392),IF(P1392=100%,"CUMPLIDA",IF(AND(ISNUMBER(L1392),ISNUMBER(INDIRECT("FECHA_"&amp;$B1392,1))), IF(L1392&lt;=INDIRECT("FECHA_"&amp;$B1392,1),"INCUMPLIDA","PROCESO"), "VERIFICAR FECHA")),"SIN VALOR AVANCE")</f>
        <v>CUMPLIDA</v>
      </c>
    </row>
    <row r="1393" spans="1:17" ht="409.5" x14ac:dyDescent="0.2">
      <c r="A1393" s="1175" t="s">
        <v>19</v>
      </c>
      <c r="B1393" s="1172" t="s">
        <v>16</v>
      </c>
      <c r="C1393" s="1261"/>
      <c r="D1393" s="1261"/>
      <c r="E1393" s="1266"/>
      <c r="F1393" s="1286"/>
      <c r="G1393" s="45" t="s">
        <v>1912</v>
      </c>
      <c r="H1393" s="45" t="s">
        <v>1913</v>
      </c>
      <c r="I1393" s="936" t="s">
        <v>1914</v>
      </c>
      <c r="J1393" s="1173">
        <v>1</v>
      </c>
      <c r="K1393" s="1053">
        <v>45302</v>
      </c>
      <c r="L1393" s="1053">
        <v>45869</v>
      </c>
      <c r="M1393" s="48">
        <f t="shared" si="47"/>
        <v>81</v>
      </c>
      <c r="N1393" s="1182">
        <v>0</v>
      </c>
      <c r="O1393" s="947" t="s">
        <v>5829</v>
      </c>
      <c r="P1393" s="1173">
        <f t="shared" si="48"/>
        <v>0</v>
      </c>
      <c r="Q1393" s="803" t="str" cm="1">
        <f t="array" aca="1" ref="Q1393" ca="1">IF(ISNUMBER(P1393),IF(P1393=100%,"CUMPLIDA",IF(AND(ISNUMBER(L1393),ISNUMBER(INDIRECT("FECHA_"&amp;$B1393,1))), IF(L1393&lt;=INDIRECT("FECHA_"&amp;$B1393,1),"INCUMPLIDA","PROCESO"), "VERIFICAR FECHA")),"SIN VALOR AVANCE")</f>
        <v>PROCESO</v>
      </c>
    </row>
    <row r="1394" spans="1:17" ht="345.75" x14ac:dyDescent="0.2">
      <c r="A1394" s="1175" t="s">
        <v>19</v>
      </c>
      <c r="B1394" s="1172" t="s">
        <v>16</v>
      </c>
      <c r="C1394" s="1261"/>
      <c r="D1394" s="1261"/>
      <c r="E1394" s="1266"/>
      <c r="F1394" s="1286"/>
      <c r="G1394" s="45" t="s">
        <v>1043</v>
      </c>
      <c r="H1394" s="45" t="s">
        <v>1043</v>
      </c>
      <c r="I1394" s="947" t="s">
        <v>1048</v>
      </c>
      <c r="J1394" s="1173">
        <v>1</v>
      </c>
      <c r="K1394" s="1053">
        <v>45139</v>
      </c>
      <c r="L1394" s="1053">
        <v>45869</v>
      </c>
      <c r="M1394" s="48">
        <f t="shared" si="47"/>
        <v>104.28571428571429</v>
      </c>
      <c r="N1394" s="1182">
        <v>0.6</v>
      </c>
      <c r="O1394" s="947" t="s">
        <v>5830</v>
      </c>
      <c r="P1394" s="1173">
        <f t="shared" si="48"/>
        <v>0.6</v>
      </c>
      <c r="Q1394" s="803" t="str" cm="1">
        <f t="array" aca="1" ref="Q1394" ca="1">IF(ISNUMBER(P1394),IF(P1394=100%,"CUMPLIDA",IF(AND(ISNUMBER(L1394),ISNUMBER(INDIRECT("FECHA_"&amp;$B1394,1))), IF(L1394&lt;=INDIRECT("FECHA_"&amp;$B1394,1),"INCUMPLIDA","PROCESO"), "VERIFICAR FECHA")),"SIN VALOR AVANCE")</f>
        <v>PROCESO</v>
      </c>
    </row>
    <row r="1395" spans="1:17" ht="375.75" customHeight="1" x14ac:dyDescent="0.2">
      <c r="A1395" s="1175" t="s">
        <v>19</v>
      </c>
      <c r="B1395" s="1172" t="s">
        <v>16</v>
      </c>
      <c r="C1395" s="1261" t="s">
        <v>1917</v>
      </c>
      <c r="D1395" s="1261" t="s">
        <v>1862</v>
      </c>
      <c r="E1395" s="1266" t="s">
        <v>5831</v>
      </c>
      <c r="F1395" s="1286" t="s">
        <v>1919</v>
      </c>
      <c r="G1395" s="45" t="s">
        <v>1236</v>
      </c>
      <c r="H1395" s="45" t="s">
        <v>1236</v>
      </c>
      <c r="I1395" s="947" t="s">
        <v>1045</v>
      </c>
      <c r="J1395" s="47">
        <v>1</v>
      </c>
      <c r="K1395" s="1053">
        <v>45306</v>
      </c>
      <c r="L1395" s="1053">
        <v>45504</v>
      </c>
      <c r="M1395" s="48">
        <f t="shared" si="47"/>
        <v>28.285714285714285</v>
      </c>
      <c r="N1395" s="1032">
        <v>1</v>
      </c>
      <c r="O1395" s="947" t="s">
        <v>5823</v>
      </c>
      <c r="P1395" s="1173">
        <f t="shared" si="48"/>
        <v>1</v>
      </c>
      <c r="Q1395" s="803" t="str" cm="1">
        <f t="array" aca="1" ref="Q1395" ca="1">IF(ISNUMBER(P1395),IF(P1395=100%,"CUMPLIDA",IF(AND(ISNUMBER(L1395),ISNUMBER(INDIRECT("FECHA_"&amp;$B1395,1))), IF(L1395&lt;=INDIRECT("FECHA_"&amp;$B1395,1),"INCUMPLIDA","PROCESO"), "VERIFICAR FECHA")),"SIN VALOR AVANCE")</f>
        <v>CUMPLIDA</v>
      </c>
    </row>
    <row r="1396" spans="1:17" ht="225.75" x14ac:dyDescent="0.2">
      <c r="A1396" s="1175" t="s">
        <v>19</v>
      </c>
      <c r="B1396" s="1172" t="s">
        <v>16</v>
      </c>
      <c r="C1396" s="1261"/>
      <c r="D1396" s="1261"/>
      <c r="E1396" s="1266"/>
      <c r="F1396" s="1286"/>
      <c r="G1396" s="45" t="s">
        <v>1876</v>
      </c>
      <c r="H1396" s="45" t="s">
        <v>1876</v>
      </c>
      <c r="I1396" s="947" t="s">
        <v>1239</v>
      </c>
      <c r="J1396" s="47">
        <v>1</v>
      </c>
      <c r="K1396" s="1053">
        <v>45505</v>
      </c>
      <c r="L1396" s="1053">
        <v>45596</v>
      </c>
      <c r="M1396" s="48">
        <f t="shared" si="47"/>
        <v>13</v>
      </c>
      <c r="N1396" s="1032">
        <v>1</v>
      </c>
      <c r="O1396" s="947" t="s">
        <v>5832</v>
      </c>
      <c r="P1396" s="1173">
        <f t="shared" si="48"/>
        <v>1</v>
      </c>
      <c r="Q1396" s="803" t="str" cm="1">
        <f t="array" aca="1" ref="Q1396" ca="1">IF(ISNUMBER(P1396),IF(P1396=100%,"CUMPLIDA",IF(AND(ISNUMBER(L1396),ISNUMBER(INDIRECT("FECHA_"&amp;$B1396,1))), IF(L1396&lt;=INDIRECT("FECHA_"&amp;$B1396,1),"INCUMPLIDA","PROCESO"), "VERIFICAR FECHA")),"SIN VALOR AVANCE")</f>
        <v>CUMPLIDA</v>
      </c>
    </row>
    <row r="1397" spans="1:17" ht="225.75" x14ac:dyDescent="0.2">
      <c r="A1397" s="1175" t="s">
        <v>19</v>
      </c>
      <c r="B1397" s="1172" t="s">
        <v>16</v>
      </c>
      <c r="C1397" s="1261"/>
      <c r="D1397" s="1261"/>
      <c r="E1397" s="1266"/>
      <c r="F1397" s="1286"/>
      <c r="G1397" s="45" t="s">
        <v>1240</v>
      </c>
      <c r="H1397" s="45" t="s">
        <v>1240</v>
      </c>
      <c r="I1397" s="947" t="s">
        <v>1241</v>
      </c>
      <c r="J1397" s="47">
        <v>1</v>
      </c>
      <c r="K1397" s="1053">
        <v>45597</v>
      </c>
      <c r="L1397" s="1053">
        <v>45869</v>
      </c>
      <c r="M1397" s="48">
        <f t="shared" si="47"/>
        <v>38.857142857142854</v>
      </c>
      <c r="N1397" s="1032">
        <v>0</v>
      </c>
      <c r="O1397" s="947" t="s">
        <v>5833</v>
      </c>
      <c r="P1397" s="1173">
        <f t="shared" si="48"/>
        <v>0</v>
      </c>
      <c r="Q1397" s="803" t="str" cm="1">
        <f t="array" aca="1" ref="Q1397" ca="1">IF(ISNUMBER(P1397),IF(P1397=100%,"CUMPLIDA",IF(AND(ISNUMBER(L1397),ISNUMBER(INDIRECT("FECHA_"&amp;$B1397,1))), IF(L1397&lt;=INDIRECT("FECHA_"&amp;$B1397,1),"INCUMPLIDA","PROCESO"), "VERIFICAR FECHA")),"SIN VALOR AVANCE")</f>
        <v>PROCESO</v>
      </c>
    </row>
    <row r="1398" spans="1:17" ht="225.75" x14ac:dyDescent="0.2">
      <c r="A1398" s="1175" t="s">
        <v>19</v>
      </c>
      <c r="B1398" s="1172" t="s">
        <v>16</v>
      </c>
      <c r="C1398" s="1261"/>
      <c r="D1398" s="1261"/>
      <c r="E1398" s="1266"/>
      <c r="F1398" s="1286"/>
      <c r="G1398" s="45" t="s">
        <v>1242</v>
      </c>
      <c r="H1398" s="45" t="s">
        <v>1242</v>
      </c>
      <c r="I1398" s="947" t="s">
        <v>1243</v>
      </c>
      <c r="J1398" s="1173">
        <v>1</v>
      </c>
      <c r="K1398" s="1053">
        <v>45870</v>
      </c>
      <c r="L1398" s="1053">
        <v>46112</v>
      </c>
      <c r="M1398" s="48">
        <f t="shared" si="47"/>
        <v>34.571428571428569</v>
      </c>
      <c r="N1398" s="1182">
        <v>0</v>
      </c>
      <c r="O1398" s="947" t="s">
        <v>5834</v>
      </c>
      <c r="P1398" s="1173">
        <f t="shared" si="48"/>
        <v>0</v>
      </c>
      <c r="Q1398" s="803" t="str" cm="1">
        <f t="array" aca="1" ref="Q1398" ca="1">IF(ISNUMBER(P1398),IF(P1398=100%,"CUMPLIDA",IF(AND(ISNUMBER(L1398),ISNUMBER(INDIRECT("FECHA_"&amp;$B1398,1))), IF(L1398&lt;=INDIRECT("FECHA_"&amp;$B1398,1),"INCUMPLIDA","PROCESO"), "VERIFICAR FECHA")),"SIN VALOR AVANCE")</f>
        <v>PROCESO</v>
      </c>
    </row>
    <row r="1399" spans="1:17" ht="330.75" x14ac:dyDescent="0.2">
      <c r="A1399" s="1175" t="s">
        <v>19</v>
      </c>
      <c r="B1399" s="1172" t="s">
        <v>16</v>
      </c>
      <c r="C1399" s="1261"/>
      <c r="D1399" s="1261"/>
      <c r="E1399" s="1266"/>
      <c r="F1399" s="1286"/>
      <c r="G1399" s="1286" t="s">
        <v>800</v>
      </c>
      <c r="H1399" s="1178" t="s">
        <v>682</v>
      </c>
      <c r="I1399" s="936" t="s">
        <v>683</v>
      </c>
      <c r="J1399" s="47">
        <v>1</v>
      </c>
      <c r="K1399" s="1053">
        <v>45231</v>
      </c>
      <c r="L1399" s="1053">
        <v>45504</v>
      </c>
      <c r="M1399" s="48">
        <f t="shared" si="47"/>
        <v>39</v>
      </c>
      <c r="N1399" s="1032">
        <v>1</v>
      </c>
      <c r="O1399" s="1185" t="s">
        <v>5816</v>
      </c>
      <c r="P1399" s="1186">
        <f t="shared" si="48"/>
        <v>1</v>
      </c>
      <c r="Q1399" s="803" t="str" cm="1">
        <f t="array" aca="1" ref="Q1399" ca="1">IF(ISNUMBER(P1399),IF(P1399=100%,"CUMPLIDA",IF(AND(ISNUMBER(L1399),ISNUMBER(INDIRECT("FECHA_"&amp;$B1399,1))), IF(L1399&lt;=INDIRECT("FECHA_"&amp;$B1399,1),"INCUMPLIDA","PROCESO"), "VERIFICAR FECHA")),"SIN VALOR AVANCE")</f>
        <v>CUMPLIDA</v>
      </c>
    </row>
    <row r="1400" spans="1:17" ht="270.75" x14ac:dyDescent="0.2">
      <c r="A1400" s="1175" t="s">
        <v>19</v>
      </c>
      <c r="B1400" s="1172" t="s">
        <v>16</v>
      </c>
      <c r="C1400" s="1261"/>
      <c r="D1400" s="1261"/>
      <c r="E1400" s="1266"/>
      <c r="F1400" s="1286"/>
      <c r="G1400" s="1286"/>
      <c r="H1400" s="1178" t="s">
        <v>685</v>
      </c>
      <c r="I1400" s="936" t="s">
        <v>686</v>
      </c>
      <c r="J1400" s="47">
        <v>1</v>
      </c>
      <c r="K1400" s="1053">
        <v>45231</v>
      </c>
      <c r="L1400" s="1053">
        <v>45504</v>
      </c>
      <c r="M1400" s="48">
        <f t="shared" si="47"/>
        <v>39</v>
      </c>
      <c r="N1400" s="1032">
        <v>1</v>
      </c>
      <c r="O1400" s="1185" t="s">
        <v>5806</v>
      </c>
      <c r="P1400" s="1186">
        <f t="shared" si="48"/>
        <v>1</v>
      </c>
      <c r="Q1400" s="803" t="str" cm="1">
        <f t="array" aca="1" ref="Q1400" ca="1">IF(ISNUMBER(P1400),IF(P1400=100%,"CUMPLIDA",IF(AND(ISNUMBER(L1400),ISNUMBER(INDIRECT("FECHA_"&amp;$B1400,1))), IF(L1400&lt;=INDIRECT("FECHA_"&amp;$B1400,1),"INCUMPLIDA","PROCESO"), "VERIFICAR FECHA")),"SIN VALOR AVANCE")</f>
        <v>CUMPLIDA</v>
      </c>
    </row>
    <row r="1401" spans="1:17" ht="210.75" x14ac:dyDescent="0.2">
      <c r="A1401" s="1175" t="s">
        <v>19</v>
      </c>
      <c r="B1401" s="1172" t="s">
        <v>16</v>
      </c>
      <c r="C1401" s="1261"/>
      <c r="D1401" s="1261"/>
      <c r="E1401" s="1266"/>
      <c r="F1401" s="1286"/>
      <c r="G1401" s="46" t="s">
        <v>97</v>
      </c>
      <c r="H1401" s="46" t="s">
        <v>98</v>
      </c>
      <c r="I1401" s="936" t="s">
        <v>99</v>
      </c>
      <c r="J1401" s="1181">
        <v>1</v>
      </c>
      <c r="K1401" s="1055">
        <v>45323</v>
      </c>
      <c r="L1401" s="1055">
        <v>45747</v>
      </c>
      <c r="M1401" s="48">
        <f t="shared" si="47"/>
        <v>60.571428571428569</v>
      </c>
      <c r="N1401" s="1032">
        <v>0</v>
      </c>
      <c r="O1401" s="1185" t="s">
        <v>5807</v>
      </c>
      <c r="P1401" s="1186">
        <f t="shared" si="48"/>
        <v>0</v>
      </c>
      <c r="Q1401" s="803" t="str" cm="1">
        <f t="array" aca="1" ref="Q1401" ca="1">IF(ISNUMBER(P1401),IF(P1401=100%,"CUMPLIDA",IF(AND(ISNUMBER(L1401),ISNUMBER(INDIRECT("FECHA_"&amp;$B1401,1))), IF(L1401&lt;=INDIRECT("FECHA_"&amp;$B1401,1),"INCUMPLIDA","PROCESO"), "VERIFICAR FECHA")),"SIN VALOR AVANCE")</f>
        <v>PROCESO</v>
      </c>
    </row>
    <row r="1402" spans="1:17" ht="90.75" x14ac:dyDescent="0.2">
      <c r="A1402" s="1175" t="s">
        <v>19</v>
      </c>
      <c r="B1402" s="1172" t="s">
        <v>16</v>
      </c>
      <c r="C1402" s="1261"/>
      <c r="D1402" s="1261"/>
      <c r="E1402" s="1266"/>
      <c r="F1402" s="1286"/>
      <c r="G1402" s="46" t="s">
        <v>101</v>
      </c>
      <c r="H1402" s="46" t="s">
        <v>101</v>
      </c>
      <c r="I1402" s="936" t="s">
        <v>102</v>
      </c>
      <c r="J1402" s="1181">
        <v>1</v>
      </c>
      <c r="K1402" s="1055">
        <v>45323</v>
      </c>
      <c r="L1402" s="1055">
        <v>45747</v>
      </c>
      <c r="M1402" s="48">
        <f t="shared" ref="M1402:M1465" si="49">(L1402-K1402)/7</f>
        <v>60.571428571428569</v>
      </c>
      <c r="N1402" s="1032">
        <v>0</v>
      </c>
      <c r="O1402" s="1185" t="s">
        <v>5802</v>
      </c>
      <c r="P1402" s="1186">
        <f t="shared" si="48"/>
        <v>0</v>
      </c>
      <c r="Q1402" s="803" t="str" cm="1">
        <f t="array" aca="1" ref="Q1402" ca="1">IF(ISNUMBER(P1402),IF(P1402=100%,"CUMPLIDA",IF(AND(ISNUMBER(L1402),ISNUMBER(INDIRECT("FECHA_"&amp;$B1402,1))), IF(L1402&lt;=INDIRECT("FECHA_"&amp;$B1402,1),"INCUMPLIDA","PROCESO"), "VERIFICAR FECHA")),"SIN VALOR AVANCE")</f>
        <v>PROCESO</v>
      </c>
    </row>
    <row r="1403" spans="1:17" ht="90.75" x14ac:dyDescent="0.2">
      <c r="A1403" s="1175" t="s">
        <v>19</v>
      </c>
      <c r="B1403" s="1172" t="s">
        <v>16</v>
      </c>
      <c r="C1403" s="1261"/>
      <c r="D1403" s="1261"/>
      <c r="E1403" s="1266"/>
      <c r="F1403" s="1286"/>
      <c r="G1403" s="46" t="s">
        <v>237</v>
      </c>
      <c r="H1403" s="46" t="s">
        <v>238</v>
      </c>
      <c r="I1403" s="936" t="s">
        <v>239</v>
      </c>
      <c r="J1403" s="1181">
        <v>1</v>
      </c>
      <c r="K1403" s="1055">
        <v>45231</v>
      </c>
      <c r="L1403" s="1055">
        <v>45747</v>
      </c>
      <c r="M1403" s="48">
        <f t="shared" si="49"/>
        <v>73.714285714285708</v>
      </c>
      <c r="N1403" s="1032">
        <v>0</v>
      </c>
      <c r="O1403" s="1185" t="s">
        <v>5802</v>
      </c>
      <c r="P1403" s="1186">
        <f t="shared" si="48"/>
        <v>0</v>
      </c>
      <c r="Q1403" s="803" t="str" cm="1">
        <f t="array" aca="1" ref="Q1403" ca="1">IF(ISNUMBER(P1403),IF(P1403=100%,"CUMPLIDA",IF(AND(ISNUMBER(L1403),ISNUMBER(INDIRECT("FECHA_"&amp;$B1403,1))), IF(L1403&lt;=INDIRECT("FECHA_"&amp;$B1403,1),"INCUMPLIDA","PROCESO"), "VERIFICAR FECHA")),"SIN VALOR AVANCE")</f>
        <v>PROCESO</v>
      </c>
    </row>
    <row r="1404" spans="1:17" ht="210.75" x14ac:dyDescent="0.2">
      <c r="A1404" s="1175" t="s">
        <v>19</v>
      </c>
      <c r="B1404" s="1172" t="s">
        <v>16</v>
      </c>
      <c r="C1404" s="1261"/>
      <c r="D1404" s="1261"/>
      <c r="E1404" s="1266"/>
      <c r="F1404" s="1286"/>
      <c r="G1404" s="46" t="s">
        <v>104</v>
      </c>
      <c r="H1404" s="46" t="s">
        <v>104</v>
      </c>
      <c r="I1404" s="936" t="s">
        <v>105</v>
      </c>
      <c r="J1404" s="1181">
        <v>1</v>
      </c>
      <c r="K1404" s="1055">
        <v>45323</v>
      </c>
      <c r="L1404" s="1055">
        <v>45747</v>
      </c>
      <c r="M1404" s="48">
        <f t="shared" si="49"/>
        <v>60.571428571428569</v>
      </c>
      <c r="N1404" s="1032">
        <v>0</v>
      </c>
      <c r="O1404" s="1185" t="s">
        <v>5807</v>
      </c>
      <c r="P1404" s="1186">
        <f t="shared" si="48"/>
        <v>0</v>
      </c>
      <c r="Q1404" s="803" t="str" cm="1">
        <f t="array" aca="1" ref="Q1404" ca="1">IF(ISNUMBER(P1404),IF(P1404=100%,"CUMPLIDA",IF(AND(ISNUMBER(L1404),ISNUMBER(INDIRECT("FECHA_"&amp;$B1404,1))), IF(L1404&lt;=INDIRECT("FECHA_"&amp;$B1404,1),"INCUMPLIDA","PROCESO"), "VERIFICAR FECHA")),"SIN VALOR AVANCE")</f>
        <v>PROCESO</v>
      </c>
    </row>
    <row r="1405" spans="1:17" ht="90.75" x14ac:dyDescent="0.2">
      <c r="A1405" s="1175" t="s">
        <v>19</v>
      </c>
      <c r="B1405" s="1172" t="s">
        <v>16</v>
      </c>
      <c r="C1405" s="1261"/>
      <c r="D1405" s="1261"/>
      <c r="E1405" s="1266"/>
      <c r="F1405" s="1286"/>
      <c r="G1405" s="46" t="s">
        <v>106</v>
      </c>
      <c r="H1405" s="46" t="s">
        <v>106</v>
      </c>
      <c r="I1405" s="936" t="s">
        <v>107</v>
      </c>
      <c r="J1405" s="1181">
        <v>1</v>
      </c>
      <c r="K1405" s="1055">
        <v>45231</v>
      </c>
      <c r="L1405" s="1055">
        <v>45747</v>
      </c>
      <c r="M1405" s="48">
        <f t="shared" si="49"/>
        <v>73.714285714285708</v>
      </c>
      <c r="N1405" s="1032">
        <v>0</v>
      </c>
      <c r="O1405" s="1185" t="s">
        <v>5802</v>
      </c>
      <c r="P1405" s="1186">
        <f t="shared" si="48"/>
        <v>0</v>
      </c>
      <c r="Q1405" s="803" t="str" cm="1">
        <f t="array" aca="1" ref="Q1405" ca="1">IF(ISNUMBER(P1405),IF(P1405=100%,"CUMPLIDA",IF(AND(ISNUMBER(L1405),ISNUMBER(INDIRECT("FECHA_"&amp;$B1405,1))), IF(L1405&lt;=INDIRECT("FECHA_"&amp;$B1405,1),"INCUMPLIDA","PROCESO"), "VERIFICAR FECHA")),"SIN VALOR AVANCE")</f>
        <v>PROCESO</v>
      </c>
    </row>
    <row r="1406" spans="1:17" ht="270.75" x14ac:dyDescent="0.2">
      <c r="A1406" s="1175" t="s">
        <v>19</v>
      </c>
      <c r="B1406" s="1172" t="s">
        <v>16</v>
      </c>
      <c r="C1406" s="1261"/>
      <c r="D1406" s="1261"/>
      <c r="E1406" s="1266"/>
      <c r="F1406" s="1286"/>
      <c r="G1406" s="46" t="s">
        <v>108</v>
      </c>
      <c r="H1406" s="46" t="s">
        <v>108</v>
      </c>
      <c r="I1406" s="936" t="s">
        <v>531</v>
      </c>
      <c r="J1406" s="1181">
        <v>1</v>
      </c>
      <c r="K1406" s="1055">
        <v>45231</v>
      </c>
      <c r="L1406" s="1055">
        <v>45808</v>
      </c>
      <c r="M1406" s="48">
        <f t="shared" si="49"/>
        <v>82.428571428571431</v>
      </c>
      <c r="N1406" s="1032">
        <v>0</v>
      </c>
      <c r="O1406" s="1185" t="s">
        <v>5806</v>
      </c>
      <c r="P1406" s="1186">
        <f t="shared" si="48"/>
        <v>0</v>
      </c>
      <c r="Q1406" s="803" t="str" cm="1">
        <f t="array" aca="1" ref="Q1406" ca="1">IF(ISNUMBER(P1406),IF(P1406=100%,"CUMPLIDA",IF(AND(ISNUMBER(L1406),ISNUMBER(INDIRECT("FECHA_"&amp;$B1406,1))), IF(L1406&lt;=INDIRECT("FECHA_"&amp;$B1406,1),"INCUMPLIDA","PROCESO"), "VERIFICAR FECHA")),"SIN VALOR AVANCE")</f>
        <v>PROCESO</v>
      </c>
    </row>
    <row r="1407" spans="1:17" ht="90.75" x14ac:dyDescent="0.2">
      <c r="A1407" s="1175" t="s">
        <v>19</v>
      </c>
      <c r="B1407" s="1172" t="s">
        <v>16</v>
      </c>
      <c r="C1407" s="1261"/>
      <c r="D1407" s="1261"/>
      <c r="E1407" s="1266"/>
      <c r="F1407" s="1286"/>
      <c r="G1407" s="46" t="s">
        <v>110</v>
      </c>
      <c r="H1407" s="46" t="s">
        <v>111</v>
      </c>
      <c r="I1407" s="936" t="s">
        <v>112</v>
      </c>
      <c r="J1407" s="1181">
        <v>8</v>
      </c>
      <c r="K1407" s="1055">
        <v>45809</v>
      </c>
      <c r="L1407" s="1055">
        <v>46568</v>
      </c>
      <c r="M1407" s="48">
        <f t="shared" si="49"/>
        <v>108.42857142857143</v>
      </c>
      <c r="N1407" s="1032">
        <v>0</v>
      </c>
      <c r="O1407" s="1185" t="s">
        <v>5802</v>
      </c>
      <c r="P1407" s="1186">
        <f t="shared" si="48"/>
        <v>0</v>
      </c>
      <c r="Q1407" s="803" t="str" cm="1">
        <f t="array" aca="1" ref="Q1407" ca="1">IF(ISNUMBER(P1407),IF(P1407=100%,"CUMPLIDA",IF(AND(ISNUMBER(L1407),ISNUMBER(INDIRECT("FECHA_"&amp;$B1407,1))), IF(L1407&lt;=INDIRECT("FECHA_"&amp;$B1407,1),"INCUMPLIDA","PROCESO"), "VERIFICAR FECHA")),"SIN VALOR AVANCE")</f>
        <v>PROCESO</v>
      </c>
    </row>
    <row r="1408" spans="1:17" ht="195.75" x14ac:dyDescent="0.2">
      <c r="A1408" s="1175" t="s">
        <v>19</v>
      </c>
      <c r="B1408" s="1172" t="s">
        <v>16</v>
      </c>
      <c r="C1408" s="1261"/>
      <c r="D1408" s="1261"/>
      <c r="E1408" s="1266"/>
      <c r="F1408" s="1286"/>
      <c r="G1408" s="46" t="s">
        <v>114</v>
      </c>
      <c r="H1408" s="46" t="s">
        <v>115</v>
      </c>
      <c r="I1408" s="936" t="s">
        <v>116</v>
      </c>
      <c r="J1408" s="1181">
        <v>1</v>
      </c>
      <c r="K1408" s="1055">
        <v>45809</v>
      </c>
      <c r="L1408" s="1055">
        <v>46568</v>
      </c>
      <c r="M1408" s="48">
        <f t="shared" si="49"/>
        <v>108.42857142857143</v>
      </c>
      <c r="N1408" s="1032">
        <v>0</v>
      </c>
      <c r="O1408" s="1185" t="s">
        <v>5835</v>
      </c>
      <c r="P1408" s="1186">
        <f t="shared" si="48"/>
        <v>0</v>
      </c>
      <c r="Q1408" s="803" t="str" cm="1">
        <f t="array" aca="1" ref="Q1408" ca="1">IF(ISNUMBER(P1408),IF(P1408=100%,"CUMPLIDA",IF(AND(ISNUMBER(L1408),ISNUMBER(INDIRECT("FECHA_"&amp;$B1408,1))), IF(L1408&lt;=INDIRECT("FECHA_"&amp;$B1408,1),"INCUMPLIDA","PROCESO"), "VERIFICAR FECHA")),"SIN VALOR AVANCE")</f>
        <v>PROCESO</v>
      </c>
    </row>
    <row r="1409" spans="1:17" ht="270.75" x14ac:dyDescent="0.2">
      <c r="A1409" s="1175" t="s">
        <v>19</v>
      </c>
      <c r="B1409" s="1172" t="s">
        <v>16</v>
      </c>
      <c r="C1409" s="1261"/>
      <c r="D1409" s="1261"/>
      <c r="E1409" s="1266"/>
      <c r="F1409" s="1286"/>
      <c r="G1409" s="46" t="s">
        <v>117</v>
      </c>
      <c r="H1409" s="46" t="s">
        <v>118</v>
      </c>
      <c r="I1409" s="936" t="s">
        <v>119</v>
      </c>
      <c r="J1409" s="1181">
        <v>2</v>
      </c>
      <c r="K1409" s="1055">
        <v>45809</v>
      </c>
      <c r="L1409" s="1055">
        <v>46568</v>
      </c>
      <c r="M1409" s="48">
        <f t="shared" si="49"/>
        <v>108.42857142857143</v>
      </c>
      <c r="N1409" s="1032">
        <v>0</v>
      </c>
      <c r="O1409" s="1185" t="s">
        <v>5806</v>
      </c>
      <c r="P1409" s="1186">
        <f t="shared" si="48"/>
        <v>0</v>
      </c>
      <c r="Q1409" s="803" t="str" cm="1">
        <f t="array" aca="1" ref="Q1409" ca="1">IF(ISNUMBER(P1409),IF(P1409=100%,"CUMPLIDA",IF(AND(ISNUMBER(L1409),ISNUMBER(INDIRECT("FECHA_"&amp;$B1409,1))), IF(L1409&lt;=INDIRECT("FECHA_"&amp;$B1409,1),"INCUMPLIDA","PROCESO"), "VERIFICAR FECHA")),"SIN VALOR AVANCE")</f>
        <v>PROCESO</v>
      </c>
    </row>
    <row r="1410" spans="1:17" ht="330.75" x14ac:dyDescent="0.2">
      <c r="A1410" s="1175" t="s">
        <v>19</v>
      </c>
      <c r="B1410" s="1172" t="s">
        <v>16</v>
      </c>
      <c r="C1410" s="1261"/>
      <c r="D1410" s="1261"/>
      <c r="E1410" s="1266"/>
      <c r="F1410" s="1286"/>
      <c r="G1410" s="45" t="s">
        <v>1884</v>
      </c>
      <c r="H1410" s="45" t="s">
        <v>1884</v>
      </c>
      <c r="I1410" s="947" t="s">
        <v>1885</v>
      </c>
      <c r="J1410" s="1173">
        <v>1</v>
      </c>
      <c r="K1410" s="1053">
        <v>45139</v>
      </c>
      <c r="L1410" s="1053">
        <v>45869</v>
      </c>
      <c r="M1410" s="48">
        <f t="shared" si="49"/>
        <v>104.28571428571429</v>
      </c>
      <c r="N1410" s="1182">
        <v>0.4</v>
      </c>
      <c r="O1410" s="947" t="s">
        <v>5836</v>
      </c>
      <c r="P1410" s="1173">
        <f t="shared" si="48"/>
        <v>0.4</v>
      </c>
      <c r="Q1410" s="803" t="str" cm="1">
        <f t="array" aca="1" ref="Q1410" ca="1">IF(ISNUMBER(P1410),IF(P1410=100%,"CUMPLIDA",IF(AND(ISNUMBER(L1410),ISNUMBER(INDIRECT("FECHA_"&amp;$B1410,1))), IF(L1410&lt;=INDIRECT("FECHA_"&amp;$B1410,1),"INCUMPLIDA","PROCESO"), "VERIFICAR FECHA")),"SIN VALOR AVANCE")</f>
        <v>PROCESO</v>
      </c>
    </row>
    <row r="1411" spans="1:17" ht="150.75" customHeight="1" x14ac:dyDescent="0.2">
      <c r="A1411" s="1175" t="s">
        <v>19</v>
      </c>
      <c r="B1411" s="1172" t="s">
        <v>16</v>
      </c>
      <c r="C1411" s="1261" t="s">
        <v>1925</v>
      </c>
      <c r="D1411" s="1261" t="s">
        <v>1862</v>
      </c>
      <c r="E1411" s="1266" t="s">
        <v>5837</v>
      </c>
      <c r="F1411" s="1266" t="s">
        <v>1927</v>
      </c>
      <c r="G1411" s="45" t="s">
        <v>1928</v>
      </c>
      <c r="H1411" s="45" t="s">
        <v>1929</v>
      </c>
      <c r="I1411" s="947" t="s">
        <v>1930</v>
      </c>
      <c r="J1411" s="47">
        <v>1</v>
      </c>
      <c r="K1411" s="1053">
        <v>45444</v>
      </c>
      <c r="L1411" s="1053">
        <v>45504</v>
      </c>
      <c r="M1411" s="48">
        <f t="shared" si="49"/>
        <v>8.5714285714285712</v>
      </c>
      <c r="N1411" s="1032">
        <v>1</v>
      </c>
      <c r="O1411" s="947" t="s">
        <v>5838</v>
      </c>
      <c r="P1411" s="1173">
        <f t="shared" si="48"/>
        <v>1</v>
      </c>
      <c r="Q1411" s="803" t="str" cm="1">
        <f t="array" aca="1" ref="Q1411" ca="1">IF(ISNUMBER(P1411),IF(P1411=100%,"CUMPLIDA",IF(AND(ISNUMBER(L1411),ISNUMBER(INDIRECT("FECHA_"&amp;$B1411,1))), IF(L1411&lt;=INDIRECT("FECHA_"&amp;$B1411,1),"INCUMPLIDA","PROCESO"), "VERIFICAR FECHA")),"SIN VALOR AVANCE")</f>
        <v>CUMPLIDA</v>
      </c>
    </row>
    <row r="1412" spans="1:17" ht="120" x14ac:dyDescent="0.2">
      <c r="A1412" s="1175" t="s">
        <v>19</v>
      </c>
      <c r="B1412" s="1172" t="s">
        <v>16</v>
      </c>
      <c r="C1412" s="1261"/>
      <c r="D1412" s="1261"/>
      <c r="E1412" s="1266"/>
      <c r="F1412" s="1266"/>
      <c r="G1412" s="45" t="s">
        <v>1932</v>
      </c>
      <c r="H1412" s="45" t="s">
        <v>1932</v>
      </c>
      <c r="I1412" s="947" t="s">
        <v>1933</v>
      </c>
      <c r="J1412" s="47">
        <v>6</v>
      </c>
      <c r="K1412" s="1053">
        <v>45504</v>
      </c>
      <c r="L1412" s="1053">
        <v>45869</v>
      </c>
      <c r="M1412" s="48">
        <f t="shared" si="49"/>
        <v>52.142857142857146</v>
      </c>
      <c r="N1412" s="1032">
        <v>0</v>
      </c>
      <c r="O1412" s="947" t="s">
        <v>1934</v>
      </c>
      <c r="P1412" s="1173">
        <f t="shared" si="48"/>
        <v>0</v>
      </c>
      <c r="Q1412" s="803" t="str" cm="1">
        <f t="array" aca="1" ref="Q1412" ca="1">IF(ISNUMBER(P1412),IF(P1412=100%,"CUMPLIDA",IF(AND(ISNUMBER(L1412),ISNUMBER(INDIRECT("FECHA_"&amp;$B1412,1))), IF(L1412&lt;=INDIRECT("FECHA_"&amp;$B1412,1),"INCUMPLIDA","PROCESO"), "VERIFICAR FECHA")),"SIN VALOR AVANCE")</f>
        <v>PROCESO</v>
      </c>
    </row>
    <row r="1413" spans="1:17" ht="195.75" x14ac:dyDescent="0.2">
      <c r="A1413" s="1175" t="s">
        <v>19</v>
      </c>
      <c r="B1413" s="1172" t="s">
        <v>16</v>
      </c>
      <c r="C1413" s="1261"/>
      <c r="D1413" s="1261"/>
      <c r="E1413" s="1266"/>
      <c r="F1413" s="1266"/>
      <c r="G1413" s="45" t="s">
        <v>1935</v>
      </c>
      <c r="H1413" s="45" t="s">
        <v>1936</v>
      </c>
      <c r="I1413" s="947" t="s">
        <v>1937</v>
      </c>
      <c r="J1413" s="47">
        <v>12</v>
      </c>
      <c r="K1413" s="1053">
        <v>45474</v>
      </c>
      <c r="L1413" s="1053">
        <v>45869</v>
      </c>
      <c r="M1413" s="48">
        <f t="shared" si="49"/>
        <v>56.428571428571431</v>
      </c>
      <c r="N1413" s="1032">
        <v>0</v>
      </c>
      <c r="O1413" s="947" t="s">
        <v>5839</v>
      </c>
      <c r="P1413" s="1173">
        <f t="shared" si="48"/>
        <v>0</v>
      </c>
      <c r="Q1413" s="803" t="str" cm="1">
        <f t="array" aca="1" ref="Q1413" ca="1">IF(ISNUMBER(P1413),IF(P1413=100%,"CUMPLIDA",IF(AND(ISNUMBER(L1413),ISNUMBER(INDIRECT("FECHA_"&amp;$B1413,1))), IF(L1413&lt;=INDIRECT("FECHA_"&amp;$B1413,1),"INCUMPLIDA","PROCESO"), "VERIFICAR FECHA")),"SIN VALOR AVANCE")</f>
        <v>PROCESO</v>
      </c>
    </row>
    <row r="1414" spans="1:17" ht="180" x14ac:dyDescent="0.2">
      <c r="A1414" s="1175" t="s">
        <v>19</v>
      </c>
      <c r="B1414" s="1172" t="s">
        <v>16</v>
      </c>
      <c r="C1414" s="1261"/>
      <c r="D1414" s="1261"/>
      <c r="E1414" s="1266"/>
      <c r="F1414" s="1266"/>
      <c r="G1414" s="45" t="s">
        <v>1939</v>
      </c>
      <c r="H1414" s="45" t="s">
        <v>1939</v>
      </c>
      <c r="I1414" s="947" t="s">
        <v>1940</v>
      </c>
      <c r="J1414" s="47">
        <v>12</v>
      </c>
      <c r="K1414" s="1053">
        <v>45474</v>
      </c>
      <c r="L1414" s="1053">
        <v>45869</v>
      </c>
      <c r="M1414" s="48">
        <f t="shared" si="49"/>
        <v>56.428571428571431</v>
      </c>
      <c r="N1414" s="1032">
        <v>0</v>
      </c>
      <c r="O1414" s="947" t="s">
        <v>5840</v>
      </c>
      <c r="P1414" s="1173">
        <f t="shared" si="48"/>
        <v>0</v>
      </c>
      <c r="Q1414" s="803" t="str" cm="1">
        <f t="array" aca="1" ref="Q1414" ca="1">IF(ISNUMBER(P1414),IF(P1414=100%,"CUMPLIDA",IF(AND(ISNUMBER(L1414),ISNUMBER(INDIRECT("FECHA_"&amp;$B1414,1))), IF(L1414&lt;=INDIRECT("FECHA_"&amp;$B1414,1),"INCUMPLIDA","PROCESO"), "VERIFICAR FECHA")),"SIN VALOR AVANCE")</f>
        <v>PROCESO</v>
      </c>
    </row>
    <row r="1415" spans="1:17" ht="120.75" customHeight="1" x14ac:dyDescent="0.2">
      <c r="A1415" s="1175" t="s">
        <v>19</v>
      </c>
      <c r="B1415" s="1172" t="s">
        <v>16</v>
      </c>
      <c r="C1415" s="1261" t="s">
        <v>1942</v>
      </c>
      <c r="D1415" s="1261" t="s">
        <v>1943</v>
      </c>
      <c r="E1415" s="1266" t="s">
        <v>5841</v>
      </c>
      <c r="F1415" s="1266" t="s">
        <v>1945</v>
      </c>
      <c r="G1415" s="1176" t="s">
        <v>1946</v>
      </c>
      <c r="H1415" s="1176" t="s">
        <v>1947</v>
      </c>
      <c r="I1415" s="1190" t="s">
        <v>1948</v>
      </c>
      <c r="J1415" s="47">
        <v>1</v>
      </c>
      <c r="K1415" s="1053">
        <v>45518</v>
      </c>
      <c r="L1415" s="1053">
        <v>45565</v>
      </c>
      <c r="M1415" s="48">
        <f t="shared" si="49"/>
        <v>6.7142857142857144</v>
      </c>
      <c r="N1415" s="1032">
        <v>1</v>
      </c>
      <c r="O1415" s="1188" t="s">
        <v>5842</v>
      </c>
      <c r="P1415" s="1173">
        <f t="shared" si="48"/>
        <v>1</v>
      </c>
      <c r="Q1415" s="803" t="str" cm="1">
        <f t="array" aca="1" ref="Q1415" ca="1">IF(ISNUMBER(P1415),IF(P1415=100%,"CUMPLIDA",IF(AND(ISNUMBER(L1415),ISNUMBER(INDIRECT("FECHA_"&amp;$B1415,1))), IF(L1415&lt;=INDIRECT("FECHA_"&amp;$B1415,1),"INCUMPLIDA","PROCESO"), "VERIFICAR FECHA")),"SIN VALOR AVANCE")</f>
        <v>CUMPLIDA</v>
      </c>
    </row>
    <row r="1416" spans="1:17" ht="120.75" x14ac:dyDescent="0.2">
      <c r="A1416" s="1175" t="s">
        <v>19</v>
      </c>
      <c r="B1416" s="1172" t="s">
        <v>16</v>
      </c>
      <c r="C1416" s="1261"/>
      <c r="D1416" s="1261"/>
      <c r="E1416" s="1266"/>
      <c r="F1416" s="1266"/>
      <c r="G1416" s="1187" t="s">
        <v>1950</v>
      </c>
      <c r="H1416" s="46" t="s">
        <v>1951</v>
      </c>
      <c r="I1416" s="1188" t="s">
        <v>1952</v>
      </c>
      <c r="J1416" s="47">
        <v>1</v>
      </c>
      <c r="K1416" s="1053">
        <v>45519</v>
      </c>
      <c r="L1416" s="1053">
        <v>45883</v>
      </c>
      <c r="M1416" s="48">
        <f t="shared" si="49"/>
        <v>52</v>
      </c>
      <c r="N1416" s="1032">
        <v>0</v>
      </c>
      <c r="O1416" s="1188" t="s">
        <v>5842</v>
      </c>
      <c r="P1416" s="1173">
        <f t="shared" si="48"/>
        <v>0</v>
      </c>
      <c r="Q1416" s="803" t="str" cm="1">
        <f t="array" aca="1" ref="Q1416" ca="1">IF(ISNUMBER(P1416),IF(P1416=100%,"CUMPLIDA",IF(AND(ISNUMBER(L1416),ISNUMBER(INDIRECT("FECHA_"&amp;$B1416,1))), IF(L1416&lt;=INDIRECT("FECHA_"&amp;$B1416,1),"INCUMPLIDA","PROCESO"), "VERIFICAR FECHA")),"SIN VALOR AVANCE")</f>
        <v>PROCESO</v>
      </c>
    </row>
    <row r="1417" spans="1:17" ht="120.75" x14ac:dyDescent="0.2">
      <c r="A1417" s="1175" t="s">
        <v>19</v>
      </c>
      <c r="B1417" s="1172" t="s">
        <v>16</v>
      </c>
      <c r="C1417" s="1261"/>
      <c r="D1417" s="1261"/>
      <c r="E1417" s="1266"/>
      <c r="F1417" s="1266"/>
      <c r="G1417" s="1176" t="s">
        <v>1953</v>
      </c>
      <c r="H1417" s="1176" t="s">
        <v>1954</v>
      </c>
      <c r="I1417" s="1190" t="s">
        <v>1948</v>
      </c>
      <c r="J1417" s="47">
        <v>1</v>
      </c>
      <c r="K1417" s="1053">
        <v>45518</v>
      </c>
      <c r="L1417" s="1053">
        <v>45565</v>
      </c>
      <c r="M1417" s="48">
        <f t="shared" si="49"/>
        <v>6.7142857142857144</v>
      </c>
      <c r="N1417" s="1032">
        <v>1</v>
      </c>
      <c r="O1417" s="1188" t="s">
        <v>5842</v>
      </c>
      <c r="P1417" s="1173">
        <f t="shared" si="48"/>
        <v>1</v>
      </c>
      <c r="Q1417" s="803" t="str" cm="1">
        <f t="array" aca="1" ref="Q1417" ca="1">IF(ISNUMBER(P1417),IF(P1417=100%,"CUMPLIDA",IF(AND(ISNUMBER(L1417),ISNUMBER(INDIRECT("FECHA_"&amp;$B1417,1))), IF(L1417&lt;=INDIRECT("FECHA_"&amp;$B1417,1),"INCUMPLIDA","PROCESO"), "VERIFICAR FECHA")),"SIN VALOR AVANCE")</f>
        <v>CUMPLIDA</v>
      </c>
    </row>
    <row r="1418" spans="1:17" ht="120.75" x14ac:dyDescent="0.2">
      <c r="A1418" s="1175" t="s">
        <v>19</v>
      </c>
      <c r="B1418" s="1172" t="s">
        <v>16</v>
      </c>
      <c r="C1418" s="1261"/>
      <c r="D1418" s="1261"/>
      <c r="E1418" s="1266"/>
      <c r="F1418" s="1266"/>
      <c r="G1418" s="1187" t="s">
        <v>1955</v>
      </c>
      <c r="H1418" s="46" t="s">
        <v>1956</v>
      </c>
      <c r="I1418" s="1188" t="s">
        <v>1957</v>
      </c>
      <c r="J1418" s="47">
        <v>1</v>
      </c>
      <c r="K1418" s="1053">
        <v>45520</v>
      </c>
      <c r="L1418" s="1053">
        <v>45884</v>
      </c>
      <c r="M1418" s="48">
        <f t="shared" si="49"/>
        <v>52</v>
      </c>
      <c r="N1418" s="1032">
        <v>0</v>
      </c>
      <c r="O1418" s="1188" t="s">
        <v>5842</v>
      </c>
      <c r="P1418" s="1173">
        <f t="shared" si="48"/>
        <v>0</v>
      </c>
      <c r="Q1418" s="803" t="str" cm="1">
        <f t="array" aca="1" ref="Q1418" ca="1">IF(ISNUMBER(P1418),IF(P1418=100%,"CUMPLIDA",IF(AND(ISNUMBER(L1418),ISNUMBER(INDIRECT("FECHA_"&amp;$B1418,1))), IF(L1418&lt;=INDIRECT("FECHA_"&amp;$B1418,1),"INCUMPLIDA","PROCESO"), "VERIFICAR FECHA")),"SIN VALOR AVANCE")</f>
        <v>PROCESO</v>
      </c>
    </row>
    <row r="1419" spans="1:17" ht="120.75" x14ac:dyDescent="0.2">
      <c r="A1419" s="1175" t="s">
        <v>19</v>
      </c>
      <c r="B1419" s="1172" t="s">
        <v>16</v>
      </c>
      <c r="C1419" s="1261"/>
      <c r="D1419" s="1261"/>
      <c r="E1419" s="1266"/>
      <c r="F1419" s="1266"/>
      <c r="G1419" s="1176" t="s">
        <v>1953</v>
      </c>
      <c r="H1419" s="1176" t="s">
        <v>1954</v>
      </c>
      <c r="I1419" s="1190" t="s">
        <v>1948</v>
      </c>
      <c r="J1419" s="47">
        <v>1</v>
      </c>
      <c r="K1419" s="1053">
        <v>45518</v>
      </c>
      <c r="L1419" s="1053">
        <v>45565</v>
      </c>
      <c r="M1419" s="48">
        <f t="shared" si="49"/>
        <v>6.7142857142857144</v>
      </c>
      <c r="N1419" s="1032">
        <v>1</v>
      </c>
      <c r="O1419" s="1188" t="s">
        <v>5842</v>
      </c>
      <c r="P1419" s="1173">
        <f t="shared" si="48"/>
        <v>1</v>
      </c>
      <c r="Q1419" s="803" t="str" cm="1">
        <f t="array" aca="1" ref="Q1419" ca="1">IF(ISNUMBER(P1419),IF(P1419=100%,"CUMPLIDA",IF(AND(ISNUMBER(L1419),ISNUMBER(INDIRECT("FECHA_"&amp;$B1419,1))), IF(L1419&lt;=INDIRECT("FECHA_"&amp;$B1419,1),"INCUMPLIDA","PROCESO"), "VERIFICAR FECHA")),"SIN VALOR AVANCE")</f>
        <v>CUMPLIDA</v>
      </c>
    </row>
    <row r="1420" spans="1:17" ht="120.75" x14ac:dyDescent="0.2">
      <c r="A1420" s="1175" t="s">
        <v>19</v>
      </c>
      <c r="B1420" s="1172" t="s">
        <v>16</v>
      </c>
      <c r="C1420" s="1261"/>
      <c r="D1420" s="1261"/>
      <c r="E1420" s="1266"/>
      <c r="F1420" s="1266"/>
      <c r="G1420" s="1187" t="s">
        <v>1958</v>
      </c>
      <c r="H1420" s="1187" t="s">
        <v>1959</v>
      </c>
      <c r="I1420" s="1188" t="s">
        <v>1957</v>
      </c>
      <c r="J1420" s="47">
        <v>1</v>
      </c>
      <c r="K1420" s="1191">
        <v>45519</v>
      </c>
      <c r="L1420" s="1191">
        <v>45885</v>
      </c>
      <c r="M1420" s="48">
        <f t="shared" si="49"/>
        <v>52.285714285714285</v>
      </c>
      <c r="N1420" s="1032">
        <v>0</v>
      </c>
      <c r="O1420" s="1188" t="s">
        <v>5842</v>
      </c>
      <c r="P1420" s="1173">
        <f t="shared" si="48"/>
        <v>0</v>
      </c>
      <c r="Q1420" s="803" t="str" cm="1">
        <f t="array" aca="1" ref="Q1420" ca="1">IF(ISNUMBER(P1420),IF(P1420=100%,"CUMPLIDA",IF(AND(ISNUMBER(L1420),ISNUMBER(INDIRECT("FECHA_"&amp;$B1420,1))), IF(L1420&lt;=INDIRECT("FECHA_"&amp;$B1420,1),"INCUMPLIDA","PROCESO"), "VERIFICAR FECHA")),"SIN VALOR AVANCE")</f>
        <v>PROCESO</v>
      </c>
    </row>
    <row r="1421" spans="1:17" ht="105.75" x14ac:dyDescent="0.2">
      <c r="A1421" s="1175" t="s">
        <v>19</v>
      </c>
      <c r="B1421" s="1172" t="s">
        <v>16</v>
      </c>
      <c r="C1421" s="1261"/>
      <c r="D1421" s="1261"/>
      <c r="E1421" s="1266"/>
      <c r="F1421" s="1266"/>
      <c r="G1421" s="1176" t="s">
        <v>1953</v>
      </c>
      <c r="H1421" s="1176" t="s">
        <v>1954</v>
      </c>
      <c r="I1421" s="1190" t="s">
        <v>1948</v>
      </c>
      <c r="J1421" s="47">
        <v>1</v>
      </c>
      <c r="K1421" s="1191">
        <v>45518</v>
      </c>
      <c r="L1421" s="1191">
        <v>45565</v>
      </c>
      <c r="M1421" s="48">
        <f t="shared" si="49"/>
        <v>6.7142857142857144</v>
      </c>
      <c r="N1421" s="1032">
        <v>1</v>
      </c>
      <c r="O1421" s="1188" t="s">
        <v>5843</v>
      </c>
      <c r="P1421" s="1173">
        <f t="shared" si="48"/>
        <v>1</v>
      </c>
      <c r="Q1421" s="803" t="str" cm="1">
        <f t="array" aca="1" ref="Q1421" ca="1">IF(ISNUMBER(P1421),IF(P1421=100%,"CUMPLIDA",IF(AND(ISNUMBER(L1421),ISNUMBER(INDIRECT("FECHA_"&amp;$B1421,1))), IF(L1421&lt;=INDIRECT("FECHA_"&amp;$B1421,1),"INCUMPLIDA","PROCESO"), "VERIFICAR FECHA")),"SIN VALOR AVANCE")</f>
        <v>CUMPLIDA</v>
      </c>
    </row>
    <row r="1422" spans="1:17" ht="120.75" x14ac:dyDescent="0.2">
      <c r="A1422" s="1175" t="s">
        <v>19</v>
      </c>
      <c r="B1422" s="1172" t="s">
        <v>16</v>
      </c>
      <c r="C1422" s="1261"/>
      <c r="D1422" s="1261"/>
      <c r="E1422" s="1266"/>
      <c r="F1422" s="1266"/>
      <c r="G1422" s="1187" t="s">
        <v>1961</v>
      </c>
      <c r="H1422" s="46" t="s">
        <v>1962</v>
      </c>
      <c r="I1422" s="1188" t="s">
        <v>1957</v>
      </c>
      <c r="J1422" s="47">
        <v>1</v>
      </c>
      <c r="K1422" s="1191">
        <v>45519</v>
      </c>
      <c r="L1422" s="1191">
        <v>45883</v>
      </c>
      <c r="M1422" s="48">
        <f t="shared" si="49"/>
        <v>52</v>
      </c>
      <c r="N1422" s="1032">
        <v>0</v>
      </c>
      <c r="O1422" s="1188" t="s">
        <v>5842</v>
      </c>
      <c r="P1422" s="1173">
        <f t="shared" si="48"/>
        <v>0</v>
      </c>
      <c r="Q1422" s="803" t="str" cm="1">
        <f t="array" aca="1" ref="Q1422" ca="1">IF(ISNUMBER(P1422),IF(P1422=100%,"CUMPLIDA",IF(AND(ISNUMBER(L1422),ISNUMBER(INDIRECT("FECHA_"&amp;$B1422,1))), IF(L1422&lt;=INDIRECT("FECHA_"&amp;$B1422,1),"INCUMPLIDA","PROCESO"), "VERIFICAR FECHA")),"SIN VALOR AVANCE")</f>
        <v>PROCESO</v>
      </c>
    </row>
    <row r="1423" spans="1:17" ht="135.75" x14ac:dyDescent="0.2">
      <c r="A1423" s="1175" t="s">
        <v>19</v>
      </c>
      <c r="B1423" s="1172" t="s">
        <v>16</v>
      </c>
      <c r="C1423" s="1261"/>
      <c r="D1423" s="1261"/>
      <c r="E1423" s="1266"/>
      <c r="F1423" s="1266"/>
      <c r="G1423" s="1187" t="s">
        <v>1963</v>
      </c>
      <c r="H1423" s="46" t="s">
        <v>1964</v>
      </c>
      <c r="I1423" s="1188" t="s">
        <v>1965</v>
      </c>
      <c r="J1423" s="47">
        <v>1</v>
      </c>
      <c r="K1423" s="1053">
        <v>45519</v>
      </c>
      <c r="L1423" s="1053">
        <v>45657</v>
      </c>
      <c r="M1423" s="48">
        <f t="shared" si="49"/>
        <v>19.714285714285715</v>
      </c>
      <c r="N1423" s="1032">
        <v>1</v>
      </c>
      <c r="O1423" s="1188" t="s">
        <v>5844</v>
      </c>
      <c r="P1423" s="1173">
        <f t="shared" si="48"/>
        <v>1</v>
      </c>
      <c r="Q1423" s="803" t="str" cm="1">
        <f t="array" aca="1" ref="Q1423" ca="1">IF(ISNUMBER(P1423),IF(P1423=100%,"CUMPLIDA",IF(AND(ISNUMBER(L1423),ISNUMBER(INDIRECT("FECHA_"&amp;$B1423,1))), IF(L1423&lt;=INDIRECT("FECHA_"&amp;$B1423,1),"INCUMPLIDA","PROCESO"), "VERIFICAR FECHA")),"SIN VALOR AVANCE")</f>
        <v>CUMPLIDA</v>
      </c>
    </row>
    <row r="1424" spans="1:17" ht="150" x14ac:dyDescent="0.2">
      <c r="A1424" s="1175" t="s">
        <v>19</v>
      </c>
      <c r="B1424" s="1172" t="s">
        <v>16</v>
      </c>
      <c r="C1424" s="1261"/>
      <c r="D1424" s="1261"/>
      <c r="E1424" s="1266"/>
      <c r="F1424" s="1266"/>
      <c r="G1424" s="1187" t="s">
        <v>1967</v>
      </c>
      <c r="H1424" s="1187" t="s">
        <v>1967</v>
      </c>
      <c r="I1424" s="1188" t="s">
        <v>1968</v>
      </c>
      <c r="J1424" s="47">
        <v>1</v>
      </c>
      <c r="K1424" s="1053">
        <v>45519</v>
      </c>
      <c r="L1424" s="1053">
        <v>45657</v>
      </c>
      <c r="M1424" s="48">
        <f t="shared" si="49"/>
        <v>19.714285714285715</v>
      </c>
      <c r="N1424" s="1032">
        <v>1</v>
      </c>
      <c r="O1424" s="1188" t="s">
        <v>5845</v>
      </c>
      <c r="P1424" s="1173">
        <f t="shared" si="48"/>
        <v>1</v>
      </c>
      <c r="Q1424" s="803" t="str" cm="1">
        <f t="array" aca="1" ref="Q1424" ca="1">IF(ISNUMBER(P1424),IF(P1424=100%,"CUMPLIDA",IF(AND(ISNUMBER(L1424),ISNUMBER(INDIRECT("FECHA_"&amp;$B1424,1))), IF(L1424&lt;=INDIRECT("FECHA_"&amp;$B1424,1),"INCUMPLIDA","PROCESO"), "VERIFICAR FECHA")),"SIN VALOR AVANCE")</f>
        <v>CUMPLIDA</v>
      </c>
    </row>
    <row r="1425" spans="1:17" ht="150" x14ac:dyDescent="0.2">
      <c r="A1425" s="1175" t="s">
        <v>19</v>
      </c>
      <c r="B1425" s="1172" t="s">
        <v>16</v>
      </c>
      <c r="C1425" s="1261"/>
      <c r="D1425" s="1261"/>
      <c r="E1425" s="1266"/>
      <c r="F1425" s="1266"/>
      <c r="G1425" s="1187" t="s">
        <v>1967</v>
      </c>
      <c r="H1425" s="1187" t="s">
        <v>1967</v>
      </c>
      <c r="I1425" s="1188" t="s">
        <v>1968</v>
      </c>
      <c r="J1425" s="47">
        <v>1</v>
      </c>
      <c r="K1425" s="1053">
        <v>45519</v>
      </c>
      <c r="L1425" s="1053">
        <v>45657</v>
      </c>
      <c r="M1425" s="48">
        <f t="shared" si="49"/>
        <v>19.714285714285715</v>
      </c>
      <c r="N1425" s="1032">
        <v>1</v>
      </c>
      <c r="O1425" s="1188" t="s">
        <v>5845</v>
      </c>
      <c r="P1425" s="1173">
        <f t="shared" si="48"/>
        <v>1</v>
      </c>
      <c r="Q1425" s="803" t="str" cm="1">
        <f t="array" aca="1" ref="Q1425" ca="1">IF(ISNUMBER(P1425),IF(P1425=100%,"CUMPLIDA",IF(AND(ISNUMBER(L1425),ISNUMBER(INDIRECT("FECHA_"&amp;$B1425,1))), IF(L1425&lt;=INDIRECT("FECHA_"&amp;$B1425,1),"INCUMPLIDA","PROCESO"), "VERIFICAR FECHA")),"SIN VALOR AVANCE")</f>
        <v>CUMPLIDA</v>
      </c>
    </row>
    <row r="1426" spans="1:17" ht="150" x14ac:dyDescent="0.2">
      <c r="A1426" s="1175" t="s">
        <v>19</v>
      </c>
      <c r="B1426" s="1172" t="s">
        <v>16</v>
      </c>
      <c r="C1426" s="1261"/>
      <c r="D1426" s="1261"/>
      <c r="E1426" s="1266"/>
      <c r="F1426" s="1266"/>
      <c r="G1426" s="1187" t="s">
        <v>1967</v>
      </c>
      <c r="H1426" s="1187" t="s">
        <v>1967</v>
      </c>
      <c r="I1426" s="1188" t="s">
        <v>1968</v>
      </c>
      <c r="J1426" s="47">
        <v>1</v>
      </c>
      <c r="K1426" s="1053">
        <v>45519</v>
      </c>
      <c r="L1426" s="1053">
        <v>45657</v>
      </c>
      <c r="M1426" s="48">
        <f t="shared" si="49"/>
        <v>19.714285714285715</v>
      </c>
      <c r="N1426" s="1032">
        <v>1</v>
      </c>
      <c r="O1426" s="1188" t="s">
        <v>5845</v>
      </c>
      <c r="P1426" s="1173">
        <f t="shared" si="48"/>
        <v>1</v>
      </c>
      <c r="Q1426" s="803" t="str" cm="1">
        <f t="array" aca="1" ref="Q1426" ca="1">IF(ISNUMBER(P1426),IF(P1426=100%,"CUMPLIDA",IF(AND(ISNUMBER(L1426),ISNUMBER(INDIRECT("FECHA_"&amp;$B1426,1))), IF(L1426&lt;=INDIRECT("FECHA_"&amp;$B1426,1),"INCUMPLIDA","PROCESO"), "VERIFICAR FECHA")),"SIN VALOR AVANCE")</f>
        <v>CUMPLIDA</v>
      </c>
    </row>
    <row r="1427" spans="1:17" ht="150" x14ac:dyDescent="0.2">
      <c r="A1427" s="1175" t="s">
        <v>19</v>
      </c>
      <c r="B1427" s="1172" t="s">
        <v>16</v>
      </c>
      <c r="C1427" s="1261"/>
      <c r="D1427" s="1261"/>
      <c r="E1427" s="1266"/>
      <c r="F1427" s="1266"/>
      <c r="G1427" s="1187" t="s">
        <v>1967</v>
      </c>
      <c r="H1427" s="1187" t="s">
        <v>1967</v>
      </c>
      <c r="I1427" s="1188" t="s">
        <v>1968</v>
      </c>
      <c r="J1427" s="47">
        <v>1</v>
      </c>
      <c r="K1427" s="1053">
        <v>45520</v>
      </c>
      <c r="L1427" s="1053">
        <v>45658</v>
      </c>
      <c r="M1427" s="48">
        <f t="shared" si="49"/>
        <v>19.714285714285715</v>
      </c>
      <c r="N1427" s="1032">
        <v>1</v>
      </c>
      <c r="O1427" s="1188" t="s">
        <v>5845</v>
      </c>
      <c r="P1427" s="1173">
        <f t="shared" si="48"/>
        <v>1</v>
      </c>
      <c r="Q1427" s="803" t="str" cm="1">
        <f t="array" aca="1" ref="Q1427" ca="1">IF(ISNUMBER(P1427),IF(P1427=100%,"CUMPLIDA",IF(AND(ISNUMBER(L1427),ISNUMBER(INDIRECT("FECHA_"&amp;$B1427,1))), IF(L1427&lt;=INDIRECT("FECHA_"&amp;$B1427,1),"INCUMPLIDA","PROCESO"), "VERIFICAR FECHA")),"SIN VALOR AVANCE")</f>
        <v>CUMPLIDA</v>
      </c>
    </row>
    <row r="1428" spans="1:17" ht="150.75" x14ac:dyDescent="0.2">
      <c r="A1428" s="1175" t="s">
        <v>19</v>
      </c>
      <c r="B1428" s="1172" t="s">
        <v>16</v>
      </c>
      <c r="C1428" s="1261"/>
      <c r="D1428" s="1261"/>
      <c r="E1428" s="1266"/>
      <c r="F1428" s="1266"/>
      <c r="G1428" s="1187" t="s">
        <v>1963</v>
      </c>
      <c r="H1428" s="46" t="s">
        <v>1964</v>
      </c>
      <c r="I1428" s="1188" t="s">
        <v>1965</v>
      </c>
      <c r="J1428" s="47">
        <v>1</v>
      </c>
      <c r="K1428" s="1053">
        <v>45519</v>
      </c>
      <c r="L1428" s="1053">
        <v>45657</v>
      </c>
      <c r="M1428" s="48">
        <f t="shared" si="49"/>
        <v>19.714285714285715</v>
      </c>
      <c r="N1428" s="1032">
        <v>1</v>
      </c>
      <c r="O1428" s="1188" t="s">
        <v>5846</v>
      </c>
      <c r="P1428" s="1173">
        <f t="shared" si="48"/>
        <v>1</v>
      </c>
      <c r="Q1428" s="803" t="str" cm="1">
        <f t="array" aca="1" ref="Q1428" ca="1">IF(ISNUMBER(P1428),IF(P1428=100%,"CUMPLIDA",IF(AND(ISNUMBER(L1428),ISNUMBER(INDIRECT("FECHA_"&amp;$B1428,1))), IF(L1428&lt;=INDIRECT("FECHA_"&amp;$B1428,1),"INCUMPLIDA","PROCESO"), "VERIFICAR FECHA")),"SIN VALOR AVANCE")</f>
        <v>CUMPLIDA</v>
      </c>
    </row>
    <row r="1429" spans="1:17" ht="120.75" x14ac:dyDescent="0.2">
      <c r="A1429" s="1175" t="s">
        <v>19</v>
      </c>
      <c r="B1429" s="1172" t="s">
        <v>16</v>
      </c>
      <c r="C1429" s="1261"/>
      <c r="D1429" s="1261"/>
      <c r="E1429" s="1266"/>
      <c r="F1429" s="1266"/>
      <c r="G1429" s="1187" t="s">
        <v>1971</v>
      </c>
      <c r="H1429" s="46" t="s">
        <v>1954</v>
      </c>
      <c r="I1429" s="1190" t="s">
        <v>1948</v>
      </c>
      <c r="J1429" s="1181">
        <v>1</v>
      </c>
      <c r="K1429" s="1055">
        <v>45518</v>
      </c>
      <c r="L1429" s="1055">
        <v>45565</v>
      </c>
      <c r="M1429" s="48">
        <f t="shared" si="49"/>
        <v>6.7142857142857144</v>
      </c>
      <c r="N1429" s="1032">
        <v>1</v>
      </c>
      <c r="O1429" s="1188" t="s">
        <v>5842</v>
      </c>
      <c r="P1429" s="1173">
        <f t="shared" si="48"/>
        <v>1</v>
      </c>
      <c r="Q1429" s="803" t="str" cm="1">
        <f t="array" aca="1" ref="Q1429" ca="1">IF(ISNUMBER(P1429),IF(P1429=100%,"CUMPLIDA",IF(AND(ISNUMBER(L1429),ISNUMBER(INDIRECT("FECHA_"&amp;$B1429,1))), IF(L1429&lt;=INDIRECT("FECHA_"&amp;$B1429,1),"INCUMPLIDA","PROCESO"), "VERIFICAR FECHA")),"SIN VALOR AVANCE")</f>
        <v>CUMPLIDA</v>
      </c>
    </row>
    <row r="1430" spans="1:17" ht="165" x14ac:dyDescent="0.2">
      <c r="A1430" s="1175" t="s">
        <v>19</v>
      </c>
      <c r="B1430" s="1172" t="s">
        <v>16</v>
      </c>
      <c r="C1430" s="1261"/>
      <c r="D1430" s="1261"/>
      <c r="E1430" s="1266"/>
      <c r="F1430" s="1266"/>
      <c r="G1430" s="1187" t="s">
        <v>1955</v>
      </c>
      <c r="H1430" s="46" t="s">
        <v>5847</v>
      </c>
      <c r="I1430" s="1188" t="s">
        <v>1957</v>
      </c>
      <c r="J1430" s="47">
        <v>1</v>
      </c>
      <c r="K1430" s="1053">
        <v>45519</v>
      </c>
      <c r="L1430" s="1053">
        <v>45883</v>
      </c>
      <c r="M1430" s="48">
        <f t="shared" si="49"/>
        <v>52</v>
      </c>
      <c r="N1430" s="1032">
        <v>0</v>
      </c>
      <c r="O1430" s="1188" t="s">
        <v>5848</v>
      </c>
      <c r="P1430" s="1173">
        <f t="shared" si="48"/>
        <v>0</v>
      </c>
      <c r="Q1430" s="803" t="str" cm="1">
        <f t="array" aca="1" ref="Q1430" ca="1">IF(ISNUMBER(P1430),IF(P1430=100%,"CUMPLIDA",IF(AND(ISNUMBER(L1430),ISNUMBER(INDIRECT("FECHA_"&amp;$B1430,1))), IF(L1430&lt;=INDIRECT("FECHA_"&amp;$B1430,1),"INCUMPLIDA","PROCESO"), "VERIFICAR FECHA")),"SIN VALOR AVANCE")</f>
        <v>PROCESO</v>
      </c>
    </row>
    <row r="1431" spans="1:17" ht="120.75" customHeight="1" x14ac:dyDescent="0.2">
      <c r="A1431" s="1175" t="s">
        <v>19</v>
      </c>
      <c r="B1431" s="1172" t="s">
        <v>16</v>
      </c>
      <c r="C1431" s="1261" t="s">
        <v>1942</v>
      </c>
      <c r="D1431" s="1261" t="s">
        <v>1974</v>
      </c>
      <c r="E1431" s="1266" t="s">
        <v>5849</v>
      </c>
      <c r="F1431" s="1266" t="s">
        <v>1976</v>
      </c>
      <c r="G1431" s="1187" t="s">
        <v>1953</v>
      </c>
      <c r="H1431" s="46" t="s">
        <v>1954</v>
      </c>
      <c r="I1431" s="1190" t="s">
        <v>1948</v>
      </c>
      <c r="J1431" s="1181">
        <v>1</v>
      </c>
      <c r="K1431" s="1055">
        <v>45518</v>
      </c>
      <c r="L1431" s="1055">
        <v>45565</v>
      </c>
      <c r="M1431" s="48">
        <f t="shared" si="49"/>
        <v>6.7142857142857144</v>
      </c>
      <c r="N1431" s="1032">
        <v>1</v>
      </c>
      <c r="O1431" s="1188" t="s">
        <v>5842</v>
      </c>
      <c r="P1431" s="1173">
        <f t="shared" si="48"/>
        <v>1</v>
      </c>
      <c r="Q1431" s="803" t="str" cm="1">
        <f t="array" aca="1" ref="Q1431" ca="1">IF(ISNUMBER(P1431),IF(P1431=100%,"CUMPLIDA",IF(AND(ISNUMBER(L1431),ISNUMBER(INDIRECT("FECHA_"&amp;$B1431,1))), IF(L1431&lt;=INDIRECT("FECHA_"&amp;$B1431,1),"INCUMPLIDA","PROCESO"), "VERIFICAR FECHA")),"SIN VALOR AVANCE")</f>
        <v>CUMPLIDA</v>
      </c>
    </row>
    <row r="1432" spans="1:17" ht="195" x14ac:dyDescent="0.2">
      <c r="A1432" s="1175" t="s">
        <v>19</v>
      </c>
      <c r="B1432" s="1172" t="s">
        <v>16</v>
      </c>
      <c r="C1432" s="1261"/>
      <c r="D1432" s="1261"/>
      <c r="E1432" s="1266"/>
      <c r="F1432" s="1266"/>
      <c r="G1432" s="1187" t="s">
        <v>1955</v>
      </c>
      <c r="H1432" s="46" t="s">
        <v>1977</v>
      </c>
      <c r="I1432" s="1188" t="s">
        <v>1957</v>
      </c>
      <c r="J1432" s="1181">
        <v>1</v>
      </c>
      <c r="K1432" s="1055">
        <v>45519</v>
      </c>
      <c r="L1432" s="1055">
        <v>45883</v>
      </c>
      <c r="M1432" s="48">
        <f t="shared" si="49"/>
        <v>52</v>
      </c>
      <c r="N1432" s="1032">
        <v>0</v>
      </c>
      <c r="O1432" s="1188" t="s">
        <v>5842</v>
      </c>
      <c r="P1432" s="1173">
        <f t="shared" si="48"/>
        <v>0</v>
      </c>
      <c r="Q1432" s="803" t="str" cm="1">
        <f t="array" aca="1" ref="Q1432" ca="1">IF(ISNUMBER(P1432),IF(P1432=100%,"CUMPLIDA",IF(AND(ISNUMBER(L1432),ISNUMBER(INDIRECT("FECHA_"&amp;$B1432,1))), IF(L1432&lt;=INDIRECT("FECHA_"&amp;$B1432,1),"INCUMPLIDA","PROCESO"), "VERIFICAR FECHA")),"SIN VALOR AVANCE")</f>
        <v>PROCESO</v>
      </c>
    </row>
    <row r="1433" spans="1:17" ht="90.75" x14ac:dyDescent="0.2">
      <c r="A1433" s="1175" t="s">
        <v>19</v>
      </c>
      <c r="B1433" s="1172" t="s">
        <v>16</v>
      </c>
      <c r="C1433" s="1261"/>
      <c r="D1433" s="1261"/>
      <c r="E1433" s="1266"/>
      <c r="F1433" s="1266"/>
      <c r="G1433" s="1187" t="s">
        <v>1978</v>
      </c>
      <c r="H1433" s="46" t="s">
        <v>1979</v>
      </c>
      <c r="I1433" s="1188" t="s">
        <v>1980</v>
      </c>
      <c r="J1433" s="1181">
        <v>1</v>
      </c>
      <c r="K1433" s="1055">
        <v>45505</v>
      </c>
      <c r="L1433" s="1055">
        <v>45870</v>
      </c>
      <c r="M1433" s="48">
        <f t="shared" si="49"/>
        <v>52.142857142857146</v>
      </c>
      <c r="N1433" s="1032">
        <v>0</v>
      </c>
      <c r="O1433" s="1188" t="s">
        <v>5850</v>
      </c>
      <c r="P1433" s="1173">
        <f t="shared" si="48"/>
        <v>0</v>
      </c>
      <c r="Q1433" s="803" t="str" cm="1">
        <f t="array" aca="1" ref="Q1433" ca="1">IF(ISNUMBER(P1433),IF(P1433=100%,"CUMPLIDA",IF(AND(ISNUMBER(L1433),ISNUMBER(INDIRECT("FECHA_"&amp;$B1433,1))), IF(L1433&lt;=INDIRECT("FECHA_"&amp;$B1433,1),"INCUMPLIDA","PROCESO"), "VERIFICAR FECHA")),"SIN VALOR AVANCE")</f>
        <v>PROCESO</v>
      </c>
    </row>
    <row r="1434" spans="1:17" ht="135.75" x14ac:dyDescent="0.2">
      <c r="A1434" s="1175" t="s">
        <v>19</v>
      </c>
      <c r="B1434" s="1172" t="s">
        <v>16</v>
      </c>
      <c r="C1434" s="1261"/>
      <c r="D1434" s="1261"/>
      <c r="E1434" s="1266"/>
      <c r="F1434" s="1266"/>
      <c r="G1434" s="1187" t="s">
        <v>1982</v>
      </c>
      <c r="H1434" s="46" t="s">
        <v>1983</v>
      </c>
      <c r="I1434" s="936" t="s">
        <v>1984</v>
      </c>
      <c r="J1434" s="1181">
        <v>1</v>
      </c>
      <c r="K1434" s="1055">
        <v>45519</v>
      </c>
      <c r="L1434" s="1055">
        <v>45885</v>
      </c>
      <c r="M1434" s="48">
        <f t="shared" si="49"/>
        <v>52.285714285714285</v>
      </c>
      <c r="N1434" s="1032">
        <v>0</v>
      </c>
      <c r="O1434" s="1188" t="s">
        <v>5851</v>
      </c>
      <c r="P1434" s="1173">
        <f t="shared" si="48"/>
        <v>0</v>
      </c>
      <c r="Q1434" s="803" t="str" cm="1">
        <f t="array" aca="1" ref="Q1434" ca="1">IF(ISNUMBER(P1434),IF(P1434=100%,"CUMPLIDA",IF(AND(ISNUMBER(L1434),ISNUMBER(INDIRECT("FECHA_"&amp;$B1434,1))), IF(L1434&lt;=INDIRECT("FECHA_"&amp;$B1434,1),"INCUMPLIDA","PROCESO"), "VERIFICAR FECHA")),"SIN VALOR AVANCE")</f>
        <v>PROCESO</v>
      </c>
    </row>
    <row r="1435" spans="1:17" ht="120.75" x14ac:dyDescent="0.2">
      <c r="A1435" s="1175" t="s">
        <v>19</v>
      </c>
      <c r="B1435" s="1172" t="s">
        <v>16</v>
      </c>
      <c r="C1435" s="1261"/>
      <c r="D1435" s="1261"/>
      <c r="E1435" s="1266"/>
      <c r="F1435" s="1266"/>
      <c r="G1435" s="1187" t="s">
        <v>1953</v>
      </c>
      <c r="H1435" s="46" t="s">
        <v>1954</v>
      </c>
      <c r="I1435" s="1190" t="s">
        <v>1948</v>
      </c>
      <c r="J1435" s="1181">
        <v>1</v>
      </c>
      <c r="K1435" s="1055">
        <v>45518</v>
      </c>
      <c r="L1435" s="1055">
        <v>45565</v>
      </c>
      <c r="M1435" s="48">
        <f t="shared" si="49"/>
        <v>6.7142857142857144</v>
      </c>
      <c r="N1435" s="1032">
        <v>1</v>
      </c>
      <c r="O1435" s="1188" t="s">
        <v>5842</v>
      </c>
      <c r="P1435" s="1173">
        <f t="shared" si="48"/>
        <v>1</v>
      </c>
      <c r="Q1435" s="803" t="str" cm="1">
        <f t="array" aca="1" ref="Q1435" ca="1">IF(ISNUMBER(P1435),IF(P1435=100%,"CUMPLIDA",IF(AND(ISNUMBER(L1435),ISNUMBER(INDIRECT("FECHA_"&amp;$B1435,1))), IF(L1435&lt;=INDIRECT("FECHA_"&amp;$B1435,1),"INCUMPLIDA","PROCESO"), "VERIFICAR FECHA")),"SIN VALOR AVANCE")</f>
        <v>CUMPLIDA</v>
      </c>
    </row>
    <row r="1436" spans="1:17" ht="135" x14ac:dyDescent="0.2">
      <c r="A1436" s="1175" t="s">
        <v>19</v>
      </c>
      <c r="B1436" s="1172" t="s">
        <v>16</v>
      </c>
      <c r="C1436" s="1261"/>
      <c r="D1436" s="1261"/>
      <c r="E1436" s="1266"/>
      <c r="F1436" s="1266"/>
      <c r="G1436" s="1187" t="s">
        <v>1986</v>
      </c>
      <c r="H1436" s="46" t="s">
        <v>1987</v>
      </c>
      <c r="I1436" s="1188" t="s">
        <v>1957</v>
      </c>
      <c r="J1436" s="1181">
        <v>1</v>
      </c>
      <c r="K1436" s="1055">
        <v>45519</v>
      </c>
      <c r="L1436" s="1055">
        <v>45883</v>
      </c>
      <c r="M1436" s="48">
        <f t="shared" si="49"/>
        <v>52</v>
      </c>
      <c r="N1436" s="1032">
        <v>0</v>
      </c>
      <c r="O1436" s="1188" t="s">
        <v>5842</v>
      </c>
      <c r="P1436" s="1173">
        <f t="shared" si="48"/>
        <v>0</v>
      </c>
      <c r="Q1436" s="803" t="str" cm="1">
        <f t="array" aca="1" ref="Q1436" ca="1">IF(ISNUMBER(P1436),IF(P1436=100%,"CUMPLIDA",IF(AND(ISNUMBER(L1436),ISNUMBER(INDIRECT("FECHA_"&amp;$B1436,1))), IF(L1436&lt;=INDIRECT("FECHA_"&amp;$B1436,1),"INCUMPLIDA","PROCESO"), "VERIFICAR FECHA")),"SIN VALOR AVANCE")</f>
        <v>PROCESO</v>
      </c>
    </row>
    <row r="1437" spans="1:17" ht="135.75" x14ac:dyDescent="0.2">
      <c r="A1437" s="1175" t="s">
        <v>19</v>
      </c>
      <c r="B1437" s="1172" t="s">
        <v>16</v>
      </c>
      <c r="C1437" s="1261"/>
      <c r="D1437" s="1261"/>
      <c r="E1437" s="1266"/>
      <c r="F1437" s="1266"/>
      <c r="G1437" s="1187" t="s">
        <v>1982</v>
      </c>
      <c r="H1437" s="46" t="s">
        <v>1988</v>
      </c>
      <c r="I1437" s="936" t="s">
        <v>1984</v>
      </c>
      <c r="J1437" s="1181">
        <v>1</v>
      </c>
      <c r="K1437" s="1055">
        <v>45519</v>
      </c>
      <c r="L1437" s="1055">
        <v>45885</v>
      </c>
      <c r="M1437" s="48">
        <f t="shared" si="49"/>
        <v>52.285714285714285</v>
      </c>
      <c r="N1437" s="1032">
        <v>0</v>
      </c>
      <c r="O1437" s="1188" t="s">
        <v>5851</v>
      </c>
      <c r="P1437" s="1173">
        <f t="shared" si="48"/>
        <v>0</v>
      </c>
      <c r="Q1437" s="803" t="str" cm="1">
        <f t="array" aca="1" ref="Q1437" ca="1">IF(ISNUMBER(P1437),IF(P1437=100%,"CUMPLIDA",IF(AND(ISNUMBER(L1437),ISNUMBER(INDIRECT("FECHA_"&amp;$B1437,1))), IF(L1437&lt;=INDIRECT("FECHA_"&amp;$B1437,1),"INCUMPLIDA","PROCESO"), "VERIFICAR FECHA")),"SIN VALOR AVANCE")</f>
        <v>PROCESO</v>
      </c>
    </row>
    <row r="1438" spans="1:17" ht="105.75" x14ac:dyDescent="0.2">
      <c r="A1438" s="1175" t="s">
        <v>19</v>
      </c>
      <c r="B1438" s="1172" t="s">
        <v>16</v>
      </c>
      <c r="C1438" s="1261"/>
      <c r="D1438" s="1261"/>
      <c r="E1438" s="1266"/>
      <c r="F1438" s="1266"/>
      <c r="G1438" s="1187" t="s">
        <v>1978</v>
      </c>
      <c r="H1438" s="46" t="s">
        <v>1989</v>
      </c>
      <c r="I1438" s="1188" t="s">
        <v>1980</v>
      </c>
      <c r="J1438" s="1181">
        <v>1</v>
      </c>
      <c r="K1438" s="1055">
        <v>45505</v>
      </c>
      <c r="L1438" s="1055">
        <v>45870</v>
      </c>
      <c r="M1438" s="48">
        <f t="shared" si="49"/>
        <v>52.142857142857146</v>
      </c>
      <c r="N1438" s="1032">
        <v>0</v>
      </c>
      <c r="O1438" s="1188" t="s">
        <v>5852</v>
      </c>
      <c r="P1438" s="1173">
        <f t="shared" si="48"/>
        <v>0</v>
      </c>
      <c r="Q1438" s="803" t="str" cm="1">
        <f t="array" aca="1" ref="Q1438" ca="1">IF(ISNUMBER(P1438),IF(P1438=100%,"CUMPLIDA",IF(AND(ISNUMBER(L1438),ISNUMBER(INDIRECT("FECHA_"&amp;$B1438,1))), IF(L1438&lt;=INDIRECT("FECHA_"&amp;$B1438,1),"INCUMPLIDA","PROCESO"), "VERIFICAR FECHA")),"SIN VALOR AVANCE")</f>
        <v>PROCESO</v>
      </c>
    </row>
    <row r="1439" spans="1:17" ht="45.75" x14ac:dyDescent="0.2">
      <c r="A1439" s="1175" t="s">
        <v>19</v>
      </c>
      <c r="B1439" s="1172" t="s">
        <v>16</v>
      </c>
      <c r="C1439" s="1261"/>
      <c r="D1439" s="1261"/>
      <c r="E1439" s="1266"/>
      <c r="F1439" s="1266"/>
      <c r="G1439" s="1187" t="s">
        <v>1978</v>
      </c>
      <c r="H1439" s="46" t="s">
        <v>1991</v>
      </c>
      <c r="I1439" s="1188" t="s">
        <v>1980</v>
      </c>
      <c r="J1439" s="1181">
        <v>1</v>
      </c>
      <c r="K1439" s="1055">
        <v>45505</v>
      </c>
      <c r="L1439" s="1055">
        <v>45870</v>
      </c>
      <c r="M1439" s="48">
        <f t="shared" si="49"/>
        <v>52.142857142857146</v>
      </c>
      <c r="N1439" s="1032">
        <v>0</v>
      </c>
      <c r="O1439" s="1188" t="s">
        <v>5853</v>
      </c>
      <c r="P1439" s="1173">
        <f t="shared" si="48"/>
        <v>0</v>
      </c>
      <c r="Q1439" s="803" t="str" cm="1">
        <f t="array" aca="1" ref="Q1439" ca="1">IF(ISNUMBER(P1439),IF(P1439=100%,"CUMPLIDA",IF(AND(ISNUMBER(L1439),ISNUMBER(INDIRECT("FECHA_"&amp;$B1439,1))), IF(L1439&lt;=INDIRECT("FECHA_"&amp;$B1439,1),"INCUMPLIDA","PROCESO"), "VERIFICAR FECHA")),"SIN VALOR AVANCE")</f>
        <v>PROCESO</v>
      </c>
    </row>
    <row r="1440" spans="1:17" ht="120.75" x14ac:dyDescent="0.2">
      <c r="A1440" s="1175" t="s">
        <v>19</v>
      </c>
      <c r="B1440" s="1172" t="s">
        <v>16</v>
      </c>
      <c r="C1440" s="1261"/>
      <c r="D1440" s="1261"/>
      <c r="E1440" s="1266"/>
      <c r="F1440" s="1266"/>
      <c r="G1440" s="1187" t="s">
        <v>1993</v>
      </c>
      <c r="H1440" s="46" t="s">
        <v>1994</v>
      </c>
      <c r="I1440" s="936" t="s">
        <v>1995</v>
      </c>
      <c r="J1440" s="1181">
        <v>1</v>
      </c>
      <c r="K1440" s="1055">
        <v>45519</v>
      </c>
      <c r="L1440" s="1055">
        <v>45657</v>
      </c>
      <c r="M1440" s="48">
        <f t="shared" si="49"/>
        <v>19.714285714285715</v>
      </c>
      <c r="N1440" s="1032">
        <v>1</v>
      </c>
      <c r="O1440" s="1188" t="s">
        <v>5854</v>
      </c>
      <c r="P1440" s="1173">
        <f t="shared" si="48"/>
        <v>1</v>
      </c>
      <c r="Q1440" s="803" t="str" cm="1">
        <f t="array" aca="1" ref="Q1440" ca="1">IF(ISNUMBER(P1440),IF(P1440=100%,"CUMPLIDA",IF(AND(ISNUMBER(L1440),ISNUMBER(INDIRECT("FECHA_"&amp;$B1440,1))), IF(L1440&lt;=INDIRECT("FECHA_"&amp;$B1440,1),"INCUMPLIDA","PROCESO"), "VERIFICAR FECHA")),"SIN VALOR AVANCE")</f>
        <v>CUMPLIDA</v>
      </c>
    </row>
    <row r="1441" spans="1:17" ht="211.5" x14ac:dyDescent="0.2">
      <c r="A1441" s="1175" t="s">
        <v>19</v>
      </c>
      <c r="B1441" s="1172" t="s">
        <v>16</v>
      </c>
      <c r="C1441" s="1261"/>
      <c r="D1441" s="1261"/>
      <c r="E1441" s="1266"/>
      <c r="F1441" s="1266"/>
      <c r="G1441" s="1187" t="s">
        <v>1997</v>
      </c>
      <c r="H1441" s="46" t="s">
        <v>1998</v>
      </c>
      <c r="I1441" s="1188" t="s">
        <v>1999</v>
      </c>
      <c r="J1441" s="1181">
        <v>1</v>
      </c>
      <c r="K1441" s="1055">
        <v>45536</v>
      </c>
      <c r="L1441" s="1055">
        <v>45747</v>
      </c>
      <c r="M1441" s="48">
        <f t="shared" si="49"/>
        <v>30.142857142857142</v>
      </c>
      <c r="N1441" s="1032">
        <v>0</v>
      </c>
      <c r="O1441" s="1188" t="s">
        <v>5855</v>
      </c>
      <c r="P1441" s="1173">
        <f t="shared" si="48"/>
        <v>0</v>
      </c>
      <c r="Q1441" s="803" t="str" cm="1">
        <f t="array" aca="1" ref="Q1441" ca="1">IF(ISNUMBER(P1441),IF(P1441=100%,"CUMPLIDA",IF(AND(ISNUMBER(L1441),ISNUMBER(INDIRECT("FECHA_"&amp;$B1441,1))), IF(L1441&lt;=INDIRECT("FECHA_"&amp;$B1441,1),"INCUMPLIDA","PROCESO"), "VERIFICAR FECHA")),"SIN VALOR AVANCE")</f>
        <v>PROCESO</v>
      </c>
    </row>
    <row r="1442" spans="1:17" ht="211.5" x14ac:dyDescent="0.2">
      <c r="A1442" s="1175" t="s">
        <v>19</v>
      </c>
      <c r="B1442" s="1172" t="s">
        <v>16</v>
      </c>
      <c r="C1442" s="1261"/>
      <c r="D1442" s="1261"/>
      <c r="E1442" s="1266"/>
      <c r="F1442" s="1266"/>
      <c r="G1442" s="1187" t="s">
        <v>2001</v>
      </c>
      <c r="H1442" s="46" t="s">
        <v>2002</v>
      </c>
      <c r="I1442" s="1188" t="s">
        <v>2003</v>
      </c>
      <c r="J1442" s="1181">
        <v>3</v>
      </c>
      <c r="K1442" s="1055">
        <v>45748</v>
      </c>
      <c r="L1442" s="1055">
        <v>46022</v>
      </c>
      <c r="M1442" s="48">
        <f t="shared" si="49"/>
        <v>39.142857142857146</v>
      </c>
      <c r="N1442" s="1032">
        <v>0</v>
      </c>
      <c r="O1442" s="1188" t="s">
        <v>5855</v>
      </c>
      <c r="P1442" s="1173">
        <f t="shared" si="48"/>
        <v>0</v>
      </c>
      <c r="Q1442" s="803" t="str" cm="1">
        <f t="array" aca="1" ref="Q1442" ca="1">IF(ISNUMBER(P1442),IF(P1442=100%,"CUMPLIDA",IF(AND(ISNUMBER(L1442),ISNUMBER(INDIRECT("FECHA_"&amp;$B1442,1))), IF(L1442&lt;=INDIRECT("FECHA_"&amp;$B1442,1),"INCUMPLIDA","PROCESO"), "VERIFICAR FECHA")),"SIN VALOR AVANCE")</f>
        <v>PROCESO</v>
      </c>
    </row>
    <row r="1443" spans="1:17" ht="105.75" x14ac:dyDescent="0.2">
      <c r="A1443" s="1175" t="s">
        <v>19</v>
      </c>
      <c r="B1443" s="1172" t="s">
        <v>16</v>
      </c>
      <c r="C1443" s="1261"/>
      <c r="D1443" s="1261"/>
      <c r="E1443" s="1266"/>
      <c r="F1443" s="1266"/>
      <c r="G1443" s="1187" t="s">
        <v>1953</v>
      </c>
      <c r="H1443" s="46" t="s">
        <v>1954</v>
      </c>
      <c r="I1443" s="1190" t="s">
        <v>1948</v>
      </c>
      <c r="J1443" s="1181">
        <v>1</v>
      </c>
      <c r="K1443" s="1055">
        <v>45518</v>
      </c>
      <c r="L1443" s="1055">
        <v>45565</v>
      </c>
      <c r="M1443" s="48">
        <f t="shared" si="49"/>
        <v>6.7142857142857144</v>
      </c>
      <c r="N1443" s="1032">
        <v>1</v>
      </c>
      <c r="O1443" s="1188" t="s">
        <v>5843</v>
      </c>
      <c r="P1443" s="1173">
        <f t="shared" ref="P1443:P1506" si="50">IF(B1443="ITRC",N1443,N1443/J1443)</f>
        <v>1</v>
      </c>
      <c r="Q1443" s="803" t="str" cm="1">
        <f t="array" aca="1" ref="Q1443" ca="1">IF(ISNUMBER(P1443),IF(P1443=100%,"CUMPLIDA",IF(AND(ISNUMBER(L1443),ISNUMBER(INDIRECT("FECHA_"&amp;$B1443,1))), IF(L1443&lt;=INDIRECT("FECHA_"&amp;$B1443,1),"INCUMPLIDA","PROCESO"), "VERIFICAR FECHA")),"SIN VALOR AVANCE")</f>
        <v>CUMPLIDA</v>
      </c>
    </row>
    <row r="1444" spans="1:17" ht="135.75" x14ac:dyDescent="0.2">
      <c r="A1444" s="1175" t="s">
        <v>19</v>
      </c>
      <c r="B1444" s="1172" t="s">
        <v>16</v>
      </c>
      <c r="C1444" s="1261"/>
      <c r="D1444" s="1261"/>
      <c r="E1444" s="1266"/>
      <c r="F1444" s="1266"/>
      <c r="G1444" s="1187" t="s">
        <v>2004</v>
      </c>
      <c r="H1444" s="46" t="s">
        <v>2005</v>
      </c>
      <c r="I1444" s="1188" t="s">
        <v>1952</v>
      </c>
      <c r="J1444" s="1181">
        <v>1</v>
      </c>
      <c r="K1444" s="1055">
        <v>45519</v>
      </c>
      <c r="L1444" s="1055">
        <v>45883</v>
      </c>
      <c r="M1444" s="48">
        <f t="shared" si="49"/>
        <v>52</v>
      </c>
      <c r="N1444" s="1032">
        <v>0</v>
      </c>
      <c r="O1444" s="1188" t="s">
        <v>5851</v>
      </c>
      <c r="P1444" s="1173">
        <f t="shared" si="50"/>
        <v>0</v>
      </c>
      <c r="Q1444" s="803" t="str" cm="1">
        <f t="array" aca="1" ref="Q1444" ca="1">IF(ISNUMBER(P1444),IF(P1444=100%,"CUMPLIDA",IF(AND(ISNUMBER(L1444),ISNUMBER(INDIRECT("FECHA_"&amp;$B1444,1))), IF(L1444&lt;=INDIRECT("FECHA_"&amp;$B1444,1),"INCUMPLIDA","PROCESO"), "VERIFICAR FECHA")),"SIN VALOR AVANCE")</f>
        <v>PROCESO</v>
      </c>
    </row>
    <row r="1445" spans="1:17" ht="210.75" x14ac:dyDescent="0.2">
      <c r="A1445" s="1175" t="s">
        <v>19</v>
      </c>
      <c r="B1445" s="1172" t="s">
        <v>16</v>
      </c>
      <c r="C1445" s="1261"/>
      <c r="D1445" s="1261"/>
      <c r="E1445" s="1266"/>
      <c r="F1445" s="1266"/>
      <c r="G1445" s="1187" t="s">
        <v>2006</v>
      </c>
      <c r="H1445" s="46" t="s">
        <v>2007</v>
      </c>
      <c r="I1445" s="1188" t="s">
        <v>2008</v>
      </c>
      <c r="J1445" s="1181">
        <v>1</v>
      </c>
      <c r="K1445" s="1055">
        <v>45519</v>
      </c>
      <c r="L1445" s="1055">
        <v>45657</v>
      </c>
      <c r="M1445" s="48">
        <f t="shared" si="49"/>
        <v>19.714285714285715</v>
      </c>
      <c r="N1445" s="1032">
        <v>1</v>
      </c>
      <c r="O1445" s="1188" t="s">
        <v>5856</v>
      </c>
      <c r="P1445" s="1173">
        <f t="shared" si="50"/>
        <v>1</v>
      </c>
      <c r="Q1445" s="803" t="str" cm="1">
        <f t="array" aca="1" ref="Q1445" ca="1">IF(ISNUMBER(P1445),IF(P1445=100%,"CUMPLIDA",IF(AND(ISNUMBER(L1445),ISNUMBER(INDIRECT("FECHA_"&amp;$B1445,1))), IF(L1445&lt;=INDIRECT("FECHA_"&amp;$B1445,1),"INCUMPLIDA","PROCESO"), "VERIFICAR FECHA")),"SIN VALOR AVANCE")</f>
        <v>CUMPLIDA</v>
      </c>
    </row>
    <row r="1446" spans="1:17" ht="180.75" x14ac:dyDescent="0.2">
      <c r="A1446" s="1175" t="s">
        <v>19</v>
      </c>
      <c r="B1446" s="1172" t="s">
        <v>16</v>
      </c>
      <c r="C1446" s="1261"/>
      <c r="D1446" s="1261"/>
      <c r="E1446" s="1266"/>
      <c r="F1446" s="1266"/>
      <c r="G1446" s="1187" t="s">
        <v>2010</v>
      </c>
      <c r="H1446" s="1187" t="s">
        <v>2011</v>
      </c>
      <c r="I1446" s="936" t="s">
        <v>553</v>
      </c>
      <c r="J1446" s="1181">
        <v>1</v>
      </c>
      <c r="K1446" s="1055">
        <v>45505</v>
      </c>
      <c r="L1446" s="1055">
        <v>45565</v>
      </c>
      <c r="M1446" s="48">
        <f t="shared" si="49"/>
        <v>8.5714285714285712</v>
      </c>
      <c r="N1446" s="1032">
        <v>1</v>
      </c>
      <c r="O1446" s="1188" t="s">
        <v>5857</v>
      </c>
      <c r="P1446" s="1173">
        <f t="shared" si="50"/>
        <v>1</v>
      </c>
      <c r="Q1446" s="803" t="str" cm="1">
        <f t="array" aca="1" ref="Q1446" ca="1">IF(ISNUMBER(P1446),IF(P1446=100%,"CUMPLIDA",IF(AND(ISNUMBER(L1446),ISNUMBER(INDIRECT("FECHA_"&amp;$B1446,1))), IF(L1446&lt;=INDIRECT("FECHA_"&amp;$B1446,1),"INCUMPLIDA","PROCESO"), "VERIFICAR FECHA")),"SIN VALOR AVANCE")</f>
        <v>CUMPLIDA</v>
      </c>
    </row>
    <row r="1447" spans="1:17" ht="195.75" x14ac:dyDescent="0.2">
      <c r="A1447" s="1175" t="s">
        <v>19</v>
      </c>
      <c r="B1447" s="1172" t="s">
        <v>16</v>
      </c>
      <c r="C1447" s="1261"/>
      <c r="D1447" s="1261"/>
      <c r="E1447" s="1266"/>
      <c r="F1447" s="1266"/>
      <c r="G1447" s="1187" t="s">
        <v>2013</v>
      </c>
      <c r="H1447" s="1187" t="s">
        <v>2013</v>
      </c>
      <c r="I1447" s="936" t="s">
        <v>2014</v>
      </c>
      <c r="J1447" s="1181">
        <v>1</v>
      </c>
      <c r="K1447" s="1055">
        <v>45566</v>
      </c>
      <c r="L1447" s="1055">
        <v>45747</v>
      </c>
      <c r="M1447" s="48">
        <f t="shared" si="49"/>
        <v>25.857142857142858</v>
      </c>
      <c r="N1447" s="1032">
        <v>0.77</v>
      </c>
      <c r="O1447" s="1188" t="s">
        <v>5858</v>
      </c>
      <c r="P1447" s="1173">
        <f t="shared" si="50"/>
        <v>0.77</v>
      </c>
      <c r="Q1447" s="803" t="str" cm="1">
        <f t="array" aca="1" ref="Q1447" ca="1">IF(ISNUMBER(P1447),IF(P1447=100%,"CUMPLIDA",IF(AND(ISNUMBER(L1447),ISNUMBER(INDIRECT("FECHA_"&amp;$B1447,1))), IF(L1447&lt;=INDIRECT("FECHA_"&amp;$B1447,1),"INCUMPLIDA","PROCESO"), "VERIFICAR FECHA")),"SIN VALOR AVANCE")</f>
        <v>PROCESO</v>
      </c>
    </row>
    <row r="1448" spans="1:17" ht="90.75" x14ac:dyDescent="0.2">
      <c r="A1448" s="1175" t="s">
        <v>19</v>
      </c>
      <c r="B1448" s="1172" t="s">
        <v>16</v>
      </c>
      <c r="C1448" s="1261"/>
      <c r="D1448" s="1261"/>
      <c r="E1448" s="1266"/>
      <c r="F1448" s="1266"/>
      <c r="G1448" s="1187" t="s">
        <v>1978</v>
      </c>
      <c r="H1448" s="46" t="s">
        <v>2016</v>
      </c>
      <c r="I1448" s="1188" t="s">
        <v>1980</v>
      </c>
      <c r="J1448" s="1181">
        <v>1</v>
      </c>
      <c r="K1448" s="1055">
        <v>45505</v>
      </c>
      <c r="L1448" s="1055">
        <v>45870</v>
      </c>
      <c r="M1448" s="48">
        <f t="shared" si="49"/>
        <v>52.142857142857146</v>
      </c>
      <c r="N1448" s="1032">
        <v>0</v>
      </c>
      <c r="O1448" s="1188" t="s">
        <v>5850</v>
      </c>
      <c r="P1448" s="1173">
        <f t="shared" si="50"/>
        <v>0</v>
      </c>
      <c r="Q1448" s="803" t="str" cm="1">
        <f t="array" aca="1" ref="Q1448" ca="1">IF(ISNUMBER(P1448),IF(P1448=100%,"CUMPLIDA",IF(AND(ISNUMBER(L1448),ISNUMBER(INDIRECT("FECHA_"&amp;$B1448,1))), IF(L1448&lt;=INDIRECT("FECHA_"&amp;$B1448,1),"INCUMPLIDA","PROCESO"), "VERIFICAR FECHA")),"SIN VALOR AVANCE")</f>
        <v>PROCESO</v>
      </c>
    </row>
    <row r="1449" spans="1:17" ht="120.75" x14ac:dyDescent="0.2">
      <c r="A1449" s="1175" t="s">
        <v>19</v>
      </c>
      <c r="B1449" s="1172" t="s">
        <v>16</v>
      </c>
      <c r="C1449" s="1261"/>
      <c r="D1449" s="1261"/>
      <c r="E1449" s="1266"/>
      <c r="F1449" s="1266"/>
      <c r="G1449" s="1187" t="s">
        <v>2017</v>
      </c>
      <c r="H1449" s="46" t="s">
        <v>2018</v>
      </c>
      <c r="I1449" s="936" t="s">
        <v>1984</v>
      </c>
      <c r="J1449" s="1181">
        <v>1</v>
      </c>
      <c r="K1449" s="1055">
        <v>45519</v>
      </c>
      <c r="L1449" s="1055">
        <v>45885</v>
      </c>
      <c r="M1449" s="48">
        <f t="shared" si="49"/>
        <v>52.285714285714285</v>
      </c>
      <c r="N1449" s="1032">
        <v>0</v>
      </c>
      <c r="O1449" s="1188" t="s">
        <v>5842</v>
      </c>
      <c r="P1449" s="1173">
        <f t="shared" si="50"/>
        <v>0</v>
      </c>
      <c r="Q1449" s="803" t="str" cm="1">
        <f t="array" aca="1" ref="Q1449" ca="1">IF(ISNUMBER(P1449),IF(P1449=100%,"CUMPLIDA",IF(AND(ISNUMBER(L1449),ISNUMBER(INDIRECT("FECHA_"&amp;$B1449,1))), IF(L1449&lt;=INDIRECT("FECHA_"&amp;$B1449,1),"INCUMPLIDA","PROCESO"), "VERIFICAR FECHA")),"SIN VALOR AVANCE")</f>
        <v>PROCESO</v>
      </c>
    </row>
    <row r="1450" spans="1:17" ht="135.75" customHeight="1" x14ac:dyDescent="0.2">
      <c r="A1450" s="1175" t="s">
        <v>19</v>
      </c>
      <c r="B1450" s="1172" t="s">
        <v>16</v>
      </c>
      <c r="C1450" s="1261" t="s">
        <v>1942</v>
      </c>
      <c r="D1450" s="1261" t="s">
        <v>2019</v>
      </c>
      <c r="E1450" s="1266" t="s">
        <v>5859</v>
      </c>
      <c r="F1450" s="1266" t="s">
        <v>2021</v>
      </c>
      <c r="G1450" s="1187" t="s">
        <v>2022</v>
      </c>
      <c r="H1450" s="46" t="s">
        <v>5860</v>
      </c>
      <c r="I1450" s="936" t="s">
        <v>2024</v>
      </c>
      <c r="J1450" s="1181">
        <v>1</v>
      </c>
      <c r="K1450" s="1055">
        <v>45536</v>
      </c>
      <c r="L1450" s="1055">
        <v>45657</v>
      </c>
      <c r="M1450" s="48">
        <f t="shared" si="49"/>
        <v>17.285714285714285</v>
      </c>
      <c r="N1450" s="1032">
        <v>1</v>
      </c>
      <c r="O1450" s="1188" t="s">
        <v>5851</v>
      </c>
      <c r="P1450" s="1173">
        <f t="shared" si="50"/>
        <v>1</v>
      </c>
      <c r="Q1450" s="803" t="str" cm="1">
        <f t="array" aca="1" ref="Q1450" ca="1">IF(ISNUMBER(P1450),IF(P1450=100%,"CUMPLIDA",IF(AND(ISNUMBER(L1450),ISNUMBER(INDIRECT("FECHA_"&amp;$B1450,1))), IF(L1450&lt;=INDIRECT("FECHA_"&amp;$B1450,1),"INCUMPLIDA","PROCESO"), "VERIFICAR FECHA")),"SIN VALOR AVANCE")</f>
        <v>CUMPLIDA</v>
      </c>
    </row>
    <row r="1451" spans="1:17" ht="105.75" x14ac:dyDescent="0.2">
      <c r="A1451" s="1175" t="s">
        <v>19</v>
      </c>
      <c r="B1451" s="1172" t="s">
        <v>16</v>
      </c>
      <c r="C1451" s="1261"/>
      <c r="D1451" s="1261"/>
      <c r="E1451" s="1266"/>
      <c r="F1451" s="1266"/>
      <c r="G1451" s="1187" t="s">
        <v>2025</v>
      </c>
      <c r="H1451" s="46" t="s">
        <v>2026</v>
      </c>
      <c r="I1451" s="1188" t="s">
        <v>2027</v>
      </c>
      <c r="J1451" s="1181">
        <v>1</v>
      </c>
      <c r="K1451" s="1055">
        <v>45505</v>
      </c>
      <c r="L1451" s="1055">
        <v>45566</v>
      </c>
      <c r="M1451" s="48">
        <f t="shared" si="49"/>
        <v>8.7142857142857135</v>
      </c>
      <c r="N1451" s="1032">
        <v>1</v>
      </c>
      <c r="O1451" s="1188" t="s">
        <v>5843</v>
      </c>
      <c r="P1451" s="1173">
        <f t="shared" si="50"/>
        <v>1</v>
      </c>
      <c r="Q1451" s="803" t="str" cm="1">
        <f t="array" aca="1" ref="Q1451" ca="1">IF(ISNUMBER(P1451),IF(P1451=100%,"CUMPLIDA",IF(AND(ISNUMBER(L1451),ISNUMBER(INDIRECT("FECHA_"&amp;$B1451,1))), IF(L1451&lt;=INDIRECT("FECHA_"&amp;$B1451,1),"INCUMPLIDA","PROCESO"), "VERIFICAR FECHA")),"SIN VALOR AVANCE")</f>
        <v>CUMPLIDA</v>
      </c>
    </row>
    <row r="1452" spans="1:17" ht="135.75" x14ac:dyDescent="0.2">
      <c r="A1452" s="1175" t="s">
        <v>19</v>
      </c>
      <c r="B1452" s="1172" t="s">
        <v>16</v>
      </c>
      <c r="C1452" s="1261"/>
      <c r="D1452" s="1261"/>
      <c r="E1452" s="1266"/>
      <c r="F1452" s="1266"/>
      <c r="G1452" s="1187" t="s">
        <v>2022</v>
      </c>
      <c r="H1452" s="46" t="s">
        <v>5860</v>
      </c>
      <c r="I1452" s="936" t="s">
        <v>2024</v>
      </c>
      <c r="J1452" s="1181">
        <v>1</v>
      </c>
      <c r="K1452" s="1055">
        <v>45566</v>
      </c>
      <c r="L1452" s="1055">
        <v>45657</v>
      </c>
      <c r="M1452" s="48">
        <f t="shared" si="49"/>
        <v>13</v>
      </c>
      <c r="N1452" s="1032">
        <v>1</v>
      </c>
      <c r="O1452" s="1188" t="s">
        <v>5851</v>
      </c>
      <c r="P1452" s="1173">
        <f t="shared" si="50"/>
        <v>1</v>
      </c>
      <c r="Q1452" s="803" t="str" cm="1">
        <f t="array" aca="1" ref="Q1452" ca="1">IF(ISNUMBER(P1452),IF(P1452=100%,"CUMPLIDA",IF(AND(ISNUMBER(L1452),ISNUMBER(INDIRECT("FECHA_"&amp;$B1452,1))), IF(L1452&lt;=INDIRECT("FECHA_"&amp;$B1452,1),"INCUMPLIDA","PROCESO"), "VERIFICAR FECHA")),"SIN VALOR AVANCE")</f>
        <v>CUMPLIDA</v>
      </c>
    </row>
    <row r="1453" spans="1:17" ht="105.75" x14ac:dyDescent="0.2">
      <c r="A1453" s="1175" t="s">
        <v>19</v>
      </c>
      <c r="B1453" s="1172" t="s">
        <v>16</v>
      </c>
      <c r="C1453" s="1261"/>
      <c r="D1453" s="1261"/>
      <c r="E1453" s="1266"/>
      <c r="F1453" s="1266"/>
      <c r="G1453" s="1187" t="s">
        <v>2028</v>
      </c>
      <c r="H1453" s="46" t="s">
        <v>2029</v>
      </c>
      <c r="I1453" s="1188" t="s">
        <v>2030</v>
      </c>
      <c r="J1453" s="1181">
        <v>1</v>
      </c>
      <c r="K1453" s="1055">
        <v>45519</v>
      </c>
      <c r="L1453" s="1055">
        <v>45883</v>
      </c>
      <c r="M1453" s="48">
        <f t="shared" si="49"/>
        <v>52</v>
      </c>
      <c r="N1453" s="1032">
        <v>0</v>
      </c>
      <c r="O1453" s="1188" t="s">
        <v>5843</v>
      </c>
      <c r="P1453" s="1173">
        <f t="shared" si="50"/>
        <v>0</v>
      </c>
      <c r="Q1453" s="803" t="str" cm="1">
        <f t="array" aca="1" ref="Q1453" ca="1">IF(ISNUMBER(P1453),IF(P1453=100%,"CUMPLIDA",IF(AND(ISNUMBER(L1453),ISNUMBER(INDIRECT("FECHA_"&amp;$B1453,1))), IF(L1453&lt;=INDIRECT("FECHA_"&amp;$B1453,1),"INCUMPLIDA","PROCESO"), "VERIFICAR FECHA")),"SIN VALOR AVANCE")</f>
        <v>PROCESO</v>
      </c>
    </row>
    <row r="1454" spans="1:17" ht="135.75" x14ac:dyDescent="0.2">
      <c r="A1454" s="1175" t="s">
        <v>19</v>
      </c>
      <c r="B1454" s="1172" t="s">
        <v>16</v>
      </c>
      <c r="C1454" s="1261"/>
      <c r="D1454" s="1261"/>
      <c r="E1454" s="1266"/>
      <c r="F1454" s="1266"/>
      <c r="G1454" s="1187" t="s">
        <v>2022</v>
      </c>
      <c r="H1454" s="46" t="s">
        <v>5860</v>
      </c>
      <c r="I1454" s="936" t="s">
        <v>2024</v>
      </c>
      <c r="J1454" s="1181">
        <v>1</v>
      </c>
      <c r="K1454" s="1055">
        <v>45566</v>
      </c>
      <c r="L1454" s="1055">
        <v>45657</v>
      </c>
      <c r="M1454" s="48">
        <f t="shared" si="49"/>
        <v>13</v>
      </c>
      <c r="N1454" s="1032">
        <v>1</v>
      </c>
      <c r="O1454" s="1188" t="s">
        <v>5851</v>
      </c>
      <c r="P1454" s="1173">
        <f t="shared" si="50"/>
        <v>1</v>
      </c>
      <c r="Q1454" s="803" t="str" cm="1">
        <f t="array" aca="1" ref="Q1454" ca="1">IF(ISNUMBER(P1454),IF(P1454=100%,"CUMPLIDA",IF(AND(ISNUMBER(L1454),ISNUMBER(INDIRECT("FECHA_"&amp;$B1454,1))), IF(L1454&lt;=INDIRECT("FECHA_"&amp;$B1454,1),"INCUMPLIDA","PROCESO"), "VERIFICAR FECHA")),"SIN VALOR AVANCE")</f>
        <v>CUMPLIDA</v>
      </c>
    </row>
    <row r="1455" spans="1:17" ht="120.75" x14ac:dyDescent="0.2">
      <c r="A1455" s="1175" t="s">
        <v>19</v>
      </c>
      <c r="B1455" s="1172" t="s">
        <v>16</v>
      </c>
      <c r="C1455" s="1261"/>
      <c r="D1455" s="1261"/>
      <c r="E1455" s="1266"/>
      <c r="F1455" s="1266"/>
      <c r="G1455" s="1187" t="s">
        <v>1953</v>
      </c>
      <c r="H1455" s="46" t="s">
        <v>1954</v>
      </c>
      <c r="I1455" s="1190" t="s">
        <v>1948</v>
      </c>
      <c r="J1455" s="1181">
        <v>1</v>
      </c>
      <c r="K1455" s="1055">
        <v>45518</v>
      </c>
      <c r="L1455" s="1055">
        <v>45565</v>
      </c>
      <c r="M1455" s="48">
        <f t="shared" si="49"/>
        <v>6.7142857142857144</v>
      </c>
      <c r="N1455" s="1032">
        <v>1</v>
      </c>
      <c r="O1455" s="1188" t="s">
        <v>5842</v>
      </c>
      <c r="P1455" s="1173">
        <f t="shared" si="50"/>
        <v>1</v>
      </c>
      <c r="Q1455" s="803" t="str" cm="1">
        <f t="array" aca="1" ref="Q1455" ca="1">IF(ISNUMBER(P1455),IF(P1455=100%,"CUMPLIDA",IF(AND(ISNUMBER(L1455),ISNUMBER(INDIRECT("FECHA_"&amp;$B1455,1))), IF(L1455&lt;=INDIRECT("FECHA_"&amp;$B1455,1),"INCUMPLIDA","PROCESO"), "VERIFICAR FECHA")),"SIN VALOR AVANCE")</f>
        <v>CUMPLIDA</v>
      </c>
    </row>
    <row r="1456" spans="1:17" ht="120.75" x14ac:dyDescent="0.2">
      <c r="A1456" s="1175" t="s">
        <v>19</v>
      </c>
      <c r="B1456" s="1172" t="s">
        <v>16</v>
      </c>
      <c r="C1456" s="1261"/>
      <c r="D1456" s="1261"/>
      <c r="E1456" s="1266"/>
      <c r="F1456" s="1266"/>
      <c r="G1456" s="1187" t="s">
        <v>2031</v>
      </c>
      <c r="H1456" s="46" t="s">
        <v>2032</v>
      </c>
      <c r="I1456" s="1188" t="s">
        <v>1957</v>
      </c>
      <c r="J1456" s="1181">
        <v>1</v>
      </c>
      <c r="K1456" s="1055">
        <v>45519</v>
      </c>
      <c r="L1456" s="1055">
        <v>45884</v>
      </c>
      <c r="M1456" s="48">
        <f t="shared" si="49"/>
        <v>52.142857142857146</v>
      </c>
      <c r="N1456" s="1032">
        <v>0</v>
      </c>
      <c r="O1456" s="1188" t="s">
        <v>5842</v>
      </c>
      <c r="P1456" s="1173">
        <f t="shared" si="50"/>
        <v>0</v>
      </c>
      <c r="Q1456" s="803" t="str" cm="1">
        <f t="array" aca="1" ref="Q1456" ca="1">IF(ISNUMBER(P1456),IF(P1456=100%,"CUMPLIDA",IF(AND(ISNUMBER(L1456),ISNUMBER(INDIRECT("FECHA_"&amp;$B1456,1))), IF(L1456&lt;=INDIRECT("FECHA_"&amp;$B1456,1),"INCUMPLIDA","PROCESO"), "VERIFICAR FECHA")),"SIN VALOR AVANCE")</f>
        <v>PROCESO</v>
      </c>
    </row>
    <row r="1457" spans="1:17" ht="240.75" customHeight="1" x14ac:dyDescent="0.2">
      <c r="A1457" s="1175" t="s">
        <v>19</v>
      </c>
      <c r="B1457" s="1172" t="s">
        <v>16</v>
      </c>
      <c r="C1457" s="1261" t="s">
        <v>1942</v>
      </c>
      <c r="D1457" s="1261" t="s">
        <v>2033</v>
      </c>
      <c r="E1457" s="1266" t="s">
        <v>5861</v>
      </c>
      <c r="F1457" s="1266" t="s">
        <v>2035</v>
      </c>
      <c r="G1457" s="1187" t="s">
        <v>1997</v>
      </c>
      <c r="H1457" s="46" t="s">
        <v>2002</v>
      </c>
      <c r="I1457" s="1188" t="s">
        <v>1999</v>
      </c>
      <c r="J1457" s="1181">
        <v>1</v>
      </c>
      <c r="K1457" s="1055">
        <v>45536</v>
      </c>
      <c r="L1457" s="1055">
        <v>45747</v>
      </c>
      <c r="M1457" s="48">
        <f t="shared" si="49"/>
        <v>30.142857142857142</v>
      </c>
      <c r="N1457" s="1032">
        <v>0</v>
      </c>
      <c r="O1457" s="1188" t="s">
        <v>5862</v>
      </c>
      <c r="P1457" s="1173">
        <f t="shared" si="50"/>
        <v>0</v>
      </c>
      <c r="Q1457" s="803" t="str" cm="1">
        <f t="array" aca="1" ref="Q1457" ca="1">IF(ISNUMBER(P1457),IF(P1457=100%,"CUMPLIDA",IF(AND(ISNUMBER(L1457),ISNUMBER(INDIRECT("FECHA_"&amp;$B1457,1))), IF(L1457&lt;=INDIRECT("FECHA_"&amp;$B1457,1),"INCUMPLIDA","PROCESO"), "VERIFICAR FECHA")),"SIN VALOR AVANCE")</f>
        <v>PROCESO</v>
      </c>
    </row>
    <row r="1458" spans="1:17" ht="210.75" x14ac:dyDescent="0.2">
      <c r="A1458" s="1175" t="s">
        <v>19</v>
      </c>
      <c r="B1458" s="1172" t="s">
        <v>16</v>
      </c>
      <c r="C1458" s="1261"/>
      <c r="D1458" s="1261"/>
      <c r="E1458" s="1266"/>
      <c r="F1458" s="1266"/>
      <c r="G1458" s="1187" t="s">
        <v>2001</v>
      </c>
      <c r="H1458" s="46" t="s">
        <v>2002</v>
      </c>
      <c r="I1458" s="1188" t="s">
        <v>2003</v>
      </c>
      <c r="J1458" s="1181">
        <v>3</v>
      </c>
      <c r="K1458" s="1055">
        <v>45748</v>
      </c>
      <c r="L1458" s="1055">
        <v>46022</v>
      </c>
      <c r="M1458" s="48">
        <f t="shared" si="49"/>
        <v>39.142857142857146</v>
      </c>
      <c r="N1458" s="1032">
        <v>0</v>
      </c>
      <c r="O1458" s="1188" t="s">
        <v>5862</v>
      </c>
      <c r="P1458" s="1173">
        <f t="shared" si="50"/>
        <v>0</v>
      </c>
      <c r="Q1458" s="803" t="str" cm="1">
        <f t="array" aca="1" ref="Q1458" ca="1">IF(ISNUMBER(P1458),IF(P1458=100%,"CUMPLIDA",IF(AND(ISNUMBER(L1458),ISNUMBER(INDIRECT("FECHA_"&amp;$B1458,1))), IF(L1458&lt;=INDIRECT("FECHA_"&amp;$B1458,1),"INCUMPLIDA","PROCESO"), "VERIFICAR FECHA")),"SIN VALOR AVANCE")</f>
        <v>PROCESO</v>
      </c>
    </row>
    <row r="1459" spans="1:17" ht="210.75" x14ac:dyDescent="0.2">
      <c r="A1459" s="1175" t="s">
        <v>19</v>
      </c>
      <c r="B1459" s="1172" t="s">
        <v>16</v>
      </c>
      <c r="C1459" s="1261"/>
      <c r="D1459" s="1261"/>
      <c r="E1459" s="1266"/>
      <c r="F1459" s="1266"/>
      <c r="G1459" s="1187" t="s">
        <v>2037</v>
      </c>
      <c r="H1459" s="46" t="s">
        <v>2038</v>
      </c>
      <c r="I1459" s="1188" t="s">
        <v>2039</v>
      </c>
      <c r="J1459" s="1181">
        <v>1</v>
      </c>
      <c r="K1459" s="1055">
        <v>45523</v>
      </c>
      <c r="L1459" s="1055">
        <v>45688</v>
      </c>
      <c r="M1459" s="48">
        <f t="shared" si="49"/>
        <v>23.571428571428573</v>
      </c>
      <c r="N1459" s="1032">
        <v>0</v>
      </c>
      <c r="O1459" s="1188" t="s">
        <v>5862</v>
      </c>
      <c r="P1459" s="1173">
        <f t="shared" si="50"/>
        <v>0</v>
      </c>
      <c r="Q1459" s="803" t="str" cm="1">
        <f t="array" aca="1" ref="Q1459" ca="1">IF(ISNUMBER(P1459),IF(P1459=100%,"CUMPLIDA",IF(AND(ISNUMBER(L1459),ISNUMBER(INDIRECT("FECHA_"&amp;$B1459,1))), IF(L1459&lt;=INDIRECT("FECHA_"&amp;$B1459,1),"INCUMPLIDA","PROCESO"), "VERIFICAR FECHA")),"SIN VALOR AVANCE")</f>
        <v>PROCESO</v>
      </c>
    </row>
    <row r="1460" spans="1:17" ht="195.75" x14ac:dyDescent="0.2">
      <c r="A1460" s="1175" t="s">
        <v>19</v>
      </c>
      <c r="B1460" s="1172" t="s">
        <v>16</v>
      </c>
      <c r="C1460" s="1261"/>
      <c r="D1460" s="1261"/>
      <c r="E1460" s="1266"/>
      <c r="F1460" s="1266"/>
      <c r="G1460" s="46" t="s">
        <v>2040</v>
      </c>
      <c r="H1460" s="46" t="s">
        <v>2041</v>
      </c>
      <c r="I1460" s="1188" t="s">
        <v>2039</v>
      </c>
      <c r="J1460" s="1181">
        <v>1</v>
      </c>
      <c r="K1460" s="1055">
        <v>45505</v>
      </c>
      <c r="L1460" s="1055">
        <v>45547</v>
      </c>
      <c r="M1460" s="48">
        <f t="shared" si="49"/>
        <v>6</v>
      </c>
      <c r="N1460" s="1032">
        <v>1</v>
      </c>
      <c r="O1460" s="1188" t="s">
        <v>5863</v>
      </c>
      <c r="P1460" s="1173">
        <f t="shared" si="50"/>
        <v>1</v>
      </c>
      <c r="Q1460" s="803" t="str" cm="1">
        <f t="array" aca="1" ref="Q1460" ca="1">IF(ISNUMBER(P1460),IF(P1460=100%,"CUMPLIDA",IF(AND(ISNUMBER(L1460),ISNUMBER(INDIRECT("FECHA_"&amp;$B1460,1))), IF(L1460&lt;=INDIRECT("FECHA_"&amp;$B1460,1),"INCUMPLIDA","PROCESO"), "VERIFICAR FECHA")),"SIN VALOR AVANCE")</f>
        <v>CUMPLIDA</v>
      </c>
    </row>
    <row r="1461" spans="1:17" ht="195.75" x14ac:dyDescent="0.2">
      <c r="A1461" s="1175" t="s">
        <v>19</v>
      </c>
      <c r="B1461" s="1172" t="s">
        <v>16</v>
      </c>
      <c r="C1461" s="1261"/>
      <c r="D1461" s="1261"/>
      <c r="E1461" s="1266"/>
      <c r="F1461" s="1266"/>
      <c r="G1461" s="46" t="s">
        <v>2043</v>
      </c>
      <c r="H1461" s="46" t="s">
        <v>2044</v>
      </c>
      <c r="I1461" s="1188" t="s">
        <v>2039</v>
      </c>
      <c r="J1461" s="1181">
        <v>1</v>
      </c>
      <c r="K1461" s="1055">
        <v>45505</v>
      </c>
      <c r="L1461" s="1055">
        <v>45547</v>
      </c>
      <c r="M1461" s="48">
        <f t="shared" si="49"/>
        <v>6</v>
      </c>
      <c r="N1461" s="1032">
        <v>1</v>
      </c>
      <c r="O1461" s="1188" t="s">
        <v>5863</v>
      </c>
      <c r="P1461" s="1173">
        <f t="shared" si="50"/>
        <v>1</v>
      </c>
      <c r="Q1461" s="803" t="str" cm="1">
        <f t="array" aca="1" ref="Q1461" ca="1">IF(ISNUMBER(P1461),IF(P1461=100%,"CUMPLIDA",IF(AND(ISNUMBER(L1461),ISNUMBER(INDIRECT("FECHA_"&amp;$B1461,1))), IF(L1461&lt;=INDIRECT("FECHA_"&amp;$B1461,1),"INCUMPLIDA","PROCESO"), "VERIFICAR FECHA")),"SIN VALOR AVANCE")</f>
        <v>CUMPLIDA</v>
      </c>
    </row>
    <row r="1462" spans="1:17" ht="210.75" x14ac:dyDescent="0.2">
      <c r="A1462" s="1175" t="s">
        <v>19</v>
      </c>
      <c r="B1462" s="1172" t="s">
        <v>16</v>
      </c>
      <c r="C1462" s="1261"/>
      <c r="D1462" s="1261"/>
      <c r="E1462" s="1266"/>
      <c r="F1462" s="1266"/>
      <c r="G1462" s="1187" t="s">
        <v>2045</v>
      </c>
      <c r="H1462" s="46" t="s">
        <v>2046</v>
      </c>
      <c r="I1462" s="1188" t="s">
        <v>2039</v>
      </c>
      <c r="J1462" s="1181">
        <v>1</v>
      </c>
      <c r="K1462" s="1055">
        <v>45523</v>
      </c>
      <c r="L1462" s="1055">
        <v>45688</v>
      </c>
      <c r="M1462" s="48">
        <f t="shared" si="49"/>
        <v>23.571428571428573</v>
      </c>
      <c r="N1462" s="1032">
        <v>0</v>
      </c>
      <c r="O1462" s="1188" t="s">
        <v>5862</v>
      </c>
      <c r="P1462" s="1173">
        <f t="shared" si="50"/>
        <v>0</v>
      </c>
      <c r="Q1462" s="803" t="str" cm="1">
        <f t="array" aca="1" ref="Q1462" ca="1">IF(ISNUMBER(P1462),IF(P1462=100%,"CUMPLIDA",IF(AND(ISNUMBER(L1462),ISNUMBER(INDIRECT("FECHA_"&amp;$B1462,1))), IF(L1462&lt;=INDIRECT("FECHA_"&amp;$B1462,1),"INCUMPLIDA","PROCESO"), "VERIFICAR FECHA")),"SIN VALOR AVANCE")</f>
        <v>PROCESO</v>
      </c>
    </row>
    <row r="1463" spans="1:17" ht="210.75" x14ac:dyDescent="0.2">
      <c r="A1463" s="1175" t="s">
        <v>19</v>
      </c>
      <c r="B1463" s="1172" t="s">
        <v>16</v>
      </c>
      <c r="C1463" s="1261"/>
      <c r="D1463" s="1261"/>
      <c r="E1463" s="1266"/>
      <c r="F1463" s="1266"/>
      <c r="G1463" s="1187" t="s">
        <v>2047</v>
      </c>
      <c r="H1463" s="46" t="s">
        <v>2048</v>
      </c>
      <c r="I1463" s="1188" t="s">
        <v>2049</v>
      </c>
      <c r="J1463" s="1181">
        <v>3</v>
      </c>
      <c r="K1463" s="1055">
        <v>45516</v>
      </c>
      <c r="L1463" s="1055">
        <v>45747</v>
      </c>
      <c r="M1463" s="48">
        <f t="shared" si="49"/>
        <v>33</v>
      </c>
      <c r="N1463" s="1032">
        <v>1</v>
      </c>
      <c r="O1463" s="1188" t="s">
        <v>5862</v>
      </c>
      <c r="P1463" s="1173">
        <f t="shared" si="50"/>
        <v>0.33333333333333331</v>
      </c>
      <c r="Q1463" s="803" t="str" cm="1">
        <f t="array" aca="1" ref="Q1463" ca="1">IF(ISNUMBER(P1463),IF(P1463=100%,"CUMPLIDA",IF(AND(ISNUMBER(L1463),ISNUMBER(INDIRECT("FECHA_"&amp;$B1463,1))), IF(L1463&lt;=INDIRECT("FECHA_"&amp;$B1463,1),"INCUMPLIDA","PROCESO"), "VERIFICAR FECHA")),"SIN VALOR AVANCE")</f>
        <v>PROCESO</v>
      </c>
    </row>
    <row r="1464" spans="1:17" ht="135.75" customHeight="1" x14ac:dyDescent="0.2">
      <c r="A1464" s="1175" t="s">
        <v>19</v>
      </c>
      <c r="B1464" s="1172" t="s">
        <v>16</v>
      </c>
      <c r="C1464" s="1261" t="s">
        <v>1942</v>
      </c>
      <c r="D1464" s="1261" t="s">
        <v>2050</v>
      </c>
      <c r="E1464" s="1266" t="s">
        <v>5864</v>
      </c>
      <c r="F1464" s="1266" t="s">
        <v>2052</v>
      </c>
      <c r="G1464" s="1187" t="s">
        <v>2053</v>
      </c>
      <c r="H1464" s="46" t="s">
        <v>2054</v>
      </c>
      <c r="I1464" s="1188" t="s">
        <v>2008</v>
      </c>
      <c r="J1464" s="1181">
        <v>1</v>
      </c>
      <c r="K1464" s="1055">
        <v>45519</v>
      </c>
      <c r="L1464" s="1055">
        <v>45657</v>
      </c>
      <c r="M1464" s="48">
        <f t="shared" si="49"/>
        <v>19.714285714285715</v>
      </c>
      <c r="N1464" s="1032">
        <v>1</v>
      </c>
      <c r="O1464" s="1188" t="s">
        <v>5865</v>
      </c>
      <c r="P1464" s="1173">
        <f t="shared" si="50"/>
        <v>1</v>
      </c>
      <c r="Q1464" s="803" t="str" cm="1">
        <f t="array" aca="1" ref="Q1464" ca="1">IF(ISNUMBER(P1464),IF(P1464=100%,"CUMPLIDA",IF(AND(ISNUMBER(L1464),ISNUMBER(INDIRECT("FECHA_"&amp;$B1464,1))), IF(L1464&lt;=INDIRECT("FECHA_"&amp;$B1464,1),"INCUMPLIDA","PROCESO"), "VERIFICAR FECHA")),"SIN VALOR AVANCE")</f>
        <v>CUMPLIDA</v>
      </c>
    </row>
    <row r="1465" spans="1:17" ht="60.75" x14ac:dyDescent="0.2">
      <c r="A1465" s="1175" t="s">
        <v>19</v>
      </c>
      <c r="B1465" s="1172" t="s">
        <v>16</v>
      </c>
      <c r="C1465" s="1261"/>
      <c r="D1465" s="1261"/>
      <c r="E1465" s="1266"/>
      <c r="F1465" s="1266"/>
      <c r="G1465" s="1187" t="s">
        <v>2010</v>
      </c>
      <c r="H1465" s="1187" t="s">
        <v>2056</v>
      </c>
      <c r="I1465" s="936" t="s">
        <v>553</v>
      </c>
      <c r="J1465" s="1181">
        <v>1</v>
      </c>
      <c r="K1465" s="1055">
        <v>45505</v>
      </c>
      <c r="L1465" s="1055">
        <v>45565</v>
      </c>
      <c r="M1465" s="48">
        <f t="shared" si="49"/>
        <v>8.5714285714285712</v>
      </c>
      <c r="N1465" s="1032">
        <v>1</v>
      </c>
      <c r="O1465" s="1188" t="s">
        <v>5866</v>
      </c>
      <c r="P1465" s="1173">
        <f t="shared" si="50"/>
        <v>1</v>
      </c>
      <c r="Q1465" s="803" t="str" cm="1">
        <f t="array" aca="1" ref="Q1465" ca="1">IF(ISNUMBER(P1465),IF(P1465=100%,"CUMPLIDA",IF(AND(ISNUMBER(L1465),ISNUMBER(INDIRECT("FECHA_"&amp;$B1465,1))), IF(L1465&lt;=INDIRECT("FECHA_"&amp;$B1465,1),"INCUMPLIDA","PROCESO"), "VERIFICAR FECHA")),"SIN VALOR AVANCE")</f>
        <v>CUMPLIDA</v>
      </c>
    </row>
    <row r="1466" spans="1:17" ht="135.75" x14ac:dyDescent="0.2">
      <c r="A1466" s="1175" t="s">
        <v>19</v>
      </c>
      <c r="B1466" s="1172" t="s">
        <v>16</v>
      </c>
      <c r="C1466" s="1261"/>
      <c r="D1466" s="1261"/>
      <c r="E1466" s="1266"/>
      <c r="F1466" s="1266"/>
      <c r="G1466" s="1187" t="s">
        <v>2013</v>
      </c>
      <c r="H1466" s="1187" t="s">
        <v>2013</v>
      </c>
      <c r="I1466" s="936" t="s">
        <v>2058</v>
      </c>
      <c r="J1466" s="1181">
        <v>1</v>
      </c>
      <c r="K1466" s="1055">
        <v>45566</v>
      </c>
      <c r="L1466" s="1055">
        <v>45747</v>
      </c>
      <c r="M1466" s="48">
        <f t="shared" ref="M1466:M1529" si="51">(L1466-K1466)/7</f>
        <v>25.857142857142858</v>
      </c>
      <c r="N1466" s="1032">
        <v>0.77</v>
      </c>
      <c r="O1466" s="1188" t="s">
        <v>5867</v>
      </c>
      <c r="P1466" s="1173">
        <f t="shared" si="50"/>
        <v>0.77</v>
      </c>
      <c r="Q1466" s="803" t="str" cm="1">
        <f t="array" aca="1" ref="Q1466" ca="1">IF(ISNUMBER(P1466),IF(P1466=100%,"CUMPLIDA",IF(AND(ISNUMBER(L1466),ISNUMBER(INDIRECT("FECHA_"&amp;$B1466,1))), IF(L1466&lt;=INDIRECT("FECHA_"&amp;$B1466,1),"INCUMPLIDA","PROCESO"), "VERIFICAR FECHA")),"SIN VALOR AVANCE")</f>
        <v>PROCESO</v>
      </c>
    </row>
    <row r="1467" spans="1:17" ht="180.75" customHeight="1" x14ac:dyDescent="0.2">
      <c r="A1467" s="1175" t="s">
        <v>19</v>
      </c>
      <c r="B1467" s="1172" t="s">
        <v>16</v>
      </c>
      <c r="C1467" s="1261" t="s">
        <v>2060</v>
      </c>
      <c r="D1467" s="1261" t="s">
        <v>2061</v>
      </c>
      <c r="E1467" s="1266" t="s">
        <v>5868</v>
      </c>
      <c r="F1467" s="1266" t="s">
        <v>2063</v>
      </c>
      <c r="G1467" s="1187" t="s">
        <v>2064</v>
      </c>
      <c r="H1467" s="46" t="s">
        <v>2065</v>
      </c>
      <c r="I1467" s="1188" t="s">
        <v>2066</v>
      </c>
      <c r="J1467" s="1181">
        <v>1</v>
      </c>
      <c r="K1467" s="1055">
        <v>45505</v>
      </c>
      <c r="L1467" s="1055">
        <v>45535</v>
      </c>
      <c r="M1467" s="48">
        <f t="shared" si="51"/>
        <v>4.2857142857142856</v>
      </c>
      <c r="N1467" s="1032">
        <v>1</v>
      </c>
      <c r="O1467" s="1192" t="s">
        <v>5869</v>
      </c>
      <c r="P1467" s="1173">
        <f t="shared" si="50"/>
        <v>1</v>
      </c>
      <c r="Q1467" s="803" t="str" cm="1">
        <f t="array" aca="1" ref="Q1467" ca="1">IF(ISNUMBER(P1467),IF(P1467=100%,"CUMPLIDA",IF(AND(ISNUMBER(L1467),ISNUMBER(INDIRECT("FECHA_"&amp;$B1467,1))), IF(L1467&lt;=INDIRECT("FECHA_"&amp;$B1467,1),"INCUMPLIDA","PROCESO"), "VERIFICAR FECHA")),"SIN VALOR AVANCE")</f>
        <v>CUMPLIDA</v>
      </c>
    </row>
    <row r="1468" spans="1:17" ht="195.75" x14ac:dyDescent="0.2">
      <c r="A1468" s="1175" t="s">
        <v>19</v>
      </c>
      <c r="B1468" s="1172" t="s">
        <v>16</v>
      </c>
      <c r="C1468" s="1261"/>
      <c r="D1468" s="1261"/>
      <c r="E1468" s="1266"/>
      <c r="F1468" s="1266"/>
      <c r="G1468" s="1187" t="s">
        <v>2068</v>
      </c>
      <c r="H1468" s="46" t="s">
        <v>2069</v>
      </c>
      <c r="I1468" s="1188" t="s">
        <v>2070</v>
      </c>
      <c r="J1468" s="1181">
        <v>1</v>
      </c>
      <c r="K1468" s="1055">
        <v>45505</v>
      </c>
      <c r="L1468" s="1055">
        <v>45535</v>
      </c>
      <c r="M1468" s="48">
        <f t="shared" si="51"/>
        <v>4.2857142857142856</v>
      </c>
      <c r="N1468" s="1032">
        <v>1</v>
      </c>
      <c r="O1468" s="1192" t="s">
        <v>5870</v>
      </c>
      <c r="P1468" s="1173">
        <f t="shared" si="50"/>
        <v>1</v>
      </c>
      <c r="Q1468" s="803" t="str" cm="1">
        <f t="array" aca="1" ref="Q1468" ca="1">IF(ISNUMBER(P1468),IF(P1468=100%,"CUMPLIDA",IF(AND(ISNUMBER(L1468),ISNUMBER(INDIRECT("FECHA_"&amp;$B1468,1))), IF(L1468&lt;=INDIRECT("FECHA_"&amp;$B1468,1),"INCUMPLIDA","PROCESO"), "VERIFICAR FECHA")),"SIN VALOR AVANCE")</f>
        <v>CUMPLIDA</v>
      </c>
    </row>
    <row r="1469" spans="1:17" ht="75.75" x14ac:dyDescent="0.2">
      <c r="A1469" s="1175" t="s">
        <v>19</v>
      </c>
      <c r="B1469" s="1172" t="s">
        <v>16</v>
      </c>
      <c r="C1469" s="1261"/>
      <c r="D1469" s="1261"/>
      <c r="E1469" s="1266"/>
      <c r="F1469" s="1266"/>
      <c r="G1469" s="1187" t="s">
        <v>1978</v>
      </c>
      <c r="H1469" s="46" t="s">
        <v>2072</v>
      </c>
      <c r="I1469" s="1188" t="s">
        <v>1980</v>
      </c>
      <c r="J1469" s="1181">
        <v>1</v>
      </c>
      <c r="K1469" s="1055">
        <v>45505</v>
      </c>
      <c r="L1469" s="1055">
        <v>45870</v>
      </c>
      <c r="M1469" s="48">
        <f t="shared" si="51"/>
        <v>52.142857142857146</v>
      </c>
      <c r="N1469" s="1032">
        <v>0</v>
      </c>
      <c r="O1469" s="1188" t="s">
        <v>5871</v>
      </c>
      <c r="P1469" s="1173">
        <f t="shared" si="50"/>
        <v>0</v>
      </c>
      <c r="Q1469" s="803" t="str" cm="1">
        <f t="array" aca="1" ref="Q1469" ca="1">IF(ISNUMBER(P1469),IF(P1469=100%,"CUMPLIDA",IF(AND(ISNUMBER(L1469),ISNUMBER(INDIRECT("FECHA_"&amp;$B1469,1))), IF(L1469&lt;=INDIRECT("FECHA_"&amp;$B1469,1),"INCUMPLIDA","PROCESO"), "VERIFICAR FECHA")),"SIN VALOR AVANCE")</f>
        <v>PROCESO</v>
      </c>
    </row>
    <row r="1470" spans="1:17" ht="180.75" x14ac:dyDescent="0.2">
      <c r="A1470" s="1175" t="s">
        <v>19</v>
      </c>
      <c r="B1470" s="1172" t="s">
        <v>16</v>
      </c>
      <c r="C1470" s="1261"/>
      <c r="D1470" s="1261"/>
      <c r="E1470" s="1266"/>
      <c r="F1470" s="1266"/>
      <c r="G1470" s="1187" t="s">
        <v>2074</v>
      </c>
      <c r="H1470" s="46" t="s">
        <v>2075</v>
      </c>
      <c r="I1470" s="936" t="s">
        <v>1362</v>
      </c>
      <c r="J1470" s="1181">
        <v>1</v>
      </c>
      <c r="K1470" s="1055">
        <v>45519</v>
      </c>
      <c r="L1470" s="1055">
        <v>45657</v>
      </c>
      <c r="M1470" s="48">
        <f t="shared" si="51"/>
        <v>19.714285714285715</v>
      </c>
      <c r="N1470" s="1032">
        <v>1</v>
      </c>
      <c r="O1470" s="1188" t="s">
        <v>5872</v>
      </c>
      <c r="P1470" s="1173">
        <f t="shared" si="50"/>
        <v>1</v>
      </c>
      <c r="Q1470" s="803" t="str" cm="1">
        <f t="array" aca="1" ref="Q1470" ca="1">IF(ISNUMBER(P1470),IF(P1470=100%,"CUMPLIDA",IF(AND(ISNUMBER(L1470),ISNUMBER(INDIRECT("FECHA_"&amp;$B1470,1))), IF(L1470&lt;=INDIRECT("FECHA_"&amp;$B1470,1),"INCUMPLIDA","PROCESO"), "VERIFICAR FECHA")),"SIN VALOR AVANCE")</f>
        <v>CUMPLIDA</v>
      </c>
    </row>
    <row r="1471" spans="1:17" ht="195.75" customHeight="1" x14ac:dyDescent="0.2">
      <c r="A1471" s="1175" t="s">
        <v>19</v>
      </c>
      <c r="B1471" s="1172" t="s">
        <v>16</v>
      </c>
      <c r="C1471" s="1261" t="s">
        <v>2077</v>
      </c>
      <c r="D1471" s="1261" t="s">
        <v>2078</v>
      </c>
      <c r="E1471" s="1266" t="s">
        <v>5873</v>
      </c>
      <c r="F1471" s="1266" t="s">
        <v>2080</v>
      </c>
      <c r="G1471" s="1176" t="s">
        <v>2081</v>
      </c>
      <c r="H1471" s="1176" t="s">
        <v>2082</v>
      </c>
      <c r="I1471" s="936" t="s">
        <v>2083</v>
      </c>
      <c r="J1471" s="1181">
        <v>6</v>
      </c>
      <c r="K1471" s="1193">
        <v>45611</v>
      </c>
      <c r="L1471" s="1193">
        <v>45807</v>
      </c>
      <c r="M1471" s="48">
        <f t="shared" si="51"/>
        <v>28</v>
      </c>
      <c r="N1471" s="1032">
        <v>0</v>
      </c>
      <c r="O1471" s="936" t="s">
        <v>5874</v>
      </c>
      <c r="P1471" s="1173">
        <f t="shared" si="50"/>
        <v>0</v>
      </c>
      <c r="Q1471" s="803" t="str" cm="1">
        <f t="array" aca="1" ref="Q1471" ca="1">IF(ISNUMBER(P1471),IF(P1471=100%,"CUMPLIDA",IF(AND(ISNUMBER(L1471),ISNUMBER(INDIRECT("FECHA_"&amp;$B1471,1))), IF(L1471&lt;=INDIRECT("FECHA_"&amp;$B1471,1),"INCUMPLIDA","PROCESO"), "VERIFICAR FECHA")),"SIN VALOR AVANCE")</f>
        <v>PROCESO</v>
      </c>
    </row>
    <row r="1472" spans="1:17" ht="90.75" x14ac:dyDescent="0.2">
      <c r="A1472" s="1175" t="s">
        <v>19</v>
      </c>
      <c r="B1472" s="1172" t="s">
        <v>16</v>
      </c>
      <c r="C1472" s="1261"/>
      <c r="D1472" s="1261"/>
      <c r="E1472" s="1266"/>
      <c r="F1472" s="1266"/>
      <c r="G1472" s="1176" t="s">
        <v>2085</v>
      </c>
      <c r="H1472" s="1176" t="s">
        <v>2086</v>
      </c>
      <c r="I1472" s="936" t="s">
        <v>2087</v>
      </c>
      <c r="J1472" s="1181">
        <v>3</v>
      </c>
      <c r="K1472" s="1193">
        <v>45611</v>
      </c>
      <c r="L1472" s="1193">
        <v>45703</v>
      </c>
      <c r="M1472" s="48">
        <f t="shared" si="51"/>
        <v>13.142857142857142</v>
      </c>
      <c r="N1472" s="1032">
        <v>0</v>
      </c>
      <c r="O1472" s="1188" t="s">
        <v>5875</v>
      </c>
      <c r="P1472" s="1173">
        <f t="shared" si="50"/>
        <v>0</v>
      </c>
      <c r="Q1472" s="803" t="str" cm="1">
        <f t="array" aca="1" ref="Q1472" ca="1">IF(ISNUMBER(P1472),IF(P1472=100%,"CUMPLIDA",IF(AND(ISNUMBER(L1472),ISNUMBER(INDIRECT("FECHA_"&amp;$B1472,1))), IF(L1472&lt;=INDIRECT("FECHA_"&amp;$B1472,1),"INCUMPLIDA","PROCESO"), "VERIFICAR FECHA")),"SIN VALOR AVANCE")</f>
        <v>PROCESO</v>
      </c>
    </row>
    <row r="1473" spans="1:17" ht="150" x14ac:dyDescent="0.2">
      <c r="A1473" s="1175" t="s">
        <v>19</v>
      </c>
      <c r="B1473" s="1172" t="s">
        <v>16</v>
      </c>
      <c r="C1473" s="1261"/>
      <c r="D1473" s="1261"/>
      <c r="E1473" s="1266"/>
      <c r="F1473" s="1266"/>
      <c r="G1473" s="46" t="s">
        <v>2089</v>
      </c>
      <c r="H1473" s="46" t="s">
        <v>2090</v>
      </c>
      <c r="I1473" s="936" t="s">
        <v>2091</v>
      </c>
      <c r="J1473" s="1181">
        <v>36</v>
      </c>
      <c r="K1473" s="1053">
        <v>45597</v>
      </c>
      <c r="L1473" s="1053">
        <v>45961</v>
      </c>
      <c r="M1473" s="48">
        <f t="shared" si="51"/>
        <v>52</v>
      </c>
      <c r="N1473" s="1032">
        <v>0</v>
      </c>
      <c r="O1473" s="1188" t="s">
        <v>5875</v>
      </c>
      <c r="P1473" s="1173">
        <f t="shared" si="50"/>
        <v>0</v>
      </c>
      <c r="Q1473" s="803" t="str" cm="1">
        <f t="array" aca="1" ref="Q1473" ca="1">IF(ISNUMBER(P1473),IF(P1473=100%,"CUMPLIDA",IF(AND(ISNUMBER(L1473),ISNUMBER(INDIRECT("FECHA_"&amp;$B1473,1))), IF(L1473&lt;=INDIRECT("FECHA_"&amp;$B1473,1),"INCUMPLIDA","PROCESO"), "VERIFICAR FECHA")),"SIN VALOR AVANCE")</f>
        <v>PROCESO</v>
      </c>
    </row>
    <row r="1474" spans="1:17" ht="90.75" x14ac:dyDescent="0.2">
      <c r="A1474" s="1175" t="s">
        <v>19</v>
      </c>
      <c r="B1474" s="1172" t="s">
        <v>16</v>
      </c>
      <c r="C1474" s="1261"/>
      <c r="D1474" s="1261"/>
      <c r="E1474" s="1266"/>
      <c r="F1474" s="1266"/>
      <c r="G1474" s="46" t="s">
        <v>2092</v>
      </c>
      <c r="H1474" s="46" t="s">
        <v>2093</v>
      </c>
      <c r="I1474" s="936" t="s">
        <v>2094</v>
      </c>
      <c r="J1474" s="1181">
        <v>12</v>
      </c>
      <c r="K1474" s="1053">
        <v>45641</v>
      </c>
      <c r="L1474" s="1053">
        <v>46006</v>
      </c>
      <c r="M1474" s="48">
        <f t="shared" si="51"/>
        <v>52.142857142857146</v>
      </c>
      <c r="N1474" s="1032">
        <v>0</v>
      </c>
      <c r="O1474" s="1188" t="s">
        <v>5876</v>
      </c>
      <c r="P1474" s="1173">
        <f t="shared" si="50"/>
        <v>0</v>
      </c>
      <c r="Q1474" s="803" t="str" cm="1">
        <f t="array" aca="1" ref="Q1474" ca="1">IF(ISNUMBER(P1474),IF(P1474=100%,"CUMPLIDA",IF(AND(ISNUMBER(L1474),ISNUMBER(INDIRECT("FECHA_"&amp;$B1474,1))), IF(L1474&lt;=INDIRECT("FECHA_"&amp;$B1474,1),"INCUMPLIDA","PROCESO"), "VERIFICAR FECHA")),"SIN VALOR AVANCE")</f>
        <v>PROCESO</v>
      </c>
    </row>
    <row r="1475" spans="1:17" ht="195.75" customHeight="1" x14ac:dyDescent="0.2">
      <c r="A1475" s="1175" t="s">
        <v>19</v>
      </c>
      <c r="B1475" s="1172" t="s">
        <v>16</v>
      </c>
      <c r="C1475" s="1261"/>
      <c r="D1475" s="1261" t="s">
        <v>2096</v>
      </c>
      <c r="E1475" s="1266" t="s">
        <v>5877</v>
      </c>
      <c r="F1475" s="1266" t="s">
        <v>2098</v>
      </c>
      <c r="G1475" s="1176" t="s">
        <v>2099</v>
      </c>
      <c r="H1475" s="1176" t="s">
        <v>2100</v>
      </c>
      <c r="I1475" s="936" t="s">
        <v>2083</v>
      </c>
      <c r="J1475" s="1181">
        <v>6</v>
      </c>
      <c r="K1475" s="1053">
        <v>45597</v>
      </c>
      <c r="L1475" s="1053">
        <v>45777</v>
      </c>
      <c r="M1475" s="48">
        <f t="shared" si="51"/>
        <v>25.714285714285715</v>
      </c>
      <c r="N1475" s="1032">
        <v>0</v>
      </c>
      <c r="O1475" s="936" t="s">
        <v>5874</v>
      </c>
      <c r="P1475" s="1173">
        <f t="shared" si="50"/>
        <v>0</v>
      </c>
      <c r="Q1475" s="803" t="str" cm="1">
        <f t="array" aca="1" ref="Q1475" ca="1">IF(ISNUMBER(P1475),IF(P1475=100%,"CUMPLIDA",IF(AND(ISNUMBER(L1475),ISNUMBER(INDIRECT("FECHA_"&amp;$B1475,1))), IF(L1475&lt;=INDIRECT("FECHA_"&amp;$B1475,1),"INCUMPLIDA","PROCESO"), "VERIFICAR FECHA")),"SIN VALOR AVANCE")</f>
        <v>PROCESO</v>
      </c>
    </row>
    <row r="1476" spans="1:17" ht="90.75" x14ac:dyDescent="0.2">
      <c r="A1476" s="1175" t="s">
        <v>19</v>
      </c>
      <c r="B1476" s="1172" t="s">
        <v>16</v>
      </c>
      <c r="C1476" s="1261"/>
      <c r="D1476" s="1261"/>
      <c r="E1476" s="1266"/>
      <c r="F1476" s="1266"/>
      <c r="G1476" s="1176" t="s">
        <v>2085</v>
      </c>
      <c r="H1476" s="1176" t="s">
        <v>2086</v>
      </c>
      <c r="I1476" s="936" t="s">
        <v>2087</v>
      </c>
      <c r="J1476" s="1181">
        <v>3</v>
      </c>
      <c r="K1476" s="1053">
        <v>45611</v>
      </c>
      <c r="L1476" s="1053">
        <v>45703</v>
      </c>
      <c r="M1476" s="48">
        <f t="shared" si="51"/>
        <v>13.142857142857142</v>
      </c>
      <c r="N1476" s="1032">
        <v>0</v>
      </c>
      <c r="O1476" s="1188" t="s">
        <v>5875</v>
      </c>
      <c r="P1476" s="1173">
        <f t="shared" si="50"/>
        <v>0</v>
      </c>
      <c r="Q1476" s="803" t="str" cm="1">
        <f t="array" aca="1" ref="Q1476" ca="1">IF(ISNUMBER(P1476),IF(P1476=100%,"CUMPLIDA",IF(AND(ISNUMBER(L1476),ISNUMBER(INDIRECT("FECHA_"&amp;$B1476,1))), IF(L1476&lt;=INDIRECT("FECHA_"&amp;$B1476,1),"INCUMPLIDA","PROCESO"), "VERIFICAR FECHA")),"SIN VALOR AVANCE")</f>
        <v>PROCESO</v>
      </c>
    </row>
    <row r="1477" spans="1:17" ht="90.75" x14ac:dyDescent="0.2">
      <c r="A1477" s="1175" t="s">
        <v>19</v>
      </c>
      <c r="B1477" s="1172" t="s">
        <v>16</v>
      </c>
      <c r="C1477" s="1261"/>
      <c r="D1477" s="1261"/>
      <c r="E1477" s="1266"/>
      <c r="F1477" s="1266"/>
      <c r="G1477" s="46" t="s">
        <v>2101</v>
      </c>
      <c r="H1477" s="46" t="s">
        <v>2102</v>
      </c>
      <c r="I1477" s="936" t="s">
        <v>2103</v>
      </c>
      <c r="J1477" s="1181">
        <v>36</v>
      </c>
      <c r="K1477" s="1053">
        <v>45597</v>
      </c>
      <c r="L1477" s="1053">
        <v>45961</v>
      </c>
      <c r="M1477" s="48">
        <f t="shared" si="51"/>
        <v>52</v>
      </c>
      <c r="N1477" s="1032">
        <v>0</v>
      </c>
      <c r="O1477" s="947" t="s">
        <v>5878</v>
      </c>
      <c r="P1477" s="1173">
        <f t="shared" si="50"/>
        <v>0</v>
      </c>
      <c r="Q1477" s="803" t="str" cm="1">
        <f t="array" aca="1" ref="Q1477" ca="1">IF(ISNUMBER(P1477),IF(P1477=100%,"CUMPLIDA",IF(AND(ISNUMBER(L1477),ISNUMBER(INDIRECT("FECHA_"&amp;$B1477,1))), IF(L1477&lt;=INDIRECT("FECHA_"&amp;$B1477,1),"INCUMPLIDA","PROCESO"), "VERIFICAR FECHA")),"SIN VALOR AVANCE")</f>
        <v>PROCESO</v>
      </c>
    </row>
    <row r="1478" spans="1:17" ht="105" x14ac:dyDescent="0.2">
      <c r="A1478" s="1175" t="s">
        <v>19</v>
      </c>
      <c r="B1478" s="1172" t="s">
        <v>16</v>
      </c>
      <c r="C1478" s="1261"/>
      <c r="D1478" s="1261"/>
      <c r="E1478" s="1266"/>
      <c r="F1478" s="1266"/>
      <c r="G1478" s="46" t="s">
        <v>2105</v>
      </c>
      <c r="H1478" s="46" t="s">
        <v>2106</v>
      </c>
      <c r="I1478" s="936" t="s">
        <v>2107</v>
      </c>
      <c r="J1478" s="1181">
        <v>12</v>
      </c>
      <c r="K1478" s="1053">
        <v>45641</v>
      </c>
      <c r="L1478" s="1053">
        <v>46006</v>
      </c>
      <c r="M1478" s="48">
        <f t="shared" si="51"/>
        <v>52.142857142857146</v>
      </c>
      <c r="N1478" s="1032">
        <v>0</v>
      </c>
      <c r="O1478" s="947" t="s">
        <v>5879</v>
      </c>
      <c r="P1478" s="1173">
        <f t="shared" si="50"/>
        <v>0</v>
      </c>
      <c r="Q1478" s="803" t="str" cm="1">
        <f t="array" aca="1" ref="Q1478" ca="1">IF(ISNUMBER(P1478),IF(P1478=100%,"CUMPLIDA",IF(AND(ISNUMBER(L1478),ISNUMBER(INDIRECT("FECHA_"&amp;$B1478,1))), IF(L1478&lt;=INDIRECT("FECHA_"&amp;$B1478,1),"INCUMPLIDA","PROCESO"), "VERIFICAR FECHA")),"SIN VALOR AVANCE")</f>
        <v>PROCESO</v>
      </c>
    </row>
    <row r="1479" spans="1:17" ht="135" customHeight="1" x14ac:dyDescent="0.2">
      <c r="A1479" s="1175" t="s">
        <v>19</v>
      </c>
      <c r="B1479" s="1172" t="s">
        <v>16</v>
      </c>
      <c r="C1479" s="1261"/>
      <c r="D1479" s="1261" t="s">
        <v>2109</v>
      </c>
      <c r="E1479" s="1286" t="s">
        <v>5880</v>
      </c>
      <c r="F1479" s="1286" t="s">
        <v>2111</v>
      </c>
      <c r="G1479" s="1194" t="s">
        <v>2112</v>
      </c>
      <c r="H1479" s="1194" t="s">
        <v>2113</v>
      </c>
      <c r="I1479" s="936" t="s">
        <v>2114</v>
      </c>
      <c r="J1479" s="1195">
        <v>1</v>
      </c>
      <c r="K1479" s="1053">
        <v>45606</v>
      </c>
      <c r="L1479" s="1053">
        <v>45703</v>
      </c>
      <c r="M1479" s="48">
        <f t="shared" si="51"/>
        <v>13.857142857142858</v>
      </c>
      <c r="N1479" s="1196">
        <v>0</v>
      </c>
      <c r="O1479" s="947" t="s">
        <v>5878</v>
      </c>
      <c r="P1479" s="1173">
        <f t="shared" si="50"/>
        <v>0</v>
      </c>
      <c r="Q1479" s="803" t="str" cm="1">
        <f t="array" aca="1" ref="Q1479" ca="1">IF(ISNUMBER(P1479),IF(P1479=100%,"CUMPLIDA",IF(AND(ISNUMBER(L1479),ISNUMBER(INDIRECT("FECHA_"&amp;$B1479,1))), IF(L1479&lt;=INDIRECT("FECHA_"&amp;$B1479,1),"INCUMPLIDA","PROCESO"), "VERIFICAR FECHA")),"SIN VALOR AVANCE")</f>
        <v>PROCESO</v>
      </c>
    </row>
    <row r="1480" spans="1:17" ht="90.75" x14ac:dyDescent="0.2">
      <c r="A1480" s="1175" t="s">
        <v>19</v>
      </c>
      <c r="B1480" s="1172" t="s">
        <v>16</v>
      </c>
      <c r="C1480" s="1261"/>
      <c r="D1480" s="1261"/>
      <c r="E1480" s="1286"/>
      <c r="F1480" s="1286"/>
      <c r="G1480" s="46" t="s">
        <v>2115</v>
      </c>
      <c r="H1480" s="46" t="s">
        <v>2116</v>
      </c>
      <c r="I1480" s="936" t="s">
        <v>2117</v>
      </c>
      <c r="J1480" s="1181">
        <v>36</v>
      </c>
      <c r="K1480" s="1053">
        <v>45597</v>
      </c>
      <c r="L1480" s="1053">
        <v>45961</v>
      </c>
      <c r="M1480" s="48">
        <f t="shared" si="51"/>
        <v>52</v>
      </c>
      <c r="N1480" s="1032">
        <v>0</v>
      </c>
      <c r="O1480" s="947" t="s">
        <v>5879</v>
      </c>
      <c r="P1480" s="1173">
        <f t="shared" si="50"/>
        <v>0</v>
      </c>
      <c r="Q1480" s="803" t="str" cm="1">
        <f t="array" aca="1" ref="Q1480" ca="1">IF(ISNUMBER(P1480),IF(P1480=100%,"CUMPLIDA",IF(AND(ISNUMBER(L1480),ISNUMBER(INDIRECT("FECHA_"&amp;$B1480,1))), IF(L1480&lt;=INDIRECT("FECHA_"&amp;$B1480,1),"INCUMPLIDA","PROCESO"), "VERIFICAR FECHA")),"SIN VALOR AVANCE")</f>
        <v>PROCESO</v>
      </c>
    </row>
    <row r="1481" spans="1:17" ht="90.75" x14ac:dyDescent="0.2">
      <c r="A1481" s="1175" t="s">
        <v>19</v>
      </c>
      <c r="B1481" s="1172" t="s">
        <v>16</v>
      </c>
      <c r="C1481" s="1261"/>
      <c r="D1481" s="1261"/>
      <c r="E1481" s="1286"/>
      <c r="F1481" s="1286" t="s">
        <v>2111</v>
      </c>
      <c r="G1481" s="46" t="s">
        <v>2118</v>
      </c>
      <c r="H1481" s="46" t="s">
        <v>2119</v>
      </c>
      <c r="I1481" s="936" t="s">
        <v>2120</v>
      </c>
      <c r="J1481" s="1181">
        <v>12</v>
      </c>
      <c r="K1481" s="1053">
        <v>45641</v>
      </c>
      <c r="L1481" s="1053">
        <v>46006</v>
      </c>
      <c r="M1481" s="48">
        <f t="shared" si="51"/>
        <v>52.142857142857146</v>
      </c>
      <c r="N1481" s="1032">
        <v>0</v>
      </c>
      <c r="O1481" s="947" t="s">
        <v>5878</v>
      </c>
      <c r="P1481" s="1173">
        <f t="shared" si="50"/>
        <v>0</v>
      </c>
      <c r="Q1481" s="803" t="str" cm="1">
        <f t="array" aca="1" ref="Q1481" ca="1">IF(ISNUMBER(P1481),IF(P1481=100%,"CUMPLIDA",IF(AND(ISNUMBER(L1481),ISNUMBER(INDIRECT("FECHA_"&amp;$B1481,1))), IF(L1481&lt;=INDIRECT("FECHA_"&amp;$B1481,1),"INCUMPLIDA","PROCESO"), "VERIFICAR FECHA")),"SIN VALOR AVANCE")</f>
        <v>PROCESO</v>
      </c>
    </row>
    <row r="1482" spans="1:17" ht="105.75" customHeight="1" x14ac:dyDescent="0.2">
      <c r="A1482" s="1175" t="s">
        <v>19</v>
      </c>
      <c r="B1482" s="1172" t="s">
        <v>16</v>
      </c>
      <c r="C1482" s="1261"/>
      <c r="D1482" s="1261" t="s">
        <v>2121</v>
      </c>
      <c r="E1482" s="1286" t="s">
        <v>5881</v>
      </c>
      <c r="F1482" s="1286" t="s">
        <v>2123</v>
      </c>
      <c r="G1482" s="1176" t="s">
        <v>2085</v>
      </c>
      <c r="H1482" s="1176" t="s">
        <v>2086</v>
      </c>
      <c r="I1482" s="936" t="s">
        <v>2087</v>
      </c>
      <c r="J1482" s="1181">
        <v>3</v>
      </c>
      <c r="K1482" s="1193">
        <v>45611</v>
      </c>
      <c r="L1482" s="1193">
        <v>45731</v>
      </c>
      <c r="M1482" s="1197">
        <f t="shared" si="51"/>
        <v>17.142857142857142</v>
      </c>
      <c r="N1482" s="1198">
        <v>0</v>
      </c>
      <c r="O1482" s="1188" t="s">
        <v>5875</v>
      </c>
      <c r="P1482" s="1173">
        <f t="shared" si="50"/>
        <v>0</v>
      </c>
      <c r="Q1482" s="803" t="str" cm="1">
        <f t="array" aca="1" ref="Q1482" ca="1">IF(ISNUMBER(P1482),IF(P1482=100%,"CUMPLIDA",IF(AND(ISNUMBER(L1482),ISNUMBER(INDIRECT("FECHA_"&amp;$B1482,1))), IF(L1482&lt;=INDIRECT("FECHA_"&amp;$B1482,1),"INCUMPLIDA","PROCESO"), "VERIFICAR FECHA")),"SIN VALOR AVANCE")</f>
        <v>PROCESO</v>
      </c>
    </row>
    <row r="1483" spans="1:17" ht="120.75" x14ac:dyDescent="0.2">
      <c r="A1483" s="1175" t="s">
        <v>19</v>
      </c>
      <c r="B1483" s="1172" t="s">
        <v>16</v>
      </c>
      <c r="C1483" s="1261"/>
      <c r="D1483" s="1261"/>
      <c r="E1483" s="1286"/>
      <c r="F1483" s="1286"/>
      <c r="G1483" s="46" t="s">
        <v>2124</v>
      </c>
      <c r="H1483" s="1176" t="s">
        <v>2125</v>
      </c>
      <c r="I1483" s="1190" t="s">
        <v>2126</v>
      </c>
      <c r="J1483" s="1181">
        <v>12</v>
      </c>
      <c r="K1483" s="1193">
        <v>45611</v>
      </c>
      <c r="L1483" s="1193">
        <v>45975</v>
      </c>
      <c r="M1483" s="48">
        <f t="shared" si="51"/>
        <v>52</v>
      </c>
      <c r="N1483" s="1032">
        <v>0</v>
      </c>
      <c r="O1483" s="947" t="s">
        <v>5882</v>
      </c>
      <c r="P1483" s="1173">
        <f t="shared" si="50"/>
        <v>0</v>
      </c>
      <c r="Q1483" s="803" t="str" cm="1">
        <f t="array" aca="1" ref="Q1483" ca="1">IF(ISNUMBER(P1483),IF(P1483=100%,"CUMPLIDA",IF(AND(ISNUMBER(L1483),ISNUMBER(INDIRECT("FECHA_"&amp;$B1483,1))), IF(L1483&lt;=INDIRECT("FECHA_"&amp;$B1483,1),"INCUMPLIDA","PROCESO"), "VERIFICAR FECHA")),"SIN VALOR AVANCE")</f>
        <v>PROCESO</v>
      </c>
    </row>
    <row r="1484" spans="1:17" ht="105.75" x14ac:dyDescent="0.2">
      <c r="A1484" s="1175" t="s">
        <v>19</v>
      </c>
      <c r="B1484" s="1172" t="s">
        <v>16</v>
      </c>
      <c r="C1484" s="1261"/>
      <c r="D1484" s="1261"/>
      <c r="E1484" s="1286"/>
      <c r="F1484" s="1286"/>
      <c r="G1484" s="1176" t="s">
        <v>2128</v>
      </c>
      <c r="H1484" s="1176" t="s">
        <v>2129</v>
      </c>
      <c r="I1484" s="936" t="s">
        <v>2130</v>
      </c>
      <c r="J1484" s="1181">
        <v>12</v>
      </c>
      <c r="K1484" s="1193">
        <v>45611</v>
      </c>
      <c r="L1484" s="1193">
        <v>45975</v>
      </c>
      <c r="M1484" s="48">
        <f t="shared" si="51"/>
        <v>52</v>
      </c>
      <c r="N1484" s="1032">
        <v>0</v>
      </c>
      <c r="O1484" s="947" t="s">
        <v>5883</v>
      </c>
      <c r="P1484" s="1173">
        <f t="shared" si="50"/>
        <v>0</v>
      </c>
      <c r="Q1484" s="803" t="str" cm="1">
        <f t="array" aca="1" ref="Q1484" ca="1">IF(ISNUMBER(P1484),IF(P1484=100%,"CUMPLIDA",IF(AND(ISNUMBER(L1484),ISNUMBER(INDIRECT("FECHA_"&amp;$B1484,1))), IF(L1484&lt;=INDIRECT("FECHA_"&amp;$B1484,1),"INCUMPLIDA","PROCESO"), "VERIFICAR FECHA")),"SIN VALOR AVANCE")</f>
        <v>PROCESO</v>
      </c>
    </row>
    <row r="1485" spans="1:17" ht="150" x14ac:dyDescent="0.2">
      <c r="A1485" s="1175" t="s">
        <v>19</v>
      </c>
      <c r="B1485" s="1172" t="s">
        <v>16</v>
      </c>
      <c r="C1485" s="1261"/>
      <c r="D1485" s="1261"/>
      <c r="E1485" s="1286"/>
      <c r="F1485" s="1286"/>
      <c r="G1485" s="1176" t="s">
        <v>2132</v>
      </c>
      <c r="H1485" s="1176" t="s">
        <v>2133</v>
      </c>
      <c r="I1485" s="936" t="s">
        <v>2134</v>
      </c>
      <c r="J1485" s="1181">
        <v>12</v>
      </c>
      <c r="K1485" s="1193">
        <v>45611</v>
      </c>
      <c r="L1485" s="1193">
        <v>45975</v>
      </c>
      <c r="M1485" s="48">
        <f t="shared" si="51"/>
        <v>52</v>
      </c>
      <c r="N1485" s="1032">
        <v>0</v>
      </c>
      <c r="O1485" s="947" t="s">
        <v>5884</v>
      </c>
      <c r="P1485" s="1173">
        <f t="shared" si="50"/>
        <v>0</v>
      </c>
      <c r="Q1485" s="803" t="str" cm="1">
        <f t="array" aca="1" ref="Q1485" ca="1">IF(ISNUMBER(P1485),IF(P1485=100%,"CUMPLIDA",IF(AND(ISNUMBER(L1485),ISNUMBER(INDIRECT("FECHA_"&amp;$B1485,1))), IF(L1485&lt;=INDIRECT("FECHA_"&amp;$B1485,1),"INCUMPLIDA","PROCESO"), "VERIFICAR FECHA")),"SIN VALOR AVANCE")</f>
        <v>PROCESO</v>
      </c>
    </row>
    <row r="1486" spans="1:17" ht="105" x14ac:dyDescent="0.2">
      <c r="A1486" s="1175" t="s">
        <v>19</v>
      </c>
      <c r="B1486" s="1172" t="s">
        <v>16</v>
      </c>
      <c r="C1486" s="1261"/>
      <c r="D1486" s="1261"/>
      <c r="E1486" s="1286"/>
      <c r="F1486" s="1286"/>
      <c r="G1486" s="1176" t="s">
        <v>2136</v>
      </c>
      <c r="H1486" s="1176" t="s">
        <v>2137</v>
      </c>
      <c r="I1486" s="936" t="s">
        <v>2138</v>
      </c>
      <c r="J1486" s="1181">
        <v>12</v>
      </c>
      <c r="K1486" s="1193">
        <v>45611</v>
      </c>
      <c r="L1486" s="1193">
        <v>45975</v>
      </c>
      <c r="M1486" s="48">
        <f t="shared" si="51"/>
        <v>52</v>
      </c>
      <c r="N1486" s="1032">
        <v>0</v>
      </c>
      <c r="O1486" s="947" t="s">
        <v>2139</v>
      </c>
      <c r="P1486" s="1173">
        <f t="shared" si="50"/>
        <v>0</v>
      </c>
      <c r="Q1486" s="803" t="str" cm="1">
        <f t="array" aca="1" ref="Q1486" ca="1">IF(ISNUMBER(P1486),IF(P1486=100%,"CUMPLIDA",IF(AND(ISNUMBER(L1486),ISNUMBER(INDIRECT("FECHA_"&amp;$B1486,1))), IF(L1486&lt;=INDIRECT("FECHA_"&amp;$B1486,1),"INCUMPLIDA","PROCESO"), "VERIFICAR FECHA")),"SIN VALOR AVANCE")</f>
        <v>PROCESO</v>
      </c>
    </row>
    <row r="1487" spans="1:17" ht="105.75" customHeight="1" x14ac:dyDescent="0.2">
      <c r="A1487" s="1175" t="s">
        <v>19</v>
      </c>
      <c r="B1487" s="1172" t="s">
        <v>16</v>
      </c>
      <c r="C1487" s="1261"/>
      <c r="D1487" s="1261" t="s">
        <v>2140</v>
      </c>
      <c r="E1487" s="1286" t="s">
        <v>5885</v>
      </c>
      <c r="F1487" s="1286" t="s">
        <v>2142</v>
      </c>
      <c r="G1487" s="1176" t="s">
        <v>5886</v>
      </c>
      <c r="H1487" s="1176" t="s">
        <v>2144</v>
      </c>
      <c r="I1487" s="936" t="s">
        <v>2145</v>
      </c>
      <c r="J1487" s="1181">
        <v>3</v>
      </c>
      <c r="K1487" s="1193">
        <v>45611</v>
      </c>
      <c r="L1487" s="1193">
        <v>45976</v>
      </c>
      <c r="M1487" s="48">
        <f t="shared" si="51"/>
        <v>52.142857142857146</v>
      </c>
      <c r="N1487" s="1032">
        <v>0</v>
      </c>
      <c r="O1487" s="947" t="s">
        <v>5878</v>
      </c>
      <c r="P1487" s="1173">
        <f t="shared" si="50"/>
        <v>0</v>
      </c>
      <c r="Q1487" s="803" t="str" cm="1">
        <f t="array" aca="1" ref="Q1487" ca="1">IF(ISNUMBER(P1487),IF(P1487=100%,"CUMPLIDA",IF(AND(ISNUMBER(L1487),ISNUMBER(INDIRECT("FECHA_"&amp;$B1487,1))), IF(L1487&lt;=INDIRECT("FECHA_"&amp;$B1487,1),"INCUMPLIDA","PROCESO"), "VERIFICAR FECHA")),"SIN VALOR AVANCE")</f>
        <v>PROCESO</v>
      </c>
    </row>
    <row r="1488" spans="1:17" ht="195.75" x14ac:dyDescent="0.2">
      <c r="A1488" s="1175" t="s">
        <v>19</v>
      </c>
      <c r="B1488" s="1172" t="s">
        <v>16</v>
      </c>
      <c r="C1488" s="1261"/>
      <c r="D1488" s="1261"/>
      <c r="E1488" s="1286"/>
      <c r="F1488" s="1286"/>
      <c r="G1488" s="46" t="s">
        <v>2146</v>
      </c>
      <c r="H1488" s="46" t="s">
        <v>2147</v>
      </c>
      <c r="I1488" s="936" t="s">
        <v>2148</v>
      </c>
      <c r="J1488" s="1181">
        <v>2</v>
      </c>
      <c r="K1488" s="1193">
        <v>45611</v>
      </c>
      <c r="L1488" s="1193">
        <v>45762</v>
      </c>
      <c r="M1488" s="48">
        <f t="shared" si="51"/>
        <v>21.571428571428573</v>
      </c>
      <c r="N1488" s="1032">
        <v>0</v>
      </c>
      <c r="O1488" s="936" t="s">
        <v>5887</v>
      </c>
      <c r="P1488" s="1173">
        <f t="shared" si="50"/>
        <v>0</v>
      </c>
      <c r="Q1488" s="803" t="str" cm="1">
        <f t="array" aca="1" ref="Q1488" ca="1">IF(ISNUMBER(P1488),IF(P1488=100%,"CUMPLIDA",IF(AND(ISNUMBER(L1488),ISNUMBER(INDIRECT("FECHA_"&amp;$B1488,1))), IF(L1488&lt;=INDIRECT("FECHA_"&amp;$B1488,1),"INCUMPLIDA","PROCESO"), "VERIFICAR FECHA")),"SIN VALOR AVANCE")</f>
        <v>PROCESO</v>
      </c>
    </row>
    <row r="1489" spans="1:17" ht="195.75" x14ac:dyDescent="0.2">
      <c r="A1489" s="1175" t="s">
        <v>19</v>
      </c>
      <c r="B1489" s="1172" t="s">
        <v>16</v>
      </c>
      <c r="C1489" s="1261"/>
      <c r="D1489" s="1261"/>
      <c r="E1489" s="1286"/>
      <c r="F1489" s="1286"/>
      <c r="G1489" s="46" t="s">
        <v>2150</v>
      </c>
      <c r="H1489" s="46" t="s">
        <v>2151</v>
      </c>
      <c r="I1489" s="936" t="s">
        <v>2152</v>
      </c>
      <c r="J1489" s="1181">
        <v>1</v>
      </c>
      <c r="K1489" s="1193">
        <v>45762</v>
      </c>
      <c r="L1489" s="1193">
        <v>45900</v>
      </c>
      <c r="M1489" s="48">
        <f t="shared" si="51"/>
        <v>19.714285714285715</v>
      </c>
      <c r="N1489" s="1032">
        <v>0</v>
      </c>
      <c r="O1489" s="936" t="s">
        <v>5888</v>
      </c>
      <c r="P1489" s="1173">
        <f t="shared" si="50"/>
        <v>0</v>
      </c>
      <c r="Q1489" s="803" t="str" cm="1">
        <f t="array" aca="1" ref="Q1489" ca="1">IF(ISNUMBER(P1489),IF(P1489=100%,"CUMPLIDA",IF(AND(ISNUMBER(L1489),ISNUMBER(INDIRECT("FECHA_"&amp;$B1489,1))), IF(L1489&lt;=INDIRECT("FECHA_"&amp;$B1489,1),"INCUMPLIDA","PROCESO"), "VERIFICAR FECHA")),"SIN VALOR AVANCE")</f>
        <v>PROCESO</v>
      </c>
    </row>
    <row r="1490" spans="1:17" ht="180.75" customHeight="1" x14ac:dyDescent="0.2">
      <c r="A1490" s="1175" t="s">
        <v>19</v>
      </c>
      <c r="B1490" s="1172" t="s">
        <v>16</v>
      </c>
      <c r="C1490" s="1261"/>
      <c r="D1490" s="1261" t="s">
        <v>2154</v>
      </c>
      <c r="E1490" s="1286" t="s">
        <v>5889</v>
      </c>
      <c r="F1490" s="1286" t="s">
        <v>2156</v>
      </c>
      <c r="G1490" s="46" t="s">
        <v>2157</v>
      </c>
      <c r="H1490" s="1178" t="s">
        <v>2158</v>
      </c>
      <c r="I1490" s="936" t="s">
        <v>2159</v>
      </c>
      <c r="J1490" s="47">
        <v>1</v>
      </c>
      <c r="K1490" s="1193">
        <v>45611</v>
      </c>
      <c r="L1490" s="1193">
        <v>45731</v>
      </c>
      <c r="M1490" s="48">
        <f t="shared" si="51"/>
        <v>17.142857142857142</v>
      </c>
      <c r="N1490" s="1032">
        <v>0</v>
      </c>
      <c r="O1490" s="936" t="s">
        <v>5890</v>
      </c>
      <c r="P1490" s="1173">
        <f t="shared" si="50"/>
        <v>0</v>
      </c>
      <c r="Q1490" s="803" t="str" cm="1">
        <f t="array" aca="1" ref="Q1490" ca="1">IF(ISNUMBER(P1490),IF(P1490=100%,"CUMPLIDA",IF(AND(ISNUMBER(L1490),ISNUMBER(INDIRECT("FECHA_"&amp;$B1490,1))), IF(L1490&lt;=INDIRECT("FECHA_"&amp;$B1490,1),"INCUMPLIDA","PROCESO"), "VERIFICAR FECHA")),"SIN VALOR AVANCE")</f>
        <v>PROCESO</v>
      </c>
    </row>
    <row r="1491" spans="1:17" ht="165.75" x14ac:dyDescent="0.2">
      <c r="A1491" s="1175" t="s">
        <v>19</v>
      </c>
      <c r="B1491" s="1172" t="s">
        <v>16</v>
      </c>
      <c r="C1491" s="1261"/>
      <c r="D1491" s="1261"/>
      <c r="E1491" s="1286"/>
      <c r="F1491" s="1286"/>
      <c r="G1491" s="46" t="s">
        <v>2161</v>
      </c>
      <c r="H1491" s="1178" t="s">
        <v>2162</v>
      </c>
      <c r="I1491" s="936" t="s">
        <v>2163</v>
      </c>
      <c r="J1491" s="1181">
        <v>1</v>
      </c>
      <c r="K1491" s="1193">
        <v>45731</v>
      </c>
      <c r="L1491" s="1193">
        <v>45853</v>
      </c>
      <c r="M1491" s="1199">
        <f t="shared" si="51"/>
        <v>17.428571428571427</v>
      </c>
      <c r="N1491" s="1200">
        <v>0</v>
      </c>
      <c r="O1491" s="936" t="s">
        <v>5890</v>
      </c>
      <c r="P1491" s="1173">
        <f t="shared" si="50"/>
        <v>0</v>
      </c>
      <c r="Q1491" s="803" t="str" cm="1">
        <f t="array" aca="1" ref="Q1491" ca="1">IF(ISNUMBER(P1491),IF(P1491=100%,"CUMPLIDA",IF(AND(ISNUMBER(L1491),ISNUMBER(INDIRECT("FECHA_"&amp;$B1491,1))), IF(L1491&lt;=INDIRECT("FECHA_"&amp;$B1491,1),"INCUMPLIDA","PROCESO"), "VERIFICAR FECHA")),"SIN VALOR AVANCE")</f>
        <v>PROCESO</v>
      </c>
    </row>
    <row r="1492" spans="1:17" ht="195.75" customHeight="1" x14ac:dyDescent="0.2">
      <c r="A1492" s="1175" t="s">
        <v>19</v>
      </c>
      <c r="B1492" s="1172" t="s">
        <v>16</v>
      </c>
      <c r="C1492" s="1261"/>
      <c r="D1492" s="1261" t="s">
        <v>2164</v>
      </c>
      <c r="E1492" s="1286" t="s">
        <v>5891</v>
      </c>
      <c r="F1492" s="1286" t="s">
        <v>2166</v>
      </c>
      <c r="G1492" s="46" t="s">
        <v>2167</v>
      </c>
      <c r="H1492" s="46" t="s">
        <v>2168</v>
      </c>
      <c r="I1492" s="936" t="s">
        <v>2169</v>
      </c>
      <c r="J1492" s="1181">
        <v>1</v>
      </c>
      <c r="K1492" s="1193">
        <v>45323</v>
      </c>
      <c r="L1492" s="1193">
        <v>45747</v>
      </c>
      <c r="M1492" s="1199">
        <f t="shared" si="51"/>
        <v>60.571428571428569</v>
      </c>
      <c r="N1492" s="1032">
        <v>0</v>
      </c>
      <c r="O1492" s="936" t="s">
        <v>5892</v>
      </c>
      <c r="P1492" s="1173">
        <f t="shared" si="50"/>
        <v>0</v>
      </c>
      <c r="Q1492" s="803" t="str" cm="1">
        <f t="array" aca="1" ref="Q1492" ca="1">IF(ISNUMBER(P1492),IF(P1492=100%,"CUMPLIDA",IF(AND(ISNUMBER(L1492),ISNUMBER(INDIRECT("FECHA_"&amp;$B1492,1))), IF(L1492&lt;=INDIRECT("FECHA_"&amp;$B1492,1),"INCUMPLIDA","PROCESO"), "VERIFICAR FECHA")),"SIN VALOR AVANCE")</f>
        <v>PROCESO</v>
      </c>
    </row>
    <row r="1493" spans="1:17" ht="120.75" x14ac:dyDescent="0.2">
      <c r="A1493" s="1175" t="s">
        <v>19</v>
      </c>
      <c r="B1493" s="1172" t="s">
        <v>16</v>
      </c>
      <c r="C1493" s="1261"/>
      <c r="D1493" s="1261"/>
      <c r="E1493" s="1286"/>
      <c r="F1493" s="1286"/>
      <c r="G1493" s="46" t="s">
        <v>101</v>
      </c>
      <c r="H1493" s="46" t="s">
        <v>101</v>
      </c>
      <c r="I1493" s="936" t="s">
        <v>102</v>
      </c>
      <c r="J1493" s="1181">
        <v>1</v>
      </c>
      <c r="K1493" s="1193">
        <v>45323</v>
      </c>
      <c r="L1493" s="1193">
        <v>45747</v>
      </c>
      <c r="M1493" s="1199">
        <f t="shared" si="51"/>
        <v>60.571428571428569</v>
      </c>
      <c r="N1493" s="1032">
        <v>0</v>
      </c>
      <c r="O1493" s="936" t="s">
        <v>5893</v>
      </c>
      <c r="P1493" s="1173">
        <f t="shared" si="50"/>
        <v>0</v>
      </c>
      <c r="Q1493" s="803" t="str" cm="1">
        <f t="array" aca="1" ref="Q1493" ca="1">IF(ISNUMBER(P1493),IF(P1493=100%,"CUMPLIDA",IF(AND(ISNUMBER(L1493),ISNUMBER(INDIRECT("FECHA_"&amp;$B1493,1))), IF(L1493&lt;=INDIRECT("FECHA_"&amp;$B1493,1),"INCUMPLIDA","PROCESO"), "VERIFICAR FECHA")),"SIN VALOR AVANCE")</f>
        <v>PROCESO</v>
      </c>
    </row>
    <row r="1494" spans="1:17" ht="120.75" x14ac:dyDescent="0.2">
      <c r="A1494" s="1175" t="s">
        <v>19</v>
      </c>
      <c r="B1494" s="1172" t="s">
        <v>16</v>
      </c>
      <c r="C1494" s="1261"/>
      <c r="D1494" s="1261"/>
      <c r="E1494" s="1286"/>
      <c r="F1494" s="1286"/>
      <c r="G1494" s="46" t="s">
        <v>237</v>
      </c>
      <c r="H1494" s="46" t="s">
        <v>238</v>
      </c>
      <c r="I1494" s="936" t="s">
        <v>239</v>
      </c>
      <c r="J1494" s="1181">
        <v>1</v>
      </c>
      <c r="K1494" s="1193">
        <v>45231</v>
      </c>
      <c r="L1494" s="1193">
        <v>45747</v>
      </c>
      <c r="M1494" s="1199">
        <f t="shared" si="51"/>
        <v>73.714285714285708</v>
      </c>
      <c r="N1494" s="1032">
        <v>0</v>
      </c>
      <c r="O1494" s="936" t="s">
        <v>5893</v>
      </c>
      <c r="P1494" s="1173">
        <f t="shared" si="50"/>
        <v>0</v>
      </c>
      <c r="Q1494" s="803" t="str" cm="1">
        <f t="array" aca="1" ref="Q1494" ca="1">IF(ISNUMBER(P1494),IF(P1494=100%,"CUMPLIDA",IF(AND(ISNUMBER(L1494),ISNUMBER(INDIRECT("FECHA_"&amp;$B1494,1))), IF(L1494&lt;=INDIRECT("FECHA_"&amp;$B1494,1),"INCUMPLIDA","PROCESO"), "VERIFICAR FECHA")),"SIN VALOR AVANCE")</f>
        <v>PROCESO</v>
      </c>
    </row>
    <row r="1495" spans="1:17" ht="165.75" x14ac:dyDescent="0.2">
      <c r="A1495" s="1175" t="s">
        <v>19</v>
      </c>
      <c r="B1495" s="1172" t="s">
        <v>16</v>
      </c>
      <c r="C1495" s="1261"/>
      <c r="D1495" s="1261"/>
      <c r="E1495" s="1286"/>
      <c r="F1495" s="1286"/>
      <c r="G1495" s="46" t="s">
        <v>104</v>
      </c>
      <c r="H1495" s="46" t="s">
        <v>104</v>
      </c>
      <c r="I1495" s="936" t="s">
        <v>2172</v>
      </c>
      <c r="J1495" s="1181">
        <v>1</v>
      </c>
      <c r="K1495" s="1193">
        <v>45323</v>
      </c>
      <c r="L1495" s="1193">
        <v>45747</v>
      </c>
      <c r="M1495" s="1199">
        <f t="shared" si="51"/>
        <v>60.571428571428569</v>
      </c>
      <c r="N1495" s="1032">
        <v>0</v>
      </c>
      <c r="O1495" s="936" t="s">
        <v>5894</v>
      </c>
      <c r="P1495" s="1173">
        <f t="shared" si="50"/>
        <v>0</v>
      </c>
      <c r="Q1495" s="803" t="str" cm="1">
        <f t="array" aca="1" ref="Q1495" ca="1">IF(ISNUMBER(P1495),IF(P1495=100%,"CUMPLIDA",IF(AND(ISNUMBER(L1495),ISNUMBER(INDIRECT("FECHA_"&amp;$B1495,1))), IF(L1495&lt;=INDIRECT("FECHA_"&amp;$B1495,1),"INCUMPLIDA","PROCESO"), "VERIFICAR FECHA")),"SIN VALOR AVANCE")</f>
        <v>PROCESO</v>
      </c>
    </row>
    <row r="1496" spans="1:17" ht="75.75" x14ac:dyDescent="0.2">
      <c r="A1496" s="1175" t="s">
        <v>19</v>
      </c>
      <c r="B1496" s="1172" t="s">
        <v>16</v>
      </c>
      <c r="C1496" s="1261"/>
      <c r="D1496" s="1261"/>
      <c r="E1496" s="1286"/>
      <c r="F1496" s="1286"/>
      <c r="G1496" s="46" t="s">
        <v>106</v>
      </c>
      <c r="H1496" s="46" t="s">
        <v>106</v>
      </c>
      <c r="I1496" s="936" t="s">
        <v>168</v>
      </c>
      <c r="J1496" s="1181">
        <v>1</v>
      </c>
      <c r="K1496" s="1193">
        <v>45231</v>
      </c>
      <c r="L1496" s="1193">
        <v>45747</v>
      </c>
      <c r="M1496" s="1199">
        <f t="shared" si="51"/>
        <v>73.714285714285708</v>
      </c>
      <c r="N1496" s="1032">
        <v>0</v>
      </c>
      <c r="O1496" s="936" t="s">
        <v>5895</v>
      </c>
      <c r="P1496" s="1173">
        <f t="shared" si="50"/>
        <v>0</v>
      </c>
      <c r="Q1496" s="803" t="str" cm="1">
        <f t="array" aca="1" ref="Q1496" ca="1">IF(ISNUMBER(P1496),IF(P1496=100%,"CUMPLIDA",IF(AND(ISNUMBER(L1496),ISNUMBER(INDIRECT("FECHA_"&amp;$B1496,1))), IF(L1496&lt;=INDIRECT("FECHA_"&amp;$B1496,1),"INCUMPLIDA","PROCESO"), "VERIFICAR FECHA")),"SIN VALOR AVANCE")</f>
        <v>PROCESO</v>
      </c>
    </row>
    <row r="1497" spans="1:17" ht="195.75" x14ac:dyDescent="0.2">
      <c r="A1497" s="1175" t="s">
        <v>19</v>
      </c>
      <c r="B1497" s="1172" t="s">
        <v>16</v>
      </c>
      <c r="C1497" s="1261"/>
      <c r="D1497" s="1261"/>
      <c r="E1497" s="1286"/>
      <c r="F1497" s="1286"/>
      <c r="G1497" s="46" t="s">
        <v>108</v>
      </c>
      <c r="H1497" s="46" t="s">
        <v>108</v>
      </c>
      <c r="I1497" s="936" t="s">
        <v>2175</v>
      </c>
      <c r="J1497" s="1181">
        <v>1</v>
      </c>
      <c r="K1497" s="1193">
        <v>45231</v>
      </c>
      <c r="L1497" s="1193">
        <v>45808</v>
      </c>
      <c r="M1497" s="1199">
        <f t="shared" si="51"/>
        <v>82.428571428571431</v>
      </c>
      <c r="N1497" s="1032">
        <v>0</v>
      </c>
      <c r="O1497" s="936" t="s">
        <v>5896</v>
      </c>
      <c r="P1497" s="1173">
        <f t="shared" si="50"/>
        <v>0</v>
      </c>
      <c r="Q1497" s="803" t="str" cm="1">
        <f t="array" aca="1" ref="Q1497" ca="1">IF(ISNUMBER(P1497),IF(P1497=100%,"CUMPLIDA",IF(AND(ISNUMBER(L1497),ISNUMBER(INDIRECT("FECHA_"&amp;$B1497,1))), IF(L1497&lt;=INDIRECT("FECHA_"&amp;$B1497,1),"INCUMPLIDA","PROCESO"), "VERIFICAR FECHA")),"SIN VALOR AVANCE")</f>
        <v>PROCESO</v>
      </c>
    </row>
    <row r="1498" spans="1:17" ht="75.75" x14ac:dyDescent="0.2">
      <c r="A1498" s="1175" t="s">
        <v>19</v>
      </c>
      <c r="B1498" s="1172" t="s">
        <v>16</v>
      </c>
      <c r="C1498" s="1261"/>
      <c r="D1498" s="1261"/>
      <c r="E1498" s="1286"/>
      <c r="F1498" s="1286"/>
      <c r="G1498" s="46" t="s">
        <v>110</v>
      </c>
      <c r="H1498" s="46" t="s">
        <v>111</v>
      </c>
      <c r="I1498" s="936" t="s">
        <v>112</v>
      </c>
      <c r="J1498" s="1181">
        <v>7</v>
      </c>
      <c r="K1498" s="1193">
        <v>46024</v>
      </c>
      <c r="L1498" s="1193">
        <v>46660</v>
      </c>
      <c r="M1498" s="1199">
        <f t="shared" si="51"/>
        <v>90.857142857142861</v>
      </c>
      <c r="N1498" s="1032">
        <v>0</v>
      </c>
      <c r="O1498" s="936" t="s">
        <v>5895</v>
      </c>
      <c r="P1498" s="1173">
        <f t="shared" si="50"/>
        <v>0</v>
      </c>
      <c r="Q1498" s="803" t="str" cm="1">
        <f t="array" aca="1" ref="Q1498" ca="1">IF(ISNUMBER(P1498),IF(P1498=100%,"CUMPLIDA",IF(AND(ISNUMBER(L1498),ISNUMBER(INDIRECT("FECHA_"&amp;$B1498,1))), IF(L1498&lt;=INDIRECT("FECHA_"&amp;$B1498,1),"INCUMPLIDA","PROCESO"), "VERIFICAR FECHA")),"SIN VALOR AVANCE")</f>
        <v>PROCESO</v>
      </c>
    </row>
    <row r="1499" spans="1:17" ht="150.75" x14ac:dyDescent="0.2">
      <c r="A1499" s="1175" t="s">
        <v>19</v>
      </c>
      <c r="B1499" s="1172" t="s">
        <v>16</v>
      </c>
      <c r="C1499" s="1261"/>
      <c r="D1499" s="1261"/>
      <c r="E1499" s="1286"/>
      <c r="F1499" s="1286"/>
      <c r="G1499" s="46" t="s">
        <v>114</v>
      </c>
      <c r="H1499" s="46" t="s">
        <v>115</v>
      </c>
      <c r="I1499" s="936" t="s">
        <v>116</v>
      </c>
      <c r="J1499" s="1181">
        <v>1</v>
      </c>
      <c r="K1499" s="1193">
        <v>46024</v>
      </c>
      <c r="L1499" s="1193">
        <v>46660</v>
      </c>
      <c r="M1499" s="1199">
        <f t="shared" si="51"/>
        <v>90.857142857142861</v>
      </c>
      <c r="N1499" s="1032">
        <v>0</v>
      </c>
      <c r="O1499" s="936" t="s">
        <v>5897</v>
      </c>
      <c r="P1499" s="1173">
        <f t="shared" si="50"/>
        <v>0</v>
      </c>
      <c r="Q1499" s="803" t="str" cm="1">
        <f t="array" aca="1" ref="Q1499" ca="1">IF(ISNUMBER(P1499),IF(P1499=100%,"CUMPLIDA",IF(AND(ISNUMBER(L1499),ISNUMBER(INDIRECT("FECHA_"&amp;$B1499,1))), IF(L1499&lt;=INDIRECT("FECHA_"&amp;$B1499,1),"INCUMPLIDA","PROCESO"), "VERIFICAR FECHA")),"SIN VALOR AVANCE")</f>
        <v>PROCESO</v>
      </c>
    </row>
    <row r="1500" spans="1:17" ht="195.75" x14ac:dyDescent="0.2">
      <c r="A1500" s="1175" t="s">
        <v>19</v>
      </c>
      <c r="B1500" s="1172" t="s">
        <v>16</v>
      </c>
      <c r="C1500" s="1261"/>
      <c r="D1500" s="1261"/>
      <c r="E1500" s="1286"/>
      <c r="F1500" s="1286"/>
      <c r="G1500" s="46" t="s">
        <v>117</v>
      </c>
      <c r="H1500" s="46" t="s">
        <v>118</v>
      </c>
      <c r="I1500" s="936" t="s">
        <v>119</v>
      </c>
      <c r="J1500" s="1181">
        <v>2</v>
      </c>
      <c r="K1500" s="1193">
        <v>46024</v>
      </c>
      <c r="L1500" s="1193">
        <v>46660</v>
      </c>
      <c r="M1500" s="1199">
        <f t="shared" si="51"/>
        <v>90.857142857142861</v>
      </c>
      <c r="N1500" s="1032">
        <v>0</v>
      </c>
      <c r="O1500" s="936" t="s">
        <v>5896</v>
      </c>
      <c r="P1500" s="1173">
        <f t="shared" si="50"/>
        <v>0</v>
      </c>
      <c r="Q1500" s="803" t="str" cm="1">
        <f t="array" aca="1" ref="Q1500" ca="1">IF(ISNUMBER(P1500),IF(P1500=100%,"CUMPLIDA",IF(AND(ISNUMBER(L1500),ISNUMBER(INDIRECT("FECHA_"&amp;$B1500,1))), IF(L1500&lt;=INDIRECT("FECHA_"&amp;$B1500,1),"INCUMPLIDA","PROCESO"), "VERIFICAR FECHA")),"SIN VALOR AVANCE")</f>
        <v>PROCESO</v>
      </c>
    </row>
    <row r="1501" spans="1:17" ht="45.75" customHeight="1" x14ac:dyDescent="0.2">
      <c r="A1501" s="1175" t="s">
        <v>19</v>
      </c>
      <c r="B1501" s="1172" t="s">
        <v>16</v>
      </c>
      <c r="C1501" s="1261" t="s">
        <v>2178</v>
      </c>
      <c r="D1501" s="1261" t="s">
        <v>2179</v>
      </c>
      <c r="E1501" s="1286" t="s">
        <v>2180</v>
      </c>
      <c r="F1501" s="1286" t="s">
        <v>2181</v>
      </c>
      <c r="G1501" s="46" t="s">
        <v>2182</v>
      </c>
      <c r="H1501" s="46" t="s">
        <v>2183</v>
      </c>
      <c r="I1501" s="936" t="s">
        <v>2183</v>
      </c>
      <c r="J1501" s="1181">
        <v>1</v>
      </c>
      <c r="K1501" s="1193">
        <v>45628</v>
      </c>
      <c r="L1501" s="1193">
        <v>45838</v>
      </c>
      <c r="M1501" s="1199">
        <f t="shared" si="51"/>
        <v>30</v>
      </c>
      <c r="N1501" s="1032">
        <v>0</v>
      </c>
      <c r="O1501" s="936" t="s">
        <v>2184</v>
      </c>
      <c r="P1501" s="1173">
        <f t="shared" si="50"/>
        <v>0</v>
      </c>
      <c r="Q1501" s="803" t="str" cm="1">
        <f t="array" aca="1" ref="Q1501" ca="1">IF(ISNUMBER(P1501),IF(P1501=100%,"CUMPLIDA",IF(AND(ISNUMBER(L1501),ISNUMBER(INDIRECT("FECHA_"&amp;$B1501,1))), IF(L1501&lt;=INDIRECT("FECHA_"&amp;$B1501,1),"INCUMPLIDA","PROCESO"), "VERIFICAR FECHA")),"SIN VALOR AVANCE")</f>
        <v>PROCESO</v>
      </c>
    </row>
    <row r="1502" spans="1:17" ht="90" x14ac:dyDescent="0.2">
      <c r="A1502" s="1175" t="s">
        <v>19</v>
      </c>
      <c r="B1502" s="1172" t="s">
        <v>16</v>
      </c>
      <c r="C1502" s="1261"/>
      <c r="D1502" s="1261"/>
      <c r="E1502" s="1286"/>
      <c r="F1502" s="1286"/>
      <c r="G1502" s="46" t="s">
        <v>2185</v>
      </c>
      <c r="H1502" s="46" t="s">
        <v>2186</v>
      </c>
      <c r="I1502" s="936" t="s">
        <v>2186</v>
      </c>
      <c r="J1502" s="1181">
        <v>1</v>
      </c>
      <c r="K1502" s="1193">
        <v>45628</v>
      </c>
      <c r="L1502" s="1193">
        <v>45838</v>
      </c>
      <c r="M1502" s="1199">
        <f t="shared" si="51"/>
        <v>30</v>
      </c>
      <c r="N1502" s="1032">
        <v>0</v>
      </c>
      <c r="O1502" s="936" t="s">
        <v>2184</v>
      </c>
      <c r="P1502" s="1173">
        <f t="shared" si="50"/>
        <v>0</v>
      </c>
      <c r="Q1502" s="803" t="str" cm="1">
        <f t="array" aca="1" ref="Q1502" ca="1">IF(ISNUMBER(P1502),IF(P1502=100%,"CUMPLIDA",IF(AND(ISNUMBER(L1502),ISNUMBER(INDIRECT("FECHA_"&amp;$B1502,1))), IF(L1502&lt;=INDIRECT("FECHA_"&amp;$B1502,1),"INCUMPLIDA","PROCESO"), "VERIFICAR FECHA")),"SIN VALOR AVANCE")</f>
        <v>PROCESO</v>
      </c>
    </row>
    <row r="1503" spans="1:17" ht="90" x14ac:dyDescent="0.2">
      <c r="A1503" s="1175" t="s">
        <v>19</v>
      </c>
      <c r="B1503" s="1172" t="s">
        <v>16</v>
      </c>
      <c r="C1503" s="1261"/>
      <c r="D1503" s="1261"/>
      <c r="E1503" s="1286"/>
      <c r="F1503" s="1286"/>
      <c r="G1503" s="46" t="s">
        <v>2187</v>
      </c>
      <c r="H1503" s="46" t="s">
        <v>2186</v>
      </c>
      <c r="I1503" s="936" t="s">
        <v>2186</v>
      </c>
      <c r="J1503" s="1181">
        <v>1</v>
      </c>
      <c r="K1503" s="1193">
        <v>45628</v>
      </c>
      <c r="L1503" s="1193">
        <v>45838</v>
      </c>
      <c r="M1503" s="1199">
        <f t="shared" si="51"/>
        <v>30</v>
      </c>
      <c r="N1503" s="1032">
        <v>0</v>
      </c>
      <c r="O1503" s="936" t="s">
        <v>2184</v>
      </c>
      <c r="P1503" s="1173">
        <f t="shared" si="50"/>
        <v>0</v>
      </c>
      <c r="Q1503" s="803" t="str" cm="1">
        <f t="array" aca="1" ref="Q1503" ca="1">IF(ISNUMBER(P1503),IF(P1503=100%,"CUMPLIDA",IF(AND(ISNUMBER(L1503),ISNUMBER(INDIRECT("FECHA_"&amp;$B1503,1))), IF(L1503&lt;=INDIRECT("FECHA_"&amp;$B1503,1),"INCUMPLIDA","PROCESO"), "VERIFICAR FECHA")),"SIN VALOR AVANCE")</f>
        <v>PROCESO</v>
      </c>
    </row>
    <row r="1504" spans="1:17" ht="195" customHeight="1" x14ac:dyDescent="0.2">
      <c r="A1504" s="1175" t="s">
        <v>19</v>
      </c>
      <c r="B1504" s="1172" t="s">
        <v>16</v>
      </c>
      <c r="C1504" s="1261"/>
      <c r="D1504" s="1261"/>
      <c r="E1504" s="1286" t="s">
        <v>2188</v>
      </c>
      <c r="F1504" s="1286" t="s">
        <v>2189</v>
      </c>
      <c r="G1504" s="46" t="s">
        <v>2190</v>
      </c>
      <c r="H1504" s="46" t="s">
        <v>2191</v>
      </c>
      <c r="I1504" s="936" t="s">
        <v>2191</v>
      </c>
      <c r="J1504" s="1181">
        <v>1</v>
      </c>
      <c r="K1504" s="1193">
        <v>45689</v>
      </c>
      <c r="L1504" s="1193">
        <v>45747</v>
      </c>
      <c r="M1504" s="1199">
        <f t="shared" si="51"/>
        <v>8.2857142857142865</v>
      </c>
      <c r="N1504" s="1032">
        <v>0</v>
      </c>
      <c r="O1504" s="936" t="s">
        <v>2184</v>
      </c>
      <c r="P1504" s="1173">
        <f t="shared" si="50"/>
        <v>0</v>
      </c>
      <c r="Q1504" s="803" t="str" cm="1">
        <f t="array" aca="1" ref="Q1504" ca="1">IF(ISNUMBER(P1504),IF(P1504=100%,"CUMPLIDA",IF(AND(ISNUMBER(L1504),ISNUMBER(INDIRECT("FECHA_"&amp;$B1504,1))), IF(L1504&lt;=INDIRECT("FECHA_"&amp;$B1504,1),"INCUMPLIDA","PROCESO"), "VERIFICAR FECHA")),"SIN VALOR AVANCE")</f>
        <v>PROCESO</v>
      </c>
    </row>
    <row r="1505" spans="1:17" ht="150" x14ac:dyDescent="0.2">
      <c r="A1505" s="1175" t="s">
        <v>19</v>
      </c>
      <c r="B1505" s="1172" t="s">
        <v>16</v>
      </c>
      <c r="C1505" s="1261"/>
      <c r="D1505" s="1261"/>
      <c r="E1505" s="1286"/>
      <c r="F1505" s="1286"/>
      <c r="G1505" s="46" t="s">
        <v>5898</v>
      </c>
      <c r="H1505" s="46" t="s">
        <v>2192</v>
      </c>
      <c r="I1505" s="936" t="s">
        <v>2192</v>
      </c>
      <c r="J1505" s="1181">
        <v>1</v>
      </c>
      <c r="K1505" s="1193">
        <v>45658</v>
      </c>
      <c r="L1505" s="1193">
        <v>45716</v>
      </c>
      <c r="M1505" s="1199">
        <f t="shared" si="51"/>
        <v>8.2857142857142865</v>
      </c>
      <c r="N1505" s="1032">
        <v>0</v>
      </c>
      <c r="O1505" s="936" t="s">
        <v>2184</v>
      </c>
      <c r="P1505" s="1173">
        <f t="shared" si="50"/>
        <v>0</v>
      </c>
      <c r="Q1505" s="803" t="str" cm="1">
        <f t="array" aca="1" ref="Q1505" ca="1">IF(ISNUMBER(P1505),IF(P1505=100%,"CUMPLIDA",IF(AND(ISNUMBER(L1505),ISNUMBER(INDIRECT("FECHA_"&amp;$B1505,1))), IF(L1505&lt;=INDIRECT("FECHA_"&amp;$B1505,1),"INCUMPLIDA","PROCESO"), "VERIFICAR FECHA")),"SIN VALOR AVANCE")</f>
        <v>PROCESO</v>
      </c>
    </row>
    <row r="1506" spans="1:17" ht="270" x14ac:dyDescent="0.2">
      <c r="A1506" s="1175" t="s">
        <v>19</v>
      </c>
      <c r="B1506" s="1172" t="s">
        <v>16</v>
      </c>
      <c r="C1506" s="1261"/>
      <c r="D1506" s="1261"/>
      <c r="E1506" s="1286"/>
      <c r="F1506" s="1286"/>
      <c r="G1506" s="46" t="s">
        <v>5899</v>
      </c>
      <c r="H1506" s="46" t="s">
        <v>2193</v>
      </c>
      <c r="I1506" s="936" t="s">
        <v>2193</v>
      </c>
      <c r="J1506" s="1181">
        <v>2</v>
      </c>
      <c r="K1506" s="1193">
        <v>45628</v>
      </c>
      <c r="L1506" s="1193">
        <v>45838</v>
      </c>
      <c r="M1506" s="1199">
        <f t="shared" si="51"/>
        <v>30</v>
      </c>
      <c r="N1506" s="1032">
        <v>0</v>
      </c>
      <c r="O1506" s="936" t="s">
        <v>2184</v>
      </c>
      <c r="P1506" s="1173">
        <f t="shared" si="50"/>
        <v>0</v>
      </c>
      <c r="Q1506" s="803" t="str" cm="1">
        <f t="array" aca="1" ref="Q1506" ca="1">IF(ISNUMBER(P1506),IF(P1506=100%,"CUMPLIDA",IF(AND(ISNUMBER(L1506),ISNUMBER(INDIRECT("FECHA_"&amp;$B1506,1))), IF(L1506&lt;=INDIRECT("FECHA_"&amp;$B1506,1),"INCUMPLIDA","PROCESO"), "VERIFICAR FECHA")),"SIN VALOR AVANCE")</f>
        <v>PROCESO</v>
      </c>
    </row>
    <row r="1507" spans="1:17" ht="120" customHeight="1" x14ac:dyDescent="0.2">
      <c r="A1507" s="1175" t="s">
        <v>19</v>
      </c>
      <c r="B1507" s="1172" t="s">
        <v>16</v>
      </c>
      <c r="C1507" s="1261"/>
      <c r="D1507" s="1261"/>
      <c r="E1507" s="1286" t="s">
        <v>2194</v>
      </c>
      <c r="F1507" s="1286" t="s">
        <v>2195</v>
      </c>
      <c r="G1507" s="46" t="s">
        <v>5900</v>
      </c>
      <c r="H1507" s="46" t="s">
        <v>2196</v>
      </c>
      <c r="I1507" s="936" t="s">
        <v>2196</v>
      </c>
      <c r="J1507" s="1181">
        <v>1</v>
      </c>
      <c r="K1507" s="1193">
        <v>45628</v>
      </c>
      <c r="L1507" s="1193">
        <v>45869</v>
      </c>
      <c r="M1507" s="1199">
        <f t="shared" si="51"/>
        <v>34.428571428571431</v>
      </c>
      <c r="N1507" s="1032">
        <v>0</v>
      </c>
      <c r="O1507" s="936" t="s">
        <v>2197</v>
      </c>
      <c r="P1507" s="1173">
        <f t="shared" ref="P1507:P1570" si="52">IF(B1507="ITRC",N1507,N1507/J1507)</f>
        <v>0</v>
      </c>
      <c r="Q1507" s="803" t="str" cm="1">
        <f t="array" aca="1" ref="Q1507" ca="1">IF(ISNUMBER(P1507),IF(P1507=100%,"CUMPLIDA",IF(AND(ISNUMBER(L1507),ISNUMBER(INDIRECT("FECHA_"&amp;$B1507,1))), IF(L1507&lt;=INDIRECT("FECHA_"&amp;$B1507,1),"INCUMPLIDA","PROCESO"), "VERIFICAR FECHA")),"SIN VALOR AVANCE")</f>
        <v>PROCESO</v>
      </c>
    </row>
    <row r="1508" spans="1:17" ht="135" x14ac:dyDescent="0.2">
      <c r="A1508" s="1175" t="s">
        <v>19</v>
      </c>
      <c r="B1508" s="1172" t="s">
        <v>16</v>
      </c>
      <c r="C1508" s="1261"/>
      <c r="D1508" s="1261"/>
      <c r="E1508" s="1286"/>
      <c r="F1508" s="1286"/>
      <c r="G1508" s="46" t="s">
        <v>2198</v>
      </c>
      <c r="H1508" s="46" t="s">
        <v>2199</v>
      </c>
      <c r="I1508" s="936" t="s">
        <v>2199</v>
      </c>
      <c r="J1508" s="1181">
        <v>1</v>
      </c>
      <c r="K1508" s="1193">
        <v>45628</v>
      </c>
      <c r="L1508" s="1193">
        <v>45716</v>
      </c>
      <c r="M1508" s="1199">
        <f t="shared" si="51"/>
        <v>12.571428571428571</v>
      </c>
      <c r="N1508" s="1032">
        <v>0</v>
      </c>
      <c r="O1508" s="936" t="s">
        <v>2200</v>
      </c>
      <c r="P1508" s="1173">
        <f t="shared" si="52"/>
        <v>0</v>
      </c>
      <c r="Q1508" s="803" t="str" cm="1">
        <f t="array" aca="1" ref="Q1508" ca="1">IF(ISNUMBER(P1508),IF(P1508=100%,"CUMPLIDA",IF(AND(ISNUMBER(L1508),ISNUMBER(INDIRECT("FECHA_"&amp;$B1508,1))), IF(L1508&lt;=INDIRECT("FECHA_"&amp;$B1508,1),"INCUMPLIDA","PROCESO"), "VERIFICAR FECHA")),"SIN VALOR AVANCE")</f>
        <v>PROCESO</v>
      </c>
    </row>
    <row r="1509" spans="1:17" ht="409.5" x14ac:dyDescent="0.2">
      <c r="A1509" s="1175" t="s">
        <v>19</v>
      </c>
      <c r="B1509" s="1172" t="s">
        <v>16</v>
      </c>
      <c r="C1509" s="1261"/>
      <c r="D1509" s="1261"/>
      <c r="E1509" s="46" t="s">
        <v>2201</v>
      </c>
      <c r="F1509" s="46" t="s">
        <v>2202</v>
      </c>
      <c r="G1509" s="46" t="s">
        <v>5900</v>
      </c>
      <c r="H1509" s="46" t="s">
        <v>2203</v>
      </c>
      <c r="I1509" s="936" t="s">
        <v>2203</v>
      </c>
      <c r="J1509" s="1181">
        <v>1</v>
      </c>
      <c r="K1509" s="1193">
        <v>45628</v>
      </c>
      <c r="L1509" s="1193">
        <v>45869</v>
      </c>
      <c r="M1509" s="1199">
        <f t="shared" si="51"/>
        <v>34.428571428571431</v>
      </c>
      <c r="N1509" s="1032">
        <v>0</v>
      </c>
      <c r="O1509" s="936" t="s">
        <v>2204</v>
      </c>
      <c r="P1509" s="1173">
        <f t="shared" si="52"/>
        <v>0</v>
      </c>
      <c r="Q1509" s="803" t="str" cm="1">
        <f t="array" aca="1" ref="Q1509" ca="1">IF(ISNUMBER(P1509),IF(P1509=100%,"CUMPLIDA",IF(AND(ISNUMBER(L1509),ISNUMBER(INDIRECT("FECHA_"&amp;$B1509,1))), IF(L1509&lt;=INDIRECT("FECHA_"&amp;$B1509,1),"INCUMPLIDA","PROCESO"), "VERIFICAR FECHA")),"SIN VALOR AVANCE")</f>
        <v>PROCESO</v>
      </c>
    </row>
    <row r="1510" spans="1:17" ht="60" customHeight="1" x14ac:dyDescent="0.2">
      <c r="A1510" s="1175" t="s">
        <v>19</v>
      </c>
      <c r="B1510" s="1172" t="s">
        <v>16</v>
      </c>
      <c r="C1510" s="1261"/>
      <c r="D1510" s="1261"/>
      <c r="E1510" s="1286" t="s">
        <v>2205</v>
      </c>
      <c r="F1510" s="1286" t="s">
        <v>2206</v>
      </c>
      <c r="G1510" s="46" t="s">
        <v>2207</v>
      </c>
      <c r="H1510" s="46" t="s">
        <v>2208</v>
      </c>
      <c r="I1510" s="936" t="s">
        <v>2208</v>
      </c>
      <c r="J1510" s="1181">
        <v>1</v>
      </c>
      <c r="K1510" s="1193">
        <v>45628</v>
      </c>
      <c r="L1510" s="1193">
        <v>45640</v>
      </c>
      <c r="M1510" s="1199">
        <f t="shared" si="51"/>
        <v>1.7142857142857142</v>
      </c>
      <c r="N1510" s="1032">
        <v>1</v>
      </c>
      <c r="O1510" s="936" t="s">
        <v>2209</v>
      </c>
      <c r="P1510" s="1173">
        <f t="shared" si="52"/>
        <v>1</v>
      </c>
      <c r="Q1510" s="803" t="str" cm="1">
        <f t="array" aca="1" ref="Q1510" ca="1">IF(ISNUMBER(P1510),IF(P1510=100%,"CUMPLIDA",IF(AND(ISNUMBER(L1510),ISNUMBER(INDIRECT("FECHA_"&amp;$B1510,1))), IF(L1510&lt;=INDIRECT("FECHA_"&amp;$B1510,1),"INCUMPLIDA","PROCESO"), "VERIFICAR FECHA")),"SIN VALOR AVANCE")</f>
        <v>CUMPLIDA</v>
      </c>
    </row>
    <row r="1511" spans="1:17" ht="90" x14ac:dyDescent="0.2">
      <c r="A1511" s="1175" t="s">
        <v>19</v>
      </c>
      <c r="B1511" s="1172" t="s">
        <v>16</v>
      </c>
      <c r="C1511" s="1261"/>
      <c r="D1511" s="1261"/>
      <c r="E1511" s="1286"/>
      <c r="F1511" s="1286"/>
      <c r="G1511" s="46" t="s">
        <v>2210</v>
      </c>
      <c r="H1511" s="46" t="s">
        <v>2211</v>
      </c>
      <c r="I1511" s="936" t="s">
        <v>2211</v>
      </c>
      <c r="J1511" s="1181">
        <v>1</v>
      </c>
      <c r="K1511" s="1193">
        <v>45628</v>
      </c>
      <c r="L1511" s="1193">
        <v>45656</v>
      </c>
      <c r="M1511" s="1199">
        <f t="shared" si="51"/>
        <v>4</v>
      </c>
      <c r="N1511" s="1032">
        <v>1</v>
      </c>
      <c r="O1511" s="936" t="s">
        <v>2212</v>
      </c>
      <c r="P1511" s="1173">
        <f t="shared" si="52"/>
        <v>1</v>
      </c>
      <c r="Q1511" s="803" t="str" cm="1">
        <f t="array" aca="1" ref="Q1511" ca="1">IF(ISNUMBER(P1511),IF(P1511=100%,"CUMPLIDA",IF(AND(ISNUMBER(L1511),ISNUMBER(INDIRECT("FECHA_"&amp;$B1511,1))), IF(L1511&lt;=INDIRECT("FECHA_"&amp;$B1511,1),"INCUMPLIDA","PROCESO"), "VERIFICAR FECHA")),"SIN VALOR AVANCE")</f>
        <v>CUMPLIDA</v>
      </c>
    </row>
    <row r="1512" spans="1:17" ht="75" x14ac:dyDescent="0.2">
      <c r="A1512" s="1175" t="s">
        <v>19</v>
      </c>
      <c r="B1512" s="1172" t="s">
        <v>16</v>
      </c>
      <c r="C1512" s="1261"/>
      <c r="D1512" s="1261"/>
      <c r="E1512" s="1286"/>
      <c r="F1512" s="1286"/>
      <c r="G1512" s="46" t="s">
        <v>2213</v>
      </c>
      <c r="H1512" s="46" t="s">
        <v>2214</v>
      </c>
      <c r="I1512" s="936" t="s">
        <v>2214</v>
      </c>
      <c r="J1512" s="1181">
        <v>2</v>
      </c>
      <c r="K1512" s="1193">
        <v>45628</v>
      </c>
      <c r="L1512" s="1193">
        <v>45656</v>
      </c>
      <c r="M1512" s="1199">
        <f t="shared" si="51"/>
        <v>4</v>
      </c>
      <c r="N1512" s="1032">
        <v>2</v>
      </c>
      <c r="O1512" s="936" t="s">
        <v>2215</v>
      </c>
      <c r="P1512" s="1173">
        <f t="shared" si="52"/>
        <v>1</v>
      </c>
      <c r="Q1512" s="803" t="str" cm="1">
        <f t="array" aca="1" ref="Q1512" ca="1">IF(ISNUMBER(P1512),IF(P1512=100%,"CUMPLIDA",IF(AND(ISNUMBER(L1512),ISNUMBER(INDIRECT("FECHA_"&amp;$B1512,1))), IF(L1512&lt;=INDIRECT("FECHA_"&amp;$B1512,1),"INCUMPLIDA","PROCESO"), "VERIFICAR FECHA")),"SIN VALOR AVANCE")</f>
        <v>CUMPLIDA</v>
      </c>
    </row>
    <row r="1513" spans="1:17" ht="105" customHeight="1" x14ac:dyDescent="0.2">
      <c r="A1513" s="1175" t="s">
        <v>19</v>
      </c>
      <c r="B1513" s="1172" t="s">
        <v>16</v>
      </c>
      <c r="C1513" s="1261"/>
      <c r="D1513" s="1261"/>
      <c r="E1513" s="1286" t="s">
        <v>2216</v>
      </c>
      <c r="F1513" s="1286" t="s">
        <v>2217</v>
      </c>
      <c r="G1513" s="46" t="s">
        <v>2218</v>
      </c>
      <c r="H1513" s="46" t="s">
        <v>2219</v>
      </c>
      <c r="I1513" s="936" t="s">
        <v>2219</v>
      </c>
      <c r="J1513" s="1181">
        <v>1</v>
      </c>
      <c r="K1513" s="1193">
        <v>45672</v>
      </c>
      <c r="L1513" s="1193">
        <v>45838</v>
      </c>
      <c r="M1513" s="1199">
        <f t="shared" si="51"/>
        <v>23.714285714285715</v>
      </c>
      <c r="N1513" s="1032">
        <v>0</v>
      </c>
      <c r="O1513" s="947" t="s">
        <v>2220</v>
      </c>
      <c r="P1513" s="1173">
        <f t="shared" si="52"/>
        <v>0</v>
      </c>
      <c r="Q1513" s="803" t="str" cm="1">
        <f t="array" aca="1" ref="Q1513" ca="1">IF(ISNUMBER(P1513),IF(P1513=100%,"CUMPLIDA",IF(AND(ISNUMBER(L1513),ISNUMBER(INDIRECT("FECHA_"&amp;$B1513,1))), IF(L1513&lt;=INDIRECT("FECHA_"&amp;$B1513,1),"INCUMPLIDA","PROCESO"), "VERIFICAR FECHA")),"SIN VALOR AVANCE")</f>
        <v>PROCESO</v>
      </c>
    </row>
    <row r="1514" spans="1:17" ht="75" x14ac:dyDescent="0.2">
      <c r="A1514" s="1175" t="s">
        <v>19</v>
      </c>
      <c r="B1514" s="1172" t="s">
        <v>16</v>
      </c>
      <c r="C1514" s="1261"/>
      <c r="D1514" s="1261"/>
      <c r="E1514" s="1286"/>
      <c r="F1514" s="1286"/>
      <c r="G1514" s="46" t="s">
        <v>2221</v>
      </c>
      <c r="H1514" s="46" t="s">
        <v>2222</v>
      </c>
      <c r="I1514" s="936" t="s">
        <v>2222</v>
      </c>
      <c r="J1514" s="1181">
        <v>1</v>
      </c>
      <c r="K1514" s="1193">
        <v>45628</v>
      </c>
      <c r="L1514" s="1193">
        <v>45746</v>
      </c>
      <c r="M1514" s="1199">
        <f t="shared" si="51"/>
        <v>16.857142857142858</v>
      </c>
      <c r="N1514" s="1032">
        <v>0</v>
      </c>
      <c r="O1514" s="947" t="s">
        <v>2184</v>
      </c>
      <c r="P1514" s="1173">
        <f t="shared" si="52"/>
        <v>0</v>
      </c>
      <c r="Q1514" s="803" t="str" cm="1">
        <f t="array" aca="1" ref="Q1514" ca="1">IF(ISNUMBER(P1514),IF(P1514=100%,"CUMPLIDA",IF(AND(ISNUMBER(L1514),ISNUMBER(INDIRECT("FECHA_"&amp;$B1514,1))), IF(L1514&lt;=INDIRECT("FECHA_"&amp;$B1514,1),"INCUMPLIDA","PROCESO"), "VERIFICAR FECHA")),"SIN VALOR AVANCE")</f>
        <v>PROCESO</v>
      </c>
    </row>
    <row r="1515" spans="1:17" ht="105" x14ac:dyDescent="0.2">
      <c r="A1515" s="1175" t="s">
        <v>19</v>
      </c>
      <c r="B1515" s="1172" t="s">
        <v>16</v>
      </c>
      <c r="C1515" s="1261"/>
      <c r="D1515" s="1261"/>
      <c r="E1515" s="1286"/>
      <c r="F1515" s="1286"/>
      <c r="G1515" s="46" t="s">
        <v>2223</v>
      </c>
      <c r="H1515" s="46" t="s">
        <v>5901</v>
      </c>
      <c r="I1515" s="936" t="s">
        <v>5901</v>
      </c>
      <c r="J1515" s="1181">
        <v>13</v>
      </c>
      <c r="K1515" s="1193">
        <v>45628</v>
      </c>
      <c r="L1515" s="1193">
        <v>46022</v>
      </c>
      <c r="M1515" s="1199">
        <f t="shared" si="51"/>
        <v>56.285714285714285</v>
      </c>
      <c r="N1515" s="1032">
        <v>1</v>
      </c>
      <c r="O1515" s="947" t="s">
        <v>2184</v>
      </c>
      <c r="P1515" s="1173">
        <f t="shared" si="52"/>
        <v>7.6923076923076927E-2</v>
      </c>
      <c r="Q1515" s="803" t="str" cm="1">
        <f t="array" aca="1" ref="Q1515" ca="1">IF(ISNUMBER(P1515),IF(P1515=100%,"CUMPLIDA",IF(AND(ISNUMBER(L1515),ISNUMBER(INDIRECT("FECHA_"&amp;$B1515,1))), IF(L1515&lt;=INDIRECT("FECHA_"&amp;$B1515,1),"INCUMPLIDA","PROCESO"), "VERIFICAR FECHA")),"SIN VALOR AVANCE")</f>
        <v>PROCESO</v>
      </c>
    </row>
    <row r="1516" spans="1:17" ht="120" x14ac:dyDescent="0.2">
      <c r="A1516" s="1175" t="s">
        <v>19</v>
      </c>
      <c r="B1516" s="1172" t="s">
        <v>16</v>
      </c>
      <c r="C1516" s="1261"/>
      <c r="D1516" s="1261"/>
      <c r="E1516" s="1286"/>
      <c r="F1516" s="1286"/>
      <c r="G1516" s="46" t="s">
        <v>2225</v>
      </c>
      <c r="H1516" s="46" t="s">
        <v>2226</v>
      </c>
      <c r="I1516" s="936" t="s">
        <v>2226</v>
      </c>
      <c r="J1516" s="1181">
        <v>1</v>
      </c>
      <c r="K1516" s="1193">
        <v>45672</v>
      </c>
      <c r="L1516" s="1193">
        <v>45716</v>
      </c>
      <c r="M1516" s="1199">
        <f t="shared" si="51"/>
        <v>6.2857142857142856</v>
      </c>
      <c r="N1516" s="1032">
        <v>0</v>
      </c>
      <c r="O1516" s="947" t="s">
        <v>2227</v>
      </c>
      <c r="P1516" s="1173">
        <f t="shared" si="52"/>
        <v>0</v>
      </c>
      <c r="Q1516" s="803" t="str" cm="1">
        <f t="array" aca="1" ref="Q1516" ca="1">IF(ISNUMBER(P1516),IF(P1516=100%,"CUMPLIDA",IF(AND(ISNUMBER(L1516),ISNUMBER(INDIRECT("FECHA_"&amp;$B1516,1))), IF(L1516&lt;=INDIRECT("FECHA_"&amp;$B1516,1),"INCUMPLIDA","PROCESO"), "VERIFICAR FECHA")),"SIN VALOR AVANCE")</f>
        <v>PROCESO</v>
      </c>
    </row>
    <row r="1517" spans="1:17" ht="90.75" x14ac:dyDescent="0.2">
      <c r="A1517" s="1175" t="s">
        <v>19</v>
      </c>
      <c r="B1517" s="1172" t="s">
        <v>16</v>
      </c>
      <c r="C1517" s="1261"/>
      <c r="D1517" s="1261"/>
      <c r="E1517" s="1286"/>
      <c r="F1517" s="1286"/>
      <c r="G1517" s="46" t="s">
        <v>2228</v>
      </c>
      <c r="H1517" s="46" t="s">
        <v>2229</v>
      </c>
      <c r="I1517" s="936" t="s">
        <v>2229</v>
      </c>
      <c r="J1517" s="1181">
        <v>1</v>
      </c>
      <c r="K1517" s="1193">
        <v>45717</v>
      </c>
      <c r="L1517" s="1193">
        <v>45777</v>
      </c>
      <c r="M1517" s="1199">
        <f t="shared" si="51"/>
        <v>8.5714285714285712</v>
      </c>
      <c r="N1517" s="1032">
        <v>0</v>
      </c>
      <c r="O1517" s="947" t="s">
        <v>2230</v>
      </c>
      <c r="P1517" s="1173">
        <f t="shared" si="52"/>
        <v>0</v>
      </c>
      <c r="Q1517" s="803" t="str" cm="1">
        <f t="array" aca="1" ref="Q1517" ca="1">IF(ISNUMBER(P1517),IF(P1517=100%,"CUMPLIDA",IF(AND(ISNUMBER(L1517),ISNUMBER(INDIRECT("FECHA_"&amp;$B1517,1))), IF(L1517&lt;=INDIRECT("FECHA_"&amp;$B1517,1),"INCUMPLIDA","PROCESO"), "VERIFICAR FECHA")),"SIN VALOR AVANCE")</f>
        <v>PROCESO</v>
      </c>
    </row>
    <row r="1518" spans="1:17" ht="75.75" x14ac:dyDescent="0.2">
      <c r="A1518" s="1175" t="s">
        <v>19</v>
      </c>
      <c r="B1518" s="1172" t="s">
        <v>16</v>
      </c>
      <c r="C1518" s="1261"/>
      <c r="D1518" s="1261"/>
      <c r="E1518" s="1286"/>
      <c r="F1518" s="1286"/>
      <c r="G1518" s="46" t="s">
        <v>2231</v>
      </c>
      <c r="H1518" s="46" t="s">
        <v>2232</v>
      </c>
      <c r="I1518" s="936" t="s">
        <v>2232</v>
      </c>
      <c r="J1518" s="1181">
        <v>1</v>
      </c>
      <c r="K1518" s="1193">
        <v>45628</v>
      </c>
      <c r="L1518" s="1193">
        <v>45688</v>
      </c>
      <c r="M1518" s="1199">
        <f t="shared" si="51"/>
        <v>8.5714285714285712</v>
      </c>
      <c r="N1518" s="1032">
        <v>0</v>
      </c>
      <c r="O1518" s="947" t="s">
        <v>2233</v>
      </c>
      <c r="P1518" s="1173">
        <f t="shared" si="52"/>
        <v>0</v>
      </c>
      <c r="Q1518" s="803" t="str" cm="1">
        <f t="array" aca="1" ref="Q1518" ca="1">IF(ISNUMBER(P1518),IF(P1518=100%,"CUMPLIDA",IF(AND(ISNUMBER(L1518),ISNUMBER(INDIRECT("FECHA_"&amp;$B1518,1))), IF(L1518&lt;=INDIRECT("FECHA_"&amp;$B1518,1),"INCUMPLIDA","PROCESO"), "VERIFICAR FECHA")),"SIN VALOR AVANCE")</f>
        <v>PROCESO</v>
      </c>
    </row>
    <row r="1519" spans="1:17" ht="75.75" x14ac:dyDescent="0.2">
      <c r="A1519" s="1175" t="s">
        <v>19</v>
      </c>
      <c r="B1519" s="1172" t="s">
        <v>16</v>
      </c>
      <c r="C1519" s="1261"/>
      <c r="D1519" s="1261"/>
      <c r="E1519" s="1286"/>
      <c r="F1519" s="1286"/>
      <c r="G1519" s="46" t="s">
        <v>2234</v>
      </c>
      <c r="H1519" s="46" t="s">
        <v>2235</v>
      </c>
      <c r="I1519" s="936" t="s">
        <v>2235</v>
      </c>
      <c r="J1519" s="1181">
        <v>1</v>
      </c>
      <c r="K1519" s="1193">
        <v>45689</v>
      </c>
      <c r="L1519" s="1193">
        <v>45777</v>
      </c>
      <c r="M1519" s="1199">
        <f t="shared" si="51"/>
        <v>12.571428571428571</v>
      </c>
      <c r="N1519" s="1032">
        <v>0</v>
      </c>
      <c r="O1519" s="947" t="s">
        <v>2236</v>
      </c>
      <c r="P1519" s="1173">
        <f t="shared" si="52"/>
        <v>0</v>
      </c>
      <c r="Q1519" s="803" t="str" cm="1">
        <f t="array" aca="1" ref="Q1519" ca="1">IF(ISNUMBER(P1519),IF(P1519=100%,"CUMPLIDA",IF(AND(ISNUMBER(L1519),ISNUMBER(INDIRECT("FECHA_"&amp;$B1519,1))), IF(L1519&lt;=INDIRECT("FECHA_"&amp;$B1519,1),"INCUMPLIDA","PROCESO"), "VERIFICAR FECHA")),"SIN VALOR AVANCE")</f>
        <v>PROCESO</v>
      </c>
    </row>
    <row r="1520" spans="1:17" ht="90" x14ac:dyDescent="0.2">
      <c r="A1520" s="1175" t="s">
        <v>19</v>
      </c>
      <c r="B1520" s="1172" t="s">
        <v>16</v>
      </c>
      <c r="C1520" s="1261"/>
      <c r="D1520" s="1261"/>
      <c r="E1520" s="1286"/>
      <c r="F1520" s="1286"/>
      <c r="G1520" s="46" t="s">
        <v>2237</v>
      </c>
      <c r="H1520" s="46" t="s">
        <v>2238</v>
      </c>
      <c r="I1520" s="936" t="s">
        <v>2238</v>
      </c>
      <c r="J1520" s="1181">
        <v>1</v>
      </c>
      <c r="K1520" s="1193">
        <v>45870</v>
      </c>
      <c r="L1520" s="1193">
        <v>46022</v>
      </c>
      <c r="M1520" s="1199">
        <f t="shared" si="51"/>
        <v>21.714285714285715</v>
      </c>
      <c r="N1520" s="1032">
        <v>0</v>
      </c>
      <c r="O1520" s="947" t="s">
        <v>2233</v>
      </c>
      <c r="P1520" s="1173">
        <f t="shared" si="52"/>
        <v>0</v>
      </c>
      <c r="Q1520" s="803" t="str" cm="1">
        <f t="array" aca="1" ref="Q1520" ca="1">IF(ISNUMBER(P1520),IF(P1520=100%,"CUMPLIDA",IF(AND(ISNUMBER(L1520),ISNUMBER(INDIRECT("FECHA_"&amp;$B1520,1))), IF(L1520&lt;=INDIRECT("FECHA_"&amp;$B1520,1),"INCUMPLIDA","PROCESO"), "VERIFICAR FECHA")),"SIN VALOR AVANCE")</f>
        <v>PROCESO</v>
      </c>
    </row>
    <row r="1521" spans="1:17" ht="105" customHeight="1" x14ac:dyDescent="0.2">
      <c r="A1521" s="1175" t="s">
        <v>19</v>
      </c>
      <c r="B1521" s="1172" t="s">
        <v>16</v>
      </c>
      <c r="C1521" s="1261"/>
      <c r="D1521" s="1261"/>
      <c r="E1521" s="1286" t="s">
        <v>2239</v>
      </c>
      <c r="F1521" s="1286" t="s">
        <v>2240</v>
      </c>
      <c r="G1521" s="46" t="s">
        <v>2241</v>
      </c>
      <c r="H1521" s="46" t="s">
        <v>2219</v>
      </c>
      <c r="I1521" s="936" t="s">
        <v>2219</v>
      </c>
      <c r="J1521" s="1181">
        <v>1</v>
      </c>
      <c r="K1521" s="1193">
        <v>45672</v>
      </c>
      <c r="L1521" s="1193">
        <v>45838</v>
      </c>
      <c r="M1521" s="1199">
        <f t="shared" si="51"/>
        <v>23.714285714285715</v>
      </c>
      <c r="N1521" s="1032">
        <v>0</v>
      </c>
      <c r="O1521" s="947" t="s">
        <v>2220</v>
      </c>
      <c r="P1521" s="1173">
        <f t="shared" si="52"/>
        <v>0</v>
      </c>
      <c r="Q1521" s="803" t="str" cm="1">
        <f t="array" aca="1" ref="Q1521" ca="1">IF(ISNUMBER(P1521),IF(P1521=100%,"CUMPLIDA",IF(AND(ISNUMBER(L1521),ISNUMBER(INDIRECT("FECHA_"&amp;$B1521,1))), IF(L1521&lt;=INDIRECT("FECHA_"&amp;$B1521,1),"INCUMPLIDA","PROCESO"), "VERIFICAR FECHA")),"SIN VALOR AVANCE")</f>
        <v>PROCESO</v>
      </c>
    </row>
    <row r="1522" spans="1:17" ht="105.75" x14ac:dyDescent="0.2">
      <c r="A1522" s="1175" t="s">
        <v>19</v>
      </c>
      <c r="B1522" s="1172" t="s">
        <v>16</v>
      </c>
      <c r="C1522" s="1261"/>
      <c r="D1522" s="1261"/>
      <c r="E1522" s="1286"/>
      <c r="F1522" s="1286"/>
      <c r="G1522" s="46" t="s">
        <v>2242</v>
      </c>
      <c r="H1522" s="46" t="s">
        <v>2243</v>
      </c>
      <c r="I1522" s="936" t="s">
        <v>2243</v>
      </c>
      <c r="J1522" s="1181">
        <v>3</v>
      </c>
      <c r="K1522" s="1193">
        <v>45672</v>
      </c>
      <c r="L1522" s="1193">
        <v>45930</v>
      </c>
      <c r="M1522" s="1199">
        <f t="shared" si="51"/>
        <v>36.857142857142854</v>
      </c>
      <c r="N1522" s="1032">
        <v>0</v>
      </c>
      <c r="O1522" s="947" t="s">
        <v>2244</v>
      </c>
      <c r="P1522" s="1173">
        <f t="shared" si="52"/>
        <v>0</v>
      </c>
      <c r="Q1522" s="803" t="str" cm="1">
        <f t="array" aca="1" ref="Q1522" ca="1">IF(ISNUMBER(P1522),IF(P1522=100%,"CUMPLIDA",IF(AND(ISNUMBER(L1522),ISNUMBER(INDIRECT("FECHA_"&amp;$B1522,1))), IF(L1522&lt;=INDIRECT("FECHA_"&amp;$B1522,1),"INCUMPLIDA","PROCESO"), "VERIFICAR FECHA")),"SIN VALOR AVANCE")</f>
        <v>PROCESO</v>
      </c>
    </row>
    <row r="1523" spans="1:17" ht="120" customHeight="1" x14ac:dyDescent="0.2">
      <c r="A1523" s="1175" t="s">
        <v>19</v>
      </c>
      <c r="B1523" s="1172" t="s">
        <v>16</v>
      </c>
      <c r="C1523" s="1261"/>
      <c r="D1523" s="1261"/>
      <c r="E1523" s="1286" t="s">
        <v>2245</v>
      </c>
      <c r="F1523" s="1286" t="s">
        <v>2246</v>
      </c>
      <c r="G1523" s="46" t="s">
        <v>2247</v>
      </c>
      <c r="H1523" s="46" t="s">
        <v>2248</v>
      </c>
      <c r="I1523" s="936" t="s">
        <v>2248</v>
      </c>
      <c r="J1523" s="1181">
        <v>1</v>
      </c>
      <c r="K1523" s="1193">
        <v>45628</v>
      </c>
      <c r="L1523" s="1193">
        <v>45657</v>
      </c>
      <c r="M1523" s="1199">
        <f t="shared" si="51"/>
        <v>4.1428571428571432</v>
      </c>
      <c r="N1523" s="1032">
        <v>1</v>
      </c>
      <c r="O1523" s="947" t="s">
        <v>2249</v>
      </c>
      <c r="P1523" s="1173">
        <f t="shared" si="52"/>
        <v>1</v>
      </c>
      <c r="Q1523" s="803" t="str" cm="1">
        <f t="array" aca="1" ref="Q1523" ca="1">IF(ISNUMBER(P1523),IF(P1523=100%,"CUMPLIDA",IF(AND(ISNUMBER(L1523),ISNUMBER(INDIRECT("FECHA_"&amp;$B1523,1))), IF(L1523&lt;=INDIRECT("FECHA_"&amp;$B1523,1),"INCUMPLIDA","PROCESO"), "VERIFICAR FECHA")),"SIN VALOR AVANCE")</f>
        <v>CUMPLIDA</v>
      </c>
    </row>
    <row r="1524" spans="1:17" ht="75.75" x14ac:dyDescent="0.2">
      <c r="A1524" s="1175" t="s">
        <v>19</v>
      </c>
      <c r="B1524" s="1172" t="s">
        <v>16</v>
      </c>
      <c r="C1524" s="1261"/>
      <c r="D1524" s="1261"/>
      <c r="E1524" s="1286"/>
      <c r="F1524" s="1286"/>
      <c r="G1524" s="46" t="s">
        <v>2250</v>
      </c>
      <c r="H1524" s="46" t="s">
        <v>2251</v>
      </c>
      <c r="I1524" s="936" t="s">
        <v>2251</v>
      </c>
      <c r="J1524" s="1181">
        <v>25</v>
      </c>
      <c r="K1524" s="1193">
        <v>45672</v>
      </c>
      <c r="L1524" s="1193">
        <v>45823</v>
      </c>
      <c r="M1524" s="1199">
        <f t="shared" si="51"/>
        <v>21.571428571428573</v>
      </c>
      <c r="N1524" s="1032">
        <v>0</v>
      </c>
      <c r="O1524" s="947" t="s">
        <v>2252</v>
      </c>
      <c r="P1524" s="1173">
        <f t="shared" si="52"/>
        <v>0</v>
      </c>
      <c r="Q1524" s="803" t="str" cm="1">
        <f t="array" aca="1" ref="Q1524" ca="1">IF(ISNUMBER(P1524),IF(P1524=100%,"CUMPLIDA",IF(AND(ISNUMBER(L1524),ISNUMBER(INDIRECT("FECHA_"&amp;$B1524,1))), IF(L1524&lt;=INDIRECT("FECHA_"&amp;$B1524,1),"INCUMPLIDA","PROCESO"), "VERIFICAR FECHA")),"SIN VALOR AVANCE")</f>
        <v>PROCESO</v>
      </c>
    </row>
    <row r="1525" spans="1:17" ht="135.75" customHeight="1" x14ac:dyDescent="0.2">
      <c r="A1525" s="1175" t="s">
        <v>20</v>
      </c>
      <c r="B1525" s="44" t="s">
        <v>16</v>
      </c>
      <c r="C1525" s="1290" t="s">
        <v>2253</v>
      </c>
      <c r="D1525" s="1290" t="s">
        <v>2254</v>
      </c>
      <c r="E1525" s="1266" t="s">
        <v>5902</v>
      </c>
      <c r="F1525" s="1266" t="s">
        <v>2256</v>
      </c>
      <c r="G1525" s="46" t="s">
        <v>2257</v>
      </c>
      <c r="H1525" s="1201" t="s">
        <v>2258</v>
      </c>
      <c r="I1525" s="936" t="s">
        <v>92</v>
      </c>
      <c r="J1525" s="47">
        <v>1</v>
      </c>
      <c r="K1525" s="1053">
        <v>45231</v>
      </c>
      <c r="L1525" s="1053">
        <v>45504</v>
      </c>
      <c r="M1525" s="48">
        <f t="shared" si="51"/>
        <v>39</v>
      </c>
      <c r="N1525" s="1032">
        <v>1</v>
      </c>
      <c r="O1525" s="936" t="s">
        <v>4938</v>
      </c>
      <c r="P1525" s="1186">
        <f t="shared" si="52"/>
        <v>1</v>
      </c>
      <c r="Q1525" s="803" t="str" cm="1">
        <f t="array" aca="1" ref="Q1525" ca="1">IF(ISNUMBER(P1525),IF(P1525=100%,"CUMPLIDA",IF(AND(ISNUMBER(L1525),ISNUMBER(INDIRECT("FECHA_"&amp;$B1525,1))), IF(L1525&lt;=INDIRECT("FECHA_"&amp;$B1525,1),"INCUMPLIDA","PROCESO"), "VERIFICAR FECHA")),"SIN VALOR AVANCE")</f>
        <v>CUMPLIDA</v>
      </c>
    </row>
    <row r="1526" spans="1:17" ht="150.75" x14ac:dyDescent="0.2">
      <c r="A1526" s="1175" t="s">
        <v>20</v>
      </c>
      <c r="B1526" s="44" t="s">
        <v>16</v>
      </c>
      <c r="C1526" s="1290"/>
      <c r="D1526" s="1290"/>
      <c r="E1526" s="1266"/>
      <c r="F1526" s="1266"/>
      <c r="G1526" s="46" t="s">
        <v>2260</v>
      </c>
      <c r="H1526" s="1201" t="s">
        <v>95</v>
      </c>
      <c r="I1526" s="1189" t="s">
        <v>96</v>
      </c>
      <c r="J1526" s="47">
        <v>1</v>
      </c>
      <c r="K1526" s="1053">
        <v>45231</v>
      </c>
      <c r="L1526" s="1053">
        <v>45504</v>
      </c>
      <c r="M1526" s="48">
        <f t="shared" si="51"/>
        <v>39</v>
      </c>
      <c r="N1526" s="1032">
        <v>1</v>
      </c>
      <c r="O1526" s="936" t="s">
        <v>4941</v>
      </c>
      <c r="P1526" s="1186">
        <f t="shared" si="52"/>
        <v>1</v>
      </c>
      <c r="Q1526" s="803" t="str" cm="1">
        <f t="array" aca="1" ref="Q1526" ca="1">IF(ISNUMBER(P1526),IF(P1526=100%,"CUMPLIDA",IF(AND(ISNUMBER(L1526),ISNUMBER(INDIRECT("FECHA_"&amp;$B1526,1))), IF(L1526&lt;=INDIRECT("FECHA_"&amp;$B1526,1),"INCUMPLIDA","PROCESO"), "VERIFICAR FECHA")),"SIN VALOR AVANCE")</f>
        <v>CUMPLIDA</v>
      </c>
    </row>
    <row r="1527" spans="1:17" ht="75.75" x14ac:dyDescent="0.2">
      <c r="A1527" s="1175" t="s">
        <v>20</v>
      </c>
      <c r="B1527" s="44" t="s">
        <v>16</v>
      </c>
      <c r="C1527" s="1290"/>
      <c r="D1527" s="1290"/>
      <c r="E1527" s="1266"/>
      <c r="F1527" s="1266"/>
      <c r="G1527" s="1184" t="s">
        <v>2167</v>
      </c>
      <c r="H1527" s="1184" t="s">
        <v>98</v>
      </c>
      <c r="I1527" s="1202" t="s">
        <v>99</v>
      </c>
      <c r="J1527" s="1181">
        <v>1</v>
      </c>
      <c r="K1527" s="1203">
        <v>45323</v>
      </c>
      <c r="L1527" s="1203">
        <v>45747</v>
      </c>
      <c r="M1527" s="48">
        <f t="shared" si="51"/>
        <v>60.571428571428569</v>
      </c>
      <c r="N1527" s="1204">
        <v>0</v>
      </c>
      <c r="O1527" s="1205" t="s">
        <v>5903</v>
      </c>
      <c r="P1527" s="1206">
        <f t="shared" si="52"/>
        <v>0</v>
      </c>
      <c r="Q1527" s="803" t="str" cm="1">
        <f t="array" aca="1" ref="Q1527" ca="1">IF(ISNUMBER(P1527),IF(P1527=100%,"CUMPLIDA",IF(AND(ISNUMBER(L1527),ISNUMBER(INDIRECT("FECHA_"&amp;$B1527,1))), IF(L1527&lt;=INDIRECT("FECHA_"&amp;$B1527,1),"INCUMPLIDA","PROCESO"), "VERIFICAR FECHA")),"SIN VALOR AVANCE")</f>
        <v>PROCESO</v>
      </c>
    </row>
    <row r="1528" spans="1:17" ht="90.75" x14ac:dyDescent="0.2">
      <c r="A1528" s="1175" t="s">
        <v>20</v>
      </c>
      <c r="B1528" s="44" t="s">
        <v>16</v>
      </c>
      <c r="C1528" s="1290"/>
      <c r="D1528" s="1290"/>
      <c r="E1528" s="1266"/>
      <c r="F1528" s="1266"/>
      <c r="G1528" s="1184" t="s">
        <v>2263</v>
      </c>
      <c r="H1528" s="1184" t="s">
        <v>2263</v>
      </c>
      <c r="I1528" s="1202" t="s">
        <v>2264</v>
      </c>
      <c r="J1528" s="1181">
        <v>1</v>
      </c>
      <c r="K1528" s="1203">
        <v>45323</v>
      </c>
      <c r="L1528" s="1203">
        <v>45747</v>
      </c>
      <c r="M1528" s="48">
        <f t="shared" si="51"/>
        <v>60.571428571428569</v>
      </c>
      <c r="N1528" s="1204">
        <v>0</v>
      </c>
      <c r="O1528" s="1205" t="s">
        <v>5904</v>
      </c>
      <c r="P1528" s="1206">
        <f t="shared" si="52"/>
        <v>0</v>
      </c>
      <c r="Q1528" s="803" t="str" cm="1">
        <f t="array" aca="1" ref="Q1528" ca="1">IF(ISNUMBER(P1528),IF(P1528=100%,"CUMPLIDA",IF(AND(ISNUMBER(L1528),ISNUMBER(INDIRECT("FECHA_"&amp;$B1528,1))), IF(L1528&lt;=INDIRECT("FECHA_"&amp;$B1528,1),"INCUMPLIDA","PROCESO"), "VERIFICAR FECHA")),"SIN VALOR AVANCE")</f>
        <v>PROCESO</v>
      </c>
    </row>
    <row r="1529" spans="1:17" ht="90.75" x14ac:dyDescent="0.2">
      <c r="A1529" s="1175" t="s">
        <v>20</v>
      </c>
      <c r="B1529" s="44" t="s">
        <v>16</v>
      </c>
      <c r="C1529" s="1290"/>
      <c r="D1529" s="1290"/>
      <c r="E1529" s="1266"/>
      <c r="F1529" s="1266"/>
      <c r="G1529" s="1184" t="s">
        <v>237</v>
      </c>
      <c r="H1529" s="1184" t="s">
        <v>238</v>
      </c>
      <c r="I1529" s="1202" t="s">
        <v>239</v>
      </c>
      <c r="J1529" s="1181">
        <v>1</v>
      </c>
      <c r="K1529" s="1203">
        <v>45231</v>
      </c>
      <c r="L1529" s="1203">
        <v>45747</v>
      </c>
      <c r="M1529" s="48">
        <f t="shared" si="51"/>
        <v>73.714285714285708</v>
      </c>
      <c r="N1529" s="1204">
        <v>0</v>
      </c>
      <c r="O1529" s="1205" t="s">
        <v>5904</v>
      </c>
      <c r="P1529" s="1206">
        <f t="shared" si="52"/>
        <v>0</v>
      </c>
      <c r="Q1529" s="803" t="str" cm="1">
        <f t="array" aca="1" ref="Q1529" ca="1">IF(ISNUMBER(P1529),IF(P1529=100%,"CUMPLIDA",IF(AND(ISNUMBER(L1529),ISNUMBER(INDIRECT("FECHA_"&amp;$B1529,1))), IF(L1529&lt;=INDIRECT("FECHA_"&amp;$B1529,1),"INCUMPLIDA","PROCESO"), "VERIFICAR FECHA")),"SIN VALOR AVANCE")</f>
        <v>PROCESO</v>
      </c>
    </row>
    <row r="1530" spans="1:17" ht="75.75" x14ac:dyDescent="0.2">
      <c r="A1530" s="1175" t="s">
        <v>20</v>
      </c>
      <c r="B1530" s="44" t="s">
        <v>16</v>
      </c>
      <c r="C1530" s="1290"/>
      <c r="D1530" s="1290"/>
      <c r="E1530" s="1266"/>
      <c r="F1530" s="1266"/>
      <c r="G1530" s="1184" t="s">
        <v>104</v>
      </c>
      <c r="H1530" s="1184" t="s">
        <v>104</v>
      </c>
      <c r="I1530" s="1202" t="s">
        <v>105</v>
      </c>
      <c r="J1530" s="1181">
        <v>1</v>
      </c>
      <c r="K1530" s="1203">
        <v>45323</v>
      </c>
      <c r="L1530" s="1203">
        <v>45747</v>
      </c>
      <c r="M1530" s="48">
        <f t="shared" ref="M1530:M1547" si="53">(L1530-K1530)/7</f>
        <v>60.571428571428569</v>
      </c>
      <c r="N1530" s="1204">
        <v>0</v>
      </c>
      <c r="O1530" s="1205" t="s">
        <v>5903</v>
      </c>
      <c r="P1530" s="1206">
        <f t="shared" si="52"/>
        <v>0</v>
      </c>
      <c r="Q1530" s="803" t="str" cm="1">
        <f t="array" aca="1" ref="Q1530" ca="1">IF(ISNUMBER(P1530),IF(P1530=100%,"CUMPLIDA",IF(AND(ISNUMBER(L1530),ISNUMBER(INDIRECT("FECHA_"&amp;$B1530,1))), IF(L1530&lt;=INDIRECT("FECHA_"&amp;$B1530,1),"INCUMPLIDA","PROCESO"), "VERIFICAR FECHA")),"SIN VALOR AVANCE")</f>
        <v>PROCESO</v>
      </c>
    </row>
    <row r="1531" spans="1:17" ht="90.75" x14ac:dyDescent="0.2">
      <c r="A1531" s="1175" t="s">
        <v>20</v>
      </c>
      <c r="B1531" s="44" t="s">
        <v>16</v>
      </c>
      <c r="C1531" s="1290"/>
      <c r="D1531" s="1290"/>
      <c r="E1531" s="1266"/>
      <c r="F1531" s="1266"/>
      <c r="G1531" s="1184" t="s">
        <v>106</v>
      </c>
      <c r="H1531" s="1184" t="s">
        <v>106</v>
      </c>
      <c r="I1531" s="1202" t="s">
        <v>107</v>
      </c>
      <c r="J1531" s="1181">
        <v>1</v>
      </c>
      <c r="K1531" s="1203">
        <v>45231</v>
      </c>
      <c r="L1531" s="1203">
        <v>45747</v>
      </c>
      <c r="M1531" s="48">
        <f t="shared" si="53"/>
        <v>73.714285714285708</v>
      </c>
      <c r="N1531" s="1204">
        <v>0</v>
      </c>
      <c r="O1531" s="1205" t="s">
        <v>5904</v>
      </c>
      <c r="P1531" s="1206">
        <f t="shared" si="52"/>
        <v>0</v>
      </c>
      <c r="Q1531" s="803" t="str" cm="1">
        <f t="array" aca="1" ref="Q1531" ca="1">IF(ISNUMBER(P1531),IF(P1531=100%,"CUMPLIDA",IF(AND(ISNUMBER(L1531),ISNUMBER(INDIRECT("FECHA_"&amp;$B1531,1))), IF(L1531&lt;=INDIRECT("FECHA_"&amp;$B1531,1),"INCUMPLIDA","PROCESO"), "VERIFICAR FECHA")),"SIN VALOR AVANCE")</f>
        <v>PROCESO</v>
      </c>
    </row>
    <row r="1532" spans="1:17" ht="165.75" x14ac:dyDescent="0.2">
      <c r="A1532" s="1175" t="s">
        <v>20</v>
      </c>
      <c r="B1532" s="44" t="s">
        <v>16</v>
      </c>
      <c r="C1532" s="1290"/>
      <c r="D1532" s="1290"/>
      <c r="E1532" s="1266"/>
      <c r="F1532" s="1266"/>
      <c r="G1532" s="1184" t="s">
        <v>108</v>
      </c>
      <c r="H1532" s="1184" t="s">
        <v>108</v>
      </c>
      <c r="I1532" s="1202" t="s">
        <v>109</v>
      </c>
      <c r="J1532" s="1181">
        <v>1</v>
      </c>
      <c r="K1532" s="1203">
        <v>45231</v>
      </c>
      <c r="L1532" s="1203">
        <v>45808</v>
      </c>
      <c r="M1532" s="48">
        <f t="shared" si="53"/>
        <v>82.428571428571431</v>
      </c>
      <c r="N1532" s="1204">
        <v>0</v>
      </c>
      <c r="O1532" s="1205" t="s">
        <v>5905</v>
      </c>
      <c r="P1532" s="1206">
        <f t="shared" si="52"/>
        <v>0</v>
      </c>
      <c r="Q1532" s="803" t="str" cm="1">
        <f t="array" aca="1" ref="Q1532" ca="1">IF(ISNUMBER(P1532),IF(P1532=100%,"CUMPLIDA",IF(AND(ISNUMBER(L1532),ISNUMBER(INDIRECT("FECHA_"&amp;$B1532,1))), IF(L1532&lt;=INDIRECT("FECHA_"&amp;$B1532,1),"INCUMPLIDA","PROCESO"), "VERIFICAR FECHA")),"SIN VALOR AVANCE")</f>
        <v>PROCESO</v>
      </c>
    </row>
    <row r="1533" spans="1:17" ht="150.75" x14ac:dyDescent="0.2">
      <c r="A1533" s="1175" t="s">
        <v>20</v>
      </c>
      <c r="B1533" s="44" t="s">
        <v>16</v>
      </c>
      <c r="C1533" s="1290"/>
      <c r="D1533" s="1290"/>
      <c r="E1533" s="1266"/>
      <c r="F1533" s="1266"/>
      <c r="G1533" s="1184" t="s">
        <v>110</v>
      </c>
      <c r="H1533" s="1184" t="s">
        <v>111</v>
      </c>
      <c r="I1533" s="1202" t="s">
        <v>112</v>
      </c>
      <c r="J1533" s="1181">
        <v>12</v>
      </c>
      <c r="K1533" s="1203">
        <v>45809</v>
      </c>
      <c r="L1533" s="1203">
        <v>46660</v>
      </c>
      <c r="M1533" s="48">
        <f t="shared" si="53"/>
        <v>121.57142857142857</v>
      </c>
      <c r="N1533" s="1204">
        <v>0</v>
      </c>
      <c r="O1533" s="1205" t="s">
        <v>5906</v>
      </c>
      <c r="P1533" s="1206">
        <f t="shared" si="52"/>
        <v>0</v>
      </c>
      <c r="Q1533" s="803" t="str" cm="1">
        <f t="array" aca="1" ref="Q1533" ca="1">IF(ISNUMBER(P1533),IF(P1533=100%,"CUMPLIDA",IF(AND(ISNUMBER(L1533),ISNUMBER(INDIRECT("FECHA_"&amp;$B1533,1))), IF(L1533&lt;=INDIRECT("FECHA_"&amp;$B1533,1),"INCUMPLIDA","PROCESO"), "VERIFICAR FECHA")),"SIN VALOR AVANCE")</f>
        <v>PROCESO</v>
      </c>
    </row>
    <row r="1534" spans="1:17" ht="75.75" x14ac:dyDescent="0.2">
      <c r="A1534" s="1175" t="s">
        <v>20</v>
      </c>
      <c r="B1534" s="44" t="s">
        <v>16</v>
      </c>
      <c r="C1534" s="1290"/>
      <c r="D1534" s="1290"/>
      <c r="E1534" s="1266"/>
      <c r="F1534" s="1266"/>
      <c r="G1534" s="1184" t="s">
        <v>114</v>
      </c>
      <c r="H1534" s="1184" t="s">
        <v>115</v>
      </c>
      <c r="I1534" s="1202" t="s">
        <v>116</v>
      </c>
      <c r="J1534" s="1181">
        <v>1</v>
      </c>
      <c r="K1534" s="1203">
        <v>45809</v>
      </c>
      <c r="L1534" s="1203">
        <v>46660</v>
      </c>
      <c r="M1534" s="48">
        <f t="shared" si="53"/>
        <v>121.57142857142857</v>
      </c>
      <c r="N1534" s="1204">
        <v>0</v>
      </c>
      <c r="O1534" s="1205" t="s">
        <v>5903</v>
      </c>
      <c r="P1534" s="1206">
        <f t="shared" si="52"/>
        <v>0</v>
      </c>
      <c r="Q1534" s="803" t="str" cm="1">
        <f t="array" aca="1" ref="Q1534" ca="1">IF(ISNUMBER(P1534),IF(P1534=100%,"CUMPLIDA",IF(AND(ISNUMBER(L1534),ISNUMBER(INDIRECT("FECHA_"&amp;$B1534,1))), IF(L1534&lt;=INDIRECT("FECHA_"&amp;$B1534,1),"INCUMPLIDA","PROCESO"), "VERIFICAR FECHA")),"SIN VALOR AVANCE")</f>
        <v>PROCESO</v>
      </c>
    </row>
    <row r="1535" spans="1:17" ht="255.75" x14ac:dyDescent="0.2">
      <c r="A1535" s="1175" t="s">
        <v>20</v>
      </c>
      <c r="B1535" s="44" t="s">
        <v>16</v>
      </c>
      <c r="C1535" s="1290"/>
      <c r="D1535" s="1290"/>
      <c r="E1535" s="1266"/>
      <c r="F1535" s="1266"/>
      <c r="G1535" s="1184" t="s">
        <v>117</v>
      </c>
      <c r="H1535" s="1184" t="s">
        <v>118</v>
      </c>
      <c r="I1535" s="1202" t="s">
        <v>2268</v>
      </c>
      <c r="J1535" s="1181">
        <v>2</v>
      </c>
      <c r="K1535" s="1203">
        <v>45809</v>
      </c>
      <c r="L1535" s="1203">
        <v>46660</v>
      </c>
      <c r="M1535" s="48">
        <f t="shared" si="53"/>
        <v>121.57142857142857</v>
      </c>
      <c r="N1535" s="1204">
        <v>0</v>
      </c>
      <c r="O1535" s="1205" t="s">
        <v>5907</v>
      </c>
      <c r="P1535" s="1206">
        <f t="shared" si="52"/>
        <v>0</v>
      </c>
      <c r="Q1535" s="803" t="str" cm="1">
        <f t="array" aca="1" ref="Q1535" ca="1">IF(ISNUMBER(P1535),IF(P1535=100%,"CUMPLIDA",IF(AND(ISNUMBER(L1535),ISNUMBER(INDIRECT("FECHA_"&amp;$B1535,1))), IF(L1535&lt;=INDIRECT("FECHA_"&amp;$B1535,1),"INCUMPLIDA","PROCESO"), "VERIFICAR FECHA")),"SIN VALOR AVANCE")</f>
        <v>PROCESO</v>
      </c>
    </row>
    <row r="1536" spans="1:17" ht="150.75" customHeight="1" x14ac:dyDescent="0.2">
      <c r="A1536" s="1175" t="s">
        <v>20</v>
      </c>
      <c r="B1536" s="44" t="s">
        <v>16</v>
      </c>
      <c r="C1536" s="1290" t="s">
        <v>2270</v>
      </c>
      <c r="D1536" s="1290" t="s">
        <v>2271</v>
      </c>
      <c r="E1536" s="1266" t="s">
        <v>5908</v>
      </c>
      <c r="F1536" s="1266" t="s">
        <v>2273</v>
      </c>
      <c r="G1536" s="46" t="s">
        <v>2274</v>
      </c>
      <c r="H1536" s="46" t="s">
        <v>2275</v>
      </c>
      <c r="I1536" s="1189" t="s">
        <v>2276</v>
      </c>
      <c r="J1536" s="47">
        <v>13</v>
      </c>
      <c r="K1536" s="1053">
        <v>44835</v>
      </c>
      <c r="L1536" s="1053">
        <v>46022</v>
      </c>
      <c r="M1536" s="48">
        <f t="shared" si="53"/>
        <v>169.57142857142858</v>
      </c>
      <c r="N1536" s="1032">
        <v>3</v>
      </c>
      <c r="O1536" s="936" t="s">
        <v>5909</v>
      </c>
      <c r="P1536" s="1173">
        <f t="shared" si="52"/>
        <v>0.23076923076923078</v>
      </c>
      <c r="Q1536" s="803" t="str" cm="1">
        <f t="array" aca="1" ref="Q1536" ca="1">IF(ISNUMBER(P1536),IF(P1536=100%,"CUMPLIDA",IF(AND(ISNUMBER(L1536),ISNUMBER(INDIRECT("FECHA_"&amp;$B1536,1))), IF(L1536&lt;=INDIRECT("FECHA_"&amp;$B1536,1),"INCUMPLIDA","PROCESO"), "VERIFICAR FECHA")),"SIN VALOR AVANCE")</f>
        <v>PROCESO</v>
      </c>
    </row>
    <row r="1537" spans="1:17" ht="105.75" x14ac:dyDescent="0.2">
      <c r="A1537" s="1175" t="s">
        <v>20</v>
      </c>
      <c r="B1537" s="44" t="s">
        <v>16</v>
      </c>
      <c r="C1537" s="1290"/>
      <c r="D1537" s="1290"/>
      <c r="E1537" s="1266"/>
      <c r="F1537" s="1266"/>
      <c r="G1537" s="46" t="s">
        <v>2278</v>
      </c>
      <c r="H1537" s="46" t="s">
        <v>2279</v>
      </c>
      <c r="I1537" s="1189" t="s">
        <v>2280</v>
      </c>
      <c r="J1537" s="47">
        <v>34</v>
      </c>
      <c r="K1537" s="1053">
        <v>44835</v>
      </c>
      <c r="L1537" s="1053">
        <v>46022</v>
      </c>
      <c r="M1537" s="48">
        <f t="shared" si="53"/>
        <v>169.57142857142858</v>
      </c>
      <c r="N1537" s="1032">
        <v>19.72</v>
      </c>
      <c r="O1537" s="936" t="s">
        <v>5910</v>
      </c>
      <c r="P1537" s="1173">
        <f t="shared" si="52"/>
        <v>0.57999999999999996</v>
      </c>
      <c r="Q1537" s="803" t="str" cm="1">
        <f t="array" aca="1" ref="Q1537" ca="1">IF(ISNUMBER(P1537),IF(P1537=100%,"CUMPLIDA",IF(AND(ISNUMBER(L1537),ISNUMBER(INDIRECT("FECHA_"&amp;$B1537,1))), IF(L1537&lt;=INDIRECT("FECHA_"&amp;$B1537,1),"INCUMPLIDA","PROCESO"), "VERIFICAR FECHA")),"SIN VALOR AVANCE")</f>
        <v>PROCESO</v>
      </c>
    </row>
    <row r="1538" spans="1:17" ht="195.75" customHeight="1" x14ac:dyDescent="0.2">
      <c r="A1538" s="1175" t="s">
        <v>20</v>
      </c>
      <c r="B1538" s="44" t="s">
        <v>16</v>
      </c>
      <c r="C1538" s="1290" t="s">
        <v>2077</v>
      </c>
      <c r="D1538" s="1290" t="s">
        <v>2282</v>
      </c>
      <c r="E1538" s="1286" t="s">
        <v>5911</v>
      </c>
      <c r="F1538" s="1286" t="s">
        <v>2284</v>
      </c>
      <c r="G1538" s="46" t="s">
        <v>2167</v>
      </c>
      <c r="H1538" s="46" t="s">
        <v>2168</v>
      </c>
      <c r="I1538" s="936" t="s">
        <v>2169</v>
      </c>
      <c r="J1538" s="47">
        <v>1</v>
      </c>
      <c r="K1538" s="1053">
        <v>45323</v>
      </c>
      <c r="L1538" s="1053">
        <v>45747</v>
      </c>
      <c r="M1538" s="48">
        <f t="shared" si="53"/>
        <v>60.571428571428569</v>
      </c>
      <c r="N1538" s="1032">
        <v>0</v>
      </c>
      <c r="O1538" s="936" t="s">
        <v>5912</v>
      </c>
      <c r="P1538" s="1173">
        <f t="shared" si="52"/>
        <v>0</v>
      </c>
      <c r="Q1538" s="803" t="str" cm="1">
        <f t="array" aca="1" ref="Q1538" ca="1">IF(ISNUMBER(P1538),IF(P1538=100%,"CUMPLIDA",IF(AND(ISNUMBER(L1538),ISNUMBER(INDIRECT("FECHA_"&amp;$B1538,1))), IF(L1538&lt;=INDIRECT("FECHA_"&amp;$B1538,1),"INCUMPLIDA","PROCESO"), "VERIFICAR FECHA")),"SIN VALOR AVANCE")</f>
        <v>PROCESO</v>
      </c>
    </row>
    <row r="1539" spans="1:17" ht="120.75" x14ac:dyDescent="0.2">
      <c r="A1539" s="1175" t="s">
        <v>20</v>
      </c>
      <c r="B1539" s="44" t="s">
        <v>16</v>
      </c>
      <c r="C1539" s="1290"/>
      <c r="D1539" s="1290"/>
      <c r="E1539" s="1286"/>
      <c r="F1539" s="1286"/>
      <c r="G1539" s="46" t="s">
        <v>101</v>
      </c>
      <c r="H1539" s="46" t="s">
        <v>101</v>
      </c>
      <c r="I1539" s="936" t="s">
        <v>102</v>
      </c>
      <c r="J1539" s="47">
        <v>1</v>
      </c>
      <c r="K1539" s="1053">
        <v>45323</v>
      </c>
      <c r="L1539" s="1053">
        <v>45747</v>
      </c>
      <c r="M1539" s="48">
        <f t="shared" si="53"/>
        <v>60.571428571428569</v>
      </c>
      <c r="N1539" s="1032">
        <v>0</v>
      </c>
      <c r="O1539" s="936" t="s">
        <v>5913</v>
      </c>
      <c r="P1539" s="1173">
        <f t="shared" si="52"/>
        <v>0</v>
      </c>
      <c r="Q1539" s="803" t="str" cm="1">
        <f t="array" aca="1" ref="Q1539" ca="1">IF(ISNUMBER(P1539),IF(P1539=100%,"CUMPLIDA",IF(AND(ISNUMBER(L1539),ISNUMBER(INDIRECT("FECHA_"&amp;$B1539,1))), IF(L1539&lt;=INDIRECT("FECHA_"&amp;$B1539,1),"INCUMPLIDA","PROCESO"), "VERIFICAR FECHA")),"SIN VALOR AVANCE")</f>
        <v>PROCESO</v>
      </c>
    </row>
    <row r="1540" spans="1:17" ht="120.75" x14ac:dyDescent="0.2">
      <c r="A1540" s="1175" t="s">
        <v>20</v>
      </c>
      <c r="B1540" s="44" t="s">
        <v>16</v>
      </c>
      <c r="C1540" s="1290"/>
      <c r="D1540" s="1290"/>
      <c r="E1540" s="1286"/>
      <c r="F1540" s="1286"/>
      <c r="G1540" s="46" t="s">
        <v>237</v>
      </c>
      <c r="H1540" s="46" t="s">
        <v>238</v>
      </c>
      <c r="I1540" s="936" t="s">
        <v>239</v>
      </c>
      <c r="J1540" s="47">
        <v>1</v>
      </c>
      <c r="K1540" s="1053">
        <v>45231</v>
      </c>
      <c r="L1540" s="1053">
        <v>45747</v>
      </c>
      <c r="M1540" s="48">
        <f t="shared" si="53"/>
        <v>73.714285714285708</v>
      </c>
      <c r="N1540" s="1032">
        <v>0</v>
      </c>
      <c r="O1540" s="936" t="s">
        <v>5913</v>
      </c>
      <c r="P1540" s="1173">
        <f t="shared" si="52"/>
        <v>0</v>
      </c>
      <c r="Q1540" s="803" t="str" cm="1">
        <f t="array" aca="1" ref="Q1540" ca="1">IF(ISNUMBER(P1540),IF(P1540=100%,"CUMPLIDA",IF(AND(ISNUMBER(L1540),ISNUMBER(INDIRECT("FECHA_"&amp;$B1540,1))), IF(L1540&lt;=INDIRECT("FECHA_"&amp;$B1540,1),"INCUMPLIDA","PROCESO"), "VERIFICAR FECHA")),"SIN VALOR AVANCE")</f>
        <v>PROCESO</v>
      </c>
    </row>
    <row r="1541" spans="1:17" ht="165.75" x14ac:dyDescent="0.2">
      <c r="A1541" s="1175" t="s">
        <v>20</v>
      </c>
      <c r="B1541" s="44" t="s">
        <v>16</v>
      </c>
      <c r="C1541" s="1290"/>
      <c r="D1541" s="1290"/>
      <c r="E1541" s="1286"/>
      <c r="F1541" s="1286"/>
      <c r="G1541" s="46" t="s">
        <v>104</v>
      </c>
      <c r="H1541" s="46" t="s">
        <v>104</v>
      </c>
      <c r="I1541" s="936" t="s">
        <v>2172</v>
      </c>
      <c r="J1541" s="47">
        <v>1</v>
      </c>
      <c r="K1541" s="1053">
        <v>45323</v>
      </c>
      <c r="L1541" s="1053">
        <v>45747</v>
      </c>
      <c r="M1541" s="48">
        <f t="shared" si="53"/>
        <v>60.571428571428569</v>
      </c>
      <c r="N1541" s="1032">
        <v>0</v>
      </c>
      <c r="O1541" s="936" t="s">
        <v>5914</v>
      </c>
      <c r="P1541" s="1173">
        <f t="shared" si="52"/>
        <v>0</v>
      </c>
      <c r="Q1541" s="803" t="str" cm="1">
        <f t="array" aca="1" ref="Q1541" ca="1">IF(ISNUMBER(P1541),IF(P1541=100%,"CUMPLIDA",IF(AND(ISNUMBER(L1541),ISNUMBER(INDIRECT("FECHA_"&amp;$B1541,1))), IF(L1541&lt;=INDIRECT("FECHA_"&amp;$B1541,1),"INCUMPLIDA","PROCESO"), "VERIFICAR FECHA")),"SIN VALOR AVANCE")</f>
        <v>PROCESO</v>
      </c>
    </row>
    <row r="1542" spans="1:17" ht="75.75" x14ac:dyDescent="0.2">
      <c r="A1542" s="1175" t="s">
        <v>20</v>
      </c>
      <c r="B1542" s="44" t="s">
        <v>16</v>
      </c>
      <c r="C1542" s="1290"/>
      <c r="D1542" s="1290"/>
      <c r="E1542" s="1286"/>
      <c r="F1542" s="1286"/>
      <c r="G1542" s="46" t="s">
        <v>106</v>
      </c>
      <c r="H1542" s="46" t="s">
        <v>106</v>
      </c>
      <c r="I1542" s="936" t="s">
        <v>107</v>
      </c>
      <c r="J1542" s="47">
        <v>1</v>
      </c>
      <c r="K1542" s="1053">
        <v>45231</v>
      </c>
      <c r="L1542" s="1053">
        <v>45747</v>
      </c>
      <c r="M1542" s="48">
        <f t="shared" si="53"/>
        <v>73.714285714285708</v>
      </c>
      <c r="N1542" s="1032">
        <v>0</v>
      </c>
      <c r="O1542" s="936" t="s">
        <v>5915</v>
      </c>
      <c r="P1542" s="1173">
        <f t="shared" si="52"/>
        <v>0</v>
      </c>
      <c r="Q1542" s="803" t="str" cm="1">
        <f t="array" aca="1" ref="Q1542" ca="1">IF(ISNUMBER(P1542),IF(P1542=100%,"CUMPLIDA",IF(AND(ISNUMBER(L1542),ISNUMBER(INDIRECT("FECHA_"&amp;$B1542,1))), IF(L1542&lt;=INDIRECT("FECHA_"&amp;$B1542,1),"INCUMPLIDA","PROCESO"), "VERIFICAR FECHA")),"SIN VALOR AVANCE")</f>
        <v>PROCESO</v>
      </c>
    </row>
    <row r="1543" spans="1:17" ht="195.75" x14ac:dyDescent="0.2">
      <c r="A1543" s="1175" t="s">
        <v>20</v>
      </c>
      <c r="B1543" s="44" t="s">
        <v>16</v>
      </c>
      <c r="C1543" s="1290"/>
      <c r="D1543" s="1290"/>
      <c r="E1543" s="1286"/>
      <c r="F1543" s="1286"/>
      <c r="G1543" s="46" t="s">
        <v>108</v>
      </c>
      <c r="H1543" s="46" t="s">
        <v>108</v>
      </c>
      <c r="I1543" s="936" t="s">
        <v>2289</v>
      </c>
      <c r="J1543" s="47">
        <v>1</v>
      </c>
      <c r="K1543" s="1053">
        <v>45232</v>
      </c>
      <c r="L1543" s="1053">
        <v>45808</v>
      </c>
      <c r="M1543" s="48">
        <f t="shared" si="53"/>
        <v>82.285714285714292</v>
      </c>
      <c r="N1543" s="1032">
        <v>0</v>
      </c>
      <c r="O1543" s="936" t="s">
        <v>5916</v>
      </c>
      <c r="P1543" s="1173">
        <f t="shared" si="52"/>
        <v>0</v>
      </c>
      <c r="Q1543" s="803" t="str" cm="1">
        <f t="array" aca="1" ref="Q1543" ca="1">IF(ISNUMBER(P1543),IF(P1543=100%,"CUMPLIDA",IF(AND(ISNUMBER(L1543),ISNUMBER(INDIRECT("FECHA_"&amp;$B1543,1))), IF(L1543&lt;=INDIRECT("FECHA_"&amp;$B1543,1),"INCUMPLIDA","PROCESO"), "VERIFICAR FECHA")),"SIN VALOR AVANCE")</f>
        <v>PROCESO</v>
      </c>
    </row>
    <row r="1544" spans="1:17" ht="75.75" x14ac:dyDescent="0.2">
      <c r="A1544" s="1175" t="s">
        <v>20</v>
      </c>
      <c r="B1544" s="44" t="s">
        <v>16</v>
      </c>
      <c r="C1544" s="1290"/>
      <c r="D1544" s="1290"/>
      <c r="E1544" s="1286"/>
      <c r="F1544" s="1286"/>
      <c r="G1544" s="46" t="s">
        <v>110</v>
      </c>
      <c r="H1544" s="46" t="s">
        <v>111</v>
      </c>
      <c r="I1544" s="936" t="s">
        <v>112</v>
      </c>
      <c r="J1544" s="47">
        <v>7</v>
      </c>
      <c r="K1544" s="1053">
        <v>46024</v>
      </c>
      <c r="L1544" s="1053">
        <v>46660</v>
      </c>
      <c r="M1544" s="48">
        <f t="shared" si="53"/>
        <v>90.857142857142861</v>
      </c>
      <c r="N1544" s="1032">
        <v>0</v>
      </c>
      <c r="O1544" s="936" t="s">
        <v>5915</v>
      </c>
      <c r="P1544" s="1173">
        <f t="shared" si="52"/>
        <v>0</v>
      </c>
      <c r="Q1544" s="803" t="str" cm="1">
        <f t="array" aca="1" ref="Q1544" ca="1">IF(ISNUMBER(P1544),IF(P1544=100%,"CUMPLIDA",IF(AND(ISNUMBER(L1544),ISNUMBER(INDIRECT("FECHA_"&amp;$B1544,1))), IF(L1544&lt;=INDIRECT("FECHA_"&amp;$B1544,1),"INCUMPLIDA","PROCESO"), "VERIFICAR FECHA")),"SIN VALOR AVANCE")</f>
        <v>PROCESO</v>
      </c>
    </row>
    <row r="1545" spans="1:17" ht="150.75" x14ac:dyDescent="0.2">
      <c r="A1545" s="1175" t="s">
        <v>20</v>
      </c>
      <c r="B1545" s="44" t="s">
        <v>16</v>
      </c>
      <c r="C1545" s="1290"/>
      <c r="D1545" s="1290"/>
      <c r="E1545" s="1286"/>
      <c r="F1545" s="1286"/>
      <c r="G1545" s="46" t="s">
        <v>114</v>
      </c>
      <c r="H1545" s="46" t="s">
        <v>115</v>
      </c>
      <c r="I1545" s="936" t="s">
        <v>116</v>
      </c>
      <c r="J1545" s="47">
        <v>1</v>
      </c>
      <c r="K1545" s="1053">
        <v>46024</v>
      </c>
      <c r="L1545" s="1053">
        <v>46660</v>
      </c>
      <c r="M1545" s="48">
        <f t="shared" si="53"/>
        <v>90.857142857142861</v>
      </c>
      <c r="N1545" s="1032">
        <v>0</v>
      </c>
      <c r="O1545" s="936" t="s">
        <v>5917</v>
      </c>
      <c r="P1545" s="1173">
        <f t="shared" si="52"/>
        <v>0</v>
      </c>
      <c r="Q1545" s="803" t="str" cm="1">
        <f t="array" aca="1" ref="Q1545" ca="1">IF(ISNUMBER(P1545),IF(P1545=100%,"CUMPLIDA",IF(AND(ISNUMBER(L1545),ISNUMBER(INDIRECT("FECHA_"&amp;$B1545,1))), IF(L1545&lt;=INDIRECT("FECHA_"&amp;$B1545,1),"INCUMPLIDA","PROCESO"), "VERIFICAR FECHA")),"SIN VALOR AVANCE")</f>
        <v>PROCESO</v>
      </c>
    </row>
    <row r="1546" spans="1:17" ht="195.75" x14ac:dyDescent="0.2">
      <c r="A1546" s="1175" t="s">
        <v>20</v>
      </c>
      <c r="B1546" s="44" t="s">
        <v>16</v>
      </c>
      <c r="C1546" s="1290"/>
      <c r="D1546" s="1290"/>
      <c r="E1546" s="1286"/>
      <c r="F1546" s="1286"/>
      <c r="G1546" s="46" t="s">
        <v>117</v>
      </c>
      <c r="H1546" s="46" t="s">
        <v>118</v>
      </c>
      <c r="I1546" s="936" t="s">
        <v>119</v>
      </c>
      <c r="J1546" s="47">
        <v>2</v>
      </c>
      <c r="K1546" s="1053">
        <v>46024</v>
      </c>
      <c r="L1546" s="1053">
        <v>46660</v>
      </c>
      <c r="M1546" s="48">
        <f t="shared" si="53"/>
        <v>90.857142857142861</v>
      </c>
      <c r="N1546" s="1032">
        <v>0</v>
      </c>
      <c r="O1546" s="936" t="s">
        <v>5916</v>
      </c>
      <c r="P1546" s="1173">
        <f t="shared" si="52"/>
        <v>0</v>
      </c>
      <c r="Q1546" s="803" t="str" cm="1">
        <f t="array" aca="1" ref="Q1546" ca="1">IF(ISNUMBER(P1546),IF(P1546=100%,"CUMPLIDA",IF(AND(ISNUMBER(L1546),ISNUMBER(INDIRECT("FECHA_"&amp;$B1546,1))), IF(L1546&lt;=INDIRECT("FECHA_"&amp;$B1546,1),"INCUMPLIDA","PROCESO"), "VERIFICAR FECHA")),"SIN VALOR AVANCE")</f>
        <v>PROCESO</v>
      </c>
    </row>
    <row r="1547" spans="1:17" ht="120.75" x14ac:dyDescent="0.2">
      <c r="A1547" s="1175" t="s">
        <v>20</v>
      </c>
      <c r="B1547" s="44" t="s">
        <v>16</v>
      </c>
      <c r="C1547" s="1290"/>
      <c r="D1547" s="1290"/>
      <c r="E1547" s="1286"/>
      <c r="F1547" s="1286"/>
      <c r="G1547" s="46" t="s">
        <v>2292</v>
      </c>
      <c r="H1547" s="1178" t="s">
        <v>2293</v>
      </c>
      <c r="I1547" s="936" t="s">
        <v>2294</v>
      </c>
      <c r="J1547" s="47">
        <v>1</v>
      </c>
      <c r="K1547" s="1053">
        <v>45505</v>
      </c>
      <c r="L1547" s="1053">
        <v>46203</v>
      </c>
      <c r="M1547" s="48">
        <f t="shared" si="53"/>
        <v>99.714285714285708</v>
      </c>
      <c r="N1547" s="1032">
        <v>0.217</v>
      </c>
      <c r="O1547" s="936" t="s">
        <v>5913</v>
      </c>
      <c r="P1547" s="1173">
        <f t="shared" si="52"/>
        <v>0.217</v>
      </c>
      <c r="Q1547" s="803" t="str" cm="1">
        <f t="array" aca="1" ref="Q1547" ca="1">IF(ISNUMBER(P1547),IF(P1547=100%,"CUMPLIDA",IF(AND(ISNUMBER(L1547),ISNUMBER(INDIRECT("FECHA_"&amp;$B1547,1))), IF(L1547&lt;=INDIRECT("FECHA_"&amp;$B1547,1),"INCUMPLIDA","PROCESO"), "VERIFICAR FECHA")),"SIN VALOR AVANCE")</f>
        <v>PROCESO</v>
      </c>
    </row>
    <row r="1548" spans="1:17" ht="376.5" x14ac:dyDescent="0.2">
      <c r="A1548" s="1171" t="s">
        <v>12</v>
      </c>
      <c r="B1548" s="1172" t="s">
        <v>16</v>
      </c>
      <c r="C1548" s="44" t="s">
        <v>2295</v>
      </c>
      <c r="D1548" s="44" t="s">
        <v>2296</v>
      </c>
      <c r="E1548" s="45" t="s">
        <v>5918</v>
      </c>
      <c r="F1548" s="45" t="s">
        <v>2298</v>
      </c>
      <c r="G1548" s="1187" t="s">
        <v>2299</v>
      </c>
      <c r="H1548" s="46" t="s">
        <v>279</v>
      </c>
      <c r="I1548" s="1188" t="s">
        <v>2300</v>
      </c>
      <c r="J1548" s="47">
        <v>1</v>
      </c>
      <c r="K1548" s="1053">
        <v>44743</v>
      </c>
      <c r="L1548" s="1053">
        <v>45838</v>
      </c>
      <c r="M1548" s="48">
        <f>(L1548-K1548)/7</f>
        <v>156.42857142857142</v>
      </c>
      <c r="N1548" s="1032">
        <v>0.7863</v>
      </c>
      <c r="O1548" s="1188" t="s">
        <v>5919</v>
      </c>
      <c r="P1548" s="1173">
        <f t="shared" si="52"/>
        <v>0.7863</v>
      </c>
      <c r="Q1548" s="803" t="str" cm="1">
        <f t="array" aca="1" ref="Q1548" ca="1">IF(ISNUMBER(P1548),IF(P1548=100%,"CUMPLIDA",IF(AND(ISNUMBER(L1548),ISNUMBER(INDIRECT("FECHA_"&amp;$B1548,1))), IF(L1548&lt;=INDIRECT("FECHA_"&amp;$B1548,1),"INCUMPLIDA","PROCESO"), "VERIFICAR FECHA")),"SIN VALOR AVANCE")</f>
        <v>PROCESO</v>
      </c>
    </row>
    <row r="1549" spans="1:17" ht="360" customHeight="1" x14ac:dyDescent="0.2">
      <c r="A1549" s="1171" t="s">
        <v>12</v>
      </c>
      <c r="B1549" s="1172" t="s">
        <v>16</v>
      </c>
      <c r="C1549" s="1261" t="s">
        <v>2302</v>
      </c>
      <c r="D1549" s="1261" t="s">
        <v>2303</v>
      </c>
      <c r="E1549" s="1266" t="s">
        <v>5920</v>
      </c>
      <c r="F1549" s="1266" t="s">
        <v>2305</v>
      </c>
      <c r="G1549" s="45" t="s">
        <v>2306</v>
      </c>
      <c r="H1549" s="46" t="s">
        <v>2307</v>
      </c>
      <c r="I1549" s="947" t="s">
        <v>2307</v>
      </c>
      <c r="J1549" s="47">
        <v>1</v>
      </c>
      <c r="K1549" s="1053">
        <v>44805</v>
      </c>
      <c r="L1549" s="1053">
        <v>45869</v>
      </c>
      <c r="M1549" s="48">
        <f t="shared" ref="M1549:M1552" si="54">(L1549-K1549)/7</f>
        <v>152</v>
      </c>
      <c r="N1549" s="1032">
        <v>0.8</v>
      </c>
      <c r="O1549" s="947" t="s">
        <v>5921</v>
      </c>
      <c r="P1549" s="1173">
        <f t="shared" si="52"/>
        <v>0.8</v>
      </c>
      <c r="Q1549" s="803" t="str" cm="1">
        <f t="array" aca="1" ref="Q1549" ca="1">IF(ISNUMBER(P1549),IF(P1549=100%,"CUMPLIDA",IF(AND(ISNUMBER(L1549),ISNUMBER(INDIRECT("FECHA_"&amp;$B1549,1))), IF(L1549&lt;=INDIRECT("FECHA_"&amp;$B1549,1),"INCUMPLIDA","PROCESO"), "VERIFICAR FECHA")),"SIN VALOR AVANCE")</f>
        <v>PROCESO</v>
      </c>
    </row>
    <row r="1550" spans="1:17" ht="409.5" x14ac:dyDescent="0.2">
      <c r="A1550" s="1171" t="s">
        <v>12</v>
      </c>
      <c r="B1550" s="1172" t="s">
        <v>16</v>
      </c>
      <c r="C1550" s="1261"/>
      <c r="D1550" s="1261"/>
      <c r="E1550" s="1266"/>
      <c r="F1550" s="1266"/>
      <c r="G1550" s="45" t="s">
        <v>2309</v>
      </c>
      <c r="H1550" s="45" t="s">
        <v>2307</v>
      </c>
      <c r="I1550" s="947" t="s">
        <v>2307</v>
      </c>
      <c r="J1550" s="47">
        <v>1</v>
      </c>
      <c r="K1550" s="1053">
        <v>44805</v>
      </c>
      <c r="L1550" s="1053">
        <v>45869</v>
      </c>
      <c r="M1550" s="48">
        <f t="shared" si="54"/>
        <v>152</v>
      </c>
      <c r="N1550" s="1032">
        <v>0.71</v>
      </c>
      <c r="O1550" s="947" t="s">
        <v>5922</v>
      </c>
      <c r="P1550" s="1173">
        <f t="shared" si="52"/>
        <v>0.71</v>
      </c>
      <c r="Q1550" s="803" t="str" cm="1">
        <f t="array" aca="1" ref="Q1550" ca="1">IF(ISNUMBER(P1550),IF(P1550=100%,"CUMPLIDA",IF(AND(ISNUMBER(L1550),ISNUMBER(INDIRECT("FECHA_"&amp;$B1550,1))), IF(L1550&lt;=INDIRECT("FECHA_"&amp;$B1550,1),"INCUMPLIDA","PROCESO"), "VERIFICAR FECHA")),"SIN VALOR AVANCE")</f>
        <v>PROCESO</v>
      </c>
    </row>
    <row r="1551" spans="1:17" ht="60.75" x14ac:dyDescent="0.2">
      <c r="A1551" s="1171" t="s">
        <v>12</v>
      </c>
      <c r="B1551" s="1172" t="s">
        <v>16</v>
      </c>
      <c r="C1551" s="1261"/>
      <c r="D1551" s="1261"/>
      <c r="E1551" s="1266"/>
      <c r="F1551" s="1266"/>
      <c r="G1551" s="45" t="s">
        <v>2311</v>
      </c>
      <c r="H1551" s="45" t="s">
        <v>2312</v>
      </c>
      <c r="I1551" s="947" t="s">
        <v>381</v>
      </c>
      <c r="J1551" s="47">
        <v>1</v>
      </c>
      <c r="K1551" s="1053">
        <v>44805</v>
      </c>
      <c r="L1551" s="1053">
        <v>45169</v>
      </c>
      <c r="M1551" s="48">
        <f t="shared" si="54"/>
        <v>52</v>
      </c>
      <c r="N1551" s="1032">
        <v>1</v>
      </c>
      <c r="O1551" s="947" t="s">
        <v>5923</v>
      </c>
      <c r="P1551" s="1173">
        <f t="shared" si="52"/>
        <v>1</v>
      </c>
      <c r="Q1551" s="803" t="str" cm="1">
        <f t="array" aca="1" ref="Q1551" ca="1">IF(ISNUMBER(P1551),IF(P1551=100%,"CUMPLIDA",IF(AND(ISNUMBER(L1551),ISNUMBER(INDIRECT("FECHA_"&amp;$B1551,1))), IF(L1551&lt;=INDIRECT("FECHA_"&amp;$B1551,1),"INCUMPLIDA","PROCESO"), "VERIFICAR FECHA")),"SIN VALOR AVANCE")</f>
        <v>CUMPLIDA</v>
      </c>
    </row>
    <row r="1552" spans="1:17" ht="409.5" x14ac:dyDescent="0.2">
      <c r="A1552" s="1171" t="s">
        <v>12</v>
      </c>
      <c r="B1552" s="1172" t="s">
        <v>16</v>
      </c>
      <c r="C1552" s="44" t="s">
        <v>2314</v>
      </c>
      <c r="D1552" s="44" t="s">
        <v>2303</v>
      </c>
      <c r="E1552" s="45" t="s">
        <v>5924</v>
      </c>
      <c r="F1552" s="45" t="s">
        <v>2316</v>
      </c>
      <c r="G1552" s="1187" t="s">
        <v>2317</v>
      </c>
      <c r="H1552" s="45" t="s">
        <v>2318</v>
      </c>
      <c r="I1552" s="947" t="s">
        <v>2318</v>
      </c>
      <c r="J1552" s="47">
        <v>1</v>
      </c>
      <c r="K1552" s="1053">
        <v>44805</v>
      </c>
      <c r="L1552" s="1053">
        <v>45077</v>
      </c>
      <c r="M1552" s="48">
        <f t="shared" si="54"/>
        <v>38.857142857142854</v>
      </c>
      <c r="N1552" s="1032">
        <v>1</v>
      </c>
      <c r="O1552" s="947" t="s">
        <v>5925</v>
      </c>
      <c r="P1552" s="1173">
        <f t="shared" si="52"/>
        <v>1</v>
      </c>
      <c r="Q1552" s="803" t="str" cm="1">
        <f t="array" aca="1" ref="Q1552" ca="1">IF(ISNUMBER(P1552),IF(P1552=100%,"CUMPLIDA",IF(AND(ISNUMBER(L1552),ISNUMBER(INDIRECT("FECHA_"&amp;$B1552,1))), IF(L1552&lt;=INDIRECT("FECHA_"&amp;$B1552,1),"INCUMPLIDA","PROCESO"), "VERIFICAR FECHA")),"SIN VALOR AVANCE")</f>
        <v>CUMPLIDA</v>
      </c>
    </row>
    <row r="1553" spans="1:17" ht="90" customHeight="1" x14ac:dyDescent="0.2">
      <c r="A1553" s="1171" t="s">
        <v>12</v>
      </c>
      <c r="B1553" s="1172" t="s">
        <v>16</v>
      </c>
      <c r="C1553" s="1261" t="s">
        <v>2320</v>
      </c>
      <c r="D1553" s="1261" t="s">
        <v>2321</v>
      </c>
      <c r="E1553" s="1266" t="s">
        <v>5926</v>
      </c>
      <c r="F1553" s="1266" t="s">
        <v>2323</v>
      </c>
      <c r="G1553" s="1187" t="s">
        <v>2324</v>
      </c>
      <c r="H1553" s="1187" t="s">
        <v>2325</v>
      </c>
      <c r="I1553" s="1188" t="s">
        <v>381</v>
      </c>
      <c r="J1553" s="47">
        <v>3</v>
      </c>
      <c r="K1553" s="1053">
        <v>44805</v>
      </c>
      <c r="L1553" s="1053">
        <v>45565</v>
      </c>
      <c r="M1553" s="48">
        <f>(L1553-K1553)/7</f>
        <v>108.57142857142857</v>
      </c>
      <c r="N1553" s="1032">
        <v>3</v>
      </c>
      <c r="O1553" s="947" t="s">
        <v>5927</v>
      </c>
      <c r="P1553" s="1173">
        <f t="shared" si="52"/>
        <v>1</v>
      </c>
      <c r="Q1553" s="803" t="str" cm="1">
        <f t="array" aca="1" ref="Q1553" ca="1">IF(ISNUMBER(P1553),IF(P1553=100%,"CUMPLIDA",IF(AND(ISNUMBER(L1553),ISNUMBER(INDIRECT("FECHA_"&amp;$B1553,1))), IF(L1553&lt;=INDIRECT("FECHA_"&amp;$B1553,1),"INCUMPLIDA","PROCESO"), "VERIFICAR FECHA")),"SIN VALOR AVANCE")</f>
        <v>CUMPLIDA</v>
      </c>
    </row>
    <row r="1554" spans="1:17" ht="60.75" x14ac:dyDescent="0.2">
      <c r="A1554" s="1171" t="s">
        <v>12</v>
      </c>
      <c r="B1554" s="1172" t="s">
        <v>16</v>
      </c>
      <c r="C1554" s="1261"/>
      <c r="D1554" s="1261"/>
      <c r="E1554" s="1266"/>
      <c r="F1554" s="1266"/>
      <c r="G1554" s="45" t="s">
        <v>2327</v>
      </c>
      <c r="H1554" s="45" t="s">
        <v>2328</v>
      </c>
      <c r="I1554" s="947" t="s">
        <v>2329</v>
      </c>
      <c r="J1554" s="1173">
        <v>1</v>
      </c>
      <c r="K1554" s="1053">
        <v>44805</v>
      </c>
      <c r="L1554" s="1053">
        <v>45169</v>
      </c>
      <c r="M1554" s="48">
        <f t="shared" ref="M1554:M1617" si="55">(L1554-K1554)/7</f>
        <v>52</v>
      </c>
      <c r="N1554" s="1182">
        <v>1</v>
      </c>
      <c r="O1554" s="947" t="s">
        <v>5928</v>
      </c>
      <c r="P1554" s="1173">
        <f t="shared" si="52"/>
        <v>1</v>
      </c>
      <c r="Q1554" s="803" t="str" cm="1">
        <f t="array" aca="1" ref="Q1554" ca="1">IF(ISNUMBER(P1554),IF(P1554=100%,"CUMPLIDA",IF(AND(ISNUMBER(L1554),ISNUMBER(INDIRECT("FECHA_"&amp;$B1554,1))), IF(L1554&lt;=INDIRECT("FECHA_"&amp;$B1554,1),"INCUMPLIDA","PROCESO"), "VERIFICAR FECHA")),"SIN VALOR AVANCE")</f>
        <v>CUMPLIDA</v>
      </c>
    </row>
    <row r="1555" spans="1:17" ht="60.75" x14ac:dyDescent="0.2">
      <c r="A1555" s="1171" t="s">
        <v>12</v>
      </c>
      <c r="B1555" s="1172" t="s">
        <v>16</v>
      </c>
      <c r="C1555" s="1261"/>
      <c r="D1555" s="1261"/>
      <c r="E1555" s="1266"/>
      <c r="F1555" s="1266"/>
      <c r="G1555" s="45" t="s">
        <v>2331</v>
      </c>
      <c r="H1555" s="45" t="s">
        <v>2332</v>
      </c>
      <c r="I1555" s="947" t="s">
        <v>2333</v>
      </c>
      <c r="J1555" s="47">
        <v>1</v>
      </c>
      <c r="K1555" s="1053">
        <v>44805</v>
      </c>
      <c r="L1555" s="1053">
        <v>45016</v>
      </c>
      <c r="M1555" s="48">
        <f t="shared" si="55"/>
        <v>30.142857142857142</v>
      </c>
      <c r="N1555" s="1032">
        <v>1</v>
      </c>
      <c r="O1555" s="947" t="s">
        <v>5928</v>
      </c>
      <c r="P1555" s="1173">
        <f t="shared" si="52"/>
        <v>1</v>
      </c>
      <c r="Q1555" s="803" t="str" cm="1">
        <f t="array" aca="1" ref="Q1555" ca="1">IF(ISNUMBER(P1555),IF(P1555=100%,"CUMPLIDA",IF(AND(ISNUMBER(L1555),ISNUMBER(INDIRECT("FECHA_"&amp;$B1555,1))), IF(L1555&lt;=INDIRECT("FECHA_"&amp;$B1555,1),"INCUMPLIDA","PROCESO"), "VERIFICAR FECHA")),"SIN VALOR AVANCE")</f>
        <v>CUMPLIDA</v>
      </c>
    </row>
    <row r="1556" spans="1:17" ht="105.75" x14ac:dyDescent="0.2">
      <c r="A1556" s="1171" t="s">
        <v>12</v>
      </c>
      <c r="B1556" s="1172" t="s">
        <v>16</v>
      </c>
      <c r="C1556" s="1261"/>
      <c r="D1556" s="1261"/>
      <c r="E1556" s="1266"/>
      <c r="F1556" s="1266"/>
      <c r="G1556" s="45" t="s">
        <v>2334</v>
      </c>
      <c r="H1556" s="45" t="s">
        <v>2335</v>
      </c>
      <c r="I1556" s="947" t="s">
        <v>2336</v>
      </c>
      <c r="J1556" s="1173">
        <v>1</v>
      </c>
      <c r="K1556" s="1053">
        <v>45019</v>
      </c>
      <c r="L1556" s="1053">
        <v>45170</v>
      </c>
      <c r="M1556" s="48">
        <f t="shared" si="55"/>
        <v>21.571428571428573</v>
      </c>
      <c r="N1556" s="1182">
        <v>1</v>
      </c>
      <c r="O1556" s="947" t="s">
        <v>5929</v>
      </c>
      <c r="P1556" s="1173">
        <f t="shared" si="52"/>
        <v>1</v>
      </c>
      <c r="Q1556" s="803" t="str" cm="1">
        <f t="array" aca="1" ref="Q1556" ca="1">IF(ISNUMBER(P1556),IF(P1556=100%,"CUMPLIDA",IF(AND(ISNUMBER(L1556),ISNUMBER(INDIRECT("FECHA_"&amp;$B1556,1))), IF(L1556&lt;=INDIRECT("FECHA_"&amp;$B1556,1),"INCUMPLIDA","PROCESO"), "VERIFICAR FECHA")),"SIN VALOR AVANCE")</f>
        <v>CUMPLIDA</v>
      </c>
    </row>
    <row r="1557" spans="1:17" ht="135" x14ac:dyDescent="0.2">
      <c r="A1557" s="1171" t="s">
        <v>12</v>
      </c>
      <c r="B1557" s="1172" t="s">
        <v>16</v>
      </c>
      <c r="C1557" s="1261"/>
      <c r="D1557" s="1261"/>
      <c r="E1557" s="1266"/>
      <c r="F1557" s="1266"/>
      <c r="G1557" s="45" t="s">
        <v>2338</v>
      </c>
      <c r="H1557" s="45" t="s">
        <v>2339</v>
      </c>
      <c r="I1557" s="947" t="s">
        <v>2340</v>
      </c>
      <c r="J1557" s="1173">
        <v>1</v>
      </c>
      <c r="K1557" s="1053">
        <v>45019</v>
      </c>
      <c r="L1557" s="1053">
        <v>45170</v>
      </c>
      <c r="M1557" s="48">
        <f t="shared" si="55"/>
        <v>21.571428571428573</v>
      </c>
      <c r="N1557" s="1182">
        <v>1</v>
      </c>
      <c r="O1557" s="947" t="s">
        <v>5929</v>
      </c>
      <c r="P1557" s="1173">
        <f t="shared" si="52"/>
        <v>1</v>
      </c>
      <c r="Q1557" s="803" t="str" cm="1">
        <f t="array" aca="1" ref="Q1557" ca="1">IF(ISNUMBER(P1557),IF(P1557=100%,"CUMPLIDA",IF(AND(ISNUMBER(L1557),ISNUMBER(INDIRECT("FECHA_"&amp;$B1557,1))), IF(L1557&lt;=INDIRECT("FECHA_"&amp;$B1557,1),"INCUMPLIDA","PROCESO"), "VERIFICAR FECHA")),"SIN VALOR AVANCE")</f>
        <v>CUMPLIDA</v>
      </c>
    </row>
    <row r="1558" spans="1:17" ht="90.75" x14ac:dyDescent="0.2">
      <c r="A1558" s="1171" t="s">
        <v>12</v>
      </c>
      <c r="B1558" s="1172" t="s">
        <v>16</v>
      </c>
      <c r="C1558" s="1261"/>
      <c r="D1558" s="1261"/>
      <c r="E1558" s="1266"/>
      <c r="F1558" s="1266"/>
      <c r="G1558" s="45" t="s">
        <v>2341</v>
      </c>
      <c r="H1558" s="45" t="s">
        <v>2342</v>
      </c>
      <c r="I1558" s="947" t="s">
        <v>2318</v>
      </c>
      <c r="J1558" s="1173">
        <v>1</v>
      </c>
      <c r="K1558" s="1053">
        <v>44805</v>
      </c>
      <c r="L1558" s="1053">
        <v>45170</v>
      </c>
      <c r="M1558" s="48">
        <f t="shared" si="55"/>
        <v>52.142857142857146</v>
      </c>
      <c r="N1558" s="1182">
        <v>1</v>
      </c>
      <c r="O1558" s="947" t="s">
        <v>5930</v>
      </c>
      <c r="P1558" s="1173">
        <f t="shared" si="52"/>
        <v>1</v>
      </c>
      <c r="Q1558" s="803" t="str" cm="1">
        <f t="array" aca="1" ref="Q1558" ca="1">IF(ISNUMBER(P1558),IF(P1558=100%,"CUMPLIDA",IF(AND(ISNUMBER(L1558),ISNUMBER(INDIRECT("FECHA_"&amp;$B1558,1))), IF(L1558&lt;=INDIRECT("FECHA_"&amp;$B1558,1),"INCUMPLIDA","PROCESO"), "VERIFICAR FECHA")),"SIN VALOR AVANCE")</f>
        <v>CUMPLIDA</v>
      </c>
    </row>
    <row r="1559" spans="1:17" ht="225.75" customHeight="1" x14ac:dyDescent="0.2">
      <c r="A1559" s="1171" t="s">
        <v>12</v>
      </c>
      <c r="B1559" s="1172" t="s">
        <v>16</v>
      </c>
      <c r="C1559" s="1261" t="s">
        <v>2344</v>
      </c>
      <c r="D1559" s="1261" t="s">
        <v>2345</v>
      </c>
      <c r="E1559" s="1286" t="s">
        <v>5931</v>
      </c>
      <c r="F1559" s="1286" t="s">
        <v>2347</v>
      </c>
      <c r="G1559" s="45" t="s">
        <v>2348</v>
      </c>
      <c r="H1559" s="45" t="s">
        <v>2348</v>
      </c>
      <c r="I1559" s="947" t="s">
        <v>2349</v>
      </c>
      <c r="J1559" s="47">
        <v>2</v>
      </c>
      <c r="K1559" s="1053">
        <v>45139</v>
      </c>
      <c r="L1559" s="1053">
        <v>45200</v>
      </c>
      <c r="M1559" s="48">
        <f t="shared" si="55"/>
        <v>8.7142857142857135</v>
      </c>
      <c r="N1559" s="1032">
        <v>2</v>
      </c>
      <c r="O1559" s="936" t="s">
        <v>5932</v>
      </c>
      <c r="P1559" s="1173">
        <f t="shared" si="52"/>
        <v>1</v>
      </c>
      <c r="Q1559" s="803" t="str" cm="1">
        <f t="array" aca="1" ref="Q1559" ca="1">IF(ISNUMBER(P1559),IF(P1559=100%,"CUMPLIDA",IF(AND(ISNUMBER(L1559),ISNUMBER(INDIRECT("FECHA_"&amp;$B1559,1))), IF(L1559&lt;=INDIRECT("FECHA_"&amp;$B1559,1),"INCUMPLIDA","PROCESO"), "VERIFICAR FECHA")),"SIN VALOR AVANCE")</f>
        <v>CUMPLIDA</v>
      </c>
    </row>
    <row r="1560" spans="1:17" ht="210.75" x14ac:dyDescent="0.2">
      <c r="A1560" s="1171" t="s">
        <v>12</v>
      </c>
      <c r="B1560" s="1172" t="s">
        <v>16</v>
      </c>
      <c r="C1560" s="1261"/>
      <c r="D1560" s="1261"/>
      <c r="E1560" s="1286"/>
      <c r="F1560" s="1286"/>
      <c r="G1560" s="45" t="s">
        <v>2351</v>
      </c>
      <c r="H1560" s="45" t="s">
        <v>2351</v>
      </c>
      <c r="I1560" s="947" t="s">
        <v>2352</v>
      </c>
      <c r="J1560" s="47">
        <v>3</v>
      </c>
      <c r="K1560" s="1053">
        <v>45139</v>
      </c>
      <c r="L1560" s="1053">
        <v>45351</v>
      </c>
      <c r="M1560" s="48">
        <f t="shared" si="55"/>
        <v>30.285714285714285</v>
      </c>
      <c r="N1560" s="1032">
        <v>3</v>
      </c>
      <c r="O1560" s="936" t="s">
        <v>5933</v>
      </c>
      <c r="P1560" s="1173">
        <f t="shared" si="52"/>
        <v>1</v>
      </c>
      <c r="Q1560" s="803" t="str" cm="1">
        <f t="array" aca="1" ref="Q1560" ca="1">IF(ISNUMBER(P1560),IF(P1560=100%,"CUMPLIDA",IF(AND(ISNUMBER(L1560),ISNUMBER(INDIRECT("FECHA_"&amp;$B1560,1))), IF(L1560&lt;=INDIRECT("FECHA_"&amp;$B1560,1),"INCUMPLIDA","PROCESO"), "VERIFICAR FECHA")),"SIN VALOR AVANCE")</f>
        <v>CUMPLIDA</v>
      </c>
    </row>
    <row r="1561" spans="1:17" ht="210" x14ac:dyDescent="0.2">
      <c r="A1561" s="1171" t="s">
        <v>12</v>
      </c>
      <c r="B1561" s="1172" t="s">
        <v>16</v>
      </c>
      <c r="C1561" s="1261"/>
      <c r="D1561" s="1261"/>
      <c r="E1561" s="1286"/>
      <c r="F1561" s="1286"/>
      <c r="G1561" s="45" t="s">
        <v>2354</v>
      </c>
      <c r="H1561" s="45" t="s">
        <v>2354</v>
      </c>
      <c r="I1561" s="947" t="s">
        <v>2355</v>
      </c>
      <c r="J1561" s="47">
        <v>2</v>
      </c>
      <c r="K1561" s="1053">
        <v>45139</v>
      </c>
      <c r="L1561" s="1053">
        <v>45200</v>
      </c>
      <c r="M1561" s="48">
        <f t="shared" si="55"/>
        <v>8.7142857142857135</v>
      </c>
      <c r="N1561" s="1032">
        <v>2</v>
      </c>
      <c r="O1561" s="936" t="s">
        <v>5934</v>
      </c>
      <c r="P1561" s="1173">
        <f t="shared" si="52"/>
        <v>1</v>
      </c>
      <c r="Q1561" s="803" t="str" cm="1">
        <f t="array" aca="1" ref="Q1561" ca="1">IF(ISNUMBER(P1561),IF(P1561=100%,"CUMPLIDA",IF(AND(ISNUMBER(L1561),ISNUMBER(INDIRECT("FECHA_"&amp;$B1561,1))), IF(L1561&lt;=INDIRECT("FECHA_"&amp;$B1561,1),"INCUMPLIDA","PROCESO"), "VERIFICAR FECHA")),"SIN VALOR AVANCE")</f>
        <v>CUMPLIDA</v>
      </c>
    </row>
    <row r="1562" spans="1:17" ht="195.75" x14ac:dyDescent="0.2">
      <c r="A1562" s="1171" t="s">
        <v>12</v>
      </c>
      <c r="B1562" s="1172" t="s">
        <v>16</v>
      </c>
      <c r="C1562" s="1261"/>
      <c r="D1562" s="1261"/>
      <c r="E1562" s="1286"/>
      <c r="F1562" s="1286"/>
      <c r="G1562" s="45" t="s">
        <v>2357</v>
      </c>
      <c r="H1562" s="45" t="s">
        <v>2357</v>
      </c>
      <c r="I1562" s="947" t="s">
        <v>2352</v>
      </c>
      <c r="J1562" s="47">
        <v>5</v>
      </c>
      <c r="K1562" s="1053">
        <v>45139</v>
      </c>
      <c r="L1562" s="1053">
        <v>45322</v>
      </c>
      <c r="M1562" s="48">
        <f t="shared" si="55"/>
        <v>26.142857142857142</v>
      </c>
      <c r="N1562" s="1032">
        <v>5</v>
      </c>
      <c r="O1562" s="936" t="s">
        <v>5935</v>
      </c>
      <c r="P1562" s="1173">
        <f t="shared" si="52"/>
        <v>1</v>
      </c>
      <c r="Q1562" s="803" t="str" cm="1">
        <f t="array" aca="1" ref="Q1562" ca="1">IF(ISNUMBER(P1562),IF(P1562=100%,"CUMPLIDA",IF(AND(ISNUMBER(L1562),ISNUMBER(INDIRECT("FECHA_"&amp;$B1562,1))), IF(L1562&lt;=INDIRECT("FECHA_"&amp;$B1562,1),"INCUMPLIDA","PROCESO"), "VERIFICAR FECHA")),"SIN VALOR AVANCE")</f>
        <v>CUMPLIDA</v>
      </c>
    </row>
    <row r="1563" spans="1:17" ht="105.75" x14ac:dyDescent="0.2">
      <c r="A1563" s="1171" t="s">
        <v>12</v>
      </c>
      <c r="B1563" s="1172" t="s">
        <v>16</v>
      </c>
      <c r="C1563" s="1261"/>
      <c r="D1563" s="1261"/>
      <c r="E1563" s="1286"/>
      <c r="F1563" s="1286"/>
      <c r="G1563" s="45" t="s">
        <v>2359</v>
      </c>
      <c r="H1563" s="45" t="s">
        <v>2359</v>
      </c>
      <c r="I1563" s="947" t="s">
        <v>2360</v>
      </c>
      <c r="J1563" s="47">
        <v>1</v>
      </c>
      <c r="K1563" s="1053">
        <v>45139</v>
      </c>
      <c r="L1563" s="1053">
        <v>45291</v>
      </c>
      <c r="M1563" s="48">
        <f t="shared" si="55"/>
        <v>21.714285714285715</v>
      </c>
      <c r="N1563" s="1032">
        <v>1</v>
      </c>
      <c r="O1563" s="936" t="s">
        <v>5936</v>
      </c>
      <c r="P1563" s="1173">
        <f t="shared" si="52"/>
        <v>1</v>
      </c>
      <c r="Q1563" s="803" t="str" cm="1">
        <f t="array" aca="1" ref="Q1563" ca="1">IF(ISNUMBER(P1563),IF(P1563=100%,"CUMPLIDA",IF(AND(ISNUMBER(L1563),ISNUMBER(INDIRECT("FECHA_"&amp;$B1563,1))), IF(L1563&lt;=INDIRECT("FECHA_"&amp;$B1563,1),"INCUMPLIDA","PROCESO"), "VERIFICAR FECHA")),"SIN VALOR AVANCE")</f>
        <v>CUMPLIDA</v>
      </c>
    </row>
    <row r="1564" spans="1:17" ht="120" x14ac:dyDescent="0.2">
      <c r="A1564" s="1171" t="s">
        <v>12</v>
      </c>
      <c r="B1564" s="1172" t="s">
        <v>16</v>
      </c>
      <c r="C1564" s="1261"/>
      <c r="D1564" s="1261"/>
      <c r="E1564" s="1286"/>
      <c r="F1564" s="1286"/>
      <c r="G1564" s="45" t="s">
        <v>5937</v>
      </c>
      <c r="H1564" s="45" t="s">
        <v>5937</v>
      </c>
      <c r="I1564" s="947" t="s">
        <v>2363</v>
      </c>
      <c r="J1564" s="47">
        <v>1</v>
      </c>
      <c r="K1564" s="1053">
        <v>45139</v>
      </c>
      <c r="L1564" s="1053">
        <v>45290</v>
      </c>
      <c r="M1564" s="48">
        <f t="shared" si="55"/>
        <v>21.571428571428573</v>
      </c>
      <c r="N1564" s="1032">
        <v>1</v>
      </c>
      <c r="O1564" s="936" t="s">
        <v>5936</v>
      </c>
      <c r="P1564" s="1173">
        <f t="shared" si="52"/>
        <v>1</v>
      </c>
      <c r="Q1564" s="803" t="str" cm="1">
        <f t="array" aca="1" ref="Q1564" ca="1">IF(ISNUMBER(P1564),IF(P1564=100%,"CUMPLIDA",IF(AND(ISNUMBER(L1564),ISNUMBER(INDIRECT("FECHA_"&amp;$B1564,1))), IF(L1564&lt;=INDIRECT("FECHA_"&amp;$B1564,1),"INCUMPLIDA","PROCESO"), "VERIFICAR FECHA")),"SIN VALOR AVANCE")</f>
        <v>CUMPLIDA</v>
      </c>
    </row>
    <row r="1565" spans="1:17" ht="150" x14ac:dyDescent="0.2">
      <c r="A1565" s="1171" t="s">
        <v>12</v>
      </c>
      <c r="B1565" s="1172" t="s">
        <v>16</v>
      </c>
      <c r="C1565" s="1261"/>
      <c r="D1565" s="1261"/>
      <c r="E1565" s="1286"/>
      <c r="F1565" s="1286"/>
      <c r="G1565" s="45" t="s">
        <v>2364</v>
      </c>
      <c r="H1565" s="45" t="s">
        <v>2364</v>
      </c>
      <c r="I1565" s="947" t="s">
        <v>2365</v>
      </c>
      <c r="J1565" s="47">
        <v>1</v>
      </c>
      <c r="K1565" s="1053">
        <v>45139</v>
      </c>
      <c r="L1565" s="1053">
        <v>45230</v>
      </c>
      <c r="M1565" s="48">
        <f t="shared" si="55"/>
        <v>13</v>
      </c>
      <c r="N1565" s="1032">
        <v>1</v>
      </c>
      <c r="O1565" s="936" t="s">
        <v>5936</v>
      </c>
      <c r="P1565" s="1173">
        <f t="shared" si="52"/>
        <v>1</v>
      </c>
      <c r="Q1565" s="803" t="str" cm="1">
        <f t="array" aca="1" ref="Q1565" ca="1">IF(ISNUMBER(P1565),IF(P1565=100%,"CUMPLIDA",IF(AND(ISNUMBER(L1565),ISNUMBER(INDIRECT("FECHA_"&amp;$B1565,1))), IF(L1565&lt;=INDIRECT("FECHA_"&amp;$B1565,1),"INCUMPLIDA","PROCESO"), "VERIFICAR FECHA")),"SIN VALOR AVANCE")</f>
        <v>CUMPLIDA</v>
      </c>
    </row>
    <row r="1566" spans="1:17" ht="105.75" x14ac:dyDescent="0.2">
      <c r="A1566" s="1171" t="s">
        <v>12</v>
      </c>
      <c r="B1566" s="1172" t="s">
        <v>16</v>
      </c>
      <c r="C1566" s="1261"/>
      <c r="D1566" s="1261"/>
      <c r="E1566" s="1286"/>
      <c r="F1566" s="1286"/>
      <c r="G1566" s="45" t="s">
        <v>2366</v>
      </c>
      <c r="H1566" s="45" t="s">
        <v>2366</v>
      </c>
      <c r="I1566" s="947" t="s">
        <v>2367</v>
      </c>
      <c r="J1566" s="47">
        <v>1</v>
      </c>
      <c r="K1566" s="1053">
        <v>45139</v>
      </c>
      <c r="L1566" s="1053">
        <v>45689</v>
      </c>
      <c r="M1566" s="48">
        <f t="shared" si="55"/>
        <v>78.571428571428569</v>
      </c>
      <c r="N1566" s="1032">
        <v>0.98</v>
      </c>
      <c r="O1566" s="936" t="s">
        <v>5936</v>
      </c>
      <c r="P1566" s="1173">
        <f t="shared" si="52"/>
        <v>0.98</v>
      </c>
      <c r="Q1566" s="803" t="str" cm="1">
        <f t="array" aca="1" ref="Q1566" ca="1">IF(ISNUMBER(P1566),IF(P1566=100%,"CUMPLIDA",IF(AND(ISNUMBER(L1566),ISNUMBER(INDIRECT("FECHA_"&amp;$B1566,1))), IF(L1566&lt;=INDIRECT("FECHA_"&amp;$B1566,1),"INCUMPLIDA","PROCESO"), "VERIFICAR FECHA")),"SIN VALOR AVANCE")</f>
        <v>PROCESO</v>
      </c>
    </row>
    <row r="1567" spans="1:17" ht="120.75" customHeight="1" x14ac:dyDescent="0.2">
      <c r="A1567" s="1171" t="s">
        <v>12</v>
      </c>
      <c r="B1567" s="1172" t="s">
        <v>16</v>
      </c>
      <c r="C1567" s="1261" t="s">
        <v>2368</v>
      </c>
      <c r="D1567" s="1261" t="s">
        <v>2345</v>
      </c>
      <c r="E1567" s="1286" t="s">
        <v>5938</v>
      </c>
      <c r="F1567" s="1286" t="s">
        <v>2370</v>
      </c>
      <c r="G1567" s="45" t="s">
        <v>2359</v>
      </c>
      <c r="H1567" s="45" t="s">
        <v>2359</v>
      </c>
      <c r="I1567" s="947" t="s">
        <v>2360</v>
      </c>
      <c r="J1567" s="47">
        <v>1</v>
      </c>
      <c r="K1567" s="1027">
        <v>45139</v>
      </c>
      <c r="L1567" s="1053">
        <v>45291</v>
      </c>
      <c r="M1567" s="48">
        <f t="shared" si="55"/>
        <v>21.714285714285715</v>
      </c>
      <c r="N1567" s="1032">
        <v>1</v>
      </c>
      <c r="O1567" s="947" t="s">
        <v>5936</v>
      </c>
      <c r="P1567" s="1173">
        <f t="shared" si="52"/>
        <v>1</v>
      </c>
      <c r="Q1567" s="803" t="str" cm="1">
        <f t="array" aca="1" ref="Q1567" ca="1">IF(ISNUMBER(P1567),IF(P1567=100%,"CUMPLIDA",IF(AND(ISNUMBER(L1567),ISNUMBER(INDIRECT("FECHA_"&amp;$B1567,1))), IF(L1567&lt;=INDIRECT("FECHA_"&amp;$B1567,1),"INCUMPLIDA","PROCESO"), "VERIFICAR FECHA")),"SIN VALOR AVANCE")</f>
        <v>CUMPLIDA</v>
      </c>
    </row>
    <row r="1568" spans="1:17" ht="120" x14ac:dyDescent="0.2">
      <c r="A1568" s="1171" t="s">
        <v>12</v>
      </c>
      <c r="B1568" s="1172" t="s">
        <v>16</v>
      </c>
      <c r="C1568" s="1261"/>
      <c r="D1568" s="1261"/>
      <c r="E1568" s="1286"/>
      <c r="F1568" s="1286"/>
      <c r="G1568" s="45" t="s">
        <v>5937</v>
      </c>
      <c r="H1568" s="45" t="s">
        <v>5937</v>
      </c>
      <c r="I1568" s="947" t="s">
        <v>2363</v>
      </c>
      <c r="J1568" s="47">
        <v>1</v>
      </c>
      <c r="K1568" s="1027">
        <v>45139</v>
      </c>
      <c r="L1568" s="1053">
        <v>45290</v>
      </c>
      <c r="M1568" s="48">
        <f t="shared" si="55"/>
        <v>21.571428571428573</v>
      </c>
      <c r="N1568" s="1032">
        <v>1</v>
      </c>
      <c r="O1568" s="947" t="s">
        <v>5936</v>
      </c>
      <c r="P1568" s="1173">
        <f t="shared" si="52"/>
        <v>1</v>
      </c>
      <c r="Q1568" s="803" t="str" cm="1">
        <f t="array" aca="1" ref="Q1568" ca="1">IF(ISNUMBER(P1568),IF(P1568=100%,"CUMPLIDA",IF(AND(ISNUMBER(L1568),ISNUMBER(INDIRECT("FECHA_"&amp;$B1568,1))), IF(L1568&lt;=INDIRECT("FECHA_"&amp;$B1568,1),"INCUMPLIDA","PROCESO"), "VERIFICAR FECHA")),"SIN VALOR AVANCE")</f>
        <v>CUMPLIDA</v>
      </c>
    </row>
    <row r="1569" spans="1:17" ht="105.75" x14ac:dyDescent="0.2">
      <c r="A1569" s="1171" t="s">
        <v>12</v>
      </c>
      <c r="B1569" s="1172" t="s">
        <v>16</v>
      </c>
      <c r="C1569" s="1261"/>
      <c r="D1569" s="1261"/>
      <c r="E1569" s="1286"/>
      <c r="F1569" s="1286"/>
      <c r="G1569" s="45" t="s">
        <v>2371</v>
      </c>
      <c r="H1569" s="45" t="s">
        <v>2371</v>
      </c>
      <c r="I1569" s="947" t="s">
        <v>2372</v>
      </c>
      <c r="J1569" s="47">
        <v>1</v>
      </c>
      <c r="K1569" s="1027">
        <v>45139</v>
      </c>
      <c r="L1569" s="1053">
        <v>45168</v>
      </c>
      <c r="M1569" s="48">
        <f t="shared" si="55"/>
        <v>4.1428571428571432</v>
      </c>
      <c r="N1569" s="1032">
        <v>1</v>
      </c>
      <c r="O1569" s="947" t="s">
        <v>5939</v>
      </c>
      <c r="P1569" s="1173">
        <f t="shared" si="52"/>
        <v>1</v>
      </c>
      <c r="Q1569" s="803" t="str" cm="1">
        <f t="array" aca="1" ref="Q1569" ca="1">IF(ISNUMBER(P1569),IF(P1569=100%,"CUMPLIDA",IF(AND(ISNUMBER(L1569),ISNUMBER(INDIRECT("FECHA_"&amp;$B1569,1))), IF(L1569&lt;=INDIRECT("FECHA_"&amp;$B1569,1),"INCUMPLIDA","PROCESO"), "VERIFICAR FECHA")),"SIN VALOR AVANCE")</f>
        <v>CUMPLIDA</v>
      </c>
    </row>
    <row r="1570" spans="1:17" ht="105.75" x14ac:dyDescent="0.2">
      <c r="A1570" s="1171" t="s">
        <v>12</v>
      </c>
      <c r="B1570" s="1172" t="s">
        <v>16</v>
      </c>
      <c r="C1570" s="1261"/>
      <c r="D1570" s="1261"/>
      <c r="E1570" s="1286"/>
      <c r="F1570" s="1286"/>
      <c r="G1570" s="45" t="s">
        <v>2374</v>
      </c>
      <c r="H1570" s="45" t="s">
        <v>2374</v>
      </c>
      <c r="I1570" s="947" t="s">
        <v>2375</v>
      </c>
      <c r="J1570" s="47">
        <v>2</v>
      </c>
      <c r="K1570" s="1027">
        <v>45154</v>
      </c>
      <c r="L1570" s="1053">
        <v>45168</v>
      </c>
      <c r="M1570" s="48">
        <f t="shared" si="55"/>
        <v>2</v>
      </c>
      <c r="N1570" s="1032">
        <v>2</v>
      </c>
      <c r="O1570" s="947" t="s">
        <v>5940</v>
      </c>
      <c r="P1570" s="1173">
        <f t="shared" si="52"/>
        <v>1</v>
      </c>
      <c r="Q1570" s="803" t="str" cm="1">
        <f t="array" aca="1" ref="Q1570" ca="1">IF(ISNUMBER(P1570),IF(P1570=100%,"CUMPLIDA",IF(AND(ISNUMBER(L1570),ISNUMBER(INDIRECT("FECHA_"&amp;$B1570,1))), IF(L1570&lt;=INDIRECT("FECHA_"&amp;$B1570,1),"INCUMPLIDA","PROCESO"), "VERIFICAR FECHA")),"SIN VALOR AVANCE")</f>
        <v>CUMPLIDA</v>
      </c>
    </row>
    <row r="1571" spans="1:17" ht="165" x14ac:dyDescent="0.2">
      <c r="A1571" s="1171" t="s">
        <v>12</v>
      </c>
      <c r="B1571" s="1172" t="s">
        <v>16</v>
      </c>
      <c r="C1571" s="1261"/>
      <c r="D1571" s="1261"/>
      <c r="E1571" s="1286"/>
      <c r="F1571" s="1286"/>
      <c r="G1571" s="45" t="s">
        <v>2377</v>
      </c>
      <c r="H1571" s="45" t="s">
        <v>2377</v>
      </c>
      <c r="I1571" s="947" t="s">
        <v>258</v>
      </c>
      <c r="J1571" s="47">
        <v>6</v>
      </c>
      <c r="K1571" s="1027">
        <v>45170</v>
      </c>
      <c r="L1571" s="1053">
        <v>45536</v>
      </c>
      <c r="M1571" s="48">
        <f t="shared" si="55"/>
        <v>52.285714285714285</v>
      </c>
      <c r="N1571" s="1032">
        <v>6</v>
      </c>
      <c r="O1571" s="947" t="s">
        <v>5940</v>
      </c>
      <c r="P1571" s="1173">
        <f t="shared" ref="P1571:P1634" si="56">IF(B1571="ITRC",N1571,N1571/J1571)</f>
        <v>1</v>
      </c>
      <c r="Q1571" s="803" t="str" cm="1">
        <f t="array" aca="1" ref="Q1571" ca="1">IF(ISNUMBER(P1571),IF(P1571=100%,"CUMPLIDA",IF(AND(ISNUMBER(L1571),ISNUMBER(INDIRECT("FECHA_"&amp;$B1571,1))), IF(L1571&lt;=INDIRECT("FECHA_"&amp;$B1571,1),"INCUMPLIDA","PROCESO"), "VERIFICAR FECHA")),"SIN VALOR AVANCE")</f>
        <v>CUMPLIDA</v>
      </c>
    </row>
    <row r="1572" spans="1:17" ht="360.75" x14ac:dyDescent="0.2">
      <c r="A1572" s="1171" t="s">
        <v>12</v>
      </c>
      <c r="B1572" s="1172" t="s">
        <v>16</v>
      </c>
      <c r="C1572" s="1261" t="s">
        <v>2378</v>
      </c>
      <c r="D1572" s="1261" t="s">
        <v>2345</v>
      </c>
      <c r="E1572" s="1286" t="s">
        <v>5941</v>
      </c>
      <c r="F1572" s="1286" t="s">
        <v>2380</v>
      </c>
      <c r="G1572" s="45" t="s">
        <v>2381</v>
      </c>
      <c r="H1572" s="45" t="s">
        <v>2381</v>
      </c>
      <c r="I1572" s="947" t="s">
        <v>2382</v>
      </c>
      <c r="J1572" s="47">
        <v>2</v>
      </c>
      <c r="K1572" s="1027">
        <v>45179</v>
      </c>
      <c r="L1572" s="1053">
        <v>45361</v>
      </c>
      <c r="M1572" s="48">
        <f t="shared" si="55"/>
        <v>26</v>
      </c>
      <c r="N1572" s="1032">
        <v>2</v>
      </c>
      <c r="O1572" s="947" t="s">
        <v>5942</v>
      </c>
      <c r="P1572" s="1173">
        <f t="shared" si="56"/>
        <v>1</v>
      </c>
      <c r="Q1572" s="803" t="str" cm="1">
        <f t="array" aca="1" ref="Q1572" ca="1">IF(ISNUMBER(P1572),IF(P1572=100%,"CUMPLIDA",IF(AND(ISNUMBER(L1572),ISNUMBER(INDIRECT("FECHA_"&amp;$B1572,1))), IF(L1572&lt;=INDIRECT("FECHA_"&amp;$B1572,1),"INCUMPLIDA","PROCESO"), "VERIFICAR FECHA")),"SIN VALOR AVANCE")</f>
        <v>CUMPLIDA</v>
      </c>
    </row>
    <row r="1573" spans="1:17" ht="210.75" x14ac:dyDescent="0.2">
      <c r="A1573" s="1171" t="s">
        <v>12</v>
      </c>
      <c r="B1573" s="1172" t="s">
        <v>16</v>
      </c>
      <c r="C1573" s="1261"/>
      <c r="D1573" s="1261"/>
      <c r="E1573" s="1286"/>
      <c r="F1573" s="1286"/>
      <c r="G1573" s="45" t="s">
        <v>2384</v>
      </c>
      <c r="H1573" s="45" t="s">
        <v>2384</v>
      </c>
      <c r="I1573" s="947" t="s">
        <v>2385</v>
      </c>
      <c r="J1573" s="47">
        <v>12</v>
      </c>
      <c r="K1573" s="1027">
        <v>45170</v>
      </c>
      <c r="L1573" s="1053">
        <v>45382</v>
      </c>
      <c r="M1573" s="48">
        <f t="shared" si="55"/>
        <v>30.285714285714285</v>
      </c>
      <c r="N1573" s="1032">
        <v>12</v>
      </c>
      <c r="O1573" s="947" t="s">
        <v>5943</v>
      </c>
      <c r="P1573" s="1173">
        <f t="shared" si="56"/>
        <v>1</v>
      </c>
      <c r="Q1573" s="803" t="str" cm="1">
        <f t="array" aca="1" ref="Q1573" ca="1">IF(ISNUMBER(P1573),IF(P1573=100%,"CUMPLIDA",IF(AND(ISNUMBER(L1573),ISNUMBER(INDIRECT("FECHA_"&amp;$B1573,1))), IF(L1573&lt;=INDIRECT("FECHA_"&amp;$B1573,1),"INCUMPLIDA","PROCESO"), "VERIFICAR FECHA")),"SIN VALOR AVANCE")</f>
        <v>CUMPLIDA</v>
      </c>
    </row>
    <row r="1574" spans="1:17" ht="120.75" x14ac:dyDescent="0.2">
      <c r="A1574" s="1171" t="s">
        <v>12</v>
      </c>
      <c r="B1574" s="1172" t="s">
        <v>16</v>
      </c>
      <c r="C1574" s="1261"/>
      <c r="D1574" s="1261"/>
      <c r="E1574" s="1286"/>
      <c r="F1574" s="1286"/>
      <c r="G1574" s="45" t="s">
        <v>2387</v>
      </c>
      <c r="H1574" s="45" t="s">
        <v>2387</v>
      </c>
      <c r="I1574" s="947" t="s">
        <v>2388</v>
      </c>
      <c r="J1574" s="47">
        <v>1</v>
      </c>
      <c r="K1574" s="1027">
        <v>45139</v>
      </c>
      <c r="L1574" s="1053">
        <v>45351</v>
      </c>
      <c r="M1574" s="48">
        <f t="shared" si="55"/>
        <v>30.285714285714285</v>
      </c>
      <c r="N1574" s="1032">
        <v>1</v>
      </c>
      <c r="O1574" s="947" t="s">
        <v>5944</v>
      </c>
      <c r="P1574" s="1173">
        <f t="shared" si="56"/>
        <v>1</v>
      </c>
      <c r="Q1574" s="803" t="str" cm="1">
        <f t="array" aca="1" ref="Q1574" ca="1">IF(ISNUMBER(P1574),IF(P1574=100%,"CUMPLIDA",IF(AND(ISNUMBER(L1574),ISNUMBER(INDIRECT("FECHA_"&amp;$B1574,1))), IF(L1574&lt;=INDIRECT("FECHA_"&amp;$B1574,1),"INCUMPLIDA","PROCESO"), "VERIFICAR FECHA")),"SIN VALOR AVANCE")</f>
        <v>CUMPLIDA</v>
      </c>
    </row>
    <row r="1575" spans="1:17" ht="120" x14ac:dyDescent="0.2">
      <c r="A1575" s="1171" t="s">
        <v>12</v>
      </c>
      <c r="B1575" s="1172" t="s">
        <v>16</v>
      </c>
      <c r="C1575" s="1261"/>
      <c r="D1575" s="1261"/>
      <c r="E1575" s="1286"/>
      <c r="F1575" s="1286"/>
      <c r="G1575" s="45" t="s">
        <v>2390</v>
      </c>
      <c r="H1575" s="45" t="s">
        <v>2390</v>
      </c>
      <c r="I1575" s="947" t="s">
        <v>2388</v>
      </c>
      <c r="J1575" s="47">
        <v>1</v>
      </c>
      <c r="K1575" s="1027">
        <v>45139</v>
      </c>
      <c r="L1575" s="1053">
        <v>45351</v>
      </c>
      <c r="M1575" s="48">
        <f t="shared" si="55"/>
        <v>30.285714285714285</v>
      </c>
      <c r="N1575" s="1032">
        <v>1</v>
      </c>
      <c r="O1575" s="947" t="s">
        <v>5945</v>
      </c>
      <c r="P1575" s="1173">
        <f t="shared" si="56"/>
        <v>1</v>
      </c>
      <c r="Q1575" s="803" t="str" cm="1">
        <f t="array" aca="1" ref="Q1575" ca="1">IF(ISNUMBER(P1575),IF(P1575=100%,"CUMPLIDA",IF(AND(ISNUMBER(L1575),ISNUMBER(INDIRECT("FECHA_"&amp;$B1575,1))), IF(L1575&lt;=INDIRECT("FECHA_"&amp;$B1575,1),"INCUMPLIDA","PROCESO"), "VERIFICAR FECHA")),"SIN VALOR AVANCE")</f>
        <v>CUMPLIDA</v>
      </c>
    </row>
    <row r="1576" spans="1:17" ht="105.75" x14ac:dyDescent="0.2">
      <c r="A1576" s="1171" t="s">
        <v>12</v>
      </c>
      <c r="B1576" s="1172" t="s">
        <v>16</v>
      </c>
      <c r="C1576" s="1261"/>
      <c r="D1576" s="1261"/>
      <c r="E1576" s="1286"/>
      <c r="F1576" s="1286"/>
      <c r="G1576" s="45" t="s">
        <v>2392</v>
      </c>
      <c r="H1576" s="45" t="s">
        <v>2392</v>
      </c>
      <c r="I1576" s="947" t="s">
        <v>2393</v>
      </c>
      <c r="J1576" s="47">
        <v>6</v>
      </c>
      <c r="K1576" s="1027">
        <v>45139</v>
      </c>
      <c r="L1576" s="1053">
        <v>45351</v>
      </c>
      <c r="M1576" s="48">
        <f t="shared" si="55"/>
        <v>30.285714285714285</v>
      </c>
      <c r="N1576" s="1032">
        <v>6</v>
      </c>
      <c r="O1576" s="947" t="s">
        <v>5945</v>
      </c>
      <c r="P1576" s="1173">
        <f t="shared" si="56"/>
        <v>1</v>
      </c>
      <c r="Q1576" s="803" t="str" cm="1">
        <f t="array" aca="1" ref="Q1576" ca="1">IF(ISNUMBER(P1576),IF(P1576=100%,"CUMPLIDA",IF(AND(ISNUMBER(L1576),ISNUMBER(INDIRECT("FECHA_"&amp;$B1576,1))), IF(L1576&lt;=INDIRECT("FECHA_"&amp;$B1576,1),"INCUMPLIDA","PROCESO"), "VERIFICAR FECHA")),"SIN VALOR AVANCE")</f>
        <v>CUMPLIDA</v>
      </c>
    </row>
    <row r="1577" spans="1:17" ht="120.75" x14ac:dyDescent="0.2">
      <c r="A1577" s="1171" t="s">
        <v>12</v>
      </c>
      <c r="B1577" s="1172" t="s">
        <v>16</v>
      </c>
      <c r="C1577" s="1261"/>
      <c r="D1577" s="1261"/>
      <c r="E1577" s="1286"/>
      <c r="F1577" s="1286"/>
      <c r="G1577" s="45" t="s">
        <v>2394</v>
      </c>
      <c r="H1577" s="45" t="s">
        <v>2394</v>
      </c>
      <c r="I1577" s="947" t="s">
        <v>2395</v>
      </c>
      <c r="J1577" s="47">
        <v>1</v>
      </c>
      <c r="K1577" s="1027">
        <v>45170</v>
      </c>
      <c r="L1577" s="1053">
        <v>45382</v>
      </c>
      <c r="M1577" s="48">
        <f t="shared" si="55"/>
        <v>30.285714285714285</v>
      </c>
      <c r="N1577" s="1032">
        <v>1</v>
      </c>
      <c r="O1577" s="947" t="s">
        <v>5946</v>
      </c>
      <c r="P1577" s="1173">
        <f t="shared" si="56"/>
        <v>1</v>
      </c>
      <c r="Q1577" s="803" t="str" cm="1">
        <f t="array" aca="1" ref="Q1577" ca="1">IF(ISNUMBER(P1577),IF(P1577=100%,"CUMPLIDA",IF(AND(ISNUMBER(L1577),ISNUMBER(INDIRECT("FECHA_"&amp;$B1577,1))), IF(L1577&lt;=INDIRECT("FECHA_"&amp;$B1577,1),"INCUMPLIDA","PROCESO"), "VERIFICAR FECHA")),"SIN VALOR AVANCE")</f>
        <v>CUMPLIDA</v>
      </c>
    </row>
    <row r="1578" spans="1:17" ht="180.75" x14ac:dyDescent="0.2">
      <c r="A1578" s="1171" t="s">
        <v>12</v>
      </c>
      <c r="B1578" s="1172" t="s">
        <v>16</v>
      </c>
      <c r="C1578" s="1261"/>
      <c r="D1578" s="1261"/>
      <c r="E1578" s="1286"/>
      <c r="F1578" s="1286"/>
      <c r="G1578" s="45" t="s">
        <v>2397</v>
      </c>
      <c r="H1578" s="45" t="s">
        <v>2397</v>
      </c>
      <c r="I1578" s="947" t="s">
        <v>2398</v>
      </c>
      <c r="J1578" s="47">
        <v>6</v>
      </c>
      <c r="K1578" s="1027">
        <v>45170</v>
      </c>
      <c r="L1578" s="1053">
        <v>45382</v>
      </c>
      <c r="M1578" s="48">
        <f t="shared" si="55"/>
        <v>30.285714285714285</v>
      </c>
      <c r="N1578" s="1032">
        <v>6</v>
      </c>
      <c r="O1578" s="947" t="s">
        <v>5947</v>
      </c>
      <c r="P1578" s="1173">
        <f t="shared" si="56"/>
        <v>1</v>
      </c>
      <c r="Q1578" s="803" t="str" cm="1">
        <f t="array" aca="1" ref="Q1578" ca="1">IF(ISNUMBER(P1578),IF(P1578=100%,"CUMPLIDA",IF(AND(ISNUMBER(L1578),ISNUMBER(INDIRECT("FECHA_"&amp;$B1578,1))), IF(L1578&lt;=INDIRECT("FECHA_"&amp;$B1578,1),"INCUMPLIDA","PROCESO"), "VERIFICAR FECHA")),"SIN VALOR AVANCE")</f>
        <v>CUMPLIDA</v>
      </c>
    </row>
    <row r="1579" spans="1:17" ht="105.75" x14ac:dyDescent="0.2">
      <c r="A1579" s="1171" t="s">
        <v>12</v>
      </c>
      <c r="B1579" s="1172" t="s">
        <v>16</v>
      </c>
      <c r="C1579" s="1261"/>
      <c r="D1579" s="1261"/>
      <c r="E1579" s="1286"/>
      <c r="F1579" s="1286"/>
      <c r="G1579" s="45" t="s">
        <v>2400</v>
      </c>
      <c r="H1579" s="45" t="s">
        <v>2400</v>
      </c>
      <c r="I1579" s="947" t="s">
        <v>2367</v>
      </c>
      <c r="J1579" s="47">
        <v>1</v>
      </c>
      <c r="K1579" s="1027">
        <v>45139</v>
      </c>
      <c r="L1579" s="1053">
        <v>45689</v>
      </c>
      <c r="M1579" s="48">
        <f t="shared" si="55"/>
        <v>78.571428571428569</v>
      </c>
      <c r="N1579" s="1032">
        <v>0.98</v>
      </c>
      <c r="O1579" s="947" t="s">
        <v>5948</v>
      </c>
      <c r="P1579" s="1173">
        <f t="shared" si="56"/>
        <v>0.98</v>
      </c>
      <c r="Q1579" s="803" t="str" cm="1">
        <f t="array" aca="1" ref="Q1579" ca="1">IF(ISNUMBER(P1579),IF(P1579=100%,"CUMPLIDA",IF(AND(ISNUMBER(L1579),ISNUMBER(INDIRECT("FECHA_"&amp;$B1579,1))), IF(L1579&lt;=INDIRECT("FECHA_"&amp;$B1579,1),"INCUMPLIDA","PROCESO"), "VERIFICAR FECHA")),"SIN VALOR AVANCE")</f>
        <v>PROCESO</v>
      </c>
    </row>
    <row r="1580" spans="1:17" ht="165" customHeight="1" x14ac:dyDescent="0.2">
      <c r="A1580" s="1171" t="s">
        <v>12</v>
      </c>
      <c r="B1580" s="1172" t="s">
        <v>16</v>
      </c>
      <c r="C1580" s="1261" t="s">
        <v>2402</v>
      </c>
      <c r="D1580" s="1261" t="s">
        <v>2403</v>
      </c>
      <c r="E1580" s="1266" t="s">
        <v>5949</v>
      </c>
      <c r="F1580" s="1266" t="s">
        <v>2405</v>
      </c>
      <c r="G1580" s="1266" t="s">
        <v>2406</v>
      </c>
      <c r="H1580" s="1207" t="s">
        <v>2407</v>
      </c>
      <c r="I1580" s="947" t="s">
        <v>2408</v>
      </c>
      <c r="J1580" s="47">
        <v>4</v>
      </c>
      <c r="K1580" s="1027">
        <v>45323</v>
      </c>
      <c r="L1580" s="1053">
        <v>45869</v>
      </c>
      <c r="M1580" s="48">
        <f t="shared" si="55"/>
        <v>78</v>
      </c>
      <c r="N1580" s="1032">
        <v>4</v>
      </c>
      <c r="O1580" s="947" t="s">
        <v>5950</v>
      </c>
      <c r="P1580" s="1173">
        <f t="shared" si="56"/>
        <v>1</v>
      </c>
      <c r="Q1580" s="803" t="str" cm="1">
        <f t="array" aca="1" ref="Q1580" ca="1">IF(ISNUMBER(P1580),IF(P1580=100%,"CUMPLIDA",IF(AND(ISNUMBER(L1580),ISNUMBER(INDIRECT("FECHA_"&amp;$B1580,1))), IF(L1580&lt;=INDIRECT("FECHA_"&amp;$B1580,1),"INCUMPLIDA","PROCESO"), "VERIFICAR FECHA")),"SIN VALOR AVANCE")</f>
        <v>CUMPLIDA</v>
      </c>
    </row>
    <row r="1581" spans="1:17" ht="105.75" x14ac:dyDescent="0.2">
      <c r="A1581" s="1171" t="s">
        <v>12</v>
      </c>
      <c r="B1581" s="1172" t="s">
        <v>16</v>
      </c>
      <c r="C1581" s="1261"/>
      <c r="D1581" s="1261"/>
      <c r="E1581" s="1266"/>
      <c r="F1581" s="1266"/>
      <c r="G1581" s="1266"/>
      <c r="H1581" s="45" t="s">
        <v>2410</v>
      </c>
      <c r="I1581" s="947" t="s">
        <v>2411</v>
      </c>
      <c r="J1581" s="47">
        <v>4</v>
      </c>
      <c r="K1581" s="1027">
        <v>45323</v>
      </c>
      <c r="L1581" s="1053">
        <v>45777</v>
      </c>
      <c r="M1581" s="48">
        <f t="shared" si="55"/>
        <v>64.857142857142861</v>
      </c>
      <c r="N1581" s="1032">
        <v>3</v>
      </c>
      <c r="O1581" s="947" t="s">
        <v>5950</v>
      </c>
      <c r="P1581" s="1173">
        <f t="shared" si="56"/>
        <v>0.75</v>
      </c>
      <c r="Q1581" s="803" t="str" cm="1">
        <f t="array" aca="1" ref="Q1581" ca="1">IF(ISNUMBER(P1581),IF(P1581=100%,"CUMPLIDA",IF(AND(ISNUMBER(L1581),ISNUMBER(INDIRECT("FECHA_"&amp;$B1581,1))), IF(L1581&lt;=INDIRECT("FECHA_"&amp;$B1581,1),"INCUMPLIDA","PROCESO"), "VERIFICAR FECHA")),"SIN VALOR AVANCE")</f>
        <v>PROCESO</v>
      </c>
    </row>
    <row r="1582" spans="1:17" ht="409.5" x14ac:dyDescent="0.2">
      <c r="A1582" s="1171" t="s">
        <v>12</v>
      </c>
      <c r="B1582" s="1172" t="s">
        <v>16</v>
      </c>
      <c r="C1582" s="1172" t="s">
        <v>2412</v>
      </c>
      <c r="D1582" s="1172" t="s">
        <v>2403</v>
      </c>
      <c r="E1582" s="1174" t="s">
        <v>5951</v>
      </c>
      <c r="F1582" s="45" t="s">
        <v>2414</v>
      </c>
      <c r="G1582" s="45" t="s">
        <v>2415</v>
      </c>
      <c r="H1582" s="45" t="s">
        <v>2416</v>
      </c>
      <c r="I1582" s="947" t="s">
        <v>2417</v>
      </c>
      <c r="J1582" s="47">
        <v>1</v>
      </c>
      <c r="K1582" s="1027">
        <v>45323</v>
      </c>
      <c r="L1582" s="1053">
        <v>45777</v>
      </c>
      <c r="M1582" s="48">
        <f t="shared" si="55"/>
        <v>64.857142857142861</v>
      </c>
      <c r="N1582" s="1032">
        <v>0</v>
      </c>
      <c r="O1582" s="947" t="s">
        <v>5950</v>
      </c>
      <c r="P1582" s="1173">
        <f t="shared" si="56"/>
        <v>0</v>
      </c>
      <c r="Q1582" s="803" t="str" cm="1">
        <f t="array" aca="1" ref="Q1582" ca="1">IF(ISNUMBER(P1582),IF(P1582=100%,"CUMPLIDA",IF(AND(ISNUMBER(L1582),ISNUMBER(INDIRECT("FECHA_"&amp;$B1582,1))), IF(L1582&lt;=INDIRECT("FECHA_"&amp;$B1582,1),"INCUMPLIDA","PROCESO"), "VERIFICAR FECHA")),"SIN VALOR AVANCE")</f>
        <v>PROCESO</v>
      </c>
    </row>
    <row r="1583" spans="1:17" ht="409.5" x14ac:dyDescent="0.2">
      <c r="A1583" s="1171" t="s">
        <v>12</v>
      </c>
      <c r="B1583" s="1172" t="s">
        <v>16</v>
      </c>
      <c r="C1583" s="1172" t="s">
        <v>2418</v>
      </c>
      <c r="D1583" s="1172" t="s">
        <v>2403</v>
      </c>
      <c r="E1583" s="45" t="s">
        <v>5952</v>
      </c>
      <c r="F1583" s="45" t="s">
        <v>2420</v>
      </c>
      <c r="G1583" s="45" t="s">
        <v>2421</v>
      </c>
      <c r="H1583" s="45" t="s">
        <v>2422</v>
      </c>
      <c r="I1583" s="947" t="s">
        <v>2408</v>
      </c>
      <c r="J1583" s="47">
        <v>4</v>
      </c>
      <c r="K1583" s="1027">
        <v>45352</v>
      </c>
      <c r="L1583" s="1053">
        <v>45869</v>
      </c>
      <c r="M1583" s="48">
        <f t="shared" si="55"/>
        <v>73.857142857142861</v>
      </c>
      <c r="N1583" s="1032">
        <v>2</v>
      </c>
      <c r="O1583" s="947" t="s">
        <v>5950</v>
      </c>
      <c r="P1583" s="1173">
        <f t="shared" si="56"/>
        <v>0.5</v>
      </c>
      <c r="Q1583" s="803" t="str" cm="1">
        <f t="array" aca="1" ref="Q1583" ca="1">IF(ISNUMBER(P1583),IF(P1583=100%,"CUMPLIDA",IF(AND(ISNUMBER(L1583),ISNUMBER(INDIRECT("FECHA_"&amp;$B1583,1))), IF(L1583&lt;=INDIRECT("FECHA_"&amp;$B1583,1),"INCUMPLIDA","PROCESO"), "VERIFICAR FECHA")),"SIN VALOR AVANCE")</f>
        <v>PROCESO</v>
      </c>
    </row>
    <row r="1584" spans="1:17" ht="195" customHeight="1" x14ac:dyDescent="0.2">
      <c r="A1584" s="1171" t="s">
        <v>12</v>
      </c>
      <c r="B1584" s="1172" t="s">
        <v>16</v>
      </c>
      <c r="C1584" s="1290" t="s">
        <v>2423</v>
      </c>
      <c r="D1584" s="1290" t="s">
        <v>2403</v>
      </c>
      <c r="E1584" s="1266" t="s">
        <v>5953</v>
      </c>
      <c r="F1584" s="1266" t="s">
        <v>2425</v>
      </c>
      <c r="G1584" s="1266" t="s">
        <v>2426</v>
      </c>
      <c r="H1584" s="45" t="s">
        <v>2427</v>
      </c>
      <c r="I1584" s="947" t="s">
        <v>2408</v>
      </c>
      <c r="J1584" s="47">
        <v>4</v>
      </c>
      <c r="K1584" s="1027">
        <v>45352</v>
      </c>
      <c r="L1584" s="1053">
        <v>45869</v>
      </c>
      <c r="M1584" s="48">
        <f t="shared" si="55"/>
        <v>73.857142857142861</v>
      </c>
      <c r="N1584" s="1032">
        <v>2</v>
      </c>
      <c r="O1584" s="947" t="s">
        <v>5950</v>
      </c>
      <c r="P1584" s="1173">
        <f t="shared" si="56"/>
        <v>0.5</v>
      </c>
      <c r="Q1584" s="803" t="str" cm="1">
        <f t="array" aca="1" ref="Q1584" ca="1">IF(ISNUMBER(P1584),IF(P1584=100%,"CUMPLIDA",IF(AND(ISNUMBER(L1584),ISNUMBER(INDIRECT("FECHA_"&amp;$B1584,1))), IF(L1584&lt;=INDIRECT("FECHA_"&amp;$B1584,1),"INCUMPLIDA","PROCESO"), "VERIFICAR FECHA")),"SIN VALOR AVANCE")</f>
        <v>PROCESO</v>
      </c>
    </row>
    <row r="1585" spans="1:17" ht="120" x14ac:dyDescent="0.2">
      <c r="A1585" s="1171" t="s">
        <v>12</v>
      </c>
      <c r="B1585" s="1172" t="s">
        <v>16</v>
      </c>
      <c r="C1585" s="1290"/>
      <c r="D1585" s="1290"/>
      <c r="E1585" s="1266"/>
      <c r="F1585" s="1266"/>
      <c r="G1585" s="1266"/>
      <c r="H1585" s="45" t="s">
        <v>2428</v>
      </c>
      <c r="I1585" s="947" t="s">
        <v>2429</v>
      </c>
      <c r="J1585" s="47">
        <v>550</v>
      </c>
      <c r="K1585" s="1027">
        <v>45352</v>
      </c>
      <c r="L1585" s="1053">
        <v>45657</v>
      </c>
      <c r="M1585" s="48">
        <f>(L1585-K1585)/7</f>
        <v>43.571428571428569</v>
      </c>
      <c r="N1585" s="1032">
        <v>550</v>
      </c>
      <c r="O1585" s="947" t="s">
        <v>5950</v>
      </c>
      <c r="P1585" s="1173">
        <f t="shared" si="56"/>
        <v>1</v>
      </c>
      <c r="Q1585" s="803" t="str" cm="1">
        <f t="array" aca="1" ref="Q1585" ca="1">IF(ISNUMBER(P1585),IF(P1585=100%,"CUMPLIDA",IF(AND(ISNUMBER(L1585),ISNUMBER(INDIRECT("FECHA_"&amp;$B1585,1))), IF(L1585&lt;=INDIRECT("FECHA_"&amp;$B1585,1),"INCUMPLIDA","PROCESO"), "VERIFICAR FECHA")),"SIN VALOR AVANCE")</f>
        <v>CUMPLIDA</v>
      </c>
    </row>
    <row r="1586" spans="1:17" ht="409.5" x14ac:dyDescent="0.2">
      <c r="A1586" s="1171" t="s">
        <v>12</v>
      </c>
      <c r="B1586" s="1172" t="s">
        <v>16</v>
      </c>
      <c r="C1586" s="1172" t="s">
        <v>2430</v>
      </c>
      <c r="D1586" s="1172" t="s">
        <v>2403</v>
      </c>
      <c r="E1586" s="45" t="s">
        <v>5954</v>
      </c>
      <c r="F1586" s="45" t="s">
        <v>2432</v>
      </c>
      <c r="G1586" s="45" t="s">
        <v>2433</v>
      </c>
      <c r="H1586" s="45" t="s">
        <v>2434</v>
      </c>
      <c r="I1586" s="947" t="s">
        <v>2408</v>
      </c>
      <c r="J1586" s="47">
        <v>4</v>
      </c>
      <c r="K1586" s="1027">
        <v>45352</v>
      </c>
      <c r="L1586" s="1053">
        <v>45869</v>
      </c>
      <c r="M1586" s="48">
        <f t="shared" ref="M1586" si="57">(L1586-K1586)/7</f>
        <v>73.857142857142861</v>
      </c>
      <c r="N1586" s="1032">
        <v>2</v>
      </c>
      <c r="O1586" s="947" t="s">
        <v>5950</v>
      </c>
      <c r="P1586" s="1173">
        <f t="shared" si="56"/>
        <v>0.5</v>
      </c>
      <c r="Q1586" s="803" t="str" cm="1">
        <f t="array" aca="1" ref="Q1586" ca="1">IF(ISNUMBER(P1586),IF(P1586=100%,"CUMPLIDA",IF(AND(ISNUMBER(L1586),ISNUMBER(INDIRECT("FECHA_"&amp;$B1586,1))), IF(L1586&lt;=INDIRECT("FECHA_"&amp;$B1586,1),"INCUMPLIDA","PROCESO"), "VERIFICAR FECHA")),"SIN VALOR AVANCE")</f>
        <v>PROCESO</v>
      </c>
    </row>
    <row r="1587" spans="1:17" ht="120.75" customHeight="1" x14ac:dyDescent="0.2">
      <c r="A1587" s="1171" t="s">
        <v>12</v>
      </c>
      <c r="B1587" s="1172" t="s">
        <v>16</v>
      </c>
      <c r="C1587" s="1290" t="s">
        <v>2435</v>
      </c>
      <c r="D1587" s="1290" t="s">
        <v>2403</v>
      </c>
      <c r="E1587" s="1266" t="s">
        <v>5955</v>
      </c>
      <c r="F1587" s="1266" t="s">
        <v>2437</v>
      </c>
      <c r="G1587" s="1266" t="s">
        <v>2438</v>
      </c>
      <c r="H1587" s="45" t="s">
        <v>2439</v>
      </c>
      <c r="I1587" s="947" t="s">
        <v>2440</v>
      </c>
      <c r="J1587" s="47">
        <v>1</v>
      </c>
      <c r="K1587" s="1027">
        <v>45286</v>
      </c>
      <c r="L1587" s="1053">
        <v>45350</v>
      </c>
      <c r="M1587" s="48">
        <f t="shared" si="55"/>
        <v>9.1428571428571423</v>
      </c>
      <c r="N1587" s="1032">
        <v>1</v>
      </c>
      <c r="O1587" s="947" t="s">
        <v>5956</v>
      </c>
      <c r="P1587" s="1173">
        <f t="shared" si="56"/>
        <v>1</v>
      </c>
      <c r="Q1587" s="803" t="str" cm="1">
        <f t="array" aca="1" ref="Q1587" ca="1">IF(ISNUMBER(P1587),IF(P1587=100%,"CUMPLIDA",IF(AND(ISNUMBER(L1587),ISNUMBER(INDIRECT("FECHA_"&amp;$B1587,1))), IF(L1587&lt;=INDIRECT("FECHA_"&amp;$B1587,1),"INCUMPLIDA","PROCESO"), "VERIFICAR FECHA")),"SIN VALOR AVANCE")</f>
        <v>CUMPLIDA</v>
      </c>
    </row>
    <row r="1588" spans="1:17" ht="120" x14ac:dyDescent="0.2">
      <c r="A1588" s="1171" t="s">
        <v>12</v>
      </c>
      <c r="B1588" s="1172" t="s">
        <v>16</v>
      </c>
      <c r="C1588" s="1290"/>
      <c r="D1588" s="1290"/>
      <c r="E1588" s="1266"/>
      <c r="F1588" s="1266"/>
      <c r="G1588" s="1266"/>
      <c r="H1588" s="45" t="s">
        <v>2442</v>
      </c>
      <c r="I1588" s="947" t="s">
        <v>2443</v>
      </c>
      <c r="J1588" s="47">
        <v>1</v>
      </c>
      <c r="K1588" s="1027">
        <v>45286</v>
      </c>
      <c r="L1588" s="1053">
        <v>45656</v>
      </c>
      <c r="M1588" s="48">
        <f t="shared" si="55"/>
        <v>52.857142857142854</v>
      </c>
      <c r="N1588" s="1032">
        <v>1</v>
      </c>
      <c r="O1588" s="947" t="s">
        <v>2444</v>
      </c>
      <c r="P1588" s="1173">
        <f t="shared" si="56"/>
        <v>1</v>
      </c>
      <c r="Q1588" s="803" t="str" cm="1">
        <f t="array" aca="1" ref="Q1588" ca="1">IF(ISNUMBER(P1588),IF(P1588=100%,"CUMPLIDA",IF(AND(ISNUMBER(L1588),ISNUMBER(INDIRECT("FECHA_"&amp;$B1588,1))), IF(L1588&lt;=INDIRECT("FECHA_"&amp;$B1588,1),"INCUMPLIDA","PROCESO"), "VERIFICAR FECHA")),"SIN VALOR AVANCE")</f>
        <v>CUMPLIDA</v>
      </c>
    </row>
    <row r="1589" spans="1:17" ht="409.5" x14ac:dyDescent="0.2">
      <c r="A1589" s="1171" t="s">
        <v>12</v>
      </c>
      <c r="B1589" s="1172" t="s">
        <v>16</v>
      </c>
      <c r="C1589" s="1183" t="s">
        <v>2445</v>
      </c>
      <c r="D1589" s="1183" t="s">
        <v>2403</v>
      </c>
      <c r="E1589" s="45" t="s">
        <v>5957</v>
      </c>
      <c r="F1589" s="45" t="s">
        <v>2447</v>
      </c>
      <c r="G1589" s="45" t="s">
        <v>2448</v>
      </c>
      <c r="H1589" s="45" t="s">
        <v>2449</v>
      </c>
      <c r="I1589" s="947" t="s">
        <v>1557</v>
      </c>
      <c r="J1589" s="47">
        <v>1</v>
      </c>
      <c r="K1589" s="1027">
        <v>45352</v>
      </c>
      <c r="L1589" s="1053">
        <v>45777</v>
      </c>
      <c r="M1589" s="48">
        <f t="shared" si="55"/>
        <v>60.714285714285715</v>
      </c>
      <c r="N1589" s="1032">
        <v>1</v>
      </c>
      <c r="O1589" s="947" t="s">
        <v>5950</v>
      </c>
      <c r="P1589" s="1173">
        <f t="shared" si="56"/>
        <v>1</v>
      </c>
      <c r="Q1589" s="803" t="str" cm="1">
        <f t="array" aca="1" ref="Q1589" ca="1">IF(ISNUMBER(P1589),IF(P1589=100%,"CUMPLIDA",IF(AND(ISNUMBER(L1589),ISNUMBER(INDIRECT("FECHA_"&amp;$B1589,1))), IF(L1589&lt;=INDIRECT("FECHA_"&amp;$B1589,1),"INCUMPLIDA","PROCESO"), "VERIFICAR FECHA")),"SIN VALOR AVANCE")</f>
        <v>CUMPLIDA</v>
      </c>
    </row>
    <row r="1590" spans="1:17" ht="60.75" customHeight="1" x14ac:dyDescent="0.2">
      <c r="A1590" s="1171" t="s">
        <v>12</v>
      </c>
      <c r="B1590" s="1172" t="s">
        <v>16</v>
      </c>
      <c r="C1590" s="1261" t="s">
        <v>2450</v>
      </c>
      <c r="D1590" s="1261" t="s">
        <v>2321</v>
      </c>
      <c r="E1590" s="1266" t="s">
        <v>5958</v>
      </c>
      <c r="F1590" s="1266" t="s">
        <v>2452</v>
      </c>
      <c r="G1590" s="45" t="s">
        <v>2453</v>
      </c>
      <c r="H1590" s="45" t="s">
        <v>1065</v>
      </c>
      <c r="I1590" s="947" t="s">
        <v>2454</v>
      </c>
      <c r="J1590" s="47">
        <v>1</v>
      </c>
      <c r="K1590" s="1027">
        <v>45444</v>
      </c>
      <c r="L1590" s="1053">
        <v>45626</v>
      </c>
      <c r="M1590" s="48">
        <f t="shared" si="55"/>
        <v>26</v>
      </c>
      <c r="N1590" s="1032">
        <v>1</v>
      </c>
      <c r="O1590" s="947" t="s">
        <v>5959</v>
      </c>
      <c r="P1590" s="1173">
        <f t="shared" si="56"/>
        <v>1</v>
      </c>
      <c r="Q1590" s="803" t="str" cm="1">
        <f t="array" aca="1" ref="Q1590" ca="1">IF(ISNUMBER(P1590),IF(P1590=100%,"CUMPLIDA",IF(AND(ISNUMBER(L1590),ISNUMBER(INDIRECT("FECHA_"&amp;$B1590,1))), IF(L1590&lt;=INDIRECT("FECHA_"&amp;$B1590,1),"INCUMPLIDA","PROCESO"), "VERIFICAR FECHA")),"SIN VALOR AVANCE")</f>
        <v>CUMPLIDA</v>
      </c>
    </row>
    <row r="1591" spans="1:17" ht="45.75" x14ac:dyDescent="0.2">
      <c r="A1591" s="1171" t="s">
        <v>12</v>
      </c>
      <c r="B1591" s="1172" t="s">
        <v>16</v>
      </c>
      <c r="C1591" s="1261"/>
      <c r="D1591" s="1261"/>
      <c r="E1591" s="1266"/>
      <c r="F1591" s="1266"/>
      <c r="G1591" s="45" t="s">
        <v>2456</v>
      </c>
      <c r="H1591" s="45" t="s">
        <v>2328</v>
      </c>
      <c r="I1591" s="947" t="s">
        <v>2329</v>
      </c>
      <c r="J1591" s="1173">
        <v>1</v>
      </c>
      <c r="K1591" s="1027">
        <v>44805</v>
      </c>
      <c r="L1591" s="1053">
        <v>45169</v>
      </c>
      <c r="M1591" s="48">
        <f t="shared" si="55"/>
        <v>52</v>
      </c>
      <c r="N1591" s="1182">
        <v>1</v>
      </c>
      <c r="O1591" s="947" t="s">
        <v>5960</v>
      </c>
      <c r="P1591" s="1173">
        <f t="shared" si="56"/>
        <v>1</v>
      </c>
      <c r="Q1591" s="803" t="str" cm="1">
        <f t="array" aca="1" ref="Q1591" ca="1">IF(ISNUMBER(P1591),IF(P1591=100%,"CUMPLIDA",IF(AND(ISNUMBER(L1591),ISNUMBER(INDIRECT("FECHA_"&amp;$B1591,1))), IF(L1591&lt;=INDIRECT("FECHA_"&amp;$B1591,1),"INCUMPLIDA","PROCESO"), "VERIFICAR FECHA")),"SIN VALOR AVANCE")</f>
        <v>CUMPLIDA</v>
      </c>
    </row>
    <row r="1592" spans="1:17" ht="60" x14ac:dyDescent="0.2">
      <c r="A1592" s="1171" t="s">
        <v>12</v>
      </c>
      <c r="B1592" s="1172" t="s">
        <v>16</v>
      </c>
      <c r="C1592" s="1261"/>
      <c r="D1592" s="1261"/>
      <c r="E1592" s="1266"/>
      <c r="F1592" s="1266"/>
      <c r="G1592" s="45" t="s">
        <v>2458</v>
      </c>
      <c r="H1592" s="45" t="s">
        <v>2459</v>
      </c>
      <c r="I1592" s="947" t="s">
        <v>1447</v>
      </c>
      <c r="J1592" s="47">
        <v>1</v>
      </c>
      <c r="K1592" s="1027">
        <v>44805</v>
      </c>
      <c r="L1592" s="1053">
        <v>44925</v>
      </c>
      <c r="M1592" s="48">
        <f t="shared" si="55"/>
        <v>17.142857142857142</v>
      </c>
      <c r="N1592" s="1032">
        <v>1</v>
      </c>
      <c r="O1592" s="947" t="s">
        <v>5960</v>
      </c>
      <c r="P1592" s="1173">
        <f t="shared" si="56"/>
        <v>1</v>
      </c>
      <c r="Q1592" s="803" t="str" cm="1">
        <f t="array" aca="1" ref="Q1592" ca="1">IF(ISNUMBER(P1592),IF(P1592=100%,"CUMPLIDA",IF(AND(ISNUMBER(L1592),ISNUMBER(INDIRECT("FECHA_"&amp;$B1592,1))), IF(L1592&lt;=INDIRECT("FECHA_"&amp;$B1592,1),"INCUMPLIDA","PROCESO"), "VERIFICAR FECHA")),"SIN VALOR AVANCE")</f>
        <v>CUMPLIDA</v>
      </c>
    </row>
    <row r="1593" spans="1:17" ht="120" x14ac:dyDescent="0.2">
      <c r="A1593" s="1171" t="s">
        <v>12</v>
      </c>
      <c r="B1593" s="1172" t="s">
        <v>16</v>
      </c>
      <c r="C1593" s="1261"/>
      <c r="D1593" s="1261"/>
      <c r="E1593" s="1266"/>
      <c r="F1593" s="1266"/>
      <c r="G1593" s="45" t="s">
        <v>2460</v>
      </c>
      <c r="H1593" s="45" t="s">
        <v>2461</v>
      </c>
      <c r="I1593" s="947" t="s">
        <v>2462</v>
      </c>
      <c r="J1593" s="47">
        <v>2</v>
      </c>
      <c r="K1593" s="1053">
        <v>45019</v>
      </c>
      <c r="L1593" s="1053">
        <v>45199</v>
      </c>
      <c r="M1593" s="48">
        <f t="shared" si="55"/>
        <v>25.714285714285715</v>
      </c>
      <c r="N1593" s="1032">
        <v>2</v>
      </c>
      <c r="O1593" s="947" t="s">
        <v>5929</v>
      </c>
      <c r="P1593" s="1173">
        <f t="shared" si="56"/>
        <v>1</v>
      </c>
      <c r="Q1593" s="803" t="str" cm="1">
        <f t="array" aca="1" ref="Q1593" ca="1">IF(ISNUMBER(P1593),IF(P1593=100%,"CUMPLIDA",IF(AND(ISNUMBER(L1593),ISNUMBER(INDIRECT("FECHA_"&amp;$B1593,1))), IF(L1593&lt;=INDIRECT("FECHA_"&amp;$B1593,1),"INCUMPLIDA","PROCESO"), "VERIFICAR FECHA")),"SIN VALOR AVANCE")</f>
        <v>CUMPLIDA</v>
      </c>
    </row>
    <row r="1594" spans="1:17" ht="120.75" customHeight="1" x14ac:dyDescent="0.2">
      <c r="A1594" s="1171" t="s">
        <v>12</v>
      </c>
      <c r="B1594" s="1172" t="s">
        <v>16</v>
      </c>
      <c r="C1594" s="1261" t="s">
        <v>2463</v>
      </c>
      <c r="D1594" s="1261" t="s">
        <v>2345</v>
      </c>
      <c r="E1594" s="1286" t="s">
        <v>5961</v>
      </c>
      <c r="F1594" s="1286" t="s">
        <v>2465</v>
      </c>
      <c r="G1594" s="1266" t="s">
        <v>2466</v>
      </c>
      <c r="H1594" s="45" t="s">
        <v>2467</v>
      </c>
      <c r="I1594" s="947" t="s">
        <v>2468</v>
      </c>
      <c r="J1594" s="47">
        <v>1</v>
      </c>
      <c r="K1594" s="1027">
        <v>45444</v>
      </c>
      <c r="L1594" s="1053">
        <v>45503</v>
      </c>
      <c r="M1594" s="48">
        <f t="shared" si="55"/>
        <v>8.4285714285714288</v>
      </c>
      <c r="N1594" s="1032">
        <v>1</v>
      </c>
      <c r="O1594" s="947" t="s">
        <v>5962</v>
      </c>
      <c r="P1594" s="1173">
        <f t="shared" si="56"/>
        <v>1</v>
      </c>
      <c r="Q1594" s="803" t="str" cm="1">
        <f t="array" aca="1" ref="Q1594" ca="1">IF(ISNUMBER(P1594),IF(P1594=100%,"CUMPLIDA",IF(AND(ISNUMBER(L1594),ISNUMBER(INDIRECT("FECHA_"&amp;$B1594,1))), IF(L1594&lt;=INDIRECT("FECHA_"&amp;$B1594,1),"INCUMPLIDA","PROCESO"), "VERIFICAR FECHA")),"SIN VALOR AVANCE")</f>
        <v>CUMPLIDA</v>
      </c>
    </row>
    <row r="1595" spans="1:17" ht="120.75" x14ac:dyDescent="0.2">
      <c r="A1595" s="1171" t="s">
        <v>12</v>
      </c>
      <c r="B1595" s="1172" t="s">
        <v>16</v>
      </c>
      <c r="C1595" s="1261"/>
      <c r="D1595" s="1261"/>
      <c r="E1595" s="1286"/>
      <c r="F1595" s="1286"/>
      <c r="G1595" s="1266"/>
      <c r="H1595" s="45" t="s">
        <v>2470</v>
      </c>
      <c r="I1595" s="931" t="s">
        <v>2471</v>
      </c>
      <c r="J1595" s="47">
        <v>1</v>
      </c>
      <c r="K1595" s="1027">
        <v>45444</v>
      </c>
      <c r="L1595" s="1053">
        <v>45503</v>
      </c>
      <c r="M1595" s="48">
        <f t="shared" si="55"/>
        <v>8.4285714285714288</v>
      </c>
      <c r="N1595" s="1032">
        <v>1</v>
      </c>
      <c r="O1595" s="947" t="s">
        <v>5962</v>
      </c>
      <c r="P1595" s="1173">
        <f t="shared" si="56"/>
        <v>1</v>
      </c>
      <c r="Q1595" s="803" t="str" cm="1">
        <f t="array" aca="1" ref="Q1595" ca="1">IF(ISNUMBER(P1595),IF(P1595=100%,"CUMPLIDA",IF(AND(ISNUMBER(L1595),ISNUMBER(INDIRECT("FECHA_"&amp;$B1595,1))), IF(L1595&lt;=INDIRECT("FECHA_"&amp;$B1595,1),"INCUMPLIDA","PROCESO"), "VERIFICAR FECHA")),"SIN VALOR AVANCE")</f>
        <v>CUMPLIDA</v>
      </c>
    </row>
    <row r="1596" spans="1:17" ht="120.75" x14ac:dyDescent="0.2">
      <c r="A1596" s="1171" t="s">
        <v>12</v>
      </c>
      <c r="B1596" s="1172" t="s">
        <v>16</v>
      </c>
      <c r="C1596" s="1261"/>
      <c r="D1596" s="1261"/>
      <c r="E1596" s="1286"/>
      <c r="F1596" s="1286"/>
      <c r="G1596" s="1266"/>
      <c r="H1596" s="45" t="s">
        <v>2472</v>
      </c>
      <c r="I1596" s="931" t="s">
        <v>1705</v>
      </c>
      <c r="J1596" s="47">
        <v>5</v>
      </c>
      <c r="K1596" s="1027">
        <v>45444</v>
      </c>
      <c r="L1596" s="1053">
        <v>45596</v>
      </c>
      <c r="M1596" s="48">
        <f t="shared" si="55"/>
        <v>21.714285714285715</v>
      </c>
      <c r="N1596" s="1032">
        <v>5</v>
      </c>
      <c r="O1596" s="947" t="s">
        <v>5962</v>
      </c>
      <c r="P1596" s="1173">
        <f t="shared" si="56"/>
        <v>1</v>
      </c>
      <c r="Q1596" s="803" t="str" cm="1">
        <f t="array" aca="1" ref="Q1596" ca="1">IF(ISNUMBER(P1596),IF(P1596=100%,"CUMPLIDA",IF(AND(ISNUMBER(L1596),ISNUMBER(INDIRECT("FECHA_"&amp;$B1596,1))), IF(L1596&lt;=INDIRECT("FECHA_"&amp;$B1596,1),"INCUMPLIDA","PROCESO"), "VERIFICAR FECHA")),"SIN VALOR AVANCE")</f>
        <v>CUMPLIDA</v>
      </c>
    </row>
    <row r="1597" spans="1:17" ht="120.75" x14ac:dyDescent="0.2">
      <c r="A1597" s="1171" t="s">
        <v>12</v>
      </c>
      <c r="B1597" s="1172" t="s">
        <v>16</v>
      </c>
      <c r="C1597" s="1261"/>
      <c r="D1597" s="1261"/>
      <c r="E1597" s="1286"/>
      <c r="F1597" s="1286"/>
      <c r="G1597" s="1266"/>
      <c r="H1597" s="45" t="s">
        <v>2473</v>
      </c>
      <c r="I1597" s="931" t="s">
        <v>1390</v>
      </c>
      <c r="J1597" s="47">
        <v>5</v>
      </c>
      <c r="K1597" s="1027">
        <v>45474</v>
      </c>
      <c r="L1597" s="1053">
        <v>45626</v>
      </c>
      <c r="M1597" s="48">
        <f t="shared" si="55"/>
        <v>21.714285714285715</v>
      </c>
      <c r="N1597" s="1032">
        <v>5</v>
      </c>
      <c r="O1597" s="947" t="s">
        <v>5962</v>
      </c>
      <c r="P1597" s="1173">
        <f t="shared" si="56"/>
        <v>1</v>
      </c>
      <c r="Q1597" s="803" t="str" cm="1">
        <f t="array" aca="1" ref="Q1597" ca="1">IF(ISNUMBER(P1597),IF(P1597=100%,"CUMPLIDA",IF(AND(ISNUMBER(L1597),ISNUMBER(INDIRECT("FECHA_"&amp;$B1597,1))), IF(L1597&lt;=INDIRECT("FECHA_"&amp;$B1597,1),"INCUMPLIDA","PROCESO"), "VERIFICAR FECHA")),"SIN VALOR AVANCE")</f>
        <v>CUMPLIDA</v>
      </c>
    </row>
    <row r="1598" spans="1:17" ht="151.5" customHeight="1" x14ac:dyDescent="0.2">
      <c r="A1598" s="1171" t="s">
        <v>12</v>
      </c>
      <c r="B1598" s="1172" t="s">
        <v>16</v>
      </c>
      <c r="C1598" s="1261" t="s">
        <v>2474</v>
      </c>
      <c r="D1598" s="1261" t="s">
        <v>2475</v>
      </c>
      <c r="E1598" s="1266" t="s">
        <v>5963</v>
      </c>
      <c r="F1598" s="1266" t="s">
        <v>2477</v>
      </c>
      <c r="G1598" s="1266" t="s">
        <v>2478</v>
      </c>
      <c r="H1598" s="1201" t="s">
        <v>2478</v>
      </c>
      <c r="I1598" s="931" t="s">
        <v>553</v>
      </c>
      <c r="J1598" s="47">
        <v>1</v>
      </c>
      <c r="K1598" s="1027">
        <v>45690</v>
      </c>
      <c r="L1598" s="1053">
        <v>45747</v>
      </c>
      <c r="M1598" s="48">
        <f t="shared" si="55"/>
        <v>8.1428571428571423</v>
      </c>
      <c r="N1598" s="1032">
        <v>0</v>
      </c>
      <c r="O1598" s="947" t="s">
        <v>5964</v>
      </c>
      <c r="P1598" s="1173">
        <f t="shared" si="56"/>
        <v>0</v>
      </c>
      <c r="Q1598" s="803" t="str" cm="1">
        <f t="array" aca="1" ref="Q1598" ca="1">IF(ISNUMBER(P1598),IF(P1598=100%,"CUMPLIDA",IF(AND(ISNUMBER(L1598),ISNUMBER(INDIRECT("FECHA_"&amp;$B1598,1))), IF(L1598&lt;=INDIRECT("FECHA_"&amp;$B1598,1),"INCUMPLIDA","PROCESO"), "VERIFICAR FECHA")),"SIN VALOR AVANCE")</f>
        <v>PROCESO</v>
      </c>
    </row>
    <row r="1599" spans="1:17" ht="106.5" x14ac:dyDescent="0.2">
      <c r="A1599" s="1171" t="s">
        <v>12</v>
      </c>
      <c r="B1599" s="1172" t="s">
        <v>16</v>
      </c>
      <c r="C1599" s="1261"/>
      <c r="D1599" s="1261"/>
      <c r="E1599" s="1266"/>
      <c r="F1599" s="1266"/>
      <c r="G1599" s="1266"/>
      <c r="H1599" s="1201" t="s">
        <v>2478</v>
      </c>
      <c r="I1599" s="931" t="s">
        <v>2480</v>
      </c>
      <c r="J1599" s="47">
        <v>1</v>
      </c>
      <c r="K1599" s="1027">
        <v>45748</v>
      </c>
      <c r="L1599" s="1053">
        <v>45808</v>
      </c>
      <c r="M1599" s="48">
        <f t="shared" si="55"/>
        <v>8.5714285714285712</v>
      </c>
      <c r="N1599" s="1032">
        <v>0</v>
      </c>
      <c r="O1599" s="947" t="s">
        <v>5964</v>
      </c>
      <c r="P1599" s="1173">
        <f t="shared" si="56"/>
        <v>0</v>
      </c>
      <c r="Q1599" s="803" t="str" cm="1">
        <f t="array" aca="1" ref="Q1599" ca="1">IF(ISNUMBER(P1599),IF(P1599=100%,"CUMPLIDA",IF(AND(ISNUMBER(L1599),ISNUMBER(INDIRECT("FECHA_"&amp;$B1599,1))), IF(L1599&lt;=INDIRECT("FECHA_"&amp;$B1599,1),"INCUMPLIDA","PROCESO"), "VERIFICAR FECHA")),"SIN VALOR AVANCE")</f>
        <v>PROCESO</v>
      </c>
    </row>
    <row r="1600" spans="1:17" ht="106.5" x14ac:dyDescent="0.2">
      <c r="A1600" s="1171" t="s">
        <v>12</v>
      </c>
      <c r="B1600" s="1172" t="s">
        <v>16</v>
      </c>
      <c r="C1600" s="1261"/>
      <c r="D1600" s="1261"/>
      <c r="E1600" s="1266"/>
      <c r="F1600" s="1266"/>
      <c r="G1600" s="1266"/>
      <c r="H1600" s="1201" t="s">
        <v>2478</v>
      </c>
      <c r="I1600" s="931" t="s">
        <v>2481</v>
      </c>
      <c r="J1600" s="47">
        <v>2</v>
      </c>
      <c r="K1600" s="1027">
        <v>45809</v>
      </c>
      <c r="L1600" s="1053">
        <v>45991</v>
      </c>
      <c r="M1600" s="48">
        <f t="shared" si="55"/>
        <v>26</v>
      </c>
      <c r="N1600" s="1032">
        <v>0</v>
      </c>
      <c r="O1600" s="947" t="s">
        <v>5964</v>
      </c>
      <c r="P1600" s="1173">
        <f t="shared" si="56"/>
        <v>0</v>
      </c>
      <c r="Q1600" s="803" t="str" cm="1">
        <f t="array" aca="1" ref="Q1600" ca="1">IF(ISNUMBER(P1600),IF(P1600=100%,"CUMPLIDA",IF(AND(ISNUMBER(L1600),ISNUMBER(INDIRECT("FECHA_"&amp;$B1600,1))), IF(L1600&lt;=INDIRECT("FECHA_"&amp;$B1600,1),"INCUMPLIDA","PROCESO"), "VERIFICAR FECHA")),"SIN VALOR AVANCE")</f>
        <v>PROCESO</v>
      </c>
    </row>
    <row r="1601" spans="1:17" ht="106.5" x14ac:dyDescent="0.2">
      <c r="A1601" s="1171" t="s">
        <v>12</v>
      </c>
      <c r="B1601" s="1172" t="s">
        <v>16</v>
      </c>
      <c r="C1601" s="1261"/>
      <c r="D1601" s="1261"/>
      <c r="E1601" s="1266"/>
      <c r="F1601" s="1266"/>
      <c r="G1601" s="1266"/>
      <c r="H1601" s="1201" t="s">
        <v>2478</v>
      </c>
      <c r="I1601" s="931" t="s">
        <v>2482</v>
      </c>
      <c r="J1601" s="47">
        <v>3</v>
      </c>
      <c r="K1601" s="1027">
        <v>45901</v>
      </c>
      <c r="L1601" s="1053">
        <v>45991</v>
      </c>
      <c r="M1601" s="48">
        <f t="shared" si="55"/>
        <v>12.857142857142858</v>
      </c>
      <c r="N1601" s="1032">
        <v>0</v>
      </c>
      <c r="O1601" s="947" t="s">
        <v>5964</v>
      </c>
      <c r="P1601" s="1173">
        <f t="shared" si="56"/>
        <v>0</v>
      </c>
      <c r="Q1601" s="803" t="str" cm="1">
        <f t="array" aca="1" ref="Q1601" ca="1">IF(ISNUMBER(P1601),IF(P1601=100%,"CUMPLIDA",IF(AND(ISNUMBER(L1601),ISNUMBER(INDIRECT("FECHA_"&amp;$B1601,1))), IF(L1601&lt;=INDIRECT("FECHA_"&amp;$B1601,1),"INCUMPLIDA","PROCESO"), "VERIFICAR FECHA")),"SIN VALOR AVANCE")</f>
        <v>PROCESO</v>
      </c>
    </row>
    <row r="1602" spans="1:17" ht="135.75" x14ac:dyDescent="0.2">
      <c r="A1602" s="1171" t="s">
        <v>12</v>
      </c>
      <c r="B1602" s="1172" t="s">
        <v>16</v>
      </c>
      <c r="C1602" s="1261"/>
      <c r="D1602" s="1261"/>
      <c r="E1602" s="1266"/>
      <c r="F1602" s="1266"/>
      <c r="G1602" s="1266"/>
      <c r="H1602" s="1201" t="s">
        <v>2478</v>
      </c>
      <c r="I1602" s="947" t="s">
        <v>2483</v>
      </c>
      <c r="J1602" s="47">
        <v>2</v>
      </c>
      <c r="K1602" s="1027">
        <v>45492</v>
      </c>
      <c r="L1602" s="1055">
        <v>45522</v>
      </c>
      <c r="M1602" s="48">
        <f t="shared" si="55"/>
        <v>4.2857142857142856</v>
      </c>
      <c r="N1602" s="1032">
        <v>2</v>
      </c>
      <c r="O1602" s="947" t="s">
        <v>5965</v>
      </c>
      <c r="P1602" s="1173">
        <f t="shared" si="56"/>
        <v>1</v>
      </c>
      <c r="Q1602" s="803" t="str" cm="1">
        <f t="array" aca="1" ref="Q1602" ca="1">IF(ISNUMBER(P1602),IF(P1602=100%,"CUMPLIDA",IF(AND(ISNUMBER(L1602),ISNUMBER(INDIRECT("FECHA_"&amp;$B1602,1))), IF(L1602&lt;=INDIRECT("FECHA_"&amp;$B1602,1),"INCUMPLIDA","PROCESO"), "VERIFICAR FECHA")),"SIN VALOR AVANCE")</f>
        <v>CUMPLIDA</v>
      </c>
    </row>
    <row r="1603" spans="1:17" ht="60.75" x14ac:dyDescent="0.2">
      <c r="A1603" s="1171" t="s">
        <v>12</v>
      </c>
      <c r="B1603" s="1172" t="s">
        <v>16</v>
      </c>
      <c r="C1603" s="1261"/>
      <c r="D1603" s="1261"/>
      <c r="E1603" s="1266"/>
      <c r="F1603" s="1266"/>
      <c r="G1603" s="1266"/>
      <c r="H1603" s="1201" t="s">
        <v>2478</v>
      </c>
      <c r="I1603" s="947" t="s">
        <v>2485</v>
      </c>
      <c r="J1603" s="47">
        <v>1</v>
      </c>
      <c r="K1603" s="1027">
        <v>45492</v>
      </c>
      <c r="L1603" s="1055">
        <v>45522</v>
      </c>
      <c r="M1603" s="48">
        <f t="shared" si="55"/>
        <v>4.2857142857142856</v>
      </c>
      <c r="N1603" s="1032">
        <v>1</v>
      </c>
      <c r="O1603" s="947" t="s">
        <v>5966</v>
      </c>
      <c r="P1603" s="1173">
        <f t="shared" si="56"/>
        <v>1</v>
      </c>
      <c r="Q1603" s="803" t="str" cm="1">
        <f t="array" aca="1" ref="Q1603" ca="1">IF(ISNUMBER(P1603),IF(P1603=100%,"CUMPLIDA",IF(AND(ISNUMBER(L1603),ISNUMBER(INDIRECT("FECHA_"&amp;$B1603,1))), IF(L1603&lt;=INDIRECT("FECHA_"&amp;$B1603,1),"INCUMPLIDA","PROCESO"), "VERIFICAR FECHA")),"SIN VALOR AVANCE")</f>
        <v>CUMPLIDA</v>
      </c>
    </row>
    <row r="1604" spans="1:17" ht="107.25" customHeight="1" x14ac:dyDescent="0.2">
      <c r="A1604" s="1171" t="s">
        <v>12</v>
      </c>
      <c r="B1604" s="1172" t="s">
        <v>16</v>
      </c>
      <c r="C1604" s="1261" t="s">
        <v>2487</v>
      </c>
      <c r="D1604" s="1261" t="s">
        <v>2475</v>
      </c>
      <c r="E1604" s="1266" t="s">
        <v>5967</v>
      </c>
      <c r="F1604" s="1266" t="s">
        <v>2489</v>
      </c>
      <c r="G1604" s="45" t="s">
        <v>5968</v>
      </c>
      <c r="H1604" s="45" t="s">
        <v>5968</v>
      </c>
      <c r="I1604" s="947" t="s">
        <v>2491</v>
      </c>
      <c r="J1604" s="47">
        <v>1</v>
      </c>
      <c r="K1604" s="1027">
        <v>45505</v>
      </c>
      <c r="L1604" s="1055">
        <v>45657</v>
      </c>
      <c r="M1604" s="48">
        <f t="shared" si="55"/>
        <v>21.714285714285715</v>
      </c>
      <c r="N1604" s="1032">
        <v>1</v>
      </c>
      <c r="O1604" s="947" t="s">
        <v>5969</v>
      </c>
      <c r="P1604" s="1173">
        <f t="shared" si="56"/>
        <v>1</v>
      </c>
      <c r="Q1604" s="803" t="str" cm="1">
        <f t="array" aca="1" ref="Q1604" ca="1">IF(ISNUMBER(P1604),IF(P1604=100%,"CUMPLIDA",IF(AND(ISNUMBER(L1604),ISNUMBER(INDIRECT("FECHA_"&amp;$B1604,1))), IF(L1604&lt;=INDIRECT("FECHA_"&amp;$B1604,1),"INCUMPLIDA","PROCESO"), "VERIFICAR FECHA")),"SIN VALOR AVANCE")</f>
        <v>CUMPLIDA</v>
      </c>
    </row>
    <row r="1605" spans="1:17" ht="78" x14ac:dyDescent="0.2">
      <c r="A1605" s="1171" t="s">
        <v>12</v>
      </c>
      <c r="B1605" s="1172" t="s">
        <v>16</v>
      </c>
      <c r="C1605" s="1261"/>
      <c r="D1605" s="1261"/>
      <c r="E1605" s="1266"/>
      <c r="F1605" s="1266"/>
      <c r="G1605" s="45" t="s">
        <v>5970</v>
      </c>
      <c r="H1605" s="45" t="s">
        <v>5970</v>
      </c>
      <c r="I1605" s="947" t="s">
        <v>2494</v>
      </c>
      <c r="J1605" s="47">
        <v>1</v>
      </c>
      <c r="K1605" s="1027">
        <v>45505</v>
      </c>
      <c r="L1605" s="1055">
        <v>45657</v>
      </c>
      <c r="M1605" s="48">
        <f t="shared" si="55"/>
        <v>21.714285714285715</v>
      </c>
      <c r="N1605" s="1032">
        <v>1</v>
      </c>
      <c r="O1605" s="947" t="s">
        <v>5971</v>
      </c>
      <c r="P1605" s="1173">
        <f t="shared" si="56"/>
        <v>1</v>
      </c>
      <c r="Q1605" s="803" t="str" cm="1">
        <f t="array" aca="1" ref="Q1605" ca="1">IF(ISNUMBER(P1605),IF(P1605=100%,"CUMPLIDA",IF(AND(ISNUMBER(L1605),ISNUMBER(INDIRECT("FECHA_"&amp;$B1605,1))), IF(L1605&lt;=INDIRECT("FECHA_"&amp;$B1605,1),"INCUMPLIDA","PROCESO"), "VERIFICAR FECHA")),"SIN VALOR AVANCE")</f>
        <v>CUMPLIDA</v>
      </c>
    </row>
    <row r="1606" spans="1:17" ht="256.5" x14ac:dyDescent="0.2">
      <c r="A1606" s="1171" t="s">
        <v>12</v>
      </c>
      <c r="B1606" s="1172" t="s">
        <v>16</v>
      </c>
      <c r="C1606" s="1261"/>
      <c r="D1606" s="1261"/>
      <c r="E1606" s="1266"/>
      <c r="F1606" s="1266"/>
      <c r="G1606" s="1174" t="s">
        <v>5972</v>
      </c>
      <c r="H1606" s="1174" t="s">
        <v>5972</v>
      </c>
      <c r="I1606" s="947" t="s">
        <v>2497</v>
      </c>
      <c r="J1606" s="47">
        <v>2</v>
      </c>
      <c r="K1606" s="1027">
        <v>45505</v>
      </c>
      <c r="L1606" s="1055">
        <v>45657</v>
      </c>
      <c r="M1606" s="48">
        <f t="shared" si="55"/>
        <v>21.714285714285715</v>
      </c>
      <c r="N1606" s="1032">
        <v>2</v>
      </c>
      <c r="O1606" s="947" t="s">
        <v>5973</v>
      </c>
      <c r="P1606" s="1173">
        <f t="shared" si="56"/>
        <v>1</v>
      </c>
      <c r="Q1606" s="803" t="str" cm="1">
        <f t="array" aca="1" ref="Q1606" ca="1">IF(ISNUMBER(P1606),IF(P1606=100%,"CUMPLIDA",IF(AND(ISNUMBER(L1606),ISNUMBER(INDIRECT("FECHA_"&amp;$B1606,1))), IF(L1606&lt;=INDIRECT("FECHA_"&amp;$B1606,1),"INCUMPLIDA","PROCESO"), "VERIFICAR FECHA")),"SIN VALOR AVANCE")</f>
        <v>CUMPLIDA</v>
      </c>
    </row>
    <row r="1607" spans="1:17" ht="405.75" customHeight="1" x14ac:dyDescent="0.2">
      <c r="A1607" s="1171" t="s">
        <v>12</v>
      </c>
      <c r="B1607" s="1172" t="s">
        <v>16</v>
      </c>
      <c r="C1607" s="1261" t="s">
        <v>2499</v>
      </c>
      <c r="D1607" s="1261" t="s">
        <v>2475</v>
      </c>
      <c r="E1607" s="1266" t="s">
        <v>5974</v>
      </c>
      <c r="F1607" s="1266" t="s">
        <v>2501</v>
      </c>
      <c r="G1607" s="45" t="s">
        <v>5975</v>
      </c>
      <c r="H1607" s="45" t="s">
        <v>5975</v>
      </c>
      <c r="I1607" s="947" t="s">
        <v>2503</v>
      </c>
      <c r="J1607" s="47">
        <v>1</v>
      </c>
      <c r="K1607" s="1208">
        <v>45505</v>
      </c>
      <c r="L1607" s="1208">
        <v>45657</v>
      </c>
      <c r="M1607" s="48">
        <f t="shared" si="55"/>
        <v>21.714285714285715</v>
      </c>
      <c r="N1607" s="1032">
        <v>1</v>
      </c>
      <c r="O1607" s="936" t="s">
        <v>5976</v>
      </c>
      <c r="P1607" s="1173">
        <f t="shared" si="56"/>
        <v>1</v>
      </c>
      <c r="Q1607" s="803" t="str" cm="1">
        <f t="array" aca="1" ref="Q1607" ca="1">IF(ISNUMBER(P1607),IF(P1607=100%,"CUMPLIDA",IF(AND(ISNUMBER(L1607),ISNUMBER(INDIRECT("FECHA_"&amp;$B1607,1))), IF(L1607&lt;=INDIRECT("FECHA_"&amp;$B1607,1),"INCUMPLIDA","PROCESO"), "VERIFICAR FECHA")),"SIN VALOR AVANCE")</f>
        <v>CUMPLIDA</v>
      </c>
    </row>
    <row r="1608" spans="1:17" ht="330.75" x14ac:dyDescent="0.2">
      <c r="A1608" s="1171" t="s">
        <v>12</v>
      </c>
      <c r="B1608" s="1172" t="s">
        <v>16</v>
      </c>
      <c r="C1608" s="1261"/>
      <c r="D1608" s="1261"/>
      <c r="E1608" s="1266"/>
      <c r="F1608" s="1266"/>
      <c r="G1608" s="45" t="s">
        <v>5977</v>
      </c>
      <c r="H1608" s="45" t="s">
        <v>5977</v>
      </c>
      <c r="I1608" s="947" t="s">
        <v>2506</v>
      </c>
      <c r="J1608" s="47">
        <v>1</v>
      </c>
      <c r="K1608" s="1208">
        <v>45505</v>
      </c>
      <c r="L1608" s="1208">
        <v>45657</v>
      </c>
      <c r="M1608" s="48">
        <f t="shared" si="55"/>
        <v>21.714285714285715</v>
      </c>
      <c r="N1608" s="1032">
        <v>1</v>
      </c>
      <c r="O1608" s="936" t="s">
        <v>5976</v>
      </c>
      <c r="P1608" s="1173">
        <f t="shared" si="56"/>
        <v>1</v>
      </c>
      <c r="Q1608" s="803" t="str" cm="1">
        <f t="array" aca="1" ref="Q1608" ca="1">IF(ISNUMBER(P1608),IF(P1608=100%,"CUMPLIDA",IF(AND(ISNUMBER(L1608),ISNUMBER(INDIRECT("FECHA_"&amp;$B1608,1))), IF(L1608&lt;=INDIRECT("FECHA_"&amp;$B1608,1),"INCUMPLIDA","PROCESO"), "VERIFICAR FECHA")),"SIN VALOR AVANCE")</f>
        <v>CUMPLIDA</v>
      </c>
    </row>
    <row r="1609" spans="1:17" ht="330.75" x14ac:dyDescent="0.2">
      <c r="A1609" s="1171" t="s">
        <v>12</v>
      </c>
      <c r="B1609" s="1172" t="s">
        <v>16</v>
      </c>
      <c r="C1609" s="1261"/>
      <c r="D1609" s="1261"/>
      <c r="E1609" s="1266"/>
      <c r="F1609" s="1266"/>
      <c r="G1609" s="45" t="s">
        <v>5978</v>
      </c>
      <c r="H1609" s="45" t="s">
        <v>5978</v>
      </c>
      <c r="I1609" s="947" t="s">
        <v>2508</v>
      </c>
      <c r="J1609" s="47">
        <v>1</v>
      </c>
      <c r="K1609" s="1208">
        <v>45505</v>
      </c>
      <c r="L1609" s="1208">
        <v>45657</v>
      </c>
      <c r="M1609" s="48">
        <f t="shared" si="55"/>
        <v>21.714285714285715</v>
      </c>
      <c r="N1609" s="1032">
        <v>1</v>
      </c>
      <c r="O1609" s="936" t="s">
        <v>5976</v>
      </c>
      <c r="P1609" s="1173">
        <f t="shared" si="56"/>
        <v>1</v>
      </c>
      <c r="Q1609" s="803" t="str" cm="1">
        <f t="array" aca="1" ref="Q1609" ca="1">IF(ISNUMBER(P1609),IF(P1609=100%,"CUMPLIDA",IF(AND(ISNUMBER(L1609),ISNUMBER(INDIRECT("FECHA_"&amp;$B1609,1))), IF(L1609&lt;=INDIRECT("FECHA_"&amp;$B1609,1),"INCUMPLIDA","PROCESO"), "VERIFICAR FECHA")),"SIN VALOR AVANCE")</f>
        <v>CUMPLIDA</v>
      </c>
    </row>
    <row r="1610" spans="1:17" ht="330.75" x14ac:dyDescent="0.2">
      <c r="A1610" s="1171" t="s">
        <v>12</v>
      </c>
      <c r="B1610" s="1172" t="s">
        <v>16</v>
      </c>
      <c r="C1610" s="1261"/>
      <c r="D1610" s="1261"/>
      <c r="E1610" s="1266"/>
      <c r="F1610" s="1266"/>
      <c r="G1610" s="45" t="s">
        <v>5979</v>
      </c>
      <c r="H1610" s="45" t="s">
        <v>5979</v>
      </c>
      <c r="I1610" s="947" t="s">
        <v>2510</v>
      </c>
      <c r="J1610" s="47">
        <v>1</v>
      </c>
      <c r="K1610" s="1208">
        <v>45505</v>
      </c>
      <c r="L1610" s="1208">
        <v>45657</v>
      </c>
      <c r="M1610" s="48">
        <f t="shared" si="55"/>
        <v>21.714285714285715</v>
      </c>
      <c r="N1610" s="1032">
        <v>1</v>
      </c>
      <c r="O1610" s="936" t="s">
        <v>5976</v>
      </c>
      <c r="P1610" s="1173">
        <f t="shared" si="56"/>
        <v>1</v>
      </c>
      <c r="Q1610" s="803" t="str" cm="1">
        <f t="array" aca="1" ref="Q1610" ca="1">IF(ISNUMBER(P1610),IF(P1610=100%,"CUMPLIDA",IF(AND(ISNUMBER(L1610),ISNUMBER(INDIRECT("FECHA_"&amp;$B1610,1))), IF(L1610&lt;=INDIRECT("FECHA_"&amp;$B1610,1),"INCUMPLIDA","PROCESO"), "VERIFICAR FECHA")),"SIN VALOR AVANCE")</f>
        <v>CUMPLIDA</v>
      </c>
    </row>
    <row r="1611" spans="1:17" ht="228.75" customHeight="1" x14ac:dyDescent="0.2">
      <c r="A1611" s="1171" t="s">
        <v>12</v>
      </c>
      <c r="B1611" s="1172" t="s">
        <v>16</v>
      </c>
      <c r="C1611" s="1261" t="s">
        <v>2511</v>
      </c>
      <c r="D1611" s="1261" t="s">
        <v>2475</v>
      </c>
      <c r="E1611" s="1266" t="s">
        <v>5980</v>
      </c>
      <c r="F1611" s="1286" t="s">
        <v>2513</v>
      </c>
      <c r="G1611" s="1266" t="s">
        <v>5981</v>
      </c>
      <c r="H1611" s="45" t="s">
        <v>5981</v>
      </c>
      <c r="I1611" s="947" t="s">
        <v>2515</v>
      </c>
      <c r="J1611" s="47">
        <v>1</v>
      </c>
      <c r="K1611" s="1208">
        <v>45505</v>
      </c>
      <c r="L1611" s="1208">
        <v>45747</v>
      </c>
      <c r="M1611" s="48">
        <f t="shared" si="55"/>
        <v>34.571428571428569</v>
      </c>
      <c r="N1611" s="1032">
        <v>1</v>
      </c>
      <c r="O1611" s="947" t="s">
        <v>5982</v>
      </c>
      <c r="P1611" s="1173">
        <f t="shared" si="56"/>
        <v>1</v>
      </c>
      <c r="Q1611" s="803" t="str" cm="1">
        <f t="array" aca="1" ref="Q1611" ca="1">IF(ISNUMBER(P1611),IF(P1611=100%,"CUMPLIDA",IF(AND(ISNUMBER(L1611),ISNUMBER(INDIRECT("FECHA_"&amp;$B1611,1))), IF(L1611&lt;=INDIRECT("FECHA_"&amp;$B1611,1),"INCUMPLIDA","PROCESO"), "VERIFICAR FECHA")),"SIN VALOR AVANCE")</f>
        <v>CUMPLIDA</v>
      </c>
    </row>
    <row r="1612" spans="1:17" ht="228.75" x14ac:dyDescent="0.2">
      <c r="A1612" s="1171" t="s">
        <v>12</v>
      </c>
      <c r="B1612" s="1172" t="s">
        <v>16</v>
      </c>
      <c r="C1612" s="1261"/>
      <c r="D1612" s="1261"/>
      <c r="E1612" s="1266"/>
      <c r="F1612" s="1286"/>
      <c r="G1612" s="1266"/>
      <c r="H1612" s="45" t="s">
        <v>5981</v>
      </c>
      <c r="I1612" s="947" t="s">
        <v>2517</v>
      </c>
      <c r="J1612" s="47">
        <v>1</v>
      </c>
      <c r="K1612" s="1208">
        <v>45748</v>
      </c>
      <c r="L1612" s="1208">
        <v>46022</v>
      </c>
      <c r="M1612" s="48">
        <f t="shared" si="55"/>
        <v>39.142857142857146</v>
      </c>
      <c r="N1612" s="1032">
        <v>1</v>
      </c>
      <c r="O1612" s="947" t="s">
        <v>5982</v>
      </c>
      <c r="P1612" s="1173">
        <f t="shared" si="56"/>
        <v>1</v>
      </c>
      <c r="Q1612" s="803" t="str" cm="1">
        <f t="array" aca="1" ref="Q1612" ca="1">IF(ISNUMBER(P1612),IF(P1612=100%,"CUMPLIDA",IF(AND(ISNUMBER(L1612),ISNUMBER(INDIRECT("FECHA_"&amp;$B1612,1))), IF(L1612&lt;=INDIRECT("FECHA_"&amp;$B1612,1),"INCUMPLIDA","PROCESO"), "VERIFICAR FECHA")),"SIN VALOR AVANCE")</f>
        <v>CUMPLIDA</v>
      </c>
    </row>
    <row r="1613" spans="1:17" ht="91.5" x14ac:dyDescent="0.2">
      <c r="A1613" s="1171" t="s">
        <v>12</v>
      </c>
      <c r="B1613" s="1172" t="s">
        <v>16</v>
      </c>
      <c r="C1613" s="1261"/>
      <c r="D1613" s="1261"/>
      <c r="E1613" s="1266"/>
      <c r="F1613" s="1286"/>
      <c r="G1613" s="45" t="s">
        <v>5983</v>
      </c>
      <c r="H1613" s="45" t="s">
        <v>5983</v>
      </c>
      <c r="I1613" s="947" t="s">
        <v>2519</v>
      </c>
      <c r="J1613" s="47">
        <v>1</v>
      </c>
      <c r="K1613" s="1208">
        <v>45505</v>
      </c>
      <c r="L1613" s="1208">
        <v>45657</v>
      </c>
      <c r="M1613" s="48">
        <f t="shared" si="55"/>
        <v>21.714285714285715</v>
      </c>
      <c r="N1613" s="1032">
        <v>1</v>
      </c>
      <c r="O1613" s="947" t="s">
        <v>5984</v>
      </c>
      <c r="P1613" s="1173">
        <f t="shared" si="56"/>
        <v>1</v>
      </c>
      <c r="Q1613" s="803" t="str" cm="1">
        <f t="array" aca="1" ref="Q1613" ca="1">IF(ISNUMBER(P1613),IF(P1613=100%,"CUMPLIDA",IF(AND(ISNUMBER(L1613),ISNUMBER(INDIRECT("FECHA_"&amp;$B1613,1))), IF(L1613&lt;=INDIRECT("FECHA_"&amp;$B1613,1),"INCUMPLIDA","PROCESO"), "VERIFICAR FECHA")),"SIN VALOR AVANCE")</f>
        <v>CUMPLIDA</v>
      </c>
    </row>
    <row r="1614" spans="1:17" ht="150.75" x14ac:dyDescent="0.2">
      <c r="A1614" s="1171" t="s">
        <v>12</v>
      </c>
      <c r="B1614" s="1172" t="s">
        <v>16</v>
      </c>
      <c r="C1614" s="1261"/>
      <c r="D1614" s="1261"/>
      <c r="E1614" s="1266"/>
      <c r="F1614" s="1286"/>
      <c r="G1614" s="45" t="s">
        <v>5985</v>
      </c>
      <c r="H1614" s="45" t="s">
        <v>5985</v>
      </c>
      <c r="I1614" s="947" t="s">
        <v>2522</v>
      </c>
      <c r="J1614" s="47">
        <v>1</v>
      </c>
      <c r="K1614" s="1208">
        <v>45505</v>
      </c>
      <c r="L1614" s="1027">
        <v>45838</v>
      </c>
      <c r="M1614" s="48">
        <f t="shared" si="55"/>
        <v>47.571428571428569</v>
      </c>
      <c r="N1614" s="1032">
        <v>1</v>
      </c>
      <c r="O1614" s="947" t="s">
        <v>5986</v>
      </c>
      <c r="P1614" s="1173">
        <f t="shared" si="56"/>
        <v>1</v>
      </c>
      <c r="Q1614" s="803" t="str" cm="1">
        <f t="array" aca="1" ref="Q1614" ca="1">IF(ISNUMBER(P1614),IF(P1614=100%,"CUMPLIDA",IF(AND(ISNUMBER(L1614),ISNUMBER(INDIRECT("FECHA_"&amp;$B1614,1))), IF(L1614&lt;=INDIRECT("FECHA_"&amp;$B1614,1),"INCUMPLIDA","PROCESO"), "VERIFICAR FECHA")),"SIN VALOR AVANCE")</f>
        <v>CUMPLIDA</v>
      </c>
    </row>
    <row r="1615" spans="1:17" ht="76.5" x14ac:dyDescent="0.2">
      <c r="A1615" s="1171" t="s">
        <v>12</v>
      </c>
      <c r="B1615" s="1172" t="s">
        <v>16</v>
      </c>
      <c r="C1615" s="1261"/>
      <c r="D1615" s="1261"/>
      <c r="E1615" s="1266"/>
      <c r="F1615" s="1286"/>
      <c r="G1615" s="45" t="s">
        <v>5987</v>
      </c>
      <c r="H1615" s="45" t="s">
        <v>5987</v>
      </c>
      <c r="I1615" s="947" t="s">
        <v>2525</v>
      </c>
      <c r="J1615" s="47">
        <v>1</v>
      </c>
      <c r="K1615" s="1208">
        <v>45505</v>
      </c>
      <c r="L1615" s="1208">
        <v>45657</v>
      </c>
      <c r="M1615" s="48">
        <f t="shared" si="55"/>
        <v>21.714285714285715</v>
      </c>
      <c r="N1615" s="1032">
        <v>1</v>
      </c>
      <c r="O1615" s="947" t="s">
        <v>5984</v>
      </c>
      <c r="P1615" s="1173">
        <f t="shared" si="56"/>
        <v>1</v>
      </c>
      <c r="Q1615" s="803" t="str" cm="1">
        <f t="array" aca="1" ref="Q1615" ca="1">IF(ISNUMBER(P1615),IF(P1615=100%,"CUMPLIDA",IF(AND(ISNUMBER(L1615),ISNUMBER(INDIRECT("FECHA_"&amp;$B1615,1))), IF(L1615&lt;=INDIRECT("FECHA_"&amp;$B1615,1),"INCUMPLIDA","PROCESO"), "VERIFICAR FECHA")),"SIN VALOR AVANCE")</f>
        <v>CUMPLIDA</v>
      </c>
    </row>
    <row r="1616" spans="1:17" ht="122.25" x14ac:dyDescent="0.2">
      <c r="A1616" s="1171" t="s">
        <v>12</v>
      </c>
      <c r="B1616" s="1172" t="s">
        <v>16</v>
      </c>
      <c r="C1616" s="1261"/>
      <c r="D1616" s="1261"/>
      <c r="E1616" s="1266"/>
      <c r="F1616" s="1286"/>
      <c r="G1616" s="45" t="s">
        <v>5988</v>
      </c>
      <c r="H1616" s="45" t="s">
        <v>5988</v>
      </c>
      <c r="I1616" s="947" t="s">
        <v>2527</v>
      </c>
      <c r="J1616" s="47">
        <v>1</v>
      </c>
      <c r="K1616" s="1208">
        <v>45505</v>
      </c>
      <c r="L1616" s="1208">
        <v>45657</v>
      </c>
      <c r="M1616" s="48">
        <f t="shared" si="55"/>
        <v>21.714285714285715</v>
      </c>
      <c r="N1616" s="1032">
        <v>1</v>
      </c>
      <c r="O1616" s="947" t="s">
        <v>5984</v>
      </c>
      <c r="P1616" s="1173">
        <f t="shared" si="56"/>
        <v>1</v>
      </c>
      <c r="Q1616" s="803" t="str" cm="1">
        <f t="array" aca="1" ref="Q1616" ca="1">IF(ISNUMBER(P1616),IF(P1616=100%,"CUMPLIDA",IF(AND(ISNUMBER(L1616),ISNUMBER(INDIRECT("FECHA_"&amp;$B1616,1))), IF(L1616&lt;=INDIRECT("FECHA_"&amp;$B1616,1),"INCUMPLIDA","PROCESO"), "VERIFICAR FECHA")),"SIN VALOR AVANCE")</f>
        <v>CUMPLIDA</v>
      </c>
    </row>
    <row r="1617" spans="1:17" ht="152.25" x14ac:dyDescent="0.2">
      <c r="A1617" s="1171" t="s">
        <v>12</v>
      </c>
      <c r="B1617" s="1172" t="s">
        <v>16</v>
      </c>
      <c r="C1617" s="1261"/>
      <c r="D1617" s="1261"/>
      <c r="E1617" s="1266"/>
      <c r="F1617" s="1286"/>
      <c r="G1617" s="45" t="s">
        <v>5989</v>
      </c>
      <c r="H1617" s="45" t="s">
        <v>5989</v>
      </c>
      <c r="I1617" s="947" t="s">
        <v>2527</v>
      </c>
      <c r="J1617" s="47">
        <v>1</v>
      </c>
      <c r="K1617" s="1208">
        <v>45505</v>
      </c>
      <c r="L1617" s="1208">
        <v>45657</v>
      </c>
      <c r="M1617" s="48">
        <f t="shared" si="55"/>
        <v>21.714285714285715</v>
      </c>
      <c r="N1617" s="1032">
        <v>1</v>
      </c>
      <c r="O1617" s="947" t="s">
        <v>5984</v>
      </c>
      <c r="P1617" s="1173">
        <f t="shared" si="56"/>
        <v>1</v>
      </c>
      <c r="Q1617" s="803" t="str" cm="1">
        <f t="array" aca="1" ref="Q1617" ca="1">IF(ISNUMBER(P1617),IF(P1617=100%,"CUMPLIDA",IF(AND(ISNUMBER(L1617),ISNUMBER(INDIRECT("FECHA_"&amp;$B1617,1))), IF(L1617&lt;=INDIRECT("FECHA_"&amp;$B1617,1),"INCUMPLIDA","PROCESO"), "VERIFICAR FECHA")),"SIN VALOR AVANCE")</f>
        <v>CUMPLIDA</v>
      </c>
    </row>
    <row r="1618" spans="1:17" ht="75.75" x14ac:dyDescent="0.2">
      <c r="A1618" s="1171" t="s">
        <v>12</v>
      </c>
      <c r="B1618" s="1172" t="s">
        <v>16</v>
      </c>
      <c r="C1618" s="1261"/>
      <c r="D1618" s="1261"/>
      <c r="E1618" s="1266"/>
      <c r="F1618" s="1286"/>
      <c r="G1618" s="45" t="s">
        <v>5990</v>
      </c>
      <c r="H1618" s="45" t="s">
        <v>5990</v>
      </c>
      <c r="I1618" s="947" t="s">
        <v>2530</v>
      </c>
      <c r="J1618" s="47">
        <v>1</v>
      </c>
      <c r="K1618" s="1208">
        <v>45505</v>
      </c>
      <c r="L1618" s="1208">
        <v>45657</v>
      </c>
      <c r="M1618" s="48">
        <f t="shared" ref="M1618:M1666" si="58">(L1618-K1618)/7</f>
        <v>21.714285714285715</v>
      </c>
      <c r="N1618" s="1032">
        <v>1</v>
      </c>
      <c r="O1618" s="947" t="s">
        <v>5991</v>
      </c>
      <c r="P1618" s="1173">
        <f t="shared" si="56"/>
        <v>1</v>
      </c>
      <c r="Q1618" s="803" t="str" cm="1">
        <f t="array" aca="1" ref="Q1618" ca="1">IF(ISNUMBER(P1618),IF(P1618=100%,"CUMPLIDA",IF(AND(ISNUMBER(L1618),ISNUMBER(INDIRECT("FECHA_"&amp;$B1618,1))), IF(L1618&lt;=INDIRECT("FECHA_"&amp;$B1618,1),"INCUMPLIDA","PROCESO"), "VERIFICAR FECHA")),"SIN VALOR AVANCE")</f>
        <v>CUMPLIDA</v>
      </c>
    </row>
    <row r="1619" spans="1:17" ht="90.75" x14ac:dyDescent="0.2">
      <c r="A1619" s="1171" t="s">
        <v>12</v>
      </c>
      <c r="B1619" s="1172" t="s">
        <v>16</v>
      </c>
      <c r="C1619" s="1261"/>
      <c r="D1619" s="1261"/>
      <c r="E1619" s="1266"/>
      <c r="F1619" s="1286"/>
      <c r="G1619" s="45" t="s">
        <v>5992</v>
      </c>
      <c r="H1619" s="45" t="s">
        <v>5992</v>
      </c>
      <c r="I1619" s="947" t="s">
        <v>2530</v>
      </c>
      <c r="J1619" s="47">
        <v>1</v>
      </c>
      <c r="K1619" s="1208">
        <v>45505</v>
      </c>
      <c r="L1619" s="1208">
        <v>45657</v>
      </c>
      <c r="M1619" s="48">
        <f t="shared" si="58"/>
        <v>21.714285714285715</v>
      </c>
      <c r="N1619" s="1032">
        <v>1</v>
      </c>
      <c r="O1619" s="947" t="s">
        <v>5991</v>
      </c>
      <c r="P1619" s="1173">
        <f t="shared" si="56"/>
        <v>1</v>
      </c>
      <c r="Q1619" s="803" t="str" cm="1">
        <f t="array" aca="1" ref="Q1619" ca="1">IF(ISNUMBER(P1619),IF(P1619=100%,"CUMPLIDA",IF(AND(ISNUMBER(L1619),ISNUMBER(INDIRECT("FECHA_"&amp;$B1619,1))), IF(L1619&lt;=INDIRECT("FECHA_"&amp;$B1619,1),"INCUMPLIDA","PROCESO"), "VERIFICAR FECHA")),"SIN VALOR AVANCE")</f>
        <v>CUMPLIDA</v>
      </c>
    </row>
    <row r="1620" spans="1:17" ht="91.5" x14ac:dyDescent="0.2">
      <c r="A1620" s="1171" t="s">
        <v>12</v>
      </c>
      <c r="B1620" s="1172" t="s">
        <v>16</v>
      </c>
      <c r="C1620" s="1261"/>
      <c r="D1620" s="1261"/>
      <c r="E1620" s="1266"/>
      <c r="F1620" s="1286"/>
      <c r="G1620" s="46" t="s">
        <v>5993</v>
      </c>
      <c r="H1620" s="46" t="s">
        <v>5993</v>
      </c>
      <c r="I1620" s="947" t="s">
        <v>2530</v>
      </c>
      <c r="J1620" s="47">
        <v>1</v>
      </c>
      <c r="K1620" s="1208">
        <v>45505</v>
      </c>
      <c r="L1620" s="1208">
        <v>45657</v>
      </c>
      <c r="M1620" s="48">
        <f t="shared" si="58"/>
        <v>21.714285714285715</v>
      </c>
      <c r="N1620" s="1032">
        <v>1</v>
      </c>
      <c r="O1620" s="947" t="s">
        <v>5994</v>
      </c>
      <c r="P1620" s="1173">
        <f t="shared" si="56"/>
        <v>1</v>
      </c>
      <c r="Q1620" s="803" t="str" cm="1">
        <f t="array" aca="1" ref="Q1620" ca="1">IF(ISNUMBER(P1620),IF(P1620=100%,"CUMPLIDA",IF(AND(ISNUMBER(L1620),ISNUMBER(INDIRECT("FECHA_"&amp;$B1620,1))), IF(L1620&lt;=INDIRECT("FECHA_"&amp;$B1620,1),"INCUMPLIDA","PROCESO"), "VERIFICAR FECHA")),"SIN VALOR AVANCE")</f>
        <v>CUMPLIDA</v>
      </c>
    </row>
    <row r="1621" spans="1:17" ht="227.25" x14ac:dyDescent="0.2">
      <c r="A1621" s="1171" t="s">
        <v>12</v>
      </c>
      <c r="B1621" s="1172" t="s">
        <v>16</v>
      </c>
      <c r="C1621" s="1261"/>
      <c r="D1621" s="1261"/>
      <c r="E1621" s="1266"/>
      <c r="F1621" s="1286"/>
      <c r="G1621" s="45" t="s">
        <v>5995</v>
      </c>
      <c r="H1621" s="45" t="s">
        <v>5995</v>
      </c>
      <c r="I1621" s="947" t="s">
        <v>2536</v>
      </c>
      <c r="J1621" s="47">
        <v>1</v>
      </c>
      <c r="K1621" s="1208">
        <v>45505</v>
      </c>
      <c r="L1621" s="1208">
        <v>45657</v>
      </c>
      <c r="M1621" s="48">
        <f t="shared" si="58"/>
        <v>21.714285714285715</v>
      </c>
      <c r="N1621" s="1032">
        <v>1</v>
      </c>
      <c r="O1621" s="947" t="s">
        <v>5996</v>
      </c>
      <c r="P1621" s="1173">
        <f t="shared" si="56"/>
        <v>1</v>
      </c>
      <c r="Q1621" s="803" t="str" cm="1">
        <f t="array" aca="1" ref="Q1621" ca="1">IF(ISNUMBER(P1621),IF(P1621=100%,"CUMPLIDA",IF(AND(ISNUMBER(L1621),ISNUMBER(INDIRECT("FECHA_"&amp;$B1621,1))), IF(L1621&lt;=INDIRECT("FECHA_"&amp;$B1621,1),"INCUMPLIDA","PROCESO"), "VERIFICAR FECHA")),"SIN VALOR AVANCE")</f>
        <v>CUMPLIDA</v>
      </c>
    </row>
    <row r="1622" spans="1:17" ht="106.5" x14ac:dyDescent="0.2">
      <c r="A1622" s="1171" t="s">
        <v>12</v>
      </c>
      <c r="B1622" s="1172" t="s">
        <v>16</v>
      </c>
      <c r="C1622" s="1261"/>
      <c r="D1622" s="1261"/>
      <c r="E1622" s="1266"/>
      <c r="F1622" s="1286"/>
      <c r="G1622" s="45" t="s">
        <v>5997</v>
      </c>
      <c r="H1622" s="45" t="s">
        <v>5997</v>
      </c>
      <c r="I1622" s="947" t="s">
        <v>2519</v>
      </c>
      <c r="J1622" s="47">
        <v>1</v>
      </c>
      <c r="K1622" s="1208">
        <v>45505</v>
      </c>
      <c r="L1622" s="1208">
        <v>45657</v>
      </c>
      <c r="M1622" s="48">
        <f t="shared" si="58"/>
        <v>21.714285714285715</v>
      </c>
      <c r="N1622" s="1032">
        <v>1</v>
      </c>
      <c r="O1622" s="947" t="s">
        <v>5998</v>
      </c>
      <c r="P1622" s="1173">
        <f t="shared" si="56"/>
        <v>1</v>
      </c>
      <c r="Q1622" s="803" t="str" cm="1">
        <f t="array" aca="1" ref="Q1622" ca="1">IF(ISNUMBER(P1622),IF(P1622=100%,"CUMPLIDA",IF(AND(ISNUMBER(L1622),ISNUMBER(INDIRECT("FECHA_"&amp;$B1622,1))), IF(L1622&lt;=INDIRECT("FECHA_"&amp;$B1622,1),"INCUMPLIDA","PROCESO"), "VERIFICAR FECHA")),"SIN VALOR AVANCE")</f>
        <v>CUMPLIDA</v>
      </c>
    </row>
    <row r="1623" spans="1:17" ht="165.75" x14ac:dyDescent="0.2">
      <c r="A1623" s="1171" t="s">
        <v>12</v>
      </c>
      <c r="B1623" s="1172" t="s">
        <v>16</v>
      </c>
      <c r="C1623" s="1261"/>
      <c r="D1623" s="1261"/>
      <c r="E1623" s="1266"/>
      <c r="F1623" s="1286"/>
      <c r="G1623" s="45" t="s">
        <v>5999</v>
      </c>
      <c r="H1623" s="45" t="s">
        <v>5999</v>
      </c>
      <c r="I1623" s="947" t="s">
        <v>2522</v>
      </c>
      <c r="J1623" s="47">
        <v>1</v>
      </c>
      <c r="K1623" s="1208">
        <v>45505</v>
      </c>
      <c r="L1623" s="1208">
        <v>45657</v>
      </c>
      <c r="M1623" s="48">
        <f t="shared" si="58"/>
        <v>21.714285714285715</v>
      </c>
      <c r="N1623" s="1032">
        <v>1</v>
      </c>
      <c r="O1623" s="947" t="s">
        <v>6000</v>
      </c>
      <c r="P1623" s="1173">
        <f t="shared" si="56"/>
        <v>1</v>
      </c>
      <c r="Q1623" s="803" t="str" cm="1">
        <f t="array" aca="1" ref="Q1623" ca="1">IF(ISNUMBER(P1623),IF(P1623=100%,"CUMPLIDA",IF(AND(ISNUMBER(L1623),ISNUMBER(INDIRECT("FECHA_"&amp;$B1623,1))), IF(L1623&lt;=INDIRECT("FECHA_"&amp;$B1623,1),"INCUMPLIDA","PROCESO"), "VERIFICAR FECHA")),"SIN VALOR AVANCE")</f>
        <v>CUMPLIDA</v>
      </c>
    </row>
    <row r="1624" spans="1:17" ht="135.75" x14ac:dyDescent="0.2">
      <c r="A1624" s="1171" t="s">
        <v>12</v>
      </c>
      <c r="B1624" s="1172" t="s">
        <v>16</v>
      </c>
      <c r="C1624" s="1261"/>
      <c r="D1624" s="1261"/>
      <c r="E1624" s="1266"/>
      <c r="F1624" s="1286"/>
      <c r="G1624" s="45" t="s">
        <v>6001</v>
      </c>
      <c r="H1624" s="45" t="s">
        <v>6001</v>
      </c>
      <c r="I1624" s="947" t="s">
        <v>2525</v>
      </c>
      <c r="J1624" s="47">
        <v>1</v>
      </c>
      <c r="K1624" s="1208">
        <v>45505</v>
      </c>
      <c r="L1624" s="1208">
        <v>45657</v>
      </c>
      <c r="M1624" s="48">
        <f t="shared" si="58"/>
        <v>21.714285714285715</v>
      </c>
      <c r="N1624" s="1032">
        <v>1</v>
      </c>
      <c r="O1624" s="947" t="s">
        <v>6002</v>
      </c>
      <c r="P1624" s="1173">
        <f t="shared" si="56"/>
        <v>1</v>
      </c>
      <c r="Q1624" s="803" t="str" cm="1">
        <f t="array" aca="1" ref="Q1624" ca="1">IF(ISNUMBER(P1624),IF(P1624=100%,"CUMPLIDA",IF(AND(ISNUMBER(L1624),ISNUMBER(INDIRECT("FECHA_"&amp;$B1624,1))), IF(L1624&lt;=INDIRECT("FECHA_"&amp;$B1624,1),"INCUMPLIDA","PROCESO"), "VERIFICAR FECHA")),"SIN VALOR AVANCE")</f>
        <v>CUMPLIDA</v>
      </c>
    </row>
    <row r="1625" spans="1:17" ht="108" x14ac:dyDescent="0.2">
      <c r="A1625" s="1171" t="s">
        <v>12</v>
      </c>
      <c r="B1625" s="1172" t="s">
        <v>16</v>
      </c>
      <c r="C1625" s="1261"/>
      <c r="D1625" s="1261"/>
      <c r="E1625" s="1266"/>
      <c r="F1625" s="1286"/>
      <c r="G1625" s="45" t="s">
        <v>6003</v>
      </c>
      <c r="H1625" s="45" t="s">
        <v>6003</v>
      </c>
      <c r="I1625" s="947" t="s">
        <v>2530</v>
      </c>
      <c r="J1625" s="47">
        <v>1</v>
      </c>
      <c r="K1625" s="1208">
        <v>45505</v>
      </c>
      <c r="L1625" s="1208">
        <v>45657</v>
      </c>
      <c r="M1625" s="48">
        <f t="shared" si="58"/>
        <v>21.714285714285715</v>
      </c>
      <c r="N1625" s="1032">
        <v>1</v>
      </c>
      <c r="O1625" s="947" t="s">
        <v>6004</v>
      </c>
      <c r="P1625" s="1173">
        <f t="shared" si="56"/>
        <v>1</v>
      </c>
      <c r="Q1625" s="803" t="str" cm="1">
        <f t="array" aca="1" ref="Q1625" ca="1">IF(ISNUMBER(P1625),IF(P1625=100%,"CUMPLIDA",IF(AND(ISNUMBER(L1625),ISNUMBER(INDIRECT("FECHA_"&amp;$B1625,1))), IF(L1625&lt;=INDIRECT("FECHA_"&amp;$B1625,1),"INCUMPLIDA","PROCESO"), "VERIFICAR FECHA")),"SIN VALOR AVANCE")</f>
        <v>CUMPLIDA</v>
      </c>
    </row>
    <row r="1626" spans="1:17" ht="165.75" x14ac:dyDescent="0.2">
      <c r="A1626" s="1171" t="s">
        <v>12</v>
      </c>
      <c r="B1626" s="1172" t="s">
        <v>16</v>
      </c>
      <c r="C1626" s="1261"/>
      <c r="D1626" s="1261"/>
      <c r="E1626" s="1266"/>
      <c r="F1626" s="1286"/>
      <c r="G1626" s="45" t="s">
        <v>6005</v>
      </c>
      <c r="H1626" s="45" t="s">
        <v>6005</v>
      </c>
      <c r="I1626" s="947" t="s">
        <v>2547</v>
      </c>
      <c r="J1626" s="47">
        <v>1</v>
      </c>
      <c r="K1626" s="1208">
        <v>45505</v>
      </c>
      <c r="L1626" s="1208">
        <v>45657</v>
      </c>
      <c r="M1626" s="48">
        <f t="shared" si="58"/>
        <v>21.714285714285715</v>
      </c>
      <c r="N1626" s="1032">
        <v>1</v>
      </c>
      <c r="O1626" s="947" t="s">
        <v>6000</v>
      </c>
      <c r="P1626" s="1173">
        <f t="shared" si="56"/>
        <v>1</v>
      </c>
      <c r="Q1626" s="803" t="str" cm="1">
        <f t="array" aca="1" ref="Q1626" ca="1">IF(ISNUMBER(P1626),IF(P1626=100%,"CUMPLIDA",IF(AND(ISNUMBER(L1626),ISNUMBER(INDIRECT("FECHA_"&amp;$B1626,1))), IF(L1626&lt;=INDIRECT("FECHA_"&amp;$B1626,1),"INCUMPLIDA","PROCESO"), "VERIFICAR FECHA")),"SIN VALOR AVANCE")</f>
        <v>CUMPLIDA</v>
      </c>
    </row>
    <row r="1627" spans="1:17" ht="137.25" x14ac:dyDescent="0.2">
      <c r="A1627" s="1171" t="s">
        <v>12</v>
      </c>
      <c r="B1627" s="1172" t="s">
        <v>16</v>
      </c>
      <c r="C1627" s="1261"/>
      <c r="D1627" s="1261"/>
      <c r="E1627" s="1266"/>
      <c r="F1627" s="1286"/>
      <c r="G1627" s="45" t="s">
        <v>6006</v>
      </c>
      <c r="H1627" s="45" t="s">
        <v>6006</v>
      </c>
      <c r="I1627" s="947" t="s">
        <v>2527</v>
      </c>
      <c r="J1627" s="47">
        <v>1</v>
      </c>
      <c r="K1627" s="1208">
        <v>45505</v>
      </c>
      <c r="L1627" s="1208">
        <v>45657</v>
      </c>
      <c r="M1627" s="48">
        <f t="shared" si="58"/>
        <v>21.714285714285715</v>
      </c>
      <c r="N1627" s="1032">
        <v>1</v>
      </c>
      <c r="O1627" s="947" t="s">
        <v>6002</v>
      </c>
      <c r="P1627" s="1173">
        <f t="shared" si="56"/>
        <v>1</v>
      </c>
      <c r="Q1627" s="803" t="str" cm="1">
        <f t="array" aca="1" ref="Q1627" ca="1">IF(ISNUMBER(P1627),IF(P1627=100%,"CUMPLIDA",IF(AND(ISNUMBER(L1627),ISNUMBER(INDIRECT("FECHA_"&amp;$B1627,1))), IF(L1627&lt;=INDIRECT("FECHA_"&amp;$B1627,1),"INCUMPLIDA","PROCESO"), "VERIFICAR FECHA")),"SIN VALOR AVANCE")</f>
        <v>CUMPLIDA</v>
      </c>
    </row>
    <row r="1628" spans="1:17" ht="150.75" x14ac:dyDescent="0.2">
      <c r="A1628" s="1171" t="s">
        <v>12</v>
      </c>
      <c r="B1628" s="1172" t="s">
        <v>16</v>
      </c>
      <c r="C1628" s="1261"/>
      <c r="D1628" s="1261"/>
      <c r="E1628" s="1266"/>
      <c r="F1628" s="1286"/>
      <c r="G1628" s="45" t="s">
        <v>6007</v>
      </c>
      <c r="H1628" s="45" t="s">
        <v>6007</v>
      </c>
      <c r="I1628" s="947" t="s">
        <v>2530</v>
      </c>
      <c r="J1628" s="47">
        <v>1</v>
      </c>
      <c r="K1628" s="1208">
        <v>45505</v>
      </c>
      <c r="L1628" s="1208">
        <v>45657</v>
      </c>
      <c r="M1628" s="48">
        <f t="shared" si="58"/>
        <v>21.714285714285715</v>
      </c>
      <c r="N1628" s="1032">
        <v>1</v>
      </c>
      <c r="O1628" s="947" t="s">
        <v>6008</v>
      </c>
      <c r="P1628" s="1173">
        <f t="shared" si="56"/>
        <v>1</v>
      </c>
      <c r="Q1628" s="803" t="str" cm="1">
        <f t="array" aca="1" ref="Q1628" ca="1">IF(ISNUMBER(P1628),IF(P1628=100%,"CUMPLIDA",IF(AND(ISNUMBER(L1628),ISNUMBER(INDIRECT("FECHA_"&amp;$B1628,1))), IF(L1628&lt;=INDIRECT("FECHA_"&amp;$B1628,1),"INCUMPLIDA","PROCESO"), "VERIFICAR FECHA")),"SIN VALOR AVANCE")</f>
        <v>CUMPLIDA</v>
      </c>
    </row>
    <row r="1629" spans="1:17" ht="150.75" x14ac:dyDescent="0.2">
      <c r="A1629" s="1171" t="s">
        <v>12</v>
      </c>
      <c r="B1629" s="1172" t="s">
        <v>16</v>
      </c>
      <c r="C1629" s="1261"/>
      <c r="D1629" s="1261"/>
      <c r="E1629" s="1266"/>
      <c r="F1629" s="1286"/>
      <c r="G1629" s="45" t="s">
        <v>6009</v>
      </c>
      <c r="H1629" s="45" t="s">
        <v>6009</v>
      </c>
      <c r="I1629" s="947" t="s">
        <v>2552</v>
      </c>
      <c r="J1629" s="47">
        <v>1</v>
      </c>
      <c r="K1629" s="1208">
        <v>45505</v>
      </c>
      <c r="L1629" s="1208">
        <v>45657</v>
      </c>
      <c r="M1629" s="48">
        <f t="shared" si="58"/>
        <v>21.714285714285715</v>
      </c>
      <c r="N1629" s="1032">
        <v>1</v>
      </c>
      <c r="O1629" s="947" t="s">
        <v>6008</v>
      </c>
      <c r="P1629" s="1173">
        <f t="shared" si="56"/>
        <v>1</v>
      </c>
      <c r="Q1629" s="803" t="str" cm="1">
        <f t="array" aca="1" ref="Q1629" ca="1">IF(ISNUMBER(P1629),IF(P1629=100%,"CUMPLIDA",IF(AND(ISNUMBER(L1629),ISNUMBER(INDIRECT("FECHA_"&amp;$B1629,1))), IF(L1629&lt;=INDIRECT("FECHA_"&amp;$B1629,1),"INCUMPLIDA","PROCESO"), "VERIFICAR FECHA")),"SIN VALOR AVANCE")</f>
        <v>CUMPLIDA</v>
      </c>
    </row>
    <row r="1630" spans="1:17" ht="150.75" x14ac:dyDescent="0.2">
      <c r="A1630" s="1171" t="s">
        <v>12</v>
      </c>
      <c r="B1630" s="1172" t="s">
        <v>16</v>
      </c>
      <c r="C1630" s="1261"/>
      <c r="D1630" s="1261"/>
      <c r="E1630" s="1266"/>
      <c r="F1630" s="1286"/>
      <c r="G1630" s="45" t="s">
        <v>6010</v>
      </c>
      <c r="H1630" s="45" t="s">
        <v>6010</v>
      </c>
      <c r="I1630" s="947" t="s">
        <v>2530</v>
      </c>
      <c r="J1630" s="47">
        <v>1</v>
      </c>
      <c r="K1630" s="1208">
        <v>45505</v>
      </c>
      <c r="L1630" s="1208">
        <v>45657</v>
      </c>
      <c r="M1630" s="48">
        <f t="shared" si="58"/>
        <v>21.714285714285715</v>
      </c>
      <c r="N1630" s="1032">
        <v>1</v>
      </c>
      <c r="O1630" s="947" t="s">
        <v>6008</v>
      </c>
      <c r="P1630" s="1173">
        <f t="shared" si="56"/>
        <v>1</v>
      </c>
      <c r="Q1630" s="803" t="str" cm="1">
        <f t="array" aca="1" ref="Q1630" ca="1">IF(ISNUMBER(P1630),IF(P1630=100%,"CUMPLIDA",IF(AND(ISNUMBER(L1630),ISNUMBER(INDIRECT("FECHA_"&amp;$B1630,1))), IF(L1630&lt;=INDIRECT("FECHA_"&amp;$B1630,1),"INCUMPLIDA","PROCESO"), "VERIFICAR FECHA")),"SIN VALOR AVANCE")</f>
        <v>CUMPLIDA</v>
      </c>
    </row>
    <row r="1631" spans="1:17" ht="166.5" x14ac:dyDescent="0.2">
      <c r="A1631" s="1171" t="s">
        <v>12</v>
      </c>
      <c r="B1631" s="1172" t="s">
        <v>16</v>
      </c>
      <c r="C1631" s="1261"/>
      <c r="D1631" s="1261"/>
      <c r="E1631" s="1266"/>
      <c r="F1631" s="1286"/>
      <c r="G1631" s="46" t="s">
        <v>6011</v>
      </c>
      <c r="H1631" s="46" t="s">
        <v>6011</v>
      </c>
      <c r="I1631" s="947" t="s">
        <v>2530</v>
      </c>
      <c r="J1631" s="47">
        <v>1</v>
      </c>
      <c r="K1631" s="1208">
        <v>45505</v>
      </c>
      <c r="L1631" s="1208">
        <v>45657</v>
      </c>
      <c r="M1631" s="48">
        <f t="shared" si="58"/>
        <v>21.714285714285715</v>
      </c>
      <c r="N1631" s="1032">
        <v>1</v>
      </c>
      <c r="O1631" s="947" t="s">
        <v>6012</v>
      </c>
      <c r="P1631" s="1173">
        <f t="shared" si="56"/>
        <v>1</v>
      </c>
      <c r="Q1631" s="803" t="str" cm="1">
        <f t="array" aca="1" ref="Q1631" ca="1">IF(ISNUMBER(P1631),IF(P1631=100%,"CUMPLIDA",IF(AND(ISNUMBER(L1631),ISNUMBER(INDIRECT("FECHA_"&amp;$B1631,1))), IF(L1631&lt;=INDIRECT("FECHA_"&amp;$B1631,1),"INCUMPLIDA","PROCESO"), "VERIFICAR FECHA")),"SIN VALOR AVANCE")</f>
        <v>CUMPLIDA</v>
      </c>
    </row>
    <row r="1632" spans="1:17" ht="243" x14ac:dyDescent="0.2">
      <c r="A1632" s="1171" t="s">
        <v>12</v>
      </c>
      <c r="B1632" s="1172" t="s">
        <v>16</v>
      </c>
      <c r="C1632" s="1261"/>
      <c r="D1632" s="1261"/>
      <c r="E1632" s="1266"/>
      <c r="F1632" s="1286"/>
      <c r="G1632" s="45" t="s">
        <v>6013</v>
      </c>
      <c r="H1632" s="45" t="s">
        <v>6013</v>
      </c>
      <c r="I1632" s="947" t="s">
        <v>2536</v>
      </c>
      <c r="J1632" s="47">
        <v>1</v>
      </c>
      <c r="K1632" s="1208">
        <v>45505</v>
      </c>
      <c r="L1632" s="1208">
        <v>45657</v>
      </c>
      <c r="M1632" s="48">
        <f t="shared" si="58"/>
        <v>21.714285714285715</v>
      </c>
      <c r="N1632" s="1032">
        <v>1</v>
      </c>
      <c r="O1632" s="947" t="s">
        <v>6014</v>
      </c>
      <c r="P1632" s="1173">
        <f t="shared" si="56"/>
        <v>1</v>
      </c>
      <c r="Q1632" s="803" t="str" cm="1">
        <f t="array" aca="1" ref="Q1632" ca="1">IF(ISNUMBER(P1632),IF(P1632=100%,"CUMPLIDA",IF(AND(ISNUMBER(L1632),ISNUMBER(INDIRECT("FECHA_"&amp;$B1632,1))), IF(L1632&lt;=INDIRECT("FECHA_"&amp;$B1632,1),"INCUMPLIDA","PROCESO"), "VERIFICAR FECHA")),"SIN VALOR AVANCE")</f>
        <v>CUMPLIDA</v>
      </c>
    </row>
    <row r="1633" spans="1:17" ht="106.5" x14ac:dyDescent="0.2">
      <c r="A1633" s="1171" t="s">
        <v>12</v>
      </c>
      <c r="B1633" s="1172" t="s">
        <v>16</v>
      </c>
      <c r="C1633" s="1261"/>
      <c r="D1633" s="1261"/>
      <c r="E1633" s="1266"/>
      <c r="F1633" s="1286"/>
      <c r="G1633" s="45" t="s">
        <v>6015</v>
      </c>
      <c r="H1633" s="45" t="s">
        <v>6015</v>
      </c>
      <c r="I1633" s="947" t="s">
        <v>2519</v>
      </c>
      <c r="J1633" s="47">
        <v>1</v>
      </c>
      <c r="K1633" s="1208">
        <v>45505</v>
      </c>
      <c r="L1633" s="1208">
        <v>45657</v>
      </c>
      <c r="M1633" s="48">
        <f t="shared" si="58"/>
        <v>21.714285714285715</v>
      </c>
      <c r="N1633" s="1032">
        <v>1</v>
      </c>
      <c r="O1633" s="947" t="s">
        <v>6016</v>
      </c>
      <c r="P1633" s="1173">
        <f t="shared" si="56"/>
        <v>1</v>
      </c>
      <c r="Q1633" s="803" t="str" cm="1">
        <f t="array" aca="1" ref="Q1633" ca="1">IF(ISNUMBER(P1633),IF(P1633=100%,"CUMPLIDA",IF(AND(ISNUMBER(L1633),ISNUMBER(INDIRECT("FECHA_"&amp;$B1633,1))), IF(L1633&lt;=INDIRECT("FECHA_"&amp;$B1633,1),"INCUMPLIDA","PROCESO"), "VERIFICAR FECHA")),"SIN VALOR AVANCE")</f>
        <v>CUMPLIDA</v>
      </c>
    </row>
    <row r="1634" spans="1:17" ht="76.5" x14ac:dyDescent="0.2">
      <c r="A1634" s="1171" t="s">
        <v>12</v>
      </c>
      <c r="B1634" s="1172" t="s">
        <v>16</v>
      </c>
      <c r="C1634" s="1261"/>
      <c r="D1634" s="1261"/>
      <c r="E1634" s="1266"/>
      <c r="F1634" s="1286"/>
      <c r="G1634" s="45" t="s">
        <v>6017</v>
      </c>
      <c r="H1634" s="45" t="s">
        <v>6017</v>
      </c>
      <c r="I1634" s="947" t="s">
        <v>2530</v>
      </c>
      <c r="J1634" s="47">
        <v>1</v>
      </c>
      <c r="K1634" s="1208">
        <v>45505</v>
      </c>
      <c r="L1634" s="1208">
        <v>45657</v>
      </c>
      <c r="M1634" s="48">
        <f t="shared" si="58"/>
        <v>21.714285714285715</v>
      </c>
      <c r="N1634" s="1032">
        <v>1</v>
      </c>
      <c r="O1634" s="947" t="s">
        <v>6016</v>
      </c>
      <c r="P1634" s="1173">
        <f t="shared" si="56"/>
        <v>1</v>
      </c>
      <c r="Q1634" s="803" t="str" cm="1">
        <f t="array" aca="1" ref="Q1634" ca="1">IF(ISNUMBER(P1634),IF(P1634=100%,"CUMPLIDA",IF(AND(ISNUMBER(L1634),ISNUMBER(INDIRECT("FECHA_"&amp;$B1634,1))), IF(L1634&lt;=INDIRECT("FECHA_"&amp;$B1634,1),"INCUMPLIDA","PROCESO"), "VERIFICAR FECHA")),"SIN VALOR AVANCE")</f>
        <v>CUMPLIDA</v>
      </c>
    </row>
    <row r="1635" spans="1:17" ht="150.75" x14ac:dyDescent="0.2">
      <c r="A1635" s="1171" t="s">
        <v>12</v>
      </c>
      <c r="B1635" s="1172" t="s">
        <v>16</v>
      </c>
      <c r="C1635" s="1261"/>
      <c r="D1635" s="1261"/>
      <c r="E1635" s="1266"/>
      <c r="F1635" s="1286"/>
      <c r="G1635" s="45" t="s">
        <v>6018</v>
      </c>
      <c r="H1635" s="45" t="s">
        <v>6018</v>
      </c>
      <c r="I1635" s="947" t="s">
        <v>2522</v>
      </c>
      <c r="J1635" s="47">
        <v>1</v>
      </c>
      <c r="K1635" s="1208">
        <v>45505</v>
      </c>
      <c r="L1635" s="1208">
        <v>45657</v>
      </c>
      <c r="M1635" s="48">
        <f t="shared" si="58"/>
        <v>21.714285714285715</v>
      </c>
      <c r="N1635" s="1032">
        <v>1</v>
      </c>
      <c r="O1635" s="947" t="s">
        <v>6019</v>
      </c>
      <c r="P1635" s="1173">
        <f t="shared" ref="P1635:P1698" si="59">IF(B1635="ITRC",N1635,N1635/J1635)</f>
        <v>1</v>
      </c>
      <c r="Q1635" s="803" t="str" cm="1">
        <f t="array" aca="1" ref="Q1635" ca="1">IF(ISNUMBER(P1635),IF(P1635=100%,"CUMPLIDA",IF(AND(ISNUMBER(L1635),ISNUMBER(INDIRECT("FECHA_"&amp;$B1635,1))), IF(L1635&lt;=INDIRECT("FECHA_"&amp;$B1635,1),"INCUMPLIDA","PROCESO"), "VERIFICAR FECHA")),"SIN VALOR AVANCE")</f>
        <v>CUMPLIDA</v>
      </c>
    </row>
    <row r="1636" spans="1:17" ht="180.75" x14ac:dyDescent="0.2">
      <c r="A1636" s="1171" t="s">
        <v>12</v>
      </c>
      <c r="B1636" s="1172" t="s">
        <v>16</v>
      </c>
      <c r="C1636" s="1261"/>
      <c r="D1636" s="1261"/>
      <c r="E1636" s="1266"/>
      <c r="F1636" s="1286"/>
      <c r="G1636" s="45" t="s">
        <v>6020</v>
      </c>
      <c r="H1636" s="45" t="s">
        <v>6020</v>
      </c>
      <c r="I1636" s="947" t="s">
        <v>2525</v>
      </c>
      <c r="J1636" s="47">
        <v>1</v>
      </c>
      <c r="K1636" s="1208">
        <v>45505</v>
      </c>
      <c r="L1636" s="1208">
        <v>45657</v>
      </c>
      <c r="M1636" s="48">
        <f t="shared" si="58"/>
        <v>21.714285714285715</v>
      </c>
      <c r="N1636" s="1032">
        <v>1</v>
      </c>
      <c r="O1636" s="947" t="s">
        <v>6021</v>
      </c>
      <c r="P1636" s="1173">
        <f t="shared" si="59"/>
        <v>1</v>
      </c>
      <c r="Q1636" s="803" t="str" cm="1">
        <f t="array" aca="1" ref="Q1636" ca="1">IF(ISNUMBER(P1636),IF(P1636=100%,"CUMPLIDA",IF(AND(ISNUMBER(L1636),ISNUMBER(INDIRECT("FECHA_"&amp;$B1636,1))), IF(L1636&lt;=INDIRECT("FECHA_"&amp;$B1636,1),"INCUMPLIDA","PROCESO"), "VERIFICAR FECHA")),"SIN VALOR AVANCE")</f>
        <v>CUMPLIDA</v>
      </c>
    </row>
    <row r="1637" spans="1:17" ht="121.5" x14ac:dyDescent="0.2">
      <c r="A1637" s="1171" t="s">
        <v>12</v>
      </c>
      <c r="B1637" s="1172" t="s">
        <v>16</v>
      </c>
      <c r="C1637" s="1261"/>
      <c r="D1637" s="1261"/>
      <c r="E1637" s="1266"/>
      <c r="F1637" s="1286"/>
      <c r="G1637" s="45" t="s">
        <v>6022</v>
      </c>
      <c r="H1637" s="45" t="s">
        <v>6022</v>
      </c>
      <c r="I1637" s="947" t="s">
        <v>2566</v>
      </c>
      <c r="J1637" s="47">
        <v>2</v>
      </c>
      <c r="K1637" s="1208">
        <v>45505</v>
      </c>
      <c r="L1637" s="1208">
        <v>45657</v>
      </c>
      <c r="M1637" s="48">
        <f t="shared" si="58"/>
        <v>21.714285714285715</v>
      </c>
      <c r="N1637" s="1032">
        <v>2</v>
      </c>
      <c r="O1637" s="947" t="s">
        <v>6023</v>
      </c>
      <c r="P1637" s="1173">
        <f t="shared" si="59"/>
        <v>1</v>
      </c>
      <c r="Q1637" s="803" t="str" cm="1">
        <f t="array" aca="1" ref="Q1637" ca="1">IF(ISNUMBER(P1637),IF(P1637=100%,"CUMPLIDA",IF(AND(ISNUMBER(L1637),ISNUMBER(INDIRECT("FECHA_"&amp;$B1637,1))), IF(L1637&lt;=INDIRECT("FECHA_"&amp;$B1637,1),"INCUMPLIDA","PROCESO"), "VERIFICAR FECHA")),"SIN VALOR AVANCE")</f>
        <v>CUMPLIDA</v>
      </c>
    </row>
    <row r="1638" spans="1:17" ht="150.75" x14ac:dyDescent="0.2">
      <c r="A1638" s="1171" t="s">
        <v>12</v>
      </c>
      <c r="B1638" s="1172" t="s">
        <v>16</v>
      </c>
      <c r="C1638" s="1261"/>
      <c r="D1638" s="1261"/>
      <c r="E1638" s="1266"/>
      <c r="F1638" s="1286"/>
      <c r="G1638" s="45" t="s">
        <v>6024</v>
      </c>
      <c r="H1638" s="45" t="s">
        <v>6024</v>
      </c>
      <c r="I1638" s="947" t="s">
        <v>2569</v>
      </c>
      <c r="J1638" s="47">
        <v>1</v>
      </c>
      <c r="K1638" s="1208">
        <v>45505</v>
      </c>
      <c r="L1638" s="1208">
        <v>45657</v>
      </c>
      <c r="M1638" s="48">
        <f t="shared" si="58"/>
        <v>21.714285714285715</v>
      </c>
      <c r="N1638" s="1032">
        <v>1</v>
      </c>
      <c r="O1638" s="947" t="s">
        <v>6019</v>
      </c>
      <c r="P1638" s="1173">
        <f t="shared" si="59"/>
        <v>1</v>
      </c>
      <c r="Q1638" s="803" t="str" cm="1">
        <f t="array" aca="1" ref="Q1638" ca="1">IF(ISNUMBER(P1638),IF(P1638=100%,"CUMPLIDA",IF(AND(ISNUMBER(L1638),ISNUMBER(INDIRECT("FECHA_"&amp;$B1638,1))), IF(L1638&lt;=INDIRECT("FECHA_"&amp;$B1638,1),"INCUMPLIDA","PROCESO"), "VERIFICAR FECHA")),"SIN VALOR AVANCE")</f>
        <v>CUMPLIDA</v>
      </c>
    </row>
    <row r="1639" spans="1:17" ht="75.75" x14ac:dyDescent="0.2">
      <c r="A1639" s="1171" t="s">
        <v>12</v>
      </c>
      <c r="B1639" s="1172" t="s">
        <v>16</v>
      </c>
      <c r="C1639" s="1261"/>
      <c r="D1639" s="1261"/>
      <c r="E1639" s="1266"/>
      <c r="F1639" s="1286"/>
      <c r="G1639" s="1266" t="s">
        <v>6025</v>
      </c>
      <c r="H1639" s="45" t="s">
        <v>6025</v>
      </c>
      <c r="I1639" s="947" t="s">
        <v>2571</v>
      </c>
      <c r="J1639" s="47">
        <v>1</v>
      </c>
      <c r="K1639" s="1208">
        <v>45505</v>
      </c>
      <c r="L1639" s="1208">
        <v>45657</v>
      </c>
      <c r="M1639" s="48">
        <f t="shared" si="58"/>
        <v>21.714285714285715</v>
      </c>
      <c r="N1639" s="1032">
        <v>1</v>
      </c>
      <c r="O1639" s="947" t="s">
        <v>6026</v>
      </c>
      <c r="P1639" s="1173">
        <f t="shared" si="59"/>
        <v>1</v>
      </c>
      <c r="Q1639" s="803" t="str" cm="1">
        <f t="array" aca="1" ref="Q1639" ca="1">IF(ISNUMBER(P1639),IF(P1639=100%,"CUMPLIDA",IF(AND(ISNUMBER(L1639),ISNUMBER(INDIRECT("FECHA_"&amp;$B1639,1))), IF(L1639&lt;=INDIRECT("FECHA_"&amp;$B1639,1),"INCUMPLIDA","PROCESO"), "VERIFICAR FECHA")),"SIN VALOR AVANCE")</f>
        <v>CUMPLIDA</v>
      </c>
    </row>
    <row r="1640" spans="1:17" ht="75.75" x14ac:dyDescent="0.2">
      <c r="A1640" s="1171" t="s">
        <v>12</v>
      </c>
      <c r="B1640" s="1172" t="s">
        <v>16</v>
      </c>
      <c r="C1640" s="1261"/>
      <c r="D1640" s="1261"/>
      <c r="E1640" s="1266"/>
      <c r="F1640" s="1286"/>
      <c r="G1640" s="1266"/>
      <c r="H1640" s="45" t="s">
        <v>6025</v>
      </c>
      <c r="I1640" s="947" t="s">
        <v>2573</v>
      </c>
      <c r="J1640" s="47">
        <v>1</v>
      </c>
      <c r="K1640" s="1208">
        <v>45505</v>
      </c>
      <c r="L1640" s="1208">
        <v>45657</v>
      </c>
      <c r="M1640" s="48">
        <f t="shared" si="58"/>
        <v>21.714285714285715</v>
      </c>
      <c r="N1640" s="1032">
        <v>1</v>
      </c>
      <c r="O1640" s="947" t="s">
        <v>6026</v>
      </c>
      <c r="P1640" s="1173">
        <f t="shared" si="59"/>
        <v>1</v>
      </c>
      <c r="Q1640" s="803" t="str" cm="1">
        <f t="array" aca="1" ref="Q1640" ca="1">IF(ISNUMBER(P1640),IF(P1640=100%,"CUMPLIDA",IF(AND(ISNUMBER(L1640),ISNUMBER(INDIRECT("FECHA_"&amp;$B1640,1))), IF(L1640&lt;=INDIRECT("FECHA_"&amp;$B1640,1),"INCUMPLIDA","PROCESO"), "VERIFICAR FECHA")),"SIN VALOR AVANCE")</f>
        <v>CUMPLIDA</v>
      </c>
    </row>
    <row r="1641" spans="1:17" ht="240.75" x14ac:dyDescent="0.2">
      <c r="A1641" s="1171" t="s">
        <v>12</v>
      </c>
      <c r="B1641" s="1172" t="s">
        <v>16</v>
      </c>
      <c r="C1641" s="1261"/>
      <c r="D1641" s="1261"/>
      <c r="E1641" s="1266"/>
      <c r="F1641" s="1286"/>
      <c r="G1641" s="45" t="s">
        <v>6027</v>
      </c>
      <c r="H1641" s="45" t="s">
        <v>6027</v>
      </c>
      <c r="I1641" s="947" t="s">
        <v>2536</v>
      </c>
      <c r="J1641" s="47">
        <v>1</v>
      </c>
      <c r="K1641" s="1208">
        <v>45505</v>
      </c>
      <c r="L1641" s="1208">
        <v>45657</v>
      </c>
      <c r="M1641" s="48">
        <f t="shared" si="58"/>
        <v>21.714285714285715</v>
      </c>
      <c r="N1641" s="1032">
        <v>1</v>
      </c>
      <c r="O1641" s="947" t="s">
        <v>6028</v>
      </c>
      <c r="P1641" s="1173">
        <f t="shared" si="59"/>
        <v>1</v>
      </c>
      <c r="Q1641" s="803" t="str" cm="1">
        <f t="array" aca="1" ref="Q1641" ca="1">IF(ISNUMBER(P1641),IF(P1641=100%,"CUMPLIDA",IF(AND(ISNUMBER(L1641),ISNUMBER(INDIRECT("FECHA_"&amp;$B1641,1))), IF(L1641&lt;=INDIRECT("FECHA_"&amp;$B1641,1),"INCUMPLIDA","PROCESO"), "VERIFICAR FECHA")),"SIN VALOR AVANCE")</f>
        <v>CUMPLIDA</v>
      </c>
    </row>
    <row r="1642" spans="1:17" ht="135.75" x14ac:dyDescent="0.2">
      <c r="A1642" s="1171" t="s">
        <v>12</v>
      </c>
      <c r="B1642" s="1172" t="s">
        <v>16</v>
      </c>
      <c r="C1642" s="1261"/>
      <c r="D1642" s="1261"/>
      <c r="E1642" s="1266"/>
      <c r="F1642" s="1286"/>
      <c r="G1642" s="45" t="s">
        <v>6029</v>
      </c>
      <c r="H1642" s="45" t="s">
        <v>6029</v>
      </c>
      <c r="I1642" s="947" t="s">
        <v>2519</v>
      </c>
      <c r="J1642" s="47">
        <v>1</v>
      </c>
      <c r="K1642" s="1208">
        <v>45505</v>
      </c>
      <c r="L1642" s="1208">
        <v>45657</v>
      </c>
      <c r="M1642" s="48">
        <f t="shared" si="58"/>
        <v>21.714285714285715</v>
      </c>
      <c r="N1642" s="1032">
        <v>1</v>
      </c>
      <c r="O1642" s="947" t="s">
        <v>6030</v>
      </c>
      <c r="P1642" s="1173">
        <f t="shared" si="59"/>
        <v>1</v>
      </c>
      <c r="Q1642" s="803" t="str" cm="1">
        <f t="array" aca="1" ref="Q1642" ca="1">IF(ISNUMBER(P1642),IF(P1642=100%,"CUMPLIDA",IF(AND(ISNUMBER(L1642),ISNUMBER(INDIRECT("FECHA_"&amp;$B1642,1))), IF(L1642&lt;=INDIRECT("FECHA_"&amp;$B1642,1),"INCUMPLIDA","PROCESO"), "VERIFICAR FECHA")),"SIN VALOR AVANCE")</f>
        <v>CUMPLIDA</v>
      </c>
    </row>
    <row r="1643" spans="1:17" ht="135.75" x14ac:dyDescent="0.2">
      <c r="A1643" s="1171" t="s">
        <v>12</v>
      </c>
      <c r="B1643" s="1172" t="s">
        <v>16</v>
      </c>
      <c r="C1643" s="1261"/>
      <c r="D1643" s="1261"/>
      <c r="E1643" s="1266"/>
      <c r="F1643" s="1286"/>
      <c r="G1643" s="45" t="s">
        <v>6031</v>
      </c>
      <c r="H1643" s="45" t="s">
        <v>6031</v>
      </c>
      <c r="I1643" s="947" t="s">
        <v>2519</v>
      </c>
      <c r="J1643" s="47">
        <v>1</v>
      </c>
      <c r="K1643" s="1208">
        <v>45505</v>
      </c>
      <c r="L1643" s="1208">
        <v>45657</v>
      </c>
      <c r="M1643" s="48">
        <f t="shared" si="58"/>
        <v>21.714285714285715</v>
      </c>
      <c r="N1643" s="1032">
        <v>1</v>
      </c>
      <c r="O1643" s="947" t="s">
        <v>6030</v>
      </c>
      <c r="P1643" s="1173">
        <f t="shared" si="59"/>
        <v>1</v>
      </c>
      <c r="Q1643" s="803" t="str" cm="1">
        <f t="array" aca="1" ref="Q1643" ca="1">IF(ISNUMBER(P1643),IF(P1643=100%,"CUMPLIDA",IF(AND(ISNUMBER(L1643),ISNUMBER(INDIRECT("FECHA_"&amp;$B1643,1))), IF(L1643&lt;=INDIRECT("FECHA_"&amp;$B1643,1),"INCUMPLIDA","PROCESO"), "VERIFICAR FECHA")),"SIN VALOR AVANCE")</f>
        <v>CUMPLIDA</v>
      </c>
    </row>
    <row r="1644" spans="1:17" ht="166.5" x14ac:dyDescent="0.2">
      <c r="A1644" s="1171" t="s">
        <v>12</v>
      </c>
      <c r="B1644" s="1172" t="s">
        <v>16</v>
      </c>
      <c r="C1644" s="1261"/>
      <c r="D1644" s="1261"/>
      <c r="E1644" s="1266"/>
      <c r="F1644" s="1286"/>
      <c r="G1644" s="46" t="s">
        <v>6032</v>
      </c>
      <c r="H1644" s="46" t="s">
        <v>6032</v>
      </c>
      <c r="I1644" s="947" t="s">
        <v>2530</v>
      </c>
      <c r="J1644" s="47">
        <v>1</v>
      </c>
      <c r="K1644" s="1208">
        <v>45505</v>
      </c>
      <c r="L1644" s="1208">
        <v>45657</v>
      </c>
      <c r="M1644" s="48">
        <f t="shared" si="58"/>
        <v>21.714285714285715</v>
      </c>
      <c r="N1644" s="1032">
        <v>1</v>
      </c>
      <c r="O1644" s="947" t="s">
        <v>6026</v>
      </c>
      <c r="P1644" s="1173">
        <f t="shared" si="59"/>
        <v>1</v>
      </c>
      <c r="Q1644" s="803" t="str" cm="1">
        <f t="array" aca="1" ref="Q1644" ca="1">IF(ISNUMBER(P1644),IF(P1644=100%,"CUMPLIDA",IF(AND(ISNUMBER(L1644),ISNUMBER(INDIRECT("FECHA_"&amp;$B1644,1))), IF(L1644&lt;=INDIRECT("FECHA_"&amp;$B1644,1),"INCUMPLIDA","PROCESO"), "VERIFICAR FECHA")),"SIN VALOR AVANCE")</f>
        <v>CUMPLIDA</v>
      </c>
    </row>
    <row r="1645" spans="1:17" ht="135.75" x14ac:dyDescent="0.2">
      <c r="A1645" s="1171" t="s">
        <v>12</v>
      </c>
      <c r="B1645" s="1172" t="s">
        <v>16</v>
      </c>
      <c r="C1645" s="1261"/>
      <c r="D1645" s="1261"/>
      <c r="E1645" s="1266"/>
      <c r="F1645" s="1286"/>
      <c r="G1645" s="46" t="s">
        <v>6033</v>
      </c>
      <c r="H1645" s="46" t="s">
        <v>6033</v>
      </c>
      <c r="I1645" s="947" t="s">
        <v>2581</v>
      </c>
      <c r="J1645" s="47">
        <v>2</v>
      </c>
      <c r="K1645" s="1208">
        <v>45505</v>
      </c>
      <c r="L1645" s="1208">
        <v>45657</v>
      </c>
      <c r="M1645" s="48">
        <f t="shared" si="58"/>
        <v>21.714285714285715</v>
      </c>
      <c r="N1645" s="1032">
        <v>2</v>
      </c>
      <c r="O1645" s="947" t="s">
        <v>6028</v>
      </c>
      <c r="P1645" s="1173">
        <f t="shared" si="59"/>
        <v>1</v>
      </c>
      <c r="Q1645" s="803" t="str" cm="1">
        <f t="array" aca="1" ref="Q1645" ca="1">IF(ISNUMBER(P1645),IF(P1645=100%,"CUMPLIDA",IF(AND(ISNUMBER(L1645),ISNUMBER(INDIRECT("FECHA_"&amp;$B1645,1))), IF(L1645&lt;=INDIRECT("FECHA_"&amp;$B1645,1),"INCUMPLIDA","PROCESO"), "VERIFICAR FECHA")),"SIN VALOR AVANCE")</f>
        <v>CUMPLIDA</v>
      </c>
    </row>
    <row r="1646" spans="1:17" ht="165" customHeight="1" x14ac:dyDescent="0.2">
      <c r="A1646" s="1171" t="s">
        <v>12</v>
      </c>
      <c r="B1646" s="1172" t="s">
        <v>16</v>
      </c>
      <c r="C1646" s="1261" t="s">
        <v>2582</v>
      </c>
      <c r="D1646" s="1261" t="s">
        <v>2583</v>
      </c>
      <c r="E1646" s="1295" t="s">
        <v>6034</v>
      </c>
      <c r="F1646" s="1286" t="s">
        <v>2584</v>
      </c>
      <c r="G1646" s="46" t="s">
        <v>6035</v>
      </c>
      <c r="H1646" s="46" t="s">
        <v>2586</v>
      </c>
      <c r="I1646" s="936" t="s">
        <v>2586</v>
      </c>
      <c r="J1646" s="47">
        <v>1</v>
      </c>
      <c r="K1646" s="1027">
        <v>45641</v>
      </c>
      <c r="L1646" s="1027">
        <v>45716</v>
      </c>
      <c r="M1646" s="48">
        <f t="shared" si="58"/>
        <v>10.714285714285714</v>
      </c>
      <c r="N1646" s="1032">
        <v>0</v>
      </c>
      <c r="O1646" s="947" t="s">
        <v>2587</v>
      </c>
      <c r="P1646" s="1173">
        <f t="shared" si="59"/>
        <v>0</v>
      </c>
      <c r="Q1646" s="803" t="str" cm="1">
        <f t="array" aca="1" ref="Q1646" ca="1">IF(ISNUMBER(P1646),IF(P1646=100%,"CUMPLIDA",IF(AND(ISNUMBER(L1646),ISNUMBER(INDIRECT("FECHA_"&amp;$B1646,1))), IF(L1646&lt;=INDIRECT("FECHA_"&amp;$B1646,1),"INCUMPLIDA","PROCESO"), "VERIFICAR FECHA")),"SIN VALOR AVANCE")</f>
        <v>PROCESO</v>
      </c>
    </row>
    <row r="1647" spans="1:17" ht="90" x14ac:dyDescent="0.2">
      <c r="A1647" s="1171" t="s">
        <v>12</v>
      </c>
      <c r="B1647" s="1172" t="s">
        <v>16</v>
      </c>
      <c r="C1647" s="1261"/>
      <c r="D1647" s="1261"/>
      <c r="E1647" s="1295"/>
      <c r="F1647" s="1286"/>
      <c r="G1647" s="46" t="s">
        <v>2588</v>
      </c>
      <c r="H1647" s="46" t="s">
        <v>2589</v>
      </c>
      <c r="I1647" s="936" t="s">
        <v>2589</v>
      </c>
      <c r="J1647" s="47">
        <v>8</v>
      </c>
      <c r="K1647" s="1027">
        <v>45747</v>
      </c>
      <c r="L1647" s="1027">
        <v>45991</v>
      </c>
      <c r="M1647" s="48">
        <f t="shared" si="58"/>
        <v>34.857142857142854</v>
      </c>
      <c r="N1647" s="1032">
        <v>0</v>
      </c>
      <c r="O1647" s="947" t="s">
        <v>2587</v>
      </c>
      <c r="P1647" s="1173">
        <f t="shared" si="59"/>
        <v>0</v>
      </c>
      <c r="Q1647" s="803" t="str" cm="1">
        <f t="array" aca="1" ref="Q1647" ca="1">IF(ISNUMBER(P1647),IF(P1647=100%,"CUMPLIDA",IF(AND(ISNUMBER(L1647),ISNUMBER(INDIRECT("FECHA_"&amp;$B1647,1))), IF(L1647&lt;=INDIRECT("FECHA_"&amp;$B1647,1),"INCUMPLIDA","PROCESO"), "VERIFICAR FECHA")),"SIN VALOR AVANCE")</f>
        <v>PROCESO</v>
      </c>
    </row>
    <row r="1648" spans="1:17" ht="90" x14ac:dyDescent="0.2">
      <c r="A1648" s="1171" t="s">
        <v>12</v>
      </c>
      <c r="B1648" s="1172" t="s">
        <v>16</v>
      </c>
      <c r="C1648" s="1261"/>
      <c r="D1648" s="1261"/>
      <c r="E1648" s="1295"/>
      <c r="F1648" s="1286"/>
      <c r="G1648" s="46" t="s">
        <v>2590</v>
      </c>
      <c r="H1648" s="46" t="s">
        <v>2591</v>
      </c>
      <c r="I1648" s="936" t="s">
        <v>2591</v>
      </c>
      <c r="J1648" s="47">
        <v>2</v>
      </c>
      <c r="K1648" s="1027">
        <v>45748</v>
      </c>
      <c r="L1648" s="1027">
        <v>45900</v>
      </c>
      <c r="M1648" s="48">
        <f t="shared" si="58"/>
        <v>21.714285714285715</v>
      </c>
      <c r="N1648" s="1032">
        <v>0</v>
      </c>
      <c r="O1648" s="947" t="s">
        <v>2587</v>
      </c>
      <c r="P1648" s="1173">
        <f t="shared" si="59"/>
        <v>0</v>
      </c>
      <c r="Q1648" s="803" t="str" cm="1">
        <f t="array" aca="1" ref="Q1648" ca="1">IF(ISNUMBER(P1648),IF(P1648=100%,"CUMPLIDA",IF(AND(ISNUMBER(L1648),ISNUMBER(INDIRECT("FECHA_"&amp;$B1648,1))), IF(L1648&lt;=INDIRECT("FECHA_"&amp;$B1648,1),"INCUMPLIDA","PROCESO"), "VERIFICAR FECHA")),"SIN VALOR AVANCE")</f>
        <v>PROCESO</v>
      </c>
    </row>
    <row r="1649" spans="1:17" ht="409.5" x14ac:dyDescent="0.2">
      <c r="A1649" s="1171" t="s">
        <v>12</v>
      </c>
      <c r="B1649" s="1172" t="s">
        <v>16</v>
      </c>
      <c r="C1649" s="1261"/>
      <c r="D1649" s="1261"/>
      <c r="E1649" s="1209" t="s">
        <v>6036</v>
      </c>
      <c r="F1649" s="1201" t="s">
        <v>2592</v>
      </c>
      <c r="G1649" s="45" t="s">
        <v>2593</v>
      </c>
      <c r="H1649" s="45" t="s">
        <v>2589</v>
      </c>
      <c r="I1649" s="947" t="s">
        <v>2589</v>
      </c>
      <c r="J1649" s="47">
        <v>10</v>
      </c>
      <c r="K1649" s="1027">
        <v>45689</v>
      </c>
      <c r="L1649" s="1027">
        <v>45991</v>
      </c>
      <c r="M1649" s="48">
        <f t="shared" si="58"/>
        <v>43.142857142857146</v>
      </c>
      <c r="N1649" s="1032">
        <v>0</v>
      </c>
      <c r="O1649" s="947" t="s">
        <v>2594</v>
      </c>
      <c r="P1649" s="1173">
        <f t="shared" si="59"/>
        <v>0</v>
      </c>
      <c r="Q1649" s="803" t="str" cm="1">
        <f t="array" aca="1" ref="Q1649" ca="1">IF(ISNUMBER(P1649),IF(P1649=100%,"CUMPLIDA",IF(AND(ISNUMBER(L1649),ISNUMBER(INDIRECT("FECHA_"&amp;$B1649,1))), IF(L1649&lt;=INDIRECT("FECHA_"&amp;$B1649,1),"INCUMPLIDA","PROCESO"), "VERIFICAR FECHA")),"SIN VALOR AVANCE")</f>
        <v>PROCESO</v>
      </c>
    </row>
    <row r="1650" spans="1:17" ht="165" customHeight="1" x14ac:dyDescent="0.2">
      <c r="A1650" s="1171" t="s">
        <v>12</v>
      </c>
      <c r="B1650" s="1172" t="s">
        <v>16</v>
      </c>
      <c r="C1650" s="1261"/>
      <c r="D1650" s="1261"/>
      <c r="E1650" s="1286" t="s">
        <v>6037</v>
      </c>
      <c r="F1650" s="1286" t="s">
        <v>2595</v>
      </c>
      <c r="G1650" s="45" t="s">
        <v>2596</v>
      </c>
      <c r="H1650" s="45" t="s">
        <v>2597</v>
      </c>
      <c r="I1650" s="947" t="s">
        <v>2597</v>
      </c>
      <c r="J1650" s="47">
        <v>1</v>
      </c>
      <c r="K1650" s="1027">
        <v>45672</v>
      </c>
      <c r="L1650" s="1027">
        <v>45747</v>
      </c>
      <c r="M1650" s="48">
        <f t="shared" si="58"/>
        <v>10.714285714285714</v>
      </c>
      <c r="N1650" s="1032">
        <v>0</v>
      </c>
      <c r="O1650" s="947" t="s">
        <v>2587</v>
      </c>
      <c r="P1650" s="1173">
        <f t="shared" si="59"/>
        <v>0</v>
      </c>
      <c r="Q1650" s="803" t="str" cm="1">
        <f t="array" aca="1" ref="Q1650" ca="1">IF(ISNUMBER(P1650),IF(P1650=100%,"CUMPLIDA",IF(AND(ISNUMBER(L1650),ISNUMBER(INDIRECT("FECHA_"&amp;$B1650,1))), IF(L1650&lt;=INDIRECT("FECHA_"&amp;$B1650,1),"INCUMPLIDA","PROCESO"), "VERIFICAR FECHA")),"SIN VALOR AVANCE")</f>
        <v>PROCESO</v>
      </c>
    </row>
    <row r="1651" spans="1:17" ht="105" x14ac:dyDescent="0.2">
      <c r="A1651" s="1171" t="s">
        <v>12</v>
      </c>
      <c r="B1651" s="1172" t="s">
        <v>16</v>
      </c>
      <c r="C1651" s="1261"/>
      <c r="D1651" s="1261"/>
      <c r="E1651" s="1286"/>
      <c r="F1651" s="1286"/>
      <c r="G1651" s="45" t="s">
        <v>2598</v>
      </c>
      <c r="H1651" s="45" t="s">
        <v>2599</v>
      </c>
      <c r="I1651" s="947" t="s">
        <v>2599</v>
      </c>
      <c r="J1651" s="47">
        <v>8</v>
      </c>
      <c r="K1651" s="1027">
        <v>45748</v>
      </c>
      <c r="L1651" s="1027">
        <v>45991</v>
      </c>
      <c r="M1651" s="48">
        <f t="shared" si="58"/>
        <v>34.714285714285715</v>
      </c>
      <c r="N1651" s="1032">
        <v>0</v>
      </c>
      <c r="O1651" s="947" t="s">
        <v>2587</v>
      </c>
      <c r="P1651" s="1173">
        <f t="shared" si="59"/>
        <v>0</v>
      </c>
      <c r="Q1651" s="803" t="str" cm="1">
        <f t="array" aca="1" ref="Q1651" ca="1">IF(ISNUMBER(P1651),IF(P1651=100%,"CUMPLIDA",IF(AND(ISNUMBER(L1651),ISNUMBER(INDIRECT("FECHA_"&amp;$B1651,1))), IF(L1651&lt;=INDIRECT("FECHA_"&amp;$B1651,1),"INCUMPLIDA","PROCESO"), "VERIFICAR FECHA")),"SIN VALOR AVANCE")</f>
        <v>PROCESO</v>
      </c>
    </row>
    <row r="1652" spans="1:17" ht="75" x14ac:dyDescent="0.2">
      <c r="A1652" s="1171" t="s">
        <v>12</v>
      </c>
      <c r="B1652" s="1172" t="s">
        <v>16</v>
      </c>
      <c r="C1652" s="1261"/>
      <c r="D1652" s="1261"/>
      <c r="E1652" s="1286"/>
      <c r="F1652" s="1286"/>
      <c r="G1652" s="45" t="s">
        <v>2600</v>
      </c>
      <c r="H1652" s="45" t="s">
        <v>2601</v>
      </c>
      <c r="I1652" s="947" t="s">
        <v>2601</v>
      </c>
      <c r="J1652" s="47">
        <v>1</v>
      </c>
      <c r="K1652" s="1027">
        <v>45659</v>
      </c>
      <c r="L1652" s="1027">
        <v>45747</v>
      </c>
      <c r="M1652" s="48">
        <f t="shared" si="58"/>
        <v>12.571428571428571</v>
      </c>
      <c r="N1652" s="1032">
        <v>0</v>
      </c>
      <c r="O1652" s="947" t="s">
        <v>2587</v>
      </c>
      <c r="P1652" s="1173">
        <f t="shared" si="59"/>
        <v>0</v>
      </c>
      <c r="Q1652" s="803" t="str" cm="1">
        <f t="array" aca="1" ref="Q1652" ca="1">IF(ISNUMBER(P1652),IF(P1652=100%,"CUMPLIDA",IF(AND(ISNUMBER(L1652),ISNUMBER(INDIRECT("FECHA_"&amp;$B1652,1))), IF(L1652&lt;=INDIRECT("FECHA_"&amp;$B1652,1),"INCUMPLIDA","PROCESO"), "VERIFICAR FECHA")),"SIN VALOR AVANCE")</f>
        <v>PROCESO</v>
      </c>
    </row>
    <row r="1653" spans="1:17" ht="75" x14ac:dyDescent="0.2">
      <c r="A1653" s="1171" t="s">
        <v>12</v>
      </c>
      <c r="B1653" s="1172" t="s">
        <v>16</v>
      </c>
      <c r="C1653" s="1261"/>
      <c r="D1653" s="1261"/>
      <c r="E1653" s="1286"/>
      <c r="F1653" s="1286"/>
      <c r="G1653" s="45" t="s">
        <v>2602</v>
      </c>
      <c r="H1653" s="45" t="s">
        <v>2603</v>
      </c>
      <c r="I1653" s="947" t="s">
        <v>2603</v>
      </c>
      <c r="J1653" s="1210">
        <v>1</v>
      </c>
      <c r="K1653" s="1027">
        <v>45689</v>
      </c>
      <c r="L1653" s="1027">
        <v>45716</v>
      </c>
      <c r="M1653" s="48">
        <f t="shared" si="58"/>
        <v>3.8571428571428572</v>
      </c>
      <c r="N1653" s="1182">
        <v>0</v>
      </c>
      <c r="O1653" s="947" t="s">
        <v>2587</v>
      </c>
      <c r="P1653" s="1173">
        <f t="shared" si="59"/>
        <v>0</v>
      </c>
      <c r="Q1653" s="803" t="str" cm="1">
        <f t="array" aca="1" ref="Q1653" ca="1">IF(ISNUMBER(P1653),IF(P1653=100%,"CUMPLIDA",IF(AND(ISNUMBER(L1653),ISNUMBER(INDIRECT("FECHA_"&amp;$B1653,1))), IF(L1653&lt;=INDIRECT("FECHA_"&amp;$B1653,1),"INCUMPLIDA","PROCESO"), "VERIFICAR FECHA")),"SIN VALOR AVANCE")</f>
        <v>PROCESO</v>
      </c>
    </row>
    <row r="1654" spans="1:17" ht="90" x14ac:dyDescent="0.2">
      <c r="A1654" s="1171" t="s">
        <v>12</v>
      </c>
      <c r="B1654" s="1172" t="s">
        <v>16</v>
      </c>
      <c r="C1654" s="1261"/>
      <c r="D1654" s="1261"/>
      <c r="E1654" s="1286"/>
      <c r="F1654" s="1286"/>
      <c r="G1654" s="45" t="s">
        <v>2604</v>
      </c>
      <c r="H1654" s="45" t="s">
        <v>258</v>
      </c>
      <c r="I1654" s="947" t="s">
        <v>258</v>
      </c>
      <c r="J1654" s="47">
        <v>1</v>
      </c>
      <c r="K1654" s="1027">
        <v>45717</v>
      </c>
      <c r="L1654" s="1027">
        <v>45747</v>
      </c>
      <c r="M1654" s="48">
        <f t="shared" si="58"/>
        <v>4.2857142857142856</v>
      </c>
      <c r="N1654" s="1032">
        <v>0</v>
      </c>
      <c r="O1654" s="947" t="s">
        <v>2587</v>
      </c>
      <c r="P1654" s="1173">
        <f t="shared" si="59"/>
        <v>0</v>
      </c>
      <c r="Q1654" s="803" t="str" cm="1">
        <f t="array" aca="1" ref="Q1654" ca="1">IF(ISNUMBER(P1654),IF(P1654=100%,"CUMPLIDA",IF(AND(ISNUMBER(L1654),ISNUMBER(INDIRECT("FECHA_"&amp;$B1654,1))), IF(L1654&lt;=INDIRECT("FECHA_"&amp;$B1654,1),"INCUMPLIDA","PROCESO"), "VERIFICAR FECHA")),"SIN VALOR AVANCE")</f>
        <v>PROCESO</v>
      </c>
    </row>
    <row r="1655" spans="1:17" ht="105.75" x14ac:dyDescent="0.2">
      <c r="A1655" s="1171" t="s">
        <v>12</v>
      </c>
      <c r="B1655" s="1172" t="s">
        <v>16</v>
      </c>
      <c r="C1655" s="1261"/>
      <c r="D1655" s="1261"/>
      <c r="E1655" s="1286"/>
      <c r="F1655" s="1286"/>
      <c r="G1655" s="45" t="s">
        <v>2605</v>
      </c>
      <c r="H1655" s="45" t="s">
        <v>2606</v>
      </c>
      <c r="I1655" s="947" t="s">
        <v>2606</v>
      </c>
      <c r="J1655" s="47">
        <v>1</v>
      </c>
      <c r="K1655" s="1027">
        <v>45641</v>
      </c>
      <c r="L1655" s="1027">
        <v>45688</v>
      </c>
      <c r="M1655" s="48">
        <f t="shared" si="58"/>
        <v>6.7142857142857144</v>
      </c>
      <c r="N1655" s="1032">
        <v>0</v>
      </c>
      <c r="O1655" s="947" t="s">
        <v>2607</v>
      </c>
      <c r="P1655" s="1173">
        <f t="shared" si="59"/>
        <v>0</v>
      </c>
      <c r="Q1655" s="803" t="str" cm="1">
        <f t="array" aca="1" ref="Q1655" ca="1">IF(ISNUMBER(P1655),IF(P1655=100%,"CUMPLIDA",IF(AND(ISNUMBER(L1655),ISNUMBER(INDIRECT("FECHA_"&amp;$B1655,1))), IF(L1655&lt;=INDIRECT("FECHA_"&amp;$B1655,1),"INCUMPLIDA","PROCESO"), "VERIFICAR FECHA")),"SIN VALOR AVANCE")</f>
        <v>PROCESO</v>
      </c>
    </row>
    <row r="1656" spans="1:17" ht="60.75" x14ac:dyDescent="0.2">
      <c r="A1656" s="1171" t="s">
        <v>12</v>
      </c>
      <c r="B1656" s="1172" t="s">
        <v>16</v>
      </c>
      <c r="C1656" s="1261"/>
      <c r="D1656" s="1261"/>
      <c r="E1656" s="1286"/>
      <c r="F1656" s="1286"/>
      <c r="G1656" s="45" t="s">
        <v>2608</v>
      </c>
      <c r="H1656" s="45" t="s">
        <v>2609</v>
      </c>
      <c r="I1656" s="947" t="s">
        <v>2609</v>
      </c>
      <c r="J1656" s="1210">
        <v>1</v>
      </c>
      <c r="K1656" s="1027">
        <v>45689</v>
      </c>
      <c r="L1656" s="1027">
        <v>45991</v>
      </c>
      <c r="M1656" s="48">
        <f t="shared" si="58"/>
        <v>43.142857142857146</v>
      </c>
      <c r="N1656" s="1182">
        <v>0</v>
      </c>
      <c r="O1656" s="947" t="s">
        <v>2587</v>
      </c>
      <c r="P1656" s="1173">
        <f t="shared" si="59"/>
        <v>0</v>
      </c>
      <c r="Q1656" s="803" t="str" cm="1">
        <f t="array" aca="1" ref="Q1656" ca="1">IF(ISNUMBER(P1656),IF(P1656=100%,"CUMPLIDA",IF(AND(ISNUMBER(L1656),ISNUMBER(INDIRECT("FECHA_"&amp;$B1656,1))), IF(L1656&lt;=INDIRECT("FECHA_"&amp;$B1656,1),"INCUMPLIDA","PROCESO"), "VERIFICAR FECHA")),"SIN VALOR AVANCE")</f>
        <v>PROCESO</v>
      </c>
    </row>
    <row r="1657" spans="1:17" ht="120.75" customHeight="1" x14ac:dyDescent="0.2">
      <c r="A1657" s="1171" t="s">
        <v>12</v>
      </c>
      <c r="B1657" s="1172" t="s">
        <v>16</v>
      </c>
      <c r="C1657" s="1261"/>
      <c r="D1657" s="1261"/>
      <c r="E1657" s="1295" t="s">
        <v>6038</v>
      </c>
      <c r="F1657" s="1286" t="s">
        <v>2610</v>
      </c>
      <c r="G1657" s="45" t="s">
        <v>2611</v>
      </c>
      <c r="H1657" s="45" t="s">
        <v>2612</v>
      </c>
      <c r="I1657" s="947" t="s">
        <v>2612</v>
      </c>
      <c r="J1657" s="1210">
        <v>1</v>
      </c>
      <c r="K1657" s="1027">
        <v>45627</v>
      </c>
      <c r="L1657" s="1027">
        <v>45688</v>
      </c>
      <c r="M1657" s="48">
        <f t="shared" si="58"/>
        <v>8.7142857142857135</v>
      </c>
      <c r="N1657" s="1182">
        <v>0</v>
      </c>
      <c r="O1657" s="947" t="s">
        <v>2613</v>
      </c>
      <c r="P1657" s="1173">
        <f t="shared" si="59"/>
        <v>0</v>
      </c>
      <c r="Q1657" s="803" t="str" cm="1">
        <f t="array" aca="1" ref="Q1657" ca="1">IF(ISNUMBER(P1657),IF(P1657=100%,"CUMPLIDA",IF(AND(ISNUMBER(L1657),ISNUMBER(INDIRECT("FECHA_"&amp;$B1657,1))), IF(L1657&lt;=INDIRECT("FECHA_"&amp;$B1657,1),"INCUMPLIDA","PROCESO"), "VERIFICAR FECHA")),"SIN VALOR AVANCE")</f>
        <v>PROCESO</v>
      </c>
    </row>
    <row r="1658" spans="1:17" ht="90.75" x14ac:dyDescent="0.2">
      <c r="A1658" s="1171" t="s">
        <v>12</v>
      </c>
      <c r="B1658" s="1172" t="s">
        <v>16</v>
      </c>
      <c r="C1658" s="1261"/>
      <c r="D1658" s="1261"/>
      <c r="E1658" s="1295"/>
      <c r="F1658" s="1286"/>
      <c r="G1658" s="45" t="s">
        <v>2614</v>
      </c>
      <c r="H1658" s="45" t="s">
        <v>2615</v>
      </c>
      <c r="I1658" s="947" t="s">
        <v>2615</v>
      </c>
      <c r="J1658" s="47">
        <v>9</v>
      </c>
      <c r="K1658" s="1027">
        <v>45627</v>
      </c>
      <c r="L1658" s="1027">
        <v>45900</v>
      </c>
      <c r="M1658" s="48">
        <f t="shared" si="58"/>
        <v>39</v>
      </c>
      <c r="N1658" s="1032">
        <v>0</v>
      </c>
      <c r="O1658" s="1211" t="s">
        <v>6039</v>
      </c>
      <c r="P1658" s="1173">
        <f t="shared" si="59"/>
        <v>0</v>
      </c>
      <c r="Q1658" s="803" t="str" cm="1">
        <f t="array" aca="1" ref="Q1658" ca="1">IF(ISNUMBER(P1658),IF(P1658=100%,"CUMPLIDA",IF(AND(ISNUMBER(L1658),ISNUMBER(INDIRECT("FECHA_"&amp;$B1658,1))), IF(L1658&lt;=INDIRECT("FECHA_"&amp;$B1658,1),"INCUMPLIDA","PROCESO"), "VERIFICAR FECHA")),"SIN VALOR AVANCE")</f>
        <v>PROCESO</v>
      </c>
    </row>
    <row r="1659" spans="1:17" ht="240" customHeight="1" x14ac:dyDescent="0.2">
      <c r="A1659" s="1171" t="s">
        <v>12</v>
      </c>
      <c r="B1659" s="1172" t="s">
        <v>16</v>
      </c>
      <c r="C1659" s="1261"/>
      <c r="D1659" s="1261"/>
      <c r="E1659" s="1286" t="s">
        <v>6040</v>
      </c>
      <c r="F1659" s="1286" t="s">
        <v>2617</v>
      </c>
      <c r="G1659" s="45" t="s">
        <v>2618</v>
      </c>
      <c r="H1659" s="45" t="s">
        <v>2619</v>
      </c>
      <c r="I1659" s="947" t="s">
        <v>2620</v>
      </c>
      <c r="J1659" s="47">
        <v>4</v>
      </c>
      <c r="K1659" s="1027">
        <v>45627</v>
      </c>
      <c r="L1659" s="1027">
        <v>45991</v>
      </c>
      <c r="M1659" s="48">
        <f t="shared" si="58"/>
        <v>52</v>
      </c>
      <c r="N1659" s="1032">
        <v>0</v>
      </c>
      <c r="O1659" s="947" t="s">
        <v>6041</v>
      </c>
      <c r="P1659" s="1173">
        <f t="shared" si="59"/>
        <v>0</v>
      </c>
      <c r="Q1659" s="803" t="str" cm="1">
        <f t="array" aca="1" ref="Q1659" ca="1">IF(ISNUMBER(P1659),IF(P1659=100%,"CUMPLIDA",IF(AND(ISNUMBER(L1659),ISNUMBER(INDIRECT("FECHA_"&amp;$B1659,1))), IF(L1659&lt;=INDIRECT("FECHA_"&amp;$B1659,1),"INCUMPLIDA","PROCESO"), "VERIFICAR FECHA")),"SIN VALOR AVANCE")</f>
        <v>PROCESO</v>
      </c>
    </row>
    <row r="1660" spans="1:17" ht="150.75" x14ac:dyDescent="0.2">
      <c r="A1660" s="1171" t="s">
        <v>12</v>
      </c>
      <c r="B1660" s="1172" t="s">
        <v>16</v>
      </c>
      <c r="C1660" s="1261"/>
      <c r="D1660" s="1261"/>
      <c r="E1660" s="1286"/>
      <c r="F1660" s="1286"/>
      <c r="G1660" s="45" t="s">
        <v>2622</v>
      </c>
      <c r="H1660" s="45" t="s">
        <v>2623</v>
      </c>
      <c r="I1660" s="947" t="s">
        <v>2623</v>
      </c>
      <c r="J1660" s="47">
        <v>1</v>
      </c>
      <c r="K1660" s="1027">
        <v>45627</v>
      </c>
      <c r="L1660" s="1027">
        <v>45688</v>
      </c>
      <c r="M1660" s="48">
        <f t="shared" si="58"/>
        <v>8.7142857142857135</v>
      </c>
      <c r="N1660" s="1032">
        <v>0</v>
      </c>
      <c r="O1660" s="947" t="s">
        <v>6041</v>
      </c>
      <c r="P1660" s="1173">
        <f t="shared" si="59"/>
        <v>0</v>
      </c>
      <c r="Q1660" s="803" t="str" cm="1">
        <f t="array" aca="1" ref="Q1660" ca="1">IF(ISNUMBER(P1660),IF(P1660=100%,"CUMPLIDA",IF(AND(ISNUMBER(L1660),ISNUMBER(INDIRECT("FECHA_"&amp;$B1660,1))), IF(L1660&lt;=INDIRECT("FECHA_"&amp;$B1660,1),"INCUMPLIDA","PROCESO"), "VERIFICAR FECHA")),"SIN VALOR AVANCE")</f>
        <v>PROCESO</v>
      </c>
    </row>
    <row r="1661" spans="1:17" ht="150" x14ac:dyDescent="0.2">
      <c r="A1661" s="1171" t="s">
        <v>12</v>
      </c>
      <c r="B1661" s="1172" t="s">
        <v>16</v>
      </c>
      <c r="C1661" s="1261"/>
      <c r="D1661" s="1261"/>
      <c r="E1661" s="1286"/>
      <c r="F1661" s="1286"/>
      <c r="G1661" s="45" t="s">
        <v>2624</v>
      </c>
      <c r="H1661" s="45" t="s">
        <v>2625</v>
      </c>
      <c r="I1661" s="947" t="s">
        <v>2625</v>
      </c>
      <c r="J1661" s="47">
        <v>2</v>
      </c>
      <c r="K1661" s="1027">
        <v>45641</v>
      </c>
      <c r="L1661" s="1027">
        <v>45688</v>
      </c>
      <c r="M1661" s="48">
        <f t="shared" si="58"/>
        <v>6.7142857142857144</v>
      </c>
      <c r="N1661" s="1032">
        <v>0</v>
      </c>
      <c r="O1661" s="947" t="s">
        <v>6042</v>
      </c>
      <c r="P1661" s="1173">
        <f t="shared" si="59"/>
        <v>0</v>
      </c>
      <c r="Q1661" s="803" t="str" cm="1">
        <f t="array" aca="1" ref="Q1661" ca="1">IF(ISNUMBER(P1661),IF(P1661=100%,"CUMPLIDA",IF(AND(ISNUMBER(L1661),ISNUMBER(INDIRECT("FECHA_"&amp;$B1661,1))), IF(L1661&lt;=INDIRECT("FECHA_"&amp;$B1661,1),"INCUMPLIDA","PROCESO"), "VERIFICAR FECHA")),"SIN VALOR AVANCE")</f>
        <v>PROCESO</v>
      </c>
    </row>
    <row r="1662" spans="1:17" ht="90" x14ac:dyDescent="0.2">
      <c r="A1662" s="1171" t="s">
        <v>12</v>
      </c>
      <c r="B1662" s="1172" t="s">
        <v>16</v>
      </c>
      <c r="C1662" s="1261"/>
      <c r="D1662" s="1261"/>
      <c r="E1662" s="1286"/>
      <c r="F1662" s="1286"/>
      <c r="G1662" s="45" t="s">
        <v>2627</v>
      </c>
      <c r="H1662" s="45" t="s">
        <v>2628</v>
      </c>
      <c r="I1662" s="947" t="s">
        <v>2628</v>
      </c>
      <c r="J1662" s="47">
        <v>2</v>
      </c>
      <c r="K1662" s="1027">
        <v>45641</v>
      </c>
      <c r="L1662" s="1027">
        <v>45688</v>
      </c>
      <c r="M1662" s="48">
        <f t="shared" si="58"/>
        <v>6.7142857142857144</v>
      </c>
      <c r="N1662" s="1032">
        <v>0</v>
      </c>
      <c r="O1662" s="947" t="s">
        <v>6042</v>
      </c>
      <c r="P1662" s="1173">
        <f t="shared" si="59"/>
        <v>0</v>
      </c>
      <c r="Q1662" s="803" t="str" cm="1">
        <f t="array" aca="1" ref="Q1662" ca="1">IF(ISNUMBER(P1662),IF(P1662=100%,"CUMPLIDA",IF(AND(ISNUMBER(L1662),ISNUMBER(INDIRECT("FECHA_"&amp;$B1662,1))), IF(L1662&lt;=INDIRECT("FECHA_"&amp;$B1662,1),"INCUMPLIDA","PROCESO"), "VERIFICAR FECHA")),"SIN VALOR AVANCE")</f>
        <v>PROCESO</v>
      </c>
    </row>
    <row r="1663" spans="1:17" ht="90" x14ac:dyDescent="0.2">
      <c r="A1663" s="1171" t="s">
        <v>12</v>
      </c>
      <c r="B1663" s="1172" t="s">
        <v>16</v>
      </c>
      <c r="C1663" s="1261"/>
      <c r="D1663" s="1261"/>
      <c r="E1663" s="1286"/>
      <c r="F1663" s="1286"/>
      <c r="G1663" s="45" t="s">
        <v>2629</v>
      </c>
      <c r="H1663" s="45" t="s">
        <v>2630</v>
      </c>
      <c r="I1663" s="947" t="s">
        <v>2630</v>
      </c>
      <c r="J1663" s="47">
        <v>2</v>
      </c>
      <c r="K1663" s="1027">
        <v>45641</v>
      </c>
      <c r="L1663" s="1027">
        <v>45777</v>
      </c>
      <c r="M1663" s="48">
        <f t="shared" si="58"/>
        <v>19.428571428571427</v>
      </c>
      <c r="N1663" s="1032">
        <v>0</v>
      </c>
      <c r="O1663" s="947" t="s">
        <v>6043</v>
      </c>
      <c r="P1663" s="1173">
        <f t="shared" si="59"/>
        <v>0</v>
      </c>
      <c r="Q1663" s="803" t="str" cm="1">
        <f t="array" aca="1" ref="Q1663" ca="1">IF(ISNUMBER(P1663),IF(P1663=100%,"CUMPLIDA",IF(AND(ISNUMBER(L1663),ISNUMBER(INDIRECT("FECHA_"&amp;$B1663,1))), IF(L1663&lt;=INDIRECT("FECHA_"&amp;$B1663,1),"INCUMPLIDA","PROCESO"), "VERIFICAR FECHA")),"SIN VALOR AVANCE")</f>
        <v>PROCESO</v>
      </c>
    </row>
    <row r="1664" spans="1:17" ht="105.75" x14ac:dyDescent="0.2">
      <c r="A1664" s="1974" t="s">
        <v>12</v>
      </c>
      <c r="B1664" s="1975" t="s">
        <v>14</v>
      </c>
      <c r="C1664" s="1976" t="s">
        <v>2632</v>
      </c>
      <c r="D1664" s="1976" t="s">
        <v>2633</v>
      </c>
      <c r="E1664" s="1977" t="s">
        <v>2634</v>
      </c>
      <c r="F1664" s="1978" t="s">
        <v>2635</v>
      </c>
      <c r="G1664" s="1977" t="s">
        <v>2636</v>
      </c>
      <c r="H1664" s="1977" t="s">
        <v>2637</v>
      </c>
      <c r="I1664" s="1979" t="s">
        <v>2638</v>
      </c>
      <c r="J1664" s="1980">
        <v>4</v>
      </c>
      <c r="K1664" s="1981">
        <v>43101</v>
      </c>
      <c r="L1664" s="1981">
        <v>43465</v>
      </c>
      <c r="M1664" s="1982">
        <f t="shared" si="58"/>
        <v>52</v>
      </c>
      <c r="N1664" s="1983">
        <v>1</v>
      </c>
      <c r="O1664" s="1979" t="s">
        <v>2639</v>
      </c>
      <c r="P1664" s="1983">
        <f t="shared" si="59"/>
        <v>1</v>
      </c>
      <c r="Q1664" s="1984" t="str" cm="1">
        <f t="array" aca="1" ref="Q1664" ca="1">IF(ISNUMBER(P1664),IF(P1664=100%,"CUMPLIDA",IF(AND(ISNUMBER(L1664),ISNUMBER(INDIRECT("FECHA_"&amp;$B1664,1))), IF(L1664&lt;=INDIRECT("FECHA_"&amp;$B1664,1),"INCUMPLIDA","PROCESO"), "VERIFICAR FECHA")),"SIN VALOR AVANCE")</f>
        <v>CUMPLIDA</v>
      </c>
    </row>
    <row r="1665" spans="1:17" ht="120" x14ac:dyDescent="0.2">
      <c r="A1665" s="1974" t="s">
        <v>12</v>
      </c>
      <c r="B1665" s="1975" t="s">
        <v>14</v>
      </c>
      <c r="C1665" s="1976"/>
      <c r="D1665" s="1976"/>
      <c r="E1665" s="1977" t="s">
        <v>2640</v>
      </c>
      <c r="F1665" s="1978"/>
      <c r="G1665" s="1977" t="s">
        <v>2641</v>
      </c>
      <c r="H1665" s="1977" t="s">
        <v>2642</v>
      </c>
      <c r="I1665" s="1979" t="s">
        <v>2643</v>
      </c>
      <c r="J1665" s="1980">
        <v>10</v>
      </c>
      <c r="K1665" s="1981">
        <v>43101</v>
      </c>
      <c r="L1665" s="1981">
        <v>43465</v>
      </c>
      <c r="M1665" s="1982">
        <f t="shared" si="58"/>
        <v>52</v>
      </c>
      <c r="N1665" s="1983">
        <v>1</v>
      </c>
      <c r="O1665" s="1979" t="s">
        <v>2639</v>
      </c>
      <c r="P1665" s="1983">
        <f t="shared" si="59"/>
        <v>1</v>
      </c>
      <c r="Q1665" s="1984" t="str" cm="1">
        <f t="array" aca="1" ref="Q1665" ca="1">IF(ISNUMBER(P1665),IF(P1665=100%,"CUMPLIDA",IF(AND(ISNUMBER(L1665),ISNUMBER(INDIRECT("FECHA_"&amp;$B1665,1))), IF(L1665&lt;=INDIRECT("FECHA_"&amp;$B1665,1),"INCUMPLIDA","PROCESO"), "VERIFICAR FECHA")),"SIN VALOR AVANCE")</f>
        <v>CUMPLIDA</v>
      </c>
    </row>
    <row r="1666" spans="1:17" ht="105.75" x14ac:dyDescent="0.2">
      <c r="A1666" s="1974" t="s">
        <v>12</v>
      </c>
      <c r="B1666" s="1975" t="s">
        <v>14</v>
      </c>
      <c r="C1666" s="1976"/>
      <c r="D1666" s="1976"/>
      <c r="E1666" s="1977" t="s">
        <v>2644</v>
      </c>
      <c r="F1666" s="1978"/>
      <c r="G1666" s="1977" t="s">
        <v>2645</v>
      </c>
      <c r="H1666" s="1977" t="s">
        <v>2646</v>
      </c>
      <c r="I1666" s="1979" t="s">
        <v>2647</v>
      </c>
      <c r="J1666" s="1983">
        <v>1</v>
      </c>
      <c r="K1666" s="1981">
        <v>43009</v>
      </c>
      <c r="L1666" s="1981">
        <v>43465</v>
      </c>
      <c r="M1666" s="1982">
        <f t="shared" si="58"/>
        <v>65.142857142857139</v>
      </c>
      <c r="N1666" s="1983">
        <v>1</v>
      </c>
      <c r="O1666" s="1979" t="s">
        <v>2639</v>
      </c>
      <c r="P1666" s="1983">
        <f t="shared" si="59"/>
        <v>1</v>
      </c>
      <c r="Q1666" s="1984" t="str" cm="1">
        <f t="array" aca="1" ref="Q1666" ca="1">IF(ISNUMBER(P1666),IF(P1666=100%,"CUMPLIDA",IF(AND(ISNUMBER(L1666),ISNUMBER(INDIRECT("FECHA_"&amp;$B1666,1))), IF(L1666&lt;=INDIRECT("FECHA_"&amp;$B1666,1),"INCUMPLIDA","PROCESO"), "VERIFICAR FECHA")),"SIN VALOR AVANCE")</f>
        <v>CUMPLIDA</v>
      </c>
    </row>
    <row r="1667" spans="1:17" ht="90.75" x14ac:dyDescent="0.2">
      <c r="A1667" s="1974" t="s">
        <v>12</v>
      </c>
      <c r="B1667" s="1975" t="s">
        <v>14</v>
      </c>
      <c r="C1667" s="1976"/>
      <c r="D1667" s="1976"/>
      <c r="E1667" s="1977" t="s">
        <v>2648</v>
      </c>
      <c r="F1667" s="1978"/>
      <c r="G1667" s="1977" t="s">
        <v>2649</v>
      </c>
      <c r="H1667" s="1977" t="s">
        <v>2650</v>
      </c>
      <c r="I1667" s="1979" t="s">
        <v>2651</v>
      </c>
      <c r="J1667" s="1983">
        <v>1</v>
      </c>
      <c r="K1667" s="1981">
        <v>43018</v>
      </c>
      <c r="L1667" s="1981">
        <v>43383</v>
      </c>
      <c r="M1667" s="1982">
        <f>(L1667-K1667)/7</f>
        <v>52.142857142857146</v>
      </c>
      <c r="N1667" s="1983">
        <v>1</v>
      </c>
      <c r="O1667" s="1979" t="s">
        <v>2652</v>
      </c>
      <c r="P1667" s="1983">
        <f t="shared" si="59"/>
        <v>1</v>
      </c>
      <c r="Q1667" s="1984" t="str" cm="1">
        <f t="array" aca="1" ref="Q1667" ca="1">IF(ISNUMBER(P1667),IF(P1667=100%,"CUMPLIDA",IF(AND(ISNUMBER(L1667),ISNUMBER(INDIRECT("FECHA_"&amp;$B1667,1))), IF(L1667&lt;=INDIRECT("FECHA_"&amp;$B1667,1),"INCUMPLIDA","PROCESO"), "VERIFICAR FECHA")),"SIN VALOR AVANCE")</f>
        <v>CUMPLIDA</v>
      </c>
    </row>
    <row r="1668" spans="1:17" ht="90.75" x14ac:dyDescent="0.2">
      <c r="A1668" s="1974" t="s">
        <v>12</v>
      </c>
      <c r="B1668" s="1975" t="s">
        <v>14</v>
      </c>
      <c r="C1668" s="1976"/>
      <c r="D1668" s="1976"/>
      <c r="E1668" s="1977" t="s">
        <v>2653</v>
      </c>
      <c r="F1668" s="1978"/>
      <c r="G1668" s="1977" t="s">
        <v>2654</v>
      </c>
      <c r="H1668" s="1977" t="s">
        <v>2655</v>
      </c>
      <c r="I1668" s="1979" t="s">
        <v>2656</v>
      </c>
      <c r="J1668" s="1983">
        <v>0.05</v>
      </c>
      <c r="K1668" s="1981">
        <v>43040</v>
      </c>
      <c r="L1668" s="1981">
        <v>43434</v>
      </c>
      <c r="M1668" s="1982">
        <f>(L1668-K1668)/7</f>
        <v>56.285714285714285</v>
      </c>
      <c r="N1668" s="1983">
        <v>1</v>
      </c>
      <c r="O1668" s="1979" t="s">
        <v>2657</v>
      </c>
      <c r="P1668" s="1983">
        <f t="shared" si="59"/>
        <v>1</v>
      </c>
      <c r="Q1668" s="1984" t="str" cm="1">
        <f t="array" aca="1" ref="Q1668" ca="1">IF(ISNUMBER(P1668),IF(P1668=100%,"CUMPLIDA",IF(AND(ISNUMBER(L1668),ISNUMBER(INDIRECT("FECHA_"&amp;$B1668,1))), IF(L1668&lt;=INDIRECT("FECHA_"&amp;$B1668,1),"INCUMPLIDA","PROCESO"), "VERIFICAR FECHA")),"SIN VALOR AVANCE")</f>
        <v>CUMPLIDA</v>
      </c>
    </row>
    <row r="1669" spans="1:17" ht="90.75" x14ac:dyDescent="0.2">
      <c r="A1669" s="1974" t="s">
        <v>12</v>
      </c>
      <c r="B1669" s="1975" t="s">
        <v>14</v>
      </c>
      <c r="C1669" s="1976"/>
      <c r="D1669" s="1976"/>
      <c r="E1669" s="1977" t="s">
        <v>2658</v>
      </c>
      <c r="F1669" s="1978"/>
      <c r="G1669" s="1977" t="s">
        <v>2659</v>
      </c>
      <c r="H1669" s="1977" t="s">
        <v>2660</v>
      </c>
      <c r="I1669" s="1979" t="s">
        <v>2661</v>
      </c>
      <c r="J1669" s="1980">
        <v>1</v>
      </c>
      <c r="K1669" s="1981">
        <v>43040</v>
      </c>
      <c r="L1669" s="1981">
        <v>43099</v>
      </c>
      <c r="M1669" s="1982">
        <f t="shared" ref="M1669:M1732" si="60">(L1669-K1669)/7</f>
        <v>8.4285714285714288</v>
      </c>
      <c r="N1669" s="1983">
        <v>1</v>
      </c>
      <c r="O1669" s="1979" t="s">
        <v>2662</v>
      </c>
      <c r="P1669" s="1983">
        <f t="shared" si="59"/>
        <v>1</v>
      </c>
      <c r="Q1669" s="1984" t="str" cm="1">
        <f t="array" aca="1" ref="Q1669" ca="1">IF(ISNUMBER(P1669),IF(P1669=100%,"CUMPLIDA",IF(AND(ISNUMBER(L1669),ISNUMBER(INDIRECT("FECHA_"&amp;$B1669,1))), IF(L1669&lt;=INDIRECT("FECHA_"&amp;$B1669,1),"INCUMPLIDA","PROCESO"), "VERIFICAR FECHA")),"SIN VALOR AVANCE")</f>
        <v>CUMPLIDA</v>
      </c>
    </row>
    <row r="1670" spans="1:17" ht="90" x14ac:dyDescent="0.2">
      <c r="A1670" s="1974" t="s">
        <v>12</v>
      </c>
      <c r="B1670" s="1975" t="s">
        <v>14</v>
      </c>
      <c r="C1670" s="1976"/>
      <c r="D1670" s="1976"/>
      <c r="E1670" s="1977" t="s">
        <v>2663</v>
      </c>
      <c r="F1670" s="1978"/>
      <c r="G1670" s="1977" t="s">
        <v>2664</v>
      </c>
      <c r="H1670" s="1977" t="s">
        <v>2665</v>
      </c>
      <c r="I1670" s="1979" t="s">
        <v>2666</v>
      </c>
      <c r="J1670" s="1980">
        <v>3</v>
      </c>
      <c r="K1670" s="1981">
        <v>43059</v>
      </c>
      <c r="L1670" s="1981">
        <v>43190</v>
      </c>
      <c r="M1670" s="1982">
        <f t="shared" si="60"/>
        <v>18.714285714285715</v>
      </c>
      <c r="N1670" s="1983">
        <v>1</v>
      </c>
      <c r="O1670" s="1979" t="s">
        <v>2667</v>
      </c>
      <c r="P1670" s="1983">
        <f t="shared" si="59"/>
        <v>1</v>
      </c>
      <c r="Q1670" s="1984" t="str" cm="1">
        <f t="array" aca="1" ref="Q1670" ca="1">IF(ISNUMBER(P1670),IF(P1670=100%,"CUMPLIDA",IF(AND(ISNUMBER(L1670),ISNUMBER(INDIRECT("FECHA_"&amp;$B1670,1))), IF(L1670&lt;=INDIRECT("FECHA_"&amp;$B1670,1),"INCUMPLIDA","PROCESO"), "VERIFICAR FECHA")),"SIN VALOR AVANCE")</f>
        <v>CUMPLIDA</v>
      </c>
    </row>
    <row r="1671" spans="1:17" ht="90" x14ac:dyDescent="0.2">
      <c r="A1671" s="1974" t="s">
        <v>12</v>
      </c>
      <c r="B1671" s="1975" t="s">
        <v>14</v>
      </c>
      <c r="C1671" s="1976"/>
      <c r="D1671" s="1976"/>
      <c r="E1671" s="1977" t="s">
        <v>2668</v>
      </c>
      <c r="F1671" s="1978"/>
      <c r="G1671" s="1977" t="s">
        <v>2669</v>
      </c>
      <c r="H1671" s="1977" t="s">
        <v>2670</v>
      </c>
      <c r="I1671" s="1979" t="s">
        <v>2671</v>
      </c>
      <c r="J1671" s="1980">
        <v>1</v>
      </c>
      <c r="K1671" s="1981">
        <v>43031</v>
      </c>
      <c r="L1671" s="1981">
        <v>43035</v>
      </c>
      <c r="M1671" s="1982">
        <f t="shared" si="60"/>
        <v>0.5714285714285714</v>
      </c>
      <c r="N1671" s="1983">
        <v>1</v>
      </c>
      <c r="O1671" s="1979" t="s">
        <v>2667</v>
      </c>
      <c r="P1671" s="1983">
        <f t="shared" si="59"/>
        <v>1</v>
      </c>
      <c r="Q1671" s="1984" t="str" cm="1">
        <f t="array" aca="1" ref="Q1671" ca="1">IF(ISNUMBER(P1671),IF(P1671=100%,"CUMPLIDA",IF(AND(ISNUMBER(L1671),ISNUMBER(INDIRECT("FECHA_"&amp;$B1671,1))), IF(L1671&lt;=INDIRECT("FECHA_"&amp;$B1671,1),"INCUMPLIDA","PROCESO"), "VERIFICAR FECHA")),"SIN VALOR AVANCE")</f>
        <v>CUMPLIDA</v>
      </c>
    </row>
    <row r="1672" spans="1:17" ht="75.75" x14ac:dyDescent="0.2">
      <c r="A1672" s="1974" t="s">
        <v>12</v>
      </c>
      <c r="B1672" s="1975" t="s">
        <v>14</v>
      </c>
      <c r="C1672" s="1976"/>
      <c r="D1672" s="1976"/>
      <c r="E1672" s="1977" t="s">
        <v>2672</v>
      </c>
      <c r="F1672" s="1978"/>
      <c r="G1672" s="1977" t="s">
        <v>2673</v>
      </c>
      <c r="H1672" s="1977" t="s">
        <v>2674</v>
      </c>
      <c r="I1672" s="1979" t="s">
        <v>2675</v>
      </c>
      <c r="J1672" s="1980">
        <v>2</v>
      </c>
      <c r="K1672" s="1981">
        <v>43101</v>
      </c>
      <c r="L1672" s="1981">
        <v>43311</v>
      </c>
      <c r="M1672" s="1982">
        <f t="shared" si="60"/>
        <v>30</v>
      </c>
      <c r="N1672" s="1983">
        <v>1</v>
      </c>
      <c r="O1672" s="1979" t="s">
        <v>2676</v>
      </c>
      <c r="P1672" s="1983">
        <f t="shared" si="59"/>
        <v>1</v>
      </c>
      <c r="Q1672" s="1984" t="str" cm="1">
        <f t="array" aca="1" ref="Q1672" ca="1">IF(ISNUMBER(P1672),IF(P1672=100%,"CUMPLIDA",IF(AND(ISNUMBER(L1672),ISNUMBER(INDIRECT("FECHA_"&amp;$B1672,1))), IF(L1672&lt;=INDIRECT("FECHA_"&amp;$B1672,1),"INCUMPLIDA","PROCESO"), "VERIFICAR FECHA")),"SIN VALOR AVANCE")</f>
        <v>CUMPLIDA</v>
      </c>
    </row>
    <row r="1673" spans="1:17" ht="150" x14ac:dyDescent="0.2">
      <c r="A1673" s="1974" t="s">
        <v>12</v>
      </c>
      <c r="B1673" s="1975" t="s">
        <v>14</v>
      </c>
      <c r="C1673" s="1976" t="s">
        <v>2677</v>
      </c>
      <c r="D1673" s="1976" t="s">
        <v>2678</v>
      </c>
      <c r="E1673" s="1978" t="s">
        <v>2679</v>
      </c>
      <c r="F1673" s="1978" t="s">
        <v>2680</v>
      </c>
      <c r="G1673" s="1977" t="s">
        <v>2681</v>
      </c>
      <c r="H1673" s="1977" t="s">
        <v>2682</v>
      </c>
      <c r="I1673" s="1979" t="s">
        <v>2683</v>
      </c>
      <c r="J1673" s="1980">
        <v>5</v>
      </c>
      <c r="K1673" s="1981">
        <v>43101</v>
      </c>
      <c r="L1673" s="1981">
        <v>43465</v>
      </c>
      <c r="M1673" s="1982">
        <f t="shared" si="60"/>
        <v>52</v>
      </c>
      <c r="N1673" s="1983">
        <v>1</v>
      </c>
      <c r="O1673" s="1979" t="s">
        <v>2639</v>
      </c>
      <c r="P1673" s="1983">
        <f t="shared" si="59"/>
        <v>1</v>
      </c>
      <c r="Q1673" s="1984" t="str" cm="1">
        <f t="array" aca="1" ref="Q1673" ca="1">IF(ISNUMBER(P1673),IF(P1673=100%,"CUMPLIDA",IF(AND(ISNUMBER(L1673),ISNUMBER(INDIRECT("FECHA_"&amp;$B1673,1))), IF(L1673&lt;=INDIRECT("FECHA_"&amp;$B1673,1),"INCUMPLIDA","PROCESO"), "VERIFICAR FECHA")),"SIN VALOR AVANCE")</f>
        <v>CUMPLIDA</v>
      </c>
    </row>
    <row r="1674" spans="1:17" ht="90.75" x14ac:dyDescent="0.2">
      <c r="A1674" s="1974" t="s">
        <v>12</v>
      </c>
      <c r="B1674" s="1975" t="s">
        <v>14</v>
      </c>
      <c r="C1674" s="1976"/>
      <c r="D1674" s="1976"/>
      <c r="E1674" s="1978"/>
      <c r="F1674" s="1978"/>
      <c r="G1674" s="1977" t="s">
        <v>2684</v>
      </c>
      <c r="H1674" s="1977" t="s">
        <v>2682</v>
      </c>
      <c r="I1674" s="1979" t="s">
        <v>2685</v>
      </c>
      <c r="J1674" s="1983">
        <v>1</v>
      </c>
      <c r="K1674" s="1981">
        <v>43040</v>
      </c>
      <c r="L1674" s="1981">
        <v>43281</v>
      </c>
      <c r="M1674" s="1982">
        <f t="shared" si="60"/>
        <v>34.428571428571431</v>
      </c>
      <c r="N1674" s="1983">
        <v>1</v>
      </c>
      <c r="O1674" s="1979" t="s">
        <v>2686</v>
      </c>
      <c r="P1674" s="1983">
        <f t="shared" si="59"/>
        <v>1</v>
      </c>
      <c r="Q1674" s="1984" t="str" cm="1">
        <f t="array" aca="1" ref="Q1674" ca="1">IF(ISNUMBER(P1674),IF(P1674=100%,"CUMPLIDA",IF(AND(ISNUMBER(L1674),ISNUMBER(INDIRECT("FECHA_"&amp;$B1674,1))), IF(L1674&lt;=INDIRECT("FECHA_"&amp;$B1674,1),"INCUMPLIDA","PROCESO"), "VERIFICAR FECHA")),"SIN VALOR AVANCE")</f>
        <v>CUMPLIDA</v>
      </c>
    </row>
    <row r="1675" spans="1:17" ht="135" x14ac:dyDescent="0.2">
      <c r="A1675" s="1974" t="s">
        <v>12</v>
      </c>
      <c r="B1675" s="1975" t="s">
        <v>14</v>
      </c>
      <c r="C1675" s="1976"/>
      <c r="D1675" s="1976"/>
      <c r="E1675" s="1978"/>
      <c r="F1675" s="1978"/>
      <c r="G1675" s="1977" t="s">
        <v>2687</v>
      </c>
      <c r="H1675" s="1977" t="s">
        <v>2688</v>
      </c>
      <c r="I1675" s="1979" t="s">
        <v>2689</v>
      </c>
      <c r="J1675" s="1980">
        <v>20</v>
      </c>
      <c r="K1675" s="1981">
        <v>43101</v>
      </c>
      <c r="L1675" s="1981">
        <v>43465</v>
      </c>
      <c r="M1675" s="1982">
        <f t="shared" si="60"/>
        <v>52</v>
      </c>
      <c r="N1675" s="1983">
        <v>1</v>
      </c>
      <c r="O1675" s="1979" t="s">
        <v>2686</v>
      </c>
      <c r="P1675" s="1983">
        <f t="shared" si="59"/>
        <v>1</v>
      </c>
      <c r="Q1675" s="1984" t="str" cm="1">
        <f t="array" aca="1" ref="Q1675" ca="1">IF(ISNUMBER(P1675),IF(P1675=100%,"CUMPLIDA",IF(AND(ISNUMBER(L1675),ISNUMBER(INDIRECT("FECHA_"&amp;$B1675,1))), IF(L1675&lt;=INDIRECT("FECHA_"&amp;$B1675,1),"INCUMPLIDA","PROCESO"), "VERIFICAR FECHA")),"SIN VALOR AVANCE")</f>
        <v>CUMPLIDA</v>
      </c>
    </row>
    <row r="1676" spans="1:17" ht="105.75" x14ac:dyDescent="0.2">
      <c r="A1676" s="1974" t="s">
        <v>12</v>
      </c>
      <c r="B1676" s="1975" t="s">
        <v>14</v>
      </c>
      <c r="C1676" s="1976"/>
      <c r="D1676" s="1976"/>
      <c r="E1676" s="1978" t="s">
        <v>2690</v>
      </c>
      <c r="F1676" s="1978"/>
      <c r="G1676" s="1977" t="s">
        <v>2691</v>
      </c>
      <c r="H1676" s="1977" t="s">
        <v>2692</v>
      </c>
      <c r="I1676" s="1979" t="s">
        <v>2693</v>
      </c>
      <c r="J1676" s="1980">
        <v>1</v>
      </c>
      <c r="K1676" s="1981">
        <v>43028</v>
      </c>
      <c r="L1676" s="1981">
        <v>43059</v>
      </c>
      <c r="M1676" s="1982">
        <f t="shared" si="60"/>
        <v>4.4285714285714288</v>
      </c>
      <c r="N1676" s="1983">
        <v>1</v>
      </c>
      <c r="O1676" s="1979" t="s">
        <v>2639</v>
      </c>
      <c r="P1676" s="1983">
        <f t="shared" si="59"/>
        <v>1</v>
      </c>
      <c r="Q1676" s="1984" t="str" cm="1">
        <f t="array" aca="1" ref="Q1676" ca="1">IF(ISNUMBER(P1676),IF(P1676=100%,"CUMPLIDA",IF(AND(ISNUMBER(L1676),ISNUMBER(INDIRECT("FECHA_"&amp;$B1676,1))), IF(L1676&lt;=INDIRECT("FECHA_"&amp;$B1676,1),"INCUMPLIDA","PROCESO"), "VERIFICAR FECHA")),"SIN VALOR AVANCE")</f>
        <v>CUMPLIDA</v>
      </c>
    </row>
    <row r="1677" spans="1:17" ht="180" x14ac:dyDescent="0.2">
      <c r="A1677" s="1974" t="s">
        <v>12</v>
      </c>
      <c r="B1677" s="1975" t="s">
        <v>14</v>
      </c>
      <c r="C1677" s="1976"/>
      <c r="D1677" s="1976"/>
      <c r="E1677" s="1978"/>
      <c r="F1677" s="1978"/>
      <c r="G1677" s="1977" t="s">
        <v>2694</v>
      </c>
      <c r="H1677" s="1977" t="s">
        <v>2695</v>
      </c>
      <c r="I1677" s="1979" t="s">
        <v>2696</v>
      </c>
      <c r="J1677" s="1980">
        <v>1</v>
      </c>
      <c r="K1677" s="1981">
        <v>42979</v>
      </c>
      <c r="L1677" s="1981">
        <v>43099</v>
      </c>
      <c r="M1677" s="1982">
        <f t="shared" si="60"/>
        <v>17.142857142857142</v>
      </c>
      <c r="N1677" s="1983">
        <v>1</v>
      </c>
      <c r="O1677" s="1979" t="s">
        <v>2697</v>
      </c>
      <c r="P1677" s="1983">
        <f t="shared" si="59"/>
        <v>1</v>
      </c>
      <c r="Q1677" s="1984" t="str" cm="1">
        <f t="array" aca="1" ref="Q1677" ca="1">IF(ISNUMBER(P1677),IF(P1677=100%,"CUMPLIDA",IF(AND(ISNUMBER(L1677),ISNUMBER(INDIRECT("FECHA_"&amp;$B1677,1))), IF(L1677&lt;=INDIRECT("FECHA_"&amp;$B1677,1),"INCUMPLIDA","PROCESO"), "VERIFICAR FECHA")),"SIN VALOR AVANCE")</f>
        <v>CUMPLIDA</v>
      </c>
    </row>
    <row r="1678" spans="1:17" ht="105.75" x14ac:dyDescent="0.2">
      <c r="A1678" s="1974" t="s">
        <v>12</v>
      </c>
      <c r="B1678" s="1975" t="s">
        <v>14</v>
      </c>
      <c r="C1678" s="1976"/>
      <c r="D1678" s="1976"/>
      <c r="E1678" s="1978"/>
      <c r="F1678" s="1978"/>
      <c r="G1678" s="1977" t="s">
        <v>2698</v>
      </c>
      <c r="H1678" s="1977" t="s">
        <v>2699</v>
      </c>
      <c r="I1678" s="1979" t="s">
        <v>2700</v>
      </c>
      <c r="J1678" s="1980">
        <v>1</v>
      </c>
      <c r="K1678" s="1981">
        <v>43020</v>
      </c>
      <c r="L1678" s="1981">
        <v>43038</v>
      </c>
      <c r="M1678" s="1982">
        <f t="shared" si="60"/>
        <v>2.5714285714285716</v>
      </c>
      <c r="N1678" s="1983">
        <v>1</v>
      </c>
      <c r="O1678" s="1979" t="s">
        <v>2701</v>
      </c>
      <c r="P1678" s="1983">
        <f t="shared" si="59"/>
        <v>1</v>
      </c>
      <c r="Q1678" s="1984" t="str" cm="1">
        <f t="array" aca="1" ref="Q1678" ca="1">IF(ISNUMBER(P1678),IF(P1678=100%,"CUMPLIDA",IF(AND(ISNUMBER(L1678),ISNUMBER(INDIRECT("FECHA_"&amp;$B1678,1))), IF(L1678&lt;=INDIRECT("FECHA_"&amp;$B1678,1),"INCUMPLIDA","PROCESO"), "VERIFICAR FECHA")),"SIN VALOR AVANCE")</f>
        <v>CUMPLIDA</v>
      </c>
    </row>
    <row r="1679" spans="1:17" ht="105.75" x14ac:dyDescent="0.2">
      <c r="A1679" s="1974" t="s">
        <v>12</v>
      </c>
      <c r="B1679" s="1975" t="s">
        <v>14</v>
      </c>
      <c r="C1679" s="1976"/>
      <c r="D1679" s="1976"/>
      <c r="E1679" s="1978" t="s">
        <v>2702</v>
      </c>
      <c r="F1679" s="1978"/>
      <c r="G1679" s="1977" t="s">
        <v>2703</v>
      </c>
      <c r="H1679" s="1977" t="s">
        <v>2704</v>
      </c>
      <c r="I1679" s="1979" t="s">
        <v>2700</v>
      </c>
      <c r="J1679" s="1980">
        <v>1</v>
      </c>
      <c r="K1679" s="1981">
        <v>43040</v>
      </c>
      <c r="L1679" s="1981">
        <v>43069</v>
      </c>
      <c r="M1679" s="1982">
        <f t="shared" si="60"/>
        <v>4.1428571428571432</v>
      </c>
      <c r="N1679" s="1983">
        <v>1</v>
      </c>
      <c r="O1679" s="1979" t="s">
        <v>2639</v>
      </c>
      <c r="P1679" s="1983">
        <f t="shared" si="59"/>
        <v>1</v>
      </c>
      <c r="Q1679" s="1984" t="str" cm="1">
        <f t="array" aca="1" ref="Q1679" ca="1">IF(ISNUMBER(P1679),IF(P1679=100%,"CUMPLIDA",IF(AND(ISNUMBER(L1679),ISNUMBER(INDIRECT("FECHA_"&amp;$B1679,1))), IF(L1679&lt;=INDIRECT("FECHA_"&amp;$B1679,1),"INCUMPLIDA","PROCESO"), "VERIFICAR FECHA")),"SIN VALOR AVANCE")</f>
        <v>CUMPLIDA</v>
      </c>
    </row>
    <row r="1680" spans="1:17" ht="105.75" x14ac:dyDescent="0.2">
      <c r="A1680" s="1974" t="s">
        <v>12</v>
      </c>
      <c r="B1680" s="1975" t="s">
        <v>14</v>
      </c>
      <c r="C1680" s="1976"/>
      <c r="D1680" s="1976"/>
      <c r="E1680" s="1978"/>
      <c r="F1680" s="1978"/>
      <c r="G1680" s="1977" t="s">
        <v>2705</v>
      </c>
      <c r="H1680" s="1977" t="s">
        <v>2704</v>
      </c>
      <c r="I1680" s="1979" t="s">
        <v>2706</v>
      </c>
      <c r="J1680" s="1980">
        <v>1</v>
      </c>
      <c r="K1680" s="1981">
        <v>42979</v>
      </c>
      <c r="L1680" s="1981">
        <v>43038</v>
      </c>
      <c r="M1680" s="1982">
        <f t="shared" si="60"/>
        <v>8.4285714285714288</v>
      </c>
      <c r="N1680" s="1983">
        <v>1</v>
      </c>
      <c r="O1680" s="1979" t="s">
        <v>2639</v>
      </c>
      <c r="P1680" s="1983">
        <f t="shared" si="59"/>
        <v>1</v>
      </c>
      <c r="Q1680" s="1984" t="str" cm="1">
        <f t="array" aca="1" ref="Q1680" ca="1">IF(ISNUMBER(P1680),IF(P1680=100%,"CUMPLIDA",IF(AND(ISNUMBER(L1680),ISNUMBER(INDIRECT("FECHA_"&amp;$B1680,1))), IF(L1680&lt;=INDIRECT("FECHA_"&amp;$B1680,1),"INCUMPLIDA","PROCESO"), "VERIFICAR FECHA")),"SIN VALOR AVANCE")</f>
        <v>CUMPLIDA</v>
      </c>
    </row>
    <row r="1681" spans="1:17" ht="105.75" x14ac:dyDescent="0.2">
      <c r="A1681" s="1974" t="s">
        <v>12</v>
      </c>
      <c r="B1681" s="1975" t="s">
        <v>14</v>
      </c>
      <c r="C1681" s="1976"/>
      <c r="D1681" s="1976"/>
      <c r="E1681" s="1978"/>
      <c r="F1681" s="1978"/>
      <c r="G1681" s="1985" t="s">
        <v>2707</v>
      </c>
      <c r="H1681" s="1978" t="s">
        <v>2708</v>
      </c>
      <c r="I1681" s="1979" t="s">
        <v>2709</v>
      </c>
      <c r="J1681" s="1980">
        <v>1</v>
      </c>
      <c r="K1681" s="1981">
        <v>43021</v>
      </c>
      <c r="L1681" s="1981">
        <v>43039</v>
      </c>
      <c r="M1681" s="1982">
        <f t="shared" si="60"/>
        <v>2.5714285714285716</v>
      </c>
      <c r="N1681" s="1983">
        <v>1</v>
      </c>
      <c r="O1681" s="1979" t="s">
        <v>2639</v>
      </c>
      <c r="P1681" s="1983">
        <f t="shared" si="59"/>
        <v>1</v>
      </c>
      <c r="Q1681" s="1984" t="str" cm="1">
        <f t="array" aca="1" ref="Q1681" ca="1">IF(ISNUMBER(P1681),IF(P1681=100%,"CUMPLIDA",IF(AND(ISNUMBER(L1681),ISNUMBER(INDIRECT("FECHA_"&amp;$B1681,1))), IF(L1681&lt;=INDIRECT("FECHA_"&amp;$B1681,1),"INCUMPLIDA","PROCESO"), "VERIFICAR FECHA")),"SIN VALOR AVANCE")</f>
        <v>CUMPLIDA</v>
      </c>
    </row>
    <row r="1682" spans="1:17" ht="135.75" x14ac:dyDescent="0.2">
      <c r="A1682" s="1974" t="s">
        <v>12</v>
      </c>
      <c r="B1682" s="1975" t="s">
        <v>14</v>
      </c>
      <c r="C1682" s="1976"/>
      <c r="D1682" s="1976"/>
      <c r="E1682" s="1978" t="s">
        <v>2710</v>
      </c>
      <c r="F1682" s="1978"/>
      <c r="G1682" s="1985"/>
      <c r="H1682" s="1978"/>
      <c r="I1682" s="1979" t="s">
        <v>2711</v>
      </c>
      <c r="J1682" s="1980">
        <v>1</v>
      </c>
      <c r="K1682" s="1981">
        <v>43040</v>
      </c>
      <c r="L1682" s="1981">
        <v>43100</v>
      </c>
      <c r="M1682" s="1982">
        <f t="shared" si="60"/>
        <v>8.5714285714285712</v>
      </c>
      <c r="N1682" s="1983">
        <v>1</v>
      </c>
      <c r="O1682" s="1979" t="s">
        <v>2712</v>
      </c>
      <c r="P1682" s="1983">
        <f t="shared" si="59"/>
        <v>1</v>
      </c>
      <c r="Q1682" s="1984" t="str" cm="1">
        <f t="array" aca="1" ref="Q1682" ca="1">IF(ISNUMBER(P1682),IF(P1682=100%,"CUMPLIDA",IF(AND(ISNUMBER(L1682),ISNUMBER(INDIRECT("FECHA_"&amp;$B1682,1))), IF(L1682&lt;=INDIRECT("FECHA_"&amp;$B1682,1),"INCUMPLIDA","PROCESO"), "VERIFICAR FECHA")),"SIN VALOR AVANCE")</f>
        <v>CUMPLIDA</v>
      </c>
    </row>
    <row r="1683" spans="1:17" ht="135.75" x14ac:dyDescent="0.2">
      <c r="A1683" s="1974" t="s">
        <v>12</v>
      </c>
      <c r="B1683" s="1975" t="s">
        <v>14</v>
      </c>
      <c r="C1683" s="1976"/>
      <c r="D1683" s="1976"/>
      <c r="E1683" s="1978"/>
      <c r="F1683" s="1978"/>
      <c r="G1683" s="1977" t="s">
        <v>2713</v>
      </c>
      <c r="H1683" s="1977" t="s">
        <v>2714</v>
      </c>
      <c r="I1683" s="1979" t="s">
        <v>2715</v>
      </c>
      <c r="J1683" s="1980">
        <v>1</v>
      </c>
      <c r="K1683" s="1981">
        <v>43009</v>
      </c>
      <c r="L1683" s="1981">
        <v>43830</v>
      </c>
      <c r="M1683" s="1982">
        <f t="shared" si="60"/>
        <v>117.28571428571429</v>
      </c>
      <c r="N1683" s="1983">
        <v>1</v>
      </c>
      <c r="O1683" s="1979" t="s">
        <v>2712</v>
      </c>
      <c r="P1683" s="1983">
        <f t="shared" si="59"/>
        <v>1</v>
      </c>
      <c r="Q1683" s="1984" t="str" cm="1">
        <f t="array" aca="1" ref="Q1683" ca="1">IF(ISNUMBER(P1683),IF(P1683=100%,"CUMPLIDA",IF(AND(ISNUMBER(L1683),ISNUMBER(INDIRECT("FECHA_"&amp;$B1683,1))), IF(L1683&lt;=INDIRECT("FECHA_"&amp;$B1683,1),"INCUMPLIDA","PROCESO"), "VERIFICAR FECHA")),"SIN VALOR AVANCE")</f>
        <v>CUMPLIDA</v>
      </c>
    </row>
    <row r="1684" spans="1:17" ht="135.75" x14ac:dyDescent="0.2">
      <c r="A1684" s="1974" t="s">
        <v>12</v>
      </c>
      <c r="B1684" s="1975" t="s">
        <v>14</v>
      </c>
      <c r="C1684" s="1976"/>
      <c r="D1684" s="1976"/>
      <c r="E1684" s="1978"/>
      <c r="F1684" s="1978"/>
      <c r="G1684" s="1977" t="s">
        <v>2716</v>
      </c>
      <c r="H1684" s="1977" t="s">
        <v>2717</v>
      </c>
      <c r="I1684" s="1979" t="s">
        <v>2718</v>
      </c>
      <c r="J1684" s="1980">
        <v>1</v>
      </c>
      <c r="K1684" s="1981">
        <v>44013</v>
      </c>
      <c r="L1684" s="1981">
        <v>44195</v>
      </c>
      <c r="M1684" s="1982">
        <f t="shared" si="60"/>
        <v>26</v>
      </c>
      <c r="N1684" s="1983">
        <v>1</v>
      </c>
      <c r="O1684" s="1979" t="s">
        <v>2712</v>
      </c>
      <c r="P1684" s="1983">
        <f t="shared" si="59"/>
        <v>1</v>
      </c>
      <c r="Q1684" s="1984" t="str" cm="1">
        <f t="array" aca="1" ref="Q1684" ca="1">IF(ISNUMBER(P1684),IF(P1684=100%,"CUMPLIDA",IF(AND(ISNUMBER(L1684),ISNUMBER(INDIRECT("FECHA_"&amp;$B1684,1))), IF(L1684&lt;=INDIRECT("FECHA_"&amp;$B1684,1),"INCUMPLIDA","PROCESO"), "VERIFICAR FECHA")),"SIN VALOR AVANCE")</f>
        <v>CUMPLIDA</v>
      </c>
    </row>
    <row r="1685" spans="1:17" ht="195.75" x14ac:dyDescent="0.2">
      <c r="A1685" s="1974" t="s">
        <v>12</v>
      </c>
      <c r="B1685" s="1975" t="s">
        <v>14</v>
      </c>
      <c r="C1685" s="1976"/>
      <c r="D1685" s="1976"/>
      <c r="E1685" s="1978"/>
      <c r="F1685" s="1978"/>
      <c r="G1685" s="1977" t="s">
        <v>2719</v>
      </c>
      <c r="H1685" s="1977" t="s">
        <v>2720</v>
      </c>
      <c r="I1685" s="1979" t="s">
        <v>553</v>
      </c>
      <c r="J1685" s="1980">
        <v>1</v>
      </c>
      <c r="K1685" s="1986">
        <v>45931</v>
      </c>
      <c r="L1685" s="1986">
        <v>45991</v>
      </c>
      <c r="M1685" s="1982">
        <f t="shared" si="60"/>
        <v>8.5714285714285712</v>
      </c>
      <c r="N1685" s="1983">
        <v>0</v>
      </c>
      <c r="O1685" s="1979" t="s">
        <v>2721</v>
      </c>
      <c r="P1685" s="1983">
        <f t="shared" si="59"/>
        <v>0</v>
      </c>
      <c r="Q1685" s="1984" t="str" cm="1">
        <f t="array" aca="1" ref="Q1685" ca="1">IF(ISNUMBER(P1685),IF(P1685=100%,"CUMPLIDA",IF(AND(ISNUMBER(L1685),ISNUMBER(INDIRECT("FECHA_"&amp;$B1685,1))), IF(L1685&lt;=INDIRECT("FECHA_"&amp;$B1685,1),"INCUMPLIDA","PROCESO"), "VERIFICAR FECHA")),"SIN VALOR AVANCE")</f>
        <v>PROCESO</v>
      </c>
    </row>
    <row r="1686" spans="1:17" ht="195.75" x14ac:dyDescent="0.2">
      <c r="A1686" s="1974" t="s">
        <v>12</v>
      </c>
      <c r="B1686" s="1975" t="s">
        <v>14</v>
      </c>
      <c r="C1686" s="1976"/>
      <c r="D1686" s="1976"/>
      <c r="E1686" s="1978"/>
      <c r="F1686" s="1978"/>
      <c r="G1686" s="1977" t="s">
        <v>2722</v>
      </c>
      <c r="H1686" s="1977" t="s">
        <v>2723</v>
      </c>
      <c r="I1686" s="1979" t="s">
        <v>2724</v>
      </c>
      <c r="J1686" s="1980">
        <v>1</v>
      </c>
      <c r="K1686" s="1986">
        <v>45992</v>
      </c>
      <c r="L1686" s="1986">
        <v>46081</v>
      </c>
      <c r="M1686" s="1982">
        <f t="shared" si="60"/>
        <v>12.714285714285714</v>
      </c>
      <c r="N1686" s="1983">
        <v>0</v>
      </c>
      <c r="O1686" s="1979" t="s">
        <v>2721</v>
      </c>
      <c r="P1686" s="1983">
        <f t="shared" si="59"/>
        <v>0</v>
      </c>
      <c r="Q1686" s="1984" t="str" cm="1">
        <f t="array" aca="1" ref="Q1686" ca="1">IF(ISNUMBER(P1686),IF(P1686=100%,"CUMPLIDA",IF(AND(ISNUMBER(L1686),ISNUMBER(INDIRECT("FECHA_"&amp;$B1686,1))), IF(L1686&lt;=INDIRECT("FECHA_"&amp;$B1686,1),"INCUMPLIDA","PROCESO"), "VERIFICAR FECHA")),"SIN VALOR AVANCE")</f>
        <v>PROCESO</v>
      </c>
    </row>
    <row r="1687" spans="1:17" ht="195.75" x14ac:dyDescent="0.2">
      <c r="A1687" s="1974" t="s">
        <v>12</v>
      </c>
      <c r="B1687" s="1975" t="s">
        <v>14</v>
      </c>
      <c r="C1687" s="1976"/>
      <c r="D1687" s="1976"/>
      <c r="E1687" s="1978"/>
      <c r="F1687" s="1978"/>
      <c r="G1687" s="1977" t="s">
        <v>2725</v>
      </c>
      <c r="H1687" s="1977" t="s">
        <v>2726</v>
      </c>
      <c r="I1687" s="1979" t="s">
        <v>2727</v>
      </c>
      <c r="J1687" s="1980">
        <v>5</v>
      </c>
      <c r="K1687" s="1986">
        <v>46113</v>
      </c>
      <c r="L1687" s="1986">
        <v>46568</v>
      </c>
      <c r="M1687" s="1982">
        <f t="shared" si="60"/>
        <v>65</v>
      </c>
      <c r="N1687" s="1983">
        <v>0</v>
      </c>
      <c r="O1687" s="1979" t="s">
        <v>2721</v>
      </c>
      <c r="P1687" s="1983">
        <f t="shared" si="59"/>
        <v>0</v>
      </c>
      <c r="Q1687" s="1984" t="str" cm="1">
        <f t="array" aca="1" ref="Q1687" ca="1">IF(ISNUMBER(P1687),IF(P1687=100%,"CUMPLIDA",IF(AND(ISNUMBER(L1687),ISNUMBER(INDIRECT("FECHA_"&amp;$B1687,1))), IF(L1687&lt;=INDIRECT("FECHA_"&amp;$B1687,1),"INCUMPLIDA","PROCESO"), "VERIFICAR FECHA")),"SIN VALOR AVANCE")</f>
        <v>PROCESO</v>
      </c>
    </row>
    <row r="1688" spans="1:17" ht="195.75" x14ac:dyDescent="0.2">
      <c r="A1688" s="1974" t="s">
        <v>12</v>
      </c>
      <c r="B1688" s="1975" t="s">
        <v>14</v>
      </c>
      <c r="C1688" s="1976"/>
      <c r="D1688" s="1976"/>
      <c r="E1688" s="1978"/>
      <c r="F1688" s="1978"/>
      <c r="G1688" s="1977" t="s">
        <v>2728</v>
      </c>
      <c r="H1688" s="1977" t="s">
        <v>2729</v>
      </c>
      <c r="I1688" s="1979" t="s">
        <v>603</v>
      </c>
      <c r="J1688" s="1980">
        <v>3</v>
      </c>
      <c r="K1688" s="1986">
        <v>46296</v>
      </c>
      <c r="L1688" s="1986">
        <v>46568</v>
      </c>
      <c r="M1688" s="1982">
        <f t="shared" si="60"/>
        <v>38.857142857142854</v>
      </c>
      <c r="N1688" s="1983">
        <v>0</v>
      </c>
      <c r="O1688" s="1979" t="s">
        <v>2721</v>
      </c>
      <c r="P1688" s="1983">
        <f t="shared" si="59"/>
        <v>0</v>
      </c>
      <c r="Q1688" s="1984" t="str" cm="1">
        <f t="array" aca="1" ref="Q1688" ca="1">IF(ISNUMBER(P1688),IF(P1688=100%,"CUMPLIDA",IF(AND(ISNUMBER(L1688),ISNUMBER(INDIRECT("FECHA_"&amp;$B1688,1))), IF(L1688&lt;=INDIRECT("FECHA_"&amp;$B1688,1),"INCUMPLIDA","PROCESO"), "VERIFICAR FECHA")),"SIN VALOR AVANCE")</f>
        <v>PROCESO</v>
      </c>
    </row>
    <row r="1689" spans="1:17" ht="195.75" x14ac:dyDescent="0.2">
      <c r="A1689" s="1974" t="s">
        <v>12</v>
      </c>
      <c r="B1689" s="1975" t="s">
        <v>14</v>
      </c>
      <c r="C1689" s="1976"/>
      <c r="D1689" s="1976"/>
      <c r="E1689" s="1978" t="s">
        <v>2730</v>
      </c>
      <c r="F1689" s="1978"/>
      <c r="G1689" s="1977" t="s">
        <v>2731</v>
      </c>
      <c r="H1689" s="1977" t="s">
        <v>2732</v>
      </c>
      <c r="I1689" s="1979" t="s">
        <v>2733</v>
      </c>
      <c r="J1689" s="1980">
        <v>40</v>
      </c>
      <c r="K1689" s="1981">
        <v>45047</v>
      </c>
      <c r="L1689" s="1981">
        <v>45199</v>
      </c>
      <c r="M1689" s="1982">
        <f t="shared" si="60"/>
        <v>21.714285714285715</v>
      </c>
      <c r="N1689" s="1983">
        <v>1</v>
      </c>
      <c r="O1689" s="1979" t="s">
        <v>2721</v>
      </c>
      <c r="P1689" s="1983">
        <f t="shared" si="59"/>
        <v>1</v>
      </c>
      <c r="Q1689" s="1984" t="str" cm="1">
        <f t="array" aca="1" ref="Q1689" ca="1">IF(ISNUMBER(P1689),IF(P1689=100%,"CUMPLIDA",IF(AND(ISNUMBER(L1689),ISNUMBER(INDIRECT("FECHA_"&amp;$B1689,1))), IF(L1689&lt;=INDIRECT("FECHA_"&amp;$B1689,1),"INCUMPLIDA","PROCESO"), "VERIFICAR FECHA")),"SIN VALOR AVANCE")</f>
        <v>CUMPLIDA</v>
      </c>
    </row>
    <row r="1690" spans="1:17" ht="225.75" x14ac:dyDescent="0.2">
      <c r="A1690" s="1974" t="s">
        <v>12</v>
      </c>
      <c r="B1690" s="1975" t="s">
        <v>14</v>
      </c>
      <c r="C1690" s="1976"/>
      <c r="D1690" s="1976"/>
      <c r="E1690" s="1978"/>
      <c r="F1690" s="1978"/>
      <c r="G1690" s="1977" t="s">
        <v>2734</v>
      </c>
      <c r="H1690" s="1977" t="s">
        <v>2732</v>
      </c>
      <c r="I1690" s="1979" t="s">
        <v>2733</v>
      </c>
      <c r="J1690" s="1980">
        <v>40</v>
      </c>
      <c r="K1690" s="1981">
        <v>45047</v>
      </c>
      <c r="L1690" s="1981">
        <v>45199</v>
      </c>
      <c r="M1690" s="1982">
        <f t="shared" si="60"/>
        <v>21.714285714285715</v>
      </c>
      <c r="N1690" s="1983">
        <v>1</v>
      </c>
      <c r="O1690" s="1979" t="s">
        <v>2735</v>
      </c>
      <c r="P1690" s="1983">
        <f t="shared" si="59"/>
        <v>1</v>
      </c>
      <c r="Q1690" s="1984" t="str" cm="1">
        <f t="array" aca="1" ref="Q1690" ca="1">IF(ISNUMBER(P1690),IF(P1690=100%,"CUMPLIDA",IF(AND(ISNUMBER(L1690),ISNUMBER(INDIRECT("FECHA_"&amp;$B1690,1))), IF(L1690&lt;=INDIRECT("FECHA_"&amp;$B1690,1),"INCUMPLIDA","PROCESO"), "VERIFICAR FECHA")),"SIN VALOR AVANCE")</f>
        <v>CUMPLIDA</v>
      </c>
    </row>
    <row r="1691" spans="1:17" ht="225.75" x14ac:dyDescent="0.2">
      <c r="A1691" s="1974" t="s">
        <v>12</v>
      </c>
      <c r="B1691" s="1975" t="s">
        <v>14</v>
      </c>
      <c r="C1691" s="1976"/>
      <c r="D1691" s="1976"/>
      <c r="E1691" s="1978" t="s">
        <v>2736</v>
      </c>
      <c r="F1691" s="1978"/>
      <c r="G1691" s="1977" t="s">
        <v>2737</v>
      </c>
      <c r="H1691" s="1977" t="s">
        <v>2732</v>
      </c>
      <c r="I1691" s="1979" t="s">
        <v>2738</v>
      </c>
      <c r="J1691" s="1980">
        <v>1</v>
      </c>
      <c r="K1691" s="1981">
        <v>45047</v>
      </c>
      <c r="L1691" s="1981">
        <v>45199</v>
      </c>
      <c r="M1691" s="1982">
        <f t="shared" si="60"/>
        <v>21.714285714285715</v>
      </c>
      <c r="N1691" s="1983">
        <v>1</v>
      </c>
      <c r="O1691" s="1979" t="s">
        <v>2735</v>
      </c>
      <c r="P1691" s="1983">
        <f t="shared" si="59"/>
        <v>1</v>
      </c>
      <c r="Q1691" s="1984" t="str" cm="1">
        <f t="array" aca="1" ref="Q1691" ca="1">IF(ISNUMBER(P1691),IF(P1691=100%,"CUMPLIDA",IF(AND(ISNUMBER(L1691),ISNUMBER(INDIRECT("FECHA_"&amp;$B1691,1))), IF(L1691&lt;=INDIRECT("FECHA_"&amp;$B1691,1),"INCUMPLIDA","PROCESO"), "VERIFICAR FECHA")),"SIN VALOR AVANCE")</f>
        <v>CUMPLIDA</v>
      </c>
    </row>
    <row r="1692" spans="1:17" ht="135" x14ac:dyDescent="0.2">
      <c r="A1692" s="1974" t="s">
        <v>12</v>
      </c>
      <c r="B1692" s="1975" t="s">
        <v>14</v>
      </c>
      <c r="C1692" s="1976"/>
      <c r="D1692" s="1976"/>
      <c r="E1692" s="1978"/>
      <c r="F1692" s="1978"/>
      <c r="G1692" s="1977" t="s">
        <v>2739</v>
      </c>
      <c r="H1692" s="1977" t="s">
        <v>2740</v>
      </c>
      <c r="I1692" s="1979" t="s">
        <v>2741</v>
      </c>
      <c r="J1692" s="1980">
        <v>3</v>
      </c>
      <c r="K1692" s="1981">
        <v>43009</v>
      </c>
      <c r="L1692" s="1981">
        <v>43374</v>
      </c>
      <c r="M1692" s="1982">
        <f t="shared" si="60"/>
        <v>52.142857142857146</v>
      </c>
      <c r="N1692" s="1983">
        <v>1</v>
      </c>
      <c r="O1692" s="1979" t="s">
        <v>2742</v>
      </c>
      <c r="P1692" s="1983">
        <f t="shared" si="59"/>
        <v>1</v>
      </c>
      <c r="Q1692" s="1984" t="str" cm="1">
        <f t="array" aca="1" ref="Q1692" ca="1">IF(ISNUMBER(P1692),IF(P1692=100%,"CUMPLIDA",IF(AND(ISNUMBER(L1692),ISNUMBER(INDIRECT("FECHA_"&amp;$B1692,1))), IF(L1692&lt;=INDIRECT("FECHA_"&amp;$B1692,1),"INCUMPLIDA","PROCESO"), "VERIFICAR FECHA")),"SIN VALOR AVANCE")</f>
        <v>CUMPLIDA</v>
      </c>
    </row>
    <row r="1693" spans="1:17" ht="135.75" x14ac:dyDescent="0.2">
      <c r="A1693" s="1974" t="s">
        <v>12</v>
      </c>
      <c r="B1693" s="1975" t="s">
        <v>14</v>
      </c>
      <c r="C1693" s="1976"/>
      <c r="D1693" s="1976"/>
      <c r="E1693" s="1978"/>
      <c r="F1693" s="1978"/>
      <c r="G1693" s="1977" t="s">
        <v>2743</v>
      </c>
      <c r="H1693" s="1977" t="s">
        <v>2744</v>
      </c>
      <c r="I1693" s="1987" t="s">
        <v>2745</v>
      </c>
      <c r="J1693" s="1980">
        <v>1</v>
      </c>
      <c r="K1693" s="1981">
        <v>42948</v>
      </c>
      <c r="L1693" s="1981">
        <v>43100</v>
      </c>
      <c r="M1693" s="1982">
        <f t="shared" si="60"/>
        <v>21.714285714285715</v>
      </c>
      <c r="N1693" s="1983">
        <v>1</v>
      </c>
      <c r="O1693" s="1979" t="s">
        <v>2746</v>
      </c>
      <c r="P1693" s="1983">
        <f t="shared" si="59"/>
        <v>1</v>
      </c>
      <c r="Q1693" s="1984" t="str" cm="1">
        <f t="array" aca="1" ref="Q1693" ca="1">IF(ISNUMBER(P1693),IF(P1693=100%,"CUMPLIDA",IF(AND(ISNUMBER(L1693),ISNUMBER(INDIRECT("FECHA_"&amp;$B1693,1))), IF(L1693&lt;=INDIRECT("FECHA_"&amp;$B1693,1),"INCUMPLIDA","PROCESO"), "VERIFICAR FECHA")),"SIN VALOR AVANCE")</f>
        <v>CUMPLIDA</v>
      </c>
    </row>
    <row r="1694" spans="1:17" ht="105.75" x14ac:dyDescent="0.2">
      <c r="A1694" s="1974" t="s">
        <v>12</v>
      </c>
      <c r="B1694" s="1975" t="s">
        <v>14</v>
      </c>
      <c r="C1694" s="1976"/>
      <c r="D1694" s="1976"/>
      <c r="E1694" s="1978"/>
      <c r="F1694" s="1978"/>
      <c r="G1694" s="1977" t="s">
        <v>2747</v>
      </c>
      <c r="H1694" s="1977" t="s">
        <v>2748</v>
      </c>
      <c r="I1694" s="1987" t="s">
        <v>327</v>
      </c>
      <c r="J1694" s="1980">
        <v>1</v>
      </c>
      <c r="K1694" s="1981">
        <v>42979</v>
      </c>
      <c r="L1694" s="1981">
        <v>43344</v>
      </c>
      <c r="M1694" s="1982">
        <f t="shared" si="60"/>
        <v>52.142857142857146</v>
      </c>
      <c r="N1694" s="1983">
        <v>1</v>
      </c>
      <c r="O1694" s="1979" t="s">
        <v>2749</v>
      </c>
      <c r="P1694" s="1983">
        <f t="shared" si="59"/>
        <v>1</v>
      </c>
      <c r="Q1694" s="1984" t="str" cm="1">
        <f t="array" aca="1" ref="Q1694" ca="1">IF(ISNUMBER(P1694),IF(P1694=100%,"CUMPLIDA",IF(AND(ISNUMBER(L1694),ISNUMBER(INDIRECT("FECHA_"&amp;$B1694,1))), IF(L1694&lt;=INDIRECT("FECHA_"&amp;$B1694,1),"INCUMPLIDA","PROCESO"), "VERIFICAR FECHA")),"SIN VALOR AVANCE")</f>
        <v>CUMPLIDA</v>
      </c>
    </row>
    <row r="1695" spans="1:17" ht="90.75" x14ac:dyDescent="0.2">
      <c r="A1695" s="1974" t="s">
        <v>12</v>
      </c>
      <c r="B1695" s="1975" t="s">
        <v>14</v>
      </c>
      <c r="C1695" s="1976"/>
      <c r="D1695" s="1976"/>
      <c r="E1695" s="1978"/>
      <c r="F1695" s="1978"/>
      <c r="G1695" s="1977" t="s">
        <v>2750</v>
      </c>
      <c r="H1695" s="1977" t="s">
        <v>2751</v>
      </c>
      <c r="I1695" s="1987" t="s">
        <v>2752</v>
      </c>
      <c r="J1695" s="1983">
        <v>1</v>
      </c>
      <c r="K1695" s="1981">
        <v>43101</v>
      </c>
      <c r="L1695" s="1981">
        <v>43465</v>
      </c>
      <c r="M1695" s="1982">
        <f t="shared" si="60"/>
        <v>52</v>
      </c>
      <c r="N1695" s="1983">
        <v>1</v>
      </c>
      <c r="O1695" s="1979" t="s">
        <v>2753</v>
      </c>
      <c r="P1695" s="1983">
        <f t="shared" si="59"/>
        <v>1</v>
      </c>
      <c r="Q1695" s="1984" t="str" cm="1">
        <f t="array" aca="1" ref="Q1695" ca="1">IF(ISNUMBER(P1695),IF(P1695=100%,"CUMPLIDA",IF(AND(ISNUMBER(L1695),ISNUMBER(INDIRECT("FECHA_"&amp;$B1695,1))), IF(L1695&lt;=INDIRECT("FECHA_"&amp;$B1695,1),"INCUMPLIDA","PROCESO"), "VERIFICAR FECHA")),"SIN VALOR AVANCE")</f>
        <v>CUMPLIDA</v>
      </c>
    </row>
    <row r="1696" spans="1:17" ht="90.75" x14ac:dyDescent="0.2">
      <c r="A1696" s="1974" t="s">
        <v>12</v>
      </c>
      <c r="B1696" s="1975" t="s">
        <v>14</v>
      </c>
      <c r="C1696" s="1976"/>
      <c r="D1696" s="1976"/>
      <c r="E1696" s="1978"/>
      <c r="F1696" s="1978"/>
      <c r="G1696" s="1977" t="s">
        <v>2754</v>
      </c>
      <c r="H1696" s="1977" t="s">
        <v>2755</v>
      </c>
      <c r="I1696" s="1987" t="s">
        <v>2756</v>
      </c>
      <c r="J1696" s="1980">
        <v>6</v>
      </c>
      <c r="K1696" s="1981">
        <v>43009</v>
      </c>
      <c r="L1696" s="1981">
        <v>43374</v>
      </c>
      <c r="M1696" s="1982">
        <f t="shared" si="60"/>
        <v>52.142857142857146</v>
      </c>
      <c r="N1696" s="1983">
        <v>1</v>
      </c>
      <c r="O1696" s="1979" t="s">
        <v>2757</v>
      </c>
      <c r="P1696" s="1983">
        <f t="shared" si="59"/>
        <v>1</v>
      </c>
      <c r="Q1696" s="1984" t="str" cm="1">
        <f t="array" aca="1" ref="Q1696" ca="1">IF(ISNUMBER(P1696),IF(P1696=100%,"CUMPLIDA",IF(AND(ISNUMBER(L1696),ISNUMBER(INDIRECT("FECHA_"&amp;$B1696,1))), IF(L1696&lt;=INDIRECT("FECHA_"&amp;$B1696,1),"INCUMPLIDA","PROCESO"), "VERIFICAR FECHA")),"SIN VALOR AVANCE")</f>
        <v>CUMPLIDA</v>
      </c>
    </row>
    <row r="1697" spans="1:17" ht="105.75" x14ac:dyDescent="0.2">
      <c r="A1697" s="1974" t="s">
        <v>12</v>
      </c>
      <c r="B1697" s="1975" t="s">
        <v>14</v>
      </c>
      <c r="C1697" s="1976"/>
      <c r="D1697" s="1976"/>
      <c r="E1697" s="1978"/>
      <c r="F1697" s="1978"/>
      <c r="G1697" s="1977" t="s">
        <v>2758</v>
      </c>
      <c r="H1697" s="1977" t="s">
        <v>2704</v>
      </c>
      <c r="I1697" s="1987" t="s">
        <v>2759</v>
      </c>
      <c r="J1697" s="1983">
        <v>1</v>
      </c>
      <c r="K1697" s="1981">
        <v>43344</v>
      </c>
      <c r="L1697" s="1981">
        <v>43830</v>
      </c>
      <c r="M1697" s="1982">
        <f t="shared" si="60"/>
        <v>69.428571428571431</v>
      </c>
      <c r="N1697" s="1983">
        <v>1</v>
      </c>
      <c r="O1697" s="1979" t="s">
        <v>2639</v>
      </c>
      <c r="P1697" s="1983">
        <f t="shared" si="59"/>
        <v>1</v>
      </c>
      <c r="Q1697" s="1984" t="str" cm="1">
        <f t="array" aca="1" ref="Q1697" ca="1">IF(ISNUMBER(P1697),IF(P1697=100%,"CUMPLIDA",IF(AND(ISNUMBER(L1697),ISNUMBER(INDIRECT("FECHA_"&amp;$B1697,1))), IF(L1697&lt;=INDIRECT("FECHA_"&amp;$B1697,1),"INCUMPLIDA","PROCESO"), "VERIFICAR FECHA")),"SIN VALOR AVANCE")</f>
        <v>CUMPLIDA</v>
      </c>
    </row>
    <row r="1698" spans="1:17" ht="120.75" x14ac:dyDescent="0.2">
      <c r="A1698" s="1974" t="s">
        <v>12</v>
      </c>
      <c r="B1698" s="1975" t="s">
        <v>14</v>
      </c>
      <c r="C1698" s="1976" t="s">
        <v>2760</v>
      </c>
      <c r="D1698" s="1976" t="s">
        <v>2761</v>
      </c>
      <c r="E1698" s="1978" t="s">
        <v>2762</v>
      </c>
      <c r="F1698" s="1978" t="s">
        <v>2763</v>
      </c>
      <c r="G1698" s="1977" t="s">
        <v>2764</v>
      </c>
      <c r="H1698" s="1977" t="s">
        <v>2765</v>
      </c>
      <c r="I1698" s="1979" t="s">
        <v>2766</v>
      </c>
      <c r="J1698" s="1988">
        <v>6432363831</v>
      </c>
      <c r="K1698" s="1981">
        <v>43040</v>
      </c>
      <c r="L1698" s="1981">
        <v>44316</v>
      </c>
      <c r="M1698" s="1982">
        <f t="shared" si="60"/>
        <v>182.28571428571428</v>
      </c>
      <c r="N1698" s="1983">
        <v>1</v>
      </c>
      <c r="O1698" s="1979" t="s">
        <v>2767</v>
      </c>
      <c r="P1698" s="1983">
        <f t="shared" si="59"/>
        <v>1</v>
      </c>
      <c r="Q1698" s="1984" t="str" cm="1">
        <f t="array" aca="1" ref="Q1698" ca="1">IF(ISNUMBER(P1698),IF(P1698=100%,"CUMPLIDA",IF(AND(ISNUMBER(L1698),ISNUMBER(INDIRECT("FECHA_"&amp;$B1698,1))), IF(L1698&lt;=INDIRECT("FECHA_"&amp;$B1698,1),"INCUMPLIDA","PROCESO"), "VERIFICAR FECHA")),"SIN VALOR AVANCE")</f>
        <v>CUMPLIDA</v>
      </c>
    </row>
    <row r="1699" spans="1:17" ht="120.75" x14ac:dyDescent="0.2">
      <c r="A1699" s="1974" t="s">
        <v>12</v>
      </c>
      <c r="B1699" s="1975" t="s">
        <v>14</v>
      </c>
      <c r="C1699" s="1976"/>
      <c r="D1699" s="1976"/>
      <c r="E1699" s="1978"/>
      <c r="F1699" s="1978"/>
      <c r="G1699" s="1977" t="s">
        <v>2768</v>
      </c>
      <c r="H1699" s="1977" t="s">
        <v>2765</v>
      </c>
      <c r="I1699" s="1979" t="s">
        <v>2766</v>
      </c>
      <c r="J1699" s="1988">
        <v>43631471</v>
      </c>
      <c r="K1699" s="1981">
        <v>43040</v>
      </c>
      <c r="L1699" s="1981">
        <v>43434</v>
      </c>
      <c r="M1699" s="1982">
        <f t="shared" si="60"/>
        <v>56.285714285714285</v>
      </c>
      <c r="N1699" s="1983">
        <v>1</v>
      </c>
      <c r="O1699" s="1979" t="s">
        <v>2769</v>
      </c>
      <c r="P1699" s="1983">
        <f t="shared" ref="P1699:P1762" si="61">IF(B1699="ITRC",N1699,N1699/J1699)</f>
        <v>1</v>
      </c>
      <c r="Q1699" s="1984" t="str" cm="1">
        <f t="array" aca="1" ref="Q1699" ca="1">IF(ISNUMBER(P1699),IF(P1699=100%,"CUMPLIDA",IF(AND(ISNUMBER(L1699),ISNUMBER(INDIRECT("FECHA_"&amp;$B1699,1))), IF(L1699&lt;=INDIRECT("FECHA_"&amp;$B1699,1),"INCUMPLIDA","PROCESO"), "VERIFICAR FECHA")),"SIN VALOR AVANCE")</f>
        <v>CUMPLIDA</v>
      </c>
    </row>
    <row r="1700" spans="1:17" ht="150.75" x14ac:dyDescent="0.2">
      <c r="A1700" s="1974" t="s">
        <v>12</v>
      </c>
      <c r="B1700" s="1975" t="s">
        <v>14</v>
      </c>
      <c r="C1700" s="1976"/>
      <c r="D1700" s="1976"/>
      <c r="E1700" s="1978"/>
      <c r="F1700" s="1978"/>
      <c r="G1700" s="1977" t="s">
        <v>2770</v>
      </c>
      <c r="H1700" s="1977" t="s">
        <v>2765</v>
      </c>
      <c r="I1700" s="1979" t="s">
        <v>2766</v>
      </c>
      <c r="J1700" s="1988">
        <v>11623780528.950001</v>
      </c>
      <c r="K1700" s="1981">
        <v>43040</v>
      </c>
      <c r="L1700" s="1986">
        <v>45657</v>
      </c>
      <c r="M1700" s="1982">
        <f t="shared" si="60"/>
        <v>373.85714285714283</v>
      </c>
      <c r="N1700" s="1983">
        <v>1</v>
      </c>
      <c r="O1700" s="1979" t="s">
        <v>2771</v>
      </c>
      <c r="P1700" s="1983">
        <f t="shared" si="61"/>
        <v>1</v>
      </c>
      <c r="Q1700" s="1984" t="str" cm="1">
        <f t="array" aca="1" ref="Q1700" ca="1">IF(ISNUMBER(P1700),IF(P1700=100%,"CUMPLIDA",IF(AND(ISNUMBER(L1700),ISNUMBER(INDIRECT("FECHA_"&amp;$B1700,1))), IF(L1700&lt;=INDIRECT("FECHA_"&amp;$B1700,1),"INCUMPLIDA","PROCESO"), "VERIFICAR FECHA")),"SIN VALOR AVANCE")</f>
        <v>CUMPLIDA</v>
      </c>
    </row>
    <row r="1701" spans="1:17" ht="120.75" x14ac:dyDescent="0.2">
      <c r="A1701" s="1974" t="s">
        <v>12</v>
      </c>
      <c r="B1701" s="1975" t="s">
        <v>14</v>
      </c>
      <c r="C1701" s="1976"/>
      <c r="D1701" s="1976"/>
      <c r="E1701" s="1978"/>
      <c r="F1701" s="1978"/>
      <c r="G1701" s="1977" t="s">
        <v>2772</v>
      </c>
      <c r="H1701" s="1977" t="s">
        <v>2765</v>
      </c>
      <c r="I1701" s="1979" t="s">
        <v>2766</v>
      </c>
      <c r="J1701" s="1988">
        <v>1251159219</v>
      </c>
      <c r="K1701" s="1981">
        <v>43040</v>
      </c>
      <c r="L1701" s="1986">
        <v>45777</v>
      </c>
      <c r="M1701" s="1982">
        <f t="shared" si="60"/>
        <v>391</v>
      </c>
      <c r="N1701" s="1983">
        <v>0.92730000000000001</v>
      </c>
      <c r="O1701" s="1979" t="s">
        <v>2773</v>
      </c>
      <c r="P1701" s="1983">
        <f t="shared" si="61"/>
        <v>0.92730000000000001</v>
      </c>
      <c r="Q1701" s="1984" t="str" cm="1">
        <f t="array" aca="1" ref="Q1701" ca="1">IF(ISNUMBER(P1701),IF(P1701=100%,"CUMPLIDA",IF(AND(ISNUMBER(L1701),ISNUMBER(INDIRECT("FECHA_"&amp;$B1701,1))), IF(L1701&lt;=INDIRECT("FECHA_"&amp;$B1701,1),"INCUMPLIDA","PROCESO"), "VERIFICAR FECHA")),"SIN VALOR AVANCE")</f>
        <v>PROCESO</v>
      </c>
    </row>
    <row r="1702" spans="1:17" ht="105.75" x14ac:dyDescent="0.2">
      <c r="A1702" s="1974" t="s">
        <v>12</v>
      </c>
      <c r="B1702" s="1975" t="s">
        <v>14</v>
      </c>
      <c r="C1702" s="1976"/>
      <c r="D1702" s="1976"/>
      <c r="E1702" s="1978"/>
      <c r="F1702" s="1978"/>
      <c r="G1702" s="1977" t="s">
        <v>2774</v>
      </c>
      <c r="H1702" s="1977" t="s">
        <v>2775</v>
      </c>
      <c r="I1702" s="1979" t="s">
        <v>2776</v>
      </c>
      <c r="J1702" s="1980">
        <v>42</v>
      </c>
      <c r="K1702" s="1981">
        <v>42948</v>
      </c>
      <c r="L1702" s="1981">
        <v>43100</v>
      </c>
      <c r="M1702" s="1982">
        <f t="shared" si="60"/>
        <v>21.714285714285715</v>
      </c>
      <c r="N1702" s="1983">
        <v>1</v>
      </c>
      <c r="O1702" s="1979" t="s">
        <v>2639</v>
      </c>
      <c r="P1702" s="1983">
        <f t="shared" si="61"/>
        <v>1</v>
      </c>
      <c r="Q1702" s="1984" t="str" cm="1">
        <f t="array" aca="1" ref="Q1702" ca="1">IF(ISNUMBER(P1702),IF(P1702=100%,"CUMPLIDA",IF(AND(ISNUMBER(L1702),ISNUMBER(INDIRECT("FECHA_"&amp;$B1702,1))), IF(L1702&lt;=INDIRECT("FECHA_"&amp;$B1702,1),"INCUMPLIDA","PROCESO"), "VERIFICAR FECHA")),"SIN VALOR AVANCE")</f>
        <v>CUMPLIDA</v>
      </c>
    </row>
    <row r="1703" spans="1:17" ht="105.75" x14ac:dyDescent="0.2">
      <c r="A1703" s="1974" t="s">
        <v>12</v>
      </c>
      <c r="B1703" s="1975" t="s">
        <v>14</v>
      </c>
      <c r="C1703" s="1976"/>
      <c r="D1703" s="1976"/>
      <c r="E1703" s="1978"/>
      <c r="F1703" s="1978"/>
      <c r="G1703" s="1977" t="s">
        <v>2777</v>
      </c>
      <c r="H1703" s="1977" t="s">
        <v>2778</v>
      </c>
      <c r="I1703" s="1979" t="s">
        <v>2481</v>
      </c>
      <c r="J1703" s="1980">
        <v>42</v>
      </c>
      <c r="K1703" s="1981">
        <v>42948</v>
      </c>
      <c r="L1703" s="1981">
        <v>43281</v>
      </c>
      <c r="M1703" s="1982">
        <f t="shared" si="60"/>
        <v>47.571428571428569</v>
      </c>
      <c r="N1703" s="1983">
        <v>1</v>
      </c>
      <c r="O1703" s="1979" t="s">
        <v>2639</v>
      </c>
      <c r="P1703" s="1983">
        <f t="shared" si="61"/>
        <v>1</v>
      </c>
      <c r="Q1703" s="1984" t="str" cm="1">
        <f t="array" aca="1" ref="Q1703" ca="1">IF(ISNUMBER(P1703),IF(P1703=100%,"CUMPLIDA",IF(AND(ISNUMBER(L1703),ISNUMBER(INDIRECT("FECHA_"&amp;$B1703,1))), IF(L1703&lt;=INDIRECT("FECHA_"&amp;$B1703,1),"INCUMPLIDA","PROCESO"), "VERIFICAR FECHA")),"SIN VALOR AVANCE")</f>
        <v>CUMPLIDA</v>
      </c>
    </row>
    <row r="1704" spans="1:17" ht="90.75" x14ac:dyDescent="0.2">
      <c r="A1704" s="1974" t="s">
        <v>12</v>
      </c>
      <c r="B1704" s="1975" t="s">
        <v>14</v>
      </c>
      <c r="C1704" s="1976"/>
      <c r="D1704" s="1976"/>
      <c r="E1704" s="1978"/>
      <c r="F1704" s="1978"/>
      <c r="G1704" s="1977" t="s">
        <v>2779</v>
      </c>
      <c r="H1704" s="1977" t="s">
        <v>2780</v>
      </c>
      <c r="I1704" s="1979" t="s">
        <v>2781</v>
      </c>
      <c r="J1704" s="1983">
        <v>1</v>
      </c>
      <c r="K1704" s="1981">
        <v>43101</v>
      </c>
      <c r="L1704" s="1981">
        <v>43465</v>
      </c>
      <c r="M1704" s="1982">
        <f t="shared" si="60"/>
        <v>52</v>
      </c>
      <c r="N1704" s="1983">
        <v>1</v>
      </c>
      <c r="O1704" s="1979" t="s">
        <v>2782</v>
      </c>
      <c r="P1704" s="1983">
        <f t="shared" si="61"/>
        <v>1</v>
      </c>
      <c r="Q1704" s="1984" t="str" cm="1">
        <f t="array" aca="1" ref="Q1704" ca="1">IF(ISNUMBER(P1704),IF(P1704=100%,"CUMPLIDA",IF(AND(ISNUMBER(L1704),ISNUMBER(INDIRECT("FECHA_"&amp;$B1704,1))), IF(L1704&lt;=INDIRECT("FECHA_"&amp;$B1704,1),"INCUMPLIDA","PROCESO"), "VERIFICAR FECHA")),"SIN VALOR AVANCE")</f>
        <v>CUMPLIDA</v>
      </c>
    </row>
    <row r="1705" spans="1:17" ht="120.75" x14ac:dyDescent="0.2">
      <c r="A1705" s="1974" t="s">
        <v>12</v>
      </c>
      <c r="B1705" s="1975" t="s">
        <v>14</v>
      </c>
      <c r="C1705" s="1976" t="s">
        <v>2783</v>
      </c>
      <c r="D1705" s="1976" t="s">
        <v>2633</v>
      </c>
      <c r="E1705" s="1978" t="s">
        <v>2784</v>
      </c>
      <c r="F1705" s="1978" t="s">
        <v>2785</v>
      </c>
      <c r="G1705" s="1977" t="s">
        <v>2786</v>
      </c>
      <c r="H1705" s="1977" t="s">
        <v>2787</v>
      </c>
      <c r="I1705" s="1979" t="s">
        <v>2788</v>
      </c>
      <c r="J1705" s="1980">
        <v>1</v>
      </c>
      <c r="K1705" s="1981">
        <v>44454</v>
      </c>
      <c r="L1705" s="1981">
        <v>44561</v>
      </c>
      <c r="M1705" s="1982">
        <f t="shared" si="60"/>
        <v>15.285714285714286</v>
      </c>
      <c r="N1705" s="1983">
        <v>1</v>
      </c>
      <c r="O1705" s="1979" t="s">
        <v>2789</v>
      </c>
      <c r="P1705" s="1983">
        <f t="shared" si="61"/>
        <v>1</v>
      </c>
      <c r="Q1705" s="1984" t="str" cm="1">
        <f t="array" aca="1" ref="Q1705" ca="1">IF(ISNUMBER(P1705),IF(P1705=100%,"CUMPLIDA",IF(AND(ISNUMBER(L1705),ISNUMBER(INDIRECT("FECHA_"&amp;$B1705,1))), IF(L1705&lt;=INDIRECT("FECHA_"&amp;$B1705,1),"INCUMPLIDA","PROCESO"), "VERIFICAR FECHA")),"SIN VALOR AVANCE")</f>
        <v>CUMPLIDA</v>
      </c>
    </row>
    <row r="1706" spans="1:17" ht="150" x14ac:dyDescent="0.2">
      <c r="A1706" s="1974" t="s">
        <v>12</v>
      </c>
      <c r="B1706" s="1975" t="s">
        <v>14</v>
      </c>
      <c r="C1706" s="1976"/>
      <c r="D1706" s="1976"/>
      <c r="E1706" s="1978"/>
      <c r="F1706" s="1978"/>
      <c r="G1706" s="1977" t="s">
        <v>2790</v>
      </c>
      <c r="H1706" s="1977" t="s">
        <v>2791</v>
      </c>
      <c r="I1706" s="1979" t="s">
        <v>2792</v>
      </c>
      <c r="J1706" s="1980">
        <v>3</v>
      </c>
      <c r="K1706" s="1981">
        <v>44470</v>
      </c>
      <c r="L1706" s="1981">
        <v>44865</v>
      </c>
      <c r="M1706" s="1982">
        <f t="shared" si="60"/>
        <v>56.428571428571431</v>
      </c>
      <c r="N1706" s="1983">
        <v>1</v>
      </c>
      <c r="O1706" s="1979" t="s">
        <v>2789</v>
      </c>
      <c r="P1706" s="1983">
        <f t="shared" si="61"/>
        <v>1</v>
      </c>
      <c r="Q1706" s="1984" t="str" cm="1">
        <f t="array" aca="1" ref="Q1706" ca="1">IF(ISNUMBER(P1706),IF(P1706=100%,"CUMPLIDA",IF(AND(ISNUMBER(L1706),ISNUMBER(INDIRECT("FECHA_"&amp;$B1706,1))), IF(L1706&lt;=INDIRECT("FECHA_"&amp;$B1706,1),"INCUMPLIDA","PROCESO"), "VERIFICAR FECHA")),"SIN VALOR AVANCE")</f>
        <v>CUMPLIDA</v>
      </c>
    </row>
    <row r="1707" spans="1:17" ht="105.75" x14ac:dyDescent="0.2">
      <c r="A1707" s="1974" t="s">
        <v>12</v>
      </c>
      <c r="B1707" s="1975" t="s">
        <v>14</v>
      </c>
      <c r="C1707" s="1976"/>
      <c r="D1707" s="1976"/>
      <c r="E1707" s="1978"/>
      <c r="F1707" s="1978"/>
      <c r="G1707" s="1977" t="s">
        <v>2793</v>
      </c>
      <c r="H1707" s="1977" t="s">
        <v>2794</v>
      </c>
      <c r="I1707" s="1979" t="s">
        <v>2795</v>
      </c>
      <c r="J1707" s="1980">
        <v>1</v>
      </c>
      <c r="K1707" s="1981">
        <v>45231</v>
      </c>
      <c r="L1707" s="1981">
        <v>45504</v>
      </c>
      <c r="M1707" s="1982">
        <f t="shared" si="60"/>
        <v>39</v>
      </c>
      <c r="N1707" s="1983">
        <v>1</v>
      </c>
      <c r="O1707" s="1979" t="s">
        <v>2796</v>
      </c>
      <c r="P1707" s="1983">
        <f t="shared" si="61"/>
        <v>1</v>
      </c>
      <c r="Q1707" s="1984" t="str" cm="1">
        <f t="array" aca="1" ref="Q1707" ca="1">IF(ISNUMBER(P1707),IF(P1707=100%,"CUMPLIDA",IF(AND(ISNUMBER(L1707),ISNUMBER(INDIRECT("FECHA_"&amp;$B1707,1))), IF(L1707&lt;=INDIRECT("FECHA_"&amp;$B1707,1),"INCUMPLIDA","PROCESO"), "VERIFICAR FECHA")),"SIN VALOR AVANCE")</f>
        <v>CUMPLIDA</v>
      </c>
    </row>
    <row r="1708" spans="1:17" ht="165.75" x14ac:dyDescent="0.2">
      <c r="A1708" s="1974" t="s">
        <v>12</v>
      </c>
      <c r="B1708" s="1975" t="s">
        <v>14</v>
      </c>
      <c r="C1708" s="1976"/>
      <c r="D1708" s="1976"/>
      <c r="E1708" s="1978"/>
      <c r="F1708" s="1978"/>
      <c r="G1708" s="1977" t="s">
        <v>2797</v>
      </c>
      <c r="H1708" s="1977" t="s">
        <v>2168</v>
      </c>
      <c r="I1708" s="1979" t="s">
        <v>99</v>
      </c>
      <c r="J1708" s="1980">
        <v>1</v>
      </c>
      <c r="K1708" s="1986">
        <v>45323</v>
      </c>
      <c r="L1708" s="1986">
        <v>45747</v>
      </c>
      <c r="M1708" s="1982">
        <f t="shared" si="60"/>
        <v>60.571428571428569</v>
      </c>
      <c r="N1708" s="1983">
        <v>1</v>
      </c>
      <c r="O1708" s="1989" t="s">
        <v>2798</v>
      </c>
      <c r="P1708" s="1983">
        <f t="shared" si="61"/>
        <v>1</v>
      </c>
      <c r="Q1708" s="1984" t="str" cm="1">
        <f t="array" aca="1" ref="Q1708" ca="1">IF(ISNUMBER(P1708),IF(P1708=100%,"CUMPLIDA",IF(AND(ISNUMBER(L1708),ISNUMBER(INDIRECT("FECHA_"&amp;$B1708,1))), IF(L1708&lt;=INDIRECT("FECHA_"&amp;$B1708,1),"INCUMPLIDA","PROCESO"), "VERIFICAR FECHA")),"SIN VALOR AVANCE")</f>
        <v>CUMPLIDA</v>
      </c>
    </row>
    <row r="1709" spans="1:17" ht="120.75" x14ac:dyDescent="0.2">
      <c r="A1709" s="1974" t="s">
        <v>12</v>
      </c>
      <c r="B1709" s="1975" t="s">
        <v>14</v>
      </c>
      <c r="C1709" s="1976"/>
      <c r="D1709" s="1976"/>
      <c r="E1709" s="1978"/>
      <c r="F1709" s="1978"/>
      <c r="G1709" s="1977" t="s">
        <v>2799</v>
      </c>
      <c r="H1709" s="1977" t="s">
        <v>101</v>
      </c>
      <c r="I1709" s="1979" t="s">
        <v>102</v>
      </c>
      <c r="J1709" s="1980">
        <v>1</v>
      </c>
      <c r="K1709" s="1986">
        <v>45323</v>
      </c>
      <c r="L1709" s="1986">
        <v>45747</v>
      </c>
      <c r="M1709" s="1982">
        <f t="shared" si="60"/>
        <v>60.571428571428569</v>
      </c>
      <c r="N1709" s="1983">
        <v>1</v>
      </c>
      <c r="O1709" s="1989" t="s">
        <v>2800</v>
      </c>
      <c r="P1709" s="1983">
        <f t="shared" si="61"/>
        <v>1</v>
      </c>
      <c r="Q1709" s="1984" t="str" cm="1">
        <f t="array" aca="1" ref="Q1709" ca="1">IF(ISNUMBER(P1709),IF(P1709=100%,"CUMPLIDA",IF(AND(ISNUMBER(L1709),ISNUMBER(INDIRECT("FECHA_"&amp;$B1709,1))), IF(L1709&lt;=INDIRECT("FECHA_"&amp;$B1709,1),"INCUMPLIDA","PROCESO"), "VERIFICAR FECHA")),"SIN VALOR AVANCE")</f>
        <v>CUMPLIDA</v>
      </c>
    </row>
    <row r="1710" spans="1:17" ht="120.75" x14ac:dyDescent="0.2">
      <c r="A1710" s="1974" t="s">
        <v>12</v>
      </c>
      <c r="B1710" s="1975" t="s">
        <v>14</v>
      </c>
      <c r="C1710" s="1976"/>
      <c r="D1710" s="1976"/>
      <c r="E1710" s="1978"/>
      <c r="F1710" s="1978"/>
      <c r="G1710" s="1977" t="s">
        <v>2801</v>
      </c>
      <c r="H1710" s="1977" t="s">
        <v>238</v>
      </c>
      <c r="I1710" s="1979" t="s">
        <v>239</v>
      </c>
      <c r="J1710" s="1980">
        <v>1</v>
      </c>
      <c r="K1710" s="1986">
        <v>45231</v>
      </c>
      <c r="L1710" s="1986">
        <v>45747</v>
      </c>
      <c r="M1710" s="1982">
        <f t="shared" si="60"/>
        <v>73.714285714285708</v>
      </c>
      <c r="N1710" s="1983">
        <v>1</v>
      </c>
      <c r="O1710" s="1989" t="s">
        <v>2800</v>
      </c>
      <c r="P1710" s="1983">
        <f t="shared" si="61"/>
        <v>1</v>
      </c>
      <c r="Q1710" s="1984" t="str" cm="1">
        <f t="array" aca="1" ref="Q1710" ca="1">IF(ISNUMBER(P1710),IF(P1710=100%,"CUMPLIDA",IF(AND(ISNUMBER(L1710),ISNUMBER(INDIRECT("FECHA_"&amp;$B1710,1))), IF(L1710&lt;=INDIRECT("FECHA_"&amp;$B1710,1),"INCUMPLIDA","PROCESO"), "VERIFICAR FECHA")),"SIN VALOR AVANCE")</f>
        <v>CUMPLIDA</v>
      </c>
    </row>
    <row r="1711" spans="1:17" ht="165.75" x14ac:dyDescent="0.2">
      <c r="A1711" s="1974" t="s">
        <v>12</v>
      </c>
      <c r="B1711" s="1975" t="s">
        <v>14</v>
      </c>
      <c r="C1711" s="1976"/>
      <c r="D1711" s="1976"/>
      <c r="E1711" s="1978"/>
      <c r="F1711" s="1978"/>
      <c r="G1711" s="1977" t="s">
        <v>2802</v>
      </c>
      <c r="H1711" s="1977" t="s">
        <v>104</v>
      </c>
      <c r="I1711" s="1979" t="s">
        <v>105</v>
      </c>
      <c r="J1711" s="1980">
        <v>1</v>
      </c>
      <c r="K1711" s="1986">
        <v>45323</v>
      </c>
      <c r="L1711" s="1986">
        <v>45747</v>
      </c>
      <c r="M1711" s="1982">
        <f t="shared" si="60"/>
        <v>60.571428571428569</v>
      </c>
      <c r="N1711" s="1983">
        <v>1</v>
      </c>
      <c r="O1711" s="1989" t="s">
        <v>2798</v>
      </c>
      <c r="P1711" s="1983">
        <f t="shared" si="61"/>
        <v>1</v>
      </c>
      <c r="Q1711" s="1984" t="str" cm="1">
        <f t="array" aca="1" ref="Q1711" ca="1">IF(ISNUMBER(P1711),IF(P1711=100%,"CUMPLIDA",IF(AND(ISNUMBER(L1711),ISNUMBER(INDIRECT("FECHA_"&amp;$B1711,1))), IF(L1711&lt;=INDIRECT("FECHA_"&amp;$B1711,1),"INCUMPLIDA","PROCESO"), "VERIFICAR FECHA")),"SIN VALOR AVANCE")</f>
        <v>CUMPLIDA</v>
      </c>
    </row>
    <row r="1712" spans="1:17" ht="120.75" x14ac:dyDescent="0.2">
      <c r="A1712" s="1974" t="s">
        <v>12</v>
      </c>
      <c r="B1712" s="1975" t="s">
        <v>14</v>
      </c>
      <c r="C1712" s="1976"/>
      <c r="D1712" s="1976"/>
      <c r="E1712" s="1978"/>
      <c r="F1712" s="1978"/>
      <c r="G1712" s="1977" t="s">
        <v>2803</v>
      </c>
      <c r="H1712" s="1977" t="s">
        <v>106</v>
      </c>
      <c r="I1712" s="1979" t="s">
        <v>107</v>
      </c>
      <c r="J1712" s="1980">
        <v>1</v>
      </c>
      <c r="K1712" s="1986">
        <v>45231</v>
      </c>
      <c r="L1712" s="1986">
        <v>45747</v>
      </c>
      <c r="M1712" s="1982">
        <f t="shared" si="60"/>
        <v>73.714285714285708</v>
      </c>
      <c r="N1712" s="1983">
        <v>1</v>
      </c>
      <c r="O1712" s="1989" t="s">
        <v>2800</v>
      </c>
      <c r="P1712" s="1983">
        <f t="shared" si="61"/>
        <v>1</v>
      </c>
      <c r="Q1712" s="1984" t="str" cm="1">
        <f t="array" aca="1" ref="Q1712" ca="1">IF(ISNUMBER(P1712),IF(P1712=100%,"CUMPLIDA",IF(AND(ISNUMBER(L1712),ISNUMBER(INDIRECT("FECHA_"&amp;$B1712,1))), IF(L1712&lt;=INDIRECT("FECHA_"&amp;$B1712,1),"INCUMPLIDA","PROCESO"), "VERIFICAR FECHA")),"SIN VALOR AVANCE")</f>
        <v>CUMPLIDA</v>
      </c>
    </row>
    <row r="1713" spans="1:17" ht="270.75" x14ac:dyDescent="0.2">
      <c r="A1713" s="1974" t="s">
        <v>12</v>
      </c>
      <c r="B1713" s="1975" t="s">
        <v>14</v>
      </c>
      <c r="C1713" s="1976"/>
      <c r="D1713" s="1976"/>
      <c r="E1713" s="1978"/>
      <c r="F1713" s="1978"/>
      <c r="G1713" s="1977" t="s">
        <v>2804</v>
      </c>
      <c r="H1713" s="1977" t="s">
        <v>108</v>
      </c>
      <c r="I1713" s="1979" t="s">
        <v>109</v>
      </c>
      <c r="J1713" s="1980">
        <v>1</v>
      </c>
      <c r="K1713" s="1986">
        <v>45231</v>
      </c>
      <c r="L1713" s="1986">
        <v>45808</v>
      </c>
      <c r="M1713" s="1982">
        <f t="shared" si="60"/>
        <v>82.428571428571431</v>
      </c>
      <c r="N1713" s="1983">
        <v>0</v>
      </c>
      <c r="O1713" s="1989" t="s">
        <v>2805</v>
      </c>
      <c r="P1713" s="1983">
        <f t="shared" si="61"/>
        <v>0</v>
      </c>
      <c r="Q1713" s="1984" t="str" cm="1">
        <f t="array" aca="1" ref="Q1713" ca="1">IF(ISNUMBER(P1713),IF(P1713=100%,"CUMPLIDA",IF(AND(ISNUMBER(L1713),ISNUMBER(INDIRECT("FECHA_"&amp;$B1713,1))), IF(L1713&lt;=INDIRECT("FECHA_"&amp;$B1713,1),"INCUMPLIDA","PROCESO"), "VERIFICAR FECHA")),"SIN VALOR AVANCE")</f>
        <v>PROCESO</v>
      </c>
    </row>
    <row r="1714" spans="1:17" ht="105.75" x14ac:dyDescent="0.2">
      <c r="A1714" s="1974" t="s">
        <v>12</v>
      </c>
      <c r="B1714" s="1975" t="s">
        <v>14</v>
      </c>
      <c r="C1714" s="1976"/>
      <c r="D1714" s="1976"/>
      <c r="E1714" s="1978"/>
      <c r="F1714" s="1978"/>
      <c r="G1714" s="1977" t="s">
        <v>2806</v>
      </c>
      <c r="H1714" s="1977" t="s">
        <v>111</v>
      </c>
      <c r="I1714" s="1979" t="s">
        <v>112</v>
      </c>
      <c r="J1714" s="1980">
        <v>7</v>
      </c>
      <c r="K1714" s="1986">
        <v>46024</v>
      </c>
      <c r="L1714" s="1986">
        <v>46660</v>
      </c>
      <c r="M1714" s="1982">
        <f t="shared" si="60"/>
        <v>90.857142857142861</v>
      </c>
      <c r="N1714" s="1983">
        <v>0</v>
      </c>
      <c r="O1714" s="1979" t="s">
        <v>2796</v>
      </c>
      <c r="P1714" s="1983">
        <f t="shared" si="61"/>
        <v>0</v>
      </c>
      <c r="Q1714" s="1984" t="str" cm="1">
        <f t="array" aca="1" ref="Q1714" ca="1">IF(ISNUMBER(P1714),IF(P1714=100%,"CUMPLIDA",IF(AND(ISNUMBER(L1714),ISNUMBER(INDIRECT("FECHA_"&amp;$B1714,1))), IF(L1714&lt;=INDIRECT("FECHA_"&amp;$B1714,1),"INCUMPLIDA","PROCESO"), "VERIFICAR FECHA")),"SIN VALOR AVANCE")</f>
        <v>PROCESO</v>
      </c>
    </row>
    <row r="1715" spans="1:17" ht="165.75" x14ac:dyDescent="0.2">
      <c r="A1715" s="1974" t="s">
        <v>12</v>
      </c>
      <c r="B1715" s="1975" t="s">
        <v>14</v>
      </c>
      <c r="C1715" s="1976"/>
      <c r="D1715" s="1976"/>
      <c r="E1715" s="1978"/>
      <c r="F1715" s="1978"/>
      <c r="G1715" s="1977" t="s">
        <v>2807</v>
      </c>
      <c r="H1715" s="1977" t="s">
        <v>115</v>
      </c>
      <c r="I1715" s="1979" t="s">
        <v>116</v>
      </c>
      <c r="J1715" s="1980">
        <v>1</v>
      </c>
      <c r="K1715" s="1986">
        <v>46024</v>
      </c>
      <c r="L1715" s="1986">
        <v>46660</v>
      </c>
      <c r="M1715" s="1982">
        <f t="shared" si="60"/>
        <v>90.857142857142861</v>
      </c>
      <c r="N1715" s="1983">
        <v>0</v>
      </c>
      <c r="O1715" s="1989" t="s">
        <v>2798</v>
      </c>
      <c r="P1715" s="1983">
        <f t="shared" si="61"/>
        <v>0</v>
      </c>
      <c r="Q1715" s="1984" t="str" cm="1">
        <f t="array" aca="1" ref="Q1715" ca="1">IF(ISNUMBER(P1715),IF(P1715=100%,"CUMPLIDA",IF(AND(ISNUMBER(L1715),ISNUMBER(INDIRECT("FECHA_"&amp;$B1715,1))), IF(L1715&lt;=INDIRECT("FECHA_"&amp;$B1715,1),"INCUMPLIDA","PROCESO"), "VERIFICAR FECHA")),"SIN VALOR AVANCE")</f>
        <v>PROCESO</v>
      </c>
    </row>
    <row r="1716" spans="1:17" ht="270.75" x14ac:dyDescent="0.2">
      <c r="A1716" s="1974" t="s">
        <v>12</v>
      </c>
      <c r="B1716" s="1975" t="s">
        <v>14</v>
      </c>
      <c r="C1716" s="1976"/>
      <c r="D1716" s="1976"/>
      <c r="E1716" s="1978"/>
      <c r="F1716" s="1978"/>
      <c r="G1716" s="1977" t="s">
        <v>2808</v>
      </c>
      <c r="H1716" s="1977" t="s">
        <v>118</v>
      </c>
      <c r="I1716" s="1979" t="s">
        <v>119</v>
      </c>
      <c r="J1716" s="1980">
        <v>2</v>
      </c>
      <c r="K1716" s="1986">
        <v>46024</v>
      </c>
      <c r="L1716" s="1986">
        <v>46660</v>
      </c>
      <c r="M1716" s="1982">
        <f t="shared" si="60"/>
        <v>90.857142857142861</v>
      </c>
      <c r="N1716" s="1983">
        <v>0</v>
      </c>
      <c r="O1716" s="1989" t="s">
        <v>2805</v>
      </c>
      <c r="P1716" s="1983">
        <f t="shared" si="61"/>
        <v>0</v>
      </c>
      <c r="Q1716" s="1984" t="str" cm="1">
        <f t="array" aca="1" ref="Q1716" ca="1">IF(ISNUMBER(P1716),IF(P1716=100%,"CUMPLIDA",IF(AND(ISNUMBER(L1716),ISNUMBER(INDIRECT("FECHA_"&amp;$B1716,1))), IF(L1716&lt;=INDIRECT("FECHA_"&amp;$B1716,1),"INCUMPLIDA","PROCESO"), "VERIFICAR FECHA")),"SIN VALOR AVANCE")</f>
        <v>PROCESO</v>
      </c>
    </row>
    <row r="1717" spans="1:17" ht="135.75" x14ac:dyDescent="0.2">
      <c r="A1717" s="1974" t="s">
        <v>12</v>
      </c>
      <c r="B1717" s="1975" t="s">
        <v>14</v>
      </c>
      <c r="C1717" s="1976"/>
      <c r="D1717" s="1976"/>
      <c r="E1717" s="1978"/>
      <c r="F1717" s="1978"/>
      <c r="G1717" s="1977" t="s">
        <v>2809</v>
      </c>
      <c r="H1717" s="1977" t="s">
        <v>2810</v>
      </c>
      <c r="I1717" s="1979" t="s">
        <v>2788</v>
      </c>
      <c r="J1717" s="1980">
        <v>1</v>
      </c>
      <c r="K1717" s="1981">
        <v>44454</v>
      </c>
      <c r="L1717" s="1981">
        <v>44561</v>
      </c>
      <c r="M1717" s="1982">
        <f t="shared" si="60"/>
        <v>15.285714285714286</v>
      </c>
      <c r="N1717" s="1983">
        <v>1</v>
      </c>
      <c r="O1717" s="1979" t="s">
        <v>2811</v>
      </c>
      <c r="P1717" s="1983">
        <f t="shared" si="61"/>
        <v>1</v>
      </c>
      <c r="Q1717" s="1984" t="str" cm="1">
        <f t="array" aca="1" ref="Q1717" ca="1">IF(ISNUMBER(P1717),IF(P1717=100%,"CUMPLIDA",IF(AND(ISNUMBER(L1717),ISNUMBER(INDIRECT("FECHA_"&amp;$B1717,1))), IF(L1717&lt;=INDIRECT("FECHA_"&amp;$B1717,1),"INCUMPLIDA","PROCESO"), "VERIFICAR FECHA")),"SIN VALOR AVANCE")</f>
        <v>CUMPLIDA</v>
      </c>
    </row>
    <row r="1718" spans="1:17" ht="180" x14ac:dyDescent="0.2">
      <c r="A1718" s="1974" t="s">
        <v>12</v>
      </c>
      <c r="B1718" s="1975" t="s">
        <v>14</v>
      </c>
      <c r="C1718" s="1976"/>
      <c r="D1718" s="1976"/>
      <c r="E1718" s="1978"/>
      <c r="F1718" s="1978"/>
      <c r="G1718" s="1977" t="s">
        <v>2812</v>
      </c>
      <c r="H1718" s="1977" t="s">
        <v>2813</v>
      </c>
      <c r="I1718" s="1979" t="s">
        <v>2792</v>
      </c>
      <c r="J1718" s="1980">
        <v>3</v>
      </c>
      <c r="K1718" s="1981">
        <v>44470</v>
      </c>
      <c r="L1718" s="1981">
        <v>44865</v>
      </c>
      <c r="M1718" s="1982">
        <f t="shared" si="60"/>
        <v>56.428571428571431</v>
      </c>
      <c r="N1718" s="1983">
        <v>1</v>
      </c>
      <c r="O1718" s="1979" t="s">
        <v>2811</v>
      </c>
      <c r="P1718" s="1983">
        <f t="shared" si="61"/>
        <v>1</v>
      </c>
      <c r="Q1718" s="1984" t="str" cm="1">
        <f t="array" aca="1" ref="Q1718" ca="1">IF(ISNUMBER(P1718),IF(P1718=100%,"CUMPLIDA",IF(AND(ISNUMBER(L1718),ISNUMBER(INDIRECT("FECHA_"&amp;$B1718,1))), IF(L1718&lt;=INDIRECT("FECHA_"&amp;$B1718,1),"INCUMPLIDA","PROCESO"), "VERIFICAR FECHA")),"SIN VALOR AVANCE")</f>
        <v>CUMPLIDA</v>
      </c>
    </row>
    <row r="1719" spans="1:17" ht="135.75" x14ac:dyDescent="0.2">
      <c r="A1719" s="1974" t="s">
        <v>12</v>
      </c>
      <c r="B1719" s="1975" t="s">
        <v>14</v>
      </c>
      <c r="C1719" s="1976"/>
      <c r="D1719" s="1976"/>
      <c r="E1719" s="1978"/>
      <c r="F1719" s="1978"/>
      <c r="G1719" s="1977" t="s">
        <v>2814</v>
      </c>
      <c r="H1719" s="1977" t="s">
        <v>2815</v>
      </c>
      <c r="I1719" s="1979" t="s">
        <v>2816</v>
      </c>
      <c r="J1719" s="1980">
        <v>6</v>
      </c>
      <c r="K1719" s="1981">
        <v>44470</v>
      </c>
      <c r="L1719" s="1981">
        <v>44651</v>
      </c>
      <c r="M1719" s="1982">
        <f t="shared" si="60"/>
        <v>25.857142857142858</v>
      </c>
      <c r="N1719" s="1983">
        <v>1</v>
      </c>
      <c r="O1719" s="1979" t="s">
        <v>2811</v>
      </c>
      <c r="P1719" s="1983">
        <f t="shared" si="61"/>
        <v>1</v>
      </c>
      <c r="Q1719" s="1984" t="str" cm="1">
        <f t="array" aca="1" ref="Q1719" ca="1">IF(ISNUMBER(P1719),IF(P1719=100%,"CUMPLIDA",IF(AND(ISNUMBER(L1719),ISNUMBER(INDIRECT("FECHA_"&amp;$B1719,1))), IF(L1719&lt;=INDIRECT("FECHA_"&amp;$B1719,1),"INCUMPLIDA","PROCESO"), "VERIFICAR FECHA")),"SIN VALOR AVANCE")</f>
        <v>CUMPLIDA</v>
      </c>
    </row>
    <row r="1720" spans="1:17" ht="165" x14ac:dyDescent="0.2">
      <c r="A1720" s="1974" t="s">
        <v>12</v>
      </c>
      <c r="B1720" s="1975" t="s">
        <v>14</v>
      </c>
      <c r="C1720" s="1976"/>
      <c r="D1720" s="1976"/>
      <c r="E1720" s="1978"/>
      <c r="F1720" s="1978"/>
      <c r="G1720" s="1977" t="s">
        <v>2817</v>
      </c>
      <c r="H1720" s="1977" t="s">
        <v>2818</v>
      </c>
      <c r="I1720" s="1979" t="s">
        <v>2819</v>
      </c>
      <c r="J1720" s="1980">
        <v>1</v>
      </c>
      <c r="K1720" s="1981">
        <v>44470</v>
      </c>
      <c r="L1720" s="1981">
        <v>44742</v>
      </c>
      <c r="M1720" s="1982">
        <f t="shared" si="60"/>
        <v>38.857142857142854</v>
      </c>
      <c r="N1720" s="1983">
        <v>1</v>
      </c>
      <c r="O1720" s="1979" t="s">
        <v>2820</v>
      </c>
      <c r="P1720" s="1983">
        <f t="shared" si="61"/>
        <v>1</v>
      </c>
      <c r="Q1720" s="1984" t="str" cm="1">
        <f t="array" aca="1" ref="Q1720" ca="1">IF(ISNUMBER(P1720),IF(P1720=100%,"CUMPLIDA",IF(AND(ISNUMBER(L1720),ISNUMBER(INDIRECT("FECHA_"&amp;$B1720,1))), IF(L1720&lt;=INDIRECT("FECHA_"&amp;$B1720,1),"INCUMPLIDA","PROCESO"), "VERIFICAR FECHA")),"SIN VALOR AVANCE")</f>
        <v>CUMPLIDA</v>
      </c>
    </row>
    <row r="1721" spans="1:17" ht="120.75" x14ac:dyDescent="0.2">
      <c r="A1721" s="1974" t="s">
        <v>12</v>
      </c>
      <c r="B1721" s="1975" t="s">
        <v>14</v>
      </c>
      <c r="C1721" s="1976"/>
      <c r="D1721" s="1976"/>
      <c r="E1721" s="1978"/>
      <c r="F1721" s="1978"/>
      <c r="G1721" s="1977" t="s">
        <v>2821</v>
      </c>
      <c r="H1721" s="1977" t="s">
        <v>2822</v>
      </c>
      <c r="I1721" s="1979" t="s">
        <v>2788</v>
      </c>
      <c r="J1721" s="1980">
        <v>1</v>
      </c>
      <c r="K1721" s="1981">
        <v>44454</v>
      </c>
      <c r="L1721" s="1981">
        <v>44561</v>
      </c>
      <c r="M1721" s="1982">
        <f t="shared" si="60"/>
        <v>15.285714285714286</v>
      </c>
      <c r="N1721" s="1983">
        <v>1</v>
      </c>
      <c r="O1721" s="1979" t="s">
        <v>2789</v>
      </c>
      <c r="P1721" s="1983">
        <f t="shared" si="61"/>
        <v>1</v>
      </c>
      <c r="Q1721" s="1984" t="str" cm="1">
        <f t="array" aca="1" ref="Q1721" ca="1">IF(ISNUMBER(P1721),IF(P1721=100%,"CUMPLIDA",IF(AND(ISNUMBER(L1721),ISNUMBER(INDIRECT("FECHA_"&amp;$B1721,1))), IF(L1721&lt;=INDIRECT("FECHA_"&amp;$B1721,1),"INCUMPLIDA","PROCESO"), "VERIFICAR FECHA")),"SIN VALOR AVANCE")</f>
        <v>CUMPLIDA</v>
      </c>
    </row>
    <row r="1722" spans="1:17" ht="120.75" x14ac:dyDescent="0.2">
      <c r="A1722" s="1974" t="s">
        <v>12</v>
      </c>
      <c r="B1722" s="1975" t="s">
        <v>14</v>
      </c>
      <c r="C1722" s="1976"/>
      <c r="D1722" s="1976"/>
      <c r="E1722" s="1978"/>
      <c r="F1722" s="1978"/>
      <c r="G1722" s="1977" t="s">
        <v>2823</v>
      </c>
      <c r="H1722" s="1977" t="s">
        <v>2822</v>
      </c>
      <c r="I1722" s="1979" t="s">
        <v>2788</v>
      </c>
      <c r="J1722" s="1980">
        <v>1</v>
      </c>
      <c r="K1722" s="1981">
        <v>44454</v>
      </c>
      <c r="L1722" s="1981">
        <v>44561</v>
      </c>
      <c r="M1722" s="1982">
        <f t="shared" si="60"/>
        <v>15.285714285714286</v>
      </c>
      <c r="N1722" s="1983">
        <v>1</v>
      </c>
      <c r="O1722" s="1979" t="s">
        <v>2789</v>
      </c>
      <c r="P1722" s="1983">
        <f t="shared" si="61"/>
        <v>1</v>
      </c>
      <c r="Q1722" s="1984" t="str" cm="1">
        <f t="array" aca="1" ref="Q1722" ca="1">IF(ISNUMBER(P1722),IF(P1722=100%,"CUMPLIDA",IF(AND(ISNUMBER(L1722),ISNUMBER(INDIRECT("FECHA_"&amp;$B1722,1))), IF(L1722&lt;=INDIRECT("FECHA_"&amp;$B1722,1),"INCUMPLIDA","PROCESO"), "VERIFICAR FECHA")),"SIN VALOR AVANCE")</f>
        <v>CUMPLIDA</v>
      </c>
    </row>
    <row r="1723" spans="1:17" ht="135.75" x14ac:dyDescent="0.2">
      <c r="A1723" s="1990" t="s">
        <v>22</v>
      </c>
      <c r="B1723" s="1974" t="s">
        <v>14</v>
      </c>
      <c r="C1723" s="1991" t="s">
        <v>2824</v>
      </c>
      <c r="D1723" s="1991" t="s">
        <v>2633</v>
      </c>
      <c r="E1723" s="1992" t="s">
        <v>2825</v>
      </c>
      <c r="F1723" s="1992" t="s">
        <v>2826</v>
      </c>
      <c r="G1723" s="1978" t="s">
        <v>2827</v>
      </c>
      <c r="H1723" s="1977" t="s">
        <v>2828</v>
      </c>
      <c r="I1723" s="1979" t="s">
        <v>2829</v>
      </c>
      <c r="J1723" s="1980">
        <v>1</v>
      </c>
      <c r="K1723" s="1981">
        <v>44440</v>
      </c>
      <c r="L1723" s="1981">
        <v>44530</v>
      </c>
      <c r="M1723" s="1982">
        <f t="shared" si="60"/>
        <v>12.857142857142858</v>
      </c>
      <c r="N1723" s="1983">
        <v>1</v>
      </c>
      <c r="O1723" s="1979" t="s">
        <v>2830</v>
      </c>
      <c r="P1723" s="1983">
        <f t="shared" si="61"/>
        <v>1</v>
      </c>
      <c r="Q1723" s="1984" t="str" cm="1">
        <f t="array" aca="1" ref="Q1723" ca="1">IF(ISNUMBER(P1723),IF(P1723=100%,"CUMPLIDA",IF(AND(ISNUMBER(L1723),ISNUMBER(INDIRECT("FECHA_"&amp;$B1723,1))), IF(L1723&lt;=INDIRECT("FECHA_"&amp;$B1723,1),"INCUMPLIDA","PROCESO"), "VERIFICAR FECHA")),"SIN VALOR AVANCE")</f>
        <v>CUMPLIDA</v>
      </c>
    </row>
    <row r="1724" spans="1:17" ht="105.75" x14ac:dyDescent="0.2">
      <c r="A1724" s="1990" t="s">
        <v>22</v>
      </c>
      <c r="B1724" s="1974" t="s">
        <v>14</v>
      </c>
      <c r="C1724" s="1991"/>
      <c r="D1724" s="1991"/>
      <c r="E1724" s="1993"/>
      <c r="F1724" s="1993"/>
      <c r="G1724" s="1978"/>
      <c r="H1724" s="1977" t="s">
        <v>2831</v>
      </c>
      <c r="I1724" s="1979" t="s">
        <v>2832</v>
      </c>
      <c r="J1724" s="1980">
        <v>1</v>
      </c>
      <c r="K1724" s="1981">
        <v>44531</v>
      </c>
      <c r="L1724" s="1981">
        <v>44561</v>
      </c>
      <c r="M1724" s="1982">
        <f t="shared" si="60"/>
        <v>4.2857142857142856</v>
      </c>
      <c r="N1724" s="1983">
        <v>1</v>
      </c>
      <c r="O1724" s="1979" t="s">
        <v>2833</v>
      </c>
      <c r="P1724" s="1983">
        <f t="shared" si="61"/>
        <v>1</v>
      </c>
      <c r="Q1724" s="1984" t="str" cm="1">
        <f t="array" aca="1" ref="Q1724" ca="1">IF(ISNUMBER(P1724),IF(P1724=100%,"CUMPLIDA",IF(AND(ISNUMBER(L1724),ISNUMBER(INDIRECT("FECHA_"&amp;$B1724,1))), IF(L1724&lt;=INDIRECT("FECHA_"&amp;$B1724,1),"INCUMPLIDA","PROCESO"), "VERIFICAR FECHA")),"SIN VALOR AVANCE")</f>
        <v>CUMPLIDA</v>
      </c>
    </row>
    <row r="1725" spans="1:17" ht="105.75" x14ac:dyDescent="0.2">
      <c r="A1725" s="1990" t="s">
        <v>22</v>
      </c>
      <c r="B1725" s="1974" t="s">
        <v>14</v>
      </c>
      <c r="C1725" s="1991"/>
      <c r="D1725" s="1991"/>
      <c r="E1725" s="1994"/>
      <c r="F1725" s="1993"/>
      <c r="G1725" s="1978" t="s">
        <v>2834</v>
      </c>
      <c r="H1725" s="1977" t="s">
        <v>2835</v>
      </c>
      <c r="I1725" s="1979" t="s">
        <v>2836</v>
      </c>
      <c r="J1725" s="1980">
        <v>1</v>
      </c>
      <c r="K1725" s="1981">
        <v>44531</v>
      </c>
      <c r="L1725" s="1981">
        <v>44712</v>
      </c>
      <c r="M1725" s="1982">
        <f t="shared" si="60"/>
        <v>25.857142857142858</v>
      </c>
      <c r="N1725" s="1983">
        <v>1</v>
      </c>
      <c r="O1725" s="1979" t="s">
        <v>2833</v>
      </c>
      <c r="P1725" s="1983">
        <f t="shared" si="61"/>
        <v>1</v>
      </c>
      <c r="Q1725" s="1984" t="str" cm="1">
        <f t="array" aca="1" ref="Q1725" ca="1">IF(ISNUMBER(P1725),IF(P1725=100%,"CUMPLIDA",IF(AND(ISNUMBER(L1725),ISNUMBER(INDIRECT("FECHA_"&amp;$B1725,1))), IF(L1725&lt;=INDIRECT("FECHA_"&amp;$B1725,1),"INCUMPLIDA","PROCESO"), "VERIFICAR FECHA")),"SIN VALOR AVANCE")</f>
        <v>CUMPLIDA</v>
      </c>
    </row>
    <row r="1726" spans="1:17" ht="105.75" x14ac:dyDescent="0.2">
      <c r="A1726" s="1990" t="s">
        <v>22</v>
      </c>
      <c r="B1726" s="1974" t="s">
        <v>14</v>
      </c>
      <c r="C1726" s="1991"/>
      <c r="D1726" s="1991"/>
      <c r="E1726" s="1992" t="s">
        <v>2837</v>
      </c>
      <c r="F1726" s="1993"/>
      <c r="G1726" s="1978"/>
      <c r="H1726" s="1977" t="s">
        <v>2838</v>
      </c>
      <c r="I1726" s="1979" t="s">
        <v>2839</v>
      </c>
      <c r="J1726" s="1980">
        <v>1</v>
      </c>
      <c r="K1726" s="1981">
        <v>44713</v>
      </c>
      <c r="L1726" s="1981">
        <v>45289</v>
      </c>
      <c r="M1726" s="1982">
        <f t="shared" si="60"/>
        <v>82.285714285714292</v>
      </c>
      <c r="N1726" s="1983">
        <v>1</v>
      </c>
      <c r="O1726" s="1979" t="s">
        <v>2833</v>
      </c>
      <c r="P1726" s="1983">
        <f t="shared" si="61"/>
        <v>1</v>
      </c>
      <c r="Q1726" s="1984" t="str" cm="1">
        <f t="array" aca="1" ref="Q1726" ca="1">IF(ISNUMBER(P1726),IF(P1726=100%,"CUMPLIDA",IF(AND(ISNUMBER(L1726),ISNUMBER(INDIRECT("FECHA_"&amp;$B1726,1))), IF(L1726&lt;=INDIRECT("FECHA_"&amp;$B1726,1),"INCUMPLIDA","PROCESO"), "VERIFICAR FECHA")),"SIN VALOR AVANCE")</f>
        <v>CUMPLIDA</v>
      </c>
    </row>
    <row r="1727" spans="1:17" ht="105.75" x14ac:dyDescent="0.2">
      <c r="A1727" s="1990" t="s">
        <v>22</v>
      </c>
      <c r="B1727" s="1974" t="s">
        <v>14</v>
      </c>
      <c r="C1727" s="1991"/>
      <c r="D1727" s="1991"/>
      <c r="E1727" s="1993"/>
      <c r="F1727" s="1993"/>
      <c r="G1727" s="1977" t="s">
        <v>2840</v>
      </c>
      <c r="H1727" s="1977" t="s">
        <v>2841</v>
      </c>
      <c r="I1727" s="1979" t="s">
        <v>112</v>
      </c>
      <c r="J1727" s="1980">
        <v>6</v>
      </c>
      <c r="K1727" s="1981">
        <v>44805</v>
      </c>
      <c r="L1727" s="1981">
        <v>45289</v>
      </c>
      <c r="M1727" s="1982">
        <f t="shared" si="60"/>
        <v>69.142857142857139</v>
      </c>
      <c r="N1727" s="1983">
        <v>1</v>
      </c>
      <c r="O1727" s="1979" t="s">
        <v>2833</v>
      </c>
      <c r="P1727" s="1983">
        <f t="shared" si="61"/>
        <v>1</v>
      </c>
      <c r="Q1727" s="1984" t="str" cm="1">
        <f t="array" aca="1" ref="Q1727" ca="1">IF(ISNUMBER(P1727),IF(P1727=100%,"CUMPLIDA",IF(AND(ISNUMBER(L1727),ISNUMBER(INDIRECT("FECHA_"&amp;$B1727,1))), IF(L1727&lt;=INDIRECT("FECHA_"&amp;$B1727,1),"INCUMPLIDA","PROCESO"), "VERIFICAR FECHA")),"SIN VALOR AVANCE")</f>
        <v>CUMPLIDA</v>
      </c>
    </row>
    <row r="1728" spans="1:17" ht="120.75" x14ac:dyDescent="0.2">
      <c r="A1728" s="1990" t="s">
        <v>22</v>
      </c>
      <c r="B1728" s="1974" t="s">
        <v>14</v>
      </c>
      <c r="C1728" s="1991"/>
      <c r="D1728" s="1991"/>
      <c r="E1728" s="1994"/>
      <c r="F1728" s="1993"/>
      <c r="G1728" s="1978" t="s">
        <v>2842</v>
      </c>
      <c r="H1728" s="1977" t="s">
        <v>2828</v>
      </c>
      <c r="I1728" s="1979" t="s">
        <v>2829</v>
      </c>
      <c r="J1728" s="1980">
        <v>1</v>
      </c>
      <c r="K1728" s="1981">
        <v>44440</v>
      </c>
      <c r="L1728" s="1981">
        <v>44530</v>
      </c>
      <c r="M1728" s="1982">
        <f t="shared" si="60"/>
        <v>12.857142857142858</v>
      </c>
      <c r="N1728" s="1983">
        <v>1</v>
      </c>
      <c r="O1728" s="1979" t="s">
        <v>2843</v>
      </c>
      <c r="P1728" s="1983">
        <f t="shared" si="61"/>
        <v>1</v>
      </c>
      <c r="Q1728" s="1984" t="str" cm="1">
        <f t="array" aca="1" ref="Q1728" ca="1">IF(ISNUMBER(P1728),IF(P1728=100%,"CUMPLIDA",IF(AND(ISNUMBER(L1728),ISNUMBER(INDIRECT("FECHA_"&amp;$B1728,1))), IF(L1728&lt;=INDIRECT("FECHA_"&amp;$B1728,1),"INCUMPLIDA","PROCESO"), "VERIFICAR FECHA")),"SIN VALOR AVANCE")</f>
        <v>CUMPLIDA</v>
      </c>
    </row>
    <row r="1729" spans="1:17" ht="105.75" x14ac:dyDescent="0.2">
      <c r="A1729" s="1990" t="s">
        <v>22</v>
      </c>
      <c r="B1729" s="1974" t="s">
        <v>14</v>
      </c>
      <c r="C1729" s="1991"/>
      <c r="D1729" s="1991"/>
      <c r="E1729" s="1992" t="s">
        <v>2844</v>
      </c>
      <c r="F1729" s="1993"/>
      <c r="G1729" s="1978"/>
      <c r="H1729" s="1977" t="s">
        <v>2831</v>
      </c>
      <c r="I1729" s="1979" t="s">
        <v>2832</v>
      </c>
      <c r="J1729" s="1980">
        <v>1</v>
      </c>
      <c r="K1729" s="1981">
        <v>44531</v>
      </c>
      <c r="L1729" s="1981">
        <v>44561</v>
      </c>
      <c r="M1729" s="1982">
        <f t="shared" si="60"/>
        <v>4.2857142857142856</v>
      </c>
      <c r="N1729" s="1983">
        <v>1</v>
      </c>
      <c r="O1729" s="1979" t="s">
        <v>2833</v>
      </c>
      <c r="P1729" s="1983">
        <f t="shared" si="61"/>
        <v>1</v>
      </c>
      <c r="Q1729" s="1984" t="str" cm="1">
        <f t="array" aca="1" ref="Q1729" ca="1">IF(ISNUMBER(P1729),IF(P1729=100%,"CUMPLIDA",IF(AND(ISNUMBER(L1729),ISNUMBER(INDIRECT("FECHA_"&amp;$B1729,1))), IF(L1729&lt;=INDIRECT("FECHA_"&amp;$B1729,1),"INCUMPLIDA","PROCESO"), "VERIFICAR FECHA")),"SIN VALOR AVANCE")</f>
        <v>CUMPLIDA</v>
      </c>
    </row>
    <row r="1730" spans="1:17" ht="120.75" x14ac:dyDescent="0.2">
      <c r="A1730" s="1990" t="s">
        <v>22</v>
      </c>
      <c r="B1730" s="1974" t="s">
        <v>14</v>
      </c>
      <c r="C1730" s="1991"/>
      <c r="D1730" s="1991"/>
      <c r="E1730" s="1993"/>
      <c r="F1730" s="1993"/>
      <c r="G1730" s="1978" t="s">
        <v>2845</v>
      </c>
      <c r="H1730" s="1977" t="s">
        <v>2828</v>
      </c>
      <c r="I1730" s="1979" t="s">
        <v>2829</v>
      </c>
      <c r="J1730" s="1980">
        <v>1</v>
      </c>
      <c r="K1730" s="1981">
        <v>44440</v>
      </c>
      <c r="L1730" s="1981">
        <v>44530</v>
      </c>
      <c r="M1730" s="1982">
        <f t="shared" si="60"/>
        <v>12.857142857142858</v>
      </c>
      <c r="N1730" s="1983">
        <v>1</v>
      </c>
      <c r="O1730" s="1979" t="s">
        <v>2843</v>
      </c>
      <c r="P1730" s="1983">
        <f t="shared" si="61"/>
        <v>1</v>
      </c>
      <c r="Q1730" s="1984" t="str" cm="1">
        <f t="array" aca="1" ref="Q1730" ca="1">IF(ISNUMBER(P1730),IF(P1730=100%,"CUMPLIDA",IF(AND(ISNUMBER(L1730),ISNUMBER(INDIRECT("FECHA_"&amp;$B1730,1))), IF(L1730&lt;=INDIRECT("FECHA_"&amp;$B1730,1),"INCUMPLIDA","PROCESO"), "VERIFICAR FECHA")),"SIN VALOR AVANCE")</f>
        <v>CUMPLIDA</v>
      </c>
    </row>
    <row r="1731" spans="1:17" ht="105.75" x14ac:dyDescent="0.2">
      <c r="A1731" s="1990" t="s">
        <v>22</v>
      </c>
      <c r="B1731" s="1974" t="s">
        <v>14</v>
      </c>
      <c r="C1731" s="1991"/>
      <c r="D1731" s="1991"/>
      <c r="E1731" s="1994"/>
      <c r="F1731" s="1993"/>
      <c r="G1731" s="1978"/>
      <c r="H1731" s="1977" t="s">
        <v>2831</v>
      </c>
      <c r="I1731" s="1979" t="s">
        <v>2832</v>
      </c>
      <c r="J1731" s="1980">
        <v>1</v>
      </c>
      <c r="K1731" s="1981">
        <v>44531</v>
      </c>
      <c r="L1731" s="1981">
        <v>44561</v>
      </c>
      <c r="M1731" s="1982">
        <f t="shared" si="60"/>
        <v>4.2857142857142856</v>
      </c>
      <c r="N1731" s="1983">
        <v>1</v>
      </c>
      <c r="O1731" s="1979" t="s">
        <v>2833</v>
      </c>
      <c r="P1731" s="1983">
        <f t="shared" si="61"/>
        <v>1</v>
      </c>
      <c r="Q1731" s="1984" t="str" cm="1">
        <f t="array" aca="1" ref="Q1731" ca="1">IF(ISNUMBER(P1731),IF(P1731=100%,"CUMPLIDA",IF(AND(ISNUMBER(L1731),ISNUMBER(INDIRECT("FECHA_"&amp;$B1731,1))), IF(L1731&lt;=INDIRECT("FECHA_"&amp;$B1731,1),"INCUMPLIDA","PROCESO"), "VERIFICAR FECHA")),"SIN VALOR AVANCE")</f>
        <v>CUMPLIDA</v>
      </c>
    </row>
    <row r="1732" spans="1:17" ht="135" x14ac:dyDescent="0.2">
      <c r="A1732" s="1990" t="s">
        <v>22</v>
      </c>
      <c r="B1732" s="1974" t="s">
        <v>14</v>
      </c>
      <c r="C1732" s="1991"/>
      <c r="D1732" s="1991"/>
      <c r="E1732" s="1992" t="s">
        <v>2846</v>
      </c>
      <c r="F1732" s="1993"/>
      <c r="G1732" s="1977" t="s">
        <v>2847</v>
      </c>
      <c r="H1732" s="1977" t="s">
        <v>2848</v>
      </c>
      <c r="I1732" s="1979" t="s">
        <v>2849</v>
      </c>
      <c r="J1732" s="1980">
        <v>1</v>
      </c>
      <c r="K1732" s="1981">
        <v>44440</v>
      </c>
      <c r="L1732" s="1981">
        <v>44651</v>
      </c>
      <c r="M1732" s="1982">
        <f t="shared" si="60"/>
        <v>30.142857142857142</v>
      </c>
      <c r="N1732" s="1983">
        <v>1</v>
      </c>
      <c r="O1732" s="1979" t="s">
        <v>2850</v>
      </c>
      <c r="P1732" s="1983">
        <f t="shared" si="61"/>
        <v>1</v>
      </c>
      <c r="Q1732" s="1984" t="str" cm="1">
        <f t="array" aca="1" ref="Q1732" ca="1">IF(ISNUMBER(P1732),IF(P1732=100%,"CUMPLIDA",IF(AND(ISNUMBER(L1732),ISNUMBER(INDIRECT("FECHA_"&amp;$B1732,1))), IF(L1732&lt;=INDIRECT("FECHA_"&amp;$B1732,1),"INCUMPLIDA","PROCESO"), "VERIFICAR FECHA")),"SIN VALOR AVANCE")</f>
        <v>CUMPLIDA</v>
      </c>
    </row>
    <row r="1733" spans="1:17" ht="105.75" x14ac:dyDescent="0.2">
      <c r="A1733" s="1990" t="s">
        <v>22</v>
      </c>
      <c r="B1733" s="1974" t="s">
        <v>14</v>
      </c>
      <c r="C1733" s="1991"/>
      <c r="D1733" s="1991"/>
      <c r="E1733" s="1993"/>
      <c r="F1733" s="1993"/>
      <c r="G1733" s="1978" t="s">
        <v>2851</v>
      </c>
      <c r="H1733" s="1977" t="s">
        <v>2852</v>
      </c>
      <c r="I1733" s="1979" t="s">
        <v>2829</v>
      </c>
      <c r="J1733" s="1980">
        <v>1</v>
      </c>
      <c r="K1733" s="1981">
        <v>44440</v>
      </c>
      <c r="L1733" s="1981">
        <v>44592</v>
      </c>
      <c r="M1733" s="1982">
        <f t="shared" ref="M1733:M1796" si="62">(L1733-K1733)/7</f>
        <v>21.714285714285715</v>
      </c>
      <c r="N1733" s="1983">
        <v>1</v>
      </c>
      <c r="O1733" s="1979" t="s">
        <v>2833</v>
      </c>
      <c r="P1733" s="1983">
        <f t="shared" si="61"/>
        <v>1</v>
      </c>
      <c r="Q1733" s="1984" t="str" cm="1">
        <f t="array" aca="1" ref="Q1733" ca="1">IF(ISNUMBER(P1733),IF(P1733=100%,"CUMPLIDA",IF(AND(ISNUMBER(L1733),ISNUMBER(INDIRECT("FECHA_"&amp;$B1733,1))), IF(L1733&lt;=INDIRECT("FECHA_"&amp;$B1733,1),"INCUMPLIDA","PROCESO"), "VERIFICAR FECHA")),"SIN VALOR AVANCE")</f>
        <v>CUMPLIDA</v>
      </c>
    </row>
    <row r="1734" spans="1:17" ht="105.75" x14ac:dyDescent="0.2">
      <c r="A1734" s="1990" t="s">
        <v>22</v>
      </c>
      <c r="B1734" s="1974" t="s">
        <v>14</v>
      </c>
      <c r="C1734" s="1991"/>
      <c r="D1734" s="1991"/>
      <c r="E1734" s="1994"/>
      <c r="F1734" s="1994"/>
      <c r="G1734" s="1978"/>
      <c r="H1734" s="1977" t="s">
        <v>2853</v>
      </c>
      <c r="I1734" s="1979" t="s">
        <v>2832</v>
      </c>
      <c r="J1734" s="1980">
        <v>1</v>
      </c>
      <c r="K1734" s="1981">
        <v>44593</v>
      </c>
      <c r="L1734" s="1981">
        <v>44621</v>
      </c>
      <c r="M1734" s="1982">
        <f t="shared" si="62"/>
        <v>4</v>
      </c>
      <c r="N1734" s="1983">
        <v>1</v>
      </c>
      <c r="O1734" s="1979" t="s">
        <v>2833</v>
      </c>
      <c r="P1734" s="1983">
        <f t="shared" si="61"/>
        <v>1</v>
      </c>
      <c r="Q1734" s="1984" t="str" cm="1">
        <f t="array" aca="1" ref="Q1734" ca="1">IF(ISNUMBER(P1734),IF(P1734=100%,"CUMPLIDA",IF(AND(ISNUMBER(L1734),ISNUMBER(INDIRECT("FECHA_"&amp;$B1734,1))), IF(L1734&lt;=INDIRECT("FECHA_"&amp;$B1734,1),"INCUMPLIDA","PROCESO"), "VERIFICAR FECHA")),"SIN VALOR AVANCE")</f>
        <v>CUMPLIDA</v>
      </c>
    </row>
    <row r="1735" spans="1:17" ht="60" x14ac:dyDescent="0.2">
      <c r="A1735" s="1990" t="s">
        <v>21</v>
      </c>
      <c r="B1735" s="1974" t="s">
        <v>14</v>
      </c>
      <c r="C1735" s="1976" t="s">
        <v>2854</v>
      </c>
      <c r="D1735" s="1976" t="s">
        <v>2855</v>
      </c>
      <c r="E1735" s="1978" t="s">
        <v>2856</v>
      </c>
      <c r="F1735" s="1978" t="s">
        <v>2857</v>
      </c>
      <c r="G1735" s="1977" t="s">
        <v>2858</v>
      </c>
      <c r="H1735" s="1977" t="s">
        <v>2859</v>
      </c>
      <c r="I1735" s="1979" t="s">
        <v>2860</v>
      </c>
      <c r="J1735" s="1995">
        <v>1</v>
      </c>
      <c r="K1735" s="1981">
        <v>44593</v>
      </c>
      <c r="L1735" s="1981">
        <v>44743</v>
      </c>
      <c r="M1735" s="1982">
        <f t="shared" si="62"/>
        <v>21.428571428571427</v>
      </c>
      <c r="N1735" s="1983">
        <v>1</v>
      </c>
      <c r="O1735" s="1979" t="s">
        <v>2861</v>
      </c>
      <c r="P1735" s="1983">
        <f t="shared" si="61"/>
        <v>1</v>
      </c>
      <c r="Q1735" s="1984" t="str" cm="1">
        <f t="array" aca="1" ref="Q1735" ca="1">IF(ISNUMBER(P1735),IF(P1735=100%,"CUMPLIDA",IF(AND(ISNUMBER(L1735),ISNUMBER(INDIRECT("FECHA_"&amp;$B1735,1))), IF(L1735&lt;=INDIRECT("FECHA_"&amp;$B1735,1),"INCUMPLIDA","PROCESO"), "VERIFICAR FECHA")),"SIN VALOR AVANCE")</f>
        <v>CUMPLIDA</v>
      </c>
    </row>
    <row r="1736" spans="1:17" ht="75" x14ac:dyDescent="0.2">
      <c r="A1736" s="1990" t="s">
        <v>21</v>
      </c>
      <c r="B1736" s="1974" t="s">
        <v>14</v>
      </c>
      <c r="C1736" s="1976"/>
      <c r="D1736" s="1976"/>
      <c r="E1736" s="1978"/>
      <c r="F1736" s="1978"/>
      <c r="G1736" s="1977" t="s">
        <v>2862</v>
      </c>
      <c r="H1736" s="1977" t="s">
        <v>2863</v>
      </c>
      <c r="I1736" s="1979" t="s">
        <v>2864</v>
      </c>
      <c r="J1736" s="1995">
        <v>1</v>
      </c>
      <c r="K1736" s="1981">
        <v>44756</v>
      </c>
      <c r="L1736" s="1981">
        <v>44926</v>
      </c>
      <c r="M1736" s="1982">
        <f t="shared" si="62"/>
        <v>24.285714285714285</v>
      </c>
      <c r="N1736" s="1983">
        <v>1</v>
      </c>
      <c r="O1736" s="1979" t="s">
        <v>2861</v>
      </c>
      <c r="P1736" s="1983">
        <f t="shared" si="61"/>
        <v>1</v>
      </c>
      <c r="Q1736" s="1984" t="str" cm="1">
        <f t="array" aca="1" ref="Q1736" ca="1">IF(ISNUMBER(P1736),IF(P1736=100%,"CUMPLIDA",IF(AND(ISNUMBER(L1736),ISNUMBER(INDIRECT("FECHA_"&amp;$B1736,1))), IF(L1736&lt;=INDIRECT("FECHA_"&amp;$B1736,1),"INCUMPLIDA","PROCESO"), "VERIFICAR FECHA")),"SIN VALOR AVANCE")</f>
        <v>CUMPLIDA</v>
      </c>
    </row>
    <row r="1737" spans="1:17" ht="75" x14ac:dyDescent="0.2">
      <c r="A1737" s="1990" t="s">
        <v>21</v>
      </c>
      <c r="B1737" s="1974" t="s">
        <v>14</v>
      </c>
      <c r="C1737" s="1976"/>
      <c r="D1737" s="1976"/>
      <c r="E1737" s="1978"/>
      <c r="F1737" s="1978"/>
      <c r="G1737" s="1977" t="s">
        <v>2865</v>
      </c>
      <c r="H1737" s="1977" t="s">
        <v>2866</v>
      </c>
      <c r="I1737" s="1979" t="s">
        <v>2867</v>
      </c>
      <c r="J1737" s="1995">
        <v>4</v>
      </c>
      <c r="K1737" s="1981">
        <v>44593</v>
      </c>
      <c r="L1737" s="1981">
        <v>44957</v>
      </c>
      <c r="M1737" s="1982">
        <f t="shared" si="62"/>
        <v>52</v>
      </c>
      <c r="N1737" s="1983">
        <v>1</v>
      </c>
      <c r="O1737" s="1979" t="s">
        <v>2861</v>
      </c>
      <c r="P1737" s="1983">
        <f t="shared" si="61"/>
        <v>1</v>
      </c>
      <c r="Q1737" s="1984" t="str" cm="1">
        <f t="array" aca="1" ref="Q1737" ca="1">IF(ISNUMBER(P1737),IF(P1737=100%,"CUMPLIDA",IF(AND(ISNUMBER(L1737),ISNUMBER(INDIRECT("FECHA_"&amp;$B1737,1))), IF(L1737&lt;=INDIRECT("FECHA_"&amp;$B1737,1),"INCUMPLIDA","PROCESO"), "VERIFICAR FECHA")),"SIN VALOR AVANCE")</f>
        <v>CUMPLIDA</v>
      </c>
    </row>
    <row r="1738" spans="1:17" ht="60" x14ac:dyDescent="0.2">
      <c r="A1738" s="1990" t="s">
        <v>21</v>
      </c>
      <c r="B1738" s="1974" t="s">
        <v>14</v>
      </c>
      <c r="C1738" s="1976"/>
      <c r="D1738" s="1976"/>
      <c r="E1738" s="1978"/>
      <c r="F1738" s="1978"/>
      <c r="G1738" s="1977" t="s">
        <v>2868</v>
      </c>
      <c r="H1738" s="1977" t="s">
        <v>2869</v>
      </c>
      <c r="I1738" s="1979" t="s">
        <v>2870</v>
      </c>
      <c r="J1738" s="1995">
        <v>1</v>
      </c>
      <c r="K1738" s="1981">
        <v>44562</v>
      </c>
      <c r="L1738" s="1981">
        <v>44651</v>
      </c>
      <c r="M1738" s="1982">
        <f t="shared" si="62"/>
        <v>12.714285714285714</v>
      </c>
      <c r="N1738" s="1983">
        <v>1</v>
      </c>
      <c r="O1738" s="1979" t="s">
        <v>2861</v>
      </c>
      <c r="P1738" s="1983">
        <f t="shared" si="61"/>
        <v>1</v>
      </c>
      <c r="Q1738" s="1984" t="str" cm="1">
        <f t="array" aca="1" ref="Q1738" ca="1">IF(ISNUMBER(P1738),IF(P1738=100%,"CUMPLIDA",IF(AND(ISNUMBER(L1738),ISNUMBER(INDIRECT("FECHA_"&amp;$B1738,1))), IF(L1738&lt;=INDIRECT("FECHA_"&amp;$B1738,1),"INCUMPLIDA","PROCESO"), "VERIFICAR FECHA")),"SIN VALOR AVANCE")</f>
        <v>CUMPLIDA</v>
      </c>
    </row>
    <row r="1739" spans="1:17" ht="60" x14ac:dyDescent="0.2">
      <c r="A1739" s="1990" t="s">
        <v>21</v>
      </c>
      <c r="B1739" s="1974" t="s">
        <v>14</v>
      </c>
      <c r="C1739" s="1976"/>
      <c r="D1739" s="1976"/>
      <c r="E1739" s="1978"/>
      <c r="F1739" s="1978"/>
      <c r="G1739" s="1977" t="s">
        <v>2871</v>
      </c>
      <c r="H1739" s="1977" t="s">
        <v>2872</v>
      </c>
      <c r="I1739" s="1979" t="s">
        <v>2870</v>
      </c>
      <c r="J1739" s="1995">
        <v>1</v>
      </c>
      <c r="K1739" s="1981">
        <v>44562</v>
      </c>
      <c r="L1739" s="1981">
        <v>44651</v>
      </c>
      <c r="M1739" s="1982">
        <f t="shared" si="62"/>
        <v>12.714285714285714</v>
      </c>
      <c r="N1739" s="1983">
        <v>1</v>
      </c>
      <c r="O1739" s="1979" t="s">
        <v>2861</v>
      </c>
      <c r="P1739" s="1983">
        <f t="shared" si="61"/>
        <v>1</v>
      </c>
      <c r="Q1739" s="1984" t="str" cm="1">
        <f t="array" aca="1" ref="Q1739" ca="1">IF(ISNUMBER(P1739),IF(P1739=100%,"CUMPLIDA",IF(AND(ISNUMBER(L1739),ISNUMBER(INDIRECT("FECHA_"&amp;$B1739,1))), IF(L1739&lt;=INDIRECT("FECHA_"&amp;$B1739,1),"INCUMPLIDA","PROCESO"), "VERIFICAR FECHA")),"SIN VALOR AVANCE")</f>
        <v>CUMPLIDA</v>
      </c>
    </row>
    <row r="1740" spans="1:17" ht="45.75" x14ac:dyDescent="0.2">
      <c r="A1740" s="1990" t="s">
        <v>21</v>
      </c>
      <c r="B1740" s="1974" t="s">
        <v>14</v>
      </c>
      <c r="C1740" s="1976"/>
      <c r="D1740" s="1976"/>
      <c r="E1740" s="1978"/>
      <c r="F1740" s="1978"/>
      <c r="G1740" s="1977" t="s">
        <v>2873</v>
      </c>
      <c r="H1740" s="1977" t="s">
        <v>2874</v>
      </c>
      <c r="I1740" s="1979" t="s">
        <v>2875</v>
      </c>
      <c r="J1740" s="1995">
        <v>3</v>
      </c>
      <c r="K1740" s="1981">
        <v>44593</v>
      </c>
      <c r="L1740" s="1981">
        <v>44742</v>
      </c>
      <c r="M1740" s="1982">
        <f t="shared" si="62"/>
        <v>21.285714285714285</v>
      </c>
      <c r="N1740" s="1983">
        <v>1</v>
      </c>
      <c r="O1740" s="1979" t="s">
        <v>2861</v>
      </c>
      <c r="P1740" s="1983">
        <f t="shared" si="61"/>
        <v>1</v>
      </c>
      <c r="Q1740" s="1984" t="str" cm="1">
        <f t="array" aca="1" ref="Q1740" ca="1">IF(ISNUMBER(P1740),IF(P1740=100%,"CUMPLIDA",IF(AND(ISNUMBER(L1740),ISNUMBER(INDIRECT("FECHA_"&amp;$B1740,1))), IF(L1740&lt;=INDIRECT("FECHA_"&amp;$B1740,1),"INCUMPLIDA","PROCESO"), "VERIFICAR FECHA")),"SIN VALOR AVANCE")</f>
        <v>CUMPLIDA</v>
      </c>
    </row>
    <row r="1741" spans="1:17" ht="60" x14ac:dyDescent="0.2">
      <c r="A1741" s="1990" t="s">
        <v>21</v>
      </c>
      <c r="B1741" s="1974" t="s">
        <v>14</v>
      </c>
      <c r="C1741" s="1976"/>
      <c r="D1741" s="1976"/>
      <c r="E1741" s="1978"/>
      <c r="F1741" s="1978"/>
      <c r="G1741" s="1977" t="s">
        <v>2876</v>
      </c>
      <c r="H1741" s="1977" t="s">
        <v>2877</v>
      </c>
      <c r="I1741" s="1979" t="s">
        <v>2878</v>
      </c>
      <c r="J1741" s="1995">
        <v>1</v>
      </c>
      <c r="K1741" s="1981">
        <v>44562</v>
      </c>
      <c r="L1741" s="1981">
        <v>44592</v>
      </c>
      <c r="M1741" s="1982">
        <f t="shared" si="62"/>
        <v>4.2857142857142856</v>
      </c>
      <c r="N1741" s="1983">
        <v>1</v>
      </c>
      <c r="O1741" s="1979" t="s">
        <v>2861</v>
      </c>
      <c r="P1741" s="1983">
        <f t="shared" si="61"/>
        <v>1</v>
      </c>
      <c r="Q1741" s="1984" t="str" cm="1">
        <f t="array" aca="1" ref="Q1741" ca="1">IF(ISNUMBER(P1741),IF(P1741=100%,"CUMPLIDA",IF(AND(ISNUMBER(L1741),ISNUMBER(INDIRECT("FECHA_"&amp;$B1741,1))), IF(L1741&lt;=INDIRECT("FECHA_"&amp;$B1741,1),"INCUMPLIDA","PROCESO"), "VERIFICAR FECHA")),"SIN VALOR AVANCE")</f>
        <v>CUMPLIDA</v>
      </c>
    </row>
    <row r="1742" spans="1:17" ht="60" x14ac:dyDescent="0.2">
      <c r="A1742" s="1990" t="s">
        <v>21</v>
      </c>
      <c r="B1742" s="1974" t="s">
        <v>14</v>
      </c>
      <c r="C1742" s="1976"/>
      <c r="D1742" s="1976"/>
      <c r="E1742" s="1978"/>
      <c r="F1742" s="1978"/>
      <c r="G1742" s="1977" t="s">
        <v>2879</v>
      </c>
      <c r="H1742" s="1977" t="s">
        <v>2880</v>
      </c>
      <c r="I1742" s="1979" t="s">
        <v>2881</v>
      </c>
      <c r="J1742" s="1995">
        <v>3</v>
      </c>
      <c r="K1742" s="1981">
        <v>44566</v>
      </c>
      <c r="L1742" s="1981">
        <v>45046</v>
      </c>
      <c r="M1742" s="1982">
        <f t="shared" si="62"/>
        <v>68.571428571428569</v>
      </c>
      <c r="N1742" s="1983">
        <v>1</v>
      </c>
      <c r="O1742" s="1979" t="s">
        <v>2861</v>
      </c>
      <c r="P1742" s="1983">
        <f t="shared" si="61"/>
        <v>1</v>
      </c>
      <c r="Q1742" s="1984" t="str" cm="1">
        <f t="array" aca="1" ref="Q1742" ca="1">IF(ISNUMBER(P1742),IF(P1742=100%,"CUMPLIDA",IF(AND(ISNUMBER(L1742),ISNUMBER(INDIRECT("FECHA_"&amp;$B1742,1))), IF(L1742&lt;=INDIRECT("FECHA_"&amp;$B1742,1),"INCUMPLIDA","PROCESO"), "VERIFICAR FECHA")),"SIN VALOR AVANCE")</f>
        <v>CUMPLIDA</v>
      </c>
    </row>
    <row r="1743" spans="1:17" ht="75" x14ac:dyDescent="0.2">
      <c r="A1743" s="1990" t="s">
        <v>21</v>
      </c>
      <c r="B1743" s="1974" t="s">
        <v>14</v>
      </c>
      <c r="C1743" s="1976" t="s">
        <v>2882</v>
      </c>
      <c r="D1743" s="1976" t="s">
        <v>2855</v>
      </c>
      <c r="E1743" s="1978" t="s">
        <v>2883</v>
      </c>
      <c r="F1743" s="1978" t="s">
        <v>2884</v>
      </c>
      <c r="G1743" s="1977" t="s">
        <v>2885</v>
      </c>
      <c r="H1743" s="1977" t="s">
        <v>2886</v>
      </c>
      <c r="I1743" s="1979" t="s">
        <v>2887</v>
      </c>
      <c r="J1743" s="1995">
        <v>1</v>
      </c>
      <c r="K1743" s="1981">
        <v>44621</v>
      </c>
      <c r="L1743" s="1981">
        <v>44666</v>
      </c>
      <c r="M1743" s="1982">
        <f t="shared" si="62"/>
        <v>6.4285714285714288</v>
      </c>
      <c r="N1743" s="1983">
        <v>1</v>
      </c>
      <c r="O1743" s="1979" t="s">
        <v>2888</v>
      </c>
      <c r="P1743" s="1983">
        <f t="shared" si="61"/>
        <v>1</v>
      </c>
      <c r="Q1743" s="1984" t="str" cm="1">
        <f t="array" aca="1" ref="Q1743" ca="1">IF(ISNUMBER(P1743),IF(P1743=100%,"CUMPLIDA",IF(AND(ISNUMBER(L1743),ISNUMBER(INDIRECT("FECHA_"&amp;$B1743,1))), IF(L1743&lt;=INDIRECT("FECHA_"&amp;$B1743,1),"INCUMPLIDA","PROCESO"), "VERIFICAR FECHA")),"SIN VALOR AVANCE")</f>
        <v>CUMPLIDA</v>
      </c>
    </row>
    <row r="1744" spans="1:17" ht="120" x14ac:dyDescent="0.2">
      <c r="A1744" s="1990" t="s">
        <v>21</v>
      </c>
      <c r="B1744" s="1974" t="s">
        <v>14</v>
      </c>
      <c r="C1744" s="1976"/>
      <c r="D1744" s="1976"/>
      <c r="E1744" s="1978"/>
      <c r="F1744" s="1978"/>
      <c r="G1744" s="1977" t="s">
        <v>2889</v>
      </c>
      <c r="H1744" s="1977" t="s">
        <v>2890</v>
      </c>
      <c r="I1744" s="1979" t="s">
        <v>2891</v>
      </c>
      <c r="J1744" s="1995">
        <v>2</v>
      </c>
      <c r="K1744" s="1981">
        <v>44681</v>
      </c>
      <c r="L1744" s="1981">
        <v>44864</v>
      </c>
      <c r="M1744" s="1982">
        <f t="shared" si="62"/>
        <v>26.142857142857142</v>
      </c>
      <c r="N1744" s="1983">
        <v>1</v>
      </c>
      <c r="O1744" s="1979" t="s">
        <v>2888</v>
      </c>
      <c r="P1744" s="1983">
        <f t="shared" si="61"/>
        <v>1</v>
      </c>
      <c r="Q1744" s="1984" t="str" cm="1">
        <f t="array" aca="1" ref="Q1744" ca="1">IF(ISNUMBER(P1744),IF(P1744=100%,"CUMPLIDA",IF(AND(ISNUMBER(L1744),ISNUMBER(INDIRECT("FECHA_"&amp;$B1744,1))), IF(L1744&lt;=INDIRECT("FECHA_"&amp;$B1744,1),"INCUMPLIDA","PROCESO"), "VERIFICAR FECHA")),"SIN VALOR AVANCE")</f>
        <v>CUMPLIDA</v>
      </c>
    </row>
    <row r="1745" spans="1:17" ht="75.75" x14ac:dyDescent="0.2">
      <c r="A1745" s="1990" t="s">
        <v>21</v>
      </c>
      <c r="B1745" s="1974" t="s">
        <v>14</v>
      </c>
      <c r="C1745" s="1976"/>
      <c r="D1745" s="1976"/>
      <c r="E1745" s="1978"/>
      <c r="F1745" s="1978"/>
      <c r="G1745" s="1977" t="s">
        <v>2892</v>
      </c>
      <c r="H1745" s="1977" t="s">
        <v>2893</v>
      </c>
      <c r="I1745" s="1979" t="s">
        <v>2894</v>
      </c>
      <c r="J1745" s="1995">
        <v>1</v>
      </c>
      <c r="K1745" s="1981">
        <v>44612</v>
      </c>
      <c r="L1745" s="1981">
        <v>44711</v>
      </c>
      <c r="M1745" s="1982">
        <f t="shared" si="62"/>
        <v>14.142857142857142</v>
      </c>
      <c r="N1745" s="1983">
        <v>1</v>
      </c>
      <c r="O1745" s="1979" t="s">
        <v>2895</v>
      </c>
      <c r="P1745" s="1983">
        <f t="shared" si="61"/>
        <v>1</v>
      </c>
      <c r="Q1745" s="1984" t="str" cm="1">
        <f t="array" aca="1" ref="Q1745" ca="1">IF(ISNUMBER(P1745),IF(P1745=100%,"CUMPLIDA",IF(AND(ISNUMBER(L1745),ISNUMBER(INDIRECT("FECHA_"&amp;$B1745,1))), IF(L1745&lt;=INDIRECT("FECHA_"&amp;$B1745,1),"INCUMPLIDA","PROCESO"), "VERIFICAR FECHA")),"SIN VALOR AVANCE")</f>
        <v>CUMPLIDA</v>
      </c>
    </row>
    <row r="1746" spans="1:17" ht="105" x14ac:dyDescent="0.2">
      <c r="A1746" s="1990" t="s">
        <v>21</v>
      </c>
      <c r="B1746" s="1974" t="s">
        <v>14</v>
      </c>
      <c r="C1746" s="1976"/>
      <c r="D1746" s="1976"/>
      <c r="E1746" s="1978"/>
      <c r="F1746" s="1978"/>
      <c r="G1746" s="1977" t="s">
        <v>2896</v>
      </c>
      <c r="H1746" s="1977" t="s">
        <v>2897</v>
      </c>
      <c r="I1746" s="1979" t="s">
        <v>2898</v>
      </c>
      <c r="J1746" s="1995">
        <v>9</v>
      </c>
      <c r="K1746" s="1981">
        <v>44713</v>
      </c>
      <c r="L1746" s="1981">
        <v>44804</v>
      </c>
      <c r="M1746" s="1982">
        <f t="shared" si="62"/>
        <v>13</v>
      </c>
      <c r="N1746" s="1983">
        <v>1</v>
      </c>
      <c r="O1746" s="1979" t="s">
        <v>2899</v>
      </c>
      <c r="P1746" s="1983">
        <f t="shared" si="61"/>
        <v>1</v>
      </c>
      <c r="Q1746" s="1984" t="str" cm="1">
        <f t="array" aca="1" ref="Q1746" ca="1">IF(ISNUMBER(P1746),IF(P1746=100%,"CUMPLIDA",IF(AND(ISNUMBER(L1746),ISNUMBER(INDIRECT("FECHA_"&amp;$B1746,1))), IF(L1746&lt;=INDIRECT("FECHA_"&amp;$B1746,1),"INCUMPLIDA","PROCESO"), "VERIFICAR FECHA")),"SIN VALOR AVANCE")</f>
        <v>CUMPLIDA</v>
      </c>
    </row>
    <row r="1747" spans="1:17" ht="105.75" x14ac:dyDescent="0.2">
      <c r="A1747" s="1990" t="s">
        <v>21</v>
      </c>
      <c r="B1747" s="1974" t="s">
        <v>14</v>
      </c>
      <c r="C1747" s="1976"/>
      <c r="D1747" s="1976"/>
      <c r="E1747" s="1978"/>
      <c r="F1747" s="1978"/>
      <c r="G1747" s="1977" t="s">
        <v>2900</v>
      </c>
      <c r="H1747" s="1977" t="s">
        <v>2901</v>
      </c>
      <c r="I1747" s="1979" t="s">
        <v>2891</v>
      </c>
      <c r="J1747" s="1995">
        <v>2</v>
      </c>
      <c r="K1747" s="1981">
        <v>44681</v>
      </c>
      <c r="L1747" s="1981">
        <v>44788</v>
      </c>
      <c r="M1747" s="1982">
        <f t="shared" si="62"/>
        <v>15.285714285714286</v>
      </c>
      <c r="N1747" s="1983">
        <v>1</v>
      </c>
      <c r="O1747" s="1979" t="s">
        <v>2902</v>
      </c>
      <c r="P1747" s="1983">
        <f t="shared" si="61"/>
        <v>1</v>
      </c>
      <c r="Q1747" s="1984" t="str" cm="1">
        <f t="array" aca="1" ref="Q1747" ca="1">IF(ISNUMBER(P1747),IF(P1747=100%,"CUMPLIDA",IF(AND(ISNUMBER(L1747),ISNUMBER(INDIRECT("FECHA_"&amp;$B1747,1))), IF(L1747&lt;=INDIRECT("FECHA_"&amp;$B1747,1),"INCUMPLIDA","PROCESO"), "VERIFICAR FECHA")),"SIN VALOR AVANCE")</f>
        <v>CUMPLIDA</v>
      </c>
    </row>
    <row r="1748" spans="1:17" ht="90.75" x14ac:dyDescent="0.2">
      <c r="A1748" s="1990" t="s">
        <v>21</v>
      </c>
      <c r="B1748" s="1974" t="s">
        <v>14</v>
      </c>
      <c r="C1748" s="1976"/>
      <c r="D1748" s="1976"/>
      <c r="E1748" s="1978" t="s">
        <v>2903</v>
      </c>
      <c r="F1748" s="1978"/>
      <c r="G1748" s="1977" t="s">
        <v>2904</v>
      </c>
      <c r="H1748" s="1977" t="s">
        <v>2905</v>
      </c>
      <c r="I1748" s="1979" t="s">
        <v>2906</v>
      </c>
      <c r="J1748" s="1995">
        <v>1</v>
      </c>
      <c r="K1748" s="1981">
        <v>44602</v>
      </c>
      <c r="L1748" s="1981">
        <v>44635</v>
      </c>
      <c r="M1748" s="1982">
        <f t="shared" si="62"/>
        <v>4.7142857142857144</v>
      </c>
      <c r="N1748" s="1983">
        <v>1</v>
      </c>
      <c r="O1748" s="1979" t="s">
        <v>2907</v>
      </c>
      <c r="P1748" s="1983">
        <f t="shared" si="61"/>
        <v>1</v>
      </c>
      <c r="Q1748" s="1984" t="str" cm="1">
        <f t="array" aca="1" ref="Q1748" ca="1">IF(ISNUMBER(P1748),IF(P1748=100%,"CUMPLIDA",IF(AND(ISNUMBER(L1748),ISNUMBER(INDIRECT("FECHA_"&amp;$B1748,1))), IF(L1748&lt;=INDIRECT("FECHA_"&amp;$B1748,1),"INCUMPLIDA","PROCESO"), "VERIFICAR FECHA")),"SIN VALOR AVANCE")</f>
        <v>CUMPLIDA</v>
      </c>
    </row>
    <row r="1749" spans="1:17" ht="60" x14ac:dyDescent="0.2">
      <c r="A1749" s="1990" t="s">
        <v>21</v>
      </c>
      <c r="B1749" s="1974" t="s">
        <v>14</v>
      </c>
      <c r="C1749" s="1976"/>
      <c r="D1749" s="1976"/>
      <c r="E1749" s="1978"/>
      <c r="F1749" s="1978"/>
      <c r="G1749" s="1977" t="s">
        <v>2908</v>
      </c>
      <c r="H1749" s="1977" t="s">
        <v>2909</v>
      </c>
      <c r="I1749" s="1979" t="s">
        <v>2910</v>
      </c>
      <c r="J1749" s="1995">
        <v>1</v>
      </c>
      <c r="K1749" s="1981">
        <v>44636</v>
      </c>
      <c r="L1749" s="1981">
        <v>44895</v>
      </c>
      <c r="M1749" s="1982">
        <f t="shared" si="62"/>
        <v>37</v>
      </c>
      <c r="N1749" s="1983">
        <v>1</v>
      </c>
      <c r="O1749" s="1979" t="s">
        <v>2911</v>
      </c>
      <c r="P1749" s="1983">
        <f t="shared" si="61"/>
        <v>1</v>
      </c>
      <c r="Q1749" s="1984" t="str" cm="1">
        <f t="array" aca="1" ref="Q1749" ca="1">IF(ISNUMBER(P1749),IF(P1749=100%,"CUMPLIDA",IF(AND(ISNUMBER(L1749),ISNUMBER(INDIRECT("FECHA_"&amp;$B1749,1))), IF(L1749&lt;=INDIRECT("FECHA_"&amp;$B1749,1),"INCUMPLIDA","PROCESO"), "VERIFICAR FECHA")),"SIN VALOR AVANCE")</f>
        <v>CUMPLIDA</v>
      </c>
    </row>
    <row r="1750" spans="1:17" ht="75" x14ac:dyDescent="0.2">
      <c r="A1750" s="1990" t="s">
        <v>21</v>
      </c>
      <c r="B1750" s="1974" t="s">
        <v>14</v>
      </c>
      <c r="C1750" s="1976"/>
      <c r="D1750" s="1976"/>
      <c r="E1750" s="1978"/>
      <c r="F1750" s="1978"/>
      <c r="G1750" s="1977" t="s">
        <v>2912</v>
      </c>
      <c r="H1750" s="1977" t="s">
        <v>2913</v>
      </c>
      <c r="I1750" s="1979" t="s">
        <v>2914</v>
      </c>
      <c r="J1750" s="1995">
        <v>2</v>
      </c>
      <c r="K1750" s="1981">
        <v>44757</v>
      </c>
      <c r="L1750" s="1981">
        <v>44972</v>
      </c>
      <c r="M1750" s="1982">
        <f t="shared" si="62"/>
        <v>30.714285714285715</v>
      </c>
      <c r="N1750" s="1983">
        <v>1</v>
      </c>
      <c r="O1750" s="1979" t="s">
        <v>2888</v>
      </c>
      <c r="P1750" s="1983">
        <f t="shared" si="61"/>
        <v>1</v>
      </c>
      <c r="Q1750" s="1984" t="str" cm="1">
        <f t="array" aca="1" ref="Q1750" ca="1">IF(ISNUMBER(P1750),IF(P1750=100%,"CUMPLIDA",IF(AND(ISNUMBER(L1750),ISNUMBER(INDIRECT("FECHA_"&amp;$B1750,1))), IF(L1750&lt;=INDIRECT("FECHA_"&amp;$B1750,1),"INCUMPLIDA","PROCESO"), "VERIFICAR FECHA")),"SIN VALOR AVANCE")</f>
        <v>CUMPLIDA</v>
      </c>
    </row>
    <row r="1751" spans="1:17" ht="150.75" x14ac:dyDescent="0.2">
      <c r="A1751" s="1990" t="s">
        <v>21</v>
      </c>
      <c r="B1751" s="1974" t="s">
        <v>14</v>
      </c>
      <c r="C1751" s="1976"/>
      <c r="D1751" s="1976"/>
      <c r="E1751" s="1978"/>
      <c r="F1751" s="1978"/>
      <c r="G1751" s="1977" t="s">
        <v>2915</v>
      </c>
      <c r="H1751" s="1977" t="s">
        <v>2916</v>
      </c>
      <c r="I1751" s="1979" t="s">
        <v>2917</v>
      </c>
      <c r="J1751" s="1995">
        <v>9</v>
      </c>
      <c r="K1751" s="1981">
        <v>44773</v>
      </c>
      <c r="L1751" s="1981">
        <v>44834</v>
      </c>
      <c r="M1751" s="1982">
        <f t="shared" si="62"/>
        <v>8.7142857142857135</v>
      </c>
      <c r="N1751" s="1983">
        <v>1</v>
      </c>
      <c r="O1751" s="1979" t="s">
        <v>2918</v>
      </c>
      <c r="P1751" s="1983">
        <f t="shared" si="61"/>
        <v>1</v>
      </c>
      <c r="Q1751" s="1984" t="str" cm="1">
        <f t="array" aca="1" ref="Q1751" ca="1">IF(ISNUMBER(P1751),IF(P1751=100%,"CUMPLIDA",IF(AND(ISNUMBER(L1751),ISNUMBER(INDIRECT("FECHA_"&amp;$B1751,1))), IF(L1751&lt;=INDIRECT("FECHA_"&amp;$B1751,1),"INCUMPLIDA","PROCESO"), "VERIFICAR FECHA")),"SIN VALOR AVANCE")</f>
        <v>CUMPLIDA</v>
      </c>
    </row>
    <row r="1752" spans="1:17" ht="75" x14ac:dyDescent="0.2">
      <c r="A1752" s="1990" t="s">
        <v>21</v>
      </c>
      <c r="B1752" s="1974" t="s">
        <v>14</v>
      </c>
      <c r="C1752" s="1976"/>
      <c r="D1752" s="1976"/>
      <c r="E1752" s="1978"/>
      <c r="F1752" s="1978"/>
      <c r="G1752" s="1977" t="s">
        <v>2919</v>
      </c>
      <c r="H1752" s="1977" t="s">
        <v>2920</v>
      </c>
      <c r="I1752" s="1979" t="s">
        <v>2921</v>
      </c>
      <c r="J1752" s="1995">
        <v>2</v>
      </c>
      <c r="K1752" s="1981">
        <v>44621</v>
      </c>
      <c r="L1752" s="1981">
        <v>44712</v>
      </c>
      <c r="M1752" s="1982">
        <f t="shared" si="62"/>
        <v>13</v>
      </c>
      <c r="N1752" s="1983">
        <v>1</v>
      </c>
      <c r="O1752" s="1979" t="s">
        <v>2888</v>
      </c>
      <c r="P1752" s="1983">
        <f t="shared" si="61"/>
        <v>1</v>
      </c>
      <c r="Q1752" s="1984" t="str" cm="1">
        <f t="array" aca="1" ref="Q1752" ca="1">IF(ISNUMBER(P1752),IF(P1752=100%,"CUMPLIDA",IF(AND(ISNUMBER(L1752),ISNUMBER(INDIRECT("FECHA_"&amp;$B1752,1))), IF(L1752&lt;=INDIRECT("FECHA_"&amp;$B1752,1),"INCUMPLIDA","PROCESO"), "VERIFICAR FECHA")),"SIN VALOR AVANCE")</f>
        <v>CUMPLIDA</v>
      </c>
    </row>
    <row r="1753" spans="1:17" ht="60" x14ac:dyDescent="0.2">
      <c r="A1753" s="1990" t="s">
        <v>21</v>
      </c>
      <c r="B1753" s="1974" t="s">
        <v>14</v>
      </c>
      <c r="C1753" s="1976"/>
      <c r="D1753" s="1976"/>
      <c r="E1753" s="1978"/>
      <c r="F1753" s="1978"/>
      <c r="G1753" s="1977" t="s">
        <v>2922</v>
      </c>
      <c r="H1753" s="1977" t="s">
        <v>2923</v>
      </c>
      <c r="I1753" s="1979" t="s">
        <v>2924</v>
      </c>
      <c r="J1753" s="1995">
        <v>1</v>
      </c>
      <c r="K1753" s="1981">
        <v>44621</v>
      </c>
      <c r="L1753" s="1981">
        <v>44666</v>
      </c>
      <c r="M1753" s="1982">
        <f t="shared" si="62"/>
        <v>6.4285714285714288</v>
      </c>
      <c r="N1753" s="1983">
        <v>1</v>
      </c>
      <c r="O1753" s="1979" t="s">
        <v>2888</v>
      </c>
      <c r="P1753" s="1983">
        <f t="shared" si="61"/>
        <v>1</v>
      </c>
      <c r="Q1753" s="1984" t="str" cm="1">
        <f t="array" aca="1" ref="Q1753" ca="1">IF(ISNUMBER(P1753),IF(P1753=100%,"CUMPLIDA",IF(AND(ISNUMBER(L1753),ISNUMBER(INDIRECT("FECHA_"&amp;$B1753,1))), IF(L1753&lt;=INDIRECT("FECHA_"&amp;$B1753,1),"INCUMPLIDA","PROCESO"), "VERIFICAR FECHA")),"SIN VALOR AVANCE")</f>
        <v>CUMPLIDA</v>
      </c>
    </row>
    <row r="1754" spans="1:17" ht="105" x14ac:dyDescent="0.2">
      <c r="A1754" s="1990" t="s">
        <v>21</v>
      </c>
      <c r="B1754" s="1974" t="s">
        <v>14</v>
      </c>
      <c r="C1754" s="1976" t="s">
        <v>2925</v>
      </c>
      <c r="D1754" s="1976" t="s">
        <v>2855</v>
      </c>
      <c r="E1754" s="1978" t="s">
        <v>2926</v>
      </c>
      <c r="F1754" s="1978" t="s">
        <v>2927</v>
      </c>
      <c r="G1754" s="1977" t="s">
        <v>2928</v>
      </c>
      <c r="H1754" s="1977" t="s">
        <v>2929</v>
      </c>
      <c r="I1754" s="1979" t="s">
        <v>2930</v>
      </c>
      <c r="J1754" s="1995">
        <v>1</v>
      </c>
      <c r="K1754" s="1981">
        <v>44712</v>
      </c>
      <c r="L1754" s="1981">
        <v>44925</v>
      </c>
      <c r="M1754" s="1982">
        <f t="shared" si="62"/>
        <v>30.428571428571427</v>
      </c>
      <c r="N1754" s="1983">
        <v>1</v>
      </c>
      <c r="O1754" s="1979" t="s">
        <v>2931</v>
      </c>
      <c r="P1754" s="1983">
        <f t="shared" si="61"/>
        <v>1</v>
      </c>
      <c r="Q1754" s="1984" t="str" cm="1">
        <f t="array" aca="1" ref="Q1754" ca="1">IF(ISNUMBER(P1754),IF(P1754=100%,"CUMPLIDA",IF(AND(ISNUMBER(L1754),ISNUMBER(INDIRECT("FECHA_"&amp;$B1754,1))), IF(L1754&lt;=INDIRECT("FECHA_"&amp;$B1754,1),"INCUMPLIDA","PROCESO"), "VERIFICAR FECHA")),"SIN VALOR AVANCE")</f>
        <v>CUMPLIDA</v>
      </c>
    </row>
    <row r="1755" spans="1:17" ht="45.75" x14ac:dyDescent="0.2">
      <c r="A1755" s="1990" t="s">
        <v>21</v>
      </c>
      <c r="B1755" s="1974" t="s">
        <v>14</v>
      </c>
      <c r="C1755" s="1976"/>
      <c r="D1755" s="1976"/>
      <c r="E1755" s="1978"/>
      <c r="F1755" s="1978"/>
      <c r="G1755" s="1977" t="s">
        <v>2932</v>
      </c>
      <c r="H1755" s="1977" t="s">
        <v>2933</v>
      </c>
      <c r="I1755" s="1979" t="s">
        <v>2934</v>
      </c>
      <c r="J1755" s="1995">
        <v>1</v>
      </c>
      <c r="K1755" s="1981">
        <v>44713</v>
      </c>
      <c r="L1755" s="1981">
        <v>44926</v>
      </c>
      <c r="M1755" s="1982">
        <f t="shared" si="62"/>
        <v>30.428571428571427</v>
      </c>
      <c r="N1755" s="1983">
        <v>1</v>
      </c>
      <c r="O1755" s="1979" t="s">
        <v>2935</v>
      </c>
      <c r="P1755" s="1983">
        <f t="shared" si="61"/>
        <v>1</v>
      </c>
      <c r="Q1755" s="1984" t="str" cm="1">
        <f t="array" aca="1" ref="Q1755" ca="1">IF(ISNUMBER(P1755),IF(P1755=100%,"CUMPLIDA",IF(AND(ISNUMBER(L1755),ISNUMBER(INDIRECT("FECHA_"&amp;$B1755,1))), IF(L1755&lt;=INDIRECT("FECHA_"&amp;$B1755,1),"INCUMPLIDA","PROCESO"), "VERIFICAR FECHA")),"SIN VALOR AVANCE")</f>
        <v>CUMPLIDA</v>
      </c>
    </row>
    <row r="1756" spans="1:17" ht="105" x14ac:dyDescent="0.2">
      <c r="A1756" s="1990" t="s">
        <v>21</v>
      </c>
      <c r="B1756" s="1974" t="s">
        <v>14</v>
      </c>
      <c r="C1756" s="1976"/>
      <c r="D1756" s="1976"/>
      <c r="E1756" s="1978"/>
      <c r="F1756" s="1978"/>
      <c r="G1756" s="1977" t="s">
        <v>2936</v>
      </c>
      <c r="H1756" s="1977" t="s">
        <v>2937</v>
      </c>
      <c r="I1756" s="1979" t="s">
        <v>2938</v>
      </c>
      <c r="J1756" s="1995">
        <v>6</v>
      </c>
      <c r="K1756" s="1981">
        <v>44713</v>
      </c>
      <c r="L1756" s="1981">
        <v>44926</v>
      </c>
      <c r="M1756" s="1982">
        <f t="shared" si="62"/>
        <v>30.428571428571427</v>
      </c>
      <c r="N1756" s="1983">
        <v>1</v>
      </c>
      <c r="O1756" s="1979" t="s">
        <v>2939</v>
      </c>
      <c r="P1756" s="1983">
        <f t="shared" si="61"/>
        <v>1</v>
      </c>
      <c r="Q1756" s="1984" t="str" cm="1">
        <f t="array" aca="1" ref="Q1756" ca="1">IF(ISNUMBER(P1756),IF(P1756=100%,"CUMPLIDA",IF(AND(ISNUMBER(L1756),ISNUMBER(INDIRECT("FECHA_"&amp;$B1756,1))), IF(L1756&lt;=INDIRECT("FECHA_"&amp;$B1756,1),"INCUMPLIDA","PROCESO"), "VERIFICAR FECHA")),"SIN VALOR AVANCE")</f>
        <v>CUMPLIDA</v>
      </c>
    </row>
    <row r="1757" spans="1:17" ht="75" x14ac:dyDescent="0.2">
      <c r="A1757" s="1990" t="s">
        <v>21</v>
      </c>
      <c r="B1757" s="1974" t="s">
        <v>14</v>
      </c>
      <c r="C1757" s="1976"/>
      <c r="D1757" s="1976"/>
      <c r="E1757" s="1978"/>
      <c r="F1757" s="1978"/>
      <c r="G1757" s="1977" t="s">
        <v>2940</v>
      </c>
      <c r="H1757" s="1977" t="s">
        <v>2941</v>
      </c>
      <c r="I1757" s="1979" t="s">
        <v>2942</v>
      </c>
      <c r="J1757" s="1995">
        <v>1</v>
      </c>
      <c r="K1757" s="1981">
        <v>44712</v>
      </c>
      <c r="L1757" s="1981">
        <v>44834</v>
      </c>
      <c r="M1757" s="1982">
        <f t="shared" si="62"/>
        <v>17.428571428571427</v>
      </c>
      <c r="N1757" s="1983">
        <v>1</v>
      </c>
      <c r="O1757" s="1979" t="s">
        <v>2943</v>
      </c>
      <c r="P1757" s="1983">
        <f t="shared" si="61"/>
        <v>1</v>
      </c>
      <c r="Q1757" s="1984" t="str" cm="1">
        <f t="array" aca="1" ref="Q1757" ca="1">IF(ISNUMBER(P1757),IF(P1757=100%,"CUMPLIDA",IF(AND(ISNUMBER(L1757),ISNUMBER(INDIRECT("FECHA_"&amp;$B1757,1))), IF(L1757&lt;=INDIRECT("FECHA_"&amp;$B1757,1),"INCUMPLIDA","PROCESO"), "VERIFICAR FECHA")),"SIN VALOR AVANCE")</f>
        <v>CUMPLIDA</v>
      </c>
    </row>
    <row r="1758" spans="1:17" ht="90" x14ac:dyDescent="0.2">
      <c r="A1758" s="1990" t="s">
        <v>21</v>
      </c>
      <c r="B1758" s="1974" t="s">
        <v>14</v>
      </c>
      <c r="C1758" s="1976"/>
      <c r="D1758" s="1976"/>
      <c r="E1758" s="1978" t="s">
        <v>2944</v>
      </c>
      <c r="F1758" s="1978"/>
      <c r="G1758" s="1977" t="s">
        <v>2945</v>
      </c>
      <c r="H1758" s="1977" t="s">
        <v>2946</v>
      </c>
      <c r="I1758" s="1979" t="s">
        <v>2947</v>
      </c>
      <c r="J1758" s="1995">
        <v>1</v>
      </c>
      <c r="K1758" s="1981">
        <v>44727</v>
      </c>
      <c r="L1758" s="1981">
        <v>44849</v>
      </c>
      <c r="M1758" s="1982">
        <f t="shared" si="62"/>
        <v>17.428571428571427</v>
      </c>
      <c r="N1758" s="1983">
        <v>1</v>
      </c>
      <c r="O1758" s="1979" t="s">
        <v>2943</v>
      </c>
      <c r="P1758" s="1983">
        <f t="shared" si="61"/>
        <v>1</v>
      </c>
      <c r="Q1758" s="1984" t="str" cm="1">
        <f t="array" aca="1" ref="Q1758" ca="1">IF(ISNUMBER(P1758),IF(P1758=100%,"CUMPLIDA",IF(AND(ISNUMBER(L1758),ISNUMBER(INDIRECT("FECHA_"&amp;$B1758,1))), IF(L1758&lt;=INDIRECT("FECHA_"&amp;$B1758,1),"INCUMPLIDA","PROCESO"), "VERIFICAR FECHA")),"SIN VALOR AVANCE")</f>
        <v>CUMPLIDA</v>
      </c>
    </row>
    <row r="1759" spans="1:17" ht="45.75" x14ac:dyDescent="0.2">
      <c r="A1759" s="1990" t="s">
        <v>21</v>
      </c>
      <c r="B1759" s="1974" t="s">
        <v>14</v>
      </c>
      <c r="C1759" s="1976"/>
      <c r="D1759" s="1976"/>
      <c r="E1759" s="1978"/>
      <c r="F1759" s="1978"/>
      <c r="G1759" s="1977" t="s">
        <v>2948</v>
      </c>
      <c r="H1759" s="1977" t="s">
        <v>2949</v>
      </c>
      <c r="I1759" s="1979" t="s">
        <v>2950</v>
      </c>
      <c r="J1759" s="1995">
        <v>1</v>
      </c>
      <c r="K1759" s="1981">
        <v>44743</v>
      </c>
      <c r="L1759" s="1981">
        <v>44865</v>
      </c>
      <c r="M1759" s="1982">
        <f t="shared" si="62"/>
        <v>17.428571428571427</v>
      </c>
      <c r="N1759" s="1983">
        <v>1</v>
      </c>
      <c r="O1759" s="1979" t="s">
        <v>2939</v>
      </c>
      <c r="P1759" s="1983">
        <f t="shared" si="61"/>
        <v>1</v>
      </c>
      <c r="Q1759" s="1984" t="str" cm="1">
        <f t="array" aca="1" ref="Q1759" ca="1">IF(ISNUMBER(P1759),IF(P1759=100%,"CUMPLIDA",IF(AND(ISNUMBER(L1759),ISNUMBER(INDIRECT("FECHA_"&amp;$B1759,1))), IF(L1759&lt;=INDIRECT("FECHA_"&amp;$B1759,1),"INCUMPLIDA","PROCESO"), "VERIFICAR FECHA")),"SIN VALOR AVANCE")</f>
        <v>CUMPLIDA</v>
      </c>
    </row>
    <row r="1760" spans="1:17" ht="45.75" x14ac:dyDescent="0.2">
      <c r="A1760" s="1990" t="s">
        <v>21</v>
      </c>
      <c r="B1760" s="1974" t="s">
        <v>14</v>
      </c>
      <c r="C1760" s="1976"/>
      <c r="D1760" s="1976"/>
      <c r="E1760" s="1978"/>
      <c r="F1760" s="1978"/>
      <c r="G1760" s="1977" t="s">
        <v>2951</v>
      </c>
      <c r="H1760" s="1977" t="s">
        <v>2952</v>
      </c>
      <c r="I1760" s="1979" t="s">
        <v>2953</v>
      </c>
      <c r="J1760" s="1995">
        <v>2</v>
      </c>
      <c r="K1760" s="1981">
        <v>44713</v>
      </c>
      <c r="L1760" s="1981">
        <v>44926</v>
      </c>
      <c r="M1760" s="1982">
        <f t="shared" si="62"/>
        <v>30.428571428571427</v>
      </c>
      <c r="N1760" s="1983">
        <v>1</v>
      </c>
      <c r="O1760" s="1979" t="s">
        <v>2954</v>
      </c>
      <c r="P1760" s="1983">
        <f t="shared" si="61"/>
        <v>1</v>
      </c>
      <c r="Q1760" s="1984" t="str" cm="1">
        <f t="array" aca="1" ref="Q1760" ca="1">IF(ISNUMBER(P1760),IF(P1760=100%,"CUMPLIDA",IF(AND(ISNUMBER(L1760),ISNUMBER(INDIRECT("FECHA_"&amp;$B1760,1))), IF(L1760&lt;=INDIRECT("FECHA_"&amp;$B1760,1),"INCUMPLIDA","PROCESO"), "VERIFICAR FECHA")),"SIN VALOR AVANCE")</f>
        <v>CUMPLIDA</v>
      </c>
    </row>
    <row r="1761" spans="1:17" ht="75" x14ac:dyDescent="0.2">
      <c r="A1761" s="1990" t="s">
        <v>21</v>
      </c>
      <c r="B1761" s="1974" t="s">
        <v>14</v>
      </c>
      <c r="C1761" s="1976"/>
      <c r="D1761" s="1976"/>
      <c r="E1761" s="1978"/>
      <c r="F1761" s="1978"/>
      <c r="G1761" s="1977" t="s">
        <v>2955</v>
      </c>
      <c r="H1761" s="1977" t="s">
        <v>2955</v>
      </c>
      <c r="I1761" s="1979" t="s">
        <v>2956</v>
      </c>
      <c r="J1761" s="1995">
        <v>1</v>
      </c>
      <c r="K1761" s="1981">
        <v>44713</v>
      </c>
      <c r="L1761" s="1981">
        <v>44926</v>
      </c>
      <c r="M1761" s="1982">
        <f t="shared" si="62"/>
        <v>30.428571428571427</v>
      </c>
      <c r="N1761" s="1983">
        <v>1</v>
      </c>
      <c r="O1761" s="1979" t="s">
        <v>2954</v>
      </c>
      <c r="P1761" s="1983">
        <f t="shared" si="61"/>
        <v>1</v>
      </c>
      <c r="Q1761" s="1984" t="str" cm="1">
        <f t="array" aca="1" ref="Q1761" ca="1">IF(ISNUMBER(P1761),IF(P1761=100%,"CUMPLIDA",IF(AND(ISNUMBER(L1761),ISNUMBER(INDIRECT("FECHA_"&amp;$B1761,1))), IF(L1761&lt;=INDIRECT("FECHA_"&amp;$B1761,1),"INCUMPLIDA","PROCESO"), "VERIFICAR FECHA")),"SIN VALOR AVANCE")</f>
        <v>CUMPLIDA</v>
      </c>
    </row>
    <row r="1762" spans="1:17" ht="150" x14ac:dyDescent="0.2">
      <c r="A1762" s="1990" t="s">
        <v>23</v>
      </c>
      <c r="B1762" s="1974" t="s">
        <v>14</v>
      </c>
      <c r="C1762" s="1976" t="s">
        <v>2957</v>
      </c>
      <c r="D1762" s="1976" t="s">
        <v>2855</v>
      </c>
      <c r="E1762" s="1978" t="s">
        <v>2958</v>
      </c>
      <c r="F1762" s="1978" t="s">
        <v>2959</v>
      </c>
      <c r="G1762" s="1996" t="s">
        <v>2960</v>
      </c>
      <c r="H1762" s="1977" t="s">
        <v>2961</v>
      </c>
      <c r="I1762" s="1979" t="s">
        <v>1557</v>
      </c>
      <c r="J1762" s="1995">
        <v>1</v>
      </c>
      <c r="K1762" s="1981">
        <v>45184</v>
      </c>
      <c r="L1762" s="1981">
        <v>45260</v>
      </c>
      <c r="M1762" s="1982">
        <f t="shared" si="62"/>
        <v>10.857142857142858</v>
      </c>
      <c r="N1762" s="1983">
        <v>1</v>
      </c>
      <c r="O1762" s="1979" t="s">
        <v>2962</v>
      </c>
      <c r="P1762" s="1983">
        <f t="shared" si="61"/>
        <v>1</v>
      </c>
      <c r="Q1762" s="1984" t="str" cm="1">
        <f t="array" aca="1" ref="Q1762" ca="1">IF(ISNUMBER(P1762),IF(P1762=100%,"CUMPLIDA",IF(AND(ISNUMBER(L1762),ISNUMBER(INDIRECT("FECHA_"&amp;$B1762,1))), IF(L1762&lt;=INDIRECT("FECHA_"&amp;$B1762,1),"INCUMPLIDA","PROCESO"), "VERIFICAR FECHA")),"SIN VALOR AVANCE")</f>
        <v>CUMPLIDA</v>
      </c>
    </row>
    <row r="1763" spans="1:17" ht="120" x14ac:dyDescent="0.2">
      <c r="A1763" s="1990" t="s">
        <v>23</v>
      </c>
      <c r="B1763" s="1974" t="s">
        <v>14</v>
      </c>
      <c r="C1763" s="1976"/>
      <c r="D1763" s="1976"/>
      <c r="E1763" s="1978"/>
      <c r="F1763" s="1978"/>
      <c r="G1763" s="1996" t="s">
        <v>2963</v>
      </c>
      <c r="H1763" s="1977" t="s">
        <v>2964</v>
      </c>
      <c r="I1763" s="1979" t="s">
        <v>2965</v>
      </c>
      <c r="J1763" s="1995">
        <v>3</v>
      </c>
      <c r="K1763" s="1981">
        <v>45292</v>
      </c>
      <c r="L1763" s="1981">
        <v>45838</v>
      </c>
      <c r="M1763" s="1982">
        <f t="shared" si="62"/>
        <v>78</v>
      </c>
      <c r="N1763" s="1983">
        <v>0.9</v>
      </c>
      <c r="O1763" s="1979" t="s">
        <v>2966</v>
      </c>
      <c r="P1763" s="1983">
        <f t="shared" ref="P1763:P1826" si="63">IF(B1763="ITRC",N1763,N1763/J1763)</f>
        <v>0.9</v>
      </c>
      <c r="Q1763" s="1984" t="str" cm="1">
        <f t="array" aca="1" ref="Q1763" ca="1">IF(ISNUMBER(P1763),IF(P1763=100%,"CUMPLIDA",IF(AND(ISNUMBER(L1763),ISNUMBER(INDIRECT("FECHA_"&amp;$B1763,1))), IF(L1763&lt;=INDIRECT("FECHA_"&amp;$B1763,1),"INCUMPLIDA","PROCESO"), "VERIFICAR FECHA")),"SIN VALOR AVANCE")</f>
        <v>PROCESO</v>
      </c>
    </row>
    <row r="1764" spans="1:17" ht="197.25" x14ac:dyDescent="0.2">
      <c r="A1764" s="1990" t="s">
        <v>23</v>
      </c>
      <c r="B1764" s="1974" t="s">
        <v>14</v>
      </c>
      <c r="C1764" s="1976"/>
      <c r="D1764" s="1976"/>
      <c r="E1764" s="1978"/>
      <c r="F1764" s="1978"/>
      <c r="G1764" s="1996" t="s">
        <v>2967</v>
      </c>
      <c r="H1764" s="1977" t="s">
        <v>2968</v>
      </c>
      <c r="I1764" s="1979" t="s">
        <v>2969</v>
      </c>
      <c r="J1764" s="1995">
        <v>2</v>
      </c>
      <c r="K1764" s="1981">
        <v>45260</v>
      </c>
      <c r="L1764" s="1981">
        <v>45337</v>
      </c>
      <c r="M1764" s="1982">
        <f t="shared" si="62"/>
        <v>11</v>
      </c>
      <c r="N1764" s="1983">
        <v>1</v>
      </c>
      <c r="O1764" s="1979" t="s">
        <v>2970</v>
      </c>
      <c r="P1764" s="1983">
        <f t="shared" si="63"/>
        <v>1</v>
      </c>
      <c r="Q1764" s="1984" t="str" cm="1">
        <f t="array" aca="1" ref="Q1764" ca="1">IF(ISNUMBER(P1764),IF(P1764=100%,"CUMPLIDA",IF(AND(ISNUMBER(L1764),ISNUMBER(INDIRECT("FECHA_"&amp;$B1764,1))), IF(L1764&lt;=INDIRECT("FECHA_"&amp;$B1764,1),"INCUMPLIDA","PROCESO"), "VERIFICAR FECHA")),"SIN VALOR AVANCE")</f>
        <v>CUMPLIDA</v>
      </c>
    </row>
    <row r="1765" spans="1:17" ht="120" x14ac:dyDescent="0.2">
      <c r="A1765" s="1990" t="s">
        <v>23</v>
      </c>
      <c r="B1765" s="1974" t="s">
        <v>14</v>
      </c>
      <c r="C1765" s="1976"/>
      <c r="D1765" s="1976"/>
      <c r="E1765" s="1978" t="s">
        <v>2971</v>
      </c>
      <c r="F1765" s="1978"/>
      <c r="G1765" s="1996" t="s">
        <v>2972</v>
      </c>
      <c r="H1765" s="1977" t="s">
        <v>2961</v>
      </c>
      <c r="I1765" s="1979" t="s">
        <v>1557</v>
      </c>
      <c r="J1765" s="1995">
        <v>1</v>
      </c>
      <c r="K1765" s="1981">
        <v>45184</v>
      </c>
      <c r="L1765" s="1981">
        <v>45260</v>
      </c>
      <c r="M1765" s="1982">
        <f t="shared" si="62"/>
        <v>10.857142857142858</v>
      </c>
      <c r="N1765" s="1983">
        <v>1</v>
      </c>
      <c r="O1765" s="1979" t="s">
        <v>2962</v>
      </c>
      <c r="P1765" s="1983">
        <f t="shared" si="63"/>
        <v>1</v>
      </c>
      <c r="Q1765" s="1984" t="str" cm="1">
        <f t="array" aca="1" ref="Q1765" ca="1">IF(ISNUMBER(P1765),IF(P1765=100%,"CUMPLIDA",IF(AND(ISNUMBER(L1765),ISNUMBER(INDIRECT("FECHA_"&amp;$B1765,1))), IF(L1765&lt;=INDIRECT("FECHA_"&amp;$B1765,1),"INCUMPLIDA","PROCESO"), "VERIFICAR FECHA")),"SIN VALOR AVANCE")</f>
        <v>CUMPLIDA</v>
      </c>
    </row>
    <row r="1766" spans="1:17" ht="90.75" x14ac:dyDescent="0.2">
      <c r="A1766" s="1990" t="s">
        <v>23</v>
      </c>
      <c r="B1766" s="1974" t="s">
        <v>14</v>
      </c>
      <c r="C1766" s="1976"/>
      <c r="D1766" s="1976"/>
      <c r="E1766" s="1978"/>
      <c r="F1766" s="1978"/>
      <c r="G1766" s="1996" t="s">
        <v>2973</v>
      </c>
      <c r="H1766" s="1977" t="s">
        <v>2974</v>
      </c>
      <c r="I1766" s="1979" t="s">
        <v>2975</v>
      </c>
      <c r="J1766" s="1995">
        <v>3</v>
      </c>
      <c r="K1766" s="1981">
        <v>45292</v>
      </c>
      <c r="L1766" s="1981">
        <v>45838</v>
      </c>
      <c r="M1766" s="1982">
        <f t="shared" si="62"/>
        <v>78</v>
      </c>
      <c r="N1766" s="1983">
        <v>0.9</v>
      </c>
      <c r="O1766" s="1979" t="s">
        <v>2966</v>
      </c>
      <c r="P1766" s="1983">
        <f t="shared" si="63"/>
        <v>0.9</v>
      </c>
      <c r="Q1766" s="1984" t="str" cm="1">
        <f t="array" aca="1" ref="Q1766" ca="1">IF(ISNUMBER(P1766),IF(P1766=100%,"CUMPLIDA",IF(AND(ISNUMBER(L1766),ISNUMBER(INDIRECT("FECHA_"&amp;$B1766,1))), IF(L1766&lt;=INDIRECT("FECHA_"&amp;$B1766,1),"INCUMPLIDA","PROCESO"), "VERIFICAR FECHA")),"SIN VALOR AVANCE")</f>
        <v>PROCESO</v>
      </c>
    </row>
    <row r="1767" spans="1:17" ht="197.25" x14ac:dyDescent="0.2">
      <c r="A1767" s="1990" t="s">
        <v>23</v>
      </c>
      <c r="B1767" s="1974" t="s">
        <v>14</v>
      </c>
      <c r="C1767" s="1976"/>
      <c r="D1767" s="1976"/>
      <c r="E1767" s="1978"/>
      <c r="F1767" s="1978"/>
      <c r="G1767" s="1996" t="s">
        <v>2976</v>
      </c>
      <c r="H1767" s="1977" t="s">
        <v>2968</v>
      </c>
      <c r="I1767" s="1979" t="s">
        <v>2969</v>
      </c>
      <c r="J1767" s="1995">
        <v>2</v>
      </c>
      <c r="K1767" s="1981">
        <v>45260</v>
      </c>
      <c r="L1767" s="1981">
        <v>45337</v>
      </c>
      <c r="M1767" s="1982">
        <f t="shared" si="62"/>
        <v>11</v>
      </c>
      <c r="N1767" s="1983">
        <v>1</v>
      </c>
      <c r="O1767" s="1979" t="s">
        <v>2970</v>
      </c>
      <c r="P1767" s="1983">
        <f t="shared" si="63"/>
        <v>1</v>
      </c>
      <c r="Q1767" s="1984" t="str" cm="1">
        <f t="array" aca="1" ref="Q1767" ca="1">IF(ISNUMBER(P1767),IF(P1767=100%,"CUMPLIDA",IF(AND(ISNUMBER(L1767),ISNUMBER(INDIRECT("FECHA_"&amp;$B1767,1))), IF(L1767&lt;=INDIRECT("FECHA_"&amp;$B1767,1),"INCUMPLIDA","PROCESO"), "VERIFICAR FECHA")),"SIN VALOR AVANCE")</f>
        <v>CUMPLIDA</v>
      </c>
    </row>
    <row r="1768" spans="1:17" ht="120" x14ac:dyDescent="0.2">
      <c r="A1768" s="1990" t="s">
        <v>23</v>
      </c>
      <c r="B1768" s="1974" t="s">
        <v>14</v>
      </c>
      <c r="C1768" s="1976"/>
      <c r="D1768" s="1976"/>
      <c r="E1768" s="1978" t="s">
        <v>2977</v>
      </c>
      <c r="F1768" s="1978"/>
      <c r="G1768" s="1996" t="s">
        <v>2972</v>
      </c>
      <c r="H1768" s="1977" t="s">
        <v>2961</v>
      </c>
      <c r="I1768" s="1979" t="s">
        <v>1557</v>
      </c>
      <c r="J1768" s="1995">
        <v>1</v>
      </c>
      <c r="K1768" s="1981">
        <v>45184</v>
      </c>
      <c r="L1768" s="1981">
        <v>45260</v>
      </c>
      <c r="M1768" s="1982">
        <f t="shared" si="62"/>
        <v>10.857142857142858</v>
      </c>
      <c r="N1768" s="1983">
        <v>1</v>
      </c>
      <c r="O1768" s="1979" t="s">
        <v>2962</v>
      </c>
      <c r="P1768" s="1983">
        <f t="shared" si="63"/>
        <v>1</v>
      </c>
      <c r="Q1768" s="1984" t="str" cm="1">
        <f t="array" aca="1" ref="Q1768" ca="1">IF(ISNUMBER(P1768),IF(P1768=100%,"CUMPLIDA",IF(AND(ISNUMBER(L1768),ISNUMBER(INDIRECT("FECHA_"&amp;$B1768,1))), IF(L1768&lt;=INDIRECT("FECHA_"&amp;$B1768,1),"INCUMPLIDA","PROCESO"), "VERIFICAR FECHA")),"SIN VALOR AVANCE")</f>
        <v>CUMPLIDA</v>
      </c>
    </row>
    <row r="1769" spans="1:17" ht="90.75" x14ac:dyDescent="0.2">
      <c r="A1769" s="1990" t="s">
        <v>23</v>
      </c>
      <c r="B1769" s="1974" t="s">
        <v>14</v>
      </c>
      <c r="C1769" s="1976"/>
      <c r="D1769" s="1976"/>
      <c r="E1769" s="1978"/>
      <c r="F1769" s="1978"/>
      <c r="G1769" s="1996" t="s">
        <v>2973</v>
      </c>
      <c r="H1769" s="1977" t="s">
        <v>2964</v>
      </c>
      <c r="I1769" s="1979" t="s">
        <v>2975</v>
      </c>
      <c r="J1769" s="1995">
        <v>3</v>
      </c>
      <c r="K1769" s="1981">
        <v>45292</v>
      </c>
      <c r="L1769" s="1981">
        <v>45838</v>
      </c>
      <c r="M1769" s="1982">
        <f t="shared" si="62"/>
        <v>78</v>
      </c>
      <c r="N1769" s="1983">
        <v>0.9</v>
      </c>
      <c r="O1769" s="1979" t="s">
        <v>2966</v>
      </c>
      <c r="P1769" s="1983">
        <f t="shared" si="63"/>
        <v>0.9</v>
      </c>
      <c r="Q1769" s="1984" t="str" cm="1">
        <f t="array" aca="1" ref="Q1769" ca="1">IF(ISNUMBER(P1769),IF(P1769=100%,"CUMPLIDA",IF(AND(ISNUMBER(L1769),ISNUMBER(INDIRECT("FECHA_"&amp;$B1769,1))), IF(L1769&lt;=INDIRECT("FECHA_"&amp;$B1769,1),"INCUMPLIDA","PROCESO"), "VERIFICAR FECHA")),"SIN VALOR AVANCE")</f>
        <v>PROCESO</v>
      </c>
    </row>
    <row r="1770" spans="1:17" ht="197.25" x14ac:dyDescent="0.2">
      <c r="A1770" s="1990" t="s">
        <v>23</v>
      </c>
      <c r="B1770" s="1974" t="s">
        <v>14</v>
      </c>
      <c r="C1770" s="1976"/>
      <c r="D1770" s="1976"/>
      <c r="E1770" s="1978"/>
      <c r="F1770" s="1978"/>
      <c r="G1770" s="1996" t="s">
        <v>2976</v>
      </c>
      <c r="H1770" s="1977" t="s">
        <v>2968</v>
      </c>
      <c r="I1770" s="1979" t="s">
        <v>2969</v>
      </c>
      <c r="J1770" s="1995">
        <v>2</v>
      </c>
      <c r="K1770" s="1981">
        <v>45260</v>
      </c>
      <c r="L1770" s="1981">
        <v>45337</v>
      </c>
      <c r="M1770" s="1982">
        <f t="shared" si="62"/>
        <v>11</v>
      </c>
      <c r="N1770" s="1983">
        <v>1</v>
      </c>
      <c r="O1770" s="1979" t="s">
        <v>2970</v>
      </c>
      <c r="P1770" s="1983">
        <f t="shared" si="63"/>
        <v>1</v>
      </c>
      <c r="Q1770" s="1984" t="str" cm="1">
        <f t="array" aca="1" ref="Q1770" ca="1">IF(ISNUMBER(P1770),IF(P1770=100%,"CUMPLIDA",IF(AND(ISNUMBER(L1770),ISNUMBER(INDIRECT("FECHA_"&amp;$B1770,1))), IF(L1770&lt;=INDIRECT("FECHA_"&amp;$B1770,1),"INCUMPLIDA","PROCESO"), "VERIFICAR FECHA")),"SIN VALOR AVANCE")</f>
        <v>CUMPLIDA</v>
      </c>
    </row>
    <row r="1771" spans="1:17" ht="150" x14ac:dyDescent="0.2">
      <c r="A1771" s="1990" t="s">
        <v>23</v>
      </c>
      <c r="B1771" s="1974" t="s">
        <v>14</v>
      </c>
      <c r="C1771" s="1976"/>
      <c r="D1771" s="1976"/>
      <c r="E1771" s="1978" t="s">
        <v>2978</v>
      </c>
      <c r="F1771" s="1978"/>
      <c r="G1771" s="1977" t="s">
        <v>2960</v>
      </c>
      <c r="H1771" s="1977" t="s">
        <v>2961</v>
      </c>
      <c r="I1771" s="1979" t="s">
        <v>1557</v>
      </c>
      <c r="J1771" s="1995">
        <v>1</v>
      </c>
      <c r="K1771" s="1981">
        <v>45184</v>
      </c>
      <c r="L1771" s="1981">
        <v>45260</v>
      </c>
      <c r="M1771" s="1982">
        <f t="shared" si="62"/>
        <v>10.857142857142858</v>
      </c>
      <c r="N1771" s="1983">
        <v>1</v>
      </c>
      <c r="O1771" s="1979" t="s">
        <v>2962</v>
      </c>
      <c r="P1771" s="1983">
        <f t="shared" si="63"/>
        <v>1</v>
      </c>
      <c r="Q1771" s="1984" t="str" cm="1">
        <f t="array" aca="1" ref="Q1771" ca="1">IF(ISNUMBER(P1771),IF(P1771=100%,"CUMPLIDA",IF(AND(ISNUMBER(L1771),ISNUMBER(INDIRECT("FECHA_"&amp;$B1771,1))), IF(L1771&lt;=INDIRECT("FECHA_"&amp;$B1771,1),"INCUMPLIDA","PROCESO"), "VERIFICAR FECHA")),"SIN VALOR AVANCE")</f>
        <v>CUMPLIDA</v>
      </c>
    </row>
    <row r="1772" spans="1:17" ht="120" x14ac:dyDescent="0.2">
      <c r="A1772" s="1990" t="s">
        <v>23</v>
      </c>
      <c r="B1772" s="1974" t="s">
        <v>14</v>
      </c>
      <c r="C1772" s="1976"/>
      <c r="D1772" s="1976"/>
      <c r="E1772" s="1978"/>
      <c r="F1772" s="1978"/>
      <c r="G1772" s="1996" t="s">
        <v>2979</v>
      </c>
      <c r="H1772" s="1977" t="s">
        <v>2964</v>
      </c>
      <c r="I1772" s="1979" t="s">
        <v>2975</v>
      </c>
      <c r="J1772" s="1995">
        <v>3</v>
      </c>
      <c r="K1772" s="1981">
        <v>45292</v>
      </c>
      <c r="L1772" s="1981">
        <v>45838</v>
      </c>
      <c r="M1772" s="1982">
        <f t="shared" si="62"/>
        <v>78</v>
      </c>
      <c r="N1772" s="1983">
        <v>0.9</v>
      </c>
      <c r="O1772" s="1979" t="s">
        <v>2966</v>
      </c>
      <c r="P1772" s="1983">
        <f t="shared" si="63"/>
        <v>0.9</v>
      </c>
      <c r="Q1772" s="1984" t="str" cm="1">
        <f t="array" aca="1" ref="Q1772" ca="1">IF(ISNUMBER(P1772),IF(P1772=100%,"CUMPLIDA",IF(AND(ISNUMBER(L1772),ISNUMBER(INDIRECT("FECHA_"&amp;$B1772,1))), IF(L1772&lt;=INDIRECT("FECHA_"&amp;$B1772,1),"INCUMPLIDA","PROCESO"), "VERIFICAR FECHA")),"SIN VALOR AVANCE")</f>
        <v>PROCESO</v>
      </c>
    </row>
    <row r="1773" spans="1:17" ht="197.25" x14ac:dyDescent="0.2">
      <c r="A1773" s="1990" t="s">
        <v>23</v>
      </c>
      <c r="B1773" s="1974" t="s">
        <v>14</v>
      </c>
      <c r="C1773" s="1976"/>
      <c r="D1773" s="1976"/>
      <c r="E1773" s="1978"/>
      <c r="F1773" s="1978"/>
      <c r="G1773" s="1996" t="s">
        <v>2967</v>
      </c>
      <c r="H1773" s="1977" t="s">
        <v>2968</v>
      </c>
      <c r="I1773" s="1979" t="s">
        <v>2969</v>
      </c>
      <c r="J1773" s="1995">
        <v>2</v>
      </c>
      <c r="K1773" s="1981">
        <v>45260</v>
      </c>
      <c r="L1773" s="1981">
        <v>45337</v>
      </c>
      <c r="M1773" s="1982">
        <f t="shared" si="62"/>
        <v>11</v>
      </c>
      <c r="N1773" s="1983">
        <v>1</v>
      </c>
      <c r="O1773" s="1979" t="s">
        <v>2970</v>
      </c>
      <c r="P1773" s="1983">
        <f t="shared" si="63"/>
        <v>1</v>
      </c>
      <c r="Q1773" s="1984" t="str" cm="1">
        <f t="array" aca="1" ref="Q1773" ca="1">IF(ISNUMBER(P1773),IF(P1773=100%,"CUMPLIDA",IF(AND(ISNUMBER(L1773),ISNUMBER(INDIRECT("FECHA_"&amp;$B1773,1))), IF(L1773&lt;=INDIRECT("FECHA_"&amp;$B1773,1),"INCUMPLIDA","PROCESO"), "VERIFICAR FECHA")),"SIN VALOR AVANCE")</f>
        <v>CUMPLIDA</v>
      </c>
    </row>
    <row r="1774" spans="1:17" ht="150" x14ac:dyDescent="0.2">
      <c r="A1774" s="1990" t="s">
        <v>23</v>
      </c>
      <c r="B1774" s="1974" t="s">
        <v>14</v>
      </c>
      <c r="C1774" s="1976"/>
      <c r="D1774" s="1976"/>
      <c r="E1774" s="1978" t="s">
        <v>2980</v>
      </c>
      <c r="F1774" s="1978"/>
      <c r="G1774" s="1977" t="s">
        <v>2960</v>
      </c>
      <c r="H1774" s="1977" t="s">
        <v>2961</v>
      </c>
      <c r="I1774" s="1979" t="s">
        <v>1557</v>
      </c>
      <c r="J1774" s="1995">
        <v>1</v>
      </c>
      <c r="K1774" s="1981">
        <v>45184</v>
      </c>
      <c r="L1774" s="1981">
        <v>45260</v>
      </c>
      <c r="M1774" s="1982">
        <f t="shared" si="62"/>
        <v>10.857142857142858</v>
      </c>
      <c r="N1774" s="1983">
        <v>1</v>
      </c>
      <c r="O1774" s="1979" t="s">
        <v>2962</v>
      </c>
      <c r="P1774" s="1983">
        <f t="shared" si="63"/>
        <v>1</v>
      </c>
      <c r="Q1774" s="1984" t="str" cm="1">
        <f t="array" aca="1" ref="Q1774" ca="1">IF(ISNUMBER(P1774),IF(P1774=100%,"CUMPLIDA",IF(AND(ISNUMBER(L1774),ISNUMBER(INDIRECT("FECHA_"&amp;$B1774,1))), IF(L1774&lt;=INDIRECT("FECHA_"&amp;$B1774,1),"INCUMPLIDA","PROCESO"), "VERIFICAR FECHA")),"SIN VALOR AVANCE")</f>
        <v>CUMPLIDA</v>
      </c>
    </row>
    <row r="1775" spans="1:17" ht="120" x14ac:dyDescent="0.2">
      <c r="A1775" s="1990" t="s">
        <v>23</v>
      </c>
      <c r="B1775" s="1974" t="s">
        <v>14</v>
      </c>
      <c r="C1775" s="1976"/>
      <c r="D1775" s="1976"/>
      <c r="E1775" s="1978"/>
      <c r="F1775" s="1978"/>
      <c r="G1775" s="1996" t="s">
        <v>2979</v>
      </c>
      <c r="H1775" s="1977" t="s">
        <v>2964</v>
      </c>
      <c r="I1775" s="1979" t="s">
        <v>2975</v>
      </c>
      <c r="J1775" s="1995">
        <v>3</v>
      </c>
      <c r="K1775" s="1981">
        <v>45292</v>
      </c>
      <c r="L1775" s="1981">
        <v>45838</v>
      </c>
      <c r="M1775" s="1982">
        <f t="shared" si="62"/>
        <v>78</v>
      </c>
      <c r="N1775" s="1983">
        <v>0.9</v>
      </c>
      <c r="O1775" s="1979" t="s">
        <v>2966</v>
      </c>
      <c r="P1775" s="1983">
        <f t="shared" si="63"/>
        <v>0.9</v>
      </c>
      <c r="Q1775" s="1984" t="str" cm="1">
        <f t="array" aca="1" ref="Q1775" ca="1">IF(ISNUMBER(P1775),IF(P1775=100%,"CUMPLIDA",IF(AND(ISNUMBER(L1775),ISNUMBER(INDIRECT("FECHA_"&amp;$B1775,1))), IF(L1775&lt;=INDIRECT("FECHA_"&amp;$B1775,1),"INCUMPLIDA","PROCESO"), "VERIFICAR FECHA")),"SIN VALOR AVANCE")</f>
        <v>PROCESO</v>
      </c>
    </row>
    <row r="1776" spans="1:17" ht="197.25" x14ac:dyDescent="0.2">
      <c r="A1776" s="1990" t="s">
        <v>23</v>
      </c>
      <c r="B1776" s="1974" t="s">
        <v>14</v>
      </c>
      <c r="C1776" s="1976"/>
      <c r="D1776" s="1976"/>
      <c r="E1776" s="1978"/>
      <c r="F1776" s="1978"/>
      <c r="G1776" s="1996" t="s">
        <v>2967</v>
      </c>
      <c r="H1776" s="1977" t="s">
        <v>2968</v>
      </c>
      <c r="I1776" s="1979" t="s">
        <v>2969</v>
      </c>
      <c r="J1776" s="1995">
        <v>2</v>
      </c>
      <c r="K1776" s="1981">
        <v>45260</v>
      </c>
      <c r="L1776" s="1981">
        <v>45337</v>
      </c>
      <c r="M1776" s="1982">
        <f t="shared" si="62"/>
        <v>11</v>
      </c>
      <c r="N1776" s="1983">
        <v>1</v>
      </c>
      <c r="O1776" s="1979" t="s">
        <v>2970</v>
      </c>
      <c r="P1776" s="1983">
        <f t="shared" si="63"/>
        <v>1</v>
      </c>
      <c r="Q1776" s="1984" t="str" cm="1">
        <f t="array" aca="1" ref="Q1776" ca="1">IF(ISNUMBER(P1776),IF(P1776=100%,"CUMPLIDA",IF(AND(ISNUMBER(L1776),ISNUMBER(INDIRECT("FECHA_"&amp;$B1776,1))), IF(L1776&lt;=INDIRECT("FECHA_"&amp;$B1776,1),"INCUMPLIDA","PROCESO"), "VERIFICAR FECHA")),"SIN VALOR AVANCE")</f>
        <v>CUMPLIDA</v>
      </c>
    </row>
    <row r="1777" spans="1:17" ht="150" x14ac:dyDescent="0.2">
      <c r="A1777" s="1990" t="s">
        <v>23</v>
      </c>
      <c r="B1777" s="1974" t="s">
        <v>14</v>
      </c>
      <c r="C1777" s="1976"/>
      <c r="D1777" s="1976"/>
      <c r="E1777" s="1978" t="s">
        <v>2981</v>
      </c>
      <c r="F1777" s="1978"/>
      <c r="G1777" s="1977" t="s">
        <v>2960</v>
      </c>
      <c r="H1777" s="1977" t="s">
        <v>2961</v>
      </c>
      <c r="I1777" s="1979" t="s">
        <v>1557</v>
      </c>
      <c r="J1777" s="1995">
        <v>1</v>
      </c>
      <c r="K1777" s="1981">
        <v>45184</v>
      </c>
      <c r="L1777" s="1981">
        <v>45260</v>
      </c>
      <c r="M1777" s="1982">
        <f t="shared" si="62"/>
        <v>10.857142857142858</v>
      </c>
      <c r="N1777" s="1983">
        <v>1</v>
      </c>
      <c r="O1777" s="1979" t="s">
        <v>2962</v>
      </c>
      <c r="P1777" s="1983">
        <f t="shared" si="63"/>
        <v>1</v>
      </c>
      <c r="Q1777" s="1984" t="str" cm="1">
        <f t="array" aca="1" ref="Q1777" ca="1">IF(ISNUMBER(P1777),IF(P1777=100%,"CUMPLIDA",IF(AND(ISNUMBER(L1777),ISNUMBER(INDIRECT("FECHA_"&amp;$B1777,1))), IF(L1777&lt;=INDIRECT("FECHA_"&amp;$B1777,1),"INCUMPLIDA","PROCESO"), "VERIFICAR FECHA")),"SIN VALOR AVANCE")</f>
        <v>CUMPLIDA</v>
      </c>
    </row>
    <row r="1778" spans="1:17" ht="120" x14ac:dyDescent="0.2">
      <c r="A1778" s="1990" t="s">
        <v>23</v>
      </c>
      <c r="B1778" s="1974" t="s">
        <v>14</v>
      </c>
      <c r="C1778" s="1976"/>
      <c r="D1778" s="1976"/>
      <c r="E1778" s="1978"/>
      <c r="F1778" s="1978"/>
      <c r="G1778" s="1996" t="s">
        <v>2979</v>
      </c>
      <c r="H1778" s="1977" t="s">
        <v>2964</v>
      </c>
      <c r="I1778" s="1979" t="s">
        <v>2975</v>
      </c>
      <c r="J1778" s="1995">
        <v>3</v>
      </c>
      <c r="K1778" s="1981">
        <v>45292</v>
      </c>
      <c r="L1778" s="1981">
        <v>45838</v>
      </c>
      <c r="M1778" s="1982">
        <f t="shared" si="62"/>
        <v>78</v>
      </c>
      <c r="N1778" s="1983">
        <v>0.9</v>
      </c>
      <c r="O1778" s="1979" t="s">
        <v>2966</v>
      </c>
      <c r="P1778" s="1983">
        <f t="shared" si="63"/>
        <v>0.9</v>
      </c>
      <c r="Q1778" s="1984" t="str" cm="1">
        <f t="array" aca="1" ref="Q1778" ca="1">IF(ISNUMBER(P1778),IF(P1778=100%,"CUMPLIDA",IF(AND(ISNUMBER(L1778),ISNUMBER(INDIRECT("FECHA_"&amp;$B1778,1))), IF(L1778&lt;=INDIRECT("FECHA_"&amp;$B1778,1),"INCUMPLIDA","PROCESO"), "VERIFICAR FECHA")),"SIN VALOR AVANCE")</f>
        <v>PROCESO</v>
      </c>
    </row>
    <row r="1779" spans="1:17" ht="197.25" x14ac:dyDescent="0.2">
      <c r="A1779" s="1990" t="s">
        <v>23</v>
      </c>
      <c r="B1779" s="1974" t="s">
        <v>14</v>
      </c>
      <c r="C1779" s="1976"/>
      <c r="D1779" s="1976"/>
      <c r="E1779" s="1978"/>
      <c r="F1779" s="1978"/>
      <c r="G1779" s="1996" t="s">
        <v>2967</v>
      </c>
      <c r="H1779" s="1977" t="s">
        <v>2968</v>
      </c>
      <c r="I1779" s="1979" t="s">
        <v>2969</v>
      </c>
      <c r="J1779" s="1995">
        <v>2</v>
      </c>
      <c r="K1779" s="1981">
        <v>45260</v>
      </c>
      <c r="L1779" s="1981">
        <v>45337</v>
      </c>
      <c r="M1779" s="1982">
        <f t="shared" si="62"/>
        <v>11</v>
      </c>
      <c r="N1779" s="1983">
        <v>1</v>
      </c>
      <c r="O1779" s="1979" t="s">
        <v>2970</v>
      </c>
      <c r="P1779" s="1983">
        <f t="shared" si="63"/>
        <v>1</v>
      </c>
      <c r="Q1779" s="1984" t="str" cm="1">
        <f t="array" aca="1" ref="Q1779" ca="1">IF(ISNUMBER(P1779),IF(P1779=100%,"CUMPLIDA",IF(AND(ISNUMBER(L1779),ISNUMBER(INDIRECT("FECHA_"&amp;$B1779,1))), IF(L1779&lt;=INDIRECT("FECHA_"&amp;$B1779,1),"INCUMPLIDA","PROCESO"), "VERIFICAR FECHA")),"SIN VALOR AVANCE")</f>
        <v>CUMPLIDA</v>
      </c>
    </row>
    <row r="1780" spans="1:17" ht="135" x14ac:dyDescent="0.2">
      <c r="A1780" s="1990" t="s">
        <v>23</v>
      </c>
      <c r="B1780" s="1974" t="s">
        <v>14</v>
      </c>
      <c r="C1780" s="1976"/>
      <c r="D1780" s="1976"/>
      <c r="E1780" s="1978" t="s">
        <v>2982</v>
      </c>
      <c r="F1780" s="1978"/>
      <c r="G1780" s="1996" t="s">
        <v>6187</v>
      </c>
      <c r="H1780" s="1977" t="s">
        <v>2983</v>
      </c>
      <c r="I1780" s="1979" t="s">
        <v>2984</v>
      </c>
      <c r="J1780" s="1995">
        <v>2</v>
      </c>
      <c r="K1780" s="1981">
        <v>45201</v>
      </c>
      <c r="L1780" s="1981">
        <v>45280</v>
      </c>
      <c r="M1780" s="1982">
        <f t="shared" si="62"/>
        <v>11.285714285714286</v>
      </c>
      <c r="N1780" s="1983">
        <v>1</v>
      </c>
      <c r="O1780" s="1979" t="s">
        <v>2985</v>
      </c>
      <c r="P1780" s="1983">
        <f t="shared" si="63"/>
        <v>1</v>
      </c>
      <c r="Q1780" s="1984" t="str" cm="1">
        <f t="array" aca="1" ref="Q1780" ca="1">IF(ISNUMBER(P1780),IF(P1780=100%,"CUMPLIDA",IF(AND(ISNUMBER(L1780),ISNUMBER(INDIRECT("FECHA_"&amp;$B1780,1))), IF(L1780&lt;=INDIRECT("FECHA_"&amp;$B1780,1),"INCUMPLIDA","PROCESO"), "VERIFICAR FECHA")),"SIN VALOR AVANCE")</f>
        <v>CUMPLIDA</v>
      </c>
    </row>
    <row r="1781" spans="1:17" ht="75" x14ac:dyDescent="0.2">
      <c r="A1781" s="1990" t="s">
        <v>23</v>
      </c>
      <c r="B1781" s="1974" t="s">
        <v>14</v>
      </c>
      <c r="C1781" s="1976"/>
      <c r="D1781" s="1976"/>
      <c r="E1781" s="1978"/>
      <c r="F1781" s="1978"/>
      <c r="G1781" s="1996" t="s">
        <v>6188</v>
      </c>
      <c r="H1781" s="1977" t="s">
        <v>2986</v>
      </c>
      <c r="I1781" s="1979" t="s">
        <v>2987</v>
      </c>
      <c r="J1781" s="1995">
        <v>4</v>
      </c>
      <c r="K1781" s="1981">
        <v>45201</v>
      </c>
      <c r="L1781" s="1981">
        <v>45596</v>
      </c>
      <c r="M1781" s="1982">
        <f t="shared" si="62"/>
        <v>56.428571428571431</v>
      </c>
      <c r="N1781" s="1983">
        <v>1</v>
      </c>
      <c r="O1781" s="1979" t="s">
        <v>2985</v>
      </c>
      <c r="P1781" s="1983">
        <f t="shared" si="63"/>
        <v>1</v>
      </c>
      <c r="Q1781" s="1984" t="str" cm="1">
        <f t="array" aca="1" ref="Q1781" ca="1">IF(ISNUMBER(P1781),IF(P1781=100%,"CUMPLIDA",IF(AND(ISNUMBER(L1781),ISNUMBER(INDIRECT("FECHA_"&amp;$B1781,1))), IF(L1781&lt;=INDIRECT("FECHA_"&amp;$B1781,1),"INCUMPLIDA","PROCESO"), "VERIFICAR FECHA")),"SIN VALOR AVANCE")</f>
        <v>CUMPLIDA</v>
      </c>
    </row>
    <row r="1782" spans="1:17" ht="75" x14ac:dyDescent="0.2">
      <c r="A1782" s="1990" t="s">
        <v>23</v>
      </c>
      <c r="B1782" s="1974" t="s">
        <v>14</v>
      </c>
      <c r="C1782" s="1976"/>
      <c r="D1782" s="1976"/>
      <c r="E1782" s="1996" t="s">
        <v>2988</v>
      </c>
      <c r="F1782" s="1978"/>
      <c r="G1782" s="1996" t="s">
        <v>6188</v>
      </c>
      <c r="H1782" s="1977" t="s">
        <v>2986</v>
      </c>
      <c r="I1782" s="1979" t="s">
        <v>2987</v>
      </c>
      <c r="J1782" s="1995">
        <v>4</v>
      </c>
      <c r="K1782" s="1981">
        <v>45201</v>
      </c>
      <c r="L1782" s="1981">
        <v>45596</v>
      </c>
      <c r="M1782" s="1982">
        <f t="shared" si="62"/>
        <v>56.428571428571431</v>
      </c>
      <c r="N1782" s="1983">
        <v>1</v>
      </c>
      <c r="O1782" s="1979" t="s">
        <v>2985</v>
      </c>
      <c r="P1782" s="1983">
        <f t="shared" si="63"/>
        <v>1</v>
      </c>
      <c r="Q1782" s="1984" t="str" cm="1">
        <f t="array" aca="1" ref="Q1782" ca="1">IF(ISNUMBER(P1782),IF(P1782=100%,"CUMPLIDA",IF(AND(ISNUMBER(L1782),ISNUMBER(INDIRECT("FECHA_"&amp;$B1782,1))), IF(L1782&lt;=INDIRECT("FECHA_"&amp;$B1782,1),"INCUMPLIDA","PROCESO"), "VERIFICAR FECHA")),"SIN VALOR AVANCE")</f>
        <v>CUMPLIDA</v>
      </c>
    </row>
    <row r="1783" spans="1:17" ht="135" x14ac:dyDescent="0.2">
      <c r="A1783" s="1990" t="s">
        <v>18</v>
      </c>
      <c r="B1783" s="1974" t="s">
        <v>14</v>
      </c>
      <c r="C1783" s="1976" t="s">
        <v>2989</v>
      </c>
      <c r="D1783" s="1997" t="s">
        <v>2633</v>
      </c>
      <c r="E1783" s="1978" t="s">
        <v>2990</v>
      </c>
      <c r="F1783" s="1978" t="s">
        <v>2991</v>
      </c>
      <c r="G1783" s="1978" t="s">
        <v>2992</v>
      </c>
      <c r="H1783" s="1977" t="s">
        <v>2993</v>
      </c>
      <c r="I1783" s="1979" t="s">
        <v>2994</v>
      </c>
      <c r="J1783" s="1995">
        <v>1</v>
      </c>
      <c r="K1783" s="1981">
        <v>44075</v>
      </c>
      <c r="L1783" s="1981">
        <v>44256</v>
      </c>
      <c r="M1783" s="1982">
        <f t="shared" si="62"/>
        <v>25.857142857142858</v>
      </c>
      <c r="N1783" s="1983">
        <v>1</v>
      </c>
      <c r="O1783" s="1979" t="s">
        <v>2995</v>
      </c>
      <c r="P1783" s="1983">
        <f t="shared" si="63"/>
        <v>1</v>
      </c>
      <c r="Q1783" s="1984" t="str" cm="1">
        <f t="array" aca="1" ref="Q1783" ca="1">IF(ISNUMBER(P1783),IF(P1783=100%,"CUMPLIDA",IF(AND(ISNUMBER(L1783),ISNUMBER(INDIRECT("FECHA_"&amp;$B1783,1))), IF(L1783&lt;=INDIRECT("FECHA_"&amp;$B1783,1),"INCUMPLIDA","PROCESO"), "VERIFICAR FECHA")),"SIN VALOR AVANCE")</f>
        <v>CUMPLIDA</v>
      </c>
    </row>
    <row r="1784" spans="1:17" ht="150.75" x14ac:dyDescent="0.2">
      <c r="A1784" s="1990" t="s">
        <v>18</v>
      </c>
      <c r="B1784" s="1974" t="s">
        <v>14</v>
      </c>
      <c r="C1784" s="1976"/>
      <c r="D1784" s="1997"/>
      <c r="E1784" s="1978"/>
      <c r="F1784" s="1978"/>
      <c r="G1784" s="1978"/>
      <c r="H1784" s="1977" t="s">
        <v>2993</v>
      </c>
      <c r="I1784" s="1979" t="s">
        <v>2994</v>
      </c>
      <c r="J1784" s="1995">
        <v>1</v>
      </c>
      <c r="K1784" s="1981">
        <v>44075</v>
      </c>
      <c r="L1784" s="1981">
        <v>44256</v>
      </c>
      <c r="M1784" s="1982">
        <f t="shared" si="62"/>
        <v>25.857142857142858</v>
      </c>
      <c r="N1784" s="1983">
        <v>1</v>
      </c>
      <c r="O1784" s="1979" t="s">
        <v>2996</v>
      </c>
      <c r="P1784" s="1983">
        <f t="shared" si="63"/>
        <v>1</v>
      </c>
      <c r="Q1784" s="1984" t="str" cm="1">
        <f t="array" aca="1" ref="Q1784" ca="1">IF(ISNUMBER(P1784),IF(P1784=100%,"CUMPLIDA",IF(AND(ISNUMBER(L1784),ISNUMBER(INDIRECT("FECHA_"&amp;$B1784,1))), IF(L1784&lt;=INDIRECT("FECHA_"&amp;$B1784,1),"INCUMPLIDA","PROCESO"), "VERIFICAR FECHA")),"SIN VALOR AVANCE")</f>
        <v>CUMPLIDA</v>
      </c>
    </row>
    <row r="1785" spans="1:17" ht="165.75" x14ac:dyDescent="0.2">
      <c r="A1785" s="1990" t="s">
        <v>18</v>
      </c>
      <c r="B1785" s="1974" t="s">
        <v>14</v>
      </c>
      <c r="C1785" s="1976"/>
      <c r="D1785" s="1997"/>
      <c r="E1785" s="1978"/>
      <c r="F1785" s="1978"/>
      <c r="G1785" s="1978"/>
      <c r="H1785" s="1977" t="s">
        <v>2993</v>
      </c>
      <c r="I1785" s="1979" t="s">
        <v>2994</v>
      </c>
      <c r="J1785" s="1995">
        <v>1</v>
      </c>
      <c r="K1785" s="1981">
        <v>44075</v>
      </c>
      <c r="L1785" s="1981">
        <v>44256</v>
      </c>
      <c r="M1785" s="1982">
        <f t="shared" si="62"/>
        <v>25.857142857142858</v>
      </c>
      <c r="N1785" s="1983">
        <v>1</v>
      </c>
      <c r="O1785" s="1979" t="s">
        <v>2997</v>
      </c>
      <c r="P1785" s="1983">
        <f t="shared" si="63"/>
        <v>1</v>
      </c>
      <c r="Q1785" s="1984" t="str" cm="1">
        <f t="array" aca="1" ref="Q1785" ca="1">IF(ISNUMBER(P1785),IF(P1785=100%,"CUMPLIDA",IF(AND(ISNUMBER(L1785),ISNUMBER(INDIRECT("FECHA_"&amp;$B1785,1))), IF(L1785&lt;=INDIRECT("FECHA_"&amp;$B1785,1),"INCUMPLIDA","PROCESO"), "VERIFICAR FECHA")),"SIN VALOR AVANCE")</f>
        <v>CUMPLIDA</v>
      </c>
    </row>
    <row r="1786" spans="1:17" ht="135" x14ac:dyDescent="0.2">
      <c r="A1786" s="1990" t="s">
        <v>18</v>
      </c>
      <c r="B1786" s="1974" t="s">
        <v>14</v>
      </c>
      <c r="C1786" s="1976"/>
      <c r="D1786" s="1997"/>
      <c r="E1786" s="1978" t="s">
        <v>2998</v>
      </c>
      <c r="F1786" s="1978"/>
      <c r="G1786" s="1978"/>
      <c r="H1786" s="1977" t="s">
        <v>2993</v>
      </c>
      <c r="I1786" s="1979" t="s">
        <v>2994</v>
      </c>
      <c r="J1786" s="1995">
        <v>1</v>
      </c>
      <c r="K1786" s="1981">
        <v>44075</v>
      </c>
      <c r="L1786" s="1981">
        <v>44256</v>
      </c>
      <c r="M1786" s="1982">
        <f t="shared" si="62"/>
        <v>25.857142857142858</v>
      </c>
      <c r="N1786" s="1983">
        <v>1</v>
      </c>
      <c r="O1786" s="1979" t="s">
        <v>2999</v>
      </c>
      <c r="P1786" s="1983">
        <f t="shared" si="63"/>
        <v>1</v>
      </c>
      <c r="Q1786" s="1984" t="str" cm="1">
        <f t="array" aca="1" ref="Q1786" ca="1">IF(ISNUMBER(P1786),IF(P1786=100%,"CUMPLIDA",IF(AND(ISNUMBER(L1786),ISNUMBER(INDIRECT("FECHA_"&amp;$B1786,1))), IF(L1786&lt;=INDIRECT("FECHA_"&amp;$B1786,1),"INCUMPLIDA","PROCESO"), "VERIFICAR FECHA")),"SIN VALOR AVANCE")</f>
        <v>CUMPLIDA</v>
      </c>
    </row>
    <row r="1787" spans="1:17" ht="135.75" x14ac:dyDescent="0.2">
      <c r="A1787" s="1990" t="s">
        <v>18</v>
      </c>
      <c r="B1787" s="1974" t="s">
        <v>14</v>
      </c>
      <c r="C1787" s="1976"/>
      <c r="D1787" s="1997"/>
      <c r="E1787" s="1978"/>
      <c r="F1787" s="1978"/>
      <c r="G1787" s="1977" t="s">
        <v>3000</v>
      </c>
      <c r="H1787" s="1977" t="s">
        <v>3001</v>
      </c>
      <c r="I1787" s="1979" t="s">
        <v>3002</v>
      </c>
      <c r="J1787" s="1995">
        <v>3</v>
      </c>
      <c r="K1787" s="1981">
        <v>44067</v>
      </c>
      <c r="L1787" s="1981">
        <v>44196</v>
      </c>
      <c r="M1787" s="1982">
        <f t="shared" si="62"/>
        <v>18.428571428571427</v>
      </c>
      <c r="N1787" s="1983">
        <v>1</v>
      </c>
      <c r="O1787" s="1979" t="s">
        <v>3003</v>
      </c>
      <c r="P1787" s="1983">
        <f t="shared" si="63"/>
        <v>1</v>
      </c>
      <c r="Q1787" s="1984" t="str" cm="1">
        <f t="array" aca="1" ref="Q1787" ca="1">IF(ISNUMBER(P1787),IF(P1787=100%,"CUMPLIDA",IF(AND(ISNUMBER(L1787),ISNUMBER(INDIRECT("FECHA_"&amp;$B1787,1))), IF(L1787&lt;=INDIRECT("FECHA_"&amp;$B1787,1),"INCUMPLIDA","PROCESO"), "VERIFICAR FECHA")),"SIN VALOR AVANCE")</f>
        <v>CUMPLIDA</v>
      </c>
    </row>
    <row r="1788" spans="1:17" ht="225" x14ac:dyDescent="0.2">
      <c r="A1788" s="1990" t="s">
        <v>18</v>
      </c>
      <c r="B1788" s="1974" t="s">
        <v>14</v>
      </c>
      <c r="C1788" s="1976"/>
      <c r="D1788" s="1997"/>
      <c r="E1788" s="1978"/>
      <c r="F1788" s="1978"/>
      <c r="G1788" s="1977" t="s">
        <v>3004</v>
      </c>
      <c r="H1788" s="1977" t="s">
        <v>3005</v>
      </c>
      <c r="I1788" s="1979" t="s">
        <v>3006</v>
      </c>
      <c r="J1788" s="1995">
        <v>2</v>
      </c>
      <c r="K1788" s="1981">
        <v>44105</v>
      </c>
      <c r="L1788" s="1981">
        <v>44316</v>
      </c>
      <c r="M1788" s="1982">
        <f t="shared" si="62"/>
        <v>30.142857142857142</v>
      </c>
      <c r="N1788" s="1983">
        <v>1</v>
      </c>
      <c r="O1788" s="1979" t="s">
        <v>3007</v>
      </c>
      <c r="P1788" s="1983">
        <f t="shared" si="63"/>
        <v>1</v>
      </c>
      <c r="Q1788" s="1984" t="str" cm="1">
        <f t="array" aca="1" ref="Q1788" ca="1">IF(ISNUMBER(P1788),IF(P1788=100%,"CUMPLIDA",IF(AND(ISNUMBER(L1788),ISNUMBER(INDIRECT("FECHA_"&amp;$B1788,1))), IF(L1788&lt;=INDIRECT("FECHA_"&amp;$B1788,1),"INCUMPLIDA","PROCESO"), "VERIFICAR FECHA")),"SIN VALOR AVANCE")</f>
        <v>CUMPLIDA</v>
      </c>
    </row>
    <row r="1789" spans="1:17" ht="105" x14ac:dyDescent="0.2">
      <c r="A1789" s="1990" t="s">
        <v>18</v>
      </c>
      <c r="B1789" s="1974" t="s">
        <v>14</v>
      </c>
      <c r="C1789" s="1976"/>
      <c r="D1789" s="1997"/>
      <c r="E1789" s="1978"/>
      <c r="F1789" s="1978"/>
      <c r="G1789" s="1977" t="s">
        <v>3008</v>
      </c>
      <c r="H1789" s="1977" t="s">
        <v>3009</v>
      </c>
      <c r="I1789" s="1979" t="s">
        <v>3010</v>
      </c>
      <c r="J1789" s="1995">
        <v>1</v>
      </c>
      <c r="K1789" s="1981">
        <v>44105</v>
      </c>
      <c r="L1789" s="1981">
        <v>44195</v>
      </c>
      <c r="M1789" s="1982">
        <f t="shared" si="62"/>
        <v>12.857142857142858</v>
      </c>
      <c r="N1789" s="1983">
        <v>1</v>
      </c>
      <c r="O1789" s="1979" t="s">
        <v>3011</v>
      </c>
      <c r="P1789" s="1983">
        <f t="shared" si="63"/>
        <v>1</v>
      </c>
      <c r="Q1789" s="1984" t="str" cm="1">
        <f t="array" aca="1" ref="Q1789" ca="1">IF(ISNUMBER(P1789),IF(P1789=100%,"CUMPLIDA",IF(AND(ISNUMBER(L1789),ISNUMBER(INDIRECT("FECHA_"&amp;$B1789,1))), IF(L1789&lt;=INDIRECT("FECHA_"&amp;$B1789,1),"INCUMPLIDA","PROCESO"), "VERIFICAR FECHA")),"SIN VALOR AVANCE")</f>
        <v>CUMPLIDA</v>
      </c>
    </row>
    <row r="1790" spans="1:17" ht="90.75" x14ac:dyDescent="0.2">
      <c r="A1790" s="1990" t="s">
        <v>18</v>
      </c>
      <c r="B1790" s="1974" t="s">
        <v>14</v>
      </c>
      <c r="C1790" s="1976"/>
      <c r="D1790" s="1997"/>
      <c r="E1790" s="1978"/>
      <c r="F1790" s="1978"/>
      <c r="G1790" s="1978" t="s">
        <v>3012</v>
      </c>
      <c r="H1790" s="1977" t="s">
        <v>3013</v>
      </c>
      <c r="I1790" s="1979" t="s">
        <v>3014</v>
      </c>
      <c r="J1790" s="1995">
        <v>1</v>
      </c>
      <c r="K1790" s="1981">
        <v>44105</v>
      </c>
      <c r="L1790" s="1981">
        <v>44134</v>
      </c>
      <c r="M1790" s="1982">
        <f t="shared" si="62"/>
        <v>4.1428571428571432</v>
      </c>
      <c r="N1790" s="1983">
        <v>1</v>
      </c>
      <c r="O1790" s="1979" t="s">
        <v>3015</v>
      </c>
      <c r="P1790" s="1983">
        <f t="shared" si="63"/>
        <v>1</v>
      </c>
      <c r="Q1790" s="1984" t="str" cm="1">
        <f t="array" aca="1" ref="Q1790" ca="1">IF(ISNUMBER(P1790),IF(P1790=100%,"CUMPLIDA",IF(AND(ISNUMBER(L1790),ISNUMBER(INDIRECT("FECHA_"&amp;$B1790,1))), IF(L1790&lt;=INDIRECT("FECHA_"&amp;$B1790,1),"INCUMPLIDA","PROCESO"), "VERIFICAR FECHA")),"SIN VALOR AVANCE")</f>
        <v>CUMPLIDA</v>
      </c>
    </row>
    <row r="1791" spans="1:17" ht="150.75" x14ac:dyDescent="0.2">
      <c r="A1791" s="1990" t="s">
        <v>18</v>
      </c>
      <c r="B1791" s="1974" t="s">
        <v>14</v>
      </c>
      <c r="C1791" s="1976"/>
      <c r="D1791" s="1997"/>
      <c r="E1791" s="1978" t="s">
        <v>3016</v>
      </c>
      <c r="F1791" s="1978"/>
      <c r="G1791" s="1978"/>
      <c r="H1791" s="1977" t="s">
        <v>3013</v>
      </c>
      <c r="I1791" s="1979" t="s">
        <v>3017</v>
      </c>
      <c r="J1791" s="1995">
        <v>1</v>
      </c>
      <c r="K1791" s="1981">
        <v>44166</v>
      </c>
      <c r="L1791" s="1981">
        <v>44195</v>
      </c>
      <c r="M1791" s="1982">
        <f t="shared" si="62"/>
        <v>4.1428571428571432</v>
      </c>
      <c r="N1791" s="1983">
        <v>1</v>
      </c>
      <c r="O1791" s="1979" t="s">
        <v>2996</v>
      </c>
      <c r="P1791" s="1983">
        <f t="shared" si="63"/>
        <v>1</v>
      </c>
      <c r="Q1791" s="1984" t="str" cm="1">
        <f t="array" aca="1" ref="Q1791" ca="1">IF(ISNUMBER(P1791),IF(P1791=100%,"CUMPLIDA",IF(AND(ISNUMBER(L1791),ISNUMBER(INDIRECT("FECHA_"&amp;$B1791,1))), IF(L1791&lt;=INDIRECT("FECHA_"&amp;$B1791,1),"INCUMPLIDA","PROCESO"), "VERIFICAR FECHA")),"SIN VALOR AVANCE")</f>
        <v>CUMPLIDA</v>
      </c>
    </row>
    <row r="1792" spans="1:17" ht="150.75" x14ac:dyDescent="0.2">
      <c r="A1792" s="1990" t="s">
        <v>18</v>
      </c>
      <c r="B1792" s="1974" t="s">
        <v>14</v>
      </c>
      <c r="C1792" s="1976"/>
      <c r="D1792" s="1997"/>
      <c r="E1792" s="1978"/>
      <c r="F1792" s="1978"/>
      <c r="G1792" s="1978"/>
      <c r="H1792" s="1977" t="s">
        <v>3013</v>
      </c>
      <c r="I1792" s="1979" t="s">
        <v>3018</v>
      </c>
      <c r="J1792" s="1995">
        <v>1</v>
      </c>
      <c r="K1792" s="1981">
        <v>44166</v>
      </c>
      <c r="L1792" s="1981">
        <v>44195</v>
      </c>
      <c r="M1792" s="1982">
        <f t="shared" si="62"/>
        <v>4.1428571428571432</v>
      </c>
      <c r="N1792" s="1983">
        <v>1</v>
      </c>
      <c r="O1792" s="1979" t="s">
        <v>2996</v>
      </c>
      <c r="P1792" s="1983">
        <f t="shared" si="63"/>
        <v>1</v>
      </c>
      <c r="Q1792" s="1984" t="str" cm="1">
        <f t="array" aca="1" ref="Q1792" ca="1">IF(ISNUMBER(P1792),IF(P1792=100%,"CUMPLIDA",IF(AND(ISNUMBER(L1792),ISNUMBER(INDIRECT("FECHA_"&amp;$B1792,1))), IF(L1792&lt;=INDIRECT("FECHA_"&amp;$B1792,1),"INCUMPLIDA","PROCESO"), "VERIFICAR FECHA")),"SIN VALOR AVANCE")</f>
        <v>CUMPLIDA</v>
      </c>
    </row>
    <row r="1793" spans="1:17" ht="105.75" x14ac:dyDescent="0.2">
      <c r="A1793" s="1990" t="s">
        <v>18</v>
      </c>
      <c r="B1793" s="1974" t="s">
        <v>14</v>
      </c>
      <c r="C1793" s="1976"/>
      <c r="D1793" s="1997"/>
      <c r="E1793" s="1978"/>
      <c r="F1793" s="1978"/>
      <c r="G1793" s="1978"/>
      <c r="H1793" s="1977" t="s">
        <v>3013</v>
      </c>
      <c r="I1793" s="1979" t="s">
        <v>3019</v>
      </c>
      <c r="J1793" s="1995">
        <v>1</v>
      </c>
      <c r="K1793" s="1981">
        <v>44166</v>
      </c>
      <c r="L1793" s="1981">
        <v>44195</v>
      </c>
      <c r="M1793" s="1982">
        <f t="shared" si="62"/>
        <v>4.1428571428571432</v>
      </c>
      <c r="N1793" s="1983">
        <v>1</v>
      </c>
      <c r="O1793" s="1979" t="s">
        <v>3020</v>
      </c>
      <c r="P1793" s="1983">
        <f t="shared" si="63"/>
        <v>1</v>
      </c>
      <c r="Q1793" s="1984" t="str" cm="1">
        <f t="array" aca="1" ref="Q1793" ca="1">IF(ISNUMBER(P1793),IF(P1793=100%,"CUMPLIDA",IF(AND(ISNUMBER(L1793),ISNUMBER(INDIRECT("FECHA_"&amp;$B1793,1))), IF(L1793&lt;=INDIRECT("FECHA_"&amp;$B1793,1),"INCUMPLIDA","PROCESO"), "VERIFICAR FECHA")),"SIN VALOR AVANCE")</f>
        <v>CUMPLIDA</v>
      </c>
    </row>
    <row r="1794" spans="1:17" ht="180" x14ac:dyDescent="0.2">
      <c r="A1794" s="1990" t="s">
        <v>18</v>
      </c>
      <c r="B1794" s="1974" t="s">
        <v>14</v>
      </c>
      <c r="C1794" s="1976" t="s">
        <v>3021</v>
      </c>
      <c r="D1794" s="1976" t="s">
        <v>2855</v>
      </c>
      <c r="E1794" s="1978" t="s">
        <v>3022</v>
      </c>
      <c r="F1794" s="1978" t="s">
        <v>3023</v>
      </c>
      <c r="G1794" s="1977" t="s">
        <v>3024</v>
      </c>
      <c r="H1794" s="1977" t="s">
        <v>3025</v>
      </c>
      <c r="I1794" s="1979" t="s">
        <v>3026</v>
      </c>
      <c r="J1794" s="1995">
        <v>4</v>
      </c>
      <c r="K1794" s="1981">
        <v>44805</v>
      </c>
      <c r="L1794" s="1981">
        <v>45168</v>
      </c>
      <c r="M1794" s="1982">
        <f t="shared" si="62"/>
        <v>51.857142857142854</v>
      </c>
      <c r="N1794" s="1983">
        <v>1</v>
      </c>
      <c r="O1794" s="1979" t="s">
        <v>3027</v>
      </c>
      <c r="P1794" s="1983">
        <f t="shared" si="63"/>
        <v>1</v>
      </c>
      <c r="Q1794" s="1984" t="str" cm="1">
        <f t="array" aca="1" ref="Q1794" ca="1">IF(ISNUMBER(P1794),IF(P1794=100%,"CUMPLIDA",IF(AND(ISNUMBER(L1794),ISNUMBER(INDIRECT("FECHA_"&amp;$B1794,1))), IF(L1794&lt;=INDIRECT("FECHA_"&amp;$B1794,1),"INCUMPLIDA","PROCESO"), "VERIFICAR FECHA")),"SIN VALOR AVANCE")</f>
        <v>CUMPLIDA</v>
      </c>
    </row>
    <row r="1795" spans="1:17" ht="60" x14ac:dyDescent="0.2">
      <c r="A1795" s="1990" t="s">
        <v>18</v>
      </c>
      <c r="B1795" s="1974" t="s">
        <v>14</v>
      </c>
      <c r="C1795" s="1976"/>
      <c r="D1795" s="1976"/>
      <c r="E1795" s="1978"/>
      <c r="F1795" s="1978"/>
      <c r="G1795" s="1978" t="s">
        <v>3028</v>
      </c>
      <c r="H1795" s="1977" t="s">
        <v>3029</v>
      </c>
      <c r="I1795" s="1979" t="s">
        <v>3030</v>
      </c>
      <c r="J1795" s="1995">
        <v>1</v>
      </c>
      <c r="K1795" s="1981">
        <v>44805</v>
      </c>
      <c r="L1795" s="1981">
        <v>44926</v>
      </c>
      <c r="M1795" s="1982">
        <f t="shared" si="62"/>
        <v>17.285714285714285</v>
      </c>
      <c r="N1795" s="1983">
        <v>1</v>
      </c>
      <c r="O1795" s="1979" t="s">
        <v>3031</v>
      </c>
      <c r="P1795" s="1983">
        <f t="shared" si="63"/>
        <v>1</v>
      </c>
      <c r="Q1795" s="1984" t="str" cm="1">
        <f t="array" aca="1" ref="Q1795" ca="1">IF(ISNUMBER(P1795),IF(P1795=100%,"CUMPLIDA",IF(AND(ISNUMBER(L1795),ISNUMBER(INDIRECT("FECHA_"&amp;$B1795,1))), IF(L1795&lt;=INDIRECT("FECHA_"&amp;$B1795,1),"INCUMPLIDA","PROCESO"), "VERIFICAR FECHA")),"SIN VALOR AVANCE")</f>
        <v>CUMPLIDA</v>
      </c>
    </row>
    <row r="1796" spans="1:17" ht="90.75" x14ac:dyDescent="0.2">
      <c r="A1796" s="1990" t="s">
        <v>18</v>
      </c>
      <c r="B1796" s="1974" t="s">
        <v>14</v>
      </c>
      <c r="C1796" s="1976"/>
      <c r="D1796" s="1976"/>
      <c r="E1796" s="1978"/>
      <c r="F1796" s="1978"/>
      <c r="G1796" s="1978"/>
      <c r="H1796" s="1977" t="s">
        <v>3032</v>
      </c>
      <c r="I1796" s="1979" t="s">
        <v>3030</v>
      </c>
      <c r="J1796" s="1995">
        <v>1</v>
      </c>
      <c r="K1796" s="1981">
        <v>44805</v>
      </c>
      <c r="L1796" s="1981">
        <v>44926</v>
      </c>
      <c r="M1796" s="1982">
        <f t="shared" si="62"/>
        <v>17.285714285714285</v>
      </c>
      <c r="N1796" s="1983">
        <v>1</v>
      </c>
      <c r="O1796" s="1979" t="s">
        <v>3027</v>
      </c>
      <c r="P1796" s="1983">
        <f t="shared" si="63"/>
        <v>1</v>
      </c>
      <c r="Q1796" s="1984" t="str" cm="1">
        <f t="array" aca="1" ref="Q1796" ca="1">IF(ISNUMBER(P1796),IF(P1796=100%,"CUMPLIDA",IF(AND(ISNUMBER(L1796),ISNUMBER(INDIRECT("FECHA_"&amp;$B1796,1))), IF(L1796&lt;=INDIRECT("FECHA_"&amp;$B1796,1),"INCUMPLIDA","PROCESO"), "VERIFICAR FECHA")),"SIN VALOR AVANCE")</f>
        <v>CUMPLIDA</v>
      </c>
    </row>
    <row r="1797" spans="1:17" ht="60" x14ac:dyDescent="0.2">
      <c r="A1797" s="1990" t="s">
        <v>18</v>
      </c>
      <c r="B1797" s="1974" t="s">
        <v>14</v>
      </c>
      <c r="C1797" s="1976"/>
      <c r="D1797" s="1976"/>
      <c r="E1797" s="1978"/>
      <c r="F1797" s="1978"/>
      <c r="G1797" s="1977" t="s">
        <v>3033</v>
      </c>
      <c r="H1797" s="1977" t="s">
        <v>3034</v>
      </c>
      <c r="I1797" s="1979" t="s">
        <v>3035</v>
      </c>
      <c r="J1797" s="1983">
        <v>1</v>
      </c>
      <c r="K1797" s="1981">
        <v>44835</v>
      </c>
      <c r="L1797" s="1981">
        <v>45199</v>
      </c>
      <c r="M1797" s="1982">
        <f t="shared" ref="M1797:M1860" si="64">(L1797-K1797)/7</f>
        <v>52</v>
      </c>
      <c r="N1797" s="1983">
        <v>1</v>
      </c>
      <c r="O1797" s="1979" t="s">
        <v>3031</v>
      </c>
      <c r="P1797" s="1983">
        <f t="shared" si="63"/>
        <v>1</v>
      </c>
      <c r="Q1797" s="1984" t="str" cm="1">
        <f t="array" aca="1" ref="Q1797" ca="1">IF(ISNUMBER(P1797),IF(P1797=100%,"CUMPLIDA",IF(AND(ISNUMBER(L1797),ISNUMBER(INDIRECT("FECHA_"&amp;$B1797,1))), IF(L1797&lt;=INDIRECT("FECHA_"&amp;$B1797,1),"INCUMPLIDA","PROCESO"), "VERIFICAR FECHA")),"SIN VALOR AVANCE")</f>
        <v>CUMPLIDA</v>
      </c>
    </row>
    <row r="1798" spans="1:17" ht="120" x14ac:dyDescent="0.2">
      <c r="A1798" s="1990" t="s">
        <v>18</v>
      </c>
      <c r="B1798" s="1974" t="s">
        <v>14</v>
      </c>
      <c r="C1798" s="1976"/>
      <c r="D1798" s="1976"/>
      <c r="E1798" s="1978" t="s">
        <v>3036</v>
      </c>
      <c r="F1798" s="1978"/>
      <c r="G1798" s="1977" t="s">
        <v>3037</v>
      </c>
      <c r="H1798" s="1977" t="s">
        <v>3038</v>
      </c>
      <c r="I1798" s="1979" t="s">
        <v>3039</v>
      </c>
      <c r="J1798" s="1995">
        <v>3</v>
      </c>
      <c r="K1798" s="1981">
        <v>44805</v>
      </c>
      <c r="L1798" s="1981">
        <v>44895</v>
      </c>
      <c r="M1798" s="1982">
        <f t="shared" si="64"/>
        <v>12.857142857142858</v>
      </c>
      <c r="N1798" s="1983">
        <v>1</v>
      </c>
      <c r="O1798" s="1979" t="s">
        <v>3027</v>
      </c>
      <c r="P1798" s="1983">
        <f t="shared" si="63"/>
        <v>1</v>
      </c>
      <c r="Q1798" s="1984" t="str" cm="1">
        <f t="array" aca="1" ref="Q1798" ca="1">IF(ISNUMBER(P1798),IF(P1798=100%,"CUMPLIDA",IF(AND(ISNUMBER(L1798),ISNUMBER(INDIRECT("FECHA_"&amp;$B1798,1))), IF(L1798&lt;=INDIRECT("FECHA_"&amp;$B1798,1),"INCUMPLIDA","PROCESO"), "VERIFICAR FECHA")),"SIN VALOR AVANCE")</f>
        <v>CUMPLIDA</v>
      </c>
    </row>
    <row r="1799" spans="1:17" ht="90.75" x14ac:dyDescent="0.2">
      <c r="A1799" s="1990" t="s">
        <v>18</v>
      </c>
      <c r="B1799" s="1974" t="s">
        <v>14</v>
      </c>
      <c r="C1799" s="1976"/>
      <c r="D1799" s="1976"/>
      <c r="E1799" s="1978"/>
      <c r="F1799" s="1978"/>
      <c r="G1799" s="1977" t="s">
        <v>3028</v>
      </c>
      <c r="H1799" s="1977" t="s">
        <v>3040</v>
      </c>
      <c r="I1799" s="1979" t="s">
        <v>3030</v>
      </c>
      <c r="J1799" s="1995">
        <v>1</v>
      </c>
      <c r="K1799" s="1981">
        <v>44805</v>
      </c>
      <c r="L1799" s="1981">
        <v>44926</v>
      </c>
      <c r="M1799" s="1982">
        <f t="shared" si="64"/>
        <v>17.285714285714285</v>
      </c>
      <c r="N1799" s="1983">
        <v>1</v>
      </c>
      <c r="O1799" s="1979" t="s">
        <v>3027</v>
      </c>
      <c r="P1799" s="1983">
        <f t="shared" si="63"/>
        <v>1</v>
      </c>
      <c r="Q1799" s="1984" t="str" cm="1">
        <f t="array" aca="1" ref="Q1799" ca="1">IF(ISNUMBER(P1799),IF(P1799=100%,"CUMPLIDA",IF(AND(ISNUMBER(L1799),ISNUMBER(INDIRECT("FECHA_"&amp;$B1799,1))), IF(L1799&lt;=INDIRECT("FECHA_"&amp;$B1799,1),"INCUMPLIDA","PROCESO"), "VERIFICAR FECHA")),"SIN VALOR AVANCE")</f>
        <v>CUMPLIDA</v>
      </c>
    </row>
    <row r="1800" spans="1:17" ht="90.75" x14ac:dyDescent="0.2">
      <c r="A1800" s="1990" t="s">
        <v>18</v>
      </c>
      <c r="B1800" s="1974" t="s">
        <v>14</v>
      </c>
      <c r="C1800" s="1976"/>
      <c r="D1800" s="1976"/>
      <c r="E1800" s="1978"/>
      <c r="F1800" s="1978"/>
      <c r="G1800" s="1977" t="s">
        <v>3041</v>
      </c>
      <c r="H1800" s="1977" t="s">
        <v>3042</v>
      </c>
      <c r="I1800" s="1979" t="s">
        <v>3043</v>
      </c>
      <c r="J1800" s="1983">
        <v>1</v>
      </c>
      <c r="K1800" s="1981">
        <v>44835</v>
      </c>
      <c r="L1800" s="1981">
        <v>44956</v>
      </c>
      <c r="M1800" s="1982">
        <f t="shared" si="64"/>
        <v>17.285714285714285</v>
      </c>
      <c r="N1800" s="1983">
        <v>1</v>
      </c>
      <c r="O1800" s="1979" t="s">
        <v>3027</v>
      </c>
      <c r="P1800" s="1983">
        <f t="shared" si="63"/>
        <v>1</v>
      </c>
      <c r="Q1800" s="1984" t="str" cm="1">
        <f t="array" aca="1" ref="Q1800" ca="1">IF(ISNUMBER(P1800),IF(P1800=100%,"CUMPLIDA",IF(AND(ISNUMBER(L1800),ISNUMBER(INDIRECT("FECHA_"&amp;$B1800,1))), IF(L1800&lt;=INDIRECT("FECHA_"&amp;$B1800,1),"INCUMPLIDA","PROCESO"), "VERIFICAR FECHA")),"SIN VALOR AVANCE")</f>
        <v>CUMPLIDA</v>
      </c>
    </row>
    <row r="1801" spans="1:17" ht="105" x14ac:dyDescent="0.2">
      <c r="A1801" s="1990" t="s">
        <v>18</v>
      </c>
      <c r="B1801" s="1974" t="s">
        <v>14</v>
      </c>
      <c r="C1801" s="1976"/>
      <c r="D1801" s="1976"/>
      <c r="E1801" s="1978"/>
      <c r="F1801" s="1978"/>
      <c r="G1801" s="1977" t="s">
        <v>3044</v>
      </c>
      <c r="H1801" s="1977" t="s">
        <v>3045</v>
      </c>
      <c r="I1801" s="1979" t="s">
        <v>3046</v>
      </c>
      <c r="J1801" s="1995">
        <v>4</v>
      </c>
      <c r="K1801" s="1981">
        <v>44835</v>
      </c>
      <c r="L1801" s="1981">
        <v>44956</v>
      </c>
      <c r="M1801" s="1982">
        <f t="shared" si="64"/>
        <v>17.285714285714285</v>
      </c>
      <c r="N1801" s="1983">
        <v>1</v>
      </c>
      <c r="O1801" s="1979" t="s">
        <v>3027</v>
      </c>
      <c r="P1801" s="1983">
        <f t="shared" si="63"/>
        <v>1</v>
      </c>
      <c r="Q1801" s="1984" t="str" cm="1">
        <f t="array" aca="1" ref="Q1801" ca="1">IF(ISNUMBER(P1801),IF(P1801=100%,"CUMPLIDA",IF(AND(ISNUMBER(L1801),ISNUMBER(INDIRECT("FECHA_"&amp;$B1801,1))), IF(L1801&lt;=INDIRECT("FECHA_"&amp;$B1801,1),"INCUMPLIDA","PROCESO"), "VERIFICAR FECHA")),"SIN VALOR AVANCE")</f>
        <v>CUMPLIDA</v>
      </c>
    </row>
    <row r="1802" spans="1:17" ht="60" x14ac:dyDescent="0.2">
      <c r="A1802" s="1990" t="s">
        <v>18</v>
      </c>
      <c r="B1802" s="1974" t="s">
        <v>14</v>
      </c>
      <c r="C1802" s="1976"/>
      <c r="D1802" s="1976"/>
      <c r="E1802" s="1978"/>
      <c r="F1802" s="1978"/>
      <c r="G1802" s="1977" t="s">
        <v>3047</v>
      </c>
      <c r="H1802" s="1977" t="s">
        <v>3048</v>
      </c>
      <c r="I1802" s="1979" t="s">
        <v>2661</v>
      </c>
      <c r="J1802" s="1995">
        <v>1</v>
      </c>
      <c r="K1802" s="1981">
        <v>44805</v>
      </c>
      <c r="L1802" s="1981">
        <v>44926</v>
      </c>
      <c r="M1802" s="1982">
        <f t="shared" si="64"/>
        <v>17.285714285714285</v>
      </c>
      <c r="N1802" s="1983">
        <v>1</v>
      </c>
      <c r="O1802" s="1979" t="s">
        <v>3031</v>
      </c>
      <c r="P1802" s="1983">
        <f t="shared" si="63"/>
        <v>1</v>
      </c>
      <c r="Q1802" s="1984" t="str" cm="1">
        <f t="array" aca="1" ref="Q1802" ca="1">IF(ISNUMBER(P1802),IF(P1802=100%,"CUMPLIDA",IF(AND(ISNUMBER(L1802),ISNUMBER(INDIRECT("FECHA_"&amp;$B1802,1))), IF(L1802&lt;=INDIRECT("FECHA_"&amp;$B1802,1),"INCUMPLIDA","PROCESO"), "VERIFICAR FECHA")),"SIN VALOR AVANCE")</f>
        <v>CUMPLIDA</v>
      </c>
    </row>
    <row r="1803" spans="1:17" ht="75" x14ac:dyDescent="0.2">
      <c r="A1803" s="1990" t="s">
        <v>18</v>
      </c>
      <c r="B1803" s="1974" t="s">
        <v>14</v>
      </c>
      <c r="C1803" s="1976" t="s">
        <v>3049</v>
      </c>
      <c r="D1803" s="1976" t="s">
        <v>2855</v>
      </c>
      <c r="E1803" s="1998" t="s">
        <v>3050</v>
      </c>
      <c r="F1803" s="1978" t="s">
        <v>3051</v>
      </c>
      <c r="G1803" s="1996" t="s">
        <v>3052</v>
      </c>
      <c r="H1803" s="1996" t="s">
        <v>3053</v>
      </c>
      <c r="I1803" s="1999" t="s">
        <v>3054</v>
      </c>
      <c r="J1803" s="1995">
        <v>1</v>
      </c>
      <c r="K1803" s="1981">
        <v>44927</v>
      </c>
      <c r="L1803" s="1981">
        <v>45054</v>
      </c>
      <c r="M1803" s="1982">
        <f t="shared" si="64"/>
        <v>18.142857142857142</v>
      </c>
      <c r="N1803" s="1983">
        <v>1</v>
      </c>
      <c r="O1803" s="1979" t="s">
        <v>3031</v>
      </c>
      <c r="P1803" s="1983">
        <f t="shared" si="63"/>
        <v>1</v>
      </c>
      <c r="Q1803" s="1984" t="str" cm="1">
        <f t="array" aca="1" ref="Q1803" ca="1">IF(ISNUMBER(P1803),IF(P1803=100%,"CUMPLIDA",IF(AND(ISNUMBER(L1803),ISNUMBER(INDIRECT("FECHA_"&amp;$B1803,1))), IF(L1803&lt;=INDIRECT("FECHA_"&amp;$B1803,1),"INCUMPLIDA","PROCESO"), "VERIFICAR FECHA")),"SIN VALOR AVANCE")</f>
        <v>CUMPLIDA</v>
      </c>
    </row>
    <row r="1804" spans="1:17" ht="165.75" x14ac:dyDescent="0.2">
      <c r="A1804" s="1990" t="s">
        <v>18</v>
      </c>
      <c r="B1804" s="1974" t="s">
        <v>14</v>
      </c>
      <c r="C1804" s="1976"/>
      <c r="D1804" s="1976"/>
      <c r="E1804" s="1998"/>
      <c r="F1804" s="1978"/>
      <c r="G1804" s="1996" t="s">
        <v>3055</v>
      </c>
      <c r="H1804" s="1996" t="s">
        <v>3056</v>
      </c>
      <c r="I1804" s="1999" t="s">
        <v>3057</v>
      </c>
      <c r="J1804" s="1995">
        <v>4</v>
      </c>
      <c r="K1804" s="1981">
        <v>44927</v>
      </c>
      <c r="L1804" s="1981">
        <v>45291</v>
      </c>
      <c r="M1804" s="1982">
        <f t="shared" si="64"/>
        <v>52</v>
      </c>
      <c r="N1804" s="1983">
        <v>1</v>
      </c>
      <c r="O1804" s="1979" t="s">
        <v>3058</v>
      </c>
      <c r="P1804" s="1983">
        <f t="shared" si="63"/>
        <v>1</v>
      </c>
      <c r="Q1804" s="1984" t="str" cm="1">
        <f t="array" aca="1" ref="Q1804" ca="1">IF(ISNUMBER(P1804),IF(P1804=100%,"CUMPLIDA",IF(AND(ISNUMBER(L1804),ISNUMBER(INDIRECT("FECHA_"&amp;$B1804,1))), IF(L1804&lt;=INDIRECT("FECHA_"&amp;$B1804,1),"INCUMPLIDA","PROCESO"), "VERIFICAR FECHA")),"SIN VALOR AVANCE")</f>
        <v>CUMPLIDA</v>
      </c>
    </row>
    <row r="1805" spans="1:17" ht="90" x14ac:dyDescent="0.2">
      <c r="A1805" s="1990" t="s">
        <v>18</v>
      </c>
      <c r="B1805" s="1974" t="s">
        <v>14</v>
      </c>
      <c r="C1805" s="1976"/>
      <c r="D1805" s="1976"/>
      <c r="E1805" s="1998" t="s">
        <v>3059</v>
      </c>
      <c r="F1805" s="1978"/>
      <c r="G1805" s="1996" t="s">
        <v>3060</v>
      </c>
      <c r="H1805" s="1996" t="s">
        <v>3061</v>
      </c>
      <c r="I1805" s="1999" t="s">
        <v>3062</v>
      </c>
      <c r="J1805" s="1995">
        <v>1</v>
      </c>
      <c r="K1805" s="1981">
        <v>44927</v>
      </c>
      <c r="L1805" s="1981">
        <v>45054</v>
      </c>
      <c r="M1805" s="1982">
        <f t="shared" si="64"/>
        <v>18.142857142857142</v>
      </c>
      <c r="N1805" s="1983">
        <v>1</v>
      </c>
      <c r="O1805" s="1979" t="s">
        <v>3031</v>
      </c>
      <c r="P1805" s="1983">
        <f t="shared" si="63"/>
        <v>1</v>
      </c>
      <c r="Q1805" s="1984" t="str" cm="1">
        <f t="array" aca="1" ref="Q1805" ca="1">IF(ISNUMBER(P1805),IF(P1805=100%,"CUMPLIDA",IF(AND(ISNUMBER(L1805),ISNUMBER(INDIRECT("FECHA_"&amp;$B1805,1))), IF(L1805&lt;=INDIRECT("FECHA_"&amp;$B1805,1),"INCUMPLIDA","PROCESO"), "VERIFICAR FECHA")),"SIN VALOR AVANCE")</f>
        <v>CUMPLIDA</v>
      </c>
    </row>
    <row r="1806" spans="1:17" ht="165.75" x14ac:dyDescent="0.2">
      <c r="A1806" s="1990" t="s">
        <v>18</v>
      </c>
      <c r="B1806" s="1974" t="s">
        <v>14</v>
      </c>
      <c r="C1806" s="1976"/>
      <c r="D1806" s="1976"/>
      <c r="E1806" s="1998"/>
      <c r="F1806" s="1978"/>
      <c r="G1806" s="1996" t="s">
        <v>3055</v>
      </c>
      <c r="H1806" s="1996" t="s">
        <v>3063</v>
      </c>
      <c r="I1806" s="1999" t="s">
        <v>3057</v>
      </c>
      <c r="J1806" s="1995">
        <v>4</v>
      </c>
      <c r="K1806" s="1981">
        <v>44927</v>
      </c>
      <c r="L1806" s="1981">
        <v>45291</v>
      </c>
      <c r="M1806" s="1982">
        <f t="shared" si="64"/>
        <v>52</v>
      </c>
      <c r="N1806" s="1983">
        <v>1</v>
      </c>
      <c r="O1806" s="1979" t="s">
        <v>3058</v>
      </c>
      <c r="P1806" s="1983">
        <f t="shared" si="63"/>
        <v>1</v>
      </c>
      <c r="Q1806" s="1984" t="str" cm="1">
        <f t="array" aca="1" ref="Q1806" ca="1">IF(ISNUMBER(P1806),IF(P1806=100%,"CUMPLIDA",IF(AND(ISNUMBER(L1806),ISNUMBER(INDIRECT("FECHA_"&amp;$B1806,1))), IF(L1806&lt;=INDIRECT("FECHA_"&amp;$B1806,1),"INCUMPLIDA","PROCESO"), "VERIFICAR FECHA")),"SIN VALOR AVANCE")</f>
        <v>CUMPLIDA</v>
      </c>
    </row>
    <row r="1807" spans="1:17" ht="45.75" x14ac:dyDescent="0.2">
      <c r="A1807" s="1990" t="s">
        <v>18</v>
      </c>
      <c r="B1807" s="1974" t="s">
        <v>14</v>
      </c>
      <c r="C1807" s="1976"/>
      <c r="D1807" s="1976"/>
      <c r="E1807" s="1998" t="s">
        <v>3064</v>
      </c>
      <c r="F1807" s="1978"/>
      <c r="G1807" s="1996" t="s">
        <v>3065</v>
      </c>
      <c r="H1807" s="1996" t="s">
        <v>3066</v>
      </c>
      <c r="I1807" s="1999" t="s">
        <v>3062</v>
      </c>
      <c r="J1807" s="1995">
        <v>1</v>
      </c>
      <c r="K1807" s="1981">
        <v>44927</v>
      </c>
      <c r="L1807" s="1981">
        <v>45054</v>
      </c>
      <c r="M1807" s="1982">
        <f t="shared" si="64"/>
        <v>18.142857142857142</v>
      </c>
      <c r="N1807" s="1983">
        <v>1</v>
      </c>
      <c r="O1807" s="1979" t="s">
        <v>3031</v>
      </c>
      <c r="P1807" s="1983">
        <f t="shared" si="63"/>
        <v>1</v>
      </c>
      <c r="Q1807" s="1984" t="str" cm="1">
        <f t="array" aca="1" ref="Q1807" ca="1">IF(ISNUMBER(P1807),IF(P1807=100%,"CUMPLIDA",IF(AND(ISNUMBER(L1807),ISNUMBER(INDIRECT("FECHA_"&amp;$B1807,1))), IF(L1807&lt;=INDIRECT("FECHA_"&amp;$B1807,1),"INCUMPLIDA","PROCESO"), "VERIFICAR FECHA")),"SIN VALOR AVANCE")</f>
        <v>CUMPLIDA</v>
      </c>
    </row>
    <row r="1808" spans="1:17" ht="165.75" x14ac:dyDescent="0.2">
      <c r="A1808" s="1990" t="s">
        <v>18</v>
      </c>
      <c r="B1808" s="1974" t="s">
        <v>14</v>
      </c>
      <c r="C1808" s="1976"/>
      <c r="D1808" s="1976"/>
      <c r="E1808" s="1998"/>
      <c r="F1808" s="1978"/>
      <c r="G1808" s="1996" t="s">
        <v>3067</v>
      </c>
      <c r="H1808" s="1996" t="s">
        <v>3066</v>
      </c>
      <c r="I1808" s="1999" t="s">
        <v>3068</v>
      </c>
      <c r="J1808" s="1995">
        <v>2</v>
      </c>
      <c r="K1808" s="1981">
        <v>44927</v>
      </c>
      <c r="L1808" s="1981">
        <v>45291</v>
      </c>
      <c r="M1808" s="1982">
        <f t="shared" si="64"/>
        <v>52</v>
      </c>
      <c r="N1808" s="1983">
        <v>1</v>
      </c>
      <c r="O1808" s="1979" t="s">
        <v>3058</v>
      </c>
      <c r="P1808" s="1983">
        <f t="shared" si="63"/>
        <v>1</v>
      </c>
      <c r="Q1808" s="1984" t="str" cm="1">
        <f t="array" aca="1" ref="Q1808" ca="1">IF(ISNUMBER(P1808),IF(P1808=100%,"CUMPLIDA",IF(AND(ISNUMBER(L1808),ISNUMBER(INDIRECT("FECHA_"&amp;$B1808,1))), IF(L1808&lt;=INDIRECT("FECHA_"&amp;$B1808,1),"INCUMPLIDA","PROCESO"), "VERIFICAR FECHA")),"SIN VALOR AVANCE")</f>
        <v>CUMPLIDA</v>
      </c>
    </row>
    <row r="1809" spans="1:17" ht="90" x14ac:dyDescent="0.2">
      <c r="A1809" s="1990" t="s">
        <v>18</v>
      </c>
      <c r="B1809" s="1974" t="s">
        <v>14</v>
      </c>
      <c r="C1809" s="1976"/>
      <c r="D1809" s="1976"/>
      <c r="E1809" s="1998" t="s">
        <v>3069</v>
      </c>
      <c r="F1809" s="1978"/>
      <c r="G1809" s="1996" t="s">
        <v>3070</v>
      </c>
      <c r="H1809" s="1996" t="s">
        <v>3071</v>
      </c>
      <c r="I1809" s="1999" t="s">
        <v>3062</v>
      </c>
      <c r="J1809" s="1995">
        <v>1</v>
      </c>
      <c r="K1809" s="1981">
        <v>44927</v>
      </c>
      <c r="L1809" s="1981">
        <v>45054</v>
      </c>
      <c r="M1809" s="1982">
        <f t="shared" si="64"/>
        <v>18.142857142857142</v>
      </c>
      <c r="N1809" s="1983">
        <v>1</v>
      </c>
      <c r="O1809" s="1979" t="s">
        <v>3031</v>
      </c>
      <c r="P1809" s="1983">
        <f t="shared" si="63"/>
        <v>1</v>
      </c>
      <c r="Q1809" s="1984" t="str" cm="1">
        <f t="array" aca="1" ref="Q1809" ca="1">IF(ISNUMBER(P1809),IF(P1809=100%,"CUMPLIDA",IF(AND(ISNUMBER(L1809),ISNUMBER(INDIRECT("FECHA_"&amp;$B1809,1))), IF(L1809&lt;=INDIRECT("FECHA_"&amp;$B1809,1),"INCUMPLIDA","PROCESO"), "VERIFICAR FECHA")),"SIN VALOR AVANCE")</f>
        <v>CUMPLIDA</v>
      </c>
    </row>
    <row r="1810" spans="1:17" ht="165.75" x14ac:dyDescent="0.2">
      <c r="A1810" s="1990" t="s">
        <v>18</v>
      </c>
      <c r="B1810" s="1974" t="s">
        <v>14</v>
      </c>
      <c r="C1810" s="1976"/>
      <c r="D1810" s="1976"/>
      <c r="E1810" s="1998"/>
      <c r="F1810" s="1978"/>
      <c r="G1810" s="1996" t="s">
        <v>3055</v>
      </c>
      <c r="H1810" s="1996" t="s">
        <v>3063</v>
      </c>
      <c r="I1810" s="1999" t="s">
        <v>3057</v>
      </c>
      <c r="J1810" s="1995">
        <v>4</v>
      </c>
      <c r="K1810" s="1981">
        <v>44927</v>
      </c>
      <c r="L1810" s="1981">
        <v>45291</v>
      </c>
      <c r="M1810" s="1982">
        <f t="shared" si="64"/>
        <v>52</v>
      </c>
      <c r="N1810" s="1983">
        <v>1</v>
      </c>
      <c r="O1810" s="1979" t="s">
        <v>3058</v>
      </c>
      <c r="P1810" s="1983">
        <f t="shared" si="63"/>
        <v>1</v>
      </c>
      <c r="Q1810" s="1984" t="str" cm="1">
        <f t="array" aca="1" ref="Q1810" ca="1">IF(ISNUMBER(P1810),IF(P1810=100%,"CUMPLIDA",IF(AND(ISNUMBER(L1810),ISNUMBER(INDIRECT("FECHA_"&amp;$B1810,1))), IF(L1810&lt;=INDIRECT("FECHA_"&amp;$B1810,1),"INCUMPLIDA","PROCESO"), "VERIFICAR FECHA")),"SIN VALOR AVANCE")</f>
        <v>CUMPLIDA</v>
      </c>
    </row>
    <row r="1811" spans="1:17" ht="180" x14ac:dyDescent="0.2">
      <c r="A1811" s="1990" t="s">
        <v>18</v>
      </c>
      <c r="B1811" s="1974" t="s">
        <v>14</v>
      </c>
      <c r="C1811" s="1976"/>
      <c r="D1811" s="1976"/>
      <c r="E1811" s="1996" t="s">
        <v>3072</v>
      </c>
      <c r="F1811" s="1978"/>
      <c r="G1811" s="1996" t="s">
        <v>3073</v>
      </c>
      <c r="H1811" s="1996" t="s">
        <v>3074</v>
      </c>
      <c r="I1811" s="1999" t="s">
        <v>3075</v>
      </c>
      <c r="J1811" s="1995">
        <v>1</v>
      </c>
      <c r="K1811" s="1981">
        <v>44927</v>
      </c>
      <c r="L1811" s="1981">
        <v>45046</v>
      </c>
      <c r="M1811" s="1982">
        <f t="shared" si="64"/>
        <v>17</v>
      </c>
      <c r="N1811" s="1983">
        <v>1</v>
      </c>
      <c r="O1811" s="1979" t="s">
        <v>3031</v>
      </c>
      <c r="P1811" s="1983">
        <f t="shared" si="63"/>
        <v>1</v>
      </c>
      <c r="Q1811" s="1984" t="str" cm="1">
        <f t="array" aca="1" ref="Q1811" ca="1">IF(ISNUMBER(P1811),IF(P1811=100%,"CUMPLIDA",IF(AND(ISNUMBER(L1811),ISNUMBER(INDIRECT("FECHA_"&amp;$B1811,1))), IF(L1811&lt;=INDIRECT("FECHA_"&amp;$B1811,1),"INCUMPLIDA","PROCESO"), "VERIFICAR FECHA")),"SIN VALOR AVANCE")</f>
        <v>CUMPLIDA</v>
      </c>
    </row>
    <row r="1812" spans="1:17" ht="105" x14ac:dyDescent="0.2">
      <c r="A1812" s="1990" t="s">
        <v>18</v>
      </c>
      <c r="B1812" s="1974" t="s">
        <v>14</v>
      </c>
      <c r="C1812" s="1976" t="s">
        <v>3076</v>
      </c>
      <c r="D1812" s="1976" t="s">
        <v>2855</v>
      </c>
      <c r="E1812" s="1978" t="s">
        <v>3077</v>
      </c>
      <c r="F1812" s="1978" t="s">
        <v>3078</v>
      </c>
      <c r="G1812" s="1996" t="s">
        <v>3079</v>
      </c>
      <c r="H1812" s="1996" t="s">
        <v>3080</v>
      </c>
      <c r="I1812" s="1999" t="s">
        <v>3081</v>
      </c>
      <c r="J1812" s="1995">
        <v>1</v>
      </c>
      <c r="K1812" s="1981">
        <v>45040</v>
      </c>
      <c r="L1812" s="1981">
        <v>45169</v>
      </c>
      <c r="M1812" s="1982">
        <f t="shared" si="64"/>
        <v>18.428571428571427</v>
      </c>
      <c r="N1812" s="1983">
        <v>1</v>
      </c>
      <c r="O1812" s="1979" t="s">
        <v>3082</v>
      </c>
      <c r="P1812" s="1983">
        <f t="shared" si="63"/>
        <v>1</v>
      </c>
      <c r="Q1812" s="1984" t="str" cm="1">
        <f t="array" aca="1" ref="Q1812" ca="1">IF(ISNUMBER(P1812),IF(P1812=100%,"CUMPLIDA",IF(AND(ISNUMBER(L1812),ISNUMBER(INDIRECT("FECHA_"&amp;$B1812,1))), IF(L1812&lt;=INDIRECT("FECHA_"&amp;$B1812,1),"INCUMPLIDA","PROCESO"), "VERIFICAR FECHA")),"SIN VALOR AVANCE")</f>
        <v>CUMPLIDA</v>
      </c>
    </row>
    <row r="1813" spans="1:17" ht="150" x14ac:dyDescent="0.2">
      <c r="A1813" s="1990" t="s">
        <v>18</v>
      </c>
      <c r="B1813" s="1974" t="s">
        <v>14</v>
      </c>
      <c r="C1813" s="1976"/>
      <c r="D1813" s="1976"/>
      <c r="E1813" s="1978"/>
      <c r="F1813" s="1978"/>
      <c r="G1813" s="1996" t="s">
        <v>3083</v>
      </c>
      <c r="H1813" s="1977" t="s">
        <v>3084</v>
      </c>
      <c r="I1813" s="1999" t="s">
        <v>3085</v>
      </c>
      <c r="J1813" s="1995">
        <v>1</v>
      </c>
      <c r="K1813" s="1981">
        <v>45170</v>
      </c>
      <c r="L1813" s="1981">
        <v>45260</v>
      </c>
      <c r="M1813" s="1982">
        <f t="shared" si="64"/>
        <v>12.857142857142858</v>
      </c>
      <c r="N1813" s="1983">
        <v>1</v>
      </c>
      <c r="O1813" s="1979" t="s">
        <v>3082</v>
      </c>
      <c r="P1813" s="1983">
        <f t="shared" si="63"/>
        <v>1</v>
      </c>
      <c r="Q1813" s="1984" t="str" cm="1">
        <f t="array" aca="1" ref="Q1813" ca="1">IF(ISNUMBER(P1813),IF(P1813=100%,"CUMPLIDA",IF(AND(ISNUMBER(L1813),ISNUMBER(INDIRECT("FECHA_"&amp;$B1813,1))), IF(L1813&lt;=INDIRECT("FECHA_"&amp;$B1813,1),"INCUMPLIDA","PROCESO"), "VERIFICAR FECHA")),"SIN VALOR AVANCE")</f>
        <v>CUMPLIDA</v>
      </c>
    </row>
    <row r="1814" spans="1:17" ht="105.75" x14ac:dyDescent="0.2">
      <c r="A1814" s="1990" t="s">
        <v>18</v>
      </c>
      <c r="B1814" s="1974" t="s">
        <v>14</v>
      </c>
      <c r="C1814" s="1976"/>
      <c r="D1814" s="1976"/>
      <c r="E1814" s="1978"/>
      <c r="F1814" s="1978"/>
      <c r="G1814" s="1996" t="s">
        <v>3086</v>
      </c>
      <c r="H1814" s="1996" t="s">
        <v>3087</v>
      </c>
      <c r="I1814" s="1999" t="s">
        <v>2454</v>
      </c>
      <c r="J1814" s="1995">
        <v>1</v>
      </c>
      <c r="K1814" s="1981">
        <v>45170</v>
      </c>
      <c r="L1814" s="1981">
        <v>45260</v>
      </c>
      <c r="M1814" s="1982">
        <f t="shared" si="64"/>
        <v>12.857142857142858</v>
      </c>
      <c r="N1814" s="1983">
        <v>1</v>
      </c>
      <c r="O1814" s="1979" t="s">
        <v>3088</v>
      </c>
      <c r="P1814" s="1983">
        <f t="shared" si="63"/>
        <v>1</v>
      </c>
      <c r="Q1814" s="1984" t="str" cm="1">
        <f t="array" aca="1" ref="Q1814" ca="1">IF(ISNUMBER(P1814),IF(P1814=100%,"CUMPLIDA",IF(AND(ISNUMBER(L1814),ISNUMBER(INDIRECT("FECHA_"&amp;$B1814,1))), IF(L1814&lt;=INDIRECT("FECHA_"&amp;$B1814,1),"INCUMPLIDA","PROCESO"), "VERIFICAR FECHA")),"SIN VALOR AVANCE")</f>
        <v>CUMPLIDA</v>
      </c>
    </row>
    <row r="1815" spans="1:17" ht="180" x14ac:dyDescent="0.2">
      <c r="A1815" s="1990" t="s">
        <v>18</v>
      </c>
      <c r="B1815" s="1974" t="s">
        <v>14</v>
      </c>
      <c r="C1815" s="1976"/>
      <c r="D1815" s="1976"/>
      <c r="E1815" s="1978"/>
      <c r="F1815" s="1978"/>
      <c r="G1815" s="1996" t="s">
        <v>3089</v>
      </c>
      <c r="H1815" s="1996" t="s">
        <v>3090</v>
      </c>
      <c r="I1815" s="1999" t="s">
        <v>3091</v>
      </c>
      <c r="J1815" s="1995">
        <v>1</v>
      </c>
      <c r="K1815" s="1981">
        <v>44930</v>
      </c>
      <c r="L1815" s="1981">
        <v>45291</v>
      </c>
      <c r="M1815" s="1982">
        <f t="shared" si="64"/>
        <v>51.571428571428569</v>
      </c>
      <c r="N1815" s="1983">
        <v>1</v>
      </c>
      <c r="O1815" s="1979" t="s">
        <v>3092</v>
      </c>
      <c r="P1815" s="1983">
        <f t="shared" si="63"/>
        <v>1</v>
      </c>
      <c r="Q1815" s="1984" t="str" cm="1">
        <f t="array" aca="1" ref="Q1815" ca="1">IF(ISNUMBER(P1815),IF(P1815=100%,"CUMPLIDA",IF(AND(ISNUMBER(L1815),ISNUMBER(INDIRECT("FECHA_"&amp;$B1815,1))), IF(L1815&lt;=INDIRECT("FECHA_"&amp;$B1815,1),"INCUMPLIDA","PROCESO"), "VERIFICAR FECHA")),"SIN VALOR AVANCE")</f>
        <v>CUMPLIDA</v>
      </c>
    </row>
    <row r="1816" spans="1:17" ht="105" x14ac:dyDescent="0.2">
      <c r="A1816" s="1990" t="s">
        <v>18</v>
      </c>
      <c r="B1816" s="1974" t="s">
        <v>14</v>
      </c>
      <c r="C1816" s="1976"/>
      <c r="D1816" s="1976"/>
      <c r="E1816" s="1998" t="s">
        <v>3093</v>
      </c>
      <c r="F1816" s="1978"/>
      <c r="G1816" s="1996" t="s">
        <v>3079</v>
      </c>
      <c r="H1816" s="1996" t="s">
        <v>3080</v>
      </c>
      <c r="I1816" s="1979" t="s">
        <v>3081</v>
      </c>
      <c r="J1816" s="1995">
        <v>1</v>
      </c>
      <c r="K1816" s="1981">
        <v>45040</v>
      </c>
      <c r="L1816" s="1981">
        <v>45169</v>
      </c>
      <c r="M1816" s="1982">
        <f t="shared" si="64"/>
        <v>18.428571428571427</v>
      </c>
      <c r="N1816" s="1983">
        <v>1</v>
      </c>
      <c r="O1816" s="1979" t="s">
        <v>3082</v>
      </c>
      <c r="P1816" s="1983">
        <f t="shared" si="63"/>
        <v>1</v>
      </c>
      <c r="Q1816" s="1984" t="str" cm="1">
        <f t="array" aca="1" ref="Q1816" ca="1">IF(ISNUMBER(P1816),IF(P1816=100%,"CUMPLIDA",IF(AND(ISNUMBER(L1816),ISNUMBER(INDIRECT("FECHA_"&amp;$B1816,1))), IF(L1816&lt;=INDIRECT("FECHA_"&amp;$B1816,1),"INCUMPLIDA","PROCESO"), "VERIFICAR FECHA")),"SIN VALOR AVANCE")</f>
        <v>CUMPLIDA</v>
      </c>
    </row>
    <row r="1817" spans="1:17" ht="150" x14ac:dyDescent="0.2">
      <c r="A1817" s="1990" t="s">
        <v>18</v>
      </c>
      <c r="B1817" s="1974" t="s">
        <v>14</v>
      </c>
      <c r="C1817" s="1976"/>
      <c r="D1817" s="1976"/>
      <c r="E1817" s="1998"/>
      <c r="F1817" s="1978"/>
      <c r="G1817" s="1996" t="s">
        <v>3083</v>
      </c>
      <c r="H1817" s="1996" t="s">
        <v>3084</v>
      </c>
      <c r="I1817" s="1979" t="s">
        <v>3085</v>
      </c>
      <c r="J1817" s="1995">
        <v>1</v>
      </c>
      <c r="K1817" s="1981">
        <v>45170</v>
      </c>
      <c r="L1817" s="1981">
        <v>45260</v>
      </c>
      <c r="M1817" s="1982">
        <f t="shared" si="64"/>
        <v>12.857142857142858</v>
      </c>
      <c r="N1817" s="1983">
        <v>1</v>
      </c>
      <c r="O1817" s="1979" t="s">
        <v>3082</v>
      </c>
      <c r="P1817" s="1983">
        <f t="shared" si="63"/>
        <v>1</v>
      </c>
      <c r="Q1817" s="1984" t="str" cm="1">
        <f t="array" aca="1" ref="Q1817" ca="1">IF(ISNUMBER(P1817),IF(P1817=100%,"CUMPLIDA",IF(AND(ISNUMBER(L1817),ISNUMBER(INDIRECT("FECHA_"&amp;$B1817,1))), IF(L1817&lt;=INDIRECT("FECHA_"&amp;$B1817,1),"INCUMPLIDA","PROCESO"), "VERIFICAR FECHA")),"SIN VALOR AVANCE")</f>
        <v>CUMPLIDA</v>
      </c>
    </row>
    <row r="1818" spans="1:17" ht="105.75" x14ac:dyDescent="0.2">
      <c r="A1818" s="1990" t="s">
        <v>18</v>
      </c>
      <c r="B1818" s="1974" t="s">
        <v>14</v>
      </c>
      <c r="C1818" s="1976"/>
      <c r="D1818" s="1976"/>
      <c r="E1818" s="1998"/>
      <c r="F1818" s="1978"/>
      <c r="G1818" s="1996" t="s">
        <v>3086</v>
      </c>
      <c r="H1818" s="1996" t="s">
        <v>3087</v>
      </c>
      <c r="I1818" s="1979" t="s">
        <v>2454</v>
      </c>
      <c r="J1818" s="1995">
        <v>1</v>
      </c>
      <c r="K1818" s="1981">
        <v>45170</v>
      </c>
      <c r="L1818" s="1981">
        <v>45260</v>
      </c>
      <c r="M1818" s="1982">
        <f t="shared" si="64"/>
        <v>12.857142857142858</v>
      </c>
      <c r="N1818" s="1983">
        <v>1</v>
      </c>
      <c r="O1818" s="1979" t="s">
        <v>3088</v>
      </c>
      <c r="P1818" s="1983">
        <f t="shared" si="63"/>
        <v>1</v>
      </c>
      <c r="Q1818" s="1984" t="str" cm="1">
        <f t="array" aca="1" ref="Q1818" ca="1">IF(ISNUMBER(P1818),IF(P1818=100%,"CUMPLIDA",IF(AND(ISNUMBER(L1818),ISNUMBER(INDIRECT("FECHA_"&amp;$B1818,1))), IF(L1818&lt;=INDIRECT("FECHA_"&amp;$B1818,1),"INCUMPLIDA","PROCESO"), "VERIFICAR FECHA")),"SIN VALOR AVANCE")</f>
        <v>CUMPLIDA</v>
      </c>
    </row>
    <row r="1819" spans="1:17" ht="90.75" x14ac:dyDescent="0.2">
      <c r="A1819" s="1990" t="s">
        <v>18</v>
      </c>
      <c r="B1819" s="1974" t="s">
        <v>14</v>
      </c>
      <c r="C1819" s="1976" t="s">
        <v>3094</v>
      </c>
      <c r="D1819" s="1976" t="s">
        <v>2855</v>
      </c>
      <c r="E1819" s="1998" t="s">
        <v>3095</v>
      </c>
      <c r="F1819" s="1978" t="s">
        <v>3096</v>
      </c>
      <c r="G1819" s="1978" t="s">
        <v>3097</v>
      </c>
      <c r="H1819" s="1996" t="s">
        <v>3098</v>
      </c>
      <c r="I1819" s="1999" t="s">
        <v>3099</v>
      </c>
      <c r="J1819" s="1995">
        <v>1</v>
      </c>
      <c r="K1819" s="1981">
        <v>45139</v>
      </c>
      <c r="L1819" s="1981">
        <v>45350</v>
      </c>
      <c r="M1819" s="1982">
        <f t="shared" si="64"/>
        <v>30.142857142857142</v>
      </c>
      <c r="N1819" s="1983">
        <v>1</v>
      </c>
      <c r="O1819" s="1979" t="s">
        <v>3100</v>
      </c>
      <c r="P1819" s="1983">
        <f t="shared" si="63"/>
        <v>1</v>
      </c>
      <c r="Q1819" s="1984" t="str" cm="1">
        <f t="array" aca="1" ref="Q1819" ca="1">IF(ISNUMBER(P1819),IF(P1819=100%,"CUMPLIDA",IF(AND(ISNUMBER(L1819),ISNUMBER(INDIRECT("FECHA_"&amp;$B1819,1))), IF(L1819&lt;=INDIRECT("FECHA_"&amp;$B1819,1),"INCUMPLIDA","PROCESO"), "VERIFICAR FECHA")),"SIN VALOR AVANCE")</f>
        <v>CUMPLIDA</v>
      </c>
    </row>
    <row r="1820" spans="1:17" ht="90.75" x14ac:dyDescent="0.2">
      <c r="A1820" s="1990" t="s">
        <v>18</v>
      </c>
      <c r="B1820" s="1974" t="s">
        <v>14</v>
      </c>
      <c r="C1820" s="1976"/>
      <c r="D1820" s="1976"/>
      <c r="E1820" s="1998"/>
      <c r="F1820" s="1978"/>
      <c r="G1820" s="1978"/>
      <c r="H1820" s="1996" t="s">
        <v>3101</v>
      </c>
      <c r="I1820" s="1999" t="s">
        <v>3099</v>
      </c>
      <c r="J1820" s="1995">
        <v>1</v>
      </c>
      <c r="K1820" s="1981">
        <v>45139</v>
      </c>
      <c r="L1820" s="1981">
        <v>45350</v>
      </c>
      <c r="M1820" s="1982">
        <f t="shared" si="64"/>
        <v>30.142857142857142</v>
      </c>
      <c r="N1820" s="1983">
        <v>1</v>
      </c>
      <c r="O1820" s="1979" t="s">
        <v>3100</v>
      </c>
      <c r="P1820" s="1983">
        <f t="shared" si="63"/>
        <v>1</v>
      </c>
      <c r="Q1820" s="1984" t="str" cm="1">
        <f t="array" aca="1" ref="Q1820" ca="1">IF(ISNUMBER(P1820),IF(P1820=100%,"CUMPLIDA",IF(AND(ISNUMBER(L1820),ISNUMBER(INDIRECT("FECHA_"&amp;$B1820,1))), IF(L1820&lt;=INDIRECT("FECHA_"&amp;$B1820,1),"INCUMPLIDA","PROCESO"), "VERIFICAR FECHA")),"SIN VALOR AVANCE")</f>
        <v>CUMPLIDA</v>
      </c>
    </row>
    <row r="1821" spans="1:17" ht="90.75" x14ac:dyDescent="0.2">
      <c r="A1821" s="1990" t="s">
        <v>18</v>
      </c>
      <c r="B1821" s="1974" t="s">
        <v>14</v>
      </c>
      <c r="C1821" s="1976"/>
      <c r="D1821" s="1976"/>
      <c r="E1821" s="1998"/>
      <c r="F1821" s="1978"/>
      <c r="G1821" s="1996" t="s">
        <v>3102</v>
      </c>
      <c r="H1821" s="1996" t="s">
        <v>3103</v>
      </c>
      <c r="I1821" s="1999" t="s">
        <v>3104</v>
      </c>
      <c r="J1821" s="1995">
        <v>1</v>
      </c>
      <c r="K1821" s="1981">
        <v>45139</v>
      </c>
      <c r="L1821" s="1981">
        <v>45350</v>
      </c>
      <c r="M1821" s="1982">
        <f t="shared" si="64"/>
        <v>30.142857142857142</v>
      </c>
      <c r="N1821" s="1983">
        <v>1</v>
      </c>
      <c r="O1821" s="1979" t="s">
        <v>3100</v>
      </c>
      <c r="P1821" s="1983">
        <f t="shared" si="63"/>
        <v>1</v>
      </c>
      <c r="Q1821" s="1984" t="str" cm="1">
        <f t="array" aca="1" ref="Q1821" ca="1">IF(ISNUMBER(P1821),IF(P1821=100%,"CUMPLIDA",IF(AND(ISNUMBER(L1821),ISNUMBER(INDIRECT("FECHA_"&amp;$B1821,1))), IF(L1821&lt;=INDIRECT("FECHA_"&amp;$B1821,1),"INCUMPLIDA","PROCESO"), "VERIFICAR FECHA")),"SIN VALOR AVANCE")</f>
        <v>CUMPLIDA</v>
      </c>
    </row>
    <row r="1822" spans="1:17" ht="285" x14ac:dyDescent="0.2">
      <c r="A1822" s="1990" t="s">
        <v>18</v>
      </c>
      <c r="B1822" s="1974" t="s">
        <v>14</v>
      </c>
      <c r="C1822" s="1976"/>
      <c r="D1822" s="1976"/>
      <c r="E1822" s="1996" t="s">
        <v>3105</v>
      </c>
      <c r="F1822" s="1978"/>
      <c r="G1822" s="1996" t="s">
        <v>3106</v>
      </c>
      <c r="H1822" s="1977" t="s">
        <v>3107</v>
      </c>
      <c r="I1822" s="1979" t="s">
        <v>3099</v>
      </c>
      <c r="J1822" s="1995">
        <v>1</v>
      </c>
      <c r="K1822" s="1981">
        <v>45139</v>
      </c>
      <c r="L1822" s="1981">
        <v>45350</v>
      </c>
      <c r="M1822" s="1982">
        <f t="shared" si="64"/>
        <v>30.142857142857142</v>
      </c>
      <c r="N1822" s="1983">
        <v>1</v>
      </c>
      <c r="O1822" s="1979" t="s">
        <v>3100</v>
      </c>
      <c r="P1822" s="1983">
        <f t="shared" si="63"/>
        <v>1</v>
      </c>
      <c r="Q1822" s="1984" t="str" cm="1">
        <f t="array" aca="1" ref="Q1822" ca="1">IF(ISNUMBER(P1822),IF(P1822=100%,"CUMPLIDA",IF(AND(ISNUMBER(L1822),ISNUMBER(INDIRECT("FECHA_"&amp;$B1822,1))), IF(L1822&lt;=INDIRECT("FECHA_"&amp;$B1822,1),"INCUMPLIDA","PROCESO"), "VERIFICAR FECHA")),"SIN VALOR AVANCE")</f>
        <v>CUMPLIDA</v>
      </c>
    </row>
    <row r="1823" spans="1:17" ht="90.75" x14ac:dyDescent="0.2">
      <c r="A1823" s="1990" t="s">
        <v>18</v>
      </c>
      <c r="B1823" s="1974" t="s">
        <v>14</v>
      </c>
      <c r="C1823" s="1976"/>
      <c r="D1823" s="1976"/>
      <c r="E1823" s="1998" t="s">
        <v>3108</v>
      </c>
      <c r="F1823" s="1978"/>
      <c r="G1823" s="1978" t="s">
        <v>3109</v>
      </c>
      <c r="H1823" s="1996" t="s">
        <v>3098</v>
      </c>
      <c r="I1823" s="1979" t="s">
        <v>3099</v>
      </c>
      <c r="J1823" s="1995">
        <v>1</v>
      </c>
      <c r="K1823" s="1981">
        <v>45139</v>
      </c>
      <c r="L1823" s="1981">
        <v>45350</v>
      </c>
      <c r="M1823" s="1982">
        <f t="shared" si="64"/>
        <v>30.142857142857142</v>
      </c>
      <c r="N1823" s="1983">
        <v>1</v>
      </c>
      <c r="O1823" s="1979" t="s">
        <v>3100</v>
      </c>
      <c r="P1823" s="1983">
        <f t="shared" si="63"/>
        <v>1</v>
      </c>
      <c r="Q1823" s="1984" t="str" cm="1">
        <f t="array" aca="1" ref="Q1823" ca="1">IF(ISNUMBER(P1823),IF(P1823=100%,"CUMPLIDA",IF(AND(ISNUMBER(L1823),ISNUMBER(INDIRECT("FECHA_"&amp;$B1823,1))), IF(L1823&lt;=INDIRECT("FECHA_"&amp;$B1823,1),"INCUMPLIDA","PROCESO"), "VERIFICAR FECHA")),"SIN VALOR AVANCE")</f>
        <v>CUMPLIDA</v>
      </c>
    </row>
    <row r="1824" spans="1:17" ht="90.75" x14ac:dyDescent="0.2">
      <c r="A1824" s="1990" t="s">
        <v>18</v>
      </c>
      <c r="B1824" s="1974" t="s">
        <v>14</v>
      </c>
      <c r="C1824" s="1976"/>
      <c r="D1824" s="1976"/>
      <c r="E1824" s="1998"/>
      <c r="F1824" s="1978"/>
      <c r="G1824" s="1978"/>
      <c r="H1824" s="1996" t="s">
        <v>3101</v>
      </c>
      <c r="I1824" s="1979" t="s">
        <v>3099</v>
      </c>
      <c r="J1824" s="1995">
        <v>1</v>
      </c>
      <c r="K1824" s="1981">
        <v>45139</v>
      </c>
      <c r="L1824" s="1981">
        <v>45350</v>
      </c>
      <c r="M1824" s="1982">
        <f t="shared" si="64"/>
        <v>30.142857142857142</v>
      </c>
      <c r="N1824" s="1983">
        <v>1</v>
      </c>
      <c r="O1824" s="1979" t="s">
        <v>3100</v>
      </c>
      <c r="P1824" s="1983">
        <f t="shared" si="63"/>
        <v>1</v>
      </c>
      <c r="Q1824" s="1984" t="str" cm="1">
        <f t="array" aca="1" ref="Q1824" ca="1">IF(ISNUMBER(P1824),IF(P1824=100%,"CUMPLIDA",IF(AND(ISNUMBER(L1824),ISNUMBER(INDIRECT("FECHA_"&amp;$B1824,1))), IF(L1824&lt;=INDIRECT("FECHA_"&amp;$B1824,1),"INCUMPLIDA","PROCESO"), "VERIFICAR FECHA")),"SIN VALOR AVANCE")</f>
        <v>CUMPLIDA</v>
      </c>
    </row>
    <row r="1825" spans="1:17" ht="90.75" x14ac:dyDescent="0.2">
      <c r="A1825" s="1990" t="s">
        <v>18</v>
      </c>
      <c r="B1825" s="1974" t="s">
        <v>14</v>
      </c>
      <c r="C1825" s="1976"/>
      <c r="D1825" s="1976"/>
      <c r="E1825" s="1998"/>
      <c r="F1825" s="1978"/>
      <c r="G1825" s="1996" t="s">
        <v>3102</v>
      </c>
      <c r="H1825" s="1996" t="s">
        <v>3103</v>
      </c>
      <c r="I1825" s="1979" t="s">
        <v>3110</v>
      </c>
      <c r="J1825" s="1995">
        <v>1</v>
      </c>
      <c r="K1825" s="1981">
        <v>45139</v>
      </c>
      <c r="L1825" s="1981">
        <v>45350</v>
      </c>
      <c r="M1825" s="1982">
        <f t="shared" si="64"/>
        <v>30.142857142857142</v>
      </c>
      <c r="N1825" s="1983">
        <v>1</v>
      </c>
      <c r="O1825" s="1979" t="s">
        <v>3100</v>
      </c>
      <c r="P1825" s="1983">
        <f t="shared" si="63"/>
        <v>1</v>
      </c>
      <c r="Q1825" s="1984" t="str" cm="1">
        <f t="array" aca="1" ref="Q1825" ca="1">IF(ISNUMBER(P1825),IF(P1825=100%,"CUMPLIDA",IF(AND(ISNUMBER(L1825),ISNUMBER(INDIRECT("FECHA_"&amp;$B1825,1))), IF(L1825&lt;=INDIRECT("FECHA_"&amp;$B1825,1),"INCUMPLIDA","PROCESO"), "VERIFICAR FECHA")),"SIN VALOR AVANCE")</f>
        <v>CUMPLIDA</v>
      </c>
    </row>
    <row r="1826" spans="1:17" ht="240" x14ac:dyDescent="0.2">
      <c r="A1826" s="1990" t="s">
        <v>18</v>
      </c>
      <c r="B1826" s="1974" t="s">
        <v>14</v>
      </c>
      <c r="C1826" s="1976"/>
      <c r="D1826" s="1976"/>
      <c r="E1826" s="1996" t="s">
        <v>3111</v>
      </c>
      <c r="F1826" s="1978"/>
      <c r="G1826" s="1996" t="s">
        <v>3112</v>
      </c>
      <c r="H1826" s="1996" t="s">
        <v>3113</v>
      </c>
      <c r="I1826" s="1979" t="s">
        <v>3114</v>
      </c>
      <c r="J1826" s="1995">
        <v>1</v>
      </c>
      <c r="K1826" s="1981">
        <v>45139</v>
      </c>
      <c r="L1826" s="1981">
        <v>45291</v>
      </c>
      <c r="M1826" s="1982">
        <f t="shared" si="64"/>
        <v>21.714285714285715</v>
      </c>
      <c r="N1826" s="1983">
        <v>1</v>
      </c>
      <c r="O1826" s="1979" t="s">
        <v>3115</v>
      </c>
      <c r="P1826" s="1983">
        <f t="shared" si="63"/>
        <v>1</v>
      </c>
      <c r="Q1826" s="1984" t="str" cm="1">
        <f t="array" aca="1" ref="Q1826" ca="1">IF(ISNUMBER(P1826),IF(P1826=100%,"CUMPLIDA",IF(AND(ISNUMBER(L1826),ISNUMBER(INDIRECT("FECHA_"&amp;$B1826,1))), IF(L1826&lt;=INDIRECT("FECHA_"&amp;$B1826,1),"INCUMPLIDA","PROCESO"), "VERIFICAR FECHA")),"SIN VALOR AVANCE")</f>
        <v>CUMPLIDA</v>
      </c>
    </row>
    <row r="1827" spans="1:17" ht="120" x14ac:dyDescent="0.2">
      <c r="A1827" s="1990" t="s">
        <v>18</v>
      </c>
      <c r="B1827" s="1974" t="s">
        <v>14</v>
      </c>
      <c r="C1827" s="1976"/>
      <c r="D1827" s="1976"/>
      <c r="E1827" s="1996" t="s">
        <v>3116</v>
      </c>
      <c r="F1827" s="1978"/>
      <c r="G1827" s="1996" t="s">
        <v>3117</v>
      </c>
      <c r="H1827" s="1977" t="s">
        <v>3118</v>
      </c>
      <c r="I1827" s="1979" t="s">
        <v>3119</v>
      </c>
      <c r="J1827" s="1995">
        <v>1</v>
      </c>
      <c r="K1827" s="1981">
        <v>45139</v>
      </c>
      <c r="L1827" s="1981">
        <v>45350</v>
      </c>
      <c r="M1827" s="1982">
        <f t="shared" si="64"/>
        <v>30.142857142857142</v>
      </c>
      <c r="N1827" s="1983">
        <v>1</v>
      </c>
      <c r="O1827" s="1979" t="s">
        <v>3100</v>
      </c>
      <c r="P1827" s="1983">
        <f t="shared" ref="P1827:P1890" si="65">IF(B1827="ITRC",N1827,N1827/J1827)</f>
        <v>1</v>
      </c>
      <c r="Q1827" s="1984" t="str" cm="1">
        <f t="array" aca="1" ref="Q1827" ca="1">IF(ISNUMBER(P1827),IF(P1827=100%,"CUMPLIDA",IF(AND(ISNUMBER(L1827),ISNUMBER(INDIRECT("FECHA_"&amp;$B1827,1))), IF(L1827&lt;=INDIRECT("FECHA_"&amp;$B1827,1),"INCUMPLIDA","PROCESO"), "VERIFICAR FECHA")),"SIN VALOR AVANCE")</f>
        <v>CUMPLIDA</v>
      </c>
    </row>
    <row r="1828" spans="1:17" ht="330" x14ac:dyDescent="0.2">
      <c r="A1828" s="1990" t="s">
        <v>18</v>
      </c>
      <c r="B1828" s="1974" t="s">
        <v>14</v>
      </c>
      <c r="C1828" s="1976" t="s">
        <v>3120</v>
      </c>
      <c r="D1828" s="1976" t="s">
        <v>2855</v>
      </c>
      <c r="E1828" s="1978" t="s">
        <v>3121</v>
      </c>
      <c r="F1828" s="1978" t="s">
        <v>3122</v>
      </c>
      <c r="G1828" s="1977" t="s">
        <v>3123</v>
      </c>
      <c r="H1828" s="1977" t="s">
        <v>3124</v>
      </c>
      <c r="I1828" s="1979" t="s">
        <v>3125</v>
      </c>
      <c r="J1828" s="1995">
        <v>1</v>
      </c>
      <c r="K1828" s="1981">
        <v>44805</v>
      </c>
      <c r="L1828" s="1981">
        <v>44834</v>
      </c>
      <c r="M1828" s="1982">
        <f t="shared" si="64"/>
        <v>4.1428571428571432</v>
      </c>
      <c r="N1828" s="1983">
        <v>1</v>
      </c>
      <c r="O1828" s="1979" t="s">
        <v>3126</v>
      </c>
      <c r="P1828" s="1983">
        <f t="shared" si="65"/>
        <v>1</v>
      </c>
      <c r="Q1828" s="1984" t="str" cm="1">
        <f t="array" aca="1" ref="Q1828" ca="1">IF(ISNUMBER(P1828),IF(P1828=100%,"CUMPLIDA",IF(AND(ISNUMBER(L1828),ISNUMBER(INDIRECT("FECHA_"&amp;$B1828,1))), IF(L1828&lt;=INDIRECT("FECHA_"&amp;$B1828,1),"INCUMPLIDA","PROCESO"), "VERIFICAR FECHA")),"SIN VALOR AVANCE")</f>
        <v>CUMPLIDA</v>
      </c>
    </row>
    <row r="1829" spans="1:17" ht="165.75" x14ac:dyDescent="0.2">
      <c r="A1829" s="1990" t="s">
        <v>18</v>
      </c>
      <c r="B1829" s="1974" t="s">
        <v>14</v>
      </c>
      <c r="C1829" s="1976"/>
      <c r="D1829" s="1976"/>
      <c r="E1829" s="1978"/>
      <c r="F1829" s="1978"/>
      <c r="G1829" s="1977" t="s">
        <v>3127</v>
      </c>
      <c r="H1829" s="1977" t="s">
        <v>3128</v>
      </c>
      <c r="I1829" s="1979" t="s">
        <v>3129</v>
      </c>
      <c r="J1829" s="1995">
        <v>6</v>
      </c>
      <c r="K1829" s="1981">
        <v>44835</v>
      </c>
      <c r="L1829" s="1981">
        <v>45016</v>
      </c>
      <c r="M1829" s="1982">
        <f t="shared" si="64"/>
        <v>25.857142857142858</v>
      </c>
      <c r="N1829" s="1983">
        <v>1</v>
      </c>
      <c r="O1829" s="1979" t="s">
        <v>3130</v>
      </c>
      <c r="P1829" s="1983">
        <f t="shared" si="65"/>
        <v>1</v>
      </c>
      <c r="Q1829" s="1984" t="str" cm="1">
        <f t="array" aca="1" ref="Q1829" ca="1">IF(ISNUMBER(P1829),IF(P1829=100%,"CUMPLIDA",IF(AND(ISNUMBER(L1829),ISNUMBER(INDIRECT("FECHA_"&amp;$B1829,1))), IF(L1829&lt;=INDIRECT("FECHA_"&amp;$B1829,1),"INCUMPLIDA","PROCESO"), "VERIFICAR FECHA")),"SIN VALOR AVANCE")</f>
        <v>CUMPLIDA</v>
      </c>
    </row>
    <row r="1830" spans="1:17" ht="150" x14ac:dyDescent="0.2">
      <c r="A1830" s="1990" t="s">
        <v>18</v>
      </c>
      <c r="B1830" s="1974" t="s">
        <v>14</v>
      </c>
      <c r="C1830" s="1976"/>
      <c r="D1830" s="1976"/>
      <c r="E1830" s="1978"/>
      <c r="F1830" s="1978"/>
      <c r="G1830" s="1977" t="s">
        <v>3131</v>
      </c>
      <c r="H1830" s="1977" t="s">
        <v>3132</v>
      </c>
      <c r="I1830" s="1979" t="s">
        <v>3133</v>
      </c>
      <c r="J1830" s="1983">
        <v>1</v>
      </c>
      <c r="K1830" s="1981">
        <v>44805</v>
      </c>
      <c r="L1830" s="1981">
        <v>45291</v>
      </c>
      <c r="M1830" s="1982">
        <f t="shared" si="64"/>
        <v>69.428571428571431</v>
      </c>
      <c r="N1830" s="1983">
        <v>1</v>
      </c>
      <c r="O1830" s="1979" t="s">
        <v>3134</v>
      </c>
      <c r="P1830" s="1983">
        <f t="shared" si="65"/>
        <v>1</v>
      </c>
      <c r="Q1830" s="1984" t="str" cm="1">
        <f t="array" aca="1" ref="Q1830" ca="1">IF(ISNUMBER(P1830),IF(P1830=100%,"CUMPLIDA",IF(AND(ISNUMBER(L1830),ISNUMBER(INDIRECT("FECHA_"&amp;$B1830,1))), IF(L1830&lt;=INDIRECT("FECHA_"&amp;$B1830,1),"INCUMPLIDA","PROCESO"), "VERIFICAR FECHA")),"SIN VALOR AVANCE")</f>
        <v>CUMPLIDA</v>
      </c>
    </row>
    <row r="1831" spans="1:17" ht="150" x14ac:dyDescent="0.2">
      <c r="A1831" s="1990" t="s">
        <v>18</v>
      </c>
      <c r="B1831" s="1974" t="s">
        <v>14</v>
      </c>
      <c r="C1831" s="1976"/>
      <c r="D1831" s="1976"/>
      <c r="E1831" s="1978" t="s">
        <v>3135</v>
      </c>
      <c r="F1831" s="1978"/>
      <c r="G1831" s="1977" t="s">
        <v>3131</v>
      </c>
      <c r="H1831" s="1977" t="s">
        <v>3132</v>
      </c>
      <c r="I1831" s="1979" t="s">
        <v>3136</v>
      </c>
      <c r="J1831" s="1983">
        <v>1</v>
      </c>
      <c r="K1831" s="1981">
        <v>45108</v>
      </c>
      <c r="L1831" s="1981">
        <v>45473</v>
      </c>
      <c r="M1831" s="1982">
        <f t="shared" si="64"/>
        <v>52.142857142857146</v>
      </c>
      <c r="N1831" s="1983">
        <v>1</v>
      </c>
      <c r="O1831" s="1979" t="s">
        <v>3134</v>
      </c>
      <c r="P1831" s="1983">
        <f t="shared" si="65"/>
        <v>1</v>
      </c>
      <c r="Q1831" s="1984" t="str" cm="1">
        <f t="array" aca="1" ref="Q1831" ca="1">IF(ISNUMBER(P1831),IF(P1831=100%,"CUMPLIDA",IF(AND(ISNUMBER(L1831),ISNUMBER(INDIRECT("FECHA_"&amp;$B1831,1))), IF(L1831&lt;=INDIRECT("FECHA_"&amp;$B1831,1),"INCUMPLIDA","PROCESO"), "VERIFICAR FECHA")),"SIN VALOR AVANCE")</f>
        <v>CUMPLIDA</v>
      </c>
    </row>
    <row r="1832" spans="1:17" ht="195" x14ac:dyDescent="0.2">
      <c r="A1832" s="1990" t="s">
        <v>18</v>
      </c>
      <c r="B1832" s="1974" t="s">
        <v>14</v>
      </c>
      <c r="C1832" s="1976"/>
      <c r="D1832" s="1976"/>
      <c r="E1832" s="1978"/>
      <c r="F1832" s="1978"/>
      <c r="G1832" s="1977" t="s">
        <v>3024</v>
      </c>
      <c r="H1832" s="1977" t="s">
        <v>3137</v>
      </c>
      <c r="I1832" s="1979" t="s">
        <v>3026</v>
      </c>
      <c r="J1832" s="1995">
        <v>4</v>
      </c>
      <c r="K1832" s="1981">
        <v>44805</v>
      </c>
      <c r="L1832" s="1981">
        <v>45168</v>
      </c>
      <c r="M1832" s="1982">
        <f t="shared" si="64"/>
        <v>51.857142857142854</v>
      </c>
      <c r="N1832" s="1983">
        <v>1</v>
      </c>
      <c r="O1832" s="1979" t="s">
        <v>3134</v>
      </c>
      <c r="P1832" s="1983">
        <f t="shared" si="65"/>
        <v>1</v>
      </c>
      <c r="Q1832" s="1984" t="str" cm="1">
        <f t="array" aca="1" ref="Q1832" ca="1">IF(ISNUMBER(P1832),IF(P1832=100%,"CUMPLIDA",IF(AND(ISNUMBER(L1832),ISNUMBER(INDIRECT("FECHA_"&amp;$B1832,1))), IF(L1832&lt;=INDIRECT("FECHA_"&amp;$B1832,1),"INCUMPLIDA","PROCESO"), "VERIFICAR FECHA")),"SIN VALOR AVANCE")</f>
        <v>CUMPLIDA</v>
      </c>
    </row>
    <row r="1833" spans="1:17" ht="90" x14ac:dyDescent="0.2">
      <c r="A1833" s="1990" t="s">
        <v>18</v>
      </c>
      <c r="B1833" s="1974" t="s">
        <v>14</v>
      </c>
      <c r="C1833" s="1976"/>
      <c r="D1833" s="1976"/>
      <c r="E1833" s="1978"/>
      <c r="F1833" s="1978"/>
      <c r="G1833" s="1977" t="s">
        <v>3041</v>
      </c>
      <c r="H1833" s="1977" t="s">
        <v>3042</v>
      </c>
      <c r="I1833" s="1979" t="s">
        <v>3043</v>
      </c>
      <c r="J1833" s="1983">
        <v>1</v>
      </c>
      <c r="K1833" s="1981">
        <v>44835</v>
      </c>
      <c r="L1833" s="1981">
        <v>44956</v>
      </c>
      <c r="M1833" s="1982">
        <f t="shared" si="64"/>
        <v>17.285714285714285</v>
      </c>
      <c r="N1833" s="1983">
        <v>1</v>
      </c>
      <c r="O1833" s="1979" t="s">
        <v>3134</v>
      </c>
      <c r="P1833" s="1983">
        <f t="shared" si="65"/>
        <v>1</v>
      </c>
      <c r="Q1833" s="1984" t="str" cm="1">
        <f t="array" aca="1" ref="Q1833" ca="1">IF(ISNUMBER(P1833),IF(P1833=100%,"CUMPLIDA",IF(AND(ISNUMBER(L1833),ISNUMBER(INDIRECT("FECHA_"&amp;$B1833,1))), IF(L1833&lt;=INDIRECT("FECHA_"&amp;$B1833,1),"INCUMPLIDA","PROCESO"), "VERIFICAR FECHA")),"SIN VALOR AVANCE")</f>
        <v>CUMPLIDA</v>
      </c>
    </row>
    <row r="1834" spans="1:17" ht="105" x14ac:dyDescent="0.2">
      <c r="A1834" s="1990" t="s">
        <v>18</v>
      </c>
      <c r="B1834" s="1974" t="s">
        <v>14</v>
      </c>
      <c r="C1834" s="1976"/>
      <c r="D1834" s="1976"/>
      <c r="E1834" s="1978" t="s">
        <v>3138</v>
      </c>
      <c r="F1834" s="1978"/>
      <c r="G1834" s="1977" t="s">
        <v>3044</v>
      </c>
      <c r="H1834" s="1977" t="s">
        <v>3139</v>
      </c>
      <c r="I1834" s="1979" t="s">
        <v>3046</v>
      </c>
      <c r="J1834" s="1995">
        <v>4</v>
      </c>
      <c r="K1834" s="1981">
        <v>44835</v>
      </c>
      <c r="L1834" s="1981">
        <v>44956</v>
      </c>
      <c r="M1834" s="1982">
        <f t="shared" si="64"/>
        <v>17.285714285714285</v>
      </c>
      <c r="N1834" s="1983">
        <v>1</v>
      </c>
      <c r="O1834" s="1979" t="s">
        <v>3134</v>
      </c>
      <c r="P1834" s="1983">
        <f t="shared" si="65"/>
        <v>1</v>
      </c>
      <c r="Q1834" s="1984" t="str" cm="1">
        <f t="array" aca="1" ref="Q1834" ca="1">IF(ISNUMBER(P1834),IF(P1834=100%,"CUMPLIDA",IF(AND(ISNUMBER(L1834),ISNUMBER(INDIRECT("FECHA_"&amp;$B1834,1))), IF(L1834&lt;=INDIRECT("FECHA_"&amp;$B1834,1),"INCUMPLIDA","PROCESO"), "VERIFICAR FECHA")),"SIN VALOR AVANCE")</f>
        <v>CUMPLIDA</v>
      </c>
    </row>
    <row r="1835" spans="1:17" ht="90.75" x14ac:dyDescent="0.2">
      <c r="A1835" s="1990" t="s">
        <v>18</v>
      </c>
      <c r="B1835" s="1974" t="s">
        <v>14</v>
      </c>
      <c r="C1835" s="1976"/>
      <c r="D1835" s="1976"/>
      <c r="E1835" s="1978"/>
      <c r="F1835" s="1978"/>
      <c r="G1835" s="1977" t="s">
        <v>3140</v>
      </c>
      <c r="H1835" s="1977" t="s">
        <v>3141</v>
      </c>
      <c r="I1835" s="1979" t="s">
        <v>3142</v>
      </c>
      <c r="J1835" s="1995">
        <v>1</v>
      </c>
      <c r="K1835" s="1981">
        <v>44805</v>
      </c>
      <c r="L1835" s="1981">
        <v>44865</v>
      </c>
      <c r="M1835" s="1982">
        <f t="shared" si="64"/>
        <v>8.5714285714285712</v>
      </c>
      <c r="N1835" s="1983">
        <v>1</v>
      </c>
      <c r="O1835" s="1979" t="s">
        <v>3143</v>
      </c>
      <c r="P1835" s="1983">
        <f t="shared" si="65"/>
        <v>1</v>
      </c>
      <c r="Q1835" s="1984" t="str" cm="1">
        <f t="array" aca="1" ref="Q1835" ca="1">IF(ISNUMBER(P1835),IF(P1835=100%,"CUMPLIDA",IF(AND(ISNUMBER(L1835),ISNUMBER(INDIRECT("FECHA_"&amp;$B1835,1))), IF(L1835&lt;=INDIRECT("FECHA_"&amp;$B1835,1),"INCUMPLIDA","PROCESO"), "VERIFICAR FECHA")),"SIN VALOR AVANCE")</f>
        <v>CUMPLIDA</v>
      </c>
    </row>
    <row r="1836" spans="1:17" ht="75" x14ac:dyDescent="0.2">
      <c r="A1836" s="1990" t="s">
        <v>18</v>
      </c>
      <c r="B1836" s="1974" t="s">
        <v>14</v>
      </c>
      <c r="C1836" s="1976"/>
      <c r="D1836" s="1976"/>
      <c r="E1836" s="1978"/>
      <c r="F1836" s="1978"/>
      <c r="G1836" s="1977" t="s">
        <v>3144</v>
      </c>
      <c r="H1836" s="1977" t="s">
        <v>3145</v>
      </c>
      <c r="I1836" s="1979" t="s">
        <v>3146</v>
      </c>
      <c r="J1836" s="1995">
        <v>2</v>
      </c>
      <c r="K1836" s="1981">
        <v>44805</v>
      </c>
      <c r="L1836" s="1981">
        <v>44834</v>
      </c>
      <c r="M1836" s="1982">
        <f t="shared" si="64"/>
        <v>4.1428571428571432</v>
      </c>
      <c r="N1836" s="1983">
        <v>1</v>
      </c>
      <c r="O1836" s="1979" t="s">
        <v>3147</v>
      </c>
      <c r="P1836" s="1983">
        <f t="shared" si="65"/>
        <v>1</v>
      </c>
      <c r="Q1836" s="1984" t="str" cm="1">
        <f t="array" aca="1" ref="Q1836" ca="1">IF(ISNUMBER(P1836),IF(P1836=100%,"CUMPLIDA",IF(AND(ISNUMBER(L1836),ISNUMBER(INDIRECT("FECHA_"&amp;$B1836,1))), IF(L1836&lt;=INDIRECT("FECHA_"&amp;$B1836,1),"INCUMPLIDA","PROCESO"), "VERIFICAR FECHA")),"SIN VALOR AVANCE")</f>
        <v>CUMPLIDA</v>
      </c>
    </row>
    <row r="1837" spans="1:17" ht="409.5" x14ac:dyDescent="0.2">
      <c r="A1837" s="1990" t="s">
        <v>18</v>
      </c>
      <c r="B1837" s="1974" t="s">
        <v>14</v>
      </c>
      <c r="C1837" s="1976" t="s">
        <v>3148</v>
      </c>
      <c r="D1837" s="1976" t="s">
        <v>2855</v>
      </c>
      <c r="E1837" s="1977" t="s">
        <v>3149</v>
      </c>
      <c r="F1837" s="1978" t="s">
        <v>3150</v>
      </c>
      <c r="G1837" s="1977" t="s">
        <v>3151</v>
      </c>
      <c r="H1837" s="1977" t="s">
        <v>3152</v>
      </c>
      <c r="I1837" s="1979" t="s">
        <v>3153</v>
      </c>
      <c r="J1837" s="1983">
        <v>1</v>
      </c>
      <c r="K1837" s="1981">
        <v>45292</v>
      </c>
      <c r="L1837" s="1981">
        <v>45657</v>
      </c>
      <c r="M1837" s="1982">
        <f t="shared" si="64"/>
        <v>52.142857142857146</v>
      </c>
      <c r="N1837" s="1983">
        <v>1</v>
      </c>
      <c r="O1837" s="1979" t="s">
        <v>3154</v>
      </c>
      <c r="P1837" s="1983">
        <f t="shared" si="65"/>
        <v>1</v>
      </c>
      <c r="Q1837" s="1984" t="str" cm="1">
        <f t="array" aca="1" ref="Q1837" ca="1">IF(ISNUMBER(P1837),IF(P1837=100%,"CUMPLIDA",IF(AND(ISNUMBER(L1837),ISNUMBER(INDIRECT("FECHA_"&amp;$B1837,1))), IF(L1837&lt;=INDIRECT("FECHA_"&amp;$B1837,1),"INCUMPLIDA","PROCESO"), "VERIFICAR FECHA")),"SIN VALOR AVANCE")</f>
        <v>CUMPLIDA</v>
      </c>
    </row>
    <row r="1838" spans="1:17" ht="105" x14ac:dyDescent="0.2">
      <c r="A1838" s="1990" t="s">
        <v>18</v>
      </c>
      <c r="B1838" s="1974" t="s">
        <v>14</v>
      </c>
      <c r="C1838" s="1976"/>
      <c r="D1838" s="1976"/>
      <c r="E1838" s="1977" t="s">
        <v>3155</v>
      </c>
      <c r="F1838" s="1978"/>
      <c r="G1838" s="1977" t="s">
        <v>3156</v>
      </c>
      <c r="H1838" s="1977" t="s">
        <v>3157</v>
      </c>
      <c r="I1838" s="1979" t="s">
        <v>3158</v>
      </c>
      <c r="J1838" s="1995">
        <v>1</v>
      </c>
      <c r="K1838" s="1981">
        <v>45292</v>
      </c>
      <c r="L1838" s="1981">
        <v>45382</v>
      </c>
      <c r="M1838" s="1982">
        <f t="shared" si="64"/>
        <v>12.857142857142858</v>
      </c>
      <c r="N1838" s="1983">
        <v>1</v>
      </c>
      <c r="O1838" s="1979" t="s">
        <v>3154</v>
      </c>
      <c r="P1838" s="1983">
        <f t="shared" si="65"/>
        <v>1</v>
      </c>
      <c r="Q1838" s="1984" t="str" cm="1">
        <f t="array" aca="1" ref="Q1838" ca="1">IF(ISNUMBER(P1838),IF(P1838=100%,"CUMPLIDA",IF(AND(ISNUMBER(L1838),ISNUMBER(INDIRECT("FECHA_"&amp;$B1838,1))), IF(L1838&lt;=INDIRECT("FECHA_"&amp;$B1838,1),"INCUMPLIDA","PROCESO"), "VERIFICAR FECHA")),"SIN VALOR AVANCE")</f>
        <v>CUMPLIDA</v>
      </c>
    </row>
    <row r="1839" spans="1:17" ht="195.75" x14ac:dyDescent="0.2">
      <c r="A1839" s="1990" t="s">
        <v>18</v>
      </c>
      <c r="B1839" s="1974" t="s">
        <v>14</v>
      </c>
      <c r="C1839" s="1976" t="s">
        <v>3159</v>
      </c>
      <c r="D1839" s="1976" t="s">
        <v>2855</v>
      </c>
      <c r="E1839" s="1978" t="s">
        <v>3160</v>
      </c>
      <c r="F1839" s="1978" t="s">
        <v>3161</v>
      </c>
      <c r="G1839" s="1977" t="s">
        <v>3162</v>
      </c>
      <c r="H1839" s="1977" t="s">
        <v>3163</v>
      </c>
      <c r="I1839" s="1979" t="s">
        <v>3164</v>
      </c>
      <c r="J1839" s="1980">
        <v>1</v>
      </c>
      <c r="K1839" s="1981">
        <v>44501</v>
      </c>
      <c r="L1839" s="1981">
        <v>44592</v>
      </c>
      <c r="M1839" s="1982">
        <f t="shared" si="64"/>
        <v>13</v>
      </c>
      <c r="N1839" s="1983">
        <v>1</v>
      </c>
      <c r="O1839" s="1979" t="s">
        <v>3165</v>
      </c>
      <c r="P1839" s="1983">
        <f t="shared" si="65"/>
        <v>1</v>
      </c>
      <c r="Q1839" s="1984" t="str" cm="1">
        <f t="array" aca="1" ref="Q1839" ca="1">IF(ISNUMBER(P1839),IF(P1839=100%,"CUMPLIDA",IF(AND(ISNUMBER(L1839),ISNUMBER(INDIRECT("FECHA_"&amp;$B1839,1))), IF(L1839&lt;=INDIRECT("FECHA_"&amp;$B1839,1),"INCUMPLIDA","PROCESO"), "VERIFICAR FECHA")),"SIN VALOR AVANCE")</f>
        <v>CUMPLIDA</v>
      </c>
    </row>
    <row r="1840" spans="1:17" ht="135.75" x14ac:dyDescent="0.2">
      <c r="A1840" s="1990" t="s">
        <v>18</v>
      </c>
      <c r="B1840" s="1974" t="s">
        <v>14</v>
      </c>
      <c r="C1840" s="1976"/>
      <c r="D1840" s="1976"/>
      <c r="E1840" s="1978"/>
      <c r="F1840" s="1978"/>
      <c r="G1840" s="1977" t="s">
        <v>3166</v>
      </c>
      <c r="H1840" s="1977" t="s">
        <v>3167</v>
      </c>
      <c r="I1840" s="1979" t="s">
        <v>3168</v>
      </c>
      <c r="J1840" s="1980">
        <v>6</v>
      </c>
      <c r="K1840" s="1981">
        <v>44501</v>
      </c>
      <c r="L1840" s="1981">
        <v>44681</v>
      </c>
      <c r="M1840" s="1982">
        <f t="shared" si="64"/>
        <v>25.714285714285715</v>
      </c>
      <c r="N1840" s="1983">
        <v>1</v>
      </c>
      <c r="O1840" s="1979" t="s">
        <v>3169</v>
      </c>
      <c r="P1840" s="1983">
        <f t="shared" si="65"/>
        <v>1</v>
      </c>
      <c r="Q1840" s="1984" t="str" cm="1">
        <f t="array" aca="1" ref="Q1840" ca="1">IF(ISNUMBER(P1840),IF(P1840=100%,"CUMPLIDA",IF(AND(ISNUMBER(L1840),ISNUMBER(INDIRECT("FECHA_"&amp;$B1840,1))), IF(L1840&lt;=INDIRECT("FECHA_"&amp;$B1840,1),"INCUMPLIDA","PROCESO"), "VERIFICAR FECHA")),"SIN VALOR AVANCE")</f>
        <v>CUMPLIDA</v>
      </c>
    </row>
    <row r="1841" spans="1:17" ht="165.75" x14ac:dyDescent="0.2">
      <c r="A1841" s="1990" t="s">
        <v>18</v>
      </c>
      <c r="B1841" s="1974" t="s">
        <v>14</v>
      </c>
      <c r="C1841" s="1976"/>
      <c r="D1841" s="1976"/>
      <c r="E1841" s="1978"/>
      <c r="F1841" s="1978"/>
      <c r="G1841" s="1977" t="s">
        <v>3170</v>
      </c>
      <c r="H1841" s="1977" t="s">
        <v>3171</v>
      </c>
      <c r="I1841" s="1979" t="s">
        <v>3164</v>
      </c>
      <c r="J1841" s="1980">
        <v>1</v>
      </c>
      <c r="K1841" s="1981">
        <v>44501</v>
      </c>
      <c r="L1841" s="1981">
        <v>44681</v>
      </c>
      <c r="M1841" s="1982">
        <f t="shared" si="64"/>
        <v>25.714285714285715</v>
      </c>
      <c r="N1841" s="1983">
        <v>1</v>
      </c>
      <c r="O1841" s="1979" t="s">
        <v>3172</v>
      </c>
      <c r="P1841" s="1983">
        <f t="shared" si="65"/>
        <v>1</v>
      </c>
      <c r="Q1841" s="1984" t="str" cm="1">
        <f t="array" aca="1" ref="Q1841" ca="1">IF(ISNUMBER(P1841),IF(P1841=100%,"CUMPLIDA",IF(AND(ISNUMBER(L1841),ISNUMBER(INDIRECT("FECHA_"&amp;$B1841,1))), IF(L1841&lt;=INDIRECT("FECHA_"&amp;$B1841,1),"INCUMPLIDA","PROCESO"), "VERIFICAR FECHA")),"SIN VALOR AVANCE")</f>
        <v>CUMPLIDA</v>
      </c>
    </row>
    <row r="1842" spans="1:17" ht="105.75" x14ac:dyDescent="0.2">
      <c r="A1842" s="1990" t="s">
        <v>18</v>
      </c>
      <c r="B1842" s="1974" t="s">
        <v>14</v>
      </c>
      <c r="C1842" s="1976"/>
      <c r="D1842" s="1976"/>
      <c r="E1842" s="1978" t="s">
        <v>3173</v>
      </c>
      <c r="F1842" s="1978"/>
      <c r="G1842" s="1977" t="s">
        <v>3174</v>
      </c>
      <c r="H1842" s="1977" t="s">
        <v>3175</v>
      </c>
      <c r="I1842" s="1979" t="s">
        <v>3164</v>
      </c>
      <c r="J1842" s="1980">
        <v>1</v>
      </c>
      <c r="K1842" s="1981">
        <v>44501</v>
      </c>
      <c r="L1842" s="1981">
        <v>44592</v>
      </c>
      <c r="M1842" s="1982">
        <f t="shared" si="64"/>
        <v>13</v>
      </c>
      <c r="N1842" s="1983">
        <v>1</v>
      </c>
      <c r="O1842" s="1979" t="s">
        <v>3176</v>
      </c>
      <c r="P1842" s="1983">
        <f t="shared" si="65"/>
        <v>1</v>
      </c>
      <c r="Q1842" s="1984" t="str" cm="1">
        <f t="array" aca="1" ref="Q1842" ca="1">IF(ISNUMBER(P1842),IF(P1842=100%,"CUMPLIDA",IF(AND(ISNUMBER(L1842),ISNUMBER(INDIRECT("FECHA_"&amp;$B1842,1))), IF(L1842&lt;=INDIRECT("FECHA_"&amp;$B1842,1),"INCUMPLIDA","PROCESO"), "VERIFICAR FECHA")),"SIN VALOR AVANCE")</f>
        <v>CUMPLIDA</v>
      </c>
    </row>
    <row r="1843" spans="1:17" ht="210.75" x14ac:dyDescent="0.2">
      <c r="A1843" s="1990" t="s">
        <v>18</v>
      </c>
      <c r="B1843" s="1974" t="s">
        <v>14</v>
      </c>
      <c r="C1843" s="1976"/>
      <c r="D1843" s="1976"/>
      <c r="E1843" s="1978"/>
      <c r="F1843" s="1978"/>
      <c r="G1843" s="1977" t="s">
        <v>3177</v>
      </c>
      <c r="H1843" s="1977" t="s">
        <v>3178</v>
      </c>
      <c r="I1843" s="1979" t="s">
        <v>3179</v>
      </c>
      <c r="J1843" s="1980">
        <v>2</v>
      </c>
      <c r="K1843" s="1981">
        <v>44501</v>
      </c>
      <c r="L1843" s="1981">
        <v>44681</v>
      </c>
      <c r="M1843" s="1982">
        <f t="shared" si="64"/>
        <v>25.714285714285715</v>
      </c>
      <c r="N1843" s="1983">
        <v>1</v>
      </c>
      <c r="O1843" s="1979" t="s">
        <v>3180</v>
      </c>
      <c r="P1843" s="1983">
        <f t="shared" si="65"/>
        <v>1</v>
      </c>
      <c r="Q1843" s="1984" t="str" cm="1">
        <f t="array" aca="1" ref="Q1843" ca="1">IF(ISNUMBER(P1843),IF(P1843=100%,"CUMPLIDA",IF(AND(ISNUMBER(L1843),ISNUMBER(INDIRECT("FECHA_"&amp;$B1843,1))), IF(L1843&lt;=INDIRECT("FECHA_"&amp;$B1843,1),"INCUMPLIDA","PROCESO"), "VERIFICAR FECHA")),"SIN VALOR AVANCE")</f>
        <v>CUMPLIDA</v>
      </c>
    </row>
    <row r="1844" spans="1:17" ht="90.75" x14ac:dyDescent="0.2">
      <c r="A1844" s="1990" t="s">
        <v>18</v>
      </c>
      <c r="B1844" s="1974" t="s">
        <v>14</v>
      </c>
      <c r="C1844" s="1976"/>
      <c r="D1844" s="1976"/>
      <c r="E1844" s="1978"/>
      <c r="F1844" s="1978"/>
      <c r="G1844" s="1977" t="s">
        <v>3181</v>
      </c>
      <c r="H1844" s="1977" t="s">
        <v>3182</v>
      </c>
      <c r="I1844" s="1979" t="s">
        <v>3183</v>
      </c>
      <c r="J1844" s="1980">
        <v>1</v>
      </c>
      <c r="K1844" s="1981">
        <v>44501</v>
      </c>
      <c r="L1844" s="1981">
        <v>44681</v>
      </c>
      <c r="M1844" s="1982">
        <f t="shared" si="64"/>
        <v>25.714285714285715</v>
      </c>
      <c r="N1844" s="1983">
        <v>1</v>
      </c>
      <c r="O1844" s="1979" t="s">
        <v>3184</v>
      </c>
      <c r="P1844" s="1983">
        <f t="shared" si="65"/>
        <v>1</v>
      </c>
      <c r="Q1844" s="1984" t="str" cm="1">
        <f t="array" aca="1" ref="Q1844" ca="1">IF(ISNUMBER(P1844),IF(P1844=100%,"CUMPLIDA",IF(AND(ISNUMBER(L1844),ISNUMBER(INDIRECT("FECHA_"&amp;$B1844,1))), IF(L1844&lt;=INDIRECT("FECHA_"&amp;$B1844,1),"INCUMPLIDA","PROCESO"), "VERIFICAR FECHA")),"SIN VALOR AVANCE")</f>
        <v>CUMPLIDA</v>
      </c>
    </row>
    <row r="1845" spans="1:17" ht="195.75" x14ac:dyDescent="0.2">
      <c r="A1845" s="1990" t="s">
        <v>18</v>
      </c>
      <c r="B1845" s="1974" t="s">
        <v>14</v>
      </c>
      <c r="C1845" s="1976" t="s">
        <v>3185</v>
      </c>
      <c r="D1845" s="1976" t="s">
        <v>3186</v>
      </c>
      <c r="E1845" s="1978" t="s">
        <v>3187</v>
      </c>
      <c r="F1845" s="1978" t="s">
        <v>3188</v>
      </c>
      <c r="G1845" s="1977" t="s">
        <v>3189</v>
      </c>
      <c r="H1845" s="1977" t="s">
        <v>3190</v>
      </c>
      <c r="I1845" s="1979" t="s">
        <v>3191</v>
      </c>
      <c r="J1845" s="1980">
        <v>12</v>
      </c>
      <c r="K1845" s="1981">
        <v>44501</v>
      </c>
      <c r="L1845" s="1981">
        <v>44804</v>
      </c>
      <c r="M1845" s="1982">
        <f t="shared" si="64"/>
        <v>43.285714285714285</v>
      </c>
      <c r="N1845" s="1983">
        <v>1</v>
      </c>
      <c r="O1845" s="1979" t="s">
        <v>3192</v>
      </c>
      <c r="P1845" s="1983">
        <f t="shared" si="65"/>
        <v>1</v>
      </c>
      <c r="Q1845" s="1984" t="str" cm="1">
        <f t="array" aca="1" ref="Q1845" ca="1">IF(ISNUMBER(P1845),IF(P1845=100%,"CUMPLIDA",IF(AND(ISNUMBER(L1845),ISNUMBER(INDIRECT("FECHA_"&amp;$B1845,1))), IF(L1845&lt;=INDIRECT("FECHA_"&amp;$B1845,1),"INCUMPLIDA","PROCESO"), "VERIFICAR FECHA")),"SIN VALOR AVANCE")</f>
        <v>CUMPLIDA</v>
      </c>
    </row>
    <row r="1846" spans="1:17" ht="180.75" x14ac:dyDescent="0.2">
      <c r="A1846" s="1990" t="s">
        <v>18</v>
      </c>
      <c r="B1846" s="1974" t="s">
        <v>14</v>
      </c>
      <c r="C1846" s="1976"/>
      <c r="D1846" s="1976"/>
      <c r="E1846" s="1978"/>
      <c r="F1846" s="1978"/>
      <c r="G1846" s="1977" t="s">
        <v>3193</v>
      </c>
      <c r="H1846" s="1977" t="s">
        <v>3194</v>
      </c>
      <c r="I1846" s="1979" t="s">
        <v>3195</v>
      </c>
      <c r="J1846" s="1980">
        <v>8</v>
      </c>
      <c r="K1846" s="1981">
        <v>44501</v>
      </c>
      <c r="L1846" s="1981">
        <v>44682</v>
      </c>
      <c r="M1846" s="1982">
        <f t="shared" si="64"/>
        <v>25.857142857142858</v>
      </c>
      <c r="N1846" s="1983">
        <v>1</v>
      </c>
      <c r="O1846" s="1979" t="s">
        <v>3196</v>
      </c>
      <c r="P1846" s="1983">
        <f t="shared" si="65"/>
        <v>1</v>
      </c>
      <c r="Q1846" s="1984" t="str" cm="1">
        <f t="array" aca="1" ref="Q1846" ca="1">IF(ISNUMBER(P1846),IF(P1846=100%,"CUMPLIDA",IF(AND(ISNUMBER(L1846),ISNUMBER(INDIRECT("FECHA_"&amp;$B1846,1))), IF(L1846&lt;=INDIRECT("FECHA_"&amp;$B1846,1),"INCUMPLIDA","PROCESO"), "VERIFICAR FECHA")),"SIN VALOR AVANCE")</f>
        <v>CUMPLIDA</v>
      </c>
    </row>
    <row r="1847" spans="1:17" ht="90.75" x14ac:dyDescent="0.2">
      <c r="A1847" s="1990" t="s">
        <v>18</v>
      </c>
      <c r="B1847" s="1974" t="s">
        <v>14</v>
      </c>
      <c r="C1847" s="1976"/>
      <c r="D1847" s="1976"/>
      <c r="E1847" s="1978"/>
      <c r="F1847" s="1978"/>
      <c r="G1847" s="1978" t="s">
        <v>3197</v>
      </c>
      <c r="H1847" s="1977" t="s">
        <v>3198</v>
      </c>
      <c r="I1847" s="1979" t="s">
        <v>3199</v>
      </c>
      <c r="J1847" s="1980">
        <v>1</v>
      </c>
      <c r="K1847" s="1981">
        <v>44562</v>
      </c>
      <c r="L1847" s="1981">
        <v>44620</v>
      </c>
      <c r="M1847" s="1982">
        <f t="shared" si="64"/>
        <v>8.2857142857142865</v>
      </c>
      <c r="N1847" s="1983">
        <v>1</v>
      </c>
      <c r="O1847" s="1979" t="s">
        <v>3200</v>
      </c>
      <c r="P1847" s="1983">
        <f t="shared" si="65"/>
        <v>1</v>
      </c>
      <c r="Q1847" s="1984" t="str" cm="1">
        <f t="array" aca="1" ref="Q1847" ca="1">IF(ISNUMBER(P1847),IF(P1847=100%,"CUMPLIDA",IF(AND(ISNUMBER(L1847),ISNUMBER(INDIRECT("FECHA_"&amp;$B1847,1))), IF(L1847&lt;=INDIRECT("FECHA_"&amp;$B1847,1),"INCUMPLIDA","PROCESO"), "VERIFICAR FECHA")),"SIN VALOR AVANCE")</f>
        <v>CUMPLIDA</v>
      </c>
    </row>
    <row r="1848" spans="1:17" ht="90.75" x14ac:dyDescent="0.2">
      <c r="A1848" s="1990" t="s">
        <v>18</v>
      </c>
      <c r="B1848" s="1974" t="s">
        <v>14</v>
      </c>
      <c r="C1848" s="1976"/>
      <c r="D1848" s="1976"/>
      <c r="E1848" s="1978"/>
      <c r="F1848" s="1978"/>
      <c r="G1848" s="1978"/>
      <c r="H1848" s="1977" t="s">
        <v>3201</v>
      </c>
      <c r="I1848" s="1979" t="s">
        <v>3202</v>
      </c>
      <c r="J1848" s="1980">
        <v>1</v>
      </c>
      <c r="K1848" s="1981">
        <v>44621</v>
      </c>
      <c r="L1848" s="1981">
        <v>44681</v>
      </c>
      <c r="M1848" s="1982">
        <f t="shared" si="64"/>
        <v>8.5714285714285712</v>
      </c>
      <c r="N1848" s="1983">
        <v>1</v>
      </c>
      <c r="O1848" s="1979" t="s">
        <v>3200</v>
      </c>
      <c r="P1848" s="1983">
        <f t="shared" si="65"/>
        <v>1</v>
      </c>
      <c r="Q1848" s="1984" t="str" cm="1">
        <f t="array" aca="1" ref="Q1848" ca="1">IF(ISNUMBER(P1848),IF(P1848=100%,"CUMPLIDA",IF(AND(ISNUMBER(L1848),ISNUMBER(INDIRECT("FECHA_"&amp;$B1848,1))), IF(L1848&lt;=INDIRECT("FECHA_"&amp;$B1848,1),"INCUMPLIDA","PROCESO"), "VERIFICAR FECHA")),"SIN VALOR AVANCE")</f>
        <v>CUMPLIDA</v>
      </c>
    </row>
    <row r="1849" spans="1:17" ht="90.75" x14ac:dyDescent="0.2">
      <c r="A1849" s="1990" t="s">
        <v>18</v>
      </c>
      <c r="B1849" s="1974" t="s">
        <v>14</v>
      </c>
      <c r="C1849" s="1976"/>
      <c r="D1849" s="1976"/>
      <c r="E1849" s="1978"/>
      <c r="F1849" s="1978"/>
      <c r="G1849" s="1978"/>
      <c r="H1849" s="1977" t="s">
        <v>3203</v>
      </c>
      <c r="I1849" s="1979" t="s">
        <v>3204</v>
      </c>
      <c r="J1849" s="1980">
        <v>1</v>
      </c>
      <c r="K1849" s="1981">
        <v>44682</v>
      </c>
      <c r="L1849" s="1981">
        <v>44803</v>
      </c>
      <c r="M1849" s="1982">
        <f t="shared" si="64"/>
        <v>17.285714285714285</v>
      </c>
      <c r="N1849" s="1983">
        <v>1</v>
      </c>
      <c r="O1849" s="1979" t="s">
        <v>3200</v>
      </c>
      <c r="P1849" s="1983">
        <f t="shared" si="65"/>
        <v>1</v>
      </c>
      <c r="Q1849" s="1984" t="str" cm="1">
        <f t="array" aca="1" ref="Q1849" ca="1">IF(ISNUMBER(P1849),IF(P1849=100%,"CUMPLIDA",IF(AND(ISNUMBER(L1849),ISNUMBER(INDIRECT("FECHA_"&amp;$B1849,1))), IF(L1849&lt;=INDIRECT("FECHA_"&amp;$B1849,1),"INCUMPLIDA","PROCESO"), "VERIFICAR FECHA")),"SIN VALOR AVANCE")</f>
        <v>CUMPLIDA</v>
      </c>
    </row>
    <row r="1850" spans="1:17" ht="90.75" x14ac:dyDescent="0.2">
      <c r="A1850" s="1990" t="s">
        <v>18</v>
      </c>
      <c r="B1850" s="1974" t="s">
        <v>14</v>
      </c>
      <c r="C1850" s="1976"/>
      <c r="D1850" s="1976"/>
      <c r="E1850" s="1978"/>
      <c r="F1850" s="1978"/>
      <c r="G1850" s="1978" t="s">
        <v>3205</v>
      </c>
      <c r="H1850" s="1977" t="s">
        <v>3206</v>
      </c>
      <c r="I1850" s="1979" t="s">
        <v>3207</v>
      </c>
      <c r="J1850" s="1980">
        <v>1</v>
      </c>
      <c r="K1850" s="1981">
        <v>44531</v>
      </c>
      <c r="L1850" s="1981">
        <v>44561</v>
      </c>
      <c r="M1850" s="1982">
        <f t="shared" si="64"/>
        <v>4.2857142857142856</v>
      </c>
      <c r="N1850" s="1983">
        <v>1</v>
      </c>
      <c r="O1850" s="1979" t="s">
        <v>3208</v>
      </c>
      <c r="P1850" s="1983">
        <f t="shared" si="65"/>
        <v>1</v>
      </c>
      <c r="Q1850" s="1984" t="str" cm="1">
        <f t="array" aca="1" ref="Q1850" ca="1">IF(ISNUMBER(P1850),IF(P1850=100%,"CUMPLIDA",IF(AND(ISNUMBER(L1850),ISNUMBER(INDIRECT("FECHA_"&amp;$B1850,1))), IF(L1850&lt;=INDIRECT("FECHA_"&amp;$B1850,1),"INCUMPLIDA","PROCESO"), "VERIFICAR FECHA")),"SIN VALOR AVANCE")</f>
        <v>CUMPLIDA</v>
      </c>
    </row>
    <row r="1851" spans="1:17" ht="90.75" x14ac:dyDescent="0.2">
      <c r="A1851" s="1990" t="s">
        <v>18</v>
      </c>
      <c r="B1851" s="1974" t="s">
        <v>14</v>
      </c>
      <c r="C1851" s="1976"/>
      <c r="D1851" s="1976"/>
      <c r="E1851" s="1978"/>
      <c r="F1851" s="1978"/>
      <c r="G1851" s="1978"/>
      <c r="H1851" s="1977" t="s">
        <v>3209</v>
      </c>
      <c r="I1851" s="1979" t="s">
        <v>1159</v>
      </c>
      <c r="J1851" s="1980">
        <v>2</v>
      </c>
      <c r="K1851" s="1981">
        <v>44564</v>
      </c>
      <c r="L1851" s="1981">
        <v>44592</v>
      </c>
      <c r="M1851" s="1982">
        <f t="shared" si="64"/>
        <v>4</v>
      </c>
      <c r="N1851" s="1983">
        <v>1</v>
      </c>
      <c r="O1851" s="1979" t="s">
        <v>3208</v>
      </c>
      <c r="P1851" s="1983">
        <f t="shared" si="65"/>
        <v>1</v>
      </c>
      <c r="Q1851" s="1984" t="str" cm="1">
        <f t="array" aca="1" ref="Q1851" ca="1">IF(ISNUMBER(P1851),IF(P1851=100%,"CUMPLIDA",IF(AND(ISNUMBER(L1851),ISNUMBER(INDIRECT("FECHA_"&amp;$B1851,1))), IF(L1851&lt;=INDIRECT("FECHA_"&amp;$B1851,1),"INCUMPLIDA","PROCESO"), "VERIFICAR FECHA")),"SIN VALOR AVANCE")</f>
        <v>CUMPLIDA</v>
      </c>
    </row>
    <row r="1852" spans="1:17" ht="90.75" x14ac:dyDescent="0.2">
      <c r="A1852" s="1990" t="s">
        <v>18</v>
      </c>
      <c r="B1852" s="1974" t="s">
        <v>14</v>
      </c>
      <c r="C1852" s="1976"/>
      <c r="D1852" s="1976"/>
      <c r="E1852" s="1978"/>
      <c r="F1852" s="1978"/>
      <c r="G1852" s="1977" t="s">
        <v>3210</v>
      </c>
      <c r="H1852" s="1977" t="s">
        <v>3211</v>
      </c>
      <c r="I1852" s="1979" t="s">
        <v>3212</v>
      </c>
      <c r="J1852" s="1980">
        <v>1</v>
      </c>
      <c r="K1852" s="1981">
        <v>44564</v>
      </c>
      <c r="L1852" s="1981">
        <v>44773</v>
      </c>
      <c r="M1852" s="1982">
        <f t="shared" si="64"/>
        <v>29.857142857142858</v>
      </c>
      <c r="N1852" s="1983">
        <v>1</v>
      </c>
      <c r="O1852" s="1979" t="s">
        <v>3208</v>
      </c>
      <c r="P1852" s="1983">
        <f t="shared" si="65"/>
        <v>1</v>
      </c>
      <c r="Q1852" s="1984" t="str" cm="1">
        <f t="array" aca="1" ref="Q1852" ca="1">IF(ISNUMBER(P1852),IF(P1852=100%,"CUMPLIDA",IF(AND(ISNUMBER(L1852),ISNUMBER(INDIRECT("FECHA_"&amp;$B1852,1))), IF(L1852&lt;=INDIRECT("FECHA_"&amp;$B1852,1),"INCUMPLIDA","PROCESO"), "VERIFICAR FECHA")),"SIN VALOR AVANCE")</f>
        <v>CUMPLIDA</v>
      </c>
    </row>
    <row r="1853" spans="1:17" ht="105" x14ac:dyDescent="0.2">
      <c r="A1853" s="1990" t="s">
        <v>18</v>
      </c>
      <c r="B1853" s="1974" t="s">
        <v>14</v>
      </c>
      <c r="C1853" s="1976" t="s">
        <v>3213</v>
      </c>
      <c r="D1853" s="1976" t="s">
        <v>3214</v>
      </c>
      <c r="E1853" s="1978" t="s">
        <v>3215</v>
      </c>
      <c r="F1853" s="1978" t="s">
        <v>3216</v>
      </c>
      <c r="G1853" s="1977" t="s">
        <v>3217</v>
      </c>
      <c r="H1853" s="1977" t="s">
        <v>3218</v>
      </c>
      <c r="I1853" s="1979" t="s">
        <v>3219</v>
      </c>
      <c r="J1853" s="1983">
        <v>1</v>
      </c>
      <c r="K1853" s="1981">
        <v>45566</v>
      </c>
      <c r="L1853" s="1981">
        <v>45838</v>
      </c>
      <c r="M1853" s="1982">
        <f t="shared" si="64"/>
        <v>38.857142857142854</v>
      </c>
      <c r="N1853" s="1983">
        <v>0.6</v>
      </c>
      <c r="O1853" s="1989" t="s">
        <v>3220</v>
      </c>
      <c r="P1853" s="1983">
        <f t="shared" si="65"/>
        <v>0.6</v>
      </c>
      <c r="Q1853" s="1984" t="str" cm="1">
        <f t="array" aca="1" ref="Q1853" ca="1">IF(ISNUMBER(P1853),IF(P1853=100%,"CUMPLIDA",IF(AND(ISNUMBER(L1853),ISNUMBER(INDIRECT("FECHA_"&amp;$B1853,1))), IF(L1853&lt;=INDIRECT("FECHA_"&amp;$B1853,1),"INCUMPLIDA","PROCESO"), "VERIFICAR FECHA")),"SIN VALOR AVANCE")</f>
        <v>PROCESO</v>
      </c>
    </row>
    <row r="1854" spans="1:17" ht="180" x14ac:dyDescent="0.2">
      <c r="A1854" s="1990" t="s">
        <v>18</v>
      </c>
      <c r="B1854" s="1974" t="s">
        <v>14</v>
      </c>
      <c r="C1854" s="1976"/>
      <c r="D1854" s="1976"/>
      <c r="E1854" s="1978"/>
      <c r="F1854" s="1978"/>
      <c r="G1854" s="1977" t="s">
        <v>3221</v>
      </c>
      <c r="H1854" s="1977" t="s">
        <v>3222</v>
      </c>
      <c r="I1854" s="1979" t="s">
        <v>3223</v>
      </c>
      <c r="J1854" s="1980">
        <v>15</v>
      </c>
      <c r="K1854" s="1981">
        <v>45566</v>
      </c>
      <c r="L1854" s="1981">
        <v>45657</v>
      </c>
      <c r="M1854" s="1982">
        <f t="shared" si="64"/>
        <v>13</v>
      </c>
      <c r="N1854" s="1983">
        <v>1</v>
      </c>
      <c r="O1854" s="1989" t="s">
        <v>3224</v>
      </c>
      <c r="P1854" s="1983">
        <f t="shared" si="65"/>
        <v>1</v>
      </c>
      <c r="Q1854" s="1984" t="str" cm="1">
        <f t="array" aca="1" ref="Q1854" ca="1">IF(ISNUMBER(P1854),IF(P1854=100%,"CUMPLIDA",IF(AND(ISNUMBER(L1854),ISNUMBER(INDIRECT("FECHA_"&amp;$B1854,1))), IF(L1854&lt;=INDIRECT("FECHA_"&amp;$B1854,1),"INCUMPLIDA","PROCESO"), "VERIFICAR FECHA")),"SIN VALOR AVANCE")</f>
        <v>CUMPLIDA</v>
      </c>
    </row>
    <row r="1855" spans="1:17" ht="165" x14ac:dyDescent="0.2">
      <c r="A1855" s="1990" t="s">
        <v>18</v>
      </c>
      <c r="B1855" s="1974" t="s">
        <v>14</v>
      </c>
      <c r="C1855" s="1976"/>
      <c r="D1855" s="1976"/>
      <c r="E1855" s="1978"/>
      <c r="F1855" s="1978"/>
      <c r="G1855" s="1977" t="s">
        <v>3225</v>
      </c>
      <c r="H1855" s="1977" t="s">
        <v>3226</v>
      </c>
      <c r="I1855" s="1979" t="s">
        <v>3227</v>
      </c>
      <c r="J1855" s="1983">
        <v>1</v>
      </c>
      <c r="K1855" s="1981">
        <v>45566</v>
      </c>
      <c r="L1855" s="1981">
        <v>45657</v>
      </c>
      <c r="M1855" s="1982">
        <f t="shared" si="64"/>
        <v>13</v>
      </c>
      <c r="N1855" s="1983">
        <v>1</v>
      </c>
      <c r="O1855" s="1989" t="s">
        <v>3228</v>
      </c>
      <c r="P1855" s="1983">
        <f t="shared" si="65"/>
        <v>1</v>
      </c>
      <c r="Q1855" s="1984" t="str" cm="1">
        <f t="array" aca="1" ref="Q1855" ca="1">IF(ISNUMBER(P1855),IF(P1855=100%,"CUMPLIDA",IF(AND(ISNUMBER(L1855),ISNUMBER(INDIRECT("FECHA_"&amp;$B1855,1))), IF(L1855&lt;=INDIRECT("FECHA_"&amp;$B1855,1),"INCUMPLIDA","PROCESO"), "VERIFICAR FECHA")),"SIN VALOR AVANCE")</f>
        <v>CUMPLIDA</v>
      </c>
    </row>
    <row r="1856" spans="1:17" ht="195" x14ac:dyDescent="0.2">
      <c r="A1856" s="1990" t="s">
        <v>18</v>
      </c>
      <c r="B1856" s="1974" t="s">
        <v>14</v>
      </c>
      <c r="C1856" s="1976"/>
      <c r="D1856" s="1976"/>
      <c r="E1856" s="1996" t="s">
        <v>3229</v>
      </c>
      <c r="F1856" s="1978"/>
      <c r="G1856" s="1977" t="s">
        <v>3230</v>
      </c>
      <c r="H1856" s="1977" t="s">
        <v>3231</v>
      </c>
      <c r="I1856" s="1979" t="s">
        <v>3232</v>
      </c>
      <c r="J1856" s="1980">
        <v>5</v>
      </c>
      <c r="K1856" s="1981">
        <v>45566</v>
      </c>
      <c r="L1856" s="1981">
        <v>45657</v>
      </c>
      <c r="M1856" s="1982">
        <f t="shared" si="64"/>
        <v>13</v>
      </c>
      <c r="N1856" s="1983">
        <v>1</v>
      </c>
      <c r="O1856" s="1979" t="s">
        <v>3233</v>
      </c>
      <c r="P1856" s="1983">
        <f t="shared" si="65"/>
        <v>1</v>
      </c>
      <c r="Q1856" s="1984" t="str" cm="1">
        <f t="array" aca="1" ref="Q1856" ca="1">IF(ISNUMBER(P1856),IF(P1856=100%,"CUMPLIDA",IF(AND(ISNUMBER(L1856),ISNUMBER(INDIRECT("FECHA_"&amp;$B1856,1))), IF(L1856&lt;=INDIRECT("FECHA_"&amp;$B1856,1),"INCUMPLIDA","PROCESO"), "VERIFICAR FECHA")),"SIN VALOR AVANCE")</f>
        <v>CUMPLIDA</v>
      </c>
    </row>
    <row r="1857" spans="1:17" ht="195" x14ac:dyDescent="0.2">
      <c r="A1857" s="1990" t="s">
        <v>18</v>
      </c>
      <c r="B1857" s="1974" t="s">
        <v>14</v>
      </c>
      <c r="C1857" s="1976"/>
      <c r="D1857" s="1976"/>
      <c r="E1857" s="1996" t="s">
        <v>3234</v>
      </c>
      <c r="F1857" s="1978"/>
      <c r="G1857" s="1977" t="s">
        <v>3230</v>
      </c>
      <c r="H1857" s="1977" t="s">
        <v>3231</v>
      </c>
      <c r="I1857" s="1979" t="s">
        <v>3232</v>
      </c>
      <c r="J1857" s="1980">
        <v>5</v>
      </c>
      <c r="K1857" s="1981">
        <v>45566</v>
      </c>
      <c r="L1857" s="1981">
        <v>45657</v>
      </c>
      <c r="M1857" s="1982">
        <f t="shared" si="64"/>
        <v>13</v>
      </c>
      <c r="N1857" s="1983">
        <v>1</v>
      </c>
      <c r="O1857" s="1979" t="s">
        <v>3233</v>
      </c>
      <c r="P1857" s="1983">
        <f t="shared" si="65"/>
        <v>1</v>
      </c>
      <c r="Q1857" s="1984" t="str" cm="1">
        <f t="array" aca="1" ref="Q1857" ca="1">IF(ISNUMBER(P1857),IF(P1857=100%,"CUMPLIDA",IF(AND(ISNUMBER(L1857),ISNUMBER(INDIRECT("FECHA_"&amp;$B1857,1))), IF(L1857&lt;=INDIRECT("FECHA_"&amp;$B1857,1),"INCUMPLIDA","PROCESO"), "VERIFICAR FECHA")),"SIN VALOR AVANCE")</f>
        <v>CUMPLIDA</v>
      </c>
    </row>
    <row r="1858" spans="1:17" ht="105" x14ac:dyDescent="0.2">
      <c r="A1858" s="1990" t="s">
        <v>18</v>
      </c>
      <c r="B1858" s="1974" t="s">
        <v>14</v>
      </c>
      <c r="C1858" s="1976"/>
      <c r="D1858" s="1976"/>
      <c r="E1858" s="1978" t="s">
        <v>3235</v>
      </c>
      <c r="F1858" s="1978"/>
      <c r="G1858" s="1977" t="s">
        <v>3236</v>
      </c>
      <c r="H1858" s="1977" t="s">
        <v>3237</v>
      </c>
      <c r="I1858" s="1979" t="s">
        <v>3219</v>
      </c>
      <c r="J1858" s="1983">
        <v>1</v>
      </c>
      <c r="K1858" s="1981">
        <v>45566</v>
      </c>
      <c r="L1858" s="1981">
        <v>45838</v>
      </c>
      <c r="M1858" s="1982">
        <f t="shared" si="64"/>
        <v>38.857142857142854</v>
      </c>
      <c r="N1858" s="1983">
        <v>0.6</v>
      </c>
      <c r="O1858" s="1979" t="s">
        <v>3233</v>
      </c>
      <c r="P1858" s="1983">
        <f t="shared" si="65"/>
        <v>0.6</v>
      </c>
      <c r="Q1858" s="1984" t="str" cm="1">
        <f t="array" aca="1" ref="Q1858" ca="1">IF(ISNUMBER(P1858),IF(P1858=100%,"CUMPLIDA",IF(AND(ISNUMBER(L1858),ISNUMBER(INDIRECT("FECHA_"&amp;$B1858,1))), IF(L1858&lt;=INDIRECT("FECHA_"&amp;$B1858,1),"INCUMPLIDA","PROCESO"), "VERIFICAR FECHA")),"SIN VALOR AVANCE")</f>
        <v>PROCESO</v>
      </c>
    </row>
    <row r="1859" spans="1:17" ht="180" x14ac:dyDescent="0.2">
      <c r="A1859" s="1990" t="s">
        <v>18</v>
      </c>
      <c r="B1859" s="1974" t="s">
        <v>14</v>
      </c>
      <c r="C1859" s="1976"/>
      <c r="D1859" s="1976"/>
      <c r="E1859" s="1978"/>
      <c r="F1859" s="1978"/>
      <c r="G1859" s="1977" t="s">
        <v>3238</v>
      </c>
      <c r="H1859" s="1977" t="s">
        <v>3222</v>
      </c>
      <c r="I1859" s="1979" t="s">
        <v>3223</v>
      </c>
      <c r="J1859" s="1980">
        <v>15</v>
      </c>
      <c r="K1859" s="1981">
        <v>45566</v>
      </c>
      <c r="L1859" s="1981">
        <v>45657</v>
      </c>
      <c r="M1859" s="1982">
        <f t="shared" si="64"/>
        <v>13</v>
      </c>
      <c r="N1859" s="1983">
        <v>1</v>
      </c>
      <c r="O1859" s="1989" t="s">
        <v>3224</v>
      </c>
      <c r="P1859" s="1983">
        <f t="shared" si="65"/>
        <v>1</v>
      </c>
      <c r="Q1859" s="1984" t="str" cm="1">
        <f t="array" aca="1" ref="Q1859" ca="1">IF(ISNUMBER(P1859),IF(P1859=100%,"CUMPLIDA",IF(AND(ISNUMBER(L1859),ISNUMBER(INDIRECT("FECHA_"&amp;$B1859,1))), IF(L1859&lt;=INDIRECT("FECHA_"&amp;$B1859,1),"INCUMPLIDA","PROCESO"), "VERIFICAR FECHA")),"SIN VALOR AVANCE")</f>
        <v>CUMPLIDA</v>
      </c>
    </row>
    <row r="1860" spans="1:17" ht="165" x14ac:dyDescent="0.2">
      <c r="A1860" s="1990" t="s">
        <v>18</v>
      </c>
      <c r="B1860" s="1974" t="s">
        <v>14</v>
      </c>
      <c r="C1860" s="1976"/>
      <c r="D1860" s="1976"/>
      <c r="E1860" s="1978"/>
      <c r="F1860" s="1978"/>
      <c r="G1860" s="1977" t="s">
        <v>3225</v>
      </c>
      <c r="H1860" s="1977" t="s">
        <v>3226</v>
      </c>
      <c r="I1860" s="1979" t="s">
        <v>3227</v>
      </c>
      <c r="J1860" s="1983">
        <v>1</v>
      </c>
      <c r="K1860" s="1981">
        <v>45566</v>
      </c>
      <c r="L1860" s="1981">
        <v>45657</v>
      </c>
      <c r="M1860" s="1982">
        <f t="shared" si="64"/>
        <v>13</v>
      </c>
      <c r="N1860" s="1983">
        <v>1</v>
      </c>
      <c r="O1860" s="1989" t="s">
        <v>3228</v>
      </c>
      <c r="P1860" s="1983">
        <f t="shared" si="65"/>
        <v>1</v>
      </c>
      <c r="Q1860" s="1984" t="str" cm="1">
        <f t="array" aca="1" ref="Q1860" ca="1">IF(ISNUMBER(P1860),IF(P1860=100%,"CUMPLIDA",IF(AND(ISNUMBER(L1860),ISNUMBER(INDIRECT("FECHA_"&amp;$B1860,1))), IF(L1860&lt;=INDIRECT("FECHA_"&amp;$B1860,1),"INCUMPLIDA","PROCESO"), "VERIFICAR FECHA")),"SIN VALOR AVANCE")</f>
        <v>CUMPLIDA</v>
      </c>
    </row>
    <row r="1861" spans="1:17" ht="195" x14ac:dyDescent="0.2">
      <c r="A1861" s="1990" t="s">
        <v>18</v>
      </c>
      <c r="B1861" s="1974" t="s">
        <v>14</v>
      </c>
      <c r="C1861" s="1976"/>
      <c r="D1861" s="1976"/>
      <c r="E1861" s="1978"/>
      <c r="F1861" s="1978"/>
      <c r="G1861" s="1977" t="s">
        <v>3230</v>
      </c>
      <c r="H1861" s="1977" t="s">
        <v>3231</v>
      </c>
      <c r="I1861" s="1979" t="s">
        <v>3232</v>
      </c>
      <c r="J1861" s="1980">
        <v>5</v>
      </c>
      <c r="K1861" s="1981">
        <v>45566</v>
      </c>
      <c r="L1861" s="1981">
        <v>45657</v>
      </c>
      <c r="M1861" s="1982">
        <f t="shared" ref="M1861:M1924" si="66">(L1861-K1861)/7</f>
        <v>13</v>
      </c>
      <c r="N1861" s="1983">
        <v>1</v>
      </c>
      <c r="O1861" s="1979" t="s">
        <v>3233</v>
      </c>
      <c r="P1861" s="1983">
        <f t="shared" si="65"/>
        <v>1</v>
      </c>
      <c r="Q1861" s="1984" t="str" cm="1">
        <f t="array" aca="1" ref="Q1861" ca="1">IF(ISNUMBER(P1861),IF(P1861=100%,"CUMPLIDA",IF(AND(ISNUMBER(L1861),ISNUMBER(INDIRECT("FECHA_"&amp;$B1861,1))), IF(L1861&lt;=INDIRECT("FECHA_"&amp;$B1861,1),"INCUMPLIDA","PROCESO"), "VERIFICAR FECHA")),"SIN VALOR AVANCE")</f>
        <v>CUMPLIDA</v>
      </c>
    </row>
    <row r="1862" spans="1:17" ht="180" x14ac:dyDescent="0.2">
      <c r="A1862" s="1990" t="s">
        <v>18</v>
      </c>
      <c r="B1862" s="1974" t="s">
        <v>14</v>
      </c>
      <c r="C1862" s="1976" t="s">
        <v>3239</v>
      </c>
      <c r="D1862" s="1976" t="s">
        <v>3240</v>
      </c>
      <c r="E1862" s="1978" t="s">
        <v>3241</v>
      </c>
      <c r="F1862" s="1978" t="s">
        <v>3242</v>
      </c>
      <c r="G1862" s="1977" t="s">
        <v>3243</v>
      </c>
      <c r="H1862" s="1977" t="s">
        <v>3244</v>
      </c>
      <c r="I1862" s="1979" t="s">
        <v>3245</v>
      </c>
      <c r="J1862" s="1980">
        <v>5</v>
      </c>
      <c r="K1862" s="1981">
        <v>45566</v>
      </c>
      <c r="L1862" s="1981">
        <v>45657</v>
      </c>
      <c r="M1862" s="1982">
        <f t="shared" si="66"/>
        <v>13</v>
      </c>
      <c r="N1862" s="1983">
        <v>1</v>
      </c>
      <c r="O1862" s="1979" t="s">
        <v>3233</v>
      </c>
      <c r="P1862" s="1983">
        <f t="shared" si="65"/>
        <v>1</v>
      </c>
      <c r="Q1862" s="1984" t="str" cm="1">
        <f t="array" aca="1" ref="Q1862" ca="1">IF(ISNUMBER(P1862),IF(P1862=100%,"CUMPLIDA",IF(AND(ISNUMBER(L1862),ISNUMBER(INDIRECT("FECHA_"&amp;$B1862,1))), IF(L1862&lt;=INDIRECT("FECHA_"&amp;$B1862,1),"INCUMPLIDA","PROCESO"), "VERIFICAR FECHA")),"SIN VALOR AVANCE")</f>
        <v>CUMPLIDA</v>
      </c>
    </row>
    <row r="1863" spans="1:17" ht="180" x14ac:dyDescent="0.2">
      <c r="A1863" s="1990" t="s">
        <v>18</v>
      </c>
      <c r="B1863" s="1974" t="s">
        <v>14</v>
      </c>
      <c r="C1863" s="1976"/>
      <c r="D1863" s="1976"/>
      <c r="E1863" s="1978"/>
      <c r="F1863" s="1978"/>
      <c r="G1863" s="1977" t="s">
        <v>3243</v>
      </c>
      <c r="H1863" s="1977" t="s">
        <v>3231</v>
      </c>
      <c r="I1863" s="1979" t="s">
        <v>3245</v>
      </c>
      <c r="J1863" s="1980">
        <v>5</v>
      </c>
      <c r="K1863" s="1981">
        <v>45566</v>
      </c>
      <c r="L1863" s="1981">
        <v>45657</v>
      </c>
      <c r="M1863" s="1982">
        <f t="shared" si="66"/>
        <v>13</v>
      </c>
      <c r="N1863" s="1983">
        <v>1</v>
      </c>
      <c r="O1863" s="1979" t="s">
        <v>3233</v>
      </c>
      <c r="P1863" s="1983">
        <f t="shared" si="65"/>
        <v>1</v>
      </c>
      <c r="Q1863" s="1984" t="str" cm="1">
        <f t="array" aca="1" ref="Q1863" ca="1">IF(ISNUMBER(P1863),IF(P1863=100%,"CUMPLIDA",IF(AND(ISNUMBER(L1863),ISNUMBER(INDIRECT("FECHA_"&amp;$B1863,1))), IF(L1863&lt;=INDIRECT("FECHA_"&amp;$B1863,1),"INCUMPLIDA","PROCESO"), "VERIFICAR FECHA")),"SIN VALOR AVANCE")</f>
        <v>CUMPLIDA</v>
      </c>
    </row>
    <row r="1864" spans="1:17" ht="180" x14ac:dyDescent="0.2">
      <c r="A1864" s="1990" t="s">
        <v>18</v>
      </c>
      <c r="B1864" s="1974" t="s">
        <v>14</v>
      </c>
      <c r="C1864" s="1976"/>
      <c r="D1864" s="1976"/>
      <c r="E1864" s="1978"/>
      <c r="F1864" s="1978"/>
      <c r="G1864" s="1977" t="s">
        <v>3246</v>
      </c>
      <c r="H1864" s="1977" t="s">
        <v>3244</v>
      </c>
      <c r="I1864" s="1979" t="s">
        <v>3245</v>
      </c>
      <c r="J1864" s="1980">
        <v>5</v>
      </c>
      <c r="K1864" s="1981">
        <v>45566</v>
      </c>
      <c r="L1864" s="1981">
        <v>45657</v>
      </c>
      <c r="M1864" s="1982">
        <f t="shared" si="66"/>
        <v>13</v>
      </c>
      <c r="N1864" s="1983">
        <v>1</v>
      </c>
      <c r="O1864" s="1979" t="s">
        <v>3233</v>
      </c>
      <c r="P1864" s="1983">
        <f t="shared" si="65"/>
        <v>1</v>
      </c>
      <c r="Q1864" s="1984" t="str" cm="1">
        <f t="array" aca="1" ref="Q1864" ca="1">IF(ISNUMBER(P1864),IF(P1864=100%,"CUMPLIDA",IF(AND(ISNUMBER(L1864),ISNUMBER(INDIRECT("FECHA_"&amp;$B1864,1))), IF(L1864&lt;=INDIRECT("FECHA_"&amp;$B1864,1),"INCUMPLIDA","PROCESO"), "VERIFICAR FECHA")),"SIN VALOR AVANCE")</f>
        <v>CUMPLIDA</v>
      </c>
    </row>
    <row r="1865" spans="1:17" ht="180" x14ac:dyDescent="0.2">
      <c r="A1865" s="1990" t="s">
        <v>18</v>
      </c>
      <c r="B1865" s="1974" t="s">
        <v>14</v>
      </c>
      <c r="C1865" s="1976"/>
      <c r="D1865" s="1976"/>
      <c r="E1865" s="1978"/>
      <c r="F1865" s="1978"/>
      <c r="G1865" s="1977" t="s">
        <v>3243</v>
      </c>
      <c r="H1865" s="1977" t="s">
        <v>3244</v>
      </c>
      <c r="I1865" s="1979" t="s">
        <v>3245</v>
      </c>
      <c r="J1865" s="1980">
        <v>5</v>
      </c>
      <c r="K1865" s="1981">
        <v>45566</v>
      </c>
      <c r="L1865" s="1981">
        <v>45657</v>
      </c>
      <c r="M1865" s="1982">
        <f t="shared" si="66"/>
        <v>13</v>
      </c>
      <c r="N1865" s="1983">
        <v>1</v>
      </c>
      <c r="O1865" s="1979" t="s">
        <v>3233</v>
      </c>
      <c r="P1865" s="1983">
        <f t="shared" si="65"/>
        <v>1</v>
      </c>
      <c r="Q1865" s="1984" t="str" cm="1">
        <f t="array" aca="1" ref="Q1865" ca="1">IF(ISNUMBER(P1865),IF(P1865=100%,"CUMPLIDA",IF(AND(ISNUMBER(L1865),ISNUMBER(INDIRECT("FECHA_"&amp;$B1865,1))), IF(L1865&lt;=INDIRECT("FECHA_"&amp;$B1865,1),"INCUMPLIDA","PROCESO"), "VERIFICAR FECHA")),"SIN VALOR AVANCE")</f>
        <v>CUMPLIDA</v>
      </c>
    </row>
    <row r="1866" spans="1:17" ht="180" x14ac:dyDescent="0.2">
      <c r="A1866" s="1990" t="s">
        <v>18</v>
      </c>
      <c r="B1866" s="1974" t="s">
        <v>14</v>
      </c>
      <c r="C1866" s="1976"/>
      <c r="D1866" s="1976"/>
      <c r="E1866" s="1978" t="s">
        <v>3247</v>
      </c>
      <c r="F1866" s="1978"/>
      <c r="G1866" s="1977" t="s">
        <v>3243</v>
      </c>
      <c r="H1866" s="1977" t="s">
        <v>3244</v>
      </c>
      <c r="I1866" s="1979" t="s">
        <v>3245</v>
      </c>
      <c r="J1866" s="1980">
        <v>5</v>
      </c>
      <c r="K1866" s="1981">
        <v>45566</v>
      </c>
      <c r="L1866" s="1981">
        <v>45657</v>
      </c>
      <c r="M1866" s="1982">
        <f t="shared" si="66"/>
        <v>13</v>
      </c>
      <c r="N1866" s="1983">
        <v>1</v>
      </c>
      <c r="O1866" s="1979" t="s">
        <v>3233</v>
      </c>
      <c r="P1866" s="1983">
        <f t="shared" si="65"/>
        <v>1</v>
      </c>
      <c r="Q1866" s="1984" t="str" cm="1">
        <f t="array" aca="1" ref="Q1866" ca="1">IF(ISNUMBER(P1866),IF(P1866=100%,"CUMPLIDA",IF(AND(ISNUMBER(L1866),ISNUMBER(INDIRECT("FECHA_"&amp;$B1866,1))), IF(L1866&lt;=INDIRECT("FECHA_"&amp;$B1866,1),"INCUMPLIDA","PROCESO"), "VERIFICAR FECHA")),"SIN VALOR AVANCE")</f>
        <v>CUMPLIDA</v>
      </c>
    </row>
    <row r="1867" spans="1:17" ht="180" x14ac:dyDescent="0.2">
      <c r="A1867" s="1990" t="s">
        <v>18</v>
      </c>
      <c r="B1867" s="1974" t="s">
        <v>14</v>
      </c>
      <c r="C1867" s="1976"/>
      <c r="D1867" s="1976"/>
      <c r="E1867" s="1978"/>
      <c r="F1867" s="1978"/>
      <c r="G1867" s="1977" t="s">
        <v>3248</v>
      </c>
      <c r="H1867" s="1977" t="s">
        <v>3244</v>
      </c>
      <c r="I1867" s="1979" t="s">
        <v>3245</v>
      </c>
      <c r="J1867" s="1980">
        <v>5</v>
      </c>
      <c r="K1867" s="1981">
        <v>45566</v>
      </c>
      <c r="L1867" s="1981">
        <v>45657</v>
      </c>
      <c r="M1867" s="1982">
        <f t="shared" si="66"/>
        <v>13</v>
      </c>
      <c r="N1867" s="1983">
        <v>1</v>
      </c>
      <c r="O1867" s="1979" t="s">
        <v>3233</v>
      </c>
      <c r="P1867" s="1983">
        <f t="shared" si="65"/>
        <v>1</v>
      </c>
      <c r="Q1867" s="1984" t="str" cm="1">
        <f t="array" aca="1" ref="Q1867" ca="1">IF(ISNUMBER(P1867),IF(P1867=100%,"CUMPLIDA",IF(AND(ISNUMBER(L1867),ISNUMBER(INDIRECT("FECHA_"&amp;$B1867,1))), IF(L1867&lt;=INDIRECT("FECHA_"&amp;$B1867,1),"INCUMPLIDA","PROCESO"), "VERIFICAR FECHA")),"SIN VALOR AVANCE")</f>
        <v>CUMPLIDA</v>
      </c>
    </row>
    <row r="1868" spans="1:17" ht="180" x14ac:dyDescent="0.2">
      <c r="A1868" s="1990" t="s">
        <v>18</v>
      </c>
      <c r="B1868" s="1974" t="s">
        <v>14</v>
      </c>
      <c r="C1868" s="1976"/>
      <c r="D1868" s="1976"/>
      <c r="E1868" s="1978"/>
      <c r="F1868" s="1978"/>
      <c r="G1868" s="1977" t="s">
        <v>3243</v>
      </c>
      <c r="H1868" s="1977" t="s">
        <v>3244</v>
      </c>
      <c r="I1868" s="1979" t="s">
        <v>3245</v>
      </c>
      <c r="J1868" s="1980">
        <v>5</v>
      </c>
      <c r="K1868" s="1981">
        <v>45566</v>
      </c>
      <c r="L1868" s="1981">
        <v>45657</v>
      </c>
      <c r="M1868" s="1982">
        <f t="shared" si="66"/>
        <v>13</v>
      </c>
      <c r="N1868" s="1983">
        <v>1</v>
      </c>
      <c r="O1868" s="1979" t="s">
        <v>3233</v>
      </c>
      <c r="P1868" s="1983">
        <f t="shared" si="65"/>
        <v>1</v>
      </c>
      <c r="Q1868" s="1984" t="str" cm="1">
        <f t="array" aca="1" ref="Q1868" ca="1">IF(ISNUMBER(P1868),IF(P1868=100%,"CUMPLIDA",IF(AND(ISNUMBER(L1868),ISNUMBER(INDIRECT("FECHA_"&amp;$B1868,1))), IF(L1868&lt;=INDIRECT("FECHA_"&amp;$B1868,1),"INCUMPLIDA","PROCESO"), "VERIFICAR FECHA")),"SIN VALOR AVANCE")</f>
        <v>CUMPLIDA</v>
      </c>
    </row>
    <row r="1869" spans="1:17" ht="180" x14ac:dyDescent="0.2">
      <c r="A1869" s="1990" t="s">
        <v>18</v>
      </c>
      <c r="B1869" s="1974" t="s">
        <v>14</v>
      </c>
      <c r="C1869" s="1976"/>
      <c r="D1869" s="1976"/>
      <c r="E1869" s="1978" t="s">
        <v>3249</v>
      </c>
      <c r="F1869" s="1978"/>
      <c r="G1869" s="1977" t="s">
        <v>3243</v>
      </c>
      <c r="H1869" s="1977" t="s">
        <v>3244</v>
      </c>
      <c r="I1869" s="1979" t="s">
        <v>3245</v>
      </c>
      <c r="J1869" s="1980">
        <v>5</v>
      </c>
      <c r="K1869" s="1981">
        <v>45566</v>
      </c>
      <c r="L1869" s="1981">
        <v>45657</v>
      </c>
      <c r="M1869" s="1982">
        <f t="shared" si="66"/>
        <v>13</v>
      </c>
      <c r="N1869" s="1983">
        <v>1</v>
      </c>
      <c r="O1869" s="1979" t="s">
        <v>3233</v>
      </c>
      <c r="P1869" s="1983">
        <f t="shared" si="65"/>
        <v>1</v>
      </c>
      <c r="Q1869" s="1984" t="str" cm="1">
        <f t="array" aca="1" ref="Q1869" ca="1">IF(ISNUMBER(P1869),IF(P1869=100%,"CUMPLIDA",IF(AND(ISNUMBER(L1869),ISNUMBER(INDIRECT("FECHA_"&amp;$B1869,1))), IF(L1869&lt;=INDIRECT("FECHA_"&amp;$B1869,1),"INCUMPLIDA","PROCESO"), "VERIFICAR FECHA")),"SIN VALOR AVANCE")</f>
        <v>CUMPLIDA</v>
      </c>
    </row>
    <row r="1870" spans="1:17" ht="180" x14ac:dyDescent="0.2">
      <c r="A1870" s="1990" t="s">
        <v>18</v>
      </c>
      <c r="B1870" s="1974" t="s">
        <v>14</v>
      </c>
      <c r="C1870" s="1976"/>
      <c r="D1870" s="1976"/>
      <c r="E1870" s="1978"/>
      <c r="F1870" s="1978"/>
      <c r="G1870" s="1977" t="s">
        <v>3243</v>
      </c>
      <c r="H1870" s="1977" t="s">
        <v>3244</v>
      </c>
      <c r="I1870" s="1979" t="s">
        <v>3245</v>
      </c>
      <c r="J1870" s="1980">
        <v>5</v>
      </c>
      <c r="K1870" s="1981">
        <v>45566</v>
      </c>
      <c r="L1870" s="1981">
        <v>45657</v>
      </c>
      <c r="M1870" s="1982">
        <f t="shared" si="66"/>
        <v>13</v>
      </c>
      <c r="N1870" s="1983">
        <v>1</v>
      </c>
      <c r="O1870" s="1979" t="s">
        <v>3233</v>
      </c>
      <c r="P1870" s="1983">
        <f t="shared" si="65"/>
        <v>1</v>
      </c>
      <c r="Q1870" s="1984" t="str" cm="1">
        <f t="array" aca="1" ref="Q1870" ca="1">IF(ISNUMBER(P1870),IF(P1870=100%,"CUMPLIDA",IF(AND(ISNUMBER(L1870),ISNUMBER(INDIRECT("FECHA_"&amp;$B1870,1))), IF(L1870&lt;=INDIRECT("FECHA_"&amp;$B1870,1),"INCUMPLIDA","PROCESO"), "VERIFICAR FECHA")),"SIN VALOR AVANCE")</f>
        <v>CUMPLIDA</v>
      </c>
    </row>
    <row r="1871" spans="1:17" ht="180" x14ac:dyDescent="0.2">
      <c r="A1871" s="1990" t="s">
        <v>18</v>
      </c>
      <c r="B1871" s="1974" t="s">
        <v>14</v>
      </c>
      <c r="C1871" s="1976"/>
      <c r="D1871" s="1976"/>
      <c r="E1871" s="1978"/>
      <c r="F1871" s="1978"/>
      <c r="G1871" s="1977" t="s">
        <v>3243</v>
      </c>
      <c r="H1871" s="1977" t="s">
        <v>3244</v>
      </c>
      <c r="I1871" s="1979" t="s">
        <v>3245</v>
      </c>
      <c r="J1871" s="1980">
        <v>5</v>
      </c>
      <c r="K1871" s="1981">
        <v>45566</v>
      </c>
      <c r="L1871" s="1981">
        <v>45657</v>
      </c>
      <c r="M1871" s="1982">
        <f t="shared" si="66"/>
        <v>13</v>
      </c>
      <c r="N1871" s="1983">
        <v>1</v>
      </c>
      <c r="O1871" s="1979" t="s">
        <v>3233</v>
      </c>
      <c r="P1871" s="1983">
        <f t="shared" si="65"/>
        <v>1</v>
      </c>
      <c r="Q1871" s="1984" t="str" cm="1">
        <f t="array" aca="1" ref="Q1871" ca="1">IF(ISNUMBER(P1871),IF(P1871=100%,"CUMPLIDA",IF(AND(ISNUMBER(L1871),ISNUMBER(INDIRECT("FECHA_"&amp;$B1871,1))), IF(L1871&lt;=INDIRECT("FECHA_"&amp;$B1871,1),"INCUMPLIDA","PROCESO"), "VERIFICAR FECHA")),"SIN VALOR AVANCE")</f>
        <v>CUMPLIDA</v>
      </c>
    </row>
    <row r="1872" spans="1:17" ht="180" x14ac:dyDescent="0.2">
      <c r="A1872" s="1990" t="s">
        <v>18</v>
      </c>
      <c r="B1872" s="1974" t="s">
        <v>14</v>
      </c>
      <c r="C1872" s="1976"/>
      <c r="D1872" s="1976"/>
      <c r="E1872" s="1978" t="s">
        <v>3250</v>
      </c>
      <c r="F1872" s="1978"/>
      <c r="G1872" s="1977" t="s">
        <v>3243</v>
      </c>
      <c r="H1872" s="1977" t="s">
        <v>3231</v>
      </c>
      <c r="I1872" s="1979" t="s">
        <v>3232</v>
      </c>
      <c r="J1872" s="1980">
        <v>5</v>
      </c>
      <c r="K1872" s="1981">
        <v>45566</v>
      </c>
      <c r="L1872" s="1981">
        <v>45657</v>
      </c>
      <c r="M1872" s="1982">
        <f t="shared" si="66"/>
        <v>13</v>
      </c>
      <c r="N1872" s="1983">
        <v>1</v>
      </c>
      <c r="O1872" s="1979" t="s">
        <v>3233</v>
      </c>
      <c r="P1872" s="1983">
        <f t="shared" si="65"/>
        <v>1</v>
      </c>
      <c r="Q1872" s="1984" t="str" cm="1">
        <f t="array" aca="1" ref="Q1872" ca="1">IF(ISNUMBER(P1872),IF(P1872=100%,"CUMPLIDA",IF(AND(ISNUMBER(L1872),ISNUMBER(INDIRECT("FECHA_"&amp;$B1872,1))), IF(L1872&lt;=INDIRECT("FECHA_"&amp;$B1872,1),"INCUMPLIDA","PROCESO"), "VERIFICAR FECHA")),"SIN VALOR AVANCE")</f>
        <v>CUMPLIDA</v>
      </c>
    </row>
    <row r="1873" spans="1:17" ht="180" x14ac:dyDescent="0.2">
      <c r="A1873" s="1990" t="s">
        <v>18</v>
      </c>
      <c r="B1873" s="1974" t="s">
        <v>14</v>
      </c>
      <c r="C1873" s="1976"/>
      <c r="D1873" s="1976"/>
      <c r="E1873" s="1978"/>
      <c r="F1873" s="1978"/>
      <c r="G1873" s="1977" t="s">
        <v>3243</v>
      </c>
      <c r="H1873" s="1977" t="s">
        <v>3231</v>
      </c>
      <c r="I1873" s="1979" t="s">
        <v>3232</v>
      </c>
      <c r="J1873" s="1980">
        <v>5</v>
      </c>
      <c r="K1873" s="1981">
        <v>45566</v>
      </c>
      <c r="L1873" s="1981">
        <v>45657</v>
      </c>
      <c r="M1873" s="1982">
        <f t="shared" si="66"/>
        <v>13</v>
      </c>
      <c r="N1873" s="1983">
        <v>1</v>
      </c>
      <c r="O1873" s="1979" t="s">
        <v>3233</v>
      </c>
      <c r="P1873" s="1983">
        <f t="shared" si="65"/>
        <v>1</v>
      </c>
      <c r="Q1873" s="1984" t="str" cm="1">
        <f t="array" aca="1" ref="Q1873" ca="1">IF(ISNUMBER(P1873),IF(P1873=100%,"CUMPLIDA",IF(AND(ISNUMBER(L1873),ISNUMBER(INDIRECT("FECHA_"&amp;$B1873,1))), IF(L1873&lt;=INDIRECT("FECHA_"&amp;$B1873,1),"INCUMPLIDA","PROCESO"), "VERIFICAR FECHA")),"SIN VALOR AVANCE")</f>
        <v>CUMPLIDA</v>
      </c>
    </row>
    <row r="1874" spans="1:17" ht="180" x14ac:dyDescent="0.2">
      <c r="A1874" s="1990" t="s">
        <v>18</v>
      </c>
      <c r="B1874" s="1974" t="s">
        <v>14</v>
      </c>
      <c r="C1874" s="1976"/>
      <c r="D1874" s="1976"/>
      <c r="E1874" s="1978"/>
      <c r="F1874" s="1978"/>
      <c r="G1874" s="1977" t="s">
        <v>3243</v>
      </c>
      <c r="H1874" s="1977" t="s">
        <v>3231</v>
      </c>
      <c r="I1874" s="1979" t="s">
        <v>3232</v>
      </c>
      <c r="J1874" s="1980">
        <v>5</v>
      </c>
      <c r="K1874" s="1981">
        <v>45566</v>
      </c>
      <c r="L1874" s="1981">
        <v>45657</v>
      </c>
      <c r="M1874" s="1982">
        <f t="shared" si="66"/>
        <v>13</v>
      </c>
      <c r="N1874" s="1983">
        <v>1</v>
      </c>
      <c r="O1874" s="1979" t="s">
        <v>3233</v>
      </c>
      <c r="P1874" s="1983">
        <f t="shared" si="65"/>
        <v>1</v>
      </c>
      <c r="Q1874" s="1984" t="str" cm="1">
        <f t="array" aca="1" ref="Q1874" ca="1">IF(ISNUMBER(P1874),IF(P1874=100%,"CUMPLIDA",IF(AND(ISNUMBER(L1874),ISNUMBER(INDIRECT("FECHA_"&amp;$B1874,1))), IF(L1874&lt;=INDIRECT("FECHA_"&amp;$B1874,1),"INCUMPLIDA","PROCESO"), "VERIFICAR FECHA")),"SIN VALOR AVANCE")</f>
        <v>CUMPLIDA</v>
      </c>
    </row>
    <row r="1875" spans="1:17" ht="180" x14ac:dyDescent="0.2">
      <c r="A1875" s="1990" t="s">
        <v>18</v>
      </c>
      <c r="B1875" s="1974" t="s">
        <v>14</v>
      </c>
      <c r="C1875" s="1976"/>
      <c r="D1875" s="1976"/>
      <c r="E1875" s="1978" t="s">
        <v>3251</v>
      </c>
      <c r="F1875" s="1978"/>
      <c r="G1875" s="1977" t="s">
        <v>3243</v>
      </c>
      <c r="H1875" s="1977" t="s">
        <v>3231</v>
      </c>
      <c r="I1875" s="1979" t="s">
        <v>3232</v>
      </c>
      <c r="J1875" s="1980">
        <v>5</v>
      </c>
      <c r="K1875" s="1981">
        <v>45566</v>
      </c>
      <c r="L1875" s="1981">
        <v>45657</v>
      </c>
      <c r="M1875" s="1982">
        <f t="shared" si="66"/>
        <v>13</v>
      </c>
      <c r="N1875" s="1983">
        <v>1</v>
      </c>
      <c r="O1875" s="1979" t="s">
        <v>3233</v>
      </c>
      <c r="P1875" s="1983">
        <f t="shared" si="65"/>
        <v>1</v>
      </c>
      <c r="Q1875" s="1984" t="str" cm="1">
        <f t="array" aca="1" ref="Q1875" ca="1">IF(ISNUMBER(P1875),IF(P1875=100%,"CUMPLIDA",IF(AND(ISNUMBER(L1875),ISNUMBER(INDIRECT("FECHA_"&amp;$B1875,1))), IF(L1875&lt;=INDIRECT("FECHA_"&amp;$B1875,1),"INCUMPLIDA","PROCESO"), "VERIFICAR FECHA")),"SIN VALOR AVANCE")</f>
        <v>CUMPLIDA</v>
      </c>
    </row>
    <row r="1876" spans="1:17" ht="180" x14ac:dyDescent="0.2">
      <c r="A1876" s="1990" t="s">
        <v>18</v>
      </c>
      <c r="B1876" s="1974" t="s">
        <v>14</v>
      </c>
      <c r="C1876" s="1976"/>
      <c r="D1876" s="1976"/>
      <c r="E1876" s="1978"/>
      <c r="F1876" s="1978"/>
      <c r="G1876" s="1977" t="s">
        <v>3243</v>
      </c>
      <c r="H1876" s="1977" t="s">
        <v>3231</v>
      </c>
      <c r="I1876" s="1979" t="s">
        <v>3232</v>
      </c>
      <c r="J1876" s="1980">
        <v>5</v>
      </c>
      <c r="K1876" s="1981">
        <v>45566</v>
      </c>
      <c r="L1876" s="1981">
        <v>45657</v>
      </c>
      <c r="M1876" s="1982">
        <f t="shared" si="66"/>
        <v>13</v>
      </c>
      <c r="N1876" s="1983">
        <v>1</v>
      </c>
      <c r="O1876" s="1979" t="s">
        <v>3233</v>
      </c>
      <c r="P1876" s="1983">
        <f t="shared" si="65"/>
        <v>1</v>
      </c>
      <c r="Q1876" s="1984" t="str" cm="1">
        <f t="array" aca="1" ref="Q1876" ca="1">IF(ISNUMBER(P1876),IF(P1876=100%,"CUMPLIDA",IF(AND(ISNUMBER(L1876),ISNUMBER(INDIRECT("FECHA_"&amp;$B1876,1))), IF(L1876&lt;=INDIRECT("FECHA_"&amp;$B1876,1),"INCUMPLIDA","PROCESO"), "VERIFICAR FECHA")),"SIN VALOR AVANCE")</f>
        <v>CUMPLIDA</v>
      </c>
    </row>
    <row r="1877" spans="1:17" ht="180" x14ac:dyDescent="0.2">
      <c r="A1877" s="1990" t="s">
        <v>18</v>
      </c>
      <c r="B1877" s="1974" t="s">
        <v>14</v>
      </c>
      <c r="C1877" s="1976"/>
      <c r="D1877" s="1976"/>
      <c r="E1877" s="1978"/>
      <c r="F1877" s="1978"/>
      <c r="G1877" s="1977" t="s">
        <v>3243</v>
      </c>
      <c r="H1877" s="1977" t="s">
        <v>3231</v>
      </c>
      <c r="I1877" s="1979" t="s">
        <v>3232</v>
      </c>
      <c r="J1877" s="1980">
        <v>5</v>
      </c>
      <c r="K1877" s="1981">
        <v>45566</v>
      </c>
      <c r="L1877" s="1981">
        <v>45657</v>
      </c>
      <c r="M1877" s="1982">
        <f t="shared" si="66"/>
        <v>13</v>
      </c>
      <c r="N1877" s="1983">
        <v>1</v>
      </c>
      <c r="O1877" s="1979" t="s">
        <v>3233</v>
      </c>
      <c r="P1877" s="1983">
        <f t="shared" si="65"/>
        <v>1</v>
      </c>
      <c r="Q1877" s="1984" t="str" cm="1">
        <f t="array" aca="1" ref="Q1877" ca="1">IF(ISNUMBER(P1877),IF(P1877=100%,"CUMPLIDA",IF(AND(ISNUMBER(L1877),ISNUMBER(INDIRECT("FECHA_"&amp;$B1877,1))), IF(L1877&lt;=INDIRECT("FECHA_"&amp;$B1877,1),"INCUMPLIDA","PROCESO"), "VERIFICAR FECHA")),"SIN VALOR AVANCE")</f>
        <v>CUMPLIDA</v>
      </c>
    </row>
    <row r="1878" spans="1:17" ht="135" x14ac:dyDescent="0.2">
      <c r="A1878" s="1990" t="s">
        <v>18</v>
      </c>
      <c r="B1878" s="1974" t="s">
        <v>14</v>
      </c>
      <c r="C1878" s="1976"/>
      <c r="D1878" s="1976"/>
      <c r="E1878" s="1977" t="s">
        <v>3252</v>
      </c>
      <c r="F1878" s="1978"/>
      <c r="G1878" s="1977" t="s">
        <v>3253</v>
      </c>
      <c r="H1878" s="1977" t="s">
        <v>3254</v>
      </c>
      <c r="I1878" s="1979" t="s">
        <v>3255</v>
      </c>
      <c r="J1878" s="1980">
        <v>1</v>
      </c>
      <c r="K1878" s="1981">
        <v>45566</v>
      </c>
      <c r="L1878" s="1981">
        <v>45838</v>
      </c>
      <c r="M1878" s="1982">
        <f t="shared" si="66"/>
        <v>38.857142857142854</v>
      </c>
      <c r="N1878" s="1983">
        <v>0.3</v>
      </c>
      <c r="O1878" s="1979" t="s">
        <v>3256</v>
      </c>
      <c r="P1878" s="1983">
        <f t="shared" si="65"/>
        <v>0.3</v>
      </c>
      <c r="Q1878" s="1984" t="str" cm="1">
        <f t="array" aca="1" ref="Q1878" ca="1">IF(ISNUMBER(P1878),IF(P1878=100%,"CUMPLIDA",IF(AND(ISNUMBER(L1878),ISNUMBER(INDIRECT("FECHA_"&amp;$B1878,1))), IF(L1878&lt;=INDIRECT("FECHA_"&amp;$B1878,1),"INCUMPLIDA","PROCESO"), "VERIFICAR FECHA")),"SIN VALOR AVANCE")</f>
        <v>PROCESO</v>
      </c>
    </row>
    <row r="1879" spans="1:17" ht="105.75" x14ac:dyDescent="0.2">
      <c r="A1879" s="1990" t="s">
        <v>18</v>
      </c>
      <c r="B1879" s="1974" t="s">
        <v>14</v>
      </c>
      <c r="C1879" s="1976"/>
      <c r="D1879" s="1976"/>
      <c r="E1879" s="1978" t="s">
        <v>3257</v>
      </c>
      <c r="F1879" s="1978"/>
      <c r="G1879" s="1977" t="s">
        <v>3258</v>
      </c>
      <c r="H1879" s="1977" t="s">
        <v>3259</v>
      </c>
      <c r="I1879" s="1979" t="s">
        <v>3260</v>
      </c>
      <c r="J1879" s="1980">
        <v>1</v>
      </c>
      <c r="K1879" s="1981">
        <v>45566</v>
      </c>
      <c r="L1879" s="1981">
        <v>45657</v>
      </c>
      <c r="M1879" s="1982">
        <f t="shared" si="66"/>
        <v>13</v>
      </c>
      <c r="N1879" s="1983">
        <v>1</v>
      </c>
      <c r="O1879" s="1979" t="s">
        <v>3261</v>
      </c>
      <c r="P1879" s="1983">
        <f t="shared" si="65"/>
        <v>1</v>
      </c>
      <c r="Q1879" s="1984" t="str" cm="1">
        <f t="array" aca="1" ref="Q1879" ca="1">IF(ISNUMBER(P1879),IF(P1879=100%,"CUMPLIDA",IF(AND(ISNUMBER(L1879),ISNUMBER(INDIRECT("FECHA_"&amp;$B1879,1))), IF(L1879&lt;=INDIRECT("FECHA_"&amp;$B1879,1),"INCUMPLIDA","PROCESO"), "VERIFICAR FECHA")),"SIN VALOR AVANCE")</f>
        <v>CUMPLIDA</v>
      </c>
    </row>
    <row r="1880" spans="1:17" ht="180" x14ac:dyDescent="0.2">
      <c r="A1880" s="1990" t="s">
        <v>18</v>
      </c>
      <c r="B1880" s="1974" t="s">
        <v>14</v>
      </c>
      <c r="C1880" s="1976"/>
      <c r="D1880" s="1976"/>
      <c r="E1880" s="1978"/>
      <c r="F1880" s="1978"/>
      <c r="G1880" s="1977" t="s">
        <v>3243</v>
      </c>
      <c r="H1880" s="1977" t="s">
        <v>3231</v>
      </c>
      <c r="I1880" s="1979" t="s">
        <v>3232</v>
      </c>
      <c r="J1880" s="1980">
        <v>5</v>
      </c>
      <c r="K1880" s="1981">
        <v>45566</v>
      </c>
      <c r="L1880" s="1981">
        <v>45657</v>
      </c>
      <c r="M1880" s="1982">
        <f t="shared" si="66"/>
        <v>13</v>
      </c>
      <c r="N1880" s="1983">
        <v>1</v>
      </c>
      <c r="O1880" s="1979" t="s">
        <v>3233</v>
      </c>
      <c r="P1880" s="1983">
        <f t="shared" si="65"/>
        <v>1</v>
      </c>
      <c r="Q1880" s="1984" t="str" cm="1">
        <f t="array" aca="1" ref="Q1880" ca="1">IF(ISNUMBER(P1880),IF(P1880=100%,"CUMPLIDA",IF(AND(ISNUMBER(L1880),ISNUMBER(INDIRECT("FECHA_"&amp;$B1880,1))), IF(L1880&lt;=INDIRECT("FECHA_"&amp;$B1880,1),"INCUMPLIDA","PROCESO"), "VERIFICAR FECHA")),"SIN VALOR AVANCE")</f>
        <v>CUMPLIDA</v>
      </c>
    </row>
    <row r="1881" spans="1:17" ht="180" x14ac:dyDescent="0.2">
      <c r="A1881" s="1990" t="s">
        <v>18</v>
      </c>
      <c r="B1881" s="1974" t="s">
        <v>14</v>
      </c>
      <c r="C1881" s="1976"/>
      <c r="D1881" s="1976"/>
      <c r="E1881" s="1978"/>
      <c r="F1881" s="1978"/>
      <c r="G1881" s="1977" t="s">
        <v>3243</v>
      </c>
      <c r="H1881" s="1977" t="s">
        <v>3231</v>
      </c>
      <c r="I1881" s="1979" t="s">
        <v>3232</v>
      </c>
      <c r="J1881" s="1980">
        <v>5</v>
      </c>
      <c r="K1881" s="1981">
        <v>45566</v>
      </c>
      <c r="L1881" s="1981">
        <v>45657</v>
      </c>
      <c r="M1881" s="1982">
        <f t="shared" si="66"/>
        <v>13</v>
      </c>
      <c r="N1881" s="1983">
        <v>1</v>
      </c>
      <c r="O1881" s="1979" t="s">
        <v>3233</v>
      </c>
      <c r="P1881" s="1983">
        <f t="shared" si="65"/>
        <v>1</v>
      </c>
      <c r="Q1881" s="1984" t="str" cm="1">
        <f t="array" aca="1" ref="Q1881" ca="1">IF(ISNUMBER(P1881),IF(P1881=100%,"CUMPLIDA",IF(AND(ISNUMBER(L1881),ISNUMBER(INDIRECT("FECHA_"&amp;$B1881,1))), IF(L1881&lt;=INDIRECT("FECHA_"&amp;$B1881,1),"INCUMPLIDA","PROCESO"), "VERIFICAR FECHA")),"SIN VALOR AVANCE")</f>
        <v>CUMPLIDA</v>
      </c>
    </row>
    <row r="1882" spans="1:17" ht="180" x14ac:dyDescent="0.2">
      <c r="A1882" s="1990" t="s">
        <v>18</v>
      </c>
      <c r="B1882" s="1974" t="s">
        <v>14</v>
      </c>
      <c r="C1882" s="1976"/>
      <c r="D1882" s="1976"/>
      <c r="E1882" s="1978" t="s">
        <v>3262</v>
      </c>
      <c r="F1882" s="1978"/>
      <c r="G1882" s="1977" t="s">
        <v>3243</v>
      </c>
      <c r="H1882" s="1977" t="s">
        <v>3231</v>
      </c>
      <c r="I1882" s="1979" t="s">
        <v>3232</v>
      </c>
      <c r="J1882" s="1980">
        <v>5</v>
      </c>
      <c r="K1882" s="1981">
        <v>45566</v>
      </c>
      <c r="L1882" s="1981">
        <v>45657</v>
      </c>
      <c r="M1882" s="1982">
        <f t="shared" si="66"/>
        <v>13</v>
      </c>
      <c r="N1882" s="1983">
        <v>1</v>
      </c>
      <c r="O1882" s="1979" t="s">
        <v>3233</v>
      </c>
      <c r="P1882" s="1983">
        <f t="shared" si="65"/>
        <v>1</v>
      </c>
      <c r="Q1882" s="1984" t="str" cm="1">
        <f t="array" aca="1" ref="Q1882" ca="1">IF(ISNUMBER(P1882),IF(P1882=100%,"CUMPLIDA",IF(AND(ISNUMBER(L1882),ISNUMBER(INDIRECT("FECHA_"&amp;$B1882,1))), IF(L1882&lt;=INDIRECT("FECHA_"&amp;$B1882,1),"INCUMPLIDA","PROCESO"), "VERIFICAR FECHA")),"SIN VALOR AVANCE")</f>
        <v>CUMPLIDA</v>
      </c>
    </row>
    <row r="1883" spans="1:17" ht="180" x14ac:dyDescent="0.2">
      <c r="A1883" s="1990" t="s">
        <v>18</v>
      </c>
      <c r="B1883" s="1974" t="s">
        <v>14</v>
      </c>
      <c r="C1883" s="1976"/>
      <c r="D1883" s="1976"/>
      <c r="E1883" s="1978"/>
      <c r="F1883" s="1978"/>
      <c r="G1883" s="1977" t="s">
        <v>3243</v>
      </c>
      <c r="H1883" s="1977" t="s">
        <v>3231</v>
      </c>
      <c r="I1883" s="1979" t="s">
        <v>3232</v>
      </c>
      <c r="J1883" s="1980">
        <v>5</v>
      </c>
      <c r="K1883" s="1981">
        <v>45566</v>
      </c>
      <c r="L1883" s="1981">
        <v>45657</v>
      </c>
      <c r="M1883" s="1982">
        <f t="shared" si="66"/>
        <v>13</v>
      </c>
      <c r="N1883" s="1983">
        <v>1</v>
      </c>
      <c r="O1883" s="1979" t="s">
        <v>3233</v>
      </c>
      <c r="P1883" s="1983">
        <f t="shared" si="65"/>
        <v>1</v>
      </c>
      <c r="Q1883" s="1984" t="str" cm="1">
        <f t="array" aca="1" ref="Q1883" ca="1">IF(ISNUMBER(P1883),IF(P1883=100%,"CUMPLIDA",IF(AND(ISNUMBER(L1883),ISNUMBER(INDIRECT("FECHA_"&amp;$B1883,1))), IF(L1883&lt;=INDIRECT("FECHA_"&amp;$B1883,1),"INCUMPLIDA","PROCESO"), "VERIFICAR FECHA")),"SIN VALOR AVANCE")</f>
        <v>CUMPLIDA</v>
      </c>
    </row>
    <row r="1884" spans="1:17" ht="180" x14ac:dyDescent="0.2">
      <c r="A1884" s="1990" t="s">
        <v>18</v>
      </c>
      <c r="B1884" s="1974" t="s">
        <v>14</v>
      </c>
      <c r="C1884" s="1976"/>
      <c r="D1884" s="1976"/>
      <c r="E1884" s="1978"/>
      <c r="F1884" s="1978"/>
      <c r="G1884" s="1977" t="s">
        <v>3243</v>
      </c>
      <c r="H1884" s="1977" t="s">
        <v>3231</v>
      </c>
      <c r="I1884" s="1979" t="s">
        <v>3232</v>
      </c>
      <c r="J1884" s="1980">
        <v>5</v>
      </c>
      <c r="K1884" s="1981">
        <v>45566</v>
      </c>
      <c r="L1884" s="1981">
        <v>45657</v>
      </c>
      <c r="M1884" s="1982">
        <f t="shared" si="66"/>
        <v>13</v>
      </c>
      <c r="N1884" s="1983">
        <v>1</v>
      </c>
      <c r="O1884" s="1979" t="s">
        <v>3233</v>
      </c>
      <c r="P1884" s="1983">
        <f t="shared" si="65"/>
        <v>1</v>
      </c>
      <c r="Q1884" s="1984" t="str" cm="1">
        <f t="array" aca="1" ref="Q1884" ca="1">IF(ISNUMBER(P1884),IF(P1884=100%,"CUMPLIDA",IF(AND(ISNUMBER(L1884),ISNUMBER(INDIRECT("FECHA_"&amp;$B1884,1))), IF(L1884&lt;=INDIRECT("FECHA_"&amp;$B1884,1),"INCUMPLIDA","PROCESO"), "VERIFICAR FECHA")),"SIN VALOR AVANCE")</f>
        <v>CUMPLIDA</v>
      </c>
    </row>
    <row r="1885" spans="1:17" ht="180" x14ac:dyDescent="0.2">
      <c r="A1885" s="1990" t="s">
        <v>18</v>
      </c>
      <c r="B1885" s="1974" t="s">
        <v>14</v>
      </c>
      <c r="C1885" s="1976"/>
      <c r="D1885" s="1976"/>
      <c r="E1885" s="1978"/>
      <c r="F1885" s="1978"/>
      <c r="G1885" s="1977" t="s">
        <v>3243</v>
      </c>
      <c r="H1885" s="1977" t="s">
        <v>3231</v>
      </c>
      <c r="I1885" s="1979" t="s">
        <v>3232</v>
      </c>
      <c r="J1885" s="1980">
        <v>5</v>
      </c>
      <c r="K1885" s="1981">
        <v>45566</v>
      </c>
      <c r="L1885" s="1981">
        <v>45657</v>
      </c>
      <c r="M1885" s="1982">
        <f t="shared" si="66"/>
        <v>13</v>
      </c>
      <c r="N1885" s="1983">
        <v>1</v>
      </c>
      <c r="O1885" s="1979" t="s">
        <v>3233</v>
      </c>
      <c r="P1885" s="1983">
        <f t="shared" si="65"/>
        <v>1</v>
      </c>
      <c r="Q1885" s="1984" t="str" cm="1">
        <f t="array" aca="1" ref="Q1885" ca="1">IF(ISNUMBER(P1885),IF(P1885=100%,"CUMPLIDA",IF(AND(ISNUMBER(L1885),ISNUMBER(INDIRECT("FECHA_"&amp;$B1885,1))), IF(L1885&lt;=INDIRECT("FECHA_"&amp;$B1885,1),"INCUMPLIDA","PROCESO"), "VERIFICAR FECHA")),"SIN VALOR AVANCE")</f>
        <v>CUMPLIDA</v>
      </c>
    </row>
    <row r="1886" spans="1:17" ht="90.75" x14ac:dyDescent="0.2">
      <c r="A1886" s="1990" t="s">
        <v>18</v>
      </c>
      <c r="B1886" s="1974" t="s">
        <v>14</v>
      </c>
      <c r="C1886" s="1976" t="s">
        <v>3263</v>
      </c>
      <c r="D1886" s="1976" t="s">
        <v>3264</v>
      </c>
      <c r="E1886" s="1978" t="s">
        <v>3265</v>
      </c>
      <c r="F1886" s="1978" t="s">
        <v>3266</v>
      </c>
      <c r="G1886" s="1998" t="s">
        <v>3267</v>
      </c>
      <c r="H1886" s="1977" t="s">
        <v>3268</v>
      </c>
      <c r="I1886" s="1979" t="s">
        <v>3269</v>
      </c>
      <c r="J1886" s="1980">
        <v>1</v>
      </c>
      <c r="K1886" s="1981">
        <v>45548</v>
      </c>
      <c r="L1886" s="1981">
        <v>45716</v>
      </c>
      <c r="M1886" s="1982">
        <f t="shared" si="66"/>
        <v>24</v>
      </c>
      <c r="N1886" s="1983">
        <v>0.8</v>
      </c>
      <c r="O1886" s="1979" t="s">
        <v>3270</v>
      </c>
      <c r="P1886" s="1983">
        <f t="shared" si="65"/>
        <v>0.8</v>
      </c>
      <c r="Q1886" s="1984" t="str" cm="1">
        <f t="array" aca="1" ref="Q1886" ca="1">IF(ISNUMBER(P1886),IF(P1886=100%,"CUMPLIDA",IF(AND(ISNUMBER(L1886),ISNUMBER(INDIRECT("FECHA_"&amp;$B1886,1))), IF(L1886&lt;=INDIRECT("FECHA_"&amp;$B1886,1),"INCUMPLIDA","PROCESO"), "VERIFICAR FECHA")),"SIN VALOR AVANCE")</f>
        <v>INCUMPLIDA</v>
      </c>
    </row>
    <row r="1887" spans="1:17" ht="180" x14ac:dyDescent="0.2">
      <c r="A1887" s="1990" t="s">
        <v>18</v>
      </c>
      <c r="B1887" s="1974" t="s">
        <v>14</v>
      </c>
      <c r="C1887" s="1976"/>
      <c r="D1887" s="1976"/>
      <c r="E1887" s="1978"/>
      <c r="F1887" s="1978"/>
      <c r="G1887" s="1998"/>
      <c r="H1887" s="1977" t="s">
        <v>3271</v>
      </c>
      <c r="I1887" s="1979" t="s">
        <v>3272</v>
      </c>
      <c r="J1887" s="1980">
        <v>1</v>
      </c>
      <c r="K1887" s="1981">
        <v>45597</v>
      </c>
      <c r="L1887" s="2000">
        <v>45924</v>
      </c>
      <c r="M1887" s="1982">
        <f t="shared" si="66"/>
        <v>46.714285714285715</v>
      </c>
      <c r="N1887" s="1983">
        <v>0.8</v>
      </c>
      <c r="O1887" s="1979" t="s">
        <v>3273</v>
      </c>
      <c r="P1887" s="1983">
        <f t="shared" si="65"/>
        <v>0.8</v>
      </c>
      <c r="Q1887" s="1984" t="str" cm="1">
        <f t="array" aca="1" ref="Q1887" ca="1">IF(ISNUMBER(P1887),IF(P1887=100%,"CUMPLIDA",IF(AND(ISNUMBER(L1887),ISNUMBER(INDIRECT("FECHA_"&amp;$B1887,1))), IF(L1887&lt;=INDIRECT("FECHA_"&amp;$B1887,1),"INCUMPLIDA","PROCESO"), "VERIFICAR FECHA")),"SIN VALOR AVANCE")</f>
        <v>PROCESO</v>
      </c>
    </row>
    <row r="1888" spans="1:17" ht="60.75" x14ac:dyDescent="0.2">
      <c r="A1888" s="1990" t="s">
        <v>18</v>
      </c>
      <c r="B1888" s="1974" t="s">
        <v>14</v>
      </c>
      <c r="C1888" s="1976"/>
      <c r="D1888" s="1976"/>
      <c r="E1888" s="1978"/>
      <c r="F1888" s="1978"/>
      <c r="G1888" s="1998"/>
      <c r="H1888" s="1977" t="s">
        <v>3274</v>
      </c>
      <c r="I1888" s="1979" t="s">
        <v>3275</v>
      </c>
      <c r="J1888" s="1980">
        <v>1</v>
      </c>
      <c r="K1888" s="1981">
        <v>45566</v>
      </c>
      <c r="L1888" s="2000">
        <v>45925</v>
      </c>
      <c r="M1888" s="1982">
        <f t="shared" si="66"/>
        <v>51.285714285714285</v>
      </c>
      <c r="N1888" s="1983">
        <v>0.8</v>
      </c>
      <c r="O1888" s="1979" t="s">
        <v>3276</v>
      </c>
      <c r="P1888" s="1983">
        <f t="shared" si="65"/>
        <v>0.8</v>
      </c>
      <c r="Q1888" s="1984" t="str" cm="1">
        <f t="array" aca="1" ref="Q1888" ca="1">IF(ISNUMBER(P1888),IF(P1888=100%,"CUMPLIDA",IF(AND(ISNUMBER(L1888),ISNUMBER(INDIRECT("FECHA_"&amp;$B1888,1))), IF(L1888&lt;=INDIRECT("FECHA_"&amp;$B1888,1),"INCUMPLIDA","PROCESO"), "VERIFICAR FECHA")),"SIN VALOR AVANCE")</f>
        <v>PROCESO</v>
      </c>
    </row>
    <row r="1889" spans="1:17" ht="105" x14ac:dyDescent="0.2">
      <c r="A1889" s="1990" t="s">
        <v>18</v>
      </c>
      <c r="B1889" s="1974" t="s">
        <v>14</v>
      </c>
      <c r="C1889" s="1976"/>
      <c r="D1889" s="1976"/>
      <c r="E1889" s="1978"/>
      <c r="F1889" s="1978"/>
      <c r="G1889" s="1978" t="s">
        <v>3277</v>
      </c>
      <c r="H1889" s="1977" t="s">
        <v>3278</v>
      </c>
      <c r="I1889" s="1979" t="s">
        <v>3279</v>
      </c>
      <c r="J1889" s="1980">
        <v>1</v>
      </c>
      <c r="K1889" s="1981">
        <v>45658</v>
      </c>
      <c r="L1889" s="1981">
        <v>45716</v>
      </c>
      <c r="M1889" s="1982">
        <f t="shared" si="66"/>
        <v>8.2857142857142865</v>
      </c>
      <c r="N1889" s="1983">
        <v>0.5</v>
      </c>
      <c r="O1889" s="1979" t="s">
        <v>3280</v>
      </c>
      <c r="P1889" s="1983">
        <f t="shared" si="65"/>
        <v>0.5</v>
      </c>
      <c r="Q1889" s="1984" t="str" cm="1">
        <f t="array" aca="1" ref="Q1889" ca="1">IF(ISNUMBER(P1889),IF(P1889=100%,"CUMPLIDA",IF(AND(ISNUMBER(L1889),ISNUMBER(INDIRECT("FECHA_"&amp;$B1889,1))), IF(L1889&lt;=INDIRECT("FECHA_"&amp;$B1889,1),"INCUMPLIDA","PROCESO"), "VERIFICAR FECHA")),"SIN VALOR AVANCE")</f>
        <v>INCUMPLIDA</v>
      </c>
    </row>
    <row r="1890" spans="1:17" ht="60" x14ac:dyDescent="0.2">
      <c r="A1890" s="1990" t="s">
        <v>18</v>
      </c>
      <c r="B1890" s="1974" t="s">
        <v>14</v>
      </c>
      <c r="C1890" s="1976"/>
      <c r="D1890" s="1976"/>
      <c r="E1890" s="1978"/>
      <c r="F1890" s="1978"/>
      <c r="G1890" s="1978"/>
      <c r="H1890" s="1977" t="s">
        <v>3281</v>
      </c>
      <c r="I1890" s="1979" t="s">
        <v>3282</v>
      </c>
      <c r="J1890" s="1980">
        <v>1</v>
      </c>
      <c r="K1890" s="1981">
        <v>45717</v>
      </c>
      <c r="L1890" s="1981">
        <v>45992</v>
      </c>
      <c r="M1890" s="1982">
        <f t="shared" si="66"/>
        <v>39.285714285714285</v>
      </c>
      <c r="N1890" s="1983">
        <v>0.5</v>
      </c>
      <c r="O1890" s="1979" t="s">
        <v>3283</v>
      </c>
      <c r="P1890" s="1983">
        <f t="shared" si="65"/>
        <v>0.5</v>
      </c>
      <c r="Q1890" s="1984" t="str" cm="1">
        <f t="array" aca="1" ref="Q1890" ca="1">IF(ISNUMBER(P1890),IF(P1890=100%,"CUMPLIDA",IF(AND(ISNUMBER(L1890),ISNUMBER(INDIRECT("FECHA_"&amp;$B1890,1))), IF(L1890&lt;=INDIRECT("FECHA_"&amp;$B1890,1),"INCUMPLIDA","PROCESO"), "VERIFICAR FECHA")),"SIN VALOR AVANCE")</f>
        <v>PROCESO</v>
      </c>
    </row>
    <row r="1891" spans="1:17" ht="75.75" x14ac:dyDescent="0.2">
      <c r="A1891" s="1990" t="s">
        <v>18</v>
      </c>
      <c r="B1891" s="1974" t="s">
        <v>14</v>
      </c>
      <c r="C1891" s="1976"/>
      <c r="D1891" s="1976"/>
      <c r="E1891" s="1978"/>
      <c r="F1891" s="1978"/>
      <c r="G1891" s="1978" t="s">
        <v>3284</v>
      </c>
      <c r="H1891" s="1977" t="s">
        <v>3285</v>
      </c>
      <c r="I1891" s="1987" t="s">
        <v>3286</v>
      </c>
      <c r="J1891" s="1980">
        <v>1</v>
      </c>
      <c r="K1891" s="1981">
        <v>45748</v>
      </c>
      <c r="L1891" s="1981">
        <v>45838</v>
      </c>
      <c r="M1891" s="1982">
        <f t="shared" si="66"/>
        <v>12.857142857142858</v>
      </c>
      <c r="N1891" s="1983">
        <v>0</v>
      </c>
      <c r="O1891" s="1979" t="s">
        <v>3287</v>
      </c>
      <c r="P1891" s="1983">
        <f t="shared" ref="P1891:P1954" si="67">IF(B1891="ITRC",N1891,N1891/J1891)</f>
        <v>0</v>
      </c>
      <c r="Q1891" s="1984" t="str" cm="1">
        <f t="array" aca="1" ref="Q1891" ca="1">IF(ISNUMBER(P1891),IF(P1891=100%,"CUMPLIDA",IF(AND(ISNUMBER(L1891),ISNUMBER(INDIRECT("FECHA_"&amp;$B1891,1))), IF(L1891&lt;=INDIRECT("FECHA_"&amp;$B1891,1),"INCUMPLIDA","PROCESO"), "VERIFICAR FECHA")),"SIN VALOR AVANCE")</f>
        <v>PROCESO</v>
      </c>
    </row>
    <row r="1892" spans="1:17" ht="90.75" x14ac:dyDescent="0.2">
      <c r="A1892" s="1990" t="s">
        <v>18</v>
      </c>
      <c r="B1892" s="1974" t="s">
        <v>14</v>
      </c>
      <c r="C1892" s="1976"/>
      <c r="D1892" s="1976"/>
      <c r="E1892" s="1978"/>
      <c r="F1892" s="1978"/>
      <c r="G1892" s="1978"/>
      <c r="H1892" s="1977" t="s">
        <v>3288</v>
      </c>
      <c r="I1892" s="1979" t="s">
        <v>3289</v>
      </c>
      <c r="J1892" s="1980">
        <v>1</v>
      </c>
      <c r="K1892" s="1981">
        <v>45839</v>
      </c>
      <c r="L1892" s="1981">
        <v>45869</v>
      </c>
      <c r="M1892" s="1982">
        <f t="shared" si="66"/>
        <v>4.2857142857142856</v>
      </c>
      <c r="N1892" s="1983">
        <v>0</v>
      </c>
      <c r="O1892" s="1979" t="s">
        <v>3280</v>
      </c>
      <c r="P1892" s="1983">
        <f t="shared" si="67"/>
        <v>0</v>
      </c>
      <c r="Q1892" s="1984" t="str" cm="1">
        <f t="array" aca="1" ref="Q1892" ca="1">IF(ISNUMBER(P1892),IF(P1892=100%,"CUMPLIDA",IF(AND(ISNUMBER(L1892),ISNUMBER(INDIRECT("FECHA_"&amp;$B1892,1))), IF(L1892&lt;=INDIRECT("FECHA_"&amp;$B1892,1),"INCUMPLIDA","PROCESO"), "VERIFICAR FECHA")),"SIN VALOR AVANCE")</f>
        <v>PROCESO</v>
      </c>
    </row>
    <row r="1893" spans="1:17" ht="150" x14ac:dyDescent="0.2">
      <c r="A1893" s="1990" t="s">
        <v>18</v>
      </c>
      <c r="B1893" s="1974" t="s">
        <v>14</v>
      </c>
      <c r="C1893" s="1976"/>
      <c r="D1893" s="1976"/>
      <c r="E1893" s="1978"/>
      <c r="F1893" s="1978"/>
      <c r="G1893" s="1978"/>
      <c r="H1893" s="1977" t="s">
        <v>3290</v>
      </c>
      <c r="I1893" s="1979" t="s">
        <v>3291</v>
      </c>
      <c r="J1893" s="1980">
        <v>1</v>
      </c>
      <c r="K1893" s="1981">
        <v>45870</v>
      </c>
      <c r="L1893" s="1981">
        <v>46022</v>
      </c>
      <c r="M1893" s="1982">
        <f t="shared" si="66"/>
        <v>21.714285714285715</v>
      </c>
      <c r="N1893" s="1983">
        <v>0</v>
      </c>
      <c r="O1893" s="1979" t="s">
        <v>3283</v>
      </c>
      <c r="P1893" s="1983">
        <f t="shared" si="67"/>
        <v>0</v>
      </c>
      <c r="Q1893" s="1984" t="str" cm="1">
        <f t="array" aca="1" ref="Q1893" ca="1">IF(ISNUMBER(P1893),IF(P1893=100%,"CUMPLIDA",IF(AND(ISNUMBER(L1893),ISNUMBER(INDIRECT("FECHA_"&amp;$B1893,1))), IF(L1893&lt;=INDIRECT("FECHA_"&amp;$B1893,1),"INCUMPLIDA","PROCESO"), "VERIFICAR FECHA")),"SIN VALOR AVANCE")</f>
        <v>PROCESO</v>
      </c>
    </row>
    <row r="1894" spans="1:17" ht="90.75" x14ac:dyDescent="0.2">
      <c r="A1894" s="1990" t="s">
        <v>18</v>
      </c>
      <c r="B1894" s="1974" t="s">
        <v>14</v>
      </c>
      <c r="C1894" s="1976"/>
      <c r="D1894" s="1976"/>
      <c r="E1894" s="1978"/>
      <c r="F1894" s="1978"/>
      <c r="G1894" s="1998" t="s">
        <v>3267</v>
      </c>
      <c r="H1894" s="1977" t="s">
        <v>3268</v>
      </c>
      <c r="I1894" s="1979" t="s">
        <v>3269</v>
      </c>
      <c r="J1894" s="1980">
        <v>1</v>
      </c>
      <c r="K1894" s="1981">
        <v>45548</v>
      </c>
      <c r="L1894" s="1981">
        <v>45716</v>
      </c>
      <c r="M1894" s="1982">
        <f t="shared" si="66"/>
        <v>24</v>
      </c>
      <c r="N1894" s="1983">
        <v>0</v>
      </c>
      <c r="O1894" s="1979" t="s">
        <v>3270</v>
      </c>
      <c r="P1894" s="1983">
        <f t="shared" si="67"/>
        <v>0</v>
      </c>
      <c r="Q1894" s="1984" t="str" cm="1">
        <f t="array" aca="1" ref="Q1894" ca="1">IF(ISNUMBER(P1894),IF(P1894=100%,"CUMPLIDA",IF(AND(ISNUMBER(L1894),ISNUMBER(INDIRECT("FECHA_"&amp;$B1894,1))), IF(L1894&lt;=INDIRECT("FECHA_"&amp;$B1894,1),"INCUMPLIDA","PROCESO"), "VERIFICAR FECHA")),"SIN VALOR AVANCE")</f>
        <v>INCUMPLIDA</v>
      </c>
    </row>
    <row r="1895" spans="1:17" ht="180" x14ac:dyDescent="0.2">
      <c r="A1895" s="1990" t="s">
        <v>18</v>
      </c>
      <c r="B1895" s="1974" t="s">
        <v>14</v>
      </c>
      <c r="C1895" s="1976"/>
      <c r="D1895" s="1976"/>
      <c r="E1895" s="1978"/>
      <c r="F1895" s="1978"/>
      <c r="G1895" s="1998"/>
      <c r="H1895" s="1977" t="s">
        <v>3271</v>
      </c>
      <c r="I1895" s="1979" t="s">
        <v>3272</v>
      </c>
      <c r="J1895" s="1980">
        <v>1</v>
      </c>
      <c r="K1895" s="1981">
        <v>45597</v>
      </c>
      <c r="L1895" s="2000">
        <v>45924</v>
      </c>
      <c r="M1895" s="1982">
        <f t="shared" si="66"/>
        <v>46.714285714285715</v>
      </c>
      <c r="N1895" s="1983">
        <v>0</v>
      </c>
      <c r="O1895" s="1979" t="s">
        <v>3273</v>
      </c>
      <c r="P1895" s="1983">
        <f t="shared" si="67"/>
        <v>0</v>
      </c>
      <c r="Q1895" s="1984" t="str" cm="1">
        <f t="array" aca="1" ref="Q1895" ca="1">IF(ISNUMBER(P1895),IF(P1895=100%,"CUMPLIDA",IF(AND(ISNUMBER(L1895),ISNUMBER(INDIRECT("FECHA_"&amp;$B1895,1))), IF(L1895&lt;=INDIRECT("FECHA_"&amp;$B1895,1),"INCUMPLIDA","PROCESO"), "VERIFICAR FECHA")),"SIN VALOR AVANCE")</f>
        <v>PROCESO</v>
      </c>
    </row>
    <row r="1896" spans="1:17" ht="60.75" x14ac:dyDescent="0.2">
      <c r="A1896" s="1990" t="s">
        <v>18</v>
      </c>
      <c r="B1896" s="1974" t="s">
        <v>14</v>
      </c>
      <c r="C1896" s="1976"/>
      <c r="D1896" s="1976"/>
      <c r="E1896" s="1978"/>
      <c r="F1896" s="1978"/>
      <c r="G1896" s="1998"/>
      <c r="H1896" s="1977" t="s">
        <v>3274</v>
      </c>
      <c r="I1896" s="1979" t="s">
        <v>3275</v>
      </c>
      <c r="J1896" s="1980">
        <v>1</v>
      </c>
      <c r="K1896" s="1981">
        <v>45566</v>
      </c>
      <c r="L1896" s="2000">
        <v>45925</v>
      </c>
      <c r="M1896" s="1982">
        <f t="shared" si="66"/>
        <v>51.285714285714285</v>
      </c>
      <c r="N1896" s="1983">
        <v>0</v>
      </c>
      <c r="O1896" s="1979" t="s">
        <v>3276</v>
      </c>
      <c r="P1896" s="1983">
        <f t="shared" si="67"/>
        <v>0</v>
      </c>
      <c r="Q1896" s="1984" t="str" cm="1">
        <f t="array" aca="1" ref="Q1896" ca="1">IF(ISNUMBER(P1896),IF(P1896=100%,"CUMPLIDA",IF(AND(ISNUMBER(L1896),ISNUMBER(INDIRECT("FECHA_"&amp;$B1896,1))), IF(L1896&lt;=INDIRECT("FECHA_"&amp;$B1896,1),"INCUMPLIDA","PROCESO"), "VERIFICAR FECHA")),"SIN VALOR AVANCE")</f>
        <v>PROCESO</v>
      </c>
    </row>
    <row r="1897" spans="1:17" ht="105" x14ac:dyDescent="0.2">
      <c r="A1897" s="1990" t="s">
        <v>18</v>
      </c>
      <c r="B1897" s="1974" t="s">
        <v>14</v>
      </c>
      <c r="C1897" s="1976"/>
      <c r="D1897" s="1976"/>
      <c r="E1897" s="1978"/>
      <c r="F1897" s="1978"/>
      <c r="G1897" s="1978" t="s">
        <v>3277</v>
      </c>
      <c r="H1897" s="1977" t="s">
        <v>3278</v>
      </c>
      <c r="I1897" s="1979" t="s">
        <v>3279</v>
      </c>
      <c r="J1897" s="1980">
        <v>1</v>
      </c>
      <c r="K1897" s="1981">
        <v>45658</v>
      </c>
      <c r="L1897" s="1981">
        <v>45716</v>
      </c>
      <c r="M1897" s="1982">
        <f t="shared" si="66"/>
        <v>8.2857142857142865</v>
      </c>
      <c r="N1897" s="1983">
        <v>0</v>
      </c>
      <c r="O1897" s="1979" t="s">
        <v>3280</v>
      </c>
      <c r="P1897" s="1983">
        <f t="shared" si="67"/>
        <v>0</v>
      </c>
      <c r="Q1897" s="1984" t="str" cm="1">
        <f t="array" aca="1" ref="Q1897" ca="1">IF(ISNUMBER(P1897),IF(P1897=100%,"CUMPLIDA",IF(AND(ISNUMBER(L1897),ISNUMBER(INDIRECT("FECHA_"&amp;$B1897,1))), IF(L1897&lt;=INDIRECT("FECHA_"&amp;$B1897,1),"INCUMPLIDA","PROCESO"), "VERIFICAR FECHA")),"SIN VALOR AVANCE")</f>
        <v>INCUMPLIDA</v>
      </c>
    </row>
    <row r="1898" spans="1:17" ht="60" x14ac:dyDescent="0.2">
      <c r="A1898" s="1990" t="s">
        <v>18</v>
      </c>
      <c r="B1898" s="1974" t="s">
        <v>14</v>
      </c>
      <c r="C1898" s="1976"/>
      <c r="D1898" s="1976"/>
      <c r="E1898" s="1978"/>
      <c r="F1898" s="1978"/>
      <c r="G1898" s="1978"/>
      <c r="H1898" s="1977" t="s">
        <v>3281</v>
      </c>
      <c r="I1898" s="1979" t="s">
        <v>3282</v>
      </c>
      <c r="J1898" s="1980">
        <v>1</v>
      </c>
      <c r="K1898" s="1981">
        <v>45717</v>
      </c>
      <c r="L1898" s="1981">
        <v>45992</v>
      </c>
      <c r="M1898" s="1982">
        <f t="shared" si="66"/>
        <v>39.285714285714285</v>
      </c>
      <c r="N1898" s="1983">
        <v>0</v>
      </c>
      <c r="O1898" s="1979" t="s">
        <v>3283</v>
      </c>
      <c r="P1898" s="1983">
        <f t="shared" si="67"/>
        <v>0</v>
      </c>
      <c r="Q1898" s="1984" t="str" cm="1">
        <f t="array" aca="1" ref="Q1898" ca="1">IF(ISNUMBER(P1898),IF(P1898=100%,"CUMPLIDA",IF(AND(ISNUMBER(L1898),ISNUMBER(INDIRECT("FECHA_"&amp;$B1898,1))), IF(L1898&lt;=INDIRECT("FECHA_"&amp;$B1898,1),"INCUMPLIDA","PROCESO"), "VERIFICAR FECHA")),"SIN VALOR AVANCE")</f>
        <v>PROCESO</v>
      </c>
    </row>
    <row r="1899" spans="1:17" ht="75.75" x14ac:dyDescent="0.2">
      <c r="A1899" s="1990" t="s">
        <v>18</v>
      </c>
      <c r="B1899" s="1974" t="s">
        <v>14</v>
      </c>
      <c r="C1899" s="1976"/>
      <c r="D1899" s="1976"/>
      <c r="E1899" s="1978"/>
      <c r="F1899" s="1978"/>
      <c r="G1899" s="1978" t="s">
        <v>3284</v>
      </c>
      <c r="H1899" s="1977" t="s">
        <v>3285</v>
      </c>
      <c r="I1899" s="1987" t="s">
        <v>3286</v>
      </c>
      <c r="J1899" s="1980">
        <v>1</v>
      </c>
      <c r="K1899" s="1981">
        <v>45748</v>
      </c>
      <c r="L1899" s="1981">
        <v>45838</v>
      </c>
      <c r="M1899" s="1982">
        <f t="shared" si="66"/>
        <v>12.857142857142858</v>
      </c>
      <c r="N1899" s="1983">
        <v>0</v>
      </c>
      <c r="O1899" s="1979" t="s">
        <v>3287</v>
      </c>
      <c r="P1899" s="1983">
        <f t="shared" si="67"/>
        <v>0</v>
      </c>
      <c r="Q1899" s="1984" t="str" cm="1">
        <f t="array" aca="1" ref="Q1899" ca="1">IF(ISNUMBER(P1899),IF(P1899=100%,"CUMPLIDA",IF(AND(ISNUMBER(L1899),ISNUMBER(INDIRECT("FECHA_"&amp;$B1899,1))), IF(L1899&lt;=INDIRECT("FECHA_"&amp;$B1899,1),"INCUMPLIDA","PROCESO"), "VERIFICAR FECHA")),"SIN VALOR AVANCE")</f>
        <v>PROCESO</v>
      </c>
    </row>
    <row r="1900" spans="1:17" ht="90.75" x14ac:dyDescent="0.2">
      <c r="A1900" s="1990" t="s">
        <v>18</v>
      </c>
      <c r="B1900" s="1974" t="s">
        <v>14</v>
      </c>
      <c r="C1900" s="1976"/>
      <c r="D1900" s="1976"/>
      <c r="E1900" s="1978"/>
      <c r="F1900" s="1978"/>
      <c r="G1900" s="1978"/>
      <c r="H1900" s="1977" t="s">
        <v>3288</v>
      </c>
      <c r="I1900" s="1979" t="s">
        <v>3289</v>
      </c>
      <c r="J1900" s="1980">
        <v>1</v>
      </c>
      <c r="K1900" s="1981">
        <v>45839</v>
      </c>
      <c r="L1900" s="1981">
        <v>45869</v>
      </c>
      <c r="M1900" s="1982">
        <f t="shared" si="66"/>
        <v>4.2857142857142856</v>
      </c>
      <c r="N1900" s="1983">
        <v>0</v>
      </c>
      <c r="O1900" s="1979" t="s">
        <v>3280</v>
      </c>
      <c r="P1900" s="1983">
        <f t="shared" si="67"/>
        <v>0</v>
      </c>
      <c r="Q1900" s="1984" t="str" cm="1">
        <f t="array" aca="1" ref="Q1900" ca="1">IF(ISNUMBER(P1900),IF(P1900=100%,"CUMPLIDA",IF(AND(ISNUMBER(L1900),ISNUMBER(INDIRECT("FECHA_"&amp;$B1900,1))), IF(L1900&lt;=INDIRECT("FECHA_"&amp;$B1900,1),"INCUMPLIDA","PROCESO"), "VERIFICAR FECHA")),"SIN VALOR AVANCE")</f>
        <v>PROCESO</v>
      </c>
    </row>
    <row r="1901" spans="1:17" ht="150" x14ac:dyDescent="0.2">
      <c r="A1901" s="1990" t="s">
        <v>18</v>
      </c>
      <c r="B1901" s="1974" t="s">
        <v>14</v>
      </c>
      <c r="C1901" s="1976"/>
      <c r="D1901" s="1976"/>
      <c r="E1901" s="1978"/>
      <c r="F1901" s="1978"/>
      <c r="G1901" s="1978"/>
      <c r="H1901" s="1977" t="s">
        <v>3290</v>
      </c>
      <c r="I1901" s="1979" t="s">
        <v>3291</v>
      </c>
      <c r="J1901" s="1980">
        <v>1</v>
      </c>
      <c r="K1901" s="1981">
        <v>45870</v>
      </c>
      <c r="L1901" s="1981">
        <v>46022</v>
      </c>
      <c r="M1901" s="1982">
        <f t="shared" si="66"/>
        <v>21.714285714285715</v>
      </c>
      <c r="N1901" s="1983">
        <v>0</v>
      </c>
      <c r="O1901" s="1979" t="s">
        <v>3283</v>
      </c>
      <c r="P1901" s="1983">
        <f t="shared" si="67"/>
        <v>0</v>
      </c>
      <c r="Q1901" s="1984" t="str" cm="1">
        <f t="array" aca="1" ref="Q1901" ca="1">IF(ISNUMBER(P1901),IF(P1901=100%,"CUMPLIDA",IF(AND(ISNUMBER(L1901),ISNUMBER(INDIRECT("FECHA_"&amp;$B1901,1))), IF(L1901&lt;=INDIRECT("FECHA_"&amp;$B1901,1),"INCUMPLIDA","PROCESO"), "VERIFICAR FECHA")),"SIN VALOR AVANCE")</f>
        <v>PROCESO</v>
      </c>
    </row>
    <row r="1902" spans="1:17" ht="90.75" x14ac:dyDescent="0.2">
      <c r="A1902" s="1990" t="s">
        <v>18</v>
      </c>
      <c r="B1902" s="1974" t="s">
        <v>14</v>
      </c>
      <c r="C1902" s="1976"/>
      <c r="D1902" s="1976"/>
      <c r="E1902" s="1978" t="s">
        <v>3292</v>
      </c>
      <c r="F1902" s="1978"/>
      <c r="G1902" s="1978" t="s">
        <v>3267</v>
      </c>
      <c r="H1902" s="1977" t="s">
        <v>3268</v>
      </c>
      <c r="I1902" s="1979" t="s">
        <v>3269</v>
      </c>
      <c r="J1902" s="1980">
        <v>1</v>
      </c>
      <c r="K1902" s="1981">
        <v>45548</v>
      </c>
      <c r="L1902" s="1981">
        <v>45716</v>
      </c>
      <c r="M1902" s="1982">
        <f t="shared" si="66"/>
        <v>24</v>
      </c>
      <c r="N1902" s="1983">
        <v>0.8</v>
      </c>
      <c r="O1902" s="1979" t="s">
        <v>3270</v>
      </c>
      <c r="P1902" s="1983">
        <f t="shared" si="67"/>
        <v>0.8</v>
      </c>
      <c r="Q1902" s="1984" t="str" cm="1">
        <f t="array" aca="1" ref="Q1902" ca="1">IF(ISNUMBER(P1902),IF(P1902=100%,"CUMPLIDA",IF(AND(ISNUMBER(L1902),ISNUMBER(INDIRECT("FECHA_"&amp;$B1902,1))), IF(L1902&lt;=INDIRECT("FECHA_"&amp;$B1902,1),"INCUMPLIDA","PROCESO"), "VERIFICAR FECHA")),"SIN VALOR AVANCE")</f>
        <v>INCUMPLIDA</v>
      </c>
    </row>
    <row r="1903" spans="1:17" ht="180" x14ac:dyDescent="0.2">
      <c r="A1903" s="1990" t="s">
        <v>18</v>
      </c>
      <c r="B1903" s="1974" t="s">
        <v>14</v>
      </c>
      <c r="C1903" s="1976"/>
      <c r="D1903" s="1976"/>
      <c r="E1903" s="1978"/>
      <c r="F1903" s="1978"/>
      <c r="G1903" s="1978"/>
      <c r="H1903" s="1977" t="s">
        <v>3271</v>
      </c>
      <c r="I1903" s="1979" t="s">
        <v>3272</v>
      </c>
      <c r="J1903" s="1980">
        <v>1</v>
      </c>
      <c r="K1903" s="1981">
        <v>45597</v>
      </c>
      <c r="L1903" s="2000">
        <v>45924</v>
      </c>
      <c r="M1903" s="1982">
        <f t="shared" si="66"/>
        <v>46.714285714285715</v>
      </c>
      <c r="N1903" s="1983">
        <v>0.8</v>
      </c>
      <c r="O1903" s="1979" t="s">
        <v>3273</v>
      </c>
      <c r="P1903" s="1983">
        <f t="shared" si="67"/>
        <v>0.8</v>
      </c>
      <c r="Q1903" s="1984" t="str" cm="1">
        <f t="array" aca="1" ref="Q1903" ca="1">IF(ISNUMBER(P1903),IF(P1903=100%,"CUMPLIDA",IF(AND(ISNUMBER(L1903),ISNUMBER(INDIRECT("FECHA_"&amp;$B1903,1))), IF(L1903&lt;=INDIRECT("FECHA_"&amp;$B1903,1),"INCUMPLIDA","PROCESO"), "VERIFICAR FECHA")),"SIN VALOR AVANCE")</f>
        <v>PROCESO</v>
      </c>
    </row>
    <row r="1904" spans="1:17" ht="60.75" x14ac:dyDescent="0.2">
      <c r="A1904" s="1990" t="s">
        <v>18</v>
      </c>
      <c r="B1904" s="1974" t="s">
        <v>14</v>
      </c>
      <c r="C1904" s="1976"/>
      <c r="D1904" s="1976"/>
      <c r="E1904" s="1978"/>
      <c r="F1904" s="1978"/>
      <c r="G1904" s="1978"/>
      <c r="H1904" s="1977" t="s">
        <v>3274</v>
      </c>
      <c r="I1904" s="1979" t="s">
        <v>3275</v>
      </c>
      <c r="J1904" s="1980">
        <v>1</v>
      </c>
      <c r="K1904" s="1981">
        <v>45566</v>
      </c>
      <c r="L1904" s="2000">
        <v>45925</v>
      </c>
      <c r="M1904" s="1982">
        <f t="shared" si="66"/>
        <v>51.285714285714285</v>
      </c>
      <c r="N1904" s="1983">
        <v>0.8</v>
      </c>
      <c r="O1904" s="1979" t="s">
        <v>3276</v>
      </c>
      <c r="P1904" s="1983">
        <f t="shared" si="67"/>
        <v>0.8</v>
      </c>
      <c r="Q1904" s="1984" t="str" cm="1">
        <f t="array" aca="1" ref="Q1904" ca="1">IF(ISNUMBER(P1904),IF(P1904=100%,"CUMPLIDA",IF(AND(ISNUMBER(L1904),ISNUMBER(INDIRECT("FECHA_"&amp;$B1904,1))), IF(L1904&lt;=INDIRECT("FECHA_"&amp;$B1904,1),"INCUMPLIDA","PROCESO"), "VERIFICAR FECHA")),"SIN VALOR AVANCE")</f>
        <v>PROCESO</v>
      </c>
    </row>
    <row r="1905" spans="1:17" ht="105" x14ac:dyDescent="0.2">
      <c r="A1905" s="1990" t="s">
        <v>18</v>
      </c>
      <c r="B1905" s="1974" t="s">
        <v>14</v>
      </c>
      <c r="C1905" s="1976"/>
      <c r="D1905" s="1976"/>
      <c r="E1905" s="1978"/>
      <c r="F1905" s="1978"/>
      <c r="G1905" s="1978" t="s">
        <v>3277</v>
      </c>
      <c r="H1905" s="1977" t="s">
        <v>3278</v>
      </c>
      <c r="I1905" s="1979" t="s">
        <v>3279</v>
      </c>
      <c r="J1905" s="1980">
        <v>1</v>
      </c>
      <c r="K1905" s="1981">
        <v>45658</v>
      </c>
      <c r="L1905" s="1981">
        <v>45716</v>
      </c>
      <c r="M1905" s="1982">
        <f t="shared" si="66"/>
        <v>8.2857142857142865</v>
      </c>
      <c r="N1905" s="1983">
        <v>0.5</v>
      </c>
      <c r="O1905" s="1979" t="s">
        <v>3280</v>
      </c>
      <c r="P1905" s="1983">
        <f t="shared" si="67"/>
        <v>0.5</v>
      </c>
      <c r="Q1905" s="1984" t="str" cm="1">
        <f t="array" aca="1" ref="Q1905" ca="1">IF(ISNUMBER(P1905),IF(P1905=100%,"CUMPLIDA",IF(AND(ISNUMBER(L1905),ISNUMBER(INDIRECT("FECHA_"&amp;$B1905,1))), IF(L1905&lt;=INDIRECT("FECHA_"&amp;$B1905,1),"INCUMPLIDA","PROCESO"), "VERIFICAR FECHA")),"SIN VALOR AVANCE")</f>
        <v>INCUMPLIDA</v>
      </c>
    </row>
    <row r="1906" spans="1:17" ht="60" x14ac:dyDescent="0.2">
      <c r="A1906" s="1990" t="s">
        <v>18</v>
      </c>
      <c r="B1906" s="1974" t="s">
        <v>14</v>
      </c>
      <c r="C1906" s="1976"/>
      <c r="D1906" s="1976"/>
      <c r="E1906" s="1978"/>
      <c r="F1906" s="1978"/>
      <c r="G1906" s="1978"/>
      <c r="H1906" s="1977" t="s">
        <v>3281</v>
      </c>
      <c r="I1906" s="1979" t="s">
        <v>3282</v>
      </c>
      <c r="J1906" s="1980">
        <v>1</v>
      </c>
      <c r="K1906" s="1981">
        <v>45717</v>
      </c>
      <c r="L1906" s="1981">
        <v>45992</v>
      </c>
      <c r="M1906" s="1982">
        <f t="shared" si="66"/>
        <v>39.285714285714285</v>
      </c>
      <c r="N1906" s="1983">
        <v>0.5</v>
      </c>
      <c r="O1906" s="1979" t="s">
        <v>3283</v>
      </c>
      <c r="P1906" s="1983">
        <f t="shared" si="67"/>
        <v>0.5</v>
      </c>
      <c r="Q1906" s="1984" t="str" cm="1">
        <f t="array" aca="1" ref="Q1906" ca="1">IF(ISNUMBER(P1906),IF(P1906=100%,"CUMPLIDA",IF(AND(ISNUMBER(L1906),ISNUMBER(INDIRECT("FECHA_"&amp;$B1906,1))), IF(L1906&lt;=INDIRECT("FECHA_"&amp;$B1906,1),"INCUMPLIDA","PROCESO"), "VERIFICAR FECHA")),"SIN VALOR AVANCE")</f>
        <v>PROCESO</v>
      </c>
    </row>
    <row r="1907" spans="1:17" ht="75.75" x14ac:dyDescent="0.2">
      <c r="A1907" s="1990" t="s">
        <v>18</v>
      </c>
      <c r="B1907" s="1974" t="s">
        <v>14</v>
      </c>
      <c r="C1907" s="1976"/>
      <c r="D1907" s="1976"/>
      <c r="E1907" s="1978"/>
      <c r="F1907" s="1978"/>
      <c r="G1907" s="1978" t="s">
        <v>3284</v>
      </c>
      <c r="H1907" s="1977" t="s">
        <v>3285</v>
      </c>
      <c r="I1907" s="1987" t="s">
        <v>3286</v>
      </c>
      <c r="J1907" s="1980">
        <v>1</v>
      </c>
      <c r="K1907" s="1981">
        <v>45748</v>
      </c>
      <c r="L1907" s="1981">
        <v>45838</v>
      </c>
      <c r="M1907" s="1982">
        <f t="shared" si="66"/>
        <v>12.857142857142858</v>
      </c>
      <c r="N1907" s="1983">
        <v>0</v>
      </c>
      <c r="O1907" s="1979" t="s">
        <v>3287</v>
      </c>
      <c r="P1907" s="1983">
        <f t="shared" si="67"/>
        <v>0</v>
      </c>
      <c r="Q1907" s="1984" t="str" cm="1">
        <f t="array" aca="1" ref="Q1907" ca="1">IF(ISNUMBER(P1907),IF(P1907=100%,"CUMPLIDA",IF(AND(ISNUMBER(L1907),ISNUMBER(INDIRECT("FECHA_"&amp;$B1907,1))), IF(L1907&lt;=INDIRECT("FECHA_"&amp;$B1907,1),"INCUMPLIDA","PROCESO"), "VERIFICAR FECHA")),"SIN VALOR AVANCE")</f>
        <v>PROCESO</v>
      </c>
    </row>
    <row r="1908" spans="1:17" ht="90.75" x14ac:dyDescent="0.2">
      <c r="A1908" s="1990" t="s">
        <v>18</v>
      </c>
      <c r="B1908" s="1974" t="s">
        <v>14</v>
      </c>
      <c r="C1908" s="1976"/>
      <c r="D1908" s="1976"/>
      <c r="E1908" s="1978"/>
      <c r="F1908" s="1978"/>
      <c r="G1908" s="1978"/>
      <c r="H1908" s="1977" t="s">
        <v>3288</v>
      </c>
      <c r="I1908" s="1979" t="s">
        <v>3289</v>
      </c>
      <c r="J1908" s="1980">
        <v>1</v>
      </c>
      <c r="K1908" s="1981">
        <v>45839</v>
      </c>
      <c r="L1908" s="1981">
        <v>45869</v>
      </c>
      <c r="M1908" s="1982">
        <f t="shared" si="66"/>
        <v>4.2857142857142856</v>
      </c>
      <c r="N1908" s="1983">
        <v>0</v>
      </c>
      <c r="O1908" s="1979" t="s">
        <v>3280</v>
      </c>
      <c r="P1908" s="1983">
        <f t="shared" si="67"/>
        <v>0</v>
      </c>
      <c r="Q1908" s="1984" t="str" cm="1">
        <f t="array" aca="1" ref="Q1908" ca="1">IF(ISNUMBER(P1908),IF(P1908=100%,"CUMPLIDA",IF(AND(ISNUMBER(L1908),ISNUMBER(INDIRECT("FECHA_"&amp;$B1908,1))), IF(L1908&lt;=INDIRECT("FECHA_"&amp;$B1908,1),"INCUMPLIDA","PROCESO"), "VERIFICAR FECHA")),"SIN VALOR AVANCE")</f>
        <v>PROCESO</v>
      </c>
    </row>
    <row r="1909" spans="1:17" ht="150" x14ac:dyDescent="0.2">
      <c r="A1909" s="1990" t="s">
        <v>18</v>
      </c>
      <c r="B1909" s="1974" t="s">
        <v>14</v>
      </c>
      <c r="C1909" s="1976"/>
      <c r="D1909" s="1976"/>
      <c r="E1909" s="1978"/>
      <c r="F1909" s="1978"/>
      <c r="G1909" s="1978"/>
      <c r="H1909" s="1977" t="s">
        <v>3290</v>
      </c>
      <c r="I1909" s="1979" t="s">
        <v>3291</v>
      </c>
      <c r="J1909" s="1980">
        <v>1</v>
      </c>
      <c r="K1909" s="1981">
        <v>45870</v>
      </c>
      <c r="L1909" s="1981">
        <v>46022</v>
      </c>
      <c r="M1909" s="1982">
        <f t="shared" si="66"/>
        <v>21.714285714285715</v>
      </c>
      <c r="N1909" s="1983">
        <v>0</v>
      </c>
      <c r="O1909" s="1979" t="s">
        <v>3283</v>
      </c>
      <c r="P1909" s="1983">
        <f t="shared" si="67"/>
        <v>0</v>
      </c>
      <c r="Q1909" s="1984" t="str" cm="1">
        <f t="array" aca="1" ref="Q1909" ca="1">IF(ISNUMBER(P1909),IF(P1909=100%,"CUMPLIDA",IF(AND(ISNUMBER(L1909),ISNUMBER(INDIRECT("FECHA_"&amp;$B1909,1))), IF(L1909&lt;=INDIRECT("FECHA_"&amp;$B1909,1),"INCUMPLIDA","PROCESO"), "VERIFICAR FECHA")),"SIN VALOR AVANCE")</f>
        <v>PROCESO</v>
      </c>
    </row>
    <row r="1910" spans="1:17" ht="90.75" x14ac:dyDescent="0.2">
      <c r="A1910" s="1990" t="s">
        <v>18</v>
      </c>
      <c r="B1910" s="1974" t="s">
        <v>14</v>
      </c>
      <c r="C1910" s="1976"/>
      <c r="D1910" s="1976"/>
      <c r="E1910" s="1978"/>
      <c r="F1910" s="1978"/>
      <c r="G1910" s="1978" t="s">
        <v>3267</v>
      </c>
      <c r="H1910" s="1977" t="s">
        <v>3268</v>
      </c>
      <c r="I1910" s="1979" t="s">
        <v>3269</v>
      </c>
      <c r="J1910" s="1980">
        <v>1</v>
      </c>
      <c r="K1910" s="1981">
        <v>45548</v>
      </c>
      <c r="L1910" s="1981">
        <v>45716</v>
      </c>
      <c r="M1910" s="1982">
        <f t="shared" si="66"/>
        <v>24</v>
      </c>
      <c r="N1910" s="1983">
        <v>0</v>
      </c>
      <c r="O1910" s="1979" t="s">
        <v>3270</v>
      </c>
      <c r="P1910" s="1983">
        <f t="shared" si="67"/>
        <v>0</v>
      </c>
      <c r="Q1910" s="1984" t="str" cm="1">
        <f t="array" aca="1" ref="Q1910" ca="1">IF(ISNUMBER(P1910),IF(P1910=100%,"CUMPLIDA",IF(AND(ISNUMBER(L1910),ISNUMBER(INDIRECT("FECHA_"&amp;$B1910,1))), IF(L1910&lt;=INDIRECT("FECHA_"&amp;$B1910,1),"INCUMPLIDA","PROCESO"), "VERIFICAR FECHA")),"SIN VALOR AVANCE")</f>
        <v>INCUMPLIDA</v>
      </c>
    </row>
    <row r="1911" spans="1:17" ht="180" x14ac:dyDescent="0.2">
      <c r="A1911" s="1990" t="s">
        <v>18</v>
      </c>
      <c r="B1911" s="1974" t="s">
        <v>14</v>
      </c>
      <c r="C1911" s="1976"/>
      <c r="D1911" s="1976"/>
      <c r="E1911" s="1978"/>
      <c r="F1911" s="1978"/>
      <c r="G1911" s="1978"/>
      <c r="H1911" s="1977" t="s">
        <v>3271</v>
      </c>
      <c r="I1911" s="1979" t="s">
        <v>3272</v>
      </c>
      <c r="J1911" s="1980">
        <v>1</v>
      </c>
      <c r="K1911" s="1981">
        <v>45597</v>
      </c>
      <c r="L1911" s="2000">
        <v>45924</v>
      </c>
      <c r="M1911" s="1982">
        <f t="shared" si="66"/>
        <v>46.714285714285715</v>
      </c>
      <c r="N1911" s="1983">
        <v>0</v>
      </c>
      <c r="O1911" s="1979" t="s">
        <v>3273</v>
      </c>
      <c r="P1911" s="1983">
        <f t="shared" si="67"/>
        <v>0</v>
      </c>
      <c r="Q1911" s="1984" t="str" cm="1">
        <f t="array" aca="1" ref="Q1911" ca="1">IF(ISNUMBER(P1911),IF(P1911=100%,"CUMPLIDA",IF(AND(ISNUMBER(L1911),ISNUMBER(INDIRECT("FECHA_"&amp;$B1911,1))), IF(L1911&lt;=INDIRECT("FECHA_"&amp;$B1911,1),"INCUMPLIDA","PROCESO"), "VERIFICAR FECHA")),"SIN VALOR AVANCE")</f>
        <v>PROCESO</v>
      </c>
    </row>
    <row r="1912" spans="1:17" ht="60.75" x14ac:dyDescent="0.2">
      <c r="A1912" s="1990" t="s">
        <v>18</v>
      </c>
      <c r="B1912" s="1974" t="s">
        <v>14</v>
      </c>
      <c r="C1912" s="1976"/>
      <c r="D1912" s="1976"/>
      <c r="E1912" s="1978"/>
      <c r="F1912" s="1978"/>
      <c r="G1912" s="1978"/>
      <c r="H1912" s="1977" t="s">
        <v>3274</v>
      </c>
      <c r="I1912" s="1979" t="s">
        <v>3275</v>
      </c>
      <c r="J1912" s="1980">
        <v>1</v>
      </c>
      <c r="K1912" s="1981">
        <v>45566</v>
      </c>
      <c r="L1912" s="2000">
        <v>45925</v>
      </c>
      <c r="M1912" s="1982">
        <f t="shared" si="66"/>
        <v>51.285714285714285</v>
      </c>
      <c r="N1912" s="1983">
        <v>0</v>
      </c>
      <c r="O1912" s="1979" t="s">
        <v>3276</v>
      </c>
      <c r="P1912" s="1983">
        <f t="shared" si="67"/>
        <v>0</v>
      </c>
      <c r="Q1912" s="1984" t="str" cm="1">
        <f t="array" aca="1" ref="Q1912" ca="1">IF(ISNUMBER(P1912),IF(P1912=100%,"CUMPLIDA",IF(AND(ISNUMBER(L1912),ISNUMBER(INDIRECT("FECHA_"&amp;$B1912,1))), IF(L1912&lt;=INDIRECT("FECHA_"&amp;$B1912,1),"INCUMPLIDA","PROCESO"), "VERIFICAR FECHA")),"SIN VALOR AVANCE")</f>
        <v>PROCESO</v>
      </c>
    </row>
    <row r="1913" spans="1:17" ht="75.75" x14ac:dyDescent="0.2">
      <c r="A1913" s="1990" t="s">
        <v>18</v>
      </c>
      <c r="B1913" s="1974" t="s">
        <v>14</v>
      </c>
      <c r="C1913" s="1976"/>
      <c r="D1913" s="1976"/>
      <c r="E1913" s="1978"/>
      <c r="F1913" s="1978"/>
      <c r="G1913" s="1978" t="s">
        <v>3284</v>
      </c>
      <c r="H1913" s="1977" t="s">
        <v>3285</v>
      </c>
      <c r="I1913" s="1987" t="s">
        <v>3286</v>
      </c>
      <c r="J1913" s="1980">
        <v>1</v>
      </c>
      <c r="K1913" s="1981">
        <v>45748</v>
      </c>
      <c r="L1913" s="1981">
        <v>45838</v>
      </c>
      <c r="M1913" s="1982">
        <f t="shared" si="66"/>
        <v>12.857142857142858</v>
      </c>
      <c r="N1913" s="1983">
        <v>0</v>
      </c>
      <c r="O1913" s="1979" t="s">
        <v>3287</v>
      </c>
      <c r="P1913" s="1983">
        <f t="shared" si="67"/>
        <v>0</v>
      </c>
      <c r="Q1913" s="1984" t="str" cm="1">
        <f t="array" aca="1" ref="Q1913" ca="1">IF(ISNUMBER(P1913),IF(P1913=100%,"CUMPLIDA",IF(AND(ISNUMBER(L1913),ISNUMBER(INDIRECT("FECHA_"&amp;$B1913,1))), IF(L1913&lt;=INDIRECT("FECHA_"&amp;$B1913,1),"INCUMPLIDA","PROCESO"), "VERIFICAR FECHA")),"SIN VALOR AVANCE")</f>
        <v>PROCESO</v>
      </c>
    </row>
    <row r="1914" spans="1:17" ht="90.75" x14ac:dyDescent="0.2">
      <c r="A1914" s="1990" t="s">
        <v>18</v>
      </c>
      <c r="B1914" s="1974" t="s">
        <v>14</v>
      </c>
      <c r="C1914" s="1976"/>
      <c r="D1914" s="1976"/>
      <c r="E1914" s="1978"/>
      <c r="F1914" s="1978"/>
      <c r="G1914" s="1978"/>
      <c r="H1914" s="1977" t="s">
        <v>3288</v>
      </c>
      <c r="I1914" s="1979" t="s">
        <v>3289</v>
      </c>
      <c r="J1914" s="1980">
        <v>1</v>
      </c>
      <c r="K1914" s="1981">
        <v>45839</v>
      </c>
      <c r="L1914" s="1981">
        <v>45869</v>
      </c>
      <c r="M1914" s="1982">
        <f t="shared" si="66"/>
        <v>4.2857142857142856</v>
      </c>
      <c r="N1914" s="1983">
        <v>0</v>
      </c>
      <c r="O1914" s="1979" t="s">
        <v>3280</v>
      </c>
      <c r="P1914" s="1983">
        <f t="shared" si="67"/>
        <v>0</v>
      </c>
      <c r="Q1914" s="1984" t="str" cm="1">
        <f t="array" aca="1" ref="Q1914" ca="1">IF(ISNUMBER(P1914),IF(P1914=100%,"CUMPLIDA",IF(AND(ISNUMBER(L1914),ISNUMBER(INDIRECT("FECHA_"&amp;$B1914,1))), IF(L1914&lt;=INDIRECT("FECHA_"&amp;$B1914,1),"INCUMPLIDA","PROCESO"), "VERIFICAR FECHA")),"SIN VALOR AVANCE")</f>
        <v>PROCESO</v>
      </c>
    </row>
    <row r="1915" spans="1:17" ht="150" x14ac:dyDescent="0.2">
      <c r="A1915" s="1990" t="s">
        <v>18</v>
      </c>
      <c r="B1915" s="1974" t="s">
        <v>14</v>
      </c>
      <c r="C1915" s="1976"/>
      <c r="D1915" s="1976"/>
      <c r="E1915" s="1978"/>
      <c r="F1915" s="1978"/>
      <c r="G1915" s="1978"/>
      <c r="H1915" s="1977" t="s">
        <v>3290</v>
      </c>
      <c r="I1915" s="1979" t="s">
        <v>3291</v>
      </c>
      <c r="J1915" s="1980">
        <v>1</v>
      </c>
      <c r="K1915" s="1981">
        <v>45870</v>
      </c>
      <c r="L1915" s="1981">
        <v>46022</v>
      </c>
      <c r="M1915" s="1982">
        <f t="shared" si="66"/>
        <v>21.714285714285715</v>
      </c>
      <c r="N1915" s="1983">
        <v>0</v>
      </c>
      <c r="O1915" s="1979" t="s">
        <v>3283</v>
      </c>
      <c r="P1915" s="1983">
        <f t="shared" si="67"/>
        <v>0</v>
      </c>
      <c r="Q1915" s="1984" t="str" cm="1">
        <f t="array" aca="1" ref="Q1915" ca="1">IF(ISNUMBER(P1915),IF(P1915=100%,"CUMPLIDA",IF(AND(ISNUMBER(L1915),ISNUMBER(INDIRECT("FECHA_"&amp;$B1915,1))), IF(L1915&lt;=INDIRECT("FECHA_"&amp;$B1915,1),"INCUMPLIDA","PROCESO"), "VERIFICAR FECHA")),"SIN VALOR AVANCE")</f>
        <v>PROCESO</v>
      </c>
    </row>
    <row r="1916" spans="1:17" ht="90.75" x14ac:dyDescent="0.2">
      <c r="A1916" s="1990" t="s">
        <v>18</v>
      </c>
      <c r="B1916" s="1974" t="s">
        <v>14</v>
      </c>
      <c r="C1916" s="1976"/>
      <c r="D1916" s="1976"/>
      <c r="E1916" s="1978"/>
      <c r="F1916" s="1978"/>
      <c r="G1916" s="1978" t="s">
        <v>3293</v>
      </c>
      <c r="H1916" s="1977" t="s">
        <v>3294</v>
      </c>
      <c r="I1916" s="2001" t="s">
        <v>3295</v>
      </c>
      <c r="J1916" s="1980">
        <v>1</v>
      </c>
      <c r="K1916" s="1981">
        <v>45536</v>
      </c>
      <c r="L1916" s="1981">
        <v>45580</v>
      </c>
      <c r="M1916" s="1982">
        <f t="shared" si="66"/>
        <v>6.2857142857142856</v>
      </c>
      <c r="N1916" s="1983">
        <v>1</v>
      </c>
      <c r="O1916" s="1979" t="s">
        <v>3270</v>
      </c>
      <c r="P1916" s="1983">
        <f t="shared" si="67"/>
        <v>1</v>
      </c>
      <c r="Q1916" s="1984" t="str" cm="1">
        <f t="array" aca="1" ref="Q1916" ca="1">IF(ISNUMBER(P1916),IF(P1916=100%,"CUMPLIDA",IF(AND(ISNUMBER(L1916),ISNUMBER(INDIRECT("FECHA_"&amp;$B1916,1))), IF(L1916&lt;=INDIRECT("FECHA_"&amp;$B1916,1),"INCUMPLIDA","PROCESO"), "VERIFICAR FECHA")),"SIN VALOR AVANCE")</f>
        <v>CUMPLIDA</v>
      </c>
    </row>
    <row r="1917" spans="1:17" ht="90.75" x14ac:dyDescent="0.2">
      <c r="A1917" s="1990" t="s">
        <v>18</v>
      </c>
      <c r="B1917" s="1974" t="s">
        <v>14</v>
      </c>
      <c r="C1917" s="1976"/>
      <c r="D1917" s="1976"/>
      <c r="E1917" s="1978"/>
      <c r="F1917" s="1978"/>
      <c r="G1917" s="1978"/>
      <c r="H1917" s="1977" t="s">
        <v>3296</v>
      </c>
      <c r="I1917" s="2001"/>
      <c r="J1917" s="1980">
        <v>1</v>
      </c>
      <c r="K1917" s="1981">
        <v>45643</v>
      </c>
      <c r="L1917" s="1981">
        <v>45657</v>
      </c>
      <c r="M1917" s="1982">
        <f t="shared" si="66"/>
        <v>2</v>
      </c>
      <c r="N1917" s="1983">
        <v>1</v>
      </c>
      <c r="O1917" s="1979" t="s">
        <v>3270</v>
      </c>
      <c r="P1917" s="1983">
        <f t="shared" si="67"/>
        <v>1</v>
      </c>
      <c r="Q1917" s="1984" t="str" cm="1">
        <f t="array" aca="1" ref="Q1917" ca="1">IF(ISNUMBER(P1917),IF(P1917=100%,"CUMPLIDA",IF(AND(ISNUMBER(L1917),ISNUMBER(INDIRECT("FECHA_"&amp;$B1917,1))), IF(L1917&lt;=INDIRECT("FECHA_"&amp;$B1917,1),"INCUMPLIDA","PROCESO"), "VERIFICAR FECHA")),"SIN VALOR AVANCE")</f>
        <v>CUMPLIDA</v>
      </c>
    </row>
    <row r="1918" spans="1:17" ht="90.75" x14ac:dyDescent="0.2">
      <c r="A1918" s="1990" t="s">
        <v>18</v>
      </c>
      <c r="B1918" s="1974" t="s">
        <v>14</v>
      </c>
      <c r="C1918" s="1976"/>
      <c r="D1918" s="1976"/>
      <c r="E1918" s="1978"/>
      <c r="F1918" s="1978"/>
      <c r="G1918" s="1978"/>
      <c r="H1918" s="1977" t="s">
        <v>3297</v>
      </c>
      <c r="I1918" s="2001"/>
      <c r="J1918" s="1980">
        <v>1</v>
      </c>
      <c r="K1918" s="1981">
        <v>45536</v>
      </c>
      <c r="L1918" s="1981">
        <v>45626</v>
      </c>
      <c r="M1918" s="1982">
        <f t="shared" si="66"/>
        <v>12.857142857142858</v>
      </c>
      <c r="N1918" s="1983">
        <v>1</v>
      </c>
      <c r="O1918" s="1979" t="s">
        <v>3270</v>
      </c>
      <c r="P1918" s="1983">
        <f t="shared" si="67"/>
        <v>1</v>
      </c>
      <c r="Q1918" s="1984" t="str" cm="1">
        <f t="array" aca="1" ref="Q1918" ca="1">IF(ISNUMBER(P1918),IF(P1918=100%,"CUMPLIDA",IF(AND(ISNUMBER(L1918),ISNUMBER(INDIRECT("FECHA_"&amp;$B1918,1))), IF(L1918&lt;=INDIRECT("FECHA_"&amp;$B1918,1),"INCUMPLIDA","PROCESO"), "VERIFICAR FECHA")),"SIN VALOR AVANCE")</f>
        <v>CUMPLIDA</v>
      </c>
    </row>
    <row r="1919" spans="1:17" ht="105" x14ac:dyDescent="0.2">
      <c r="A1919" s="1990" t="s">
        <v>18</v>
      </c>
      <c r="B1919" s="1974" t="s">
        <v>14</v>
      </c>
      <c r="C1919" s="1976"/>
      <c r="D1919" s="1976"/>
      <c r="E1919" s="1978"/>
      <c r="F1919" s="1978"/>
      <c r="G1919" s="1978"/>
      <c r="H1919" s="1977" t="s">
        <v>3298</v>
      </c>
      <c r="I1919" s="1979" t="s">
        <v>3299</v>
      </c>
      <c r="J1919" s="1980">
        <v>1</v>
      </c>
      <c r="K1919" s="1981">
        <v>45643</v>
      </c>
      <c r="L1919" s="1981">
        <v>45716</v>
      </c>
      <c r="M1919" s="1982">
        <f t="shared" si="66"/>
        <v>10.428571428571429</v>
      </c>
      <c r="N1919" s="1983">
        <v>1</v>
      </c>
      <c r="O1919" s="1979" t="s">
        <v>3300</v>
      </c>
      <c r="P1919" s="1983">
        <f t="shared" si="67"/>
        <v>1</v>
      </c>
      <c r="Q1919" s="1984" t="str" cm="1">
        <f t="array" aca="1" ref="Q1919" ca="1">IF(ISNUMBER(P1919),IF(P1919=100%,"CUMPLIDA",IF(AND(ISNUMBER(L1919),ISNUMBER(INDIRECT("FECHA_"&amp;$B1919,1))), IF(L1919&lt;=INDIRECT("FECHA_"&amp;$B1919,1),"INCUMPLIDA","PROCESO"), "VERIFICAR FECHA")),"SIN VALOR AVANCE")</f>
        <v>CUMPLIDA</v>
      </c>
    </row>
    <row r="1920" spans="1:17" ht="225" x14ac:dyDescent="0.2">
      <c r="A1920" s="1990" t="s">
        <v>18</v>
      </c>
      <c r="B1920" s="1974" t="s">
        <v>14</v>
      </c>
      <c r="C1920" s="1976"/>
      <c r="D1920" s="1976"/>
      <c r="E1920" s="1978"/>
      <c r="F1920" s="1978"/>
      <c r="G1920" s="1978"/>
      <c r="H1920" s="1977" t="s">
        <v>3301</v>
      </c>
      <c r="I1920" s="1999" t="s">
        <v>3302</v>
      </c>
      <c r="J1920" s="1980">
        <v>1</v>
      </c>
      <c r="K1920" s="1981">
        <v>45717</v>
      </c>
      <c r="L1920" s="1981">
        <v>45734</v>
      </c>
      <c r="M1920" s="1982">
        <f t="shared" si="66"/>
        <v>2.4285714285714284</v>
      </c>
      <c r="N1920" s="1983">
        <v>1</v>
      </c>
      <c r="O1920" s="1979" t="s">
        <v>3276</v>
      </c>
      <c r="P1920" s="1983">
        <f t="shared" si="67"/>
        <v>1</v>
      </c>
      <c r="Q1920" s="1984" t="str" cm="1">
        <f t="array" aca="1" ref="Q1920" ca="1">IF(ISNUMBER(P1920),IF(P1920=100%,"CUMPLIDA",IF(AND(ISNUMBER(L1920),ISNUMBER(INDIRECT("FECHA_"&amp;$B1920,1))), IF(L1920&lt;=INDIRECT("FECHA_"&amp;$B1920,1),"INCUMPLIDA","PROCESO"), "VERIFICAR FECHA")),"SIN VALOR AVANCE")</f>
        <v>CUMPLIDA</v>
      </c>
    </row>
    <row r="1921" spans="1:17" ht="90.75" x14ac:dyDescent="0.2">
      <c r="A1921" s="1990" t="s">
        <v>18</v>
      </c>
      <c r="B1921" s="1974" t="s">
        <v>14</v>
      </c>
      <c r="C1921" s="1976"/>
      <c r="D1921" s="1976"/>
      <c r="E1921" s="1978"/>
      <c r="F1921" s="1978"/>
      <c r="G1921" s="1978" t="s">
        <v>3267</v>
      </c>
      <c r="H1921" s="1977" t="s">
        <v>3268</v>
      </c>
      <c r="I1921" s="1979" t="s">
        <v>3269</v>
      </c>
      <c r="J1921" s="1980">
        <v>1</v>
      </c>
      <c r="K1921" s="1981">
        <v>45548</v>
      </c>
      <c r="L1921" s="1981">
        <v>45716</v>
      </c>
      <c r="M1921" s="1982">
        <f t="shared" si="66"/>
        <v>24</v>
      </c>
      <c r="N1921" s="1983">
        <v>1</v>
      </c>
      <c r="O1921" s="1979" t="s">
        <v>3270</v>
      </c>
      <c r="P1921" s="1983">
        <f t="shared" si="67"/>
        <v>1</v>
      </c>
      <c r="Q1921" s="1984" t="str" cm="1">
        <f t="array" aca="1" ref="Q1921" ca="1">IF(ISNUMBER(P1921),IF(P1921=100%,"CUMPLIDA",IF(AND(ISNUMBER(L1921),ISNUMBER(INDIRECT("FECHA_"&amp;$B1921,1))), IF(L1921&lt;=INDIRECT("FECHA_"&amp;$B1921,1),"INCUMPLIDA","PROCESO"), "VERIFICAR FECHA")),"SIN VALOR AVANCE")</f>
        <v>CUMPLIDA</v>
      </c>
    </row>
    <row r="1922" spans="1:17" ht="180" x14ac:dyDescent="0.2">
      <c r="A1922" s="1990" t="s">
        <v>18</v>
      </c>
      <c r="B1922" s="1974" t="s">
        <v>14</v>
      </c>
      <c r="C1922" s="1976"/>
      <c r="D1922" s="1976"/>
      <c r="E1922" s="1978"/>
      <c r="F1922" s="1978"/>
      <c r="G1922" s="1978"/>
      <c r="H1922" s="1977" t="s">
        <v>3271</v>
      </c>
      <c r="I1922" s="1979" t="s">
        <v>3272</v>
      </c>
      <c r="J1922" s="1980">
        <v>1</v>
      </c>
      <c r="K1922" s="1981">
        <v>45597</v>
      </c>
      <c r="L1922" s="2000">
        <v>45924</v>
      </c>
      <c r="M1922" s="1982">
        <f t="shared" si="66"/>
        <v>46.714285714285715</v>
      </c>
      <c r="N1922" s="1983">
        <v>0</v>
      </c>
      <c r="O1922" s="1979" t="s">
        <v>3273</v>
      </c>
      <c r="P1922" s="1983">
        <f t="shared" si="67"/>
        <v>0</v>
      </c>
      <c r="Q1922" s="1984" t="str" cm="1">
        <f t="array" aca="1" ref="Q1922" ca="1">IF(ISNUMBER(P1922),IF(P1922=100%,"CUMPLIDA",IF(AND(ISNUMBER(L1922),ISNUMBER(INDIRECT("FECHA_"&amp;$B1922,1))), IF(L1922&lt;=INDIRECT("FECHA_"&amp;$B1922,1),"INCUMPLIDA","PROCESO"), "VERIFICAR FECHA")),"SIN VALOR AVANCE")</f>
        <v>PROCESO</v>
      </c>
    </row>
    <row r="1923" spans="1:17" ht="60.75" x14ac:dyDescent="0.2">
      <c r="A1923" s="1990" t="s">
        <v>18</v>
      </c>
      <c r="B1923" s="1974" t="s">
        <v>14</v>
      </c>
      <c r="C1923" s="1976"/>
      <c r="D1923" s="1976"/>
      <c r="E1923" s="1978"/>
      <c r="F1923" s="1978"/>
      <c r="G1923" s="1978"/>
      <c r="H1923" s="1977" t="s">
        <v>3274</v>
      </c>
      <c r="I1923" s="1979" t="s">
        <v>3275</v>
      </c>
      <c r="J1923" s="1980">
        <v>1</v>
      </c>
      <c r="K1923" s="1981">
        <v>45566</v>
      </c>
      <c r="L1923" s="2000">
        <v>45925</v>
      </c>
      <c r="M1923" s="1982">
        <f t="shared" si="66"/>
        <v>51.285714285714285</v>
      </c>
      <c r="N1923" s="1983">
        <v>0</v>
      </c>
      <c r="O1923" s="1979" t="s">
        <v>3276</v>
      </c>
      <c r="P1923" s="1983">
        <f t="shared" si="67"/>
        <v>0</v>
      </c>
      <c r="Q1923" s="1984" t="str" cm="1">
        <f t="array" aca="1" ref="Q1923" ca="1">IF(ISNUMBER(P1923),IF(P1923=100%,"CUMPLIDA",IF(AND(ISNUMBER(L1923),ISNUMBER(INDIRECT("FECHA_"&amp;$B1923,1))), IF(L1923&lt;=INDIRECT("FECHA_"&amp;$B1923,1),"INCUMPLIDA","PROCESO"), "VERIFICAR FECHA")),"SIN VALOR AVANCE")</f>
        <v>PROCESO</v>
      </c>
    </row>
    <row r="1924" spans="1:17" ht="105" x14ac:dyDescent="0.2">
      <c r="A1924" s="1990" t="s">
        <v>18</v>
      </c>
      <c r="B1924" s="1974" t="s">
        <v>14</v>
      </c>
      <c r="C1924" s="1976"/>
      <c r="D1924" s="1976"/>
      <c r="E1924" s="1978"/>
      <c r="F1924" s="1978"/>
      <c r="G1924" s="1978" t="s">
        <v>3277</v>
      </c>
      <c r="H1924" s="1977" t="s">
        <v>3278</v>
      </c>
      <c r="I1924" s="1979" t="s">
        <v>3279</v>
      </c>
      <c r="J1924" s="1980">
        <v>1</v>
      </c>
      <c r="K1924" s="1981">
        <v>45658</v>
      </c>
      <c r="L1924" s="1981">
        <v>45716</v>
      </c>
      <c r="M1924" s="1982">
        <f t="shared" si="66"/>
        <v>8.2857142857142865</v>
      </c>
      <c r="N1924" s="1983">
        <v>0</v>
      </c>
      <c r="O1924" s="1979" t="s">
        <v>3280</v>
      </c>
      <c r="P1924" s="1983">
        <f t="shared" si="67"/>
        <v>0</v>
      </c>
      <c r="Q1924" s="1984" t="str" cm="1">
        <f t="array" aca="1" ref="Q1924" ca="1">IF(ISNUMBER(P1924),IF(P1924=100%,"CUMPLIDA",IF(AND(ISNUMBER(L1924),ISNUMBER(INDIRECT("FECHA_"&amp;$B1924,1))), IF(L1924&lt;=INDIRECT("FECHA_"&amp;$B1924,1),"INCUMPLIDA","PROCESO"), "VERIFICAR FECHA")),"SIN VALOR AVANCE")</f>
        <v>INCUMPLIDA</v>
      </c>
    </row>
    <row r="1925" spans="1:17" ht="60" x14ac:dyDescent="0.2">
      <c r="A1925" s="1990" t="s">
        <v>18</v>
      </c>
      <c r="B1925" s="1974" t="s">
        <v>14</v>
      </c>
      <c r="C1925" s="1976"/>
      <c r="D1925" s="1976"/>
      <c r="E1925" s="1978"/>
      <c r="F1925" s="1978"/>
      <c r="G1925" s="1978"/>
      <c r="H1925" s="1977" t="s">
        <v>3281</v>
      </c>
      <c r="I1925" s="1979" t="s">
        <v>3282</v>
      </c>
      <c r="J1925" s="1980">
        <v>1</v>
      </c>
      <c r="K1925" s="1981">
        <v>45717</v>
      </c>
      <c r="L1925" s="1981">
        <v>45992</v>
      </c>
      <c r="M1925" s="1982">
        <f t="shared" ref="M1925:M1988" si="68">(L1925-K1925)/7</f>
        <v>39.285714285714285</v>
      </c>
      <c r="N1925" s="1983">
        <v>0</v>
      </c>
      <c r="O1925" s="1979" t="s">
        <v>3283</v>
      </c>
      <c r="P1925" s="1983">
        <f t="shared" si="67"/>
        <v>0</v>
      </c>
      <c r="Q1925" s="1984" t="str" cm="1">
        <f t="array" aca="1" ref="Q1925" ca="1">IF(ISNUMBER(P1925),IF(P1925=100%,"CUMPLIDA",IF(AND(ISNUMBER(L1925),ISNUMBER(INDIRECT("FECHA_"&amp;$B1925,1))), IF(L1925&lt;=INDIRECT("FECHA_"&amp;$B1925,1),"INCUMPLIDA","PROCESO"), "VERIFICAR FECHA")),"SIN VALOR AVANCE")</f>
        <v>PROCESO</v>
      </c>
    </row>
    <row r="1926" spans="1:17" ht="90.75" x14ac:dyDescent="0.2">
      <c r="A1926" s="1990" t="s">
        <v>18</v>
      </c>
      <c r="B1926" s="1974" t="s">
        <v>14</v>
      </c>
      <c r="C1926" s="1976"/>
      <c r="D1926" s="1976"/>
      <c r="E1926" s="1978"/>
      <c r="F1926" s="1978"/>
      <c r="G1926" s="1978" t="s">
        <v>3284</v>
      </c>
      <c r="H1926" s="1977" t="s">
        <v>3285</v>
      </c>
      <c r="I1926" s="1987" t="s">
        <v>3286</v>
      </c>
      <c r="J1926" s="1980">
        <v>1</v>
      </c>
      <c r="K1926" s="1981">
        <v>45748</v>
      </c>
      <c r="L1926" s="1981">
        <v>45838</v>
      </c>
      <c r="M1926" s="1982">
        <f t="shared" si="68"/>
        <v>12.857142857142858</v>
      </c>
      <c r="N1926" s="1983">
        <v>0</v>
      </c>
      <c r="O1926" s="1979" t="s">
        <v>3303</v>
      </c>
      <c r="P1926" s="1983">
        <f t="shared" si="67"/>
        <v>0</v>
      </c>
      <c r="Q1926" s="1984" t="str" cm="1">
        <f t="array" aca="1" ref="Q1926" ca="1">IF(ISNUMBER(P1926),IF(P1926=100%,"CUMPLIDA",IF(AND(ISNUMBER(L1926),ISNUMBER(INDIRECT("FECHA_"&amp;$B1926,1))), IF(L1926&lt;=INDIRECT("FECHA_"&amp;$B1926,1),"INCUMPLIDA","PROCESO"), "VERIFICAR FECHA")),"SIN VALOR AVANCE")</f>
        <v>PROCESO</v>
      </c>
    </row>
    <row r="1927" spans="1:17" ht="90.75" x14ac:dyDescent="0.2">
      <c r="A1927" s="1990" t="s">
        <v>18</v>
      </c>
      <c r="B1927" s="1974" t="s">
        <v>14</v>
      </c>
      <c r="C1927" s="1976"/>
      <c r="D1927" s="1976"/>
      <c r="E1927" s="1978"/>
      <c r="F1927" s="1978"/>
      <c r="G1927" s="1978"/>
      <c r="H1927" s="1977" t="s">
        <v>3288</v>
      </c>
      <c r="I1927" s="1979" t="s">
        <v>3289</v>
      </c>
      <c r="J1927" s="1980">
        <v>1</v>
      </c>
      <c r="K1927" s="1981">
        <v>45839</v>
      </c>
      <c r="L1927" s="1981">
        <v>45869</v>
      </c>
      <c r="M1927" s="1982">
        <f t="shared" si="68"/>
        <v>4.2857142857142856</v>
      </c>
      <c r="N1927" s="1983">
        <v>0</v>
      </c>
      <c r="O1927" s="1979" t="s">
        <v>3280</v>
      </c>
      <c r="P1927" s="1983">
        <f t="shared" si="67"/>
        <v>0</v>
      </c>
      <c r="Q1927" s="1984" t="str" cm="1">
        <f t="array" aca="1" ref="Q1927" ca="1">IF(ISNUMBER(P1927),IF(P1927=100%,"CUMPLIDA",IF(AND(ISNUMBER(L1927),ISNUMBER(INDIRECT("FECHA_"&amp;$B1927,1))), IF(L1927&lt;=INDIRECT("FECHA_"&amp;$B1927,1),"INCUMPLIDA","PROCESO"), "VERIFICAR FECHA")),"SIN VALOR AVANCE")</f>
        <v>PROCESO</v>
      </c>
    </row>
    <row r="1928" spans="1:17" ht="150" x14ac:dyDescent="0.2">
      <c r="A1928" s="1990" t="s">
        <v>18</v>
      </c>
      <c r="B1928" s="1974" t="s">
        <v>14</v>
      </c>
      <c r="C1928" s="1976"/>
      <c r="D1928" s="1976"/>
      <c r="E1928" s="1978"/>
      <c r="F1928" s="1978"/>
      <c r="G1928" s="1978"/>
      <c r="H1928" s="1977" t="s">
        <v>3290</v>
      </c>
      <c r="I1928" s="1979" t="s">
        <v>3291</v>
      </c>
      <c r="J1928" s="1980">
        <v>1</v>
      </c>
      <c r="K1928" s="1981">
        <v>45870</v>
      </c>
      <c r="L1928" s="1981">
        <v>46022</v>
      </c>
      <c r="M1928" s="1982">
        <f t="shared" si="68"/>
        <v>21.714285714285715</v>
      </c>
      <c r="N1928" s="1983">
        <v>0</v>
      </c>
      <c r="O1928" s="1979" t="s">
        <v>3283</v>
      </c>
      <c r="P1928" s="1983">
        <f t="shared" si="67"/>
        <v>0</v>
      </c>
      <c r="Q1928" s="1984" t="str" cm="1">
        <f t="array" aca="1" ref="Q1928" ca="1">IF(ISNUMBER(P1928),IF(P1928=100%,"CUMPLIDA",IF(AND(ISNUMBER(L1928),ISNUMBER(INDIRECT("FECHA_"&amp;$B1928,1))), IF(L1928&lt;=INDIRECT("FECHA_"&amp;$B1928,1),"INCUMPLIDA","PROCESO"), "VERIFICAR FECHA")),"SIN VALOR AVANCE")</f>
        <v>PROCESO</v>
      </c>
    </row>
    <row r="1929" spans="1:17" ht="90.75" x14ac:dyDescent="0.2">
      <c r="A1929" s="1990" t="s">
        <v>18</v>
      </c>
      <c r="B1929" s="1974" t="s">
        <v>14</v>
      </c>
      <c r="C1929" s="1976"/>
      <c r="D1929" s="1976"/>
      <c r="E1929" s="1978"/>
      <c r="F1929" s="1978"/>
      <c r="G1929" s="1978" t="s">
        <v>3267</v>
      </c>
      <c r="H1929" s="1977" t="s">
        <v>3268</v>
      </c>
      <c r="I1929" s="1979" t="s">
        <v>3269</v>
      </c>
      <c r="J1929" s="1980">
        <v>1</v>
      </c>
      <c r="K1929" s="1981">
        <v>45548</v>
      </c>
      <c r="L1929" s="1981">
        <v>45716</v>
      </c>
      <c r="M1929" s="1982">
        <f t="shared" si="68"/>
        <v>24</v>
      </c>
      <c r="N1929" s="1983">
        <v>0</v>
      </c>
      <c r="O1929" s="1979" t="s">
        <v>3270</v>
      </c>
      <c r="P1929" s="1983">
        <f t="shared" si="67"/>
        <v>0</v>
      </c>
      <c r="Q1929" s="1984" t="str" cm="1">
        <f t="array" aca="1" ref="Q1929" ca="1">IF(ISNUMBER(P1929),IF(P1929=100%,"CUMPLIDA",IF(AND(ISNUMBER(L1929),ISNUMBER(INDIRECT("FECHA_"&amp;$B1929,1))), IF(L1929&lt;=INDIRECT("FECHA_"&amp;$B1929,1),"INCUMPLIDA","PROCESO"), "VERIFICAR FECHA")),"SIN VALOR AVANCE")</f>
        <v>INCUMPLIDA</v>
      </c>
    </row>
    <row r="1930" spans="1:17" ht="180" x14ac:dyDescent="0.2">
      <c r="A1930" s="1990" t="s">
        <v>18</v>
      </c>
      <c r="B1930" s="1974" t="s">
        <v>14</v>
      </c>
      <c r="C1930" s="1976"/>
      <c r="D1930" s="1976"/>
      <c r="E1930" s="1978"/>
      <c r="F1930" s="1978"/>
      <c r="G1930" s="1978"/>
      <c r="H1930" s="1977" t="s">
        <v>3271</v>
      </c>
      <c r="I1930" s="1979" t="s">
        <v>3272</v>
      </c>
      <c r="J1930" s="1980">
        <v>1</v>
      </c>
      <c r="K1930" s="1981">
        <v>45597</v>
      </c>
      <c r="L1930" s="2000">
        <v>45924</v>
      </c>
      <c r="M1930" s="1982">
        <f t="shared" si="68"/>
        <v>46.714285714285715</v>
      </c>
      <c r="N1930" s="1983">
        <v>0</v>
      </c>
      <c r="O1930" s="1979" t="s">
        <v>3273</v>
      </c>
      <c r="P1930" s="1983">
        <f t="shared" si="67"/>
        <v>0</v>
      </c>
      <c r="Q1930" s="1984" t="str" cm="1">
        <f t="array" aca="1" ref="Q1930" ca="1">IF(ISNUMBER(P1930),IF(P1930=100%,"CUMPLIDA",IF(AND(ISNUMBER(L1930),ISNUMBER(INDIRECT("FECHA_"&amp;$B1930,1))), IF(L1930&lt;=INDIRECT("FECHA_"&amp;$B1930,1),"INCUMPLIDA","PROCESO"), "VERIFICAR FECHA")),"SIN VALOR AVANCE")</f>
        <v>PROCESO</v>
      </c>
    </row>
    <row r="1931" spans="1:17" ht="60.75" x14ac:dyDescent="0.2">
      <c r="A1931" s="1990" t="s">
        <v>18</v>
      </c>
      <c r="B1931" s="1974" t="s">
        <v>14</v>
      </c>
      <c r="C1931" s="1976"/>
      <c r="D1931" s="1976"/>
      <c r="E1931" s="1978"/>
      <c r="F1931" s="1978"/>
      <c r="G1931" s="1978"/>
      <c r="H1931" s="1977" t="s">
        <v>3274</v>
      </c>
      <c r="I1931" s="1979" t="s">
        <v>3275</v>
      </c>
      <c r="J1931" s="1980">
        <v>1</v>
      </c>
      <c r="K1931" s="1981">
        <v>45566</v>
      </c>
      <c r="L1931" s="2000">
        <v>45925</v>
      </c>
      <c r="M1931" s="1982">
        <f t="shared" si="68"/>
        <v>51.285714285714285</v>
      </c>
      <c r="N1931" s="1983">
        <v>0</v>
      </c>
      <c r="O1931" s="1979" t="s">
        <v>3276</v>
      </c>
      <c r="P1931" s="1983">
        <f t="shared" si="67"/>
        <v>0</v>
      </c>
      <c r="Q1931" s="1984" t="str" cm="1">
        <f t="array" aca="1" ref="Q1931" ca="1">IF(ISNUMBER(P1931),IF(P1931=100%,"CUMPLIDA",IF(AND(ISNUMBER(L1931),ISNUMBER(INDIRECT("FECHA_"&amp;$B1931,1))), IF(L1931&lt;=INDIRECT("FECHA_"&amp;$B1931,1),"INCUMPLIDA","PROCESO"), "VERIFICAR FECHA")),"SIN VALOR AVANCE")</f>
        <v>PROCESO</v>
      </c>
    </row>
    <row r="1932" spans="1:17" ht="105" x14ac:dyDescent="0.2">
      <c r="A1932" s="1990" t="s">
        <v>18</v>
      </c>
      <c r="B1932" s="1974" t="s">
        <v>14</v>
      </c>
      <c r="C1932" s="1976"/>
      <c r="D1932" s="1976"/>
      <c r="E1932" s="1978"/>
      <c r="F1932" s="1978"/>
      <c r="G1932" s="1978" t="s">
        <v>3277</v>
      </c>
      <c r="H1932" s="1977" t="s">
        <v>3278</v>
      </c>
      <c r="I1932" s="1979" t="s">
        <v>3279</v>
      </c>
      <c r="J1932" s="1980">
        <v>1</v>
      </c>
      <c r="K1932" s="1981">
        <v>45658</v>
      </c>
      <c r="L1932" s="1981">
        <v>45716</v>
      </c>
      <c r="M1932" s="1982">
        <f t="shared" si="68"/>
        <v>8.2857142857142865</v>
      </c>
      <c r="N1932" s="1983">
        <v>0</v>
      </c>
      <c r="O1932" s="1979" t="s">
        <v>3280</v>
      </c>
      <c r="P1932" s="1983">
        <f t="shared" si="67"/>
        <v>0</v>
      </c>
      <c r="Q1932" s="1984" t="str" cm="1">
        <f t="array" aca="1" ref="Q1932" ca="1">IF(ISNUMBER(P1932),IF(P1932=100%,"CUMPLIDA",IF(AND(ISNUMBER(L1932),ISNUMBER(INDIRECT("FECHA_"&amp;$B1932,1))), IF(L1932&lt;=INDIRECT("FECHA_"&amp;$B1932,1),"INCUMPLIDA","PROCESO"), "VERIFICAR FECHA")),"SIN VALOR AVANCE")</f>
        <v>INCUMPLIDA</v>
      </c>
    </row>
    <row r="1933" spans="1:17" ht="60" x14ac:dyDescent="0.2">
      <c r="A1933" s="1990" t="s">
        <v>18</v>
      </c>
      <c r="B1933" s="1974" t="s">
        <v>14</v>
      </c>
      <c r="C1933" s="1976"/>
      <c r="D1933" s="1976"/>
      <c r="E1933" s="1978"/>
      <c r="F1933" s="1978"/>
      <c r="G1933" s="1978"/>
      <c r="H1933" s="1977" t="s">
        <v>3281</v>
      </c>
      <c r="I1933" s="1979" t="s">
        <v>3282</v>
      </c>
      <c r="J1933" s="1980">
        <v>1</v>
      </c>
      <c r="K1933" s="1981">
        <v>45717</v>
      </c>
      <c r="L1933" s="1981">
        <v>45992</v>
      </c>
      <c r="M1933" s="1982">
        <f t="shared" si="68"/>
        <v>39.285714285714285</v>
      </c>
      <c r="N1933" s="1983">
        <v>0</v>
      </c>
      <c r="O1933" s="1979" t="s">
        <v>3283</v>
      </c>
      <c r="P1933" s="1983">
        <f t="shared" si="67"/>
        <v>0</v>
      </c>
      <c r="Q1933" s="1984" t="str" cm="1">
        <f t="array" aca="1" ref="Q1933" ca="1">IF(ISNUMBER(P1933),IF(P1933=100%,"CUMPLIDA",IF(AND(ISNUMBER(L1933),ISNUMBER(INDIRECT("FECHA_"&amp;$B1933,1))), IF(L1933&lt;=INDIRECT("FECHA_"&amp;$B1933,1),"INCUMPLIDA","PROCESO"), "VERIFICAR FECHA")),"SIN VALOR AVANCE")</f>
        <v>PROCESO</v>
      </c>
    </row>
    <row r="1934" spans="1:17" ht="90.75" x14ac:dyDescent="0.2">
      <c r="A1934" s="1990" t="s">
        <v>18</v>
      </c>
      <c r="B1934" s="1974" t="s">
        <v>14</v>
      </c>
      <c r="C1934" s="1976"/>
      <c r="D1934" s="1976"/>
      <c r="E1934" s="1978"/>
      <c r="F1934" s="1978"/>
      <c r="G1934" s="1978" t="s">
        <v>3284</v>
      </c>
      <c r="H1934" s="1977" t="s">
        <v>3285</v>
      </c>
      <c r="I1934" s="1987" t="s">
        <v>3286</v>
      </c>
      <c r="J1934" s="1980">
        <v>1</v>
      </c>
      <c r="K1934" s="1981">
        <v>45748</v>
      </c>
      <c r="L1934" s="1981">
        <v>45838</v>
      </c>
      <c r="M1934" s="1982">
        <f t="shared" si="68"/>
        <v>12.857142857142858</v>
      </c>
      <c r="N1934" s="1983">
        <v>0</v>
      </c>
      <c r="O1934" s="1979" t="s">
        <v>3303</v>
      </c>
      <c r="P1934" s="1983">
        <f t="shared" si="67"/>
        <v>0</v>
      </c>
      <c r="Q1934" s="1984" t="str" cm="1">
        <f t="array" aca="1" ref="Q1934" ca="1">IF(ISNUMBER(P1934),IF(P1934=100%,"CUMPLIDA",IF(AND(ISNUMBER(L1934),ISNUMBER(INDIRECT("FECHA_"&amp;$B1934,1))), IF(L1934&lt;=INDIRECT("FECHA_"&amp;$B1934,1),"INCUMPLIDA","PROCESO"), "VERIFICAR FECHA")),"SIN VALOR AVANCE")</f>
        <v>PROCESO</v>
      </c>
    </row>
    <row r="1935" spans="1:17" ht="90.75" x14ac:dyDescent="0.2">
      <c r="A1935" s="1990" t="s">
        <v>18</v>
      </c>
      <c r="B1935" s="1974" t="s">
        <v>14</v>
      </c>
      <c r="C1935" s="1976"/>
      <c r="D1935" s="1976"/>
      <c r="E1935" s="1978"/>
      <c r="F1935" s="1978"/>
      <c r="G1935" s="1978"/>
      <c r="H1935" s="1977" t="s">
        <v>3288</v>
      </c>
      <c r="I1935" s="1979" t="s">
        <v>3289</v>
      </c>
      <c r="J1935" s="1980">
        <v>1</v>
      </c>
      <c r="K1935" s="1981">
        <v>45839</v>
      </c>
      <c r="L1935" s="1981">
        <v>45869</v>
      </c>
      <c r="M1935" s="1982">
        <f t="shared" si="68"/>
        <v>4.2857142857142856</v>
      </c>
      <c r="N1935" s="1983">
        <v>0</v>
      </c>
      <c r="O1935" s="1979" t="s">
        <v>3280</v>
      </c>
      <c r="P1935" s="1983">
        <f t="shared" si="67"/>
        <v>0</v>
      </c>
      <c r="Q1935" s="1984" t="str" cm="1">
        <f t="array" aca="1" ref="Q1935" ca="1">IF(ISNUMBER(P1935),IF(P1935=100%,"CUMPLIDA",IF(AND(ISNUMBER(L1935),ISNUMBER(INDIRECT("FECHA_"&amp;$B1935,1))), IF(L1935&lt;=INDIRECT("FECHA_"&amp;$B1935,1),"INCUMPLIDA","PROCESO"), "VERIFICAR FECHA")),"SIN VALOR AVANCE")</f>
        <v>PROCESO</v>
      </c>
    </row>
    <row r="1936" spans="1:17" ht="150" x14ac:dyDescent="0.2">
      <c r="A1936" s="1990" t="s">
        <v>18</v>
      </c>
      <c r="B1936" s="1974" t="s">
        <v>14</v>
      </c>
      <c r="C1936" s="1976"/>
      <c r="D1936" s="1976"/>
      <c r="E1936" s="1978"/>
      <c r="F1936" s="1978"/>
      <c r="G1936" s="1978"/>
      <c r="H1936" s="1977" t="s">
        <v>3290</v>
      </c>
      <c r="I1936" s="1979" t="s">
        <v>3291</v>
      </c>
      <c r="J1936" s="1980">
        <v>1</v>
      </c>
      <c r="K1936" s="1981">
        <v>45870</v>
      </c>
      <c r="L1936" s="1981">
        <v>46022</v>
      </c>
      <c r="M1936" s="1982">
        <f t="shared" si="68"/>
        <v>21.714285714285715</v>
      </c>
      <c r="N1936" s="1983">
        <v>0</v>
      </c>
      <c r="O1936" s="1979" t="s">
        <v>3283</v>
      </c>
      <c r="P1936" s="1983">
        <f t="shared" si="67"/>
        <v>0</v>
      </c>
      <c r="Q1936" s="1984" t="str" cm="1">
        <f t="array" aca="1" ref="Q1936" ca="1">IF(ISNUMBER(P1936),IF(P1936=100%,"CUMPLIDA",IF(AND(ISNUMBER(L1936),ISNUMBER(INDIRECT("FECHA_"&amp;$B1936,1))), IF(L1936&lt;=INDIRECT("FECHA_"&amp;$B1936,1),"INCUMPLIDA","PROCESO"), "VERIFICAR FECHA")),"SIN VALOR AVANCE")</f>
        <v>PROCESO</v>
      </c>
    </row>
    <row r="1937" spans="1:17" ht="90.75" x14ac:dyDescent="0.2">
      <c r="A1937" s="1990" t="s">
        <v>18</v>
      </c>
      <c r="B1937" s="1974" t="s">
        <v>14</v>
      </c>
      <c r="C1937" s="1976"/>
      <c r="D1937" s="1976"/>
      <c r="E1937" s="1978"/>
      <c r="F1937" s="1978"/>
      <c r="G1937" s="1978" t="s">
        <v>3267</v>
      </c>
      <c r="H1937" s="1977" t="s">
        <v>3268</v>
      </c>
      <c r="I1937" s="1979" t="s">
        <v>3269</v>
      </c>
      <c r="J1937" s="1980">
        <v>1</v>
      </c>
      <c r="K1937" s="1981">
        <v>45548</v>
      </c>
      <c r="L1937" s="1981">
        <v>45716</v>
      </c>
      <c r="M1937" s="1982">
        <f t="shared" si="68"/>
        <v>24</v>
      </c>
      <c r="N1937" s="1983">
        <v>0</v>
      </c>
      <c r="O1937" s="1979" t="s">
        <v>3270</v>
      </c>
      <c r="P1937" s="1983">
        <f t="shared" si="67"/>
        <v>0</v>
      </c>
      <c r="Q1937" s="1984" t="str" cm="1">
        <f t="array" aca="1" ref="Q1937" ca="1">IF(ISNUMBER(P1937),IF(P1937=100%,"CUMPLIDA",IF(AND(ISNUMBER(L1937),ISNUMBER(INDIRECT("FECHA_"&amp;$B1937,1))), IF(L1937&lt;=INDIRECT("FECHA_"&amp;$B1937,1),"INCUMPLIDA","PROCESO"), "VERIFICAR FECHA")),"SIN VALOR AVANCE")</f>
        <v>INCUMPLIDA</v>
      </c>
    </row>
    <row r="1938" spans="1:17" ht="180" x14ac:dyDescent="0.2">
      <c r="A1938" s="1990" t="s">
        <v>18</v>
      </c>
      <c r="B1938" s="1974" t="s">
        <v>14</v>
      </c>
      <c r="C1938" s="1976"/>
      <c r="D1938" s="1976"/>
      <c r="E1938" s="1978"/>
      <c r="F1938" s="1978"/>
      <c r="G1938" s="1978"/>
      <c r="H1938" s="1977" t="s">
        <v>3271</v>
      </c>
      <c r="I1938" s="1979" t="s">
        <v>3272</v>
      </c>
      <c r="J1938" s="1980">
        <v>1</v>
      </c>
      <c r="K1938" s="1981">
        <v>45597</v>
      </c>
      <c r="L1938" s="2000">
        <v>45924</v>
      </c>
      <c r="M1938" s="1982">
        <f t="shared" si="68"/>
        <v>46.714285714285715</v>
      </c>
      <c r="N1938" s="1983">
        <v>0</v>
      </c>
      <c r="O1938" s="1979" t="s">
        <v>3273</v>
      </c>
      <c r="P1938" s="1983">
        <f t="shared" si="67"/>
        <v>0</v>
      </c>
      <c r="Q1938" s="1984" t="str" cm="1">
        <f t="array" aca="1" ref="Q1938" ca="1">IF(ISNUMBER(P1938),IF(P1938=100%,"CUMPLIDA",IF(AND(ISNUMBER(L1938),ISNUMBER(INDIRECT("FECHA_"&amp;$B1938,1))), IF(L1938&lt;=INDIRECT("FECHA_"&amp;$B1938,1),"INCUMPLIDA","PROCESO"), "VERIFICAR FECHA")),"SIN VALOR AVANCE")</f>
        <v>PROCESO</v>
      </c>
    </row>
    <row r="1939" spans="1:17" ht="60.75" x14ac:dyDescent="0.2">
      <c r="A1939" s="1990" t="s">
        <v>18</v>
      </c>
      <c r="B1939" s="1974" t="s">
        <v>14</v>
      </c>
      <c r="C1939" s="1976"/>
      <c r="D1939" s="1976"/>
      <c r="E1939" s="1978"/>
      <c r="F1939" s="1978"/>
      <c r="G1939" s="1978"/>
      <c r="H1939" s="1977" t="s">
        <v>3274</v>
      </c>
      <c r="I1939" s="1979" t="s">
        <v>3275</v>
      </c>
      <c r="J1939" s="1980">
        <v>1</v>
      </c>
      <c r="K1939" s="1981">
        <v>45566</v>
      </c>
      <c r="L1939" s="2000">
        <v>45925</v>
      </c>
      <c r="M1939" s="1982">
        <f t="shared" si="68"/>
        <v>51.285714285714285</v>
      </c>
      <c r="N1939" s="1983">
        <v>0</v>
      </c>
      <c r="O1939" s="1979" t="s">
        <v>3276</v>
      </c>
      <c r="P1939" s="1983">
        <f t="shared" si="67"/>
        <v>0</v>
      </c>
      <c r="Q1939" s="1984" t="str" cm="1">
        <f t="array" aca="1" ref="Q1939" ca="1">IF(ISNUMBER(P1939),IF(P1939=100%,"CUMPLIDA",IF(AND(ISNUMBER(L1939),ISNUMBER(INDIRECT("FECHA_"&amp;$B1939,1))), IF(L1939&lt;=INDIRECT("FECHA_"&amp;$B1939,1),"INCUMPLIDA","PROCESO"), "VERIFICAR FECHA")),"SIN VALOR AVANCE")</f>
        <v>PROCESO</v>
      </c>
    </row>
    <row r="1940" spans="1:17" ht="105" x14ac:dyDescent="0.2">
      <c r="A1940" s="1990" t="s">
        <v>18</v>
      </c>
      <c r="B1940" s="1974" t="s">
        <v>14</v>
      </c>
      <c r="C1940" s="1976"/>
      <c r="D1940" s="1976"/>
      <c r="E1940" s="1978"/>
      <c r="F1940" s="1978"/>
      <c r="G1940" s="1978" t="s">
        <v>3277</v>
      </c>
      <c r="H1940" s="1977" t="s">
        <v>3278</v>
      </c>
      <c r="I1940" s="1979" t="s">
        <v>3279</v>
      </c>
      <c r="J1940" s="1980">
        <v>1</v>
      </c>
      <c r="K1940" s="1981">
        <v>45658</v>
      </c>
      <c r="L1940" s="1981">
        <v>45716</v>
      </c>
      <c r="M1940" s="1982">
        <f t="shared" si="68"/>
        <v>8.2857142857142865</v>
      </c>
      <c r="N1940" s="1983">
        <v>0</v>
      </c>
      <c r="O1940" s="1979" t="s">
        <v>3280</v>
      </c>
      <c r="P1940" s="1983">
        <f t="shared" si="67"/>
        <v>0</v>
      </c>
      <c r="Q1940" s="1984" t="str" cm="1">
        <f t="array" aca="1" ref="Q1940" ca="1">IF(ISNUMBER(P1940),IF(P1940=100%,"CUMPLIDA",IF(AND(ISNUMBER(L1940),ISNUMBER(INDIRECT("FECHA_"&amp;$B1940,1))), IF(L1940&lt;=INDIRECT("FECHA_"&amp;$B1940,1),"INCUMPLIDA","PROCESO"), "VERIFICAR FECHA")),"SIN VALOR AVANCE")</f>
        <v>INCUMPLIDA</v>
      </c>
    </row>
    <row r="1941" spans="1:17" ht="60" x14ac:dyDescent="0.2">
      <c r="A1941" s="1990" t="s">
        <v>18</v>
      </c>
      <c r="B1941" s="1974" t="s">
        <v>14</v>
      </c>
      <c r="C1941" s="1976"/>
      <c r="D1941" s="1976"/>
      <c r="E1941" s="1978"/>
      <c r="F1941" s="1978"/>
      <c r="G1941" s="1978"/>
      <c r="H1941" s="1977" t="s">
        <v>3281</v>
      </c>
      <c r="I1941" s="1979" t="s">
        <v>3282</v>
      </c>
      <c r="J1941" s="1980">
        <v>1</v>
      </c>
      <c r="K1941" s="1981">
        <v>45717</v>
      </c>
      <c r="L1941" s="1981">
        <v>45992</v>
      </c>
      <c r="M1941" s="1982">
        <f t="shared" si="68"/>
        <v>39.285714285714285</v>
      </c>
      <c r="N1941" s="1983">
        <v>0</v>
      </c>
      <c r="O1941" s="1979" t="s">
        <v>3283</v>
      </c>
      <c r="P1941" s="1983">
        <f t="shared" si="67"/>
        <v>0</v>
      </c>
      <c r="Q1941" s="1984" t="str" cm="1">
        <f t="array" aca="1" ref="Q1941" ca="1">IF(ISNUMBER(P1941),IF(P1941=100%,"CUMPLIDA",IF(AND(ISNUMBER(L1941),ISNUMBER(INDIRECT("FECHA_"&amp;$B1941,1))), IF(L1941&lt;=INDIRECT("FECHA_"&amp;$B1941,1),"INCUMPLIDA","PROCESO"), "VERIFICAR FECHA")),"SIN VALOR AVANCE")</f>
        <v>PROCESO</v>
      </c>
    </row>
    <row r="1942" spans="1:17" ht="90.75" x14ac:dyDescent="0.2">
      <c r="A1942" s="1990" t="s">
        <v>18</v>
      </c>
      <c r="B1942" s="1974" t="s">
        <v>14</v>
      </c>
      <c r="C1942" s="1976"/>
      <c r="D1942" s="1976"/>
      <c r="E1942" s="1978"/>
      <c r="F1942" s="1978"/>
      <c r="G1942" s="1978" t="s">
        <v>3284</v>
      </c>
      <c r="H1942" s="1977" t="s">
        <v>3285</v>
      </c>
      <c r="I1942" s="1987" t="s">
        <v>3286</v>
      </c>
      <c r="J1942" s="1980">
        <v>1</v>
      </c>
      <c r="K1942" s="1981">
        <v>45748</v>
      </c>
      <c r="L1942" s="1981">
        <v>45838</v>
      </c>
      <c r="M1942" s="1982">
        <f t="shared" si="68"/>
        <v>12.857142857142858</v>
      </c>
      <c r="N1942" s="1983">
        <v>0</v>
      </c>
      <c r="O1942" s="1979" t="s">
        <v>3303</v>
      </c>
      <c r="P1942" s="1983">
        <f t="shared" si="67"/>
        <v>0</v>
      </c>
      <c r="Q1942" s="1984" t="str" cm="1">
        <f t="array" aca="1" ref="Q1942" ca="1">IF(ISNUMBER(P1942),IF(P1942=100%,"CUMPLIDA",IF(AND(ISNUMBER(L1942),ISNUMBER(INDIRECT("FECHA_"&amp;$B1942,1))), IF(L1942&lt;=INDIRECT("FECHA_"&amp;$B1942,1),"INCUMPLIDA","PROCESO"), "VERIFICAR FECHA")),"SIN VALOR AVANCE")</f>
        <v>PROCESO</v>
      </c>
    </row>
    <row r="1943" spans="1:17" ht="90.75" x14ac:dyDescent="0.2">
      <c r="A1943" s="1990" t="s">
        <v>18</v>
      </c>
      <c r="B1943" s="1974" t="s">
        <v>14</v>
      </c>
      <c r="C1943" s="1976"/>
      <c r="D1943" s="1976"/>
      <c r="E1943" s="1978"/>
      <c r="F1943" s="1978"/>
      <c r="G1943" s="1978"/>
      <c r="H1943" s="1977" t="s">
        <v>3288</v>
      </c>
      <c r="I1943" s="1979" t="s">
        <v>3289</v>
      </c>
      <c r="J1943" s="1980">
        <v>1</v>
      </c>
      <c r="K1943" s="1981">
        <v>45839</v>
      </c>
      <c r="L1943" s="1981">
        <v>45869</v>
      </c>
      <c r="M1943" s="1982">
        <f t="shared" si="68"/>
        <v>4.2857142857142856</v>
      </c>
      <c r="N1943" s="1983">
        <v>0</v>
      </c>
      <c r="O1943" s="1979" t="s">
        <v>3280</v>
      </c>
      <c r="P1943" s="1983">
        <f t="shared" si="67"/>
        <v>0</v>
      </c>
      <c r="Q1943" s="1984" t="str" cm="1">
        <f t="array" aca="1" ref="Q1943" ca="1">IF(ISNUMBER(P1943),IF(P1943=100%,"CUMPLIDA",IF(AND(ISNUMBER(L1943),ISNUMBER(INDIRECT("FECHA_"&amp;$B1943,1))), IF(L1943&lt;=INDIRECT("FECHA_"&amp;$B1943,1),"INCUMPLIDA","PROCESO"), "VERIFICAR FECHA")),"SIN VALOR AVANCE")</f>
        <v>PROCESO</v>
      </c>
    </row>
    <row r="1944" spans="1:17" ht="150" x14ac:dyDescent="0.2">
      <c r="A1944" s="1990" t="s">
        <v>18</v>
      </c>
      <c r="B1944" s="1974" t="s">
        <v>14</v>
      </c>
      <c r="C1944" s="1976"/>
      <c r="D1944" s="1976"/>
      <c r="E1944" s="1978"/>
      <c r="F1944" s="1978"/>
      <c r="G1944" s="1978"/>
      <c r="H1944" s="1977" t="s">
        <v>3290</v>
      </c>
      <c r="I1944" s="1979" t="s">
        <v>3291</v>
      </c>
      <c r="J1944" s="1980">
        <v>1</v>
      </c>
      <c r="K1944" s="1981">
        <v>45870</v>
      </c>
      <c r="L1944" s="1981">
        <v>46022</v>
      </c>
      <c r="M1944" s="1982">
        <f t="shared" si="68"/>
        <v>21.714285714285715</v>
      </c>
      <c r="N1944" s="1983">
        <v>0</v>
      </c>
      <c r="O1944" s="1979" t="s">
        <v>3283</v>
      </c>
      <c r="P1944" s="1983">
        <f t="shared" si="67"/>
        <v>0</v>
      </c>
      <c r="Q1944" s="1984" t="str" cm="1">
        <f t="array" aca="1" ref="Q1944" ca="1">IF(ISNUMBER(P1944),IF(P1944=100%,"CUMPLIDA",IF(AND(ISNUMBER(L1944),ISNUMBER(INDIRECT("FECHA_"&amp;$B1944,1))), IF(L1944&lt;=INDIRECT("FECHA_"&amp;$B1944,1),"INCUMPLIDA","PROCESO"), "VERIFICAR FECHA")),"SIN VALOR AVANCE")</f>
        <v>PROCESO</v>
      </c>
    </row>
    <row r="1945" spans="1:17" ht="90.75" x14ac:dyDescent="0.2">
      <c r="A1945" s="1990" t="s">
        <v>18</v>
      </c>
      <c r="B1945" s="1974" t="s">
        <v>14</v>
      </c>
      <c r="C1945" s="1976"/>
      <c r="D1945" s="1976"/>
      <c r="E1945" s="1978"/>
      <c r="F1945" s="1978"/>
      <c r="G1945" s="1978" t="s">
        <v>3267</v>
      </c>
      <c r="H1945" s="1977" t="s">
        <v>3268</v>
      </c>
      <c r="I1945" s="1979" t="s">
        <v>3269</v>
      </c>
      <c r="J1945" s="1980">
        <v>1</v>
      </c>
      <c r="K1945" s="1981">
        <v>45548</v>
      </c>
      <c r="L1945" s="1981">
        <v>45716</v>
      </c>
      <c r="M1945" s="1982">
        <f t="shared" si="68"/>
        <v>24</v>
      </c>
      <c r="N1945" s="1983">
        <v>0</v>
      </c>
      <c r="O1945" s="1979" t="s">
        <v>3270</v>
      </c>
      <c r="P1945" s="1983">
        <f t="shared" si="67"/>
        <v>0</v>
      </c>
      <c r="Q1945" s="1984" t="str" cm="1">
        <f t="array" aca="1" ref="Q1945" ca="1">IF(ISNUMBER(P1945),IF(P1945=100%,"CUMPLIDA",IF(AND(ISNUMBER(L1945),ISNUMBER(INDIRECT("FECHA_"&amp;$B1945,1))), IF(L1945&lt;=INDIRECT("FECHA_"&amp;$B1945,1),"INCUMPLIDA","PROCESO"), "VERIFICAR FECHA")),"SIN VALOR AVANCE")</f>
        <v>INCUMPLIDA</v>
      </c>
    </row>
    <row r="1946" spans="1:17" ht="180" x14ac:dyDescent="0.2">
      <c r="A1946" s="1990" t="s">
        <v>18</v>
      </c>
      <c r="B1946" s="1974" t="s">
        <v>14</v>
      </c>
      <c r="C1946" s="1976"/>
      <c r="D1946" s="1976"/>
      <c r="E1946" s="1978"/>
      <c r="F1946" s="1978"/>
      <c r="G1946" s="1978"/>
      <c r="H1946" s="1977" t="s">
        <v>3271</v>
      </c>
      <c r="I1946" s="1979" t="s">
        <v>3272</v>
      </c>
      <c r="J1946" s="1980">
        <v>1</v>
      </c>
      <c r="K1946" s="1981">
        <v>45597</v>
      </c>
      <c r="L1946" s="2000">
        <v>45924</v>
      </c>
      <c r="M1946" s="1982">
        <f t="shared" si="68"/>
        <v>46.714285714285715</v>
      </c>
      <c r="N1946" s="1983">
        <v>0</v>
      </c>
      <c r="O1946" s="1979" t="s">
        <v>3273</v>
      </c>
      <c r="P1946" s="1983">
        <f t="shared" si="67"/>
        <v>0</v>
      </c>
      <c r="Q1946" s="1984" t="str" cm="1">
        <f t="array" aca="1" ref="Q1946" ca="1">IF(ISNUMBER(P1946),IF(P1946=100%,"CUMPLIDA",IF(AND(ISNUMBER(L1946),ISNUMBER(INDIRECT("FECHA_"&amp;$B1946,1))), IF(L1946&lt;=INDIRECT("FECHA_"&amp;$B1946,1),"INCUMPLIDA","PROCESO"), "VERIFICAR FECHA")),"SIN VALOR AVANCE")</f>
        <v>PROCESO</v>
      </c>
    </row>
    <row r="1947" spans="1:17" ht="60.75" x14ac:dyDescent="0.2">
      <c r="A1947" s="1990" t="s">
        <v>18</v>
      </c>
      <c r="B1947" s="1974" t="s">
        <v>14</v>
      </c>
      <c r="C1947" s="1976"/>
      <c r="D1947" s="1976"/>
      <c r="E1947" s="1978"/>
      <c r="F1947" s="1978"/>
      <c r="G1947" s="1978"/>
      <c r="H1947" s="1977" t="s">
        <v>3274</v>
      </c>
      <c r="I1947" s="1979" t="s">
        <v>3275</v>
      </c>
      <c r="J1947" s="1980">
        <v>1</v>
      </c>
      <c r="K1947" s="1981">
        <v>45566</v>
      </c>
      <c r="L1947" s="2000">
        <v>45925</v>
      </c>
      <c r="M1947" s="1982">
        <f t="shared" si="68"/>
        <v>51.285714285714285</v>
      </c>
      <c r="N1947" s="1983">
        <v>0</v>
      </c>
      <c r="O1947" s="1979" t="s">
        <v>3276</v>
      </c>
      <c r="P1947" s="1983">
        <f t="shared" si="67"/>
        <v>0</v>
      </c>
      <c r="Q1947" s="1984" t="str" cm="1">
        <f t="array" aca="1" ref="Q1947" ca="1">IF(ISNUMBER(P1947),IF(P1947=100%,"CUMPLIDA",IF(AND(ISNUMBER(L1947),ISNUMBER(INDIRECT("FECHA_"&amp;$B1947,1))), IF(L1947&lt;=INDIRECT("FECHA_"&amp;$B1947,1),"INCUMPLIDA","PROCESO"), "VERIFICAR FECHA")),"SIN VALOR AVANCE")</f>
        <v>PROCESO</v>
      </c>
    </row>
    <row r="1948" spans="1:17" ht="105" x14ac:dyDescent="0.2">
      <c r="A1948" s="1990" t="s">
        <v>18</v>
      </c>
      <c r="B1948" s="1974" t="s">
        <v>14</v>
      </c>
      <c r="C1948" s="1976"/>
      <c r="D1948" s="1976"/>
      <c r="E1948" s="1978"/>
      <c r="F1948" s="1978"/>
      <c r="G1948" s="1978" t="s">
        <v>3277</v>
      </c>
      <c r="H1948" s="1977" t="s">
        <v>3278</v>
      </c>
      <c r="I1948" s="1979" t="s">
        <v>3279</v>
      </c>
      <c r="J1948" s="1980">
        <v>1</v>
      </c>
      <c r="K1948" s="1981">
        <v>45658</v>
      </c>
      <c r="L1948" s="1981">
        <v>45716</v>
      </c>
      <c r="M1948" s="1982">
        <f t="shared" si="68"/>
        <v>8.2857142857142865</v>
      </c>
      <c r="N1948" s="1983">
        <v>0</v>
      </c>
      <c r="O1948" s="1979" t="s">
        <v>3280</v>
      </c>
      <c r="P1948" s="1983">
        <f t="shared" si="67"/>
        <v>0</v>
      </c>
      <c r="Q1948" s="1984" t="str" cm="1">
        <f t="array" aca="1" ref="Q1948" ca="1">IF(ISNUMBER(P1948),IF(P1948=100%,"CUMPLIDA",IF(AND(ISNUMBER(L1948),ISNUMBER(INDIRECT("FECHA_"&amp;$B1948,1))), IF(L1948&lt;=INDIRECT("FECHA_"&amp;$B1948,1),"INCUMPLIDA","PROCESO"), "VERIFICAR FECHA")),"SIN VALOR AVANCE")</f>
        <v>INCUMPLIDA</v>
      </c>
    </row>
    <row r="1949" spans="1:17" ht="60" x14ac:dyDescent="0.2">
      <c r="A1949" s="1990" t="s">
        <v>18</v>
      </c>
      <c r="B1949" s="1974" t="s">
        <v>14</v>
      </c>
      <c r="C1949" s="1976"/>
      <c r="D1949" s="1976"/>
      <c r="E1949" s="1978"/>
      <c r="F1949" s="1978"/>
      <c r="G1949" s="1978"/>
      <c r="H1949" s="1977" t="s">
        <v>3281</v>
      </c>
      <c r="I1949" s="1979" t="s">
        <v>3282</v>
      </c>
      <c r="J1949" s="1980">
        <v>1</v>
      </c>
      <c r="K1949" s="1981">
        <v>45717</v>
      </c>
      <c r="L1949" s="1981">
        <v>45992</v>
      </c>
      <c r="M1949" s="1982">
        <f t="shared" si="68"/>
        <v>39.285714285714285</v>
      </c>
      <c r="N1949" s="1983">
        <v>0</v>
      </c>
      <c r="O1949" s="1979" t="s">
        <v>3283</v>
      </c>
      <c r="P1949" s="1983">
        <f t="shared" si="67"/>
        <v>0</v>
      </c>
      <c r="Q1949" s="1984" t="str" cm="1">
        <f t="array" aca="1" ref="Q1949" ca="1">IF(ISNUMBER(P1949),IF(P1949=100%,"CUMPLIDA",IF(AND(ISNUMBER(L1949),ISNUMBER(INDIRECT("FECHA_"&amp;$B1949,1))), IF(L1949&lt;=INDIRECT("FECHA_"&amp;$B1949,1),"INCUMPLIDA","PROCESO"), "VERIFICAR FECHA")),"SIN VALOR AVANCE")</f>
        <v>PROCESO</v>
      </c>
    </row>
    <row r="1950" spans="1:17" ht="90.75" x14ac:dyDescent="0.2">
      <c r="A1950" s="1990" t="s">
        <v>18</v>
      </c>
      <c r="B1950" s="1974" t="s">
        <v>14</v>
      </c>
      <c r="C1950" s="1976"/>
      <c r="D1950" s="1976"/>
      <c r="E1950" s="1978"/>
      <c r="F1950" s="1978"/>
      <c r="G1950" s="1978" t="s">
        <v>3284</v>
      </c>
      <c r="H1950" s="1977" t="s">
        <v>3285</v>
      </c>
      <c r="I1950" s="1987" t="s">
        <v>3286</v>
      </c>
      <c r="J1950" s="1980">
        <v>1</v>
      </c>
      <c r="K1950" s="1981">
        <v>45748</v>
      </c>
      <c r="L1950" s="1981">
        <v>45838</v>
      </c>
      <c r="M1950" s="1982">
        <f t="shared" si="68"/>
        <v>12.857142857142858</v>
      </c>
      <c r="N1950" s="1983">
        <v>0</v>
      </c>
      <c r="O1950" s="1979" t="s">
        <v>3303</v>
      </c>
      <c r="P1950" s="1983">
        <f t="shared" si="67"/>
        <v>0</v>
      </c>
      <c r="Q1950" s="1984" t="str" cm="1">
        <f t="array" aca="1" ref="Q1950" ca="1">IF(ISNUMBER(P1950),IF(P1950=100%,"CUMPLIDA",IF(AND(ISNUMBER(L1950),ISNUMBER(INDIRECT("FECHA_"&amp;$B1950,1))), IF(L1950&lt;=INDIRECT("FECHA_"&amp;$B1950,1),"INCUMPLIDA","PROCESO"), "VERIFICAR FECHA")),"SIN VALOR AVANCE")</f>
        <v>PROCESO</v>
      </c>
    </row>
    <row r="1951" spans="1:17" ht="90.75" x14ac:dyDescent="0.2">
      <c r="A1951" s="1990" t="s">
        <v>18</v>
      </c>
      <c r="B1951" s="1974" t="s">
        <v>14</v>
      </c>
      <c r="C1951" s="1976"/>
      <c r="D1951" s="1976"/>
      <c r="E1951" s="1978"/>
      <c r="F1951" s="1978"/>
      <c r="G1951" s="1978"/>
      <c r="H1951" s="1977" t="s">
        <v>3288</v>
      </c>
      <c r="I1951" s="1979" t="s">
        <v>3289</v>
      </c>
      <c r="J1951" s="1980">
        <v>1</v>
      </c>
      <c r="K1951" s="1981">
        <v>45839</v>
      </c>
      <c r="L1951" s="1981">
        <v>45869</v>
      </c>
      <c r="M1951" s="1982">
        <f t="shared" si="68"/>
        <v>4.2857142857142856</v>
      </c>
      <c r="N1951" s="1983">
        <v>0</v>
      </c>
      <c r="O1951" s="1979" t="s">
        <v>3280</v>
      </c>
      <c r="P1951" s="1983">
        <f t="shared" si="67"/>
        <v>0</v>
      </c>
      <c r="Q1951" s="1984" t="str" cm="1">
        <f t="array" aca="1" ref="Q1951" ca="1">IF(ISNUMBER(P1951),IF(P1951=100%,"CUMPLIDA",IF(AND(ISNUMBER(L1951),ISNUMBER(INDIRECT("FECHA_"&amp;$B1951,1))), IF(L1951&lt;=INDIRECT("FECHA_"&amp;$B1951,1),"INCUMPLIDA","PROCESO"), "VERIFICAR FECHA")),"SIN VALOR AVANCE")</f>
        <v>PROCESO</v>
      </c>
    </row>
    <row r="1952" spans="1:17" ht="150" x14ac:dyDescent="0.2">
      <c r="A1952" s="1990" t="s">
        <v>18</v>
      </c>
      <c r="B1952" s="1974" t="s">
        <v>14</v>
      </c>
      <c r="C1952" s="1976"/>
      <c r="D1952" s="1976"/>
      <c r="E1952" s="1978"/>
      <c r="F1952" s="1978"/>
      <c r="G1952" s="1978"/>
      <c r="H1952" s="1977" t="s">
        <v>3290</v>
      </c>
      <c r="I1952" s="1979" t="s">
        <v>3291</v>
      </c>
      <c r="J1952" s="1980">
        <v>1</v>
      </c>
      <c r="K1952" s="1981">
        <v>45870</v>
      </c>
      <c r="L1952" s="1981">
        <v>46022</v>
      </c>
      <c r="M1952" s="1982">
        <f t="shared" si="68"/>
        <v>21.714285714285715</v>
      </c>
      <c r="N1952" s="1983">
        <v>0</v>
      </c>
      <c r="O1952" s="1979" t="s">
        <v>3283</v>
      </c>
      <c r="P1952" s="1983">
        <f t="shared" si="67"/>
        <v>0</v>
      </c>
      <c r="Q1952" s="1984" t="str" cm="1">
        <f t="array" aca="1" ref="Q1952" ca="1">IF(ISNUMBER(P1952),IF(P1952=100%,"CUMPLIDA",IF(AND(ISNUMBER(L1952),ISNUMBER(INDIRECT("FECHA_"&amp;$B1952,1))), IF(L1952&lt;=INDIRECT("FECHA_"&amp;$B1952,1),"INCUMPLIDA","PROCESO"), "VERIFICAR FECHA")),"SIN VALOR AVANCE")</f>
        <v>PROCESO</v>
      </c>
    </row>
    <row r="1953" spans="1:17" ht="90.75" x14ac:dyDescent="0.2">
      <c r="A1953" s="1990" t="s">
        <v>18</v>
      </c>
      <c r="B1953" s="1974" t="s">
        <v>14</v>
      </c>
      <c r="C1953" s="1976"/>
      <c r="D1953" s="1976"/>
      <c r="E1953" s="1978" t="s">
        <v>3304</v>
      </c>
      <c r="F1953" s="1978"/>
      <c r="G1953" s="1978" t="s">
        <v>3267</v>
      </c>
      <c r="H1953" s="1977" t="s">
        <v>3268</v>
      </c>
      <c r="I1953" s="1979" t="s">
        <v>3269</v>
      </c>
      <c r="J1953" s="1980">
        <v>1</v>
      </c>
      <c r="K1953" s="1981">
        <v>45548</v>
      </c>
      <c r="L1953" s="1981">
        <v>45716</v>
      </c>
      <c r="M1953" s="1982">
        <f t="shared" si="68"/>
        <v>24</v>
      </c>
      <c r="N1953" s="1983">
        <v>0.8</v>
      </c>
      <c r="O1953" s="1979" t="s">
        <v>3270</v>
      </c>
      <c r="P1953" s="1983">
        <f t="shared" si="67"/>
        <v>0.8</v>
      </c>
      <c r="Q1953" s="1984" t="str" cm="1">
        <f t="array" aca="1" ref="Q1953" ca="1">IF(ISNUMBER(P1953),IF(P1953=100%,"CUMPLIDA",IF(AND(ISNUMBER(L1953),ISNUMBER(INDIRECT("FECHA_"&amp;$B1953,1))), IF(L1953&lt;=INDIRECT("FECHA_"&amp;$B1953,1),"INCUMPLIDA","PROCESO"), "VERIFICAR FECHA")),"SIN VALOR AVANCE")</f>
        <v>INCUMPLIDA</v>
      </c>
    </row>
    <row r="1954" spans="1:17" ht="180" x14ac:dyDescent="0.2">
      <c r="A1954" s="1990" t="s">
        <v>18</v>
      </c>
      <c r="B1954" s="1974" t="s">
        <v>14</v>
      </c>
      <c r="C1954" s="1976"/>
      <c r="D1954" s="1976"/>
      <c r="E1954" s="1978"/>
      <c r="F1954" s="1978"/>
      <c r="G1954" s="1978"/>
      <c r="H1954" s="1977" t="s">
        <v>3271</v>
      </c>
      <c r="I1954" s="1979" t="s">
        <v>3272</v>
      </c>
      <c r="J1954" s="1980">
        <v>1</v>
      </c>
      <c r="K1954" s="1981">
        <v>45597</v>
      </c>
      <c r="L1954" s="2000">
        <v>45924</v>
      </c>
      <c r="M1954" s="1982">
        <f t="shared" si="68"/>
        <v>46.714285714285715</v>
      </c>
      <c r="N1954" s="1983">
        <v>0.8</v>
      </c>
      <c r="O1954" s="1979" t="s">
        <v>3270</v>
      </c>
      <c r="P1954" s="1983">
        <f t="shared" si="67"/>
        <v>0.8</v>
      </c>
      <c r="Q1954" s="1984" t="str" cm="1">
        <f t="array" aca="1" ref="Q1954" ca="1">IF(ISNUMBER(P1954),IF(P1954=100%,"CUMPLIDA",IF(AND(ISNUMBER(L1954),ISNUMBER(INDIRECT("FECHA_"&amp;$B1954,1))), IF(L1954&lt;=INDIRECT("FECHA_"&amp;$B1954,1),"INCUMPLIDA","PROCESO"), "VERIFICAR FECHA")),"SIN VALOR AVANCE")</f>
        <v>PROCESO</v>
      </c>
    </row>
    <row r="1955" spans="1:17" ht="60.75" x14ac:dyDescent="0.2">
      <c r="A1955" s="1990" t="s">
        <v>18</v>
      </c>
      <c r="B1955" s="1974" t="s">
        <v>14</v>
      </c>
      <c r="C1955" s="1976"/>
      <c r="D1955" s="1976"/>
      <c r="E1955" s="1978"/>
      <c r="F1955" s="1978"/>
      <c r="G1955" s="1978"/>
      <c r="H1955" s="1977" t="s">
        <v>3274</v>
      </c>
      <c r="I1955" s="1979" t="s">
        <v>3275</v>
      </c>
      <c r="J1955" s="1980">
        <v>1</v>
      </c>
      <c r="K1955" s="1981">
        <v>45566</v>
      </c>
      <c r="L1955" s="2000">
        <v>45925</v>
      </c>
      <c r="M1955" s="1982">
        <f t="shared" si="68"/>
        <v>51.285714285714285</v>
      </c>
      <c r="N1955" s="1983">
        <v>0.8</v>
      </c>
      <c r="O1955" s="1979" t="s">
        <v>3276</v>
      </c>
      <c r="P1955" s="1983">
        <f t="shared" ref="P1955:P2018" si="69">IF(B1955="ITRC",N1955,N1955/J1955)</f>
        <v>0.8</v>
      </c>
      <c r="Q1955" s="1984" t="str" cm="1">
        <f t="array" aca="1" ref="Q1955" ca="1">IF(ISNUMBER(P1955),IF(P1955=100%,"CUMPLIDA",IF(AND(ISNUMBER(L1955),ISNUMBER(INDIRECT("FECHA_"&amp;$B1955,1))), IF(L1955&lt;=INDIRECT("FECHA_"&amp;$B1955,1),"INCUMPLIDA","PROCESO"), "VERIFICAR FECHA")),"SIN VALOR AVANCE")</f>
        <v>PROCESO</v>
      </c>
    </row>
    <row r="1956" spans="1:17" ht="105" x14ac:dyDescent="0.2">
      <c r="A1956" s="1990" t="s">
        <v>18</v>
      </c>
      <c r="B1956" s="1974" t="s">
        <v>14</v>
      </c>
      <c r="C1956" s="1976"/>
      <c r="D1956" s="1976"/>
      <c r="E1956" s="1978"/>
      <c r="F1956" s="1978"/>
      <c r="G1956" s="1978" t="s">
        <v>3277</v>
      </c>
      <c r="H1956" s="1977" t="s">
        <v>3278</v>
      </c>
      <c r="I1956" s="1979" t="s">
        <v>3279</v>
      </c>
      <c r="J1956" s="1980">
        <v>1</v>
      </c>
      <c r="K1956" s="1981">
        <v>45658</v>
      </c>
      <c r="L1956" s="1981">
        <v>45716</v>
      </c>
      <c r="M1956" s="1982">
        <f t="shared" si="68"/>
        <v>8.2857142857142865</v>
      </c>
      <c r="N1956" s="1983">
        <v>0.5</v>
      </c>
      <c r="O1956" s="1979" t="s">
        <v>3280</v>
      </c>
      <c r="P1956" s="1983">
        <f t="shared" si="69"/>
        <v>0.5</v>
      </c>
      <c r="Q1956" s="1984" t="str" cm="1">
        <f t="array" aca="1" ref="Q1956" ca="1">IF(ISNUMBER(P1956),IF(P1956=100%,"CUMPLIDA",IF(AND(ISNUMBER(L1956),ISNUMBER(INDIRECT("FECHA_"&amp;$B1956,1))), IF(L1956&lt;=INDIRECT("FECHA_"&amp;$B1956,1),"INCUMPLIDA","PROCESO"), "VERIFICAR FECHA")),"SIN VALOR AVANCE")</f>
        <v>INCUMPLIDA</v>
      </c>
    </row>
    <row r="1957" spans="1:17" ht="60" x14ac:dyDescent="0.2">
      <c r="A1957" s="1990" t="s">
        <v>18</v>
      </c>
      <c r="B1957" s="1974" t="s">
        <v>14</v>
      </c>
      <c r="C1957" s="1976"/>
      <c r="D1957" s="1976"/>
      <c r="E1957" s="1978"/>
      <c r="F1957" s="1978"/>
      <c r="G1957" s="1978"/>
      <c r="H1957" s="1977" t="s">
        <v>3281</v>
      </c>
      <c r="I1957" s="1979" t="s">
        <v>3282</v>
      </c>
      <c r="J1957" s="1980">
        <v>1</v>
      </c>
      <c r="K1957" s="1981">
        <v>45717</v>
      </c>
      <c r="L1957" s="1981">
        <v>45992</v>
      </c>
      <c r="M1957" s="1982">
        <f t="shared" si="68"/>
        <v>39.285714285714285</v>
      </c>
      <c r="N1957" s="1983">
        <v>0.5</v>
      </c>
      <c r="O1957" s="1979" t="s">
        <v>3283</v>
      </c>
      <c r="P1957" s="1983">
        <f t="shared" si="69"/>
        <v>0.5</v>
      </c>
      <c r="Q1957" s="1984" t="str" cm="1">
        <f t="array" aca="1" ref="Q1957" ca="1">IF(ISNUMBER(P1957),IF(P1957=100%,"CUMPLIDA",IF(AND(ISNUMBER(L1957),ISNUMBER(INDIRECT("FECHA_"&amp;$B1957,1))), IF(L1957&lt;=INDIRECT("FECHA_"&amp;$B1957,1),"INCUMPLIDA","PROCESO"), "VERIFICAR FECHA")),"SIN VALOR AVANCE")</f>
        <v>PROCESO</v>
      </c>
    </row>
    <row r="1958" spans="1:17" ht="90.75" x14ac:dyDescent="0.2">
      <c r="A1958" s="1990" t="s">
        <v>18</v>
      </c>
      <c r="B1958" s="1974" t="s">
        <v>14</v>
      </c>
      <c r="C1958" s="1976"/>
      <c r="D1958" s="1976"/>
      <c r="E1958" s="1978"/>
      <c r="F1958" s="1978"/>
      <c r="G1958" s="1978" t="s">
        <v>3284</v>
      </c>
      <c r="H1958" s="1977" t="s">
        <v>3285</v>
      </c>
      <c r="I1958" s="1987" t="s">
        <v>3286</v>
      </c>
      <c r="J1958" s="1980">
        <v>1</v>
      </c>
      <c r="K1958" s="1981">
        <v>45748</v>
      </c>
      <c r="L1958" s="1981">
        <v>45838</v>
      </c>
      <c r="M1958" s="1982">
        <f t="shared" si="68"/>
        <v>12.857142857142858</v>
      </c>
      <c r="N1958" s="1983">
        <v>0</v>
      </c>
      <c r="O1958" s="1979" t="s">
        <v>3303</v>
      </c>
      <c r="P1958" s="1983">
        <f t="shared" si="69"/>
        <v>0</v>
      </c>
      <c r="Q1958" s="1984" t="str" cm="1">
        <f t="array" aca="1" ref="Q1958" ca="1">IF(ISNUMBER(P1958),IF(P1958=100%,"CUMPLIDA",IF(AND(ISNUMBER(L1958),ISNUMBER(INDIRECT("FECHA_"&amp;$B1958,1))), IF(L1958&lt;=INDIRECT("FECHA_"&amp;$B1958,1),"INCUMPLIDA","PROCESO"), "VERIFICAR FECHA")),"SIN VALOR AVANCE")</f>
        <v>PROCESO</v>
      </c>
    </row>
    <row r="1959" spans="1:17" ht="90.75" x14ac:dyDescent="0.2">
      <c r="A1959" s="1990" t="s">
        <v>18</v>
      </c>
      <c r="B1959" s="1974" t="s">
        <v>14</v>
      </c>
      <c r="C1959" s="1976"/>
      <c r="D1959" s="1976"/>
      <c r="E1959" s="1978"/>
      <c r="F1959" s="1978"/>
      <c r="G1959" s="1978"/>
      <c r="H1959" s="1977" t="s">
        <v>3288</v>
      </c>
      <c r="I1959" s="1979" t="s">
        <v>3289</v>
      </c>
      <c r="J1959" s="1980">
        <v>1</v>
      </c>
      <c r="K1959" s="1981">
        <v>45839</v>
      </c>
      <c r="L1959" s="1981">
        <v>45869</v>
      </c>
      <c r="M1959" s="1982">
        <f t="shared" si="68"/>
        <v>4.2857142857142856</v>
      </c>
      <c r="N1959" s="1983">
        <v>0</v>
      </c>
      <c r="O1959" s="1979" t="s">
        <v>3280</v>
      </c>
      <c r="P1959" s="1983">
        <f t="shared" si="69"/>
        <v>0</v>
      </c>
      <c r="Q1959" s="1984" t="str" cm="1">
        <f t="array" aca="1" ref="Q1959" ca="1">IF(ISNUMBER(P1959),IF(P1959=100%,"CUMPLIDA",IF(AND(ISNUMBER(L1959),ISNUMBER(INDIRECT("FECHA_"&amp;$B1959,1))), IF(L1959&lt;=INDIRECT("FECHA_"&amp;$B1959,1),"INCUMPLIDA","PROCESO"), "VERIFICAR FECHA")),"SIN VALOR AVANCE")</f>
        <v>PROCESO</v>
      </c>
    </row>
    <row r="1960" spans="1:17" ht="150" x14ac:dyDescent="0.2">
      <c r="A1960" s="1990" t="s">
        <v>18</v>
      </c>
      <c r="B1960" s="1974" t="s">
        <v>14</v>
      </c>
      <c r="C1960" s="1976"/>
      <c r="D1960" s="1976"/>
      <c r="E1960" s="1978"/>
      <c r="F1960" s="1978"/>
      <c r="G1960" s="1978"/>
      <c r="H1960" s="1977" t="s">
        <v>3290</v>
      </c>
      <c r="I1960" s="1979" t="s">
        <v>3291</v>
      </c>
      <c r="J1960" s="1980">
        <v>1</v>
      </c>
      <c r="K1960" s="1981">
        <v>45870</v>
      </c>
      <c r="L1960" s="1981">
        <v>46022</v>
      </c>
      <c r="M1960" s="1982">
        <f t="shared" si="68"/>
        <v>21.714285714285715</v>
      </c>
      <c r="N1960" s="1983">
        <v>0</v>
      </c>
      <c r="O1960" s="1979" t="s">
        <v>3283</v>
      </c>
      <c r="P1960" s="1983">
        <f t="shared" si="69"/>
        <v>0</v>
      </c>
      <c r="Q1960" s="1984" t="str" cm="1">
        <f t="array" aca="1" ref="Q1960" ca="1">IF(ISNUMBER(P1960),IF(P1960=100%,"CUMPLIDA",IF(AND(ISNUMBER(L1960),ISNUMBER(INDIRECT("FECHA_"&amp;$B1960,1))), IF(L1960&lt;=INDIRECT("FECHA_"&amp;$B1960,1),"INCUMPLIDA","PROCESO"), "VERIFICAR FECHA")),"SIN VALOR AVANCE")</f>
        <v>PROCESO</v>
      </c>
    </row>
    <row r="1961" spans="1:17" ht="90.75" x14ac:dyDescent="0.2">
      <c r="A1961" s="1990" t="s">
        <v>18</v>
      </c>
      <c r="B1961" s="1974" t="s">
        <v>14</v>
      </c>
      <c r="C1961" s="1976"/>
      <c r="D1961" s="1976"/>
      <c r="E1961" s="1978"/>
      <c r="F1961" s="1978"/>
      <c r="G1961" s="1978" t="s">
        <v>3267</v>
      </c>
      <c r="H1961" s="1977" t="s">
        <v>3268</v>
      </c>
      <c r="I1961" s="1979" t="s">
        <v>3269</v>
      </c>
      <c r="J1961" s="1980">
        <v>1</v>
      </c>
      <c r="K1961" s="1981">
        <v>45548</v>
      </c>
      <c r="L1961" s="1981">
        <v>45716</v>
      </c>
      <c r="M1961" s="1982">
        <f t="shared" si="68"/>
        <v>24</v>
      </c>
      <c r="N1961" s="1983">
        <v>0</v>
      </c>
      <c r="O1961" s="1979" t="s">
        <v>3270</v>
      </c>
      <c r="P1961" s="1983">
        <f t="shared" si="69"/>
        <v>0</v>
      </c>
      <c r="Q1961" s="1984" t="str" cm="1">
        <f t="array" aca="1" ref="Q1961" ca="1">IF(ISNUMBER(P1961),IF(P1961=100%,"CUMPLIDA",IF(AND(ISNUMBER(L1961),ISNUMBER(INDIRECT("FECHA_"&amp;$B1961,1))), IF(L1961&lt;=INDIRECT("FECHA_"&amp;$B1961,1),"INCUMPLIDA","PROCESO"), "VERIFICAR FECHA")),"SIN VALOR AVANCE")</f>
        <v>INCUMPLIDA</v>
      </c>
    </row>
    <row r="1962" spans="1:17" ht="180" x14ac:dyDescent="0.2">
      <c r="A1962" s="1990" t="s">
        <v>18</v>
      </c>
      <c r="B1962" s="1974" t="s">
        <v>14</v>
      </c>
      <c r="C1962" s="1976"/>
      <c r="D1962" s="1976"/>
      <c r="E1962" s="1978"/>
      <c r="F1962" s="1978"/>
      <c r="G1962" s="1978"/>
      <c r="H1962" s="1977" t="s">
        <v>3271</v>
      </c>
      <c r="I1962" s="1979" t="s">
        <v>3272</v>
      </c>
      <c r="J1962" s="1980">
        <v>1</v>
      </c>
      <c r="K1962" s="1981">
        <v>45597</v>
      </c>
      <c r="L1962" s="2000">
        <v>45924</v>
      </c>
      <c r="M1962" s="1982">
        <f t="shared" si="68"/>
        <v>46.714285714285715</v>
      </c>
      <c r="N1962" s="1983">
        <v>0</v>
      </c>
      <c r="O1962" s="1979" t="s">
        <v>3270</v>
      </c>
      <c r="P1962" s="1983">
        <f t="shared" si="69"/>
        <v>0</v>
      </c>
      <c r="Q1962" s="1984" t="str" cm="1">
        <f t="array" aca="1" ref="Q1962" ca="1">IF(ISNUMBER(P1962),IF(P1962=100%,"CUMPLIDA",IF(AND(ISNUMBER(L1962),ISNUMBER(INDIRECT("FECHA_"&amp;$B1962,1))), IF(L1962&lt;=INDIRECT("FECHA_"&amp;$B1962,1),"INCUMPLIDA","PROCESO"), "VERIFICAR FECHA")),"SIN VALOR AVANCE")</f>
        <v>PROCESO</v>
      </c>
    </row>
    <row r="1963" spans="1:17" ht="60.75" x14ac:dyDescent="0.2">
      <c r="A1963" s="1990" t="s">
        <v>18</v>
      </c>
      <c r="B1963" s="1974" t="s">
        <v>14</v>
      </c>
      <c r="C1963" s="1976"/>
      <c r="D1963" s="1976"/>
      <c r="E1963" s="1978"/>
      <c r="F1963" s="1978"/>
      <c r="G1963" s="1978"/>
      <c r="H1963" s="1977" t="s">
        <v>3274</v>
      </c>
      <c r="I1963" s="1979" t="s">
        <v>3275</v>
      </c>
      <c r="J1963" s="1980">
        <v>1</v>
      </c>
      <c r="K1963" s="1981">
        <v>45566</v>
      </c>
      <c r="L1963" s="2000">
        <v>45925</v>
      </c>
      <c r="M1963" s="1982">
        <f t="shared" si="68"/>
        <v>51.285714285714285</v>
      </c>
      <c r="N1963" s="1983">
        <v>0</v>
      </c>
      <c r="O1963" s="1979" t="s">
        <v>3276</v>
      </c>
      <c r="P1963" s="1983">
        <f t="shared" si="69"/>
        <v>0</v>
      </c>
      <c r="Q1963" s="1984" t="str" cm="1">
        <f t="array" aca="1" ref="Q1963" ca="1">IF(ISNUMBER(P1963),IF(P1963=100%,"CUMPLIDA",IF(AND(ISNUMBER(L1963),ISNUMBER(INDIRECT("FECHA_"&amp;$B1963,1))), IF(L1963&lt;=INDIRECT("FECHA_"&amp;$B1963,1),"INCUMPLIDA","PROCESO"), "VERIFICAR FECHA")),"SIN VALOR AVANCE")</f>
        <v>PROCESO</v>
      </c>
    </row>
    <row r="1964" spans="1:17" ht="105" x14ac:dyDescent="0.2">
      <c r="A1964" s="1990" t="s">
        <v>18</v>
      </c>
      <c r="B1964" s="1974" t="s">
        <v>14</v>
      </c>
      <c r="C1964" s="1976"/>
      <c r="D1964" s="1976"/>
      <c r="E1964" s="1978"/>
      <c r="F1964" s="1978"/>
      <c r="G1964" s="1978" t="s">
        <v>3277</v>
      </c>
      <c r="H1964" s="1977" t="s">
        <v>3278</v>
      </c>
      <c r="I1964" s="1979" t="s">
        <v>3279</v>
      </c>
      <c r="J1964" s="1980">
        <v>1</v>
      </c>
      <c r="K1964" s="1981">
        <v>45658</v>
      </c>
      <c r="L1964" s="1981">
        <v>45716</v>
      </c>
      <c r="M1964" s="1982">
        <f t="shared" si="68"/>
        <v>8.2857142857142865</v>
      </c>
      <c r="N1964" s="1983">
        <v>0</v>
      </c>
      <c r="O1964" s="1979" t="s">
        <v>3280</v>
      </c>
      <c r="P1964" s="1983">
        <f t="shared" si="69"/>
        <v>0</v>
      </c>
      <c r="Q1964" s="1984" t="str" cm="1">
        <f t="array" aca="1" ref="Q1964" ca="1">IF(ISNUMBER(P1964),IF(P1964=100%,"CUMPLIDA",IF(AND(ISNUMBER(L1964),ISNUMBER(INDIRECT("FECHA_"&amp;$B1964,1))), IF(L1964&lt;=INDIRECT("FECHA_"&amp;$B1964,1),"INCUMPLIDA","PROCESO"), "VERIFICAR FECHA")),"SIN VALOR AVANCE")</f>
        <v>INCUMPLIDA</v>
      </c>
    </row>
    <row r="1965" spans="1:17" ht="60" x14ac:dyDescent="0.2">
      <c r="A1965" s="1990" t="s">
        <v>18</v>
      </c>
      <c r="B1965" s="1974" t="s">
        <v>14</v>
      </c>
      <c r="C1965" s="1976"/>
      <c r="D1965" s="1976"/>
      <c r="E1965" s="1978"/>
      <c r="F1965" s="1978"/>
      <c r="G1965" s="1978"/>
      <c r="H1965" s="1977" t="s">
        <v>3281</v>
      </c>
      <c r="I1965" s="1979" t="s">
        <v>3282</v>
      </c>
      <c r="J1965" s="1980">
        <v>1</v>
      </c>
      <c r="K1965" s="1981">
        <v>45717</v>
      </c>
      <c r="L1965" s="1981">
        <v>45992</v>
      </c>
      <c r="M1965" s="1982">
        <f t="shared" si="68"/>
        <v>39.285714285714285</v>
      </c>
      <c r="N1965" s="1983">
        <v>0</v>
      </c>
      <c r="O1965" s="1979" t="s">
        <v>3283</v>
      </c>
      <c r="P1965" s="1983">
        <f t="shared" si="69"/>
        <v>0</v>
      </c>
      <c r="Q1965" s="1984" t="str" cm="1">
        <f t="array" aca="1" ref="Q1965" ca="1">IF(ISNUMBER(P1965),IF(P1965=100%,"CUMPLIDA",IF(AND(ISNUMBER(L1965),ISNUMBER(INDIRECT("FECHA_"&amp;$B1965,1))), IF(L1965&lt;=INDIRECT("FECHA_"&amp;$B1965,1),"INCUMPLIDA","PROCESO"), "VERIFICAR FECHA")),"SIN VALOR AVANCE")</f>
        <v>PROCESO</v>
      </c>
    </row>
    <row r="1966" spans="1:17" ht="90.75" x14ac:dyDescent="0.2">
      <c r="A1966" s="1990" t="s">
        <v>18</v>
      </c>
      <c r="B1966" s="1974" t="s">
        <v>14</v>
      </c>
      <c r="C1966" s="1976"/>
      <c r="D1966" s="1976"/>
      <c r="E1966" s="1978"/>
      <c r="F1966" s="1978"/>
      <c r="G1966" s="1978" t="s">
        <v>3284</v>
      </c>
      <c r="H1966" s="1977" t="s">
        <v>3285</v>
      </c>
      <c r="I1966" s="1987" t="s">
        <v>3286</v>
      </c>
      <c r="J1966" s="1980">
        <v>1</v>
      </c>
      <c r="K1966" s="1981">
        <v>45748</v>
      </c>
      <c r="L1966" s="1981">
        <v>45838</v>
      </c>
      <c r="M1966" s="1982">
        <f t="shared" si="68"/>
        <v>12.857142857142858</v>
      </c>
      <c r="N1966" s="1983">
        <v>0</v>
      </c>
      <c r="O1966" s="1979" t="s">
        <v>3303</v>
      </c>
      <c r="P1966" s="1983">
        <f t="shared" si="69"/>
        <v>0</v>
      </c>
      <c r="Q1966" s="1984" t="str" cm="1">
        <f t="array" aca="1" ref="Q1966" ca="1">IF(ISNUMBER(P1966),IF(P1966=100%,"CUMPLIDA",IF(AND(ISNUMBER(L1966),ISNUMBER(INDIRECT("FECHA_"&amp;$B1966,1))), IF(L1966&lt;=INDIRECT("FECHA_"&amp;$B1966,1),"INCUMPLIDA","PROCESO"), "VERIFICAR FECHA")),"SIN VALOR AVANCE")</f>
        <v>PROCESO</v>
      </c>
    </row>
    <row r="1967" spans="1:17" ht="90.75" x14ac:dyDescent="0.2">
      <c r="A1967" s="1990" t="s">
        <v>18</v>
      </c>
      <c r="B1967" s="1974" t="s">
        <v>14</v>
      </c>
      <c r="C1967" s="1976"/>
      <c r="D1967" s="1976"/>
      <c r="E1967" s="1978"/>
      <c r="F1967" s="1978"/>
      <c r="G1967" s="1978"/>
      <c r="H1967" s="1977" t="s">
        <v>3288</v>
      </c>
      <c r="I1967" s="1979" t="s">
        <v>3289</v>
      </c>
      <c r="J1967" s="1980">
        <v>1</v>
      </c>
      <c r="K1967" s="1981">
        <v>45839</v>
      </c>
      <c r="L1967" s="1981">
        <v>45869</v>
      </c>
      <c r="M1967" s="1982">
        <f t="shared" si="68"/>
        <v>4.2857142857142856</v>
      </c>
      <c r="N1967" s="1983">
        <v>0</v>
      </c>
      <c r="O1967" s="1979" t="s">
        <v>3280</v>
      </c>
      <c r="P1967" s="1983">
        <f t="shared" si="69"/>
        <v>0</v>
      </c>
      <c r="Q1967" s="1984" t="str" cm="1">
        <f t="array" aca="1" ref="Q1967" ca="1">IF(ISNUMBER(P1967),IF(P1967=100%,"CUMPLIDA",IF(AND(ISNUMBER(L1967),ISNUMBER(INDIRECT("FECHA_"&amp;$B1967,1))), IF(L1967&lt;=INDIRECT("FECHA_"&amp;$B1967,1),"INCUMPLIDA","PROCESO"), "VERIFICAR FECHA")),"SIN VALOR AVANCE")</f>
        <v>PROCESO</v>
      </c>
    </row>
    <row r="1968" spans="1:17" ht="150" x14ac:dyDescent="0.2">
      <c r="A1968" s="1990" t="s">
        <v>18</v>
      </c>
      <c r="B1968" s="1974" t="s">
        <v>14</v>
      </c>
      <c r="C1968" s="1976"/>
      <c r="D1968" s="1976"/>
      <c r="E1968" s="1978"/>
      <c r="F1968" s="1978"/>
      <c r="G1968" s="1978"/>
      <c r="H1968" s="1977" t="s">
        <v>3290</v>
      </c>
      <c r="I1968" s="1979" t="s">
        <v>3291</v>
      </c>
      <c r="J1968" s="1980">
        <v>1</v>
      </c>
      <c r="K1968" s="1981">
        <v>45870</v>
      </c>
      <c r="L1968" s="1981">
        <v>46022</v>
      </c>
      <c r="M1968" s="1982">
        <f t="shared" si="68"/>
        <v>21.714285714285715</v>
      </c>
      <c r="N1968" s="1983">
        <v>0</v>
      </c>
      <c r="O1968" s="1979" t="s">
        <v>3283</v>
      </c>
      <c r="P1968" s="1983">
        <f t="shared" si="69"/>
        <v>0</v>
      </c>
      <c r="Q1968" s="1984" t="str" cm="1">
        <f t="array" aca="1" ref="Q1968" ca="1">IF(ISNUMBER(P1968),IF(P1968=100%,"CUMPLIDA",IF(AND(ISNUMBER(L1968),ISNUMBER(INDIRECT("FECHA_"&amp;$B1968,1))), IF(L1968&lt;=INDIRECT("FECHA_"&amp;$B1968,1),"INCUMPLIDA","PROCESO"), "VERIFICAR FECHA")),"SIN VALOR AVANCE")</f>
        <v>PROCESO</v>
      </c>
    </row>
    <row r="1969" spans="1:17" ht="90.75" x14ac:dyDescent="0.2">
      <c r="A1969" s="1990" t="s">
        <v>18</v>
      </c>
      <c r="B1969" s="1974" t="s">
        <v>14</v>
      </c>
      <c r="C1969" s="1976"/>
      <c r="D1969" s="1976"/>
      <c r="E1969" s="1978"/>
      <c r="F1969" s="1978"/>
      <c r="G1969" s="1978" t="s">
        <v>3267</v>
      </c>
      <c r="H1969" s="1977" t="s">
        <v>3268</v>
      </c>
      <c r="I1969" s="1979" t="s">
        <v>3269</v>
      </c>
      <c r="J1969" s="1980">
        <v>1</v>
      </c>
      <c r="K1969" s="1981">
        <v>45548</v>
      </c>
      <c r="L1969" s="1981">
        <v>45716</v>
      </c>
      <c r="M1969" s="1982">
        <f t="shared" si="68"/>
        <v>24</v>
      </c>
      <c r="N1969" s="1983">
        <v>0</v>
      </c>
      <c r="O1969" s="1979" t="s">
        <v>3270</v>
      </c>
      <c r="P1969" s="1983">
        <f t="shared" si="69"/>
        <v>0</v>
      </c>
      <c r="Q1969" s="1984" t="str" cm="1">
        <f t="array" aca="1" ref="Q1969" ca="1">IF(ISNUMBER(P1969),IF(P1969=100%,"CUMPLIDA",IF(AND(ISNUMBER(L1969),ISNUMBER(INDIRECT("FECHA_"&amp;$B1969,1))), IF(L1969&lt;=INDIRECT("FECHA_"&amp;$B1969,1),"INCUMPLIDA","PROCESO"), "VERIFICAR FECHA")),"SIN VALOR AVANCE")</f>
        <v>INCUMPLIDA</v>
      </c>
    </row>
    <row r="1970" spans="1:17" ht="180" x14ac:dyDescent="0.2">
      <c r="A1970" s="1990" t="s">
        <v>18</v>
      </c>
      <c r="B1970" s="1974" t="s">
        <v>14</v>
      </c>
      <c r="C1970" s="1976"/>
      <c r="D1970" s="1976"/>
      <c r="E1970" s="1978"/>
      <c r="F1970" s="1978"/>
      <c r="G1970" s="1978"/>
      <c r="H1970" s="1977" t="s">
        <v>3271</v>
      </c>
      <c r="I1970" s="1979" t="s">
        <v>3272</v>
      </c>
      <c r="J1970" s="1980">
        <v>1</v>
      </c>
      <c r="K1970" s="1981">
        <v>45597</v>
      </c>
      <c r="L1970" s="2000">
        <v>45924</v>
      </c>
      <c r="M1970" s="1982">
        <f t="shared" si="68"/>
        <v>46.714285714285715</v>
      </c>
      <c r="N1970" s="1983">
        <v>0</v>
      </c>
      <c r="O1970" s="1979" t="s">
        <v>3273</v>
      </c>
      <c r="P1970" s="1983">
        <f t="shared" si="69"/>
        <v>0</v>
      </c>
      <c r="Q1970" s="1984" t="str" cm="1">
        <f t="array" aca="1" ref="Q1970" ca="1">IF(ISNUMBER(P1970),IF(P1970=100%,"CUMPLIDA",IF(AND(ISNUMBER(L1970),ISNUMBER(INDIRECT("FECHA_"&amp;$B1970,1))), IF(L1970&lt;=INDIRECT("FECHA_"&amp;$B1970,1),"INCUMPLIDA","PROCESO"), "VERIFICAR FECHA")),"SIN VALOR AVANCE")</f>
        <v>PROCESO</v>
      </c>
    </row>
    <row r="1971" spans="1:17" ht="60.75" x14ac:dyDescent="0.2">
      <c r="A1971" s="1990" t="s">
        <v>18</v>
      </c>
      <c r="B1971" s="1974" t="s">
        <v>14</v>
      </c>
      <c r="C1971" s="1976"/>
      <c r="D1971" s="1976"/>
      <c r="E1971" s="1978"/>
      <c r="F1971" s="1978"/>
      <c r="G1971" s="1978"/>
      <c r="H1971" s="1977" t="s">
        <v>3274</v>
      </c>
      <c r="I1971" s="1979" t="s">
        <v>3275</v>
      </c>
      <c r="J1971" s="1980">
        <v>1</v>
      </c>
      <c r="K1971" s="1981">
        <v>45566</v>
      </c>
      <c r="L1971" s="2000">
        <v>45925</v>
      </c>
      <c r="M1971" s="1982">
        <f t="shared" si="68"/>
        <v>51.285714285714285</v>
      </c>
      <c r="N1971" s="1983">
        <v>0</v>
      </c>
      <c r="O1971" s="1979" t="s">
        <v>3276</v>
      </c>
      <c r="P1971" s="1983">
        <f t="shared" si="69"/>
        <v>0</v>
      </c>
      <c r="Q1971" s="1984" t="str" cm="1">
        <f t="array" aca="1" ref="Q1971" ca="1">IF(ISNUMBER(P1971),IF(P1971=100%,"CUMPLIDA",IF(AND(ISNUMBER(L1971),ISNUMBER(INDIRECT("FECHA_"&amp;$B1971,1))), IF(L1971&lt;=INDIRECT("FECHA_"&amp;$B1971,1),"INCUMPLIDA","PROCESO"), "VERIFICAR FECHA")),"SIN VALOR AVANCE")</f>
        <v>PROCESO</v>
      </c>
    </row>
    <row r="1972" spans="1:17" ht="105" x14ac:dyDescent="0.2">
      <c r="A1972" s="1990" t="s">
        <v>18</v>
      </c>
      <c r="B1972" s="1974" t="s">
        <v>14</v>
      </c>
      <c r="C1972" s="1976"/>
      <c r="D1972" s="1976"/>
      <c r="E1972" s="1978"/>
      <c r="F1972" s="1978"/>
      <c r="G1972" s="1978" t="s">
        <v>3277</v>
      </c>
      <c r="H1972" s="1977" t="s">
        <v>3278</v>
      </c>
      <c r="I1972" s="1979" t="s">
        <v>3279</v>
      </c>
      <c r="J1972" s="1980">
        <v>1</v>
      </c>
      <c r="K1972" s="1981">
        <v>45658</v>
      </c>
      <c r="L1972" s="1981">
        <v>45716</v>
      </c>
      <c r="M1972" s="1982">
        <f t="shared" si="68"/>
        <v>8.2857142857142865</v>
      </c>
      <c r="N1972" s="1983">
        <v>0</v>
      </c>
      <c r="O1972" s="1979" t="s">
        <v>3280</v>
      </c>
      <c r="P1972" s="1983">
        <f t="shared" si="69"/>
        <v>0</v>
      </c>
      <c r="Q1972" s="1984" t="str" cm="1">
        <f t="array" aca="1" ref="Q1972" ca="1">IF(ISNUMBER(P1972),IF(P1972=100%,"CUMPLIDA",IF(AND(ISNUMBER(L1972),ISNUMBER(INDIRECT("FECHA_"&amp;$B1972,1))), IF(L1972&lt;=INDIRECT("FECHA_"&amp;$B1972,1),"INCUMPLIDA","PROCESO"), "VERIFICAR FECHA")),"SIN VALOR AVANCE")</f>
        <v>INCUMPLIDA</v>
      </c>
    </row>
    <row r="1973" spans="1:17" ht="60" x14ac:dyDescent="0.2">
      <c r="A1973" s="1990" t="s">
        <v>18</v>
      </c>
      <c r="B1973" s="1974" t="s">
        <v>14</v>
      </c>
      <c r="C1973" s="1976"/>
      <c r="D1973" s="1976"/>
      <c r="E1973" s="1978"/>
      <c r="F1973" s="1978"/>
      <c r="G1973" s="1978"/>
      <c r="H1973" s="1977" t="s">
        <v>3281</v>
      </c>
      <c r="I1973" s="1979" t="s">
        <v>3282</v>
      </c>
      <c r="J1973" s="1980">
        <v>1</v>
      </c>
      <c r="K1973" s="1981">
        <v>45717</v>
      </c>
      <c r="L1973" s="1981">
        <v>45992</v>
      </c>
      <c r="M1973" s="1982">
        <f t="shared" si="68"/>
        <v>39.285714285714285</v>
      </c>
      <c r="N1973" s="1983">
        <v>0</v>
      </c>
      <c r="O1973" s="1979" t="s">
        <v>3283</v>
      </c>
      <c r="P1973" s="1983">
        <f t="shared" si="69"/>
        <v>0</v>
      </c>
      <c r="Q1973" s="1984" t="str" cm="1">
        <f t="array" aca="1" ref="Q1973" ca="1">IF(ISNUMBER(P1973),IF(P1973=100%,"CUMPLIDA",IF(AND(ISNUMBER(L1973),ISNUMBER(INDIRECT("FECHA_"&amp;$B1973,1))), IF(L1973&lt;=INDIRECT("FECHA_"&amp;$B1973,1),"INCUMPLIDA","PROCESO"), "VERIFICAR FECHA")),"SIN VALOR AVANCE")</f>
        <v>PROCESO</v>
      </c>
    </row>
    <row r="1974" spans="1:17" ht="90.75" x14ac:dyDescent="0.2">
      <c r="A1974" s="1990" t="s">
        <v>18</v>
      </c>
      <c r="B1974" s="1974" t="s">
        <v>14</v>
      </c>
      <c r="C1974" s="1976"/>
      <c r="D1974" s="1976"/>
      <c r="E1974" s="1978"/>
      <c r="F1974" s="1978"/>
      <c r="G1974" s="1978" t="s">
        <v>3284</v>
      </c>
      <c r="H1974" s="1977" t="s">
        <v>3285</v>
      </c>
      <c r="I1974" s="1987" t="s">
        <v>3286</v>
      </c>
      <c r="J1974" s="1980">
        <v>1</v>
      </c>
      <c r="K1974" s="1981">
        <v>45748</v>
      </c>
      <c r="L1974" s="1981">
        <v>45838</v>
      </c>
      <c r="M1974" s="1982">
        <f t="shared" si="68"/>
        <v>12.857142857142858</v>
      </c>
      <c r="N1974" s="1983">
        <v>0</v>
      </c>
      <c r="O1974" s="1979" t="s">
        <v>3303</v>
      </c>
      <c r="P1974" s="1983">
        <f t="shared" si="69"/>
        <v>0</v>
      </c>
      <c r="Q1974" s="1984" t="str" cm="1">
        <f t="array" aca="1" ref="Q1974" ca="1">IF(ISNUMBER(P1974),IF(P1974=100%,"CUMPLIDA",IF(AND(ISNUMBER(L1974),ISNUMBER(INDIRECT("FECHA_"&amp;$B1974,1))), IF(L1974&lt;=INDIRECT("FECHA_"&amp;$B1974,1),"INCUMPLIDA","PROCESO"), "VERIFICAR FECHA")),"SIN VALOR AVANCE")</f>
        <v>PROCESO</v>
      </c>
    </row>
    <row r="1975" spans="1:17" ht="90.75" x14ac:dyDescent="0.2">
      <c r="A1975" s="1990" t="s">
        <v>18</v>
      </c>
      <c r="B1975" s="1974" t="s">
        <v>14</v>
      </c>
      <c r="C1975" s="1976"/>
      <c r="D1975" s="1976"/>
      <c r="E1975" s="1978"/>
      <c r="F1975" s="1978"/>
      <c r="G1975" s="1978"/>
      <c r="H1975" s="1977" t="s">
        <v>3288</v>
      </c>
      <c r="I1975" s="1979" t="s">
        <v>3289</v>
      </c>
      <c r="J1975" s="1980">
        <v>1</v>
      </c>
      <c r="K1975" s="1981">
        <v>45839</v>
      </c>
      <c r="L1975" s="1981">
        <v>45869</v>
      </c>
      <c r="M1975" s="1982">
        <f t="shared" si="68"/>
        <v>4.2857142857142856</v>
      </c>
      <c r="N1975" s="1983">
        <v>0</v>
      </c>
      <c r="O1975" s="1979" t="s">
        <v>3280</v>
      </c>
      <c r="P1975" s="1983">
        <f t="shared" si="69"/>
        <v>0</v>
      </c>
      <c r="Q1975" s="1984" t="str" cm="1">
        <f t="array" aca="1" ref="Q1975" ca="1">IF(ISNUMBER(P1975),IF(P1975=100%,"CUMPLIDA",IF(AND(ISNUMBER(L1975),ISNUMBER(INDIRECT("FECHA_"&amp;$B1975,1))), IF(L1975&lt;=INDIRECT("FECHA_"&amp;$B1975,1),"INCUMPLIDA","PROCESO"), "VERIFICAR FECHA")),"SIN VALOR AVANCE")</f>
        <v>PROCESO</v>
      </c>
    </row>
    <row r="1976" spans="1:17" ht="150" x14ac:dyDescent="0.2">
      <c r="A1976" s="1990" t="s">
        <v>18</v>
      </c>
      <c r="B1976" s="1974" t="s">
        <v>14</v>
      </c>
      <c r="C1976" s="1976"/>
      <c r="D1976" s="1976"/>
      <c r="E1976" s="1978"/>
      <c r="F1976" s="1978"/>
      <c r="G1976" s="1978"/>
      <c r="H1976" s="1977" t="s">
        <v>3290</v>
      </c>
      <c r="I1976" s="1979" t="s">
        <v>3291</v>
      </c>
      <c r="J1976" s="1980">
        <v>1</v>
      </c>
      <c r="K1976" s="1981">
        <v>45870</v>
      </c>
      <c r="L1976" s="1981">
        <v>46022</v>
      </c>
      <c r="M1976" s="1982">
        <f t="shared" si="68"/>
        <v>21.714285714285715</v>
      </c>
      <c r="N1976" s="1983">
        <v>0</v>
      </c>
      <c r="O1976" s="1979" t="s">
        <v>3283</v>
      </c>
      <c r="P1976" s="1983">
        <f t="shared" si="69"/>
        <v>0</v>
      </c>
      <c r="Q1976" s="1984" t="str" cm="1">
        <f t="array" aca="1" ref="Q1976" ca="1">IF(ISNUMBER(P1976),IF(P1976=100%,"CUMPLIDA",IF(AND(ISNUMBER(L1976),ISNUMBER(INDIRECT("FECHA_"&amp;$B1976,1))), IF(L1976&lt;=INDIRECT("FECHA_"&amp;$B1976,1),"INCUMPLIDA","PROCESO"), "VERIFICAR FECHA")),"SIN VALOR AVANCE")</f>
        <v>PROCESO</v>
      </c>
    </row>
    <row r="1977" spans="1:17" ht="90.75" x14ac:dyDescent="0.2">
      <c r="A1977" s="1990" t="s">
        <v>18</v>
      </c>
      <c r="B1977" s="1974" t="s">
        <v>14</v>
      </c>
      <c r="C1977" s="1976"/>
      <c r="D1977" s="1976"/>
      <c r="E1977" s="1978"/>
      <c r="F1977" s="1978"/>
      <c r="G1977" s="1978" t="s">
        <v>3267</v>
      </c>
      <c r="H1977" s="1977" t="s">
        <v>3268</v>
      </c>
      <c r="I1977" s="1979" t="s">
        <v>3269</v>
      </c>
      <c r="J1977" s="1980">
        <v>1</v>
      </c>
      <c r="K1977" s="1981">
        <v>45548</v>
      </c>
      <c r="L1977" s="1981">
        <v>45716</v>
      </c>
      <c r="M1977" s="1982">
        <f t="shared" si="68"/>
        <v>24</v>
      </c>
      <c r="N1977" s="1983">
        <v>0</v>
      </c>
      <c r="O1977" s="1979" t="s">
        <v>3270</v>
      </c>
      <c r="P1977" s="1983">
        <f t="shared" si="69"/>
        <v>0</v>
      </c>
      <c r="Q1977" s="1984" t="str" cm="1">
        <f t="array" aca="1" ref="Q1977" ca="1">IF(ISNUMBER(P1977),IF(P1977=100%,"CUMPLIDA",IF(AND(ISNUMBER(L1977),ISNUMBER(INDIRECT("FECHA_"&amp;$B1977,1))), IF(L1977&lt;=INDIRECT("FECHA_"&amp;$B1977,1),"INCUMPLIDA","PROCESO"), "VERIFICAR FECHA")),"SIN VALOR AVANCE")</f>
        <v>INCUMPLIDA</v>
      </c>
    </row>
    <row r="1978" spans="1:17" ht="180" x14ac:dyDescent="0.2">
      <c r="A1978" s="1990" t="s">
        <v>18</v>
      </c>
      <c r="B1978" s="1974" t="s">
        <v>14</v>
      </c>
      <c r="C1978" s="1976"/>
      <c r="D1978" s="1976"/>
      <c r="E1978" s="1978"/>
      <c r="F1978" s="1978"/>
      <c r="G1978" s="1978"/>
      <c r="H1978" s="1977" t="s">
        <v>3271</v>
      </c>
      <c r="I1978" s="1979" t="s">
        <v>3272</v>
      </c>
      <c r="J1978" s="1980">
        <v>1</v>
      </c>
      <c r="K1978" s="1981">
        <v>45597</v>
      </c>
      <c r="L1978" s="2000">
        <v>45924</v>
      </c>
      <c r="M1978" s="1982">
        <f t="shared" si="68"/>
        <v>46.714285714285715</v>
      </c>
      <c r="N1978" s="1983">
        <v>0</v>
      </c>
      <c r="O1978" s="1979" t="s">
        <v>3273</v>
      </c>
      <c r="P1978" s="1983">
        <f t="shared" si="69"/>
        <v>0</v>
      </c>
      <c r="Q1978" s="1984" t="str" cm="1">
        <f t="array" aca="1" ref="Q1978" ca="1">IF(ISNUMBER(P1978),IF(P1978=100%,"CUMPLIDA",IF(AND(ISNUMBER(L1978),ISNUMBER(INDIRECT("FECHA_"&amp;$B1978,1))), IF(L1978&lt;=INDIRECT("FECHA_"&amp;$B1978,1),"INCUMPLIDA","PROCESO"), "VERIFICAR FECHA")),"SIN VALOR AVANCE")</f>
        <v>PROCESO</v>
      </c>
    </row>
    <row r="1979" spans="1:17" ht="60.75" x14ac:dyDescent="0.2">
      <c r="A1979" s="1990" t="s">
        <v>18</v>
      </c>
      <c r="B1979" s="1974" t="s">
        <v>14</v>
      </c>
      <c r="C1979" s="1976"/>
      <c r="D1979" s="1976"/>
      <c r="E1979" s="1978"/>
      <c r="F1979" s="1978"/>
      <c r="G1979" s="1978"/>
      <c r="H1979" s="1977" t="s">
        <v>3274</v>
      </c>
      <c r="I1979" s="1979" t="s">
        <v>3275</v>
      </c>
      <c r="J1979" s="1980">
        <v>1</v>
      </c>
      <c r="K1979" s="1981">
        <v>45566</v>
      </c>
      <c r="L1979" s="2000">
        <v>45925</v>
      </c>
      <c r="M1979" s="1982">
        <f t="shared" si="68"/>
        <v>51.285714285714285</v>
      </c>
      <c r="N1979" s="1983">
        <v>0</v>
      </c>
      <c r="O1979" s="1979" t="s">
        <v>3276</v>
      </c>
      <c r="P1979" s="1983">
        <f t="shared" si="69"/>
        <v>0</v>
      </c>
      <c r="Q1979" s="1984" t="str" cm="1">
        <f t="array" aca="1" ref="Q1979" ca="1">IF(ISNUMBER(P1979),IF(P1979=100%,"CUMPLIDA",IF(AND(ISNUMBER(L1979),ISNUMBER(INDIRECT("FECHA_"&amp;$B1979,1))), IF(L1979&lt;=INDIRECT("FECHA_"&amp;$B1979,1),"INCUMPLIDA","PROCESO"), "VERIFICAR FECHA")),"SIN VALOR AVANCE")</f>
        <v>PROCESO</v>
      </c>
    </row>
    <row r="1980" spans="1:17" ht="105" x14ac:dyDescent="0.2">
      <c r="A1980" s="1990" t="s">
        <v>18</v>
      </c>
      <c r="B1980" s="1974" t="s">
        <v>14</v>
      </c>
      <c r="C1980" s="1976"/>
      <c r="D1980" s="1976"/>
      <c r="E1980" s="1978"/>
      <c r="F1980" s="1978"/>
      <c r="G1980" s="1978" t="s">
        <v>3277</v>
      </c>
      <c r="H1980" s="1977" t="s">
        <v>3278</v>
      </c>
      <c r="I1980" s="1979" t="s">
        <v>3279</v>
      </c>
      <c r="J1980" s="1980">
        <v>1</v>
      </c>
      <c r="K1980" s="1981">
        <v>45658</v>
      </c>
      <c r="L1980" s="1981">
        <v>45716</v>
      </c>
      <c r="M1980" s="1982">
        <f t="shared" si="68"/>
        <v>8.2857142857142865</v>
      </c>
      <c r="N1980" s="1983">
        <v>0</v>
      </c>
      <c r="O1980" s="1979" t="s">
        <v>3280</v>
      </c>
      <c r="P1980" s="1983">
        <f t="shared" si="69"/>
        <v>0</v>
      </c>
      <c r="Q1980" s="1984" t="str" cm="1">
        <f t="array" aca="1" ref="Q1980" ca="1">IF(ISNUMBER(P1980),IF(P1980=100%,"CUMPLIDA",IF(AND(ISNUMBER(L1980),ISNUMBER(INDIRECT("FECHA_"&amp;$B1980,1))), IF(L1980&lt;=INDIRECT("FECHA_"&amp;$B1980,1),"INCUMPLIDA","PROCESO"), "VERIFICAR FECHA")),"SIN VALOR AVANCE")</f>
        <v>INCUMPLIDA</v>
      </c>
    </row>
    <row r="1981" spans="1:17" ht="60" x14ac:dyDescent="0.2">
      <c r="A1981" s="1990" t="s">
        <v>18</v>
      </c>
      <c r="B1981" s="1974" t="s">
        <v>14</v>
      </c>
      <c r="C1981" s="1976"/>
      <c r="D1981" s="1976"/>
      <c r="E1981" s="1978"/>
      <c r="F1981" s="1978"/>
      <c r="G1981" s="1978"/>
      <c r="H1981" s="1977" t="s">
        <v>3281</v>
      </c>
      <c r="I1981" s="1979" t="s">
        <v>3282</v>
      </c>
      <c r="J1981" s="1980">
        <v>1</v>
      </c>
      <c r="K1981" s="1981">
        <v>45717</v>
      </c>
      <c r="L1981" s="1981">
        <v>45992</v>
      </c>
      <c r="M1981" s="1982">
        <f t="shared" si="68"/>
        <v>39.285714285714285</v>
      </c>
      <c r="N1981" s="1983">
        <v>0</v>
      </c>
      <c r="O1981" s="1979" t="s">
        <v>3283</v>
      </c>
      <c r="P1981" s="1983">
        <f t="shared" si="69"/>
        <v>0</v>
      </c>
      <c r="Q1981" s="1984" t="str" cm="1">
        <f t="array" aca="1" ref="Q1981" ca="1">IF(ISNUMBER(P1981),IF(P1981=100%,"CUMPLIDA",IF(AND(ISNUMBER(L1981),ISNUMBER(INDIRECT("FECHA_"&amp;$B1981,1))), IF(L1981&lt;=INDIRECT("FECHA_"&amp;$B1981,1),"INCUMPLIDA","PROCESO"), "VERIFICAR FECHA")),"SIN VALOR AVANCE")</f>
        <v>PROCESO</v>
      </c>
    </row>
    <row r="1982" spans="1:17" ht="90.75" x14ac:dyDescent="0.2">
      <c r="A1982" s="1990" t="s">
        <v>18</v>
      </c>
      <c r="B1982" s="1974" t="s">
        <v>14</v>
      </c>
      <c r="C1982" s="1976"/>
      <c r="D1982" s="1976"/>
      <c r="E1982" s="1978"/>
      <c r="F1982" s="1978"/>
      <c r="G1982" s="1978" t="s">
        <v>3284</v>
      </c>
      <c r="H1982" s="1977" t="s">
        <v>3285</v>
      </c>
      <c r="I1982" s="1987" t="s">
        <v>3286</v>
      </c>
      <c r="J1982" s="1980">
        <v>1</v>
      </c>
      <c r="K1982" s="1981">
        <v>45748</v>
      </c>
      <c r="L1982" s="1981">
        <v>45838</v>
      </c>
      <c r="M1982" s="1982">
        <f t="shared" si="68"/>
        <v>12.857142857142858</v>
      </c>
      <c r="N1982" s="1983">
        <v>0</v>
      </c>
      <c r="O1982" s="1979" t="s">
        <v>3303</v>
      </c>
      <c r="P1982" s="1983">
        <f t="shared" si="69"/>
        <v>0</v>
      </c>
      <c r="Q1982" s="1984" t="str" cm="1">
        <f t="array" aca="1" ref="Q1982" ca="1">IF(ISNUMBER(P1982),IF(P1982=100%,"CUMPLIDA",IF(AND(ISNUMBER(L1982),ISNUMBER(INDIRECT("FECHA_"&amp;$B1982,1))), IF(L1982&lt;=INDIRECT("FECHA_"&amp;$B1982,1),"INCUMPLIDA","PROCESO"), "VERIFICAR FECHA")),"SIN VALOR AVANCE")</f>
        <v>PROCESO</v>
      </c>
    </row>
    <row r="1983" spans="1:17" ht="90.75" x14ac:dyDescent="0.2">
      <c r="A1983" s="1990" t="s">
        <v>18</v>
      </c>
      <c r="B1983" s="1974" t="s">
        <v>14</v>
      </c>
      <c r="C1983" s="1976"/>
      <c r="D1983" s="1976"/>
      <c r="E1983" s="1978"/>
      <c r="F1983" s="1978"/>
      <c r="G1983" s="1978"/>
      <c r="H1983" s="1977" t="s">
        <v>3288</v>
      </c>
      <c r="I1983" s="1979" t="s">
        <v>3289</v>
      </c>
      <c r="J1983" s="1980">
        <v>1</v>
      </c>
      <c r="K1983" s="1981">
        <v>45839</v>
      </c>
      <c r="L1983" s="1981">
        <v>45869</v>
      </c>
      <c r="M1983" s="1982">
        <f t="shared" si="68"/>
        <v>4.2857142857142856</v>
      </c>
      <c r="N1983" s="1983">
        <v>0</v>
      </c>
      <c r="O1983" s="1979" t="s">
        <v>3280</v>
      </c>
      <c r="P1983" s="1983">
        <f t="shared" si="69"/>
        <v>0</v>
      </c>
      <c r="Q1983" s="1984" t="str" cm="1">
        <f t="array" aca="1" ref="Q1983" ca="1">IF(ISNUMBER(P1983),IF(P1983=100%,"CUMPLIDA",IF(AND(ISNUMBER(L1983),ISNUMBER(INDIRECT("FECHA_"&amp;$B1983,1))), IF(L1983&lt;=INDIRECT("FECHA_"&amp;$B1983,1),"INCUMPLIDA","PROCESO"), "VERIFICAR FECHA")),"SIN VALOR AVANCE")</f>
        <v>PROCESO</v>
      </c>
    </row>
    <row r="1984" spans="1:17" ht="150" x14ac:dyDescent="0.2">
      <c r="A1984" s="1990" t="s">
        <v>18</v>
      </c>
      <c r="B1984" s="1974" t="s">
        <v>14</v>
      </c>
      <c r="C1984" s="1976"/>
      <c r="D1984" s="1976"/>
      <c r="E1984" s="1978"/>
      <c r="F1984" s="1978"/>
      <c r="G1984" s="1978"/>
      <c r="H1984" s="1977" t="s">
        <v>3290</v>
      </c>
      <c r="I1984" s="1979" t="s">
        <v>3291</v>
      </c>
      <c r="J1984" s="1980">
        <v>1</v>
      </c>
      <c r="K1984" s="1981">
        <v>45870</v>
      </c>
      <c r="L1984" s="1981">
        <v>46022</v>
      </c>
      <c r="M1984" s="1982">
        <f t="shared" si="68"/>
        <v>21.714285714285715</v>
      </c>
      <c r="N1984" s="1983">
        <v>0</v>
      </c>
      <c r="O1984" s="1979" t="s">
        <v>3283</v>
      </c>
      <c r="P1984" s="1983">
        <f t="shared" si="69"/>
        <v>0</v>
      </c>
      <c r="Q1984" s="1984" t="str" cm="1">
        <f t="array" aca="1" ref="Q1984" ca="1">IF(ISNUMBER(P1984),IF(P1984=100%,"CUMPLIDA",IF(AND(ISNUMBER(L1984),ISNUMBER(INDIRECT("FECHA_"&amp;$B1984,1))), IF(L1984&lt;=INDIRECT("FECHA_"&amp;$B1984,1),"INCUMPLIDA","PROCESO"), "VERIFICAR FECHA")),"SIN VALOR AVANCE")</f>
        <v>PROCESO</v>
      </c>
    </row>
    <row r="1985" spans="1:17" ht="90.75" x14ac:dyDescent="0.2">
      <c r="A1985" s="1990" t="s">
        <v>18</v>
      </c>
      <c r="B1985" s="1974" t="s">
        <v>14</v>
      </c>
      <c r="C1985" s="1976"/>
      <c r="D1985" s="1976"/>
      <c r="E1985" s="1978" t="s">
        <v>3305</v>
      </c>
      <c r="F1985" s="1978"/>
      <c r="G1985" s="1978" t="s">
        <v>3267</v>
      </c>
      <c r="H1985" s="1977" t="s">
        <v>3268</v>
      </c>
      <c r="I1985" s="1979" t="s">
        <v>3269</v>
      </c>
      <c r="J1985" s="1980">
        <v>1</v>
      </c>
      <c r="K1985" s="1981">
        <v>45548</v>
      </c>
      <c r="L1985" s="1981">
        <v>45716</v>
      </c>
      <c r="M1985" s="1982">
        <f t="shared" si="68"/>
        <v>24</v>
      </c>
      <c r="N1985" s="1983">
        <v>0.8</v>
      </c>
      <c r="O1985" s="1979" t="s">
        <v>3270</v>
      </c>
      <c r="P1985" s="1983">
        <f t="shared" si="69"/>
        <v>0.8</v>
      </c>
      <c r="Q1985" s="1984" t="str" cm="1">
        <f t="array" aca="1" ref="Q1985" ca="1">IF(ISNUMBER(P1985),IF(P1985=100%,"CUMPLIDA",IF(AND(ISNUMBER(L1985),ISNUMBER(INDIRECT("FECHA_"&amp;$B1985,1))), IF(L1985&lt;=INDIRECT("FECHA_"&amp;$B1985,1),"INCUMPLIDA","PROCESO"), "VERIFICAR FECHA")),"SIN VALOR AVANCE")</f>
        <v>INCUMPLIDA</v>
      </c>
    </row>
    <row r="1986" spans="1:17" ht="180" x14ac:dyDescent="0.2">
      <c r="A1986" s="1990" t="s">
        <v>18</v>
      </c>
      <c r="B1986" s="1974" t="s">
        <v>14</v>
      </c>
      <c r="C1986" s="1976"/>
      <c r="D1986" s="1976"/>
      <c r="E1986" s="1978"/>
      <c r="F1986" s="1978"/>
      <c r="G1986" s="1978"/>
      <c r="H1986" s="1977" t="s">
        <v>3271</v>
      </c>
      <c r="I1986" s="1979" t="s">
        <v>3272</v>
      </c>
      <c r="J1986" s="1980">
        <v>1</v>
      </c>
      <c r="K1986" s="1981">
        <v>45597</v>
      </c>
      <c r="L1986" s="2000">
        <v>45924</v>
      </c>
      <c r="M1986" s="1982">
        <f t="shared" si="68"/>
        <v>46.714285714285715</v>
      </c>
      <c r="N1986" s="1983">
        <v>0.8</v>
      </c>
      <c r="O1986" s="1979" t="s">
        <v>3273</v>
      </c>
      <c r="P1986" s="1983">
        <f t="shared" si="69"/>
        <v>0.8</v>
      </c>
      <c r="Q1986" s="1984" t="str" cm="1">
        <f t="array" aca="1" ref="Q1986" ca="1">IF(ISNUMBER(P1986),IF(P1986=100%,"CUMPLIDA",IF(AND(ISNUMBER(L1986),ISNUMBER(INDIRECT("FECHA_"&amp;$B1986,1))), IF(L1986&lt;=INDIRECT("FECHA_"&amp;$B1986,1),"INCUMPLIDA","PROCESO"), "VERIFICAR FECHA")),"SIN VALOR AVANCE")</f>
        <v>PROCESO</v>
      </c>
    </row>
    <row r="1987" spans="1:17" ht="60.75" x14ac:dyDescent="0.2">
      <c r="A1987" s="1990" t="s">
        <v>18</v>
      </c>
      <c r="B1987" s="1974" t="s">
        <v>14</v>
      </c>
      <c r="C1987" s="1976"/>
      <c r="D1987" s="1976"/>
      <c r="E1987" s="1978"/>
      <c r="F1987" s="1978"/>
      <c r="G1987" s="1978"/>
      <c r="H1987" s="1977" t="s">
        <v>3274</v>
      </c>
      <c r="I1987" s="1979" t="s">
        <v>3275</v>
      </c>
      <c r="J1987" s="1980">
        <v>1</v>
      </c>
      <c r="K1987" s="1981">
        <v>45566</v>
      </c>
      <c r="L1987" s="2000">
        <v>45925</v>
      </c>
      <c r="M1987" s="1982">
        <f t="shared" si="68"/>
        <v>51.285714285714285</v>
      </c>
      <c r="N1987" s="1983">
        <v>0.8</v>
      </c>
      <c r="O1987" s="1979" t="s">
        <v>3276</v>
      </c>
      <c r="P1987" s="1983">
        <f t="shared" si="69"/>
        <v>0.8</v>
      </c>
      <c r="Q1987" s="1984" t="str" cm="1">
        <f t="array" aca="1" ref="Q1987" ca="1">IF(ISNUMBER(P1987),IF(P1987=100%,"CUMPLIDA",IF(AND(ISNUMBER(L1987),ISNUMBER(INDIRECT("FECHA_"&amp;$B1987,1))), IF(L1987&lt;=INDIRECT("FECHA_"&amp;$B1987,1),"INCUMPLIDA","PROCESO"), "VERIFICAR FECHA")),"SIN VALOR AVANCE")</f>
        <v>PROCESO</v>
      </c>
    </row>
    <row r="1988" spans="1:17" ht="105" x14ac:dyDescent="0.2">
      <c r="A1988" s="1990" t="s">
        <v>18</v>
      </c>
      <c r="B1988" s="1974" t="s">
        <v>14</v>
      </c>
      <c r="C1988" s="1976"/>
      <c r="D1988" s="1976"/>
      <c r="E1988" s="1978"/>
      <c r="F1988" s="1978"/>
      <c r="G1988" s="1978" t="s">
        <v>3277</v>
      </c>
      <c r="H1988" s="1977" t="s">
        <v>3278</v>
      </c>
      <c r="I1988" s="1979" t="s">
        <v>3279</v>
      </c>
      <c r="J1988" s="1980">
        <v>1</v>
      </c>
      <c r="K1988" s="1981">
        <v>45658</v>
      </c>
      <c r="L1988" s="1981">
        <v>45716</v>
      </c>
      <c r="M1988" s="1982">
        <f t="shared" si="68"/>
        <v>8.2857142857142865</v>
      </c>
      <c r="N1988" s="1983">
        <v>0.5</v>
      </c>
      <c r="O1988" s="1979" t="s">
        <v>3280</v>
      </c>
      <c r="P1988" s="1983">
        <f t="shared" si="69"/>
        <v>0.5</v>
      </c>
      <c r="Q1988" s="1984" t="str" cm="1">
        <f t="array" aca="1" ref="Q1988" ca="1">IF(ISNUMBER(P1988),IF(P1988=100%,"CUMPLIDA",IF(AND(ISNUMBER(L1988),ISNUMBER(INDIRECT("FECHA_"&amp;$B1988,1))), IF(L1988&lt;=INDIRECT("FECHA_"&amp;$B1988,1),"INCUMPLIDA","PROCESO"), "VERIFICAR FECHA")),"SIN VALOR AVANCE")</f>
        <v>INCUMPLIDA</v>
      </c>
    </row>
    <row r="1989" spans="1:17" ht="60" x14ac:dyDescent="0.2">
      <c r="A1989" s="1990" t="s">
        <v>18</v>
      </c>
      <c r="B1989" s="1974" t="s">
        <v>14</v>
      </c>
      <c r="C1989" s="1976"/>
      <c r="D1989" s="1976"/>
      <c r="E1989" s="1978"/>
      <c r="F1989" s="1978"/>
      <c r="G1989" s="1978"/>
      <c r="H1989" s="1977" t="s">
        <v>3281</v>
      </c>
      <c r="I1989" s="1979" t="s">
        <v>3282</v>
      </c>
      <c r="J1989" s="1980">
        <v>1</v>
      </c>
      <c r="K1989" s="1981">
        <v>45717</v>
      </c>
      <c r="L1989" s="1981">
        <v>45992</v>
      </c>
      <c r="M1989" s="1982">
        <f t="shared" ref="M1989:M2041" si="70">(L1989-K1989)/7</f>
        <v>39.285714285714285</v>
      </c>
      <c r="N1989" s="1983">
        <v>0.5</v>
      </c>
      <c r="O1989" s="1979" t="s">
        <v>3283</v>
      </c>
      <c r="P1989" s="1983">
        <f t="shared" si="69"/>
        <v>0.5</v>
      </c>
      <c r="Q1989" s="1984" t="str" cm="1">
        <f t="array" aca="1" ref="Q1989" ca="1">IF(ISNUMBER(P1989),IF(P1989=100%,"CUMPLIDA",IF(AND(ISNUMBER(L1989),ISNUMBER(INDIRECT("FECHA_"&amp;$B1989,1))), IF(L1989&lt;=INDIRECT("FECHA_"&amp;$B1989,1),"INCUMPLIDA","PROCESO"), "VERIFICAR FECHA")),"SIN VALOR AVANCE")</f>
        <v>PROCESO</v>
      </c>
    </row>
    <row r="1990" spans="1:17" ht="75.75" x14ac:dyDescent="0.2">
      <c r="A1990" s="1990" t="s">
        <v>18</v>
      </c>
      <c r="B1990" s="1974" t="s">
        <v>14</v>
      </c>
      <c r="C1990" s="1976"/>
      <c r="D1990" s="1976"/>
      <c r="E1990" s="1978"/>
      <c r="F1990" s="1978"/>
      <c r="G1990" s="1978" t="s">
        <v>3284</v>
      </c>
      <c r="H1990" s="1977" t="s">
        <v>3285</v>
      </c>
      <c r="I1990" s="1987" t="s">
        <v>3286</v>
      </c>
      <c r="J1990" s="1980">
        <v>1</v>
      </c>
      <c r="K1990" s="1981">
        <v>45748</v>
      </c>
      <c r="L1990" s="1981">
        <v>45838</v>
      </c>
      <c r="M1990" s="1982">
        <f t="shared" si="70"/>
        <v>12.857142857142858</v>
      </c>
      <c r="N1990" s="1983">
        <v>0</v>
      </c>
      <c r="O1990" s="1979" t="s">
        <v>3287</v>
      </c>
      <c r="P1990" s="1983">
        <f t="shared" si="69"/>
        <v>0</v>
      </c>
      <c r="Q1990" s="1984" t="str" cm="1">
        <f t="array" aca="1" ref="Q1990" ca="1">IF(ISNUMBER(P1990),IF(P1990=100%,"CUMPLIDA",IF(AND(ISNUMBER(L1990),ISNUMBER(INDIRECT("FECHA_"&amp;$B1990,1))), IF(L1990&lt;=INDIRECT("FECHA_"&amp;$B1990,1),"INCUMPLIDA","PROCESO"), "VERIFICAR FECHA")),"SIN VALOR AVANCE")</f>
        <v>PROCESO</v>
      </c>
    </row>
    <row r="1991" spans="1:17" ht="90.75" x14ac:dyDescent="0.2">
      <c r="A1991" s="1990" t="s">
        <v>18</v>
      </c>
      <c r="B1991" s="1974" t="s">
        <v>14</v>
      </c>
      <c r="C1991" s="1976"/>
      <c r="D1991" s="1976"/>
      <c r="E1991" s="1978"/>
      <c r="F1991" s="1978"/>
      <c r="G1991" s="1978"/>
      <c r="H1991" s="1977" t="s">
        <v>3288</v>
      </c>
      <c r="I1991" s="1979" t="s">
        <v>3289</v>
      </c>
      <c r="J1991" s="1980">
        <v>1</v>
      </c>
      <c r="K1991" s="1981">
        <v>45839</v>
      </c>
      <c r="L1991" s="1981">
        <v>45869</v>
      </c>
      <c r="M1991" s="1982">
        <f t="shared" si="70"/>
        <v>4.2857142857142856</v>
      </c>
      <c r="N1991" s="1983">
        <v>0</v>
      </c>
      <c r="O1991" s="1979" t="s">
        <v>3280</v>
      </c>
      <c r="P1991" s="1983">
        <f t="shared" si="69"/>
        <v>0</v>
      </c>
      <c r="Q1991" s="1984" t="str" cm="1">
        <f t="array" aca="1" ref="Q1991" ca="1">IF(ISNUMBER(P1991),IF(P1991=100%,"CUMPLIDA",IF(AND(ISNUMBER(L1991),ISNUMBER(INDIRECT("FECHA_"&amp;$B1991,1))), IF(L1991&lt;=INDIRECT("FECHA_"&amp;$B1991,1),"INCUMPLIDA","PROCESO"), "VERIFICAR FECHA")),"SIN VALOR AVANCE")</f>
        <v>PROCESO</v>
      </c>
    </row>
    <row r="1992" spans="1:17" ht="150" x14ac:dyDescent="0.2">
      <c r="A1992" s="1990" t="s">
        <v>18</v>
      </c>
      <c r="B1992" s="1974" t="s">
        <v>14</v>
      </c>
      <c r="C1992" s="1976"/>
      <c r="D1992" s="1976"/>
      <c r="E1992" s="1978"/>
      <c r="F1992" s="1978"/>
      <c r="G1992" s="1978"/>
      <c r="H1992" s="1977" t="s">
        <v>3290</v>
      </c>
      <c r="I1992" s="1979" t="s">
        <v>3291</v>
      </c>
      <c r="J1992" s="1980">
        <v>1</v>
      </c>
      <c r="K1992" s="1981">
        <v>45870</v>
      </c>
      <c r="L1992" s="1981">
        <v>46022</v>
      </c>
      <c r="M1992" s="1982">
        <f t="shared" si="70"/>
        <v>21.714285714285715</v>
      </c>
      <c r="N1992" s="1983">
        <v>0</v>
      </c>
      <c r="O1992" s="1979" t="s">
        <v>3283</v>
      </c>
      <c r="P1992" s="1983">
        <f t="shared" si="69"/>
        <v>0</v>
      </c>
      <c r="Q1992" s="1984" t="str" cm="1">
        <f t="array" aca="1" ref="Q1992" ca="1">IF(ISNUMBER(P1992),IF(P1992=100%,"CUMPLIDA",IF(AND(ISNUMBER(L1992),ISNUMBER(INDIRECT("FECHA_"&amp;$B1992,1))), IF(L1992&lt;=INDIRECT("FECHA_"&amp;$B1992,1),"INCUMPLIDA","PROCESO"), "VERIFICAR FECHA")),"SIN VALOR AVANCE")</f>
        <v>PROCESO</v>
      </c>
    </row>
    <row r="1993" spans="1:17" ht="90.75" x14ac:dyDescent="0.2">
      <c r="A1993" s="1990" t="s">
        <v>18</v>
      </c>
      <c r="B1993" s="1974" t="s">
        <v>14</v>
      </c>
      <c r="C1993" s="1976"/>
      <c r="D1993" s="1976"/>
      <c r="E1993" s="1978" t="s">
        <v>3306</v>
      </c>
      <c r="F1993" s="1978"/>
      <c r="G1993" s="1978" t="s">
        <v>3267</v>
      </c>
      <c r="H1993" s="1977" t="s">
        <v>3268</v>
      </c>
      <c r="I1993" s="1979" t="s">
        <v>3269</v>
      </c>
      <c r="J1993" s="1980">
        <v>1</v>
      </c>
      <c r="K1993" s="1981">
        <v>45548</v>
      </c>
      <c r="L1993" s="1981">
        <v>45716</v>
      </c>
      <c r="M1993" s="1982">
        <f t="shared" si="70"/>
        <v>24</v>
      </c>
      <c r="N1993" s="1983">
        <v>0.8</v>
      </c>
      <c r="O1993" s="1979" t="s">
        <v>3270</v>
      </c>
      <c r="P1993" s="1983">
        <f t="shared" si="69"/>
        <v>0.8</v>
      </c>
      <c r="Q1993" s="1984" t="str" cm="1">
        <f t="array" aca="1" ref="Q1993" ca="1">IF(ISNUMBER(P1993),IF(P1993=100%,"CUMPLIDA",IF(AND(ISNUMBER(L1993),ISNUMBER(INDIRECT("FECHA_"&amp;$B1993,1))), IF(L1993&lt;=INDIRECT("FECHA_"&amp;$B1993,1),"INCUMPLIDA","PROCESO"), "VERIFICAR FECHA")),"SIN VALOR AVANCE")</f>
        <v>INCUMPLIDA</v>
      </c>
    </row>
    <row r="1994" spans="1:17" ht="180" x14ac:dyDescent="0.2">
      <c r="A1994" s="1990" t="s">
        <v>18</v>
      </c>
      <c r="B1994" s="1974" t="s">
        <v>14</v>
      </c>
      <c r="C1994" s="1976"/>
      <c r="D1994" s="1976"/>
      <c r="E1994" s="1978"/>
      <c r="F1994" s="1978"/>
      <c r="G1994" s="1978"/>
      <c r="H1994" s="1977" t="s">
        <v>3271</v>
      </c>
      <c r="I1994" s="1979" t="s">
        <v>3272</v>
      </c>
      <c r="J1994" s="1980">
        <v>1</v>
      </c>
      <c r="K1994" s="1981">
        <v>45597</v>
      </c>
      <c r="L1994" s="2000">
        <v>45924</v>
      </c>
      <c r="M1994" s="1982">
        <f t="shared" si="70"/>
        <v>46.714285714285715</v>
      </c>
      <c r="N1994" s="1983">
        <v>0.8</v>
      </c>
      <c r="O1994" s="1979" t="s">
        <v>3273</v>
      </c>
      <c r="P1994" s="1983">
        <f t="shared" si="69"/>
        <v>0.8</v>
      </c>
      <c r="Q1994" s="1984" t="str" cm="1">
        <f t="array" aca="1" ref="Q1994" ca="1">IF(ISNUMBER(P1994),IF(P1994=100%,"CUMPLIDA",IF(AND(ISNUMBER(L1994),ISNUMBER(INDIRECT("FECHA_"&amp;$B1994,1))), IF(L1994&lt;=INDIRECT("FECHA_"&amp;$B1994,1),"INCUMPLIDA","PROCESO"), "VERIFICAR FECHA")),"SIN VALOR AVANCE")</f>
        <v>PROCESO</v>
      </c>
    </row>
    <row r="1995" spans="1:17" ht="60.75" x14ac:dyDescent="0.2">
      <c r="A1995" s="1990" t="s">
        <v>18</v>
      </c>
      <c r="B1995" s="1974" t="s">
        <v>14</v>
      </c>
      <c r="C1995" s="1976"/>
      <c r="D1995" s="1976"/>
      <c r="E1995" s="1978"/>
      <c r="F1995" s="1978"/>
      <c r="G1995" s="1978"/>
      <c r="H1995" s="1977" t="s">
        <v>3274</v>
      </c>
      <c r="I1995" s="1979" t="s">
        <v>3275</v>
      </c>
      <c r="J1995" s="1980">
        <v>1</v>
      </c>
      <c r="K1995" s="1981">
        <v>45566</v>
      </c>
      <c r="L1995" s="2000">
        <v>45925</v>
      </c>
      <c r="M1995" s="1982">
        <f t="shared" si="70"/>
        <v>51.285714285714285</v>
      </c>
      <c r="N1995" s="1983">
        <v>0.8</v>
      </c>
      <c r="O1995" s="1979" t="s">
        <v>3276</v>
      </c>
      <c r="P1995" s="1983">
        <f t="shared" si="69"/>
        <v>0.8</v>
      </c>
      <c r="Q1995" s="1984" t="str" cm="1">
        <f t="array" aca="1" ref="Q1995" ca="1">IF(ISNUMBER(P1995),IF(P1995=100%,"CUMPLIDA",IF(AND(ISNUMBER(L1995),ISNUMBER(INDIRECT("FECHA_"&amp;$B1995,1))), IF(L1995&lt;=INDIRECT("FECHA_"&amp;$B1995,1),"INCUMPLIDA","PROCESO"), "VERIFICAR FECHA")),"SIN VALOR AVANCE")</f>
        <v>PROCESO</v>
      </c>
    </row>
    <row r="1996" spans="1:17" ht="105" x14ac:dyDescent="0.2">
      <c r="A1996" s="1990" t="s">
        <v>18</v>
      </c>
      <c r="B1996" s="1974" t="s">
        <v>14</v>
      </c>
      <c r="C1996" s="1976"/>
      <c r="D1996" s="1976"/>
      <c r="E1996" s="1978"/>
      <c r="F1996" s="1978"/>
      <c r="G1996" s="1978" t="s">
        <v>3277</v>
      </c>
      <c r="H1996" s="1977" t="s">
        <v>3278</v>
      </c>
      <c r="I1996" s="1979" t="s">
        <v>3279</v>
      </c>
      <c r="J1996" s="1980">
        <v>1</v>
      </c>
      <c r="K1996" s="1981">
        <v>45658</v>
      </c>
      <c r="L1996" s="1981">
        <v>45716</v>
      </c>
      <c r="M1996" s="1982">
        <f t="shared" si="70"/>
        <v>8.2857142857142865</v>
      </c>
      <c r="N1996" s="1983">
        <v>0.5</v>
      </c>
      <c r="O1996" s="1979" t="s">
        <v>3280</v>
      </c>
      <c r="P1996" s="1983">
        <f t="shared" si="69"/>
        <v>0.5</v>
      </c>
      <c r="Q1996" s="1984" t="str" cm="1">
        <f t="array" aca="1" ref="Q1996" ca="1">IF(ISNUMBER(P1996),IF(P1996=100%,"CUMPLIDA",IF(AND(ISNUMBER(L1996),ISNUMBER(INDIRECT("FECHA_"&amp;$B1996,1))), IF(L1996&lt;=INDIRECT("FECHA_"&amp;$B1996,1),"INCUMPLIDA","PROCESO"), "VERIFICAR FECHA")),"SIN VALOR AVANCE")</f>
        <v>INCUMPLIDA</v>
      </c>
    </row>
    <row r="1997" spans="1:17" ht="60" x14ac:dyDescent="0.2">
      <c r="A1997" s="1990" t="s">
        <v>18</v>
      </c>
      <c r="B1997" s="1974" t="s">
        <v>14</v>
      </c>
      <c r="C1997" s="1976"/>
      <c r="D1997" s="1976"/>
      <c r="E1997" s="1978"/>
      <c r="F1997" s="1978"/>
      <c r="G1997" s="1978"/>
      <c r="H1997" s="1977" t="s">
        <v>3281</v>
      </c>
      <c r="I1997" s="1979" t="s">
        <v>3282</v>
      </c>
      <c r="J1997" s="1980">
        <v>1</v>
      </c>
      <c r="K1997" s="1981">
        <v>45717</v>
      </c>
      <c r="L1997" s="1981">
        <v>45992</v>
      </c>
      <c r="M1997" s="1982">
        <f t="shared" si="70"/>
        <v>39.285714285714285</v>
      </c>
      <c r="N1997" s="1983">
        <v>0.5</v>
      </c>
      <c r="O1997" s="1979" t="s">
        <v>3283</v>
      </c>
      <c r="P1997" s="1983">
        <f t="shared" si="69"/>
        <v>0.5</v>
      </c>
      <c r="Q1997" s="1984" t="str" cm="1">
        <f t="array" aca="1" ref="Q1997" ca="1">IF(ISNUMBER(P1997),IF(P1997=100%,"CUMPLIDA",IF(AND(ISNUMBER(L1997),ISNUMBER(INDIRECT("FECHA_"&amp;$B1997,1))), IF(L1997&lt;=INDIRECT("FECHA_"&amp;$B1997,1),"INCUMPLIDA","PROCESO"), "VERIFICAR FECHA")),"SIN VALOR AVANCE")</f>
        <v>PROCESO</v>
      </c>
    </row>
    <row r="1998" spans="1:17" ht="90.75" x14ac:dyDescent="0.2">
      <c r="A1998" s="1990" t="s">
        <v>18</v>
      </c>
      <c r="B1998" s="1974" t="s">
        <v>14</v>
      </c>
      <c r="C1998" s="1976"/>
      <c r="D1998" s="1976"/>
      <c r="E1998" s="1978"/>
      <c r="F1998" s="1978"/>
      <c r="G1998" s="1978" t="s">
        <v>3284</v>
      </c>
      <c r="H1998" s="1977" t="s">
        <v>3285</v>
      </c>
      <c r="I1998" s="1987" t="s">
        <v>3286</v>
      </c>
      <c r="J1998" s="1980">
        <v>1</v>
      </c>
      <c r="K1998" s="1981">
        <v>45748</v>
      </c>
      <c r="L1998" s="1981">
        <v>45838</v>
      </c>
      <c r="M1998" s="1982">
        <f t="shared" si="70"/>
        <v>12.857142857142858</v>
      </c>
      <c r="N1998" s="1983">
        <v>0</v>
      </c>
      <c r="O1998" s="1979" t="s">
        <v>3303</v>
      </c>
      <c r="P1998" s="1983">
        <f t="shared" si="69"/>
        <v>0</v>
      </c>
      <c r="Q1998" s="1984" t="str" cm="1">
        <f t="array" aca="1" ref="Q1998" ca="1">IF(ISNUMBER(P1998),IF(P1998=100%,"CUMPLIDA",IF(AND(ISNUMBER(L1998),ISNUMBER(INDIRECT("FECHA_"&amp;$B1998,1))), IF(L1998&lt;=INDIRECT("FECHA_"&amp;$B1998,1),"INCUMPLIDA","PROCESO"), "VERIFICAR FECHA")),"SIN VALOR AVANCE")</f>
        <v>PROCESO</v>
      </c>
    </row>
    <row r="1999" spans="1:17" ht="90.75" x14ac:dyDescent="0.2">
      <c r="A1999" s="1990" t="s">
        <v>18</v>
      </c>
      <c r="B1999" s="1974" t="s">
        <v>14</v>
      </c>
      <c r="C1999" s="1976"/>
      <c r="D1999" s="1976"/>
      <c r="E1999" s="1978"/>
      <c r="F1999" s="1978"/>
      <c r="G1999" s="1978"/>
      <c r="H1999" s="1977" t="s">
        <v>3288</v>
      </c>
      <c r="I1999" s="1979" t="s">
        <v>3289</v>
      </c>
      <c r="J1999" s="1980">
        <v>1</v>
      </c>
      <c r="K1999" s="1981">
        <v>45839</v>
      </c>
      <c r="L1999" s="1981">
        <v>45869</v>
      </c>
      <c r="M1999" s="1982">
        <f t="shared" si="70"/>
        <v>4.2857142857142856</v>
      </c>
      <c r="N1999" s="1983">
        <v>0</v>
      </c>
      <c r="O1999" s="1979" t="s">
        <v>3280</v>
      </c>
      <c r="P1999" s="1983">
        <f t="shared" si="69"/>
        <v>0</v>
      </c>
      <c r="Q1999" s="1984" t="str" cm="1">
        <f t="array" aca="1" ref="Q1999" ca="1">IF(ISNUMBER(P1999),IF(P1999=100%,"CUMPLIDA",IF(AND(ISNUMBER(L1999),ISNUMBER(INDIRECT("FECHA_"&amp;$B1999,1))), IF(L1999&lt;=INDIRECT("FECHA_"&amp;$B1999,1),"INCUMPLIDA","PROCESO"), "VERIFICAR FECHA")),"SIN VALOR AVANCE")</f>
        <v>PROCESO</v>
      </c>
    </row>
    <row r="2000" spans="1:17" ht="150" x14ac:dyDescent="0.2">
      <c r="A2000" s="1990" t="s">
        <v>18</v>
      </c>
      <c r="B2000" s="1974" t="s">
        <v>14</v>
      </c>
      <c r="C2000" s="1976"/>
      <c r="D2000" s="1976"/>
      <c r="E2000" s="1978"/>
      <c r="F2000" s="1978"/>
      <c r="G2000" s="1978"/>
      <c r="H2000" s="1977" t="s">
        <v>3290</v>
      </c>
      <c r="I2000" s="1979" t="s">
        <v>3291</v>
      </c>
      <c r="J2000" s="1980">
        <v>1</v>
      </c>
      <c r="K2000" s="1981">
        <v>45870</v>
      </c>
      <c r="L2000" s="1981">
        <v>46022</v>
      </c>
      <c r="M2000" s="1982">
        <f t="shared" si="70"/>
        <v>21.714285714285715</v>
      </c>
      <c r="N2000" s="1983">
        <v>0</v>
      </c>
      <c r="O2000" s="1979" t="s">
        <v>3283</v>
      </c>
      <c r="P2000" s="1983">
        <f t="shared" si="69"/>
        <v>0</v>
      </c>
      <c r="Q2000" s="1984" t="str" cm="1">
        <f t="array" aca="1" ref="Q2000" ca="1">IF(ISNUMBER(P2000),IF(P2000=100%,"CUMPLIDA",IF(AND(ISNUMBER(L2000),ISNUMBER(INDIRECT("FECHA_"&amp;$B2000,1))), IF(L2000&lt;=INDIRECT("FECHA_"&amp;$B2000,1),"INCUMPLIDA","PROCESO"), "VERIFICAR FECHA")),"SIN VALOR AVANCE")</f>
        <v>PROCESO</v>
      </c>
    </row>
    <row r="2001" spans="1:17" ht="90.75" x14ac:dyDescent="0.2">
      <c r="A2001" s="1990" t="s">
        <v>18</v>
      </c>
      <c r="B2001" s="1974" t="s">
        <v>14</v>
      </c>
      <c r="C2001" s="1976"/>
      <c r="D2001" s="1976"/>
      <c r="E2001" s="1978"/>
      <c r="F2001" s="1978"/>
      <c r="G2001" s="1978" t="s">
        <v>3267</v>
      </c>
      <c r="H2001" s="1977" t="s">
        <v>3268</v>
      </c>
      <c r="I2001" s="1979" t="s">
        <v>3269</v>
      </c>
      <c r="J2001" s="1980">
        <v>1</v>
      </c>
      <c r="K2001" s="1981">
        <v>45548</v>
      </c>
      <c r="L2001" s="1981">
        <v>45716</v>
      </c>
      <c r="M2001" s="1982">
        <f t="shared" si="70"/>
        <v>24</v>
      </c>
      <c r="N2001" s="1983">
        <v>0</v>
      </c>
      <c r="O2001" s="1979" t="s">
        <v>3270</v>
      </c>
      <c r="P2001" s="1983">
        <f t="shared" si="69"/>
        <v>0</v>
      </c>
      <c r="Q2001" s="1984" t="str" cm="1">
        <f t="array" aca="1" ref="Q2001" ca="1">IF(ISNUMBER(P2001),IF(P2001=100%,"CUMPLIDA",IF(AND(ISNUMBER(L2001),ISNUMBER(INDIRECT("FECHA_"&amp;$B2001,1))), IF(L2001&lt;=INDIRECT("FECHA_"&amp;$B2001,1),"INCUMPLIDA","PROCESO"), "VERIFICAR FECHA")),"SIN VALOR AVANCE")</f>
        <v>INCUMPLIDA</v>
      </c>
    </row>
    <row r="2002" spans="1:17" ht="180" x14ac:dyDescent="0.2">
      <c r="A2002" s="1990" t="s">
        <v>18</v>
      </c>
      <c r="B2002" s="1974" t="s">
        <v>14</v>
      </c>
      <c r="C2002" s="1976"/>
      <c r="D2002" s="1976"/>
      <c r="E2002" s="1978"/>
      <c r="F2002" s="1978"/>
      <c r="G2002" s="1978"/>
      <c r="H2002" s="1977" t="s">
        <v>3271</v>
      </c>
      <c r="I2002" s="1979" t="s">
        <v>3272</v>
      </c>
      <c r="J2002" s="1980">
        <v>1</v>
      </c>
      <c r="K2002" s="1981">
        <v>45597</v>
      </c>
      <c r="L2002" s="2000">
        <v>45924</v>
      </c>
      <c r="M2002" s="1982">
        <f t="shared" si="70"/>
        <v>46.714285714285715</v>
      </c>
      <c r="N2002" s="1983">
        <v>0</v>
      </c>
      <c r="O2002" s="1979" t="s">
        <v>3273</v>
      </c>
      <c r="P2002" s="1983">
        <f t="shared" si="69"/>
        <v>0</v>
      </c>
      <c r="Q2002" s="1984" t="str" cm="1">
        <f t="array" aca="1" ref="Q2002" ca="1">IF(ISNUMBER(P2002),IF(P2002=100%,"CUMPLIDA",IF(AND(ISNUMBER(L2002),ISNUMBER(INDIRECT("FECHA_"&amp;$B2002,1))), IF(L2002&lt;=INDIRECT("FECHA_"&amp;$B2002,1),"INCUMPLIDA","PROCESO"), "VERIFICAR FECHA")),"SIN VALOR AVANCE")</f>
        <v>PROCESO</v>
      </c>
    </row>
    <row r="2003" spans="1:17" ht="60.75" x14ac:dyDescent="0.2">
      <c r="A2003" s="1990" t="s">
        <v>18</v>
      </c>
      <c r="B2003" s="1974" t="s">
        <v>14</v>
      </c>
      <c r="C2003" s="1976"/>
      <c r="D2003" s="1976"/>
      <c r="E2003" s="1978"/>
      <c r="F2003" s="1978"/>
      <c r="G2003" s="1978"/>
      <c r="H2003" s="1977" t="s">
        <v>3274</v>
      </c>
      <c r="I2003" s="1979" t="s">
        <v>3275</v>
      </c>
      <c r="J2003" s="1980">
        <v>1</v>
      </c>
      <c r="K2003" s="1981">
        <v>45566</v>
      </c>
      <c r="L2003" s="2000">
        <v>45925</v>
      </c>
      <c r="M2003" s="1982">
        <f t="shared" si="70"/>
        <v>51.285714285714285</v>
      </c>
      <c r="N2003" s="1983">
        <v>0</v>
      </c>
      <c r="O2003" s="1979" t="s">
        <v>3276</v>
      </c>
      <c r="P2003" s="1983">
        <f t="shared" si="69"/>
        <v>0</v>
      </c>
      <c r="Q2003" s="1984" t="str" cm="1">
        <f t="array" aca="1" ref="Q2003" ca="1">IF(ISNUMBER(P2003),IF(P2003=100%,"CUMPLIDA",IF(AND(ISNUMBER(L2003),ISNUMBER(INDIRECT("FECHA_"&amp;$B2003,1))), IF(L2003&lt;=INDIRECT("FECHA_"&amp;$B2003,1),"INCUMPLIDA","PROCESO"), "VERIFICAR FECHA")),"SIN VALOR AVANCE")</f>
        <v>PROCESO</v>
      </c>
    </row>
    <row r="2004" spans="1:17" ht="105" x14ac:dyDescent="0.2">
      <c r="A2004" s="1990" t="s">
        <v>18</v>
      </c>
      <c r="B2004" s="1974" t="s">
        <v>14</v>
      </c>
      <c r="C2004" s="1976"/>
      <c r="D2004" s="1976"/>
      <c r="E2004" s="1978"/>
      <c r="F2004" s="1978"/>
      <c r="G2004" s="1978" t="s">
        <v>3277</v>
      </c>
      <c r="H2004" s="1977" t="s">
        <v>3278</v>
      </c>
      <c r="I2004" s="1979" t="s">
        <v>3279</v>
      </c>
      <c r="J2004" s="1980">
        <v>1</v>
      </c>
      <c r="K2004" s="1981">
        <v>45658</v>
      </c>
      <c r="L2004" s="1981">
        <v>45716</v>
      </c>
      <c r="M2004" s="1982">
        <f t="shared" si="70"/>
        <v>8.2857142857142865</v>
      </c>
      <c r="N2004" s="1983">
        <v>0</v>
      </c>
      <c r="O2004" s="1979" t="s">
        <v>3280</v>
      </c>
      <c r="P2004" s="1983">
        <f t="shared" si="69"/>
        <v>0</v>
      </c>
      <c r="Q2004" s="1984" t="str" cm="1">
        <f t="array" aca="1" ref="Q2004" ca="1">IF(ISNUMBER(P2004),IF(P2004=100%,"CUMPLIDA",IF(AND(ISNUMBER(L2004),ISNUMBER(INDIRECT("FECHA_"&amp;$B2004,1))), IF(L2004&lt;=INDIRECT("FECHA_"&amp;$B2004,1),"INCUMPLIDA","PROCESO"), "VERIFICAR FECHA")),"SIN VALOR AVANCE")</f>
        <v>INCUMPLIDA</v>
      </c>
    </row>
    <row r="2005" spans="1:17" ht="60" x14ac:dyDescent="0.2">
      <c r="A2005" s="1990" t="s">
        <v>18</v>
      </c>
      <c r="B2005" s="1974" t="s">
        <v>14</v>
      </c>
      <c r="C2005" s="1976"/>
      <c r="D2005" s="1976"/>
      <c r="E2005" s="1978"/>
      <c r="F2005" s="1978"/>
      <c r="G2005" s="1978"/>
      <c r="H2005" s="1977" t="s">
        <v>3281</v>
      </c>
      <c r="I2005" s="1979" t="s">
        <v>3282</v>
      </c>
      <c r="J2005" s="1980">
        <v>1</v>
      </c>
      <c r="K2005" s="1981">
        <v>45717</v>
      </c>
      <c r="L2005" s="1981">
        <v>45992</v>
      </c>
      <c r="M2005" s="1982">
        <f t="shared" si="70"/>
        <v>39.285714285714285</v>
      </c>
      <c r="N2005" s="1983">
        <v>0</v>
      </c>
      <c r="O2005" s="1979" t="s">
        <v>3283</v>
      </c>
      <c r="P2005" s="1983">
        <f t="shared" si="69"/>
        <v>0</v>
      </c>
      <c r="Q2005" s="1984" t="str" cm="1">
        <f t="array" aca="1" ref="Q2005" ca="1">IF(ISNUMBER(P2005),IF(P2005=100%,"CUMPLIDA",IF(AND(ISNUMBER(L2005),ISNUMBER(INDIRECT("FECHA_"&amp;$B2005,1))), IF(L2005&lt;=INDIRECT("FECHA_"&amp;$B2005,1),"INCUMPLIDA","PROCESO"), "VERIFICAR FECHA")),"SIN VALOR AVANCE")</f>
        <v>PROCESO</v>
      </c>
    </row>
    <row r="2006" spans="1:17" ht="90.75" x14ac:dyDescent="0.2">
      <c r="A2006" s="1990" t="s">
        <v>18</v>
      </c>
      <c r="B2006" s="1974" t="s">
        <v>14</v>
      </c>
      <c r="C2006" s="1976"/>
      <c r="D2006" s="1976"/>
      <c r="E2006" s="1978"/>
      <c r="F2006" s="1978"/>
      <c r="G2006" s="1978" t="s">
        <v>3284</v>
      </c>
      <c r="H2006" s="1977" t="s">
        <v>3285</v>
      </c>
      <c r="I2006" s="1987" t="s">
        <v>3286</v>
      </c>
      <c r="J2006" s="1980">
        <v>1</v>
      </c>
      <c r="K2006" s="1981">
        <v>45748</v>
      </c>
      <c r="L2006" s="1981">
        <v>45838</v>
      </c>
      <c r="M2006" s="1982">
        <f t="shared" si="70"/>
        <v>12.857142857142858</v>
      </c>
      <c r="N2006" s="1983">
        <v>0</v>
      </c>
      <c r="O2006" s="1979" t="s">
        <v>3303</v>
      </c>
      <c r="P2006" s="1983">
        <f t="shared" si="69"/>
        <v>0</v>
      </c>
      <c r="Q2006" s="1984" t="str" cm="1">
        <f t="array" aca="1" ref="Q2006" ca="1">IF(ISNUMBER(P2006),IF(P2006=100%,"CUMPLIDA",IF(AND(ISNUMBER(L2006),ISNUMBER(INDIRECT("FECHA_"&amp;$B2006,1))), IF(L2006&lt;=INDIRECT("FECHA_"&amp;$B2006,1),"INCUMPLIDA","PROCESO"), "VERIFICAR FECHA")),"SIN VALOR AVANCE")</f>
        <v>PROCESO</v>
      </c>
    </row>
    <row r="2007" spans="1:17" ht="90.75" x14ac:dyDescent="0.2">
      <c r="A2007" s="1990" t="s">
        <v>18</v>
      </c>
      <c r="B2007" s="1974" t="s">
        <v>14</v>
      </c>
      <c r="C2007" s="1976"/>
      <c r="D2007" s="1976"/>
      <c r="E2007" s="1978"/>
      <c r="F2007" s="1978"/>
      <c r="G2007" s="1978"/>
      <c r="H2007" s="1977" t="s">
        <v>3288</v>
      </c>
      <c r="I2007" s="1979" t="s">
        <v>3289</v>
      </c>
      <c r="J2007" s="1980">
        <v>1</v>
      </c>
      <c r="K2007" s="1981">
        <v>45839</v>
      </c>
      <c r="L2007" s="1981">
        <v>45869</v>
      </c>
      <c r="M2007" s="1982">
        <f t="shared" si="70"/>
        <v>4.2857142857142856</v>
      </c>
      <c r="N2007" s="1983">
        <v>0</v>
      </c>
      <c r="O2007" s="1979" t="s">
        <v>3280</v>
      </c>
      <c r="P2007" s="1983">
        <f t="shared" si="69"/>
        <v>0</v>
      </c>
      <c r="Q2007" s="1984" t="str" cm="1">
        <f t="array" aca="1" ref="Q2007" ca="1">IF(ISNUMBER(P2007),IF(P2007=100%,"CUMPLIDA",IF(AND(ISNUMBER(L2007),ISNUMBER(INDIRECT("FECHA_"&amp;$B2007,1))), IF(L2007&lt;=INDIRECT("FECHA_"&amp;$B2007,1),"INCUMPLIDA","PROCESO"), "VERIFICAR FECHA")),"SIN VALOR AVANCE")</f>
        <v>PROCESO</v>
      </c>
    </row>
    <row r="2008" spans="1:17" ht="150" x14ac:dyDescent="0.2">
      <c r="A2008" s="1990" t="s">
        <v>18</v>
      </c>
      <c r="B2008" s="1974" t="s">
        <v>14</v>
      </c>
      <c r="C2008" s="1976"/>
      <c r="D2008" s="1976"/>
      <c r="E2008" s="1978"/>
      <c r="F2008" s="1978"/>
      <c r="G2008" s="1978"/>
      <c r="H2008" s="1977" t="s">
        <v>3290</v>
      </c>
      <c r="I2008" s="1979" t="s">
        <v>3291</v>
      </c>
      <c r="J2008" s="1980">
        <v>1</v>
      </c>
      <c r="K2008" s="1981">
        <v>45870</v>
      </c>
      <c r="L2008" s="1981">
        <v>46022</v>
      </c>
      <c r="M2008" s="1982">
        <f t="shared" si="70"/>
        <v>21.714285714285715</v>
      </c>
      <c r="N2008" s="1983">
        <v>0</v>
      </c>
      <c r="O2008" s="1979" t="s">
        <v>3283</v>
      </c>
      <c r="P2008" s="1983">
        <f t="shared" si="69"/>
        <v>0</v>
      </c>
      <c r="Q2008" s="1984" t="str" cm="1">
        <f t="array" aca="1" ref="Q2008" ca="1">IF(ISNUMBER(P2008),IF(P2008=100%,"CUMPLIDA",IF(AND(ISNUMBER(L2008),ISNUMBER(INDIRECT("FECHA_"&amp;$B2008,1))), IF(L2008&lt;=INDIRECT("FECHA_"&amp;$B2008,1),"INCUMPLIDA","PROCESO"), "VERIFICAR FECHA")),"SIN VALOR AVANCE")</f>
        <v>PROCESO</v>
      </c>
    </row>
    <row r="2009" spans="1:17" ht="90.75" x14ac:dyDescent="0.2">
      <c r="A2009" s="1990" t="s">
        <v>18</v>
      </c>
      <c r="B2009" s="1974" t="s">
        <v>14</v>
      </c>
      <c r="C2009" s="1976"/>
      <c r="D2009" s="1976"/>
      <c r="E2009" s="1978"/>
      <c r="F2009" s="1978"/>
      <c r="G2009" s="1978" t="s">
        <v>3267</v>
      </c>
      <c r="H2009" s="1977" t="s">
        <v>3268</v>
      </c>
      <c r="I2009" s="1979" t="s">
        <v>3269</v>
      </c>
      <c r="J2009" s="1980">
        <v>1</v>
      </c>
      <c r="K2009" s="1981">
        <v>45548</v>
      </c>
      <c r="L2009" s="1981">
        <v>45716</v>
      </c>
      <c r="M2009" s="1982">
        <f t="shared" si="70"/>
        <v>24</v>
      </c>
      <c r="N2009" s="1983">
        <v>0</v>
      </c>
      <c r="O2009" s="1979" t="s">
        <v>3270</v>
      </c>
      <c r="P2009" s="1983">
        <f t="shared" si="69"/>
        <v>0</v>
      </c>
      <c r="Q2009" s="1984" t="str" cm="1">
        <f t="array" aca="1" ref="Q2009" ca="1">IF(ISNUMBER(P2009),IF(P2009=100%,"CUMPLIDA",IF(AND(ISNUMBER(L2009),ISNUMBER(INDIRECT("FECHA_"&amp;$B2009,1))), IF(L2009&lt;=INDIRECT("FECHA_"&amp;$B2009,1),"INCUMPLIDA","PROCESO"), "VERIFICAR FECHA")),"SIN VALOR AVANCE")</f>
        <v>INCUMPLIDA</v>
      </c>
    </row>
    <row r="2010" spans="1:17" ht="180" x14ac:dyDescent="0.2">
      <c r="A2010" s="1990" t="s">
        <v>18</v>
      </c>
      <c r="B2010" s="1974" t="s">
        <v>14</v>
      </c>
      <c r="C2010" s="1976"/>
      <c r="D2010" s="1976"/>
      <c r="E2010" s="1978"/>
      <c r="F2010" s="1978"/>
      <c r="G2010" s="1978"/>
      <c r="H2010" s="1977" t="s">
        <v>3271</v>
      </c>
      <c r="I2010" s="1979" t="s">
        <v>3272</v>
      </c>
      <c r="J2010" s="1980">
        <v>1</v>
      </c>
      <c r="K2010" s="1981">
        <v>45597</v>
      </c>
      <c r="L2010" s="2000">
        <v>45924</v>
      </c>
      <c r="M2010" s="1982">
        <f t="shared" si="70"/>
        <v>46.714285714285715</v>
      </c>
      <c r="N2010" s="1983">
        <v>0</v>
      </c>
      <c r="O2010" s="1979" t="s">
        <v>3273</v>
      </c>
      <c r="P2010" s="1983">
        <f t="shared" si="69"/>
        <v>0</v>
      </c>
      <c r="Q2010" s="1984" t="str" cm="1">
        <f t="array" aca="1" ref="Q2010" ca="1">IF(ISNUMBER(P2010),IF(P2010=100%,"CUMPLIDA",IF(AND(ISNUMBER(L2010),ISNUMBER(INDIRECT("FECHA_"&amp;$B2010,1))), IF(L2010&lt;=INDIRECT("FECHA_"&amp;$B2010,1),"INCUMPLIDA","PROCESO"), "VERIFICAR FECHA")),"SIN VALOR AVANCE")</f>
        <v>PROCESO</v>
      </c>
    </row>
    <row r="2011" spans="1:17" ht="60.75" x14ac:dyDescent="0.2">
      <c r="A2011" s="1990" t="s">
        <v>18</v>
      </c>
      <c r="B2011" s="1974" t="s">
        <v>14</v>
      </c>
      <c r="C2011" s="1976"/>
      <c r="D2011" s="1976"/>
      <c r="E2011" s="1978"/>
      <c r="F2011" s="1978"/>
      <c r="G2011" s="1978"/>
      <c r="H2011" s="1977" t="s">
        <v>3274</v>
      </c>
      <c r="I2011" s="1979" t="s">
        <v>3275</v>
      </c>
      <c r="J2011" s="1980">
        <v>1</v>
      </c>
      <c r="K2011" s="1981">
        <v>45566</v>
      </c>
      <c r="L2011" s="2000">
        <v>45925</v>
      </c>
      <c r="M2011" s="1982">
        <f t="shared" si="70"/>
        <v>51.285714285714285</v>
      </c>
      <c r="N2011" s="1983">
        <v>0</v>
      </c>
      <c r="O2011" s="1979" t="s">
        <v>3276</v>
      </c>
      <c r="P2011" s="1983">
        <f t="shared" si="69"/>
        <v>0</v>
      </c>
      <c r="Q2011" s="1984" t="str" cm="1">
        <f t="array" aca="1" ref="Q2011" ca="1">IF(ISNUMBER(P2011),IF(P2011=100%,"CUMPLIDA",IF(AND(ISNUMBER(L2011),ISNUMBER(INDIRECT("FECHA_"&amp;$B2011,1))), IF(L2011&lt;=INDIRECT("FECHA_"&amp;$B2011,1),"INCUMPLIDA","PROCESO"), "VERIFICAR FECHA")),"SIN VALOR AVANCE")</f>
        <v>PROCESO</v>
      </c>
    </row>
    <row r="2012" spans="1:17" ht="105" x14ac:dyDescent="0.2">
      <c r="A2012" s="1990" t="s">
        <v>18</v>
      </c>
      <c r="B2012" s="1974" t="s">
        <v>14</v>
      </c>
      <c r="C2012" s="1976"/>
      <c r="D2012" s="1976"/>
      <c r="E2012" s="1978"/>
      <c r="F2012" s="1978"/>
      <c r="G2012" s="1978" t="s">
        <v>3277</v>
      </c>
      <c r="H2012" s="1977" t="s">
        <v>3278</v>
      </c>
      <c r="I2012" s="1979" t="s">
        <v>3279</v>
      </c>
      <c r="J2012" s="1980">
        <v>1</v>
      </c>
      <c r="K2012" s="1981">
        <v>45658</v>
      </c>
      <c r="L2012" s="1981">
        <v>45716</v>
      </c>
      <c r="M2012" s="1982">
        <f t="shared" si="70"/>
        <v>8.2857142857142865</v>
      </c>
      <c r="N2012" s="1983">
        <v>0</v>
      </c>
      <c r="O2012" s="1979" t="s">
        <v>3280</v>
      </c>
      <c r="P2012" s="1983">
        <f t="shared" si="69"/>
        <v>0</v>
      </c>
      <c r="Q2012" s="1984" t="str" cm="1">
        <f t="array" aca="1" ref="Q2012" ca="1">IF(ISNUMBER(P2012),IF(P2012=100%,"CUMPLIDA",IF(AND(ISNUMBER(L2012),ISNUMBER(INDIRECT("FECHA_"&amp;$B2012,1))), IF(L2012&lt;=INDIRECT("FECHA_"&amp;$B2012,1),"INCUMPLIDA","PROCESO"), "VERIFICAR FECHA")),"SIN VALOR AVANCE")</f>
        <v>INCUMPLIDA</v>
      </c>
    </row>
    <row r="2013" spans="1:17" ht="60" x14ac:dyDescent="0.2">
      <c r="A2013" s="1990" t="s">
        <v>18</v>
      </c>
      <c r="B2013" s="1974" t="s">
        <v>14</v>
      </c>
      <c r="C2013" s="1976"/>
      <c r="D2013" s="1976"/>
      <c r="E2013" s="1978"/>
      <c r="F2013" s="1978"/>
      <c r="G2013" s="1978"/>
      <c r="H2013" s="1977" t="s">
        <v>3281</v>
      </c>
      <c r="I2013" s="1979" t="s">
        <v>3282</v>
      </c>
      <c r="J2013" s="1980">
        <v>1</v>
      </c>
      <c r="K2013" s="1981">
        <v>45717</v>
      </c>
      <c r="L2013" s="1981">
        <v>45992</v>
      </c>
      <c r="M2013" s="1982">
        <f t="shared" si="70"/>
        <v>39.285714285714285</v>
      </c>
      <c r="N2013" s="1983">
        <v>0</v>
      </c>
      <c r="O2013" s="1979" t="s">
        <v>3283</v>
      </c>
      <c r="P2013" s="1983">
        <f t="shared" si="69"/>
        <v>0</v>
      </c>
      <c r="Q2013" s="1984" t="str" cm="1">
        <f t="array" aca="1" ref="Q2013" ca="1">IF(ISNUMBER(P2013),IF(P2013=100%,"CUMPLIDA",IF(AND(ISNUMBER(L2013),ISNUMBER(INDIRECT("FECHA_"&amp;$B2013,1))), IF(L2013&lt;=INDIRECT("FECHA_"&amp;$B2013,1),"INCUMPLIDA","PROCESO"), "VERIFICAR FECHA")),"SIN VALOR AVANCE")</f>
        <v>PROCESO</v>
      </c>
    </row>
    <row r="2014" spans="1:17" ht="90.75" x14ac:dyDescent="0.2">
      <c r="A2014" s="1990" t="s">
        <v>18</v>
      </c>
      <c r="B2014" s="1974" t="s">
        <v>14</v>
      </c>
      <c r="C2014" s="1976"/>
      <c r="D2014" s="1976"/>
      <c r="E2014" s="1978"/>
      <c r="F2014" s="1978"/>
      <c r="G2014" s="1978" t="s">
        <v>3284</v>
      </c>
      <c r="H2014" s="1977" t="s">
        <v>3285</v>
      </c>
      <c r="I2014" s="1987" t="s">
        <v>3286</v>
      </c>
      <c r="J2014" s="1980">
        <v>1</v>
      </c>
      <c r="K2014" s="1981">
        <v>45748</v>
      </c>
      <c r="L2014" s="1981">
        <v>45838</v>
      </c>
      <c r="M2014" s="1982">
        <f t="shared" si="70"/>
        <v>12.857142857142858</v>
      </c>
      <c r="N2014" s="1983">
        <v>0</v>
      </c>
      <c r="O2014" s="1979" t="s">
        <v>3303</v>
      </c>
      <c r="P2014" s="1983">
        <f t="shared" si="69"/>
        <v>0</v>
      </c>
      <c r="Q2014" s="1984" t="str" cm="1">
        <f t="array" aca="1" ref="Q2014" ca="1">IF(ISNUMBER(P2014),IF(P2014=100%,"CUMPLIDA",IF(AND(ISNUMBER(L2014),ISNUMBER(INDIRECT("FECHA_"&amp;$B2014,1))), IF(L2014&lt;=INDIRECT("FECHA_"&amp;$B2014,1),"INCUMPLIDA","PROCESO"), "VERIFICAR FECHA")),"SIN VALOR AVANCE")</f>
        <v>PROCESO</v>
      </c>
    </row>
    <row r="2015" spans="1:17" ht="90.75" x14ac:dyDescent="0.2">
      <c r="A2015" s="1990" t="s">
        <v>18</v>
      </c>
      <c r="B2015" s="1974" t="s">
        <v>14</v>
      </c>
      <c r="C2015" s="1976"/>
      <c r="D2015" s="1976"/>
      <c r="E2015" s="1978"/>
      <c r="F2015" s="1978"/>
      <c r="G2015" s="1978"/>
      <c r="H2015" s="1977" t="s">
        <v>3288</v>
      </c>
      <c r="I2015" s="1979" t="s">
        <v>3289</v>
      </c>
      <c r="J2015" s="1980">
        <v>1</v>
      </c>
      <c r="K2015" s="1981">
        <v>45839</v>
      </c>
      <c r="L2015" s="1981">
        <v>45869</v>
      </c>
      <c r="M2015" s="1982">
        <f t="shared" si="70"/>
        <v>4.2857142857142856</v>
      </c>
      <c r="N2015" s="1983">
        <v>0</v>
      </c>
      <c r="O2015" s="1979" t="s">
        <v>3280</v>
      </c>
      <c r="P2015" s="1983">
        <f t="shared" si="69"/>
        <v>0</v>
      </c>
      <c r="Q2015" s="1984" t="str" cm="1">
        <f t="array" aca="1" ref="Q2015" ca="1">IF(ISNUMBER(P2015),IF(P2015=100%,"CUMPLIDA",IF(AND(ISNUMBER(L2015),ISNUMBER(INDIRECT("FECHA_"&amp;$B2015,1))), IF(L2015&lt;=INDIRECT("FECHA_"&amp;$B2015,1),"INCUMPLIDA","PROCESO"), "VERIFICAR FECHA")),"SIN VALOR AVANCE")</f>
        <v>PROCESO</v>
      </c>
    </row>
    <row r="2016" spans="1:17" ht="150" x14ac:dyDescent="0.2">
      <c r="A2016" s="1990" t="s">
        <v>18</v>
      </c>
      <c r="B2016" s="1974" t="s">
        <v>14</v>
      </c>
      <c r="C2016" s="1976"/>
      <c r="D2016" s="1976"/>
      <c r="E2016" s="1978"/>
      <c r="F2016" s="1978"/>
      <c r="G2016" s="1978"/>
      <c r="H2016" s="1977" t="s">
        <v>3290</v>
      </c>
      <c r="I2016" s="1979" t="s">
        <v>3291</v>
      </c>
      <c r="J2016" s="1980">
        <v>1</v>
      </c>
      <c r="K2016" s="1981">
        <v>45870</v>
      </c>
      <c r="L2016" s="1981">
        <v>46022</v>
      </c>
      <c r="M2016" s="1982">
        <f t="shared" si="70"/>
        <v>21.714285714285715</v>
      </c>
      <c r="N2016" s="1983">
        <v>0</v>
      </c>
      <c r="O2016" s="1979" t="s">
        <v>3283</v>
      </c>
      <c r="P2016" s="1983">
        <f t="shared" si="69"/>
        <v>0</v>
      </c>
      <c r="Q2016" s="1984" t="str" cm="1">
        <f t="array" aca="1" ref="Q2016" ca="1">IF(ISNUMBER(P2016),IF(P2016=100%,"CUMPLIDA",IF(AND(ISNUMBER(L2016),ISNUMBER(INDIRECT("FECHA_"&amp;$B2016,1))), IF(L2016&lt;=INDIRECT("FECHA_"&amp;$B2016,1),"INCUMPLIDA","PROCESO"), "VERIFICAR FECHA")),"SIN VALOR AVANCE")</f>
        <v>PROCESO</v>
      </c>
    </row>
    <row r="2017" spans="1:17" ht="90.75" x14ac:dyDescent="0.2">
      <c r="A2017" s="1990" t="s">
        <v>18</v>
      </c>
      <c r="B2017" s="1974" t="s">
        <v>14</v>
      </c>
      <c r="C2017" s="1976"/>
      <c r="D2017" s="1976"/>
      <c r="E2017" s="1978" t="s">
        <v>3307</v>
      </c>
      <c r="F2017" s="1978"/>
      <c r="G2017" s="1978" t="s">
        <v>3267</v>
      </c>
      <c r="H2017" s="1977" t="s">
        <v>3268</v>
      </c>
      <c r="I2017" s="1979" t="s">
        <v>3269</v>
      </c>
      <c r="J2017" s="1980">
        <v>1</v>
      </c>
      <c r="K2017" s="1981">
        <v>45548</v>
      </c>
      <c r="L2017" s="1981">
        <v>45716</v>
      </c>
      <c r="M2017" s="1982">
        <f t="shared" si="70"/>
        <v>24</v>
      </c>
      <c r="N2017" s="1983">
        <v>0.8</v>
      </c>
      <c r="O2017" s="1979" t="s">
        <v>3270</v>
      </c>
      <c r="P2017" s="1983">
        <f t="shared" si="69"/>
        <v>0.8</v>
      </c>
      <c r="Q2017" s="1984" t="str" cm="1">
        <f t="array" aca="1" ref="Q2017" ca="1">IF(ISNUMBER(P2017),IF(P2017=100%,"CUMPLIDA",IF(AND(ISNUMBER(L2017),ISNUMBER(INDIRECT("FECHA_"&amp;$B2017,1))), IF(L2017&lt;=INDIRECT("FECHA_"&amp;$B2017,1),"INCUMPLIDA","PROCESO"), "VERIFICAR FECHA")),"SIN VALOR AVANCE")</f>
        <v>INCUMPLIDA</v>
      </c>
    </row>
    <row r="2018" spans="1:17" ht="180" x14ac:dyDescent="0.2">
      <c r="A2018" s="1990" t="s">
        <v>18</v>
      </c>
      <c r="B2018" s="1974" t="s">
        <v>14</v>
      </c>
      <c r="C2018" s="1976"/>
      <c r="D2018" s="1976"/>
      <c r="E2018" s="1978"/>
      <c r="F2018" s="1978"/>
      <c r="G2018" s="1978"/>
      <c r="H2018" s="1977" t="s">
        <v>3271</v>
      </c>
      <c r="I2018" s="1979" t="s">
        <v>3272</v>
      </c>
      <c r="J2018" s="1980">
        <v>1</v>
      </c>
      <c r="K2018" s="1981">
        <v>45597</v>
      </c>
      <c r="L2018" s="2000">
        <v>45924</v>
      </c>
      <c r="M2018" s="1982">
        <f t="shared" si="70"/>
        <v>46.714285714285715</v>
      </c>
      <c r="N2018" s="1983">
        <v>0.8</v>
      </c>
      <c r="O2018" s="1979" t="s">
        <v>3273</v>
      </c>
      <c r="P2018" s="1983">
        <f t="shared" si="69"/>
        <v>0.8</v>
      </c>
      <c r="Q2018" s="1984" t="str" cm="1">
        <f t="array" aca="1" ref="Q2018" ca="1">IF(ISNUMBER(P2018),IF(P2018=100%,"CUMPLIDA",IF(AND(ISNUMBER(L2018),ISNUMBER(INDIRECT("FECHA_"&amp;$B2018,1))), IF(L2018&lt;=INDIRECT("FECHA_"&amp;$B2018,1),"INCUMPLIDA","PROCESO"), "VERIFICAR FECHA")),"SIN VALOR AVANCE")</f>
        <v>PROCESO</v>
      </c>
    </row>
    <row r="2019" spans="1:17" ht="60.75" x14ac:dyDescent="0.2">
      <c r="A2019" s="1990" t="s">
        <v>18</v>
      </c>
      <c r="B2019" s="1974" t="s">
        <v>14</v>
      </c>
      <c r="C2019" s="1976"/>
      <c r="D2019" s="1976"/>
      <c r="E2019" s="1978"/>
      <c r="F2019" s="1978"/>
      <c r="G2019" s="1978"/>
      <c r="H2019" s="1977" t="s">
        <v>3274</v>
      </c>
      <c r="I2019" s="1979" t="s">
        <v>3275</v>
      </c>
      <c r="J2019" s="1980">
        <v>1</v>
      </c>
      <c r="K2019" s="1981">
        <v>45566</v>
      </c>
      <c r="L2019" s="2000">
        <v>45925</v>
      </c>
      <c r="M2019" s="1982">
        <f t="shared" si="70"/>
        <v>51.285714285714285</v>
      </c>
      <c r="N2019" s="1983">
        <v>0.8</v>
      </c>
      <c r="O2019" s="1979" t="s">
        <v>3276</v>
      </c>
      <c r="P2019" s="1983">
        <f t="shared" ref="P2019:P2082" si="71">IF(B2019="ITRC",N2019,N2019/J2019)</f>
        <v>0.8</v>
      </c>
      <c r="Q2019" s="1984" t="str" cm="1">
        <f t="array" aca="1" ref="Q2019" ca="1">IF(ISNUMBER(P2019),IF(P2019=100%,"CUMPLIDA",IF(AND(ISNUMBER(L2019),ISNUMBER(INDIRECT("FECHA_"&amp;$B2019,1))), IF(L2019&lt;=INDIRECT("FECHA_"&amp;$B2019,1),"INCUMPLIDA","PROCESO"), "VERIFICAR FECHA")),"SIN VALOR AVANCE")</f>
        <v>PROCESO</v>
      </c>
    </row>
    <row r="2020" spans="1:17" ht="90.75" x14ac:dyDescent="0.2">
      <c r="A2020" s="1990" t="s">
        <v>18</v>
      </c>
      <c r="B2020" s="1974" t="s">
        <v>14</v>
      </c>
      <c r="C2020" s="1976"/>
      <c r="D2020" s="1976"/>
      <c r="E2020" s="1978"/>
      <c r="F2020" s="1978"/>
      <c r="G2020" s="1978" t="s">
        <v>3284</v>
      </c>
      <c r="H2020" s="1977" t="s">
        <v>3285</v>
      </c>
      <c r="I2020" s="1987" t="s">
        <v>3286</v>
      </c>
      <c r="J2020" s="1980">
        <v>1</v>
      </c>
      <c r="K2020" s="1981">
        <v>45748</v>
      </c>
      <c r="L2020" s="1981">
        <v>45838</v>
      </c>
      <c r="M2020" s="1982">
        <f t="shared" si="70"/>
        <v>12.857142857142858</v>
      </c>
      <c r="N2020" s="1983">
        <v>0</v>
      </c>
      <c r="O2020" s="1979" t="s">
        <v>3303</v>
      </c>
      <c r="P2020" s="1983">
        <f t="shared" si="71"/>
        <v>0</v>
      </c>
      <c r="Q2020" s="1984" t="str" cm="1">
        <f t="array" aca="1" ref="Q2020" ca="1">IF(ISNUMBER(P2020),IF(P2020=100%,"CUMPLIDA",IF(AND(ISNUMBER(L2020),ISNUMBER(INDIRECT("FECHA_"&amp;$B2020,1))), IF(L2020&lt;=INDIRECT("FECHA_"&amp;$B2020,1),"INCUMPLIDA","PROCESO"), "VERIFICAR FECHA")),"SIN VALOR AVANCE")</f>
        <v>PROCESO</v>
      </c>
    </row>
    <row r="2021" spans="1:17" ht="90.75" x14ac:dyDescent="0.2">
      <c r="A2021" s="1990" t="s">
        <v>18</v>
      </c>
      <c r="B2021" s="1974" t="s">
        <v>14</v>
      </c>
      <c r="C2021" s="1976"/>
      <c r="D2021" s="1976"/>
      <c r="E2021" s="1978"/>
      <c r="F2021" s="1978"/>
      <c r="G2021" s="1978"/>
      <c r="H2021" s="1977" t="s">
        <v>3288</v>
      </c>
      <c r="I2021" s="1979" t="s">
        <v>3289</v>
      </c>
      <c r="J2021" s="1980">
        <v>1</v>
      </c>
      <c r="K2021" s="1981">
        <v>45839</v>
      </c>
      <c r="L2021" s="1981">
        <v>45869</v>
      </c>
      <c r="M2021" s="1982">
        <f t="shared" si="70"/>
        <v>4.2857142857142856</v>
      </c>
      <c r="N2021" s="1983">
        <v>0</v>
      </c>
      <c r="O2021" s="1979" t="s">
        <v>3280</v>
      </c>
      <c r="P2021" s="1983">
        <f t="shared" si="71"/>
        <v>0</v>
      </c>
      <c r="Q2021" s="1984" t="str" cm="1">
        <f t="array" aca="1" ref="Q2021" ca="1">IF(ISNUMBER(P2021),IF(P2021=100%,"CUMPLIDA",IF(AND(ISNUMBER(L2021),ISNUMBER(INDIRECT("FECHA_"&amp;$B2021,1))), IF(L2021&lt;=INDIRECT("FECHA_"&amp;$B2021,1),"INCUMPLIDA","PROCESO"), "VERIFICAR FECHA")),"SIN VALOR AVANCE")</f>
        <v>PROCESO</v>
      </c>
    </row>
    <row r="2022" spans="1:17" ht="150" x14ac:dyDescent="0.2">
      <c r="A2022" s="1990" t="s">
        <v>18</v>
      </c>
      <c r="B2022" s="1974" t="s">
        <v>14</v>
      </c>
      <c r="C2022" s="1976"/>
      <c r="D2022" s="1976"/>
      <c r="E2022" s="1978"/>
      <c r="F2022" s="1978"/>
      <c r="G2022" s="1978"/>
      <c r="H2022" s="1977" t="s">
        <v>3290</v>
      </c>
      <c r="I2022" s="1979" t="s">
        <v>3291</v>
      </c>
      <c r="J2022" s="1980">
        <v>1</v>
      </c>
      <c r="K2022" s="1981">
        <v>45870</v>
      </c>
      <c r="L2022" s="1981">
        <v>46022</v>
      </c>
      <c r="M2022" s="1982">
        <f t="shared" si="70"/>
        <v>21.714285714285715</v>
      </c>
      <c r="N2022" s="1983">
        <v>0</v>
      </c>
      <c r="O2022" s="1979" t="s">
        <v>3283</v>
      </c>
      <c r="P2022" s="1983">
        <f t="shared" si="71"/>
        <v>0</v>
      </c>
      <c r="Q2022" s="1984" t="str" cm="1">
        <f t="array" aca="1" ref="Q2022" ca="1">IF(ISNUMBER(P2022),IF(P2022=100%,"CUMPLIDA",IF(AND(ISNUMBER(L2022),ISNUMBER(INDIRECT("FECHA_"&amp;$B2022,1))), IF(L2022&lt;=INDIRECT("FECHA_"&amp;$B2022,1),"INCUMPLIDA","PROCESO"), "VERIFICAR FECHA")),"SIN VALOR AVANCE")</f>
        <v>PROCESO</v>
      </c>
    </row>
    <row r="2023" spans="1:17" ht="90.75" x14ac:dyDescent="0.2">
      <c r="A2023" s="1990" t="s">
        <v>18</v>
      </c>
      <c r="B2023" s="1974" t="s">
        <v>14</v>
      </c>
      <c r="C2023" s="1976"/>
      <c r="D2023" s="1976"/>
      <c r="E2023" s="1978"/>
      <c r="F2023" s="1978"/>
      <c r="G2023" s="1978" t="s">
        <v>3293</v>
      </c>
      <c r="H2023" s="1977" t="s">
        <v>3294</v>
      </c>
      <c r="I2023" s="2001" t="s">
        <v>3295</v>
      </c>
      <c r="J2023" s="1980">
        <v>1</v>
      </c>
      <c r="K2023" s="1981">
        <v>45536</v>
      </c>
      <c r="L2023" s="1981">
        <v>45580</v>
      </c>
      <c r="M2023" s="1982">
        <f t="shared" si="70"/>
        <v>6.2857142857142856</v>
      </c>
      <c r="N2023" s="1983">
        <v>1</v>
      </c>
      <c r="O2023" s="1979" t="s">
        <v>3270</v>
      </c>
      <c r="P2023" s="1983">
        <f t="shared" si="71"/>
        <v>1</v>
      </c>
      <c r="Q2023" s="1984" t="str" cm="1">
        <f t="array" aca="1" ref="Q2023" ca="1">IF(ISNUMBER(P2023),IF(P2023=100%,"CUMPLIDA",IF(AND(ISNUMBER(L2023),ISNUMBER(INDIRECT("FECHA_"&amp;$B2023,1))), IF(L2023&lt;=INDIRECT("FECHA_"&amp;$B2023,1),"INCUMPLIDA","PROCESO"), "VERIFICAR FECHA")),"SIN VALOR AVANCE")</f>
        <v>CUMPLIDA</v>
      </c>
    </row>
    <row r="2024" spans="1:17" ht="90.75" x14ac:dyDescent="0.2">
      <c r="A2024" s="1990" t="s">
        <v>18</v>
      </c>
      <c r="B2024" s="1974" t="s">
        <v>14</v>
      </c>
      <c r="C2024" s="1976"/>
      <c r="D2024" s="1976"/>
      <c r="E2024" s="1978"/>
      <c r="F2024" s="1978"/>
      <c r="G2024" s="1978"/>
      <c r="H2024" s="1977" t="s">
        <v>3296</v>
      </c>
      <c r="I2024" s="2001"/>
      <c r="J2024" s="1980">
        <v>1</v>
      </c>
      <c r="K2024" s="1981">
        <v>45643</v>
      </c>
      <c r="L2024" s="1981">
        <v>45657</v>
      </c>
      <c r="M2024" s="1982">
        <f t="shared" si="70"/>
        <v>2</v>
      </c>
      <c r="N2024" s="1983">
        <v>1</v>
      </c>
      <c r="O2024" s="1979" t="s">
        <v>3270</v>
      </c>
      <c r="P2024" s="1983">
        <f t="shared" si="71"/>
        <v>1</v>
      </c>
      <c r="Q2024" s="1984" t="str" cm="1">
        <f t="array" aca="1" ref="Q2024" ca="1">IF(ISNUMBER(P2024),IF(P2024=100%,"CUMPLIDA",IF(AND(ISNUMBER(L2024),ISNUMBER(INDIRECT("FECHA_"&amp;$B2024,1))), IF(L2024&lt;=INDIRECT("FECHA_"&amp;$B2024,1),"INCUMPLIDA","PROCESO"), "VERIFICAR FECHA")),"SIN VALOR AVANCE")</f>
        <v>CUMPLIDA</v>
      </c>
    </row>
    <row r="2025" spans="1:17" ht="90.75" x14ac:dyDescent="0.2">
      <c r="A2025" s="1990" t="s">
        <v>18</v>
      </c>
      <c r="B2025" s="1974" t="s">
        <v>14</v>
      </c>
      <c r="C2025" s="1976"/>
      <c r="D2025" s="1976"/>
      <c r="E2025" s="1978"/>
      <c r="F2025" s="1978"/>
      <c r="G2025" s="1978"/>
      <c r="H2025" s="1977" t="s">
        <v>3297</v>
      </c>
      <c r="I2025" s="2001"/>
      <c r="J2025" s="1980">
        <v>1</v>
      </c>
      <c r="K2025" s="1981">
        <v>45536</v>
      </c>
      <c r="L2025" s="1981">
        <v>45626</v>
      </c>
      <c r="M2025" s="1982">
        <f t="shared" si="70"/>
        <v>12.857142857142858</v>
      </c>
      <c r="N2025" s="1983">
        <v>1</v>
      </c>
      <c r="O2025" s="1979" t="s">
        <v>3270</v>
      </c>
      <c r="P2025" s="1983">
        <f t="shared" si="71"/>
        <v>1</v>
      </c>
      <c r="Q2025" s="1984" t="str" cm="1">
        <f t="array" aca="1" ref="Q2025" ca="1">IF(ISNUMBER(P2025),IF(P2025=100%,"CUMPLIDA",IF(AND(ISNUMBER(L2025),ISNUMBER(INDIRECT("FECHA_"&amp;$B2025,1))), IF(L2025&lt;=INDIRECT("FECHA_"&amp;$B2025,1),"INCUMPLIDA","PROCESO"), "VERIFICAR FECHA")),"SIN VALOR AVANCE")</f>
        <v>CUMPLIDA</v>
      </c>
    </row>
    <row r="2026" spans="1:17" ht="105" x14ac:dyDescent="0.2">
      <c r="A2026" s="1990" t="s">
        <v>18</v>
      </c>
      <c r="B2026" s="1974" t="s">
        <v>14</v>
      </c>
      <c r="C2026" s="1976"/>
      <c r="D2026" s="1976"/>
      <c r="E2026" s="1978"/>
      <c r="F2026" s="1978"/>
      <c r="G2026" s="1978"/>
      <c r="H2026" s="1977" t="s">
        <v>3298</v>
      </c>
      <c r="I2026" s="1979" t="s">
        <v>3299</v>
      </c>
      <c r="J2026" s="1980">
        <v>1</v>
      </c>
      <c r="K2026" s="1981">
        <v>45643</v>
      </c>
      <c r="L2026" s="1981">
        <v>45716</v>
      </c>
      <c r="M2026" s="1982">
        <f t="shared" si="70"/>
        <v>10.428571428571429</v>
      </c>
      <c r="N2026" s="1983">
        <v>1</v>
      </c>
      <c r="O2026" s="1979" t="s">
        <v>3300</v>
      </c>
      <c r="P2026" s="1983">
        <f t="shared" si="71"/>
        <v>1</v>
      </c>
      <c r="Q2026" s="1984" t="str" cm="1">
        <f t="array" aca="1" ref="Q2026" ca="1">IF(ISNUMBER(P2026),IF(P2026=100%,"CUMPLIDA",IF(AND(ISNUMBER(L2026),ISNUMBER(INDIRECT("FECHA_"&amp;$B2026,1))), IF(L2026&lt;=INDIRECT("FECHA_"&amp;$B2026,1),"INCUMPLIDA","PROCESO"), "VERIFICAR FECHA")),"SIN VALOR AVANCE")</f>
        <v>CUMPLIDA</v>
      </c>
    </row>
    <row r="2027" spans="1:17" ht="225" x14ac:dyDescent="0.2">
      <c r="A2027" s="1990" t="s">
        <v>18</v>
      </c>
      <c r="B2027" s="1974" t="s">
        <v>14</v>
      </c>
      <c r="C2027" s="1976"/>
      <c r="D2027" s="1976"/>
      <c r="E2027" s="1978"/>
      <c r="F2027" s="1978"/>
      <c r="G2027" s="1978"/>
      <c r="H2027" s="1977" t="s">
        <v>3301</v>
      </c>
      <c r="I2027" s="1979" t="s">
        <v>3302</v>
      </c>
      <c r="J2027" s="1980">
        <v>1</v>
      </c>
      <c r="K2027" s="1981">
        <v>45717</v>
      </c>
      <c r="L2027" s="1981">
        <v>45734</v>
      </c>
      <c r="M2027" s="1982">
        <f t="shared" si="70"/>
        <v>2.4285714285714284</v>
      </c>
      <c r="N2027" s="1983">
        <v>1</v>
      </c>
      <c r="O2027" s="1979" t="s">
        <v>3276</v>
      </c>
      <c r="P2027" s="1983">
        <f t="shared" si="71"/>
        <v>1</v>
      </c>
      <c r="Q2027" s="1984" t="str" cm="1">
        <f t="array" aca="1" ref="Q2027" ca="1">IF(ISNUMBER(P2027),IF(P2027=100%,"CUMPLIDA",IF(AND(ISNUMBER(L2027),ISNUMBER(INDIRECT("FECHA_"&amp;$B2027,1))), IF(L2027&lt;=INDIRECT("FECHA_"&amp;$B2027,1),"INCUMPLIDA","PROCESO"), "VERIFICAR FECHA")),"SIN VALOR AVANCE")</f>
        <v>CUMPLIDA</v>
      </c>
    </row>
    <row r="2028" spans="1:17" ht="90.75" x14ac:dyDescent="0.2">
      <c r="A2028" s="1990" t="s">
        <v>18</v>
      </c>
      <c r="B2028" s="1974" t="s">
        <v>14</v>
      </c>
      <c r="C2028" s="1976"/>
      <c r="D2028" s="1976"/>
      <c r="E2028" s="1978"/>
      <c r="F2028" s="1978"/>
      <c r="G2028" s="1978" t="s">
        <v>3267</v>
      </c>
      <c r="H2028" s="1977" t="s">
        <v>3268</v>
      </c>
      <c r="I2028" s="1979" t="s">
        <v>3269</v>
      </c>
      <c r="J2028" s="1980">
        <v>1</v>
      </c>
      <c r="K2028" s="1981">
        <v>45548</v>
      </c>
      <c r="L2028" s="1981">
        <v>45716</v>
      </c>
      <c r="M2028" s="1982">
        <f t="shared" si="70"/>
        <v>24</v>
      </c>
      <c r="N2028" s="1983">
        <v>0</v>
      </c>
      <c r="O2028" s="1979" t="s">
        <v>3270</v>
      </c>
      <c r="P2028" s="1983">
        <f t="shared" si="71"/>
        <v>0</v>
      </c>
      <c r="Q2028" s="1984" t="str" cm="1">
        <f t="array" aca="1" ref="Q2028" ca="1">IF(ISNUMBER(P2028),IF(P2028=100%,"CUMPLIDA",IF(AND(ISNUMBER(L2028),ISNUMBER(INDIRECT("FECHA_"&amp;$B2028,1))), IF(L2028&lt;=INDIRECT("FECHA_"&amp;$B2028,1),"INCUMPLIDA","PROCESO"), "VERIFICAR FECHA")),"SIN VALOR AVANCE")</f>
        <v>INCUMPLIDA</v>
      </c>
    </row>
    <row r="2029" spans="1:17" ht="180" x14ac:dyDescent="0.2">
      <c r="A2029" s="1990" t="s">
        <v>18</v>
      </c>
      <c r="B2029" s="1974" t="s">
        <v>14</v>
      </c>
      <c r="C2029" s="1976"/>
      <c r="D2029" s="1976"/>
      <c r="E2029" s="1978"/>
      <c r="F2029" s="1978"/>
      <c r="G2029" s="1978"/>
      <c r="H2029" s="1977" t="s">
        <v>3271</v>
      </c>
      <c r="I2029" s="1979" t="s">
        <v>3272</v>
      </c>
      <c r="J2029" s="1980">
        <v>1</v>
      </c>
      <c r="K2029" s="1981">
        <v>45597</v>
      </c>
      <c r="L2029" s="2000">
        <v>45924</v>
      </c>
      <c r="M2029" s="1982">
        <f t="shared" si="70"/>
        <v>46.714285714285715</v>
      </c>
      <c r="N2029" s="1983">
        <v>0</v>
      </c>
      <c r="O2029" s="1979" t="s">
        <v>3273</v>
      </c>
      <c r="P2029" s="1983">
        <f t="shared" si="71"/>
        <v>0</v>
      </c>
      <c r="Q2029" s="1984" t="str" cm="1">
        <f t="array" aca="1" ref="Q2029" ca="1">IF(ISNUMBER(P2029),IF(P2029=100%,"CUMPLIDA",IF(AND(ISNUMBER(L2029),ISNUMBER(INDIRECT("FECHA_"&amp;$B2029,1))), IF(L2029&lt;=INDIRECT("FECHA_"&amp;$B2029,1),"INCUMPLIDA","PROCESO"), "VERIFICAR FECHA")),"SIN VALOR AVANCE")</f>
        <v>PROCESO</v>
      </c>
    </row>
    <row r="2030" spans="1:17" ht="60.75" x14ac:dyDescent="0.2">
      <c r="A2030" s="1990" t="s">
        <v>18</v>
      </c>
      <c r="B2030" s="1974" t="s">
        <v>14</v>
      </c>
      <c r="C2030" s="1976"/>
      <c r="D2030" s="1976"/>
      <c r="E2030" s="1978"/>
      <c r="F2030" s="1978"/>
      <c r="G2030" s="1978"/>
      <c r="H2030" s="1977" t="s">
        <v>3274</v>
      </c>
      <c r="I2030" s="1979" t="s">
        <v>3275</v>
      </c>
      <c r="J2030" s="1980">
        <v>1</v>
      </c>
      <c r="K2030" s="1981">
        <v>45566</v>
      </c>
      <c r="L2030" s="2000">
        <v>45925</v>
      </c>
      <c r="M2030" s="1982">
        <f t="shared" si="70"/>
        <v>51.285714285714285</v>
      </c>
      <c r="N2030" s="1983">
        <v>0</v>
      </c>
      <c r="O2030" s="1979" t="s">
        <v>3276</v>
      </c>
      <c r="P2030" s="1983">
        <f t="shared" si="71"/>
        <v>0</v>
      </c>
      <c r="Q2030" s="1984" t="str" cm="1">
        <f t="array" aca="1" ref="Q2030" ca="1">IF(ISNUMBER(P2030),IF(P2030=100%,"CUMPLIDA",IF(AND(ISNUMBER(L2030),ISNUMBER(INDIRECT("FECHA_"&amp;$B2030,1))), IF(L2030&lt;=INDIRECT("FECHA_"&amp;$B2030,1),"INCUMPLIDA","PROCESO"), "VERIFICAR FECHA")),"SIN VALOR AVANCE")</f>
        <v>PROCESO</v>
      </c>
    </row>
    <row r="2031" spans="1:17" ht="105" x14ac:dyDescent="0.2">
      <c r="A2031" s="1990" t="s">
        <v>18</v>
      </c>
      <c r="B2031" s="1974" t="s">
        <v>14</v>
      </c>
      <c r="C2031" s="1976"/>
      <c r="D2031" s="1976"/>
      <c r="E2031" s="1978"/>
      <c r="F2031" s="1978"/>
      <c r="G2031" s="1978" t="s">
        <v>3277</v>
      </c>
      <c r="H2031" s="1977" t="s">
        <v>3278</v>
      </c>
      <c r="I2031" s="1979" t="s">
        <v>3279</v>
      </c>
      <c r="J2031" s="1980">
        <v>1</v>
      </c>
      <c r="K2031" s="1981">
        <v>45658</v>
      </c>
      <c r="L2031" s="1981">
        <v>45716</v>
      </c>
      <c r="M2031" s="1982">
        <f t="shared" si="70"/>
        <v>8.2857142857142865</v>
      </c>
      <c r="N2031" s="1983">
        <v>0.5</v>
      </c>
      <c r="O2031" s="1979" t="s">
        <v>3280</v>
      </c>
      <c r="P2031" s="1983">
        <f t="shared" si="71"/>
        <v>0.5</v>
      </c>
      <c r="Q2031" s="1984" t="str" cm="1">
        <f t="array" aca="1" ref="Q2031" ca="1">IF(ISNUMBER(P2031),IF(P2031=100%,"CUMPLIDA",IF(AND(ISNUMBER(L2031),ISNUMBER(INDIRECT("FECHA_"&amp;$B2031,1))), IF(L2031&lt;=INDIRECT("FECHA_"&amp;$B2031,1),"INCUMPLIDA","PROCESO"), "VERIFICAR FECHA")),"SIN VALOR AVANCE")</f>
        <v>INCUMPLIDA</v>
      </c>
    </row>
    <row r="2032" spans="1:17" ht="60" x14ac:dyDescent="0.2">
      <c r="A2032" s="1990" t="s">
        <v>18</v>
      </c>
      <c r="B2032" s="1974" t="s">
        <v>14</v>
      </c>
      <c r="C2032" s="1976"/>
      <c r="D2032" s="1976"/>
      <c r="E2032" s="1978"/>
      <c r="F2032" s="1978"/>
      <c r="G2032" s="1978"/>
      <c r="H2032" s="1977" t="s">
        <v>3281</v>
      </c>
      <c r="I2032" s="1979" t="s">
        <v>3282</v>
      </c>
      <c r="J2032" s="1980">
        <v>1</v>
      </c>
      <c r="K2032" s="1981">
        <v>45717</v>
      </c>
      <c r="L2032" s="1981">
        <v>45992</v>
      </c>
      <c r="M2032" s="1982">
        <f t="shared" si="70"/>
        <v>39.285714285714285</v>
      </c>
      <c r="N2032" s="1983">
        <v>0.5</v>
      </c>
      <c r="O2032" s="1979" t="s">
        <v>3283</v>
      </c>
      <c r="P2032" s="1983">
        <f t="shared" si="71"/>
        <v>0.5</v>
      </c>
      <c r="Q2032" s="1984" t="str" cm="1">
        <f t="array" aca="1" ref="Q2032" ca="1">IF(ISNUMBER(P2032),IF(P2032=100%,"CUMPLIDA",IF(AND(ISNUMBER(L2032),ISNUMBER(INDIRECT("FECHA_"&amp;$B2032,1))), IF(L2032&lt;=INDIRECT("FECHA_"&amp;$B2032,1),"INCUMPLIDA","PROCESO"), "VERIFICAR FECHA")),"SIN VALOR AVANCE")</f>
        <v>PROCESO</v>
      </c>
    </row>
    <row r="2033" spans="1:17" ht="90.75" x14ac:dyDescent="0.2">
      <c r="A2033" s="1990" t="s">
        <v>18</v>
      </c>
      <c r="B2033" s="1974" t="s">
        <v>14</v>
      </c>
      <c r="C2033" s="1976"/>
      <c r="D2033" s="1976"/>
      <c r="E2033" s="1978"/>
      <c r="F2033" s="1978"/>
      <c r="G2033" s="1978" t="s">
        <v>3284</v>
      </c>
      <c r="H2033" s="1977" t="s">
        <v>3285</v>
      </c>
      <c r="I2033" s="1987" t="s">
        <v>3286</v>
      </c>
      <c r="J2033" s="1980">
        <v>1</v>
      </c>
      <c r="K2033" s="1981">
        <v>45748</v>
      </c>
      <c r="L2033" s="1981">
        <v>45838</v>
      </c>
      <c r="M2033" s="1982">
        <f t="shared" si="70"/>
        <v>12.857142857142858</v>
      </c>
      <c r="N2033" s="1983">
        <v>0</v>
      </c>
      <c r="O2033" s="1979" t="s">
        <v>3303</v>
      </c>
      <c r="P2033" s="1983">
        <f t="shared" si="71"/>
        <v>0</v>
      </c>
      <c r="Q2033" s="1984" t="str" cm="1">
        <f t="array" aca="1" ref="Q2033" ca="1">IF(ISNUMBER(P2033),IF(P2033=100%,"CUMPLIDA",IF(AND(ISNUMBER(L2033),ISNUMBER(INDIRECT("FECHA_"&amp;$B2033,1))), IF(L2033&lt;=INDIRECT("FECHA_"&amp;$B2033,1),"INCUMPLIDA","PROCESO"), "VERIFICAR FECHA")),"SIN VALOR AVANCE")</f>
        <v>PROCESO</v>
      </c>
    </row>
    <row r="2034" spans="1:17" ht="90.75" x14ac:dyDescent="0.2">
      <c r="A2034" s="1990" t="s">
        <v>18</v>
      </c>
      <c r="B2034" s="1974" t="s">
        <v>14</v>
      </c>
      <c r="C2034" s="1976"/>
      <c r="D2034" s="1976"/>
      <c r="E2034" s="1978"/>
      <c r="F2034" s="1978"/>
      <c r="G2034" s="1978"/>
      <c r="H2034" s="1977" t="s">
        <v>3288</v>
      </c>
      <c r="I2034" s="1979" t="s">
        <v>3289</v>
      </c>
      <c r="J2034" s="1980">
        <v>1</v>
      </c>
      <c r="K2034" s="1981">
        <v>45839</v>
      </c>
      <c r="L2034" s="1981">
        <v>45869</v>
      </c>
      <c r="M2034" s="1982">
        <f t="shared" si="70"/>
        <v>4.2857142857142856</v>
      </c>
      <c r="N2034" s="1983">
        <v>0</v>
      </c>
      <c r="O2034" s="1979" t="s">
        <v>3280</v>
      </c>
      <c r="P2034" s="1983">
        <f t="shared" si="71"/>
        <v>0</v>
      </c>
      <c r="Q2034" s="1984" t="str" cm="1">
        <f t="array" aca="1" ref="Q2034" ca="1">IF(ISNUMBER(P2034),IF(P2034=100%,"CUMPLIDA",IF(AND(ISNUMBER(L2034),ISNUMBER(INDIRECT("FECHA_"&amp;$B2034,1))), IF(L2034&lt;=INDIRECT("FECHA_"&amp;$B2034,1),"INCUMPLIDA","PROCESO"), "VERIFICAR FECHA")),"SIN VALOR AVANCE")</f>
        <v>PROCESO</v>
      </c>
    </row>
    <row r="2035" spans="1:17" ht="150" x14ac:dyDescent="0.2">
      <c r="A2035" s="1990" t="s">
        <v>18</v>
      </c>
      <c r="B2035" s="1974" t="s">
        <v>14</v>
      </c>
      <c r="C2035" s="1976"/>
      <c r="D2035" s="1976"/>
      <c r="E2035" s="1978"/>
      <c r="F2035" s="1978"/>
      <c r="G2035" s="1978"/>
      <c r="H2035" s="1977" t="s">
        <v>3290</v>
      </c>
      <c r="I2035" s="1979" t="s">
        <v>3291</v>
      </c>
      <c r="J2035" s="1980">
        <v>1</v>
      </c>
      <c r="K2035" s="1981">
        <v>45870</v>
      </c>
      <c r="L2035" s="1981">
        <v>46022</v>
      </c>
      <c r="M2035" s="1982">
        <f t="shared" si="70"/>
        <v>21.714285714285715</v>
      </c>
      <c r="N2035" s="1983">
        <v>0</v>
      </c>
      <c r="O2035" s="1979" t="s">
        <v>3283</v>
      </c>
      <c r="P2035" s="1983">
        <f t="shared" si="71"/>
        <v>0</v>
      </c>
      <c r="Q2035" s="1984" t="str" cm="1">
        <f t="array" aca="1" ref="Q2035" ca="1">IF(ISNUMBER(P2035),IF(P2035=100%,"CUMPLIDA",IF(AND(ISNUMBER(L2035),ISNUMBER(INDIRECT("FECHA_"&amp;$B2035,1))), IF(L2035&lt;=INDIRECT("FECHA_"&amp;$B2035,1),"INCUMPLIDA","PROCESO"), "VERIFICAR FECHA")),"SIN VALOR AVANCE")</f>
        <v>PROCESO</v>
      </c>
    </row>
    <row r="2036" spans="1:17" ht="90.75" x14ac:dyDescent="0.2">
      <c r="A2036" s="1990" t="s">
        <v>18</v>
      </c>
      <c r="B2036" s="1974" t="s">
        <v>14</v>
      </c>
      <c r="C2036" s="1976"/>
      <c r="D2036" s="1976"/>
      <c r="E2036" s="1978" t="s">
        <v>3308</v>
      </c>
      <c r="F2036" s="1978"/>
      <c r="G2036" s="1978" t="s">
        <v>3267</v>
      </c>
      <c r="H2036" s="1977" t="s">
        <v>3268</v>
      </c>
      <c r="I2036" s="1979" t="s">
        <v>3269</v>
      </c>
      <c r="J2036" s="1980">
        <v>1</v>
      </c>
      <c r="K2036" s="1981">
        <v>45548</v>
      </c>
      <c r="L2036" s="1981">
        <v>45716</v>
      </c>
      <c r="M2036" s="1982">
        <f t="shared" si="70"/>
        <v>24</v>
      </c>
      <c r="N2036" s="1983">
        <v>0.8</v>
      </c>
      <c r="O2036" s="1979" t="s">
        <v>3309</v>
      </c>
      <c r="P2036" s="1983">
        <f t="shared" si="71"/>
        <v>0.8</v>
      </c>
      <c r="Q2036" s="1984" t="str" cm="1">
        <f t="array" aca="1" ref="Q2036" ca="1">IF(ISNUMBER(P2036),IF(P2036=100%,"CUMPLIDA",IF(AND(ISNUMBER(L2036),ISNUMBER(INDIRECT("FECHA_"&amp;$B2036,1))), IF(L2036&lt;=INDIRECT("FECHA_"&amp;$B2036,1),"INCUMPLIDA","PROCESO"), "VERIFICAR FECHA")),"SIN VALOR AVANCE")</f>
        <v>INCUMPLIDA</v>
      </c>
    </row>
    <row r="2037" spans="1:17" ht="180" x14ac:dyDescent="0.2">
      <c r="A2037" s="1990" t="s">
        <v>18</v>
      </c>
      <c r="B2037" s="1974" t="s">
        <v>14</v>
      </c>
      <c r="C2037" s="1976"/>
      <c r="D2037" s="1976"/>
      <c r="E2037" s="1978"/>
      <c r="F2037" s="1978"/>
      <c r="G2037" s="1978"/>
      <c r="H2037" s="1977" t="s">
        <v>3271</v>
      </c>
      <c r="I2037" s="1979" t="s">
        <v>3272</v>
      </c>
      <c r="J2037" s="1980">
        <v>1</v>
      </c>
      <c r="K2037" s="1981">
        <v>45597</v>
      </c>
      <c r="L2037" s="2000">
        <v>45924</v>
      </c>
      <c r="M2037" s="1982">
        <f t="shared" si="70"/>
        <v>46.714285714285715</v>
      </c>
      <c r="N2037" s="1983">
        <v>0.8</v>
      </c>
      <c r="O2037" s="1979" t="s">
        <v>3310</v>
      </c>
      <c r="P2037" s="1983">
        <f t="shared" si="71"/>
        <v>0.8</v>
      </c>
      <c r="Q2037" s="1984" t="str" cm="1">
        <f t="array" aca="1" ref="Q2037" ca="1">IF(ISNUMBER(P2037),IF(P2037=100%,"CUMPLIDA",IF(AND(ISNUMBER(L2037),ISNUMBER(INDIRECT("FECHA_"&amp;$B2037,1))), IF(L2037&lt;=INDIRECT("FECHA_"&amp;$B2037,1),"INCUMPLIDA","PROCESO"), "VERIFICAR FECHA")),"SIN VALOR AVANCE")</f>
        <v>PROCESO</v>
      </c>
    </row>
    <row r="2038" spans="1:17" ht="60.75" x14ac:dyDescent="0.2">
      <c r="A2038" s="1990" t="s">
        <v>18</v>
      </c>
      <c r="B2038" s="1974" t="s">
        <v>14</v>
      </c>
      <c r="C2038" s="1976"/>
      <c r="D2038" s="1976"/>
      <c r="E2038" s="1978"/>
      <c r="F2038" s="1978"/>
      <c r="G2038" s="1978"/>
      <c r="H2038" s="1977" t="s">
        <v>3274</v>
      </c>
      <c r="I2038" s="1979" t="s">
        <v>3275</v>
      </c>
      <c r="J2038" s="1980">
        <v>1</v>
      </c>
      <c r="K2038" s="1981">
        <v>45566</v>
      </c>
      <c r="L2038" s="2000">
        <v>45925</v>
      </c>
      <c r="M2038" s="1982">
        <f t="shared" si="70"/>
        <v>51.285714285714285</v>
      </c>
      <c r="N2038" s="1983">
        <v>0.8</v>
      </c>
      <c r="O2038" s="1979" t="s">
        <v>3276</v>
      </c>
      <c r="P2038" s="1983">
        <f t="shared" si="71"/>
        <v>0.8</v>
      </c>
      <c r="Q2038" s="1984" t="str" cm="1">
        <f t="array" aca="1" ref="Q2038" ca="1">IF(ISNUMBER(P2038),IF(P2038=100%,"CUMPLIDA",IF(AND(ISNUMBER(L2038),ISNUMBER(INDIRECT("FECHA_"&amp;$B2038,1))), IF(L2038&lt;=INDIRECT("FECHA_"&amp;$B2038,1),"INCUMPLIDA","PROCESO"), "VERIFICAR FECHA")),"SIN VALOR AVANCE")</f>
        <v>PROCESO</v>
      </c>
    </row>
    <row r="2039" spans="1:17" ht="105" x14ac:dyDescent="0.2">
      <c r="A2039" s="1990" t="s">
        <v>18</v>
      </c>
      <c r="B2039" s="1974" t="s">
        <v>14</v>
      </c>
      <c r="C2039" s="1976"/>
      <c r="D2039" s="1976"/>
      <c r="E2039" s="1978"/>
      <c r="F2039" s="1978"/>
      <c r="G2039" s="1978" t="s">
        <v>3277</v>
      </c>
      <c r="H2039" s="1977" t="s">
        <v>3278</v>
      </c>
      <c r="I2039" s="1979" t="s">
        <v>3279</v>
      </c>
      <c r="J2039" s="1980">
        <v>1</v>
      </c>
      <c r="K2039" s="1981">
        <v>45658</v>
      </c>
      <c r="L2039" s="1981">
        <v>45716</v>
      </c>
      <c r="M2039" s="1982">
        <f t="shared" si="70"/>
        <v>8.2857142857142865</v>
      </c>
      <c r="N2039" s="1983">
        <v>0.5</v>
      </c>
      <c r="O2039" s="1979" t="s">
        <v>3280</v>
      </c>
      <c r="P2039" s="1983">
        <f t="shared" si="71"/>
        <v>0.5</v>
      </c>
      <c r="Q2039" s="1984" t="str" cm="1">
        <f t="array" aca="1" ref="Q2039" ca="1">IF(ISNUMBER(P2039),IF(P2039=100%,"CUMPLIDA",IF(AND(ISNUMBER(L2039),ISNUMBER(INDIRECT("FECHA_"&amp;$B2039,1))), IF(L2039&lt;=INDIRECT("FECHA_"&amp;$B2039,1),"INCUMPLIDA","PROCESO"), "VERIFICAR FECHA")),"SIN VALOR AVANCE")</f>
        <v>INCUMPLIDA</v>
      </c>
    </row>
    <row r="2040" spans="1:17" ht="60" x14ac:dyDescent="0.2">
      <c r="A2040" s="1990" t="s">
        <v>18</v>
      </c>
      <c r="B2040" s="1974" t="s">
        <v>14</v>
      </c>
      <c r="C2040" s="1976"/>
      <c r="D2040" s="1976"/>
      <c r="E2040" s="1978"/>
      <c r="F2040" s="1978"/>
      <c r="G2040" s="1978"/>
      <c r="H2040" s="1977" t="s">
        <v>3281</v>
      </c>
      <c r="I2040" s="1979" t="s">
        <v>3282</v>
      </c>
      <c r="J2040" s="1980">
        <v>1</v>
      </c>
      <c r="K2040" s="1981">
        <v>45717</v>
      </c>
      <c r="L2040" s="1981">
        <v>45992</v>
      </c>
      <c r="M2040" s="1982">
        <f t="shared" si="70"/>
        <v>39.285714285714285</v>
      </c>
      <c r="N2040" s="1983">
        <v>0.5</v>
      </c>
      <c r="O2040" s="1979" t="s">
        <v>3283</v>
      </c>
      <c r="P2040" s="1983">
        <f t="shared" si="71"/>
        <v>0.5</v>
      </c>
      <c r="Q2040" s="1984" t="str" cm="1">
        <f t="array" aca="1" ref="Q2040" ca="1">IF(ISNUMBER(P2040),IF(P2040=100%,"CUMPLIDA",IF(AND(ISNUMBER(L2040),ISNUMBER(INDIRECT("FECHA_"&amp;$B2040,1))), IF(L2040&lt;=INDIRECT("FECHA_"&amp;$B2040,1),"INCUMPLIDA","PROCESO"), "VERIFICAR FECHA")),"SIN VALOR AVANCE")</f>
        <v>PROCESO</v>
      </c>
    </row>
    <row r="2041" spans="1:17" ht="90.75" x14ac:dyDescent="0.2">
      <c r="A2041" s="1990" t="s">
        <v>18</v>
      </c>
      <c r="B2041" s="1974" t="s">
        <v>14</v>
      </c>
      <c r="C2041" s="1976"/>
      <c r="D2041" s="1976"/>
      <c r="E2041" s="1978"/>
      <c r="F2041" s="1978"/>
      <c r="G2041" s="1978" t="s">
        <v>3284</v>
      </c>
      <c r="H2041" s="1977" t="s">
        <v>3285</v>
      </c>
      <c r="I2041" s="1987" t="s">
        <v>3286</v>
      </c>
      <c r="J2041" s="1980">
        <v>1</v>
      </c>
      <c r="K2041" s="1981">
        <v>45748</v>
      </c>
      <c r="L2041" s="1981">
        <v>45838</v>
      </c>
      <c r="M2041" s="1982">
        <f t="shared" si="70"/>
        <v>12.857142857142858</v>
      </c>
      <c r="N2041" s="1983">
        <v>0</v>
      </c>
      <c r="O2041" s="1979" t="s">
        <v>3303</v>
      </c>
      <c r="P2041" s="1983">
        <f t="shared" si="71"/>
        <v>0</v>
      </c>
      <c r="Q2041" s="1984" t="str" cm="1">
        <f t="array" aca="1" ref="Q2041" ca="1">IF(ISNUMBER(P2041),IF(P2041=100%,"CUMPLIDA",IF(AND(ISNUMBER(L2041),ISNUMBER(INDIRECT("FECHA_"&amp;$B2041,1))), IF(L2041&lt;=INDIRECT("FECHA_"&amp;$B2041,1),"INCUMPLIDA","PROCESO"), "VERIFICAR FECHA")),"SIN VALOR AVANCE")</f>
        <v>PROCESO</v>
      </c>
    </row>
    <row r="2042" spans="1:17" ht="90.75" x14ac:dyDescent="0.2">
      <c r="A2042" s="1990" t="s">
        <v>18</v>
      </c>
      <c r="B2042" s="1974" t="s">
        <v>14</v>
      </c>
      <c r="C2042" s="1976"/>
      <c r="D2042" s="1976"/>
      <c r="E2042" s="1978"/>
      <c r="F2042" s="1978"/>
      <c r="G2042" s="1978"/>
      <c r="H2042" s="1977" t="s">
        <v>3288</v>
      </c>
      <c r="I2042" s="1979" t="s">
        <v>3289</v>
      </c>
      <c r="J2042" s="1980">
        <v>1</v>
      </c>
      <c r="K2042" s="1981">
        <v>45839</v>
      </c>
      <c r="L2042" s="1981">
        <v>45869</v>
      </c>
      <c r="M2042" s="1982">
        <f>(L2042-K2042)/7</f>
        <v>4.2857142857142856</v>
      </c>
      <c r="N2042" s="1983">
        <v>0</v>
      </c>
      <c r="O2042" s="1979" t="s">
        <v>3280</v>
      </c>
      <c r="P2042" s="1983">
        <f t="shared" si="71"/>
        <v>0</v>
      </c>
      <c r="Q2042" s="1984" t="str" cm="1">
        <f t="array" aca="1" ref="Q2042" ca="1">IF(ISNUMBER(P2042),IF(P2042=100%,"CUMPLIDA",IF(AND(ISNUMBER(L2042),ISNUMBER(INDIRECT("FECHA_"&amp;$B2042,1))), IF(L2042&lt;=INDIRECT("FECHA_"&amp;$B2042,1),"INCUMPLIDA","PROCESO"), "VERIFICAR FECHA")),"SIN VALOR AVANCE")</f>
        <v>PROCESO</v>
      </c>
    </row>
    <row r="2043" spans="1:17" ht="150" x14ac:dyDescent="0.2">
      <c r="A2043" s="1990" t="s">
        <v>18</v>
      </c>
      <c r="B2043" s="1974" t="s">
        <v>14</v>
      </c>
      <c r="C2043" s="1976"/>
      <c r="D2043" s="1976"/>
      <c r="E2043" s="1978"/>
      <c r="F2043" s="1978"/>
      <c r="G2043" s="1978"/>
      <c r="H2043" s="1977" t="s">
        <v>3290</v>
      </c>
      <c r="I2043" s="1979" t="s">
        <v>3291</v>
      </c>
      <c r="J2043" s="1980">
        <v>1</v>
      </c>
      <c r="K2043" s="1981">
        <v>45870</v>
      </c>
      <c r="L2043" s="1981">
        <v>46022</v>
      </c>
      <c r="M2043" s="1982">
        <f t="shared" ref="M2043:M2106" si="72">(L2043-K2043)/7</f>
        <v>21.714285714285715</v>
      </c>
      <c r="N2043" s="1983">
        <v>0</v>
      </c>
      <c r="O2043" s="1979" t="s">
        <v>3283</v>
      </c>
      <c r="P2043" s="1983">
        <f t="shared" si="71"/>
        <v>0</v>
      </c>
      <c r="Q2043" s="1984" t="str" cm="1">
        <f t="array" aca="1" ref="Q2043" ca="1">IF(ISNUMBER(P2043),IF(P2043=100%,"CUMPLIDA",IF(AND(ISNUMBER(L2043),ISNUMBER(INDIRECT("FECHA_"&amp;$B2043,1))), IF(L2043&lt;=INDIRECT("FECHA_"&amp;$B2043,1),"INCUMPLIDA","PROCESO"), "VERIFICAR FECHA")),"SIN VALOR AVANCE")</f>
        <v>PROCESO</v>
      </c>
    </row>
    <row r="2044" spans="1:17" ht="90.75" x14ac:dyDescent="0.2">
      <c r="A2044" s="1990" t="s">
        <v>18</v>
      </c>
      <c r="B2044" s="1974" t="s">
        <v>14</v>
      </c>
      <c r="C2044" s="1976"/>
      <c r="D2044" s="1976"/>
      <c r="E2044" s="1978"/>
      <c r="F2044" s="1978"/>
      <c r="G2044" s="1978" t="s">
        <v>3267</v>
      </c>
      <c r="H2044" s="1977" t="s">
        <v>3268</v>
      </c>
      <c r="I2044" s="1979" t="s">
        <v>3269</v>
      </c>
      <c r="J2044" s="1980">
        <v>1</v>
      </c>
      <c r="K2044" s="1981">
        <v>45548</v>
      </c>
      <c r="L2044" s="1981">
        <v>45716</v>
      </c>
      <c r="M2044" s="1982">
        <f t="shared" si="72"/>
        <v>24</v>
      </c>
      <c r="N2044" s="1983">
        <v>0</v>
      </c>
      <c r="O2044" s="1979" t="s">
        <v>3309</v>
      </c>
      <c r="P2044" s="1983">
        <f t="shared" si="71"/>
        <v>0</v>
      </c>
      <c r="Q2044" s="1984" t="str" cm="1">
        <f t="array" aca="1" ref="Q2044" ca="1">IF(ISNUMBER(P2044),IF(P2044=100%,"CUMPLIDA",IF(AND(ISNUMBER(L2044),ISNUMBER(INDIRECT("FECHA_"&amp;$B2044,1))), IF(L2044&lt;=INDIRECT("FECHA_"&amp;$B2044,1),"INCUMPLIDA","PROCESO"), "VERIFICAR FECHA")),"SIN VALOR AVANCE")</f>
        <v>INCUMPLIDA</v>
      </c>
    </row>
    <row r="2045" spans="1:17" ht="180" x14ac:dyDescent="0.2">
      <c r="A2045" s="1990" t="s">
        <v>18</v>
      </c>
      <c r="B2045" s="1974" t="s">
        <v>14</v>
      </c>
      <c r="C2045" s="1976"/>
      <c r="D2045" s="1976"/>
      <c r="E2045" s="1978"/>
      <c r="F2045" s="1978"/>
      <c r="G2045" s="1978"/>
      <c r="H2045" s="1977" t="s">
        <v>3271</v>
      </c>
      <c r="I2045" s="1979" t="s">
        <v>3272</v>
      </c>
      <c r="J2045" s="1980">
        <v>1</v>
      </c>
      <c r="K2045" s="1981">
        <v>45597</v>
      </c>
      <c r="L2045" s="2000">
        <v>45924</v>
      </c>
      <c r="M2045" s="1982">
        <f t="shared" si="72"/>
        <v>46.714285714285715</v>
      </c>
      <c r="N2045" s="1983">
        <v>0</v>
      </c>
      <c r="O2045" s="1979" t="s">
        <v>3310</v>
      </c>
      <c r="P2045" s="1983">
        <f t="shared" si="71"/>
        <v>0</v>
      </c>
      <c r="Q2045" s="1984" t="str" cm="1">
        <f t="array" aca="1" ref="Q2045" ca="1">IF(ISNUMBER(P2045),IF(P2045=100%,"CUMPLIDA",IF(AND(ISNUMBER(L2045),ISNUMBER(INDIRECT("FECHA_"&amp;$B2045,1))), IF(L2045&lt;=INDIRECT("FECHA_"&amp;$B2045,1),"INCUMPLIDA","PROCESO"), "VERIFICAR FECHA")),"SIN VALOR AVANCE")</f>
        <v>PROCESO</v>
      </c>
    </row>
    <row r="2046" spans="1:17" ht="60.75" x14ac:dyDescent="0.2">
      <c r="A2046" s="1990" t="s">
        <v>18</v>
      </c>
      <c r="B2046" s="1974" t="s">
        <v>14</v>
      </c>
      <c r="C2046" s="1976"/>
      <c r="D2046" s="1976"/>
      <c r="E2046" s="1978"/>
      <c r="F2046" s="1978"/>
      <c r="G2046" s="1978"/>
      <c r="H2046" s="1977" t="s">
        <v>3274</v>
      </c>
      <c r="I2046" s="1979" t="s">
        <v>3275</v>
      </c>
      <c r="J2046" s="1980">
        <v>1</v>
      </c>
      <c r="K2046" s="1981">
        <v>45566</v>
      </c>
      <c r="L2046" s="2000">
        <v>45925</v>
      </c>
      <c r="M2046" s="1982">
        <f t="shared" si="72"/>
        <v>51.285714285714285</v>
      </c>
      <c r="N2046" s="1983">
        <v>0</v>
      </c>
      <c r="O2046" s="1979" t="s">
        <v>3276</v>
      </c>
      <c r="P2046" s="1983">
        <f t="shared" si="71"/>
        <v>0</v>
      </c>
      <c r="Q2046" s="1984" t="str" cm="1">
        <f t="array" aca="1" ref="Q2046" ca="1">IF(ISNUMBER(P2046),IF(P2046=100%,"CUMPLIDA",IF(AND(ISNUMBER(L2046),ISNUMBER(INDIRECT("FECHA_"&amp;$B2046,1))), IF(L2046&lt;=INDIRECT("FECHA_"&amp;$B2046,1),"INCUMPLIDA","PROCESO"), "VERIFICAR FECHA")),"SIN VALOR AVANCE")</f>
        <v>PROCESO</v>
      </c>
    </row>
    <row r="2047" spans="1:17" ht="105" x14ac:dyDescent="0.2">
      <c r="A2047" s="1990" t="s">
        <v>18</v>
      </c>
      <c r="B2047" s="1974" t="s">
        <v>14</v>
      </c>
      <c r="C2047" s="1976"/>
      <c r="D2047" s="1976"/>
      <c r="E2047" s="1978"/>
      <c r="F2047" s="1978"/>
      <c r="G2047" s="1978" t="s">
        <v>3277</v>
      </c>
      <c r="H2047" s="1977" t="s">
        <v>3278</v>
      </c>
      <c r="I2047" s="1979" t="s">
        <v>3279</v>
      </c>
      <c r="J2047" s="1980">
        <v>1</v>
      </c>
      <c r="K2047" s="1981">
        <v>45658</v>
      </c>
      <c r="L2047" s="1981">
        <v>45716</v>
      </c>
      <c r="M2047" s="1982">
        <f t="shared" si="72"/>
        <v>8.2857142857142865</v>
      </c>
      <c r="N2047" s="1983">
        <v>0</v>
      </c>
      <c r="O2047" s="1979" t="s">
        <v>3280</v>
      </c>
      <c r="P2047" s="1983">
        <f t="shared" si="71"/>
        <v>0</v>
      </c>
      <c r="Q2047" s="1984" t="str" cm="1">
        <f t="array" aca="1" ref="Q2047" ca="1">IF(ISNUMBER(P2047),IF(P2047=100%,"CUMPLIDA",IF(AND(ISNUMBER(L2047),ISNUMBER(INDIRECT("FECHA_"&amp;$B2047,1))), IF(L2047&lt;=INDIRECT("FECHA_"&amp;$B2047,1),"INCUMPLIDA","PROCESO"), "VERIFICAR FECHA")),"SIN VALOR AVANCE")</f>
        <v>INCUMPLIDA</v>
      </c>
    </row>
    <row r="2048" spans="1:17" ht="60" x14ac:dyDescent="0.2">
      <c r="A2048" s="1990" t="s">
        <v>18</v>
      </c>
      <c r="B2048" s="1974" t="s">
        <v>14</v>
      </c>
      <c r="C2048" s="1976"/>
      <c r="D2048" s="1976"/>
      <c r="E2048" s="1978"/>
      <c r="F2048" s="1978"/>
      <c r="G2048" s="1978"/>
      <c r="H2048" s="1977" t="s">
        <v>3281</v>
      </c>
      <c r="I2048" s="1979" t="s">
        <v>3282</v>
      </c>
      <c r="J2048" s="1980">
        <v>1</v>
      </c>
      <c r="K2048" s="1981">
        <v>45717</v>
      </c>
      <c r="L2048" s="1981">
        <v>45992</v>
      </c>
      <c r="M2048" s="1982">
        <f t="shared" si="72"/>
        <v>39.285714285714285</v>
      </c>
      <c r="N2048" s="1983">
        <v>0</v>
      </c>
      <c r="O2048" s="1979" t="s">
        <v>3283</v>
      </c>
      <c r="P2048" s="1983">
        <f t="shared" si="71"/>
        <v>0</v>
      </c>
      <c r="Q2048" s="1984" t="str" cm="1">
        <f t="array" aca="1" ref="Q2048" ca="1">IF(ISNUMBER(P2048),IF(P2048=100%,"CUMPLIDA",IF(AND(ISNUMBER(L2048),ISNUMBER(INDIRECT("FECHA_"&amp;$B2048,1))), IF(L2048&lt;=INDIRECT("FECHA_"&amp;$B2048,1),"INCUMPLIDA","PROCESO"), "VERIFICAR FECHA")),"SIN VALOR AVANCE")</f>
        <v>PROCESO</v>
      </c>
    </row>
    <row r="2049" spans="1:17" ht="90.75" x14ac:dyDescent="0.2">
      <c r="A2049" s="1990" t="s">
        <v>18</v>
      </c>
      <c r="B2049" s="1974" t="s">
        <v>14</v>
      </c>
      <c r="C2049" s="1976"/>
      <c r="D2049" s="1976"/>
      <c r="E2049" s="1978"/>
      <c r="F2049" s="1978"/>
      <c r="G2049" s="1978" t="s">
        <v>3284</v>
      </c>
      <c r="H2049" s="1977" t="s">
        <v>3285</v>
      </c>
      <c r="I2049" s="1987" t="s">
        <v>3286</v>
      </c>
      <c r="J2049" s="1980">
        <v>1</v>
      </c>
      <c r="K2049" s="1981">
        <v>45748</v>
      </c>
      <c r="L2049" s="1981">
        <v>45838</v>
      </c>
      <c r="M2049" s="1982">
        <f t="shared" si="72"/>
        <v>12.857142857142858</v>
      </c>
      <c r="N2049" s="1983">
        <v>0</v>
      </c>
      <c r="O2049" s="1979" t="s">
        <v>3303</v>
      </c>
      <c r="P2049" s="1983">
        <f t="shared" si="71"/>
        <v>0</v>
      </c>
      <c r="Q2049" s="1984" t="str" cm="1">
        <f t="array" aca="1" ref="Q2049" ca="1">IF(ISNUMBER(P2049),IF(P2049=100%,"CUMPLIDA",IF(AND(ISNUMBER(L2049),ISNUMBER(INDIRECT("FECHA_"&amp;$B2049,1))), IF(L2049&lt;=INDIRECT("FECHA_"&amp;$B2049,1),"INCUMPLIDA","PROCESO"), "VERIFICAR FECHA")),"SIN VALOR AVANCE")</f>
        <v>PROCESO</v>
      </c>
    </row>
    <row r="2050" spans="1:17" ht="90.75" x14ac:dyDescent="0.2">
      <c r="A2050" s="1990" t="s">
        <v>18</v>
      </c>
      <c r="B2050" s="1974" t="s">
        <v>14</v>
      </c>
      <c r="C2050" s="1976"/>
      <c r="D2050" s="1976"/>
      <c r="E2050" s="1978"/>
      <c r="F2050" s="1978"/>
      <c r="G2050" s="1978"/>
      <c r="H2050" s="1977" t="s">
        <v>3288</v>
      </c>
      <c r="I2050" s="1979" t="s">
        <v>3289</v>
      </c>
      <c r="J2050" s="1980">
        <v>1</v>
      </c>
      <c r="K2050" s="1981">
        <v>45839</v>
      </c>
      <c r="L2050" s="1981">
        <v>45869</v>
      </c>
      <c r="M2050" s="1982">
        <f t="shared" si="72"/>
        <v>4.2857142857142856</v>
      </c>
      <c r="N2050" s="1983">
        <v>0</v>
      </c>
      <c r="O2050" s="1979" t="s">
        <v>3280</v>
      </c>
      <c r="P2050" s="1983">
        <f t="shared" si="71"/>
        <v>0</v>
      </c>
      <c r="Q2050" s="1984" t="str" cm="1">
        <f t="array" aca="1" ref="Q2050" ca="1">IF(ISNUMBER(P2050),IF(P2050=100%,"CUMPLIDA",IF(AND(ISNUMBER(L2050),ISNUMBER(INDIRECT("FECHA_"&amp;$B2050,1))), IF(L2050&lt;=INDIRECT("FECHA_"&amp;$B2050,1),"INCUMPLIDA","PROCESO"), "VERIFICAR FECHA")),"SIN VALOR AVANCE")</f>
        <v>PROCESO</v>
      </c>
    </row>
    <row r="2051" spans="1:17" ht="150" x14ac:dyDescent="0.2">
      <c r="A2051" s="1990" t="s">
        <v>18</v>
      </c>
      <c r="B2051" s="1974" t="s">
        <v>14</v>
      </c>
      <c r="C2051" s="1976"/>
      <c r="D2051" s="1976"/>
      <c r="E2051" s="1978"/>
      <c r="F2051" s="1978"/>
      <c r="G2051" s="1978"/>
      <c r="H2051" s="1977" t="s">
        <v>3290</v>
      </c>
      <c r="I2051" s="1979" t="s">
        <v>3291</v>
      </c>
      <c r="J2051" s="1980">
        <v>1</v>
      </c>
      <c r="K2051" s="1981">
        <v>45870</v>
      </c>
      <c r="L2051" s="1981">
        <v>46022</v>
      </c>
      <c r="M2051" s="1982">
        <f t="shared" si="72"/>
        <v>21.714285714285715</v>
      </c>
      <c r="N2051" s="1983">
        <v>0</v>
      </c>
      <c r="O2051" s="1979" t="s">
        <v>3283</v>
      </c>
      <c r="P2051" s="1983">
        <f t="shared" si="71"/>
        <v>0</v>
      </c>
      <c r="Q2051" s="1984" t="str" cm="1">
        <f t="array" aca="1" ref="Q2051" ca="1">IF(ISNUMBER(P2051),IF(P2051=100%,"CUMPLIDA",IF(AND(ISNUMBER(L2051),ISNUMBER(INDIRECT("FECHA_"&amp;$B2051,1))), IF(L2051&lt;=INDIRECT("FECHA_"&amp;$B2051,1),"INCUMPLIDA","PROCESO"), "VERIFICAR FECHA")),"SIN VALOR AVANCE")</f>
        <v>PROCESO</v>
      </c>
    </row>
    <row r="2052" spans="1:17" ht="90.75" x14ac:dyDescent="0.2">
      <c r="A2052" s="1990" t="s">
        <v>18</v>
      </c>
      <c r="B2052" s="1974" t="s">
        <v>14</v>
      </c>
      <c r="C2052" s="1976"/>
      <c r="D2052" s="1976"/>
      <c r="E2052" s="1978" t="s">
        <v>3311</v>
      </c>
      <c r="F2052" s="1978"/>
      <c r="G2052" s="1978" t="s">
        <v>3267</v>
      </c>
      <c r="H2052" s="1977" t="s">
        <v>3268</v>
      </c>
      <c r="I2052" s="1979" t="s">
        <v>3269</v>
      </c>
      <c r="J2052" s="1980">
        <v>1</v>
      </c>
      <c r="K2052" s="1981">
        <v>45548</v>
      </c>
      <c r="L2052" s="1981">
        <v>45716</v>
      </c>
      <c r="M2052" s="1982">
        <f t="shared" si="72"/>
        <v>24</v>
      </c>
      <c r="N2052" s="1983">
        <v>0.8</v>
      </c>
      <c r="O2052" s="1979" t="s">
        <v>3309</v>
      </c>
      <c r="P2052" s="1983">
        <f t="shared" si="71"/>
        <v>0.8</v>
      </c>
      <c r="Q2052" s="1984" t="str" cm="1">
        <f t="array" aca="1" ref="Q2052" ca="1">IF(ISNUMBER(P2052),IF(P2052=100%,"CUMPLIDA",IF(AND(ISNUMBER(L2052),ISNUMBER(INDIRECT("FECHA_"&amp;$B2052,1))), IF(L2052&lt;=INDIRECT("FECHA_"&amp;$B2052,1),"INCUMPLIDA","PROCESO"), "VERIFICAR FECHA")),"SIN VALOR AVANCE")</f>
        <v>INCUMPLIDA</v>
      </c>
    </row>
    <row r="2053" spans="1:17" ht="180" x14ac:dyDescent="0.2">
      <c r="A2053" s="1990" t="s">
        <v>18</v>
      </c>
      <c r="B2053" s="1974" t="s">
        <v>14</v>
      </c>
      <c r="C2053" s="1976"/>
      <c r="D2053" s="1976"/>
      <c r="E2053" s="1978"/>
      <c r="F2053" s="1978"/>
      <c r="G2053" s="1978"/>
      <c r="H2053" s="1977" t="s">
        <v>3271</v>
      </c>
      <c r="I2053" s="1979" t="s">
        <v>3272</v>
      </c>
      <c r="J2053" s="1980">
        <v>1</v>
      </c>
      <c r="K2053" s="1981">
        <v>45597</v>
      </c>
      <c r="L2053" s="2000">
        <v>45924</v>
      </c>
      <c r="M2053" s="1982">
        <f t="shared" si="72"/>
        <v>46.714285714285715</v>
      </c>
      <c r="N2053" s="1983">
        <v>0.8</v>
      </c>
      <c r="O2053" s="1979" t="s">
        <v>3312</v>
      </c>
      <c r="P2053" s="1983">
        <f t="shared" si="71"/>
        <v>0.8</v>
      </c>
      <c r="Q2053" s="1984" t="str" cm="1">
        <f t="array" aca="1" ref="Q2053" ca="1">IF(ISNUMBER(P2053),IF(P2053=100%,"CUMPLIDA",IF(AND(ISNUMBER(L2053),ISNUMBER(INDIRECT("FECHA_"&amp;$B2053,1))), IF(L2053&lt;=INDIRECT("FECHA_"&amp;$B2053,1),"INCUMPLIDA","PROCESO"), "VERIFICAR FECHA")),"SIN VALOR AVANCE")</f>
        <v>PROCESO</v>
      </c>
    </row>
    <row r="2054" spans="1:17" ht="60.75" x14ac:dyDescent="0.2">
      <c r="A2054" s="1990" t="s">
        <v>18</v>
      </c>
      <c r="B2054" s="1974" t="s">
        <v>14</v>
      </c>
      <c r="C2054" s="1976"/>
      <c r="D2054" s="1976"/>
      <c r="E2054" s="1978"/>
      <c r="F2054" s="1978"/>
      <c r="G2054" s="1978"/>
      <c r="H2054" s="1977" t="s">
        <v>3274</v>
      </c>
      <c r="I2054" s="1979" t="s">
        <v>3275</v>
      </c>
      <c r="J2054" s="1980">
        <v>1</v>
      </c>
      <c r="K2054" s="1981">
        <v>45566</v>
      </c>
      <c r="L2054" s="2000">
        <v>45925</v>
      </c>
      <c r="M2054" s="1982">
        <f t="shared" si="72"/>
        <v>51.285714285714285</v>
      </c>
      <c r="N2054" s="1983">
        <v>0.8</v>
      </c>
      <c r="O2054" s="1979" t="s">
        <v>3276</v>
      </c>
      <c r="P2054" s="1983">
        <f t="shared" si="71"/>
        <v>0.8</v>
      </c>
      <c r="Q2054" s="1984" t="str" cm="1">
        <f t="array" aca="1" ref="Q2054" ca="1">IF(ISNUMBER(P2054),IF(P2054=100%,"CUMPLIDA",IF(AND(ISNUMBER(L2054),ISNUMBER(INDIRECT("FECHA_"&amp;$B2054,1))), IF(L2054&lt;=INDIRECT("FECHA_"&amp;$B2054,1),"INCUMPLIDA","PROCESO"), "VERIFICAR FECHA")),"SIN VALOR AVANCE")</f>
        <v>PROCESO</v>
      </c>
    </row>
    <row r="2055" spans="1:17" ht="90.75" x14ac:dyDescent="0.2">
      <c r="A2055" s="1990" t="s">
        <v>18</v>
      </c>
      <c r="B2055" s="1974" t="s">
        <v>14</v>
      </c>
      <c r="C2055" s="1976"/>
      <c r="D2055" s="1976"/>
      <c r="E2055" s="1978"/>
      <c r="F2055" s="1978"/>
      <c r="G2055" s="1978" t="s">
        <v>3284</v>
      </c>
      <c r="H2055" s="1977" t="s">
        <v>3285</v>
      </c>
      <c r="I2055" s="1987" t="s">
        <v>3286</v>
      </c>
      <c r="J2055" s="1980">
        <v>1</v>
      </c>
      <c r="K2055" s="1981">
        <v>45748</v>
      </c>
      <c r="L2055" s="1981">
        <v>45838</v>
      </c>
      <c r="M2055" s="1982">
        <f t="shared" si="72"/>
        <v>12.857142857142858</v>
      </c>
      <c r="N2055" s="1983">
        <v>0</v>
      </c>
      <c r="O2055" s="1979" t="s">
        <v>3303</v>
      </c>
      <c r="P2055" s="1983">
        <f t="shared" si="71"/>
        <v>0</v>
      </c>
      <c r="Q2055" s="1984" t="str" cm="1">
        <f t="array" aca="1" ref="Q2055" ca="1">IF(ISNUMBER(P2055),IF(P2055=100%,"CUMPLIDA",IF(AND(ISNUMBER(L2055),ISNUMBER(INDIRECT("FECHA_"&amp;$B2055,1))), IF(L2055&lt;=INDIRECT("FECHA_"&amp;$B2055,1),"INCUMPLIDA","PROCESO"), "VERIFICAR FECHA")),"SIN VALOR AVANCE")</f>
        <v>PROCESO</v>
      </c>
    </row>
    <row r="2056" spans="1:17" ht="90.75" x14ac:dyDescent="0.2">
      <c r="A2056" s="1990" t="s">
        <v>18</v>
      </c>
      <c r="B2056" s="1974" t="s">
        <v>14</v>
      </c>
      <c r="C2056" s="1976"/>
      <c r="D2056" s="1976"/>
      <c r="E2056" s="1978"/>
      <c r="F2056" s="1978"/>
      <c r="G2056" s="1978"/>
      <c r="H2056" s="1977" t="s">
        <v>3288</v>
      </c>
      <c r="I2056" s="1979" t="s">
        <v>3289</v>
      </c>
      <c r="J2056" s="1980">
        <v>1</v>
      </c>
      <c r="K2056" s="1981">
        <v>45839</v>
      </c>
      <c r="L2056" s="1981">
        <v>45869</v>
      </c>
      <c r="M2056" s="1982">
        <f t="shared" si="72"/>
        <v>4.2857142857142856</v>
      </c>
      <c r="N2056" s="1983">
        <v>0</v>
      </c>
      <c r="O2056" s="1979" t="s">
        <v>3280</v>
      </c>
      <c r="P2056" s="1983">
        <f t="shared" si="71"/>
        <v>0</v>
      </c>
      <c r="Q2056" s="1984" t="str" cm="1">
        <f t="array" aca="1" ref="Q2056" ca="1">IF(ISNUMBER(P2056),IF(P2056=100%,"CUMPLIDA",IF(AND(ISNUMBER(L2056),ISNUMBER(INDIRECT("FECHA_"&amp;$B2056,1))), IF(L2056&lt;=INDIRECT("FECHA_"&amp;$B2056,1),"INCUMPLIDA","PROCESO"), "VERIFICAR FECHA")),"SIN VALOR AVANCE")</f>
        <v>PROCESO</v>
      </c>
    </row>
    <row r="2057" spans="1:17" ht="150" x14ac:dyDescent="0.2">
      <c r="A2057" s="1990" t="s">
        <v>18</v>
      </c>
      <c r="B2057" s="1974" t="s">
        <v>14</v>
      </c>
      <c r="C2057" s="1976"/>
      <c r="D2057" s="1976"/>
      <c r="E2057" s="1978"/>
      <c r="F2057" s="1978"/>
      <c r="G2057" s="1978"/>
      <c r="H2057" s="1977" t="s">
        <v>3290</v>
      </c>
      <c r="I2057" s="1979" t="s">
        <v>3291</v>
      </c>
      <c r="J2057" s="1980">
        <v>1</v>
      </c>
      <c r="K2057" s="1981">
        <v>45870</v>
      </c>
      <c r="L2057" s="1981">
        <v>46022</v>
      </c>
      <c r="M2057" s="1982">
        <f t="shared" si="72"/>
        <v>21.714285714285715</v>
      </c>
      <c r="N2057" s="1983">
        <v>0</v>
      </c>
      <c r="O2057" s="1979" t="s">
        <v>3283</v>
      </c>
      <c r="P2057" s="1983">
        <f t="shared" si="71"/>
        <v>0</v>
      </c>
      <c r="Q2057" s="1984" t="str" cm="1">
        <f t="array" aca="1" ref="Q2057" ca="1">IF(ISNUMBER(P2057),IF(P2057=100%,"CUMPLIDA",IF(AND(ISNUMBER(L2057),ISNUMBER(INDIRECT("FECHA_"&amp;$B2057,1))), IF(L2057&lt;=INDIRECT("FECHA_"&amp;$B2057,1),"INCUMPLIDA","PROCESO"), "VERIFICAR FECHA")),"SIN VALOR AVANCE")</f>
        <v>PROCESO</v>
      </c>
    </row>
    <row r="2058" spans="1:17" ht="90.75" x14ac:dyDescent="0.2">
      <c r="A2058" s="1990" t="s">
        <v>18</v>
      </c>
      <c r="B2058" s="1974" t="s">
        <v>14</v>
      </c>
      <c r="C2058" s="1976"/>
      <c r="D2058" s="1976"/>
      <c r="E2058" s="1978"/>
      <c r="F2058" s="1978"/>
      <c r="G2058" s="1978" t="s">
        <v>3267</v>
      </c>
      <c r="H2058" s="1977" t="s">
        <v>3268</v>
      </c>
      <c r="I2058" s="1979" t="s">
        <v>3269</v>
      </c>
      <c r="J2058" s="1980">
        <v>1</v>
      </c>
      <c r="K2058" s="1981">
        <v>45548</v>
      </c>
      <c r="L2058" s="1981">
        <v>45716</v>
      </c>
      <c r="M2058" s="1982">
        <f t="shared" si="72"/>
        <v>24</v>
      </c>
      <c r="N2058" s="1983">
        <v>0</v>
      </c>
      <c r="O2058" s="1979" t="s">
        <v>3309</v>
      </c>
      <c r="P2058" s="1983">
        <f t="shared" si="71"/>
        <v>0</v>
      </c>
      <c r="Q2058" s="1984" t="str" cm="1">
        <f t="array" aca="1" ref="Q2058" ca="1">IF(ISNUMBER(P2058),IF(P2058=100%,"CUMPLIDA",IF(AND(ISNUMBER(L2058),ISNUMBER(INDIRECT("FECHA_"&amp;$B2058,1))), IF(L2058&lt;=INDIRECT("FECHA_"&amp;$B2058,1),"INCUMPLIDA","PROCESO"), "VERIFICAR FECHA")),"SIN VALOR AVANCE")</f>
        <v>INCUMPLIDA</v>
      </c>
    </row>
    <row r="2059" spans="1:17" ht="180" x14ac:dyDescent="0.2">
      <c r="A2059" s="1990" t="s">
        <v>18</v>
      </c>
      <c r="B2059" s="1974" t="s">
        <v>14</v>
      </c>
      <c r="C2059" s="1976"/>
      <c r="D2059" s="1976"/>
      <c r="E2059" s="1978"/>
      <c r="F2059" s="1978"/>
      <c r="G2059" s="1978"/>
      <c r="H2059" s="1977" t="s">
        <v>3271</v>
      </c>
      <c r="I2059" s="1979" t="s">
        <v>3272</v>
      </c>
      <c r="J2059" s="1980">
        <v>1</v>
      </c>
      <c r="K2059" s="1981">
        <v>45597</v>
      </c>
      <c r="L2059" s="2000">
        <v>45924</v>
      </c>
      <c r="M2059" s="1982">
        <f t="shared" si="72"/>
        <v>46.714285714285715</v>
      </c>
      <c r="N2059" s="1983">
        <v>0</v>
      </c>
      <c r="O2059" s="1979" t="s">
        <v>3312</v>
      </c>
      <c r="P2059" s="1983">
        <f t="shared" si="71"/>
        <v>0</v>
      </c>
      <c r="Q2059" s="1984" t="str" cm="1">
        <f t="array" aca="1" ref="Q2059" ca="1">IF(ISNUMBER(P2059),IF(P2059=100%,"CUMPLIDA",IF(AND(ISNUMBER(L2059),ISNUMBER(INDIRECT("FECHA_"&amp;$B2059,1))), IF(L2059&lt;=INDIRECT("FECHA_"&amp;$B2059,1),"INCUMPLIDA","PROCESO"), "VERIFICAR FECHA")),"SIN VALOR AVANCE")</f>
        <v>PROCESO</v>
      </c>
    </row>
    <row r="2060" spans="1:17" ht="60.75" x14ac:dyDescent="0.2">
      <c r="A2060" s="1990" t="s">
        <v>18</v>
      </c>
      <c r="B2060" s="1974" t="s">
        <v>14</v>
      </c>
      <c r="C2060" s="1976"/>
      <c r="D2060" s="1976"/>
      <c r="E2060" s="1978"/>
      <c r="F2060" s="1978"/>
      <c r="G2060" s="1978"/>
      <c r="H2060" s="1977" t="s">
        <v>3274</v>
      </c>
      <c r="I2060" s="1979" t="s">
        <v>3275</v>
      </c>
      <c r="J2060" s="1980">
        <v>1</v>
      </c>
      <c r="K2060" s="1981">
        <v>45566</v>
      </c>
      <c r="L2060" s="2000">
        <v>45925</v>
      </c>
      <c r="M2060" s="1982">
        <f t="shared" si="72"/>
        <v>51.285714285714285</v>
      </c>
      <c r="N2060" s="1983">
        <v>0</v>
      </c>
      <c r="O2060" s="1979" t="s">
        <v>3276</v>
      </c>
      <c r="P2060" s="1983">
        <f t="shared" si="71"/>
        <v>0</v>
      </c>
      <c r="Q2060" s="1984" t="str" cm="1">
        <f t="array" aca="1" ref="Q2060" ca="1">IF(ISNUMBER(P2060),IF(P2060=100%,"CUMPLIDA",IF(AND(ISNUMBER(L2060),ISNUMBER(INDIRECT("FECHA_"&amp;$B2060,1))), IF(L2060&lt;=INDIRECT("FECHA_"&amp;$B2060,1),"INCUMPLIDA","PROCESO"), "VERIFICAR FECHA")),"SIN VALOR AVANCE")</f>
        <v>PROCESO</v>
      </c>
    </row>
    <row r="2061" spans="1:17" ht="105" x14ac:dyDescent="0.2">
      <c r="A2061" s="1990" t="s">
        <v>18</v>
      </c>
      <c r="B2061" s="1974" t="s">
        <v>14</v>
      </c>
      <c r="C2061" s="1976"/>
      <c r="D2061" s="1976"/>
      <c r="E2061" s="1978"/>
      <c r="F2061" s="1978"/>
      <c r="G2061" s="1978" t="s">
        <v>3277</v>
      </c>
      <c r="H2061" s="1977" t="s">
        <v>3278</v>
      </c>
      <c r="I2061" s="1979" t="s">
        <v>3279</v>
      </c>
      <c r="J2061" s="1980">
        <v>1</v>
      </c>
      <c r="K2061" s="1981">
        <v>45658</v>
      </c>
      <c r="L2061" s="1981">
        <v>45716</v>
      </c>
      <c r="M2061" s="1982">
        <f t="shared" si="72"/>
        <v>8.2857142857142865</v>
      </c>
      <c r="N2061" s="1983">
        <v>0.5</v>
      </c>
      <c r="O2061" s="1979" t="s">
        <v>3280</v>
      </c>
      <c r="P2061" s="1983">
        <f t="shared" si="71"/>
        <v>0.5</v>
      </c>
      <c r="Q2061" s="1984" t="str" cm="1">
        <f t="array" aca="1" ref="Q2061" ca="1">IF(ISNUMBER(P2061),IF(P2061=100%,"CUMPLIDA",IF(AND(ISNUMBER(L2061),ISNUMBER(INDIRECT("FECHA_"&amp;$B2061,1))), IF(L2061&lt;=INDIRECT("FECHA_"&amp;$B2061,1),"INCUMPLIDA","PROCESO"), "VERIFICAR FECHA")),"SIN VALOR AVANCE")</f>
        <v>INCUMPLIDA</v>
      </c>
    </row>
    <row r="2062" spans="1:17" ht="60" x14ac:dyDescent="0.2">
      <c r="A2062" s="1990" t="s">
        <v>18</v>
      </c>
      <c r="B2062" s="1974" t="s">
        <v>14</v>
      </c>
      <c r="C2062" s="1976"/>
      <c r="D2062" s="1976"/>
      <c r="E2062" s="1978"/>
      <c r="F2062" s="1978"/>
      <c r="G2062" s="1978"/>
      <c r="H2062" s="1977" t="s">
        <v>3281</v>
      </c>
      <c r="I2062" s="1979" t="s">
        <v>3282</v>
      </c>
      <c r="J2062" s="1980">
        <v>1</v>
      </c>
      <c r="K2062" s="1981">
        <v>45717</v>
      </c>
      <c r="L2062" s="1981">
        <v>45992</v>
      </c>
      <c r="M2062" s="1982">
        <f t="shared" si="72"/>
        <v>39.285714285714285</v>
      </c>
      <c r="N2062" s="1983">
        <v>0.5</v>
      </c>
      <c r="O2062" s="1979" t="s">
        <v>3283</v>
      </c>
      <c r="P2062" s="1983">
        <f t="shared" si="71"/>
        <v>0.5</v>
      </c>
      <c r="Q2062" s="1984" t="str" cm="1">
        <f t="array" aca="1" ref="Q2062" ca="1">IF(ISNUMBER(P2062),IF(P2062=100%,"CUMPLIDA",IF(AND(ISNUMBER(L2062),ISNUMBER(INDIRECT("FECHA_"&amp;$B2062,1))), IF(L2062&lt;=INDIRECT("FECHA_"&amp;$B2062,1),"INCUMPLIDA","PROCESO"), "VERIFICAR FECHA")),"SIN VALOR AVANCE")</f>
        <v>PROCESO</v>
      </c>
    </row>
    <row r="2063" spans="1:17" ht="90.75" x14ac:dyDescent="0.2">
      <c r="A2063" s="1990" t="s">
        <v>18</v>
      </c>
      <c r="B2063" s="1974" t="s">
        <v>14</v>
      </c>
      <c r="C2063" s="1976"/>
      <c r="D2063" s="1976"/>
      <c r="E2063" s="1978"/>
      <c r="F2063" s="1978"/>
      <c r="G2063" s="1978" t="s">
        <v>3284</v>
      </c>
      <c r="H2063" s="1977" t="s">
        <v>3285</v>
      </c>
      <c r="I2063" s="1987" t="s">
        <v>3286</v>
      </c>
      <c r="J2063" s="1980">
        <v>1</v>
      </c>
      <c r="K2063" s="1981">
        <v>45748</v>
      </c>
      <c r="L2063" s="1981">
        <v>45838</v>
      </c>
      <c r="M2063" s="1982">
        <f t="shared" si="72"/>
        <v>12.857142857142858</v>
      </c>
      <c r="N2063" s="1983">
        <v>0</v>
      </c>
      <c r="O2063" s="1979" t="s">
        <v>3303</v>
      </c>
      <c r="P2063" s="1983">
        <f t="shared" si="71"/>
        <v>0</v>
      </c>
      <c r="Q2063" s="1984" t="str" cm="1">
        <f t="array" aca="1" ref="Q2063" ca="1">IF(ISNUMBER(P2063),IF(P2063=100%,"CUMPLIDA",IF(AND(ISNUMBER(L2063),ISNUMBER(INDIRECT("FECHA_"&amp;$B2063,1))), IF(L2063&lt;=INDIRECT("FECHA_"&amp;$B2063,1),"INCUMPLIDA","PROCESO"), "VERIFICAR FECHA")),"SIN VALOR AVANCE")</f>
        <v>PROCESO</v>
      </c>
    </row>
    <row r="2064" spans="1:17" ht="90.75" x14ac:dyDescent="0.2">
      <c r="A2064" s="1990" t="s">
        <v>18</v>
      </c>
      <c r="B2064" s="1974" t="s">
        <v>14</v>
      </c>
      <c r="C2064" s="1976"/>
      <c r="D2064" s="1976"/>
      <c r="E2064" s="1978"/>
      <c r="F2064" s="1978"/>
      <c r="G2064" s="1978"/>
      <c r="H2064" s="1977" t="s">
        <v>3288</v>
      </c>
      <c r="I2064" s="1979" t="s">
        <v>3289</v>
      </c>
      <c r="J2064" s="1980">
        <v>1</v>
      </c>
      <c r="K2064" s="1981">
        <v>45839</v>
      </c>
      <c r="L2064" s="1981">
        <v>45869</v>
      </c>
      <c r="M2064" s="1982">
        <f t="shared" si="72"/>
        <v>4.2857142857142856</v>
      </c>
      <c r="N2064" s="1983">
        <v>0</v>
      </c>
      <c r="O2064" s="1979" t="s">
        <v>3280</v>
      </c>
      <c r="P2064" s="1983">
        <f t="shared" si="71"/>
        <v>0</v>
      </c>
      <c r="Q2064" s="1984" t="str" cm="1">
        <f t="array" aca="1" ref="Q2064" ca="1">IF(ISNUMBER(P2064),IF(P2064=100%,"CUMPLIDA",IF(AND(ISNUMBER(L2064),ISNUMBER(INDIRECT("FECHA_"&amp;$B2064,1))), IF(L2064&lt;=INDIRECT("FECHA_"&amp;$B2064,1),"INCUMPLIDA","PROCESO"), "VERIFICAR FECHA")),"SIN VALOR AVANCE")</f>
        <v>PROCESO</v>
      </c>
    </row>
    <row r="2065" spans="1:17" ht="150" x14ac:dyDescent="0.2">
      <c r="A2065" s="1990" t="s">
        <v>18</v>
      </c>
      <c r="B2065" s="1974" t="s">
        <v>14</v>
      </c>
      <c r="C2065" s="1976"/>
      <c r="D2065" s="1976"/>
      <c r="E2065" s="1978"/>
      <c r="F2065" s="1978"/>
      <c r="G2065" s="1978"/>
      <c r="H2065" s="1977" t="s">
        <v>3290</v>
      </c>
      <c r="I2065" s="1979" t="s">
        <v>3291</v>
      </c>
      <c r="J2065" s="1980">
        <v>1</v>
      </c>
      <c r="K2065" s="1981">
        <v>45870</v>
      </c>
      <c r="L2065" s="1981">
        <v>46022</v>
      </c>
      <c r="M2065" s="1982">
        <f t="shared" si="72"/>
        <v>21.714285714285715</v>
      </c>
      <c r="N2065" s="1983">
        <v>0</v>
      </c>
      <c r="O2065" s="1979" t="s">
        <v>3283</v>
      </c>
      <c r="P2065" s="1983">
        <f t="shared" si="71"/>
        <v>0</v>
      </c>
      <c r="Q2065" s="1984" t="str" cm="1">
        <f t="array" aca="1" ref="Q2065" ca="1">IF(ISNUMBER(P2065),IF(P2065=100%,"CUMPLIDA",IF(AND(ISNUMBER(L2065),ISNUMBER(INDIRECT("FECHA_"&amp;$B2065,1))), IF(L2065&lt;=INDIRECT("FECHA_"&amp;$B2065,1),"INCUMPLIDA","PROCESO"), "VERIFICAR FECHA")),"SIN VALOR AVANCE")</f>
        <v>PROCESO</v>
      </c>
    </row>
    <row r="2066" spans="1:17" ht="255.75" x14ac:dyDescent="0.2">
      <c r="A2066" s="1990" t="s">
        <v>19</v>
      </c>
      <c r="B2066" s="1975" t="s">
        <v>14</v>
      </c>
      <c r="C2066" s="1976" t="s">
        <v>4007</v>
      </c>
      <c r="D2066" s="1976" t="s">
        <v>2855</v>
      </c>
      <c r="E2066" s="1978" t="s">
        <v>4008</v>
      </c>
      <c r="F2066" s="1978" t="s">
        <v>4009</v>
      </c>
      <c r="G2066" s="1978" t="s">
        <v>4010</v>
      </c>
      <c r="H2066" s="1977" t="s">
        <v>4011</v>
      </c>
      <c r="I2066" s="1979" t="s">
        <v>254</v>
      </c>
      <c r="J2066" s="1995">
        <v>1</v>
      </c>
      <c r="K2066" s="1981">
        <v>43570</v>
      </c>
      <c r="L2066" s="1981">
        <v>43830</v>
      </c>
      <c r="M2066" s="1982">
        <f t="shared" si="72"/>
        <v>37.142857142857146</v>
      </c>
      <c r="N2066" s="1983">
        <v>1</v>
      </c>
      <c r="O2066" s="2002" t="s">
        <v>4012</v>
      </c>
      <c r="P2066" s="1983">
        <f t="shared" si="71"/>
        <v>1</v>
      </c>
      <c r="Q2066" s="1984" t="str" cm="1">
        <f t="array" aca="1" ref="Q2066" ca="1">IF(ISNUMBER(P2066),IF(P2066=100%,"CUMPLIDA",IF(AND(ISNUMBER(L2066),ISNUMBER(INDIRECT("FECHA_"&amp;$B2066,1))), IF(L2066&lt;=INDIRECT("FECHA_"&amp;$B2066,1),"INCUMPLIDA","PROCESO"), "VERIFICAR FECHA")),"SIN VALOR AVANCE")</f>
        <v>CUMPLIDA</v>
      </c>
    </row>
    <row r="2067" spans="1:17" ht="255.75" x14ac:dyDescent="0.2">
      <c r="A2067" s="1990" t="s">
        <v>19</v>
      </c>
      <c r="B2067" s="1975" t="s">
        <v>14</v>
      </c>
      <c r="C2067" s="1976"/>
      <c r="D2067" s="1976"/>
      <c r="E2067" s="1978"/>
      <c r="F2067" s="1978"/>
      <c r="G2067" s="1978"/>
      <c r="H2067" s="1977" t="s">
        <v>4013</v>
      </c>
      <c r="I2067" s="1979" t="s">
        <v>4014</v>
      </c>
      <c r="J2067" s="1995">
        <v>1</v>
      </c>
      <c r="K2067" s="1981">
        <v>43570</v>
      </c>
      <c r="L2067" s="1981">
        <v>43830</v>
      </c>
      <c r="M2067" s="1982">
        <f t="shared" si="72"/>
        <v>37.142857142857146</v>
      </c>
      <c r="N2067" s="1983">
        <v>1</v>
      </c>
      <c r="O2067" s="2002" t="s">
        <v>4012</v>
      </c>
      <c r="P2067" s="1983">
        <f t="shared" si="71"/>
        <v>1</v>
      </c>
      <c r="Q2067" s="1984" t="str" cm="1">
        <f t="array" aca="1" ref="Q2067" ca="1">IF(ISNUMBER(P2067),IF(P2067=100%,"CUMPLIDA",IF(AND(ISNUMBER(L2067),ISNUMBER(INDIRECT("FECHA_"&amp;$B2067,1))), IF(L2067&lt;=INDIRECT("FECHA_"&amp;$B2067,1),"INCUMPLIDA","PROCESO"), "VERIFICAR FECHA")),"SIN VALOR AVANCE")</f>
        <v>CUMPLIDA</v>
      </c>
    </row>
    <row r="2068" spans="1:17" ht="315.75" x14ac:dyDescent="0.2">
      <c r="A2068" s="1990" t="s">
        <v>19</v>
      </c>
      <c r="B2068" s="1975" t="s">
        <v>14</v>
      </c>
      <c r="C2068" s="1976"/>
      <c r="D2068" s="1976"/>
      <c r="E2068" s="1978"/>
      <c r="F2068" s="1978"/>
      <c r="G2068" s="1978"/>
      <c r="H2068" s="1977" t="s">
        <v>4015</v>
      </c>
      <c r="I2068" s="1979" t="s">
        <v>4016</v>
      </c>
      <c r="J2068" s="1995">
        <v>1</v>
      </c>
      <c r="K2068" s="1981">
        <v>43570</v>
      </c>
      <c r="L2068" s="1981">
        <v>43830</v>
      </c>
      <c r="M2068" s="1982">
        <f t="shared" si="72"/>
        <v>37.142857142857146</v>
      </c>
      <c r="N2068" s="1983">
        <v>1</v>
      </c>
      <c r="O2068" s="2002" t="s">
        <v>4017</v>
      </c>
      <c r="P2068" s="1983">
        <f t="shared" si="71"/>
        <v>1</v>
      </c>
      <c r="Q2068" s="1984" t="str" cm="1">
        <f t="array" aca="1" ref="Q2068" ca="1">IF(ISNUMBER(P2068),IF(P2068=100%,"CUMPLIDA",IF(AND(ISNUMBER(L2068),ISNUMBER(INDIRECT("FECHA_"&amp;$B2068,1))), IF(L2068&lt;=INDIRECT("FECHA_"&amp;$B2068,1),"INCUMPLIDA","PROCESO"), "VERIFICAR FECHA")),"SIN VALOR AVANCE")</f>
        <v>CUMPLIDA</v>
      </c>
    </row>
    <row r="2069" spans="1:17" ht="315.75" x14ac:dyDescent="0.2">
      <c r="A2069" s="1990" t="s">
        <v>19</v>
      </c>
      <c r="B2069" s="1975" t="s">
        <v>14</v>
      </c>
      <c r="C2069" s="1976"/>
      <c r="D2069" s="1976"/>
      <c r="E2069" s="1978"/>
      <c r="F2069" s="1978"/>
      <c r="G2069" s="1978" t="s">
        <v>4018</v>
      </c>
      <c r="H2069" s="1977" t="s">
        <v>4019</v>
      </c>
      <c r="I2069" s="1979" t="s">
        <v>4020</v>
      </c>
      <c r="J2069" s="1995">
        <v>2</v>
      </c>
      <c r="K2069" s="1981">
        <v>43570</v>
      </c>
      <c r="L2069" s="1981">
        <v>43830</v>
      </c>
      <c r="M2069" s="1982">
        <f t="shared" si="72"/>
        <v>37.142857142857146</v>
      </c>
      <c r="N2069" s="1983">
        <v>1</v>
      </c>
      <c r="O2069" s="2002" t="s">
        <v>4017</v>
      </c>
      <c r="P2069" s="1983">
        <f t="shared" si="71"/>
        <v>1</v>
      </c>
      <c r="Q2069" s="1984" t="str" cm="1">
        <f t="array" aca="1" ref="Q2069" ca="1">IF(ISNUMBER(P2069),IF(P2069=100%,"CUMPLIDA",IF(AND(ISNUMBER(L2069),ISNUMBER(INDIRECT("FECHA_"&amp;$B2069,1))), IF(L2069&lt;=INDIRECT("FECHA_"&amp;$B2069,1),"INCUMPLIDA","PROCESO"), "VERIFICAR FECHA")),"SIN VALOR AVANCE")</f>
        <v>CUMPLIDA</v>
      </c>
    </row>
    <row r="2070" spans="1:17" ht="315.75" x14ac:dyDescent="0.2">
      <c r="A2070" s="1990" t="s">
        <v>19</v>
      </c>
      <c r="B2070" s="1975" t="s">
        <v>14</v>
      </c>
      <c r="C2070" s="1976"/>
      <c r="D2070" s="1976"/>
      <c r="E2070" s="1978"/>
      <c r="F2070" s="1978"/>
      <c r="G2070" s="1978"/>
      <c r="H2070" s="1977" t="s">
        <v>4021</v>
      </c>
      <c r="I2070" s="1979" t="s">
        <v>4014</v>
      </c>
      <c r="J2070" s="1995">
        <v>1</v>
      </c>
      <c r="K2070" s="1981">
        <v>43570</v>
      </c>
      <c r="L2070" s="1981">
        <v>43830</v>
      </c>
      <c r="M2070" s="1982">
        <f t="shared" si="72"/>
        <v>37.142857142857146</v>
      </c>
      <c r="N2070" s="1983">
        <v>1</v>
      </c>
      <c r="O2070" s="2002" t="s">
        <v>4017</v>
      </c>
      <c r="P2070" s="1983">
        <f t="shared" si="71"/>
        <v>1</v>
      </c>
      <c r="Q2070" s="1984" t="str" cm="1">
        <f t="array" aca="1" ref="Q2070" ca="1">IF(ISNUMBER(P2070),IF(P2070=100%,"CUMPLIDA",IF(AND(ISNUMBER(L2070),ISNUMBER(INDIRECT("FECHA_"&amp;$B2070,1))), IF(L2070&lt;=INDIRECT("FECHA_"&amp;$B2070,1),"INCUMPLIDA","PROCESO"), "VERIFICAR FECHA")),"SIN VALOR AVANCE")</f>
        <v>CUMPLIDA</v>
      </c>
    </row>
    <row r="2071" spans="1:17" ht="315.75" x14ac:dyDescent="0.2">
      <c r="A2071" s="1990" t="s">
        <v>19</v>
      </c>
      <c r="B2071" s="1975" t="s">
        <v>14</v>
      </c>
      <c r="C2071" s="1976"/>
      <c r="D2071" s="1976"/>
      <c r="E2071" s="1978"/>
      <c r="F2071" s="1978"/>
      <c r="G2071" s="1978"/>
      <c r="H2071" s="1977" t="s">
        <v>4022</v>
      </c>
      <c r="I2071" s="1979" t="s">
        <v>4023</v>
      </c>
      <c r="J2071" s="1995">
        <v>1</v>
      </c>
      <c r="K2071" s="1981">
        <v>43570</v>
      </c>
      <c r="L2071" s="1981">
        <v>43830</v>
      </c>
      <c r="M2071" s="1982">
        <f t="shared" si="72"/>
        <v>37.142857142857146</v>
      </c>
      <c r="N2071" s="1983">
        <v>1</v>
      </c>
      <c r="O2071" s="2002" t="s">
        <v>4017</v>
      </c>
      <c r="P2071" s="1983">
        <f t="shared" si="71"/>
        <v>1</v>
      </c>
      <c r="Q2071" s="1984" t="str" cm="1">
        <f t="array" aca="1" ref="Q2071" ca="1">IF(ISNUMBER(P2071),IF(P2071=100%,"CUMPLIDA",IF(AND(ISNUMBER(L2071),ISNUMBER(INDIRECT("FECHA_"&amp;$B2071,1))), IF(L2071&lt;=INDIRECT("FECHA_"&amp;$B2071,1),"INCUMPLIDA","PROCESO"), "VERIFICAR FECHA")),"SIN VALOR AVANCE")</f>
        <v>CUMPLIDA</v>
      </c>
    </row>
    <row r="2072" spans="1:17" ht="255.75" x14ac:dyDescent="0.2">
      <c r="A2072" s="1990" t="s">
        <v>19</v>
      </c>
      <c r="B2072" s="1975" t="s">
        <v>14</v>
      </c>
      <c r="C2072" s="1976"/>
      <c r="D2072" s="1976"/>
      <c r="E2072" s="1978"/>
      <c r="F2072" s="1978"/>
      <c r="G2072" s="1978" t="s">
        <v>4024</v>
      </c>
      <c r="H2072" s="1977" t="s">
        <v>4025</v>
      </c>
      <c r="I2072" s="1979" t="s">
        <v>4026</v>
      </c>
      <c r="J2072" s="1995">
        <v>22</v>
      </c>
      <c r="K2072" s="1981">
        <v>43570</v>
      </c>
      <c r="L2072" s="1981">
        <v>44196</v>
      </c>
      <c r="M2072" s="1982">
        <f t="shared" si="72"/>
        <v>89.428571428571431</v>
      </c>
      <c r="N2072" s="1983">
        <v>1</v>
      </c>
      <c r="O2072" s="2002" t="s">
        <v>4012</v>
      </c>
      <c r="P2072" s="1983">
        <f t="shared" si="71"/>
        <v>1</v>
      </c>
      <c r="Q2072" s="1984" t="str" cm="1">
        <f t="array" aca="1" ref="Q2072" ca="1">IF(ISNUMBER(P2072),IF(P2072=100%,"CUMPLIDA",IF(AND(ISNUMBER(L2072),ISNUMBER(INDIRECT("FECHA_"&amp;$B2072,1))), IF(L2072&lt;=INDIRECT("FECHA_"&amp;$B2072,1),"INCUMPLIDA","PROCESO"), "VERIFICAR FECHA")),"SIN VALOR AVANCE")</f>
        <v>CUMPLIDA</v>
      </c>
    </row>
    <row r="2073" spans="1:17" ht="315.75" x14ac:dyDescent="0.2">
      <c r="A2073" s="1990" t="s">
        <v>19</v>
      </c>
      <c r="B2073" s="1975" t="s">
        <v>14</v>
      </c>
      <c r="C2073" s="1976"/>
      <c r="D2073" s="1976"/>
      <c r="E2073" s="1978"/>
      <c r="F2073" s="1978"/>
      <c r="G2073" s="1978"/>
      <c r="H2073" s="1977" t="s">
        <v>4027</v>
      </c>
      <c r="I2073" s="1979" t="s">
        <v>4026</v>
      </c>
      <c r="J2073" s="1995">
        <v>28</v>
      </c>
      <c r="K2073" s="1981">
        <v>43570</v>
      </c>
      <c r="L2073" s="1981">
        <v>44196</v>
      </c>
      <c r="M2073" s="1982">
        <f t="shared" si="72"/>
        <v>89.428571428571431</v>
      </c>
      <c r="N2073" s="1983">
        <v>1</v>
      </c>
      <c r="O2073" s="2002" t="s">
        <v>4017</v>
      </c>
      <c r="P2073" s="1983">
        <f t="shared" si="71"/>
        <v>1</v>
      </c>
      <c r="Q2073" s="1984" t="str" cm="1">
        <f t="array" aca="1" ref="Q2073" ca="1">IF(ISNUMBER(P2073),IF(P2073=100%,"CUMPLIDA",IF(AND(ISNUMBER(L2073),ISNUMBER(INDIRECT("FECHA_"&amp;$B2073,1))), IF(L2073&lt;=INDIRECT("FECHA_"&amp;$B2073,1),"INCUMPLIDA","PROCESO"), "VERIFICAR FECHA")),"SIN VALOR AVANCE")</f>
        <v>CUMPLIDA</v>
      </c>
    </row>
    <row r="2074" spans="1:17" ht="315.75" x14ac:dyDescent="0.2">
      <c r="A2074" s="1990" t="s">
        <v>19</v>
      </c>
      <c r="B2074" s="1975" t="s">
        <v>14</v>
      </c>
      <c r="C2074" s="1976"/>
      <c r="D2074" s="1976"/>
      <c r="E2074" s="1978"/>
      <c r="F2074" s="1978"/>
      <c r="G2074" s="1978"/>
      <c r="H2074" s="1977" t="s">
        <v>4028</v>
      </c>
      <c r="I2074" s="1979" t="s">
        <v>4026</v>
      </c>
      <c r="J2074" s="1995">
        <v>27</v>
      </c>
      <c r="K2074" s="1981">
        <v>43570</v>
      </c>
      <c r="L2074" s="1981">
        <v>44196</v>
      </c>
      <c r="M2074" s="1982">
        <f t="shared" si="72"/>
        <v>89.428571428571431</v>
      </c>
      <c r="N2074" s="1983">
        <v>1</v>
      </c>
      <c r="O2074" s="2002" t="s">
        <v>4017</v>
      </c>
      <c r="P2074" s="1983">
        <f t="shared" si="71"/>
        <v>1</v>
      </c>
      <c r="Q2074" s="1984" t="str" cm="1">
        <f t="array" aca="1" ref="Q2074" ca="1">IF(ISNUMBER(P2074),IF(P2074=100%,"CUMPLIDA",IF(AND(ISNUMBER(L2074),ISNUMBER(INDIRECT("FECHA_"&amp;$B2074,1))), IF(L2074&lt;=INDIRECT("FECHA_"&amp;$B2074,1),"INCUMPLIDA","PROCESO"), "VERIFICAR FECHA")),"SIN VALOR AVANCE")</f>
        <v>CUMPLIDA</v>
      </c>
    </row>
    <row r="2075" spans="1:17" ht="315.75" x14ac:dyDescent="0.2">
      <c r="A2075" s="1990" t="s">
        <v>19</v>
      </c>
      <c r="B2075" s="1975" t="s">
        <v>14</v>
      </c>
      <c r="C2075" s="1976"/>
      <c r="D2075" s="1976"/>
      <c r="E2075" s="1978"/>
      <c r="F2075" s="1978"/>
      <c r="G2075" s="1978" t="s">
        <v>4029</v>
      </c>
      <c r="H2075" s="1977" t="s">
        <v>4030</v>
      </c>
      <c r="I2075" s="1979" t="s">
        <v>4026</v>
      </c>
      <c r="J2075" s="1995">
        <v>22</v>
      </c>
      <c r="K2075" s="1981">
        <v>43570</v>
      </c>
      <c r="L2075" s="1981">
        <v>44196</v>
      </c>
      <c r="M2075" s="1982">
        <f t="shared" si="72"/>
        <v>89.428571428571431</v>
      </c>
      <c r="N2075" s="1983">
        <v>1</v>
      </c>
      <c r="O2075" s="2002" t="s">
        <v>4017</v>
      </c>
      <c r="P2075" s="1983">
        <f t="shared" si="71"/>
        <v>1</v>
      </c>
      <c r="Q2075" s="1984" t="str" cm="1">
        <f t="array" aca="1" ref="Q2075" ca="1">IF(ISNUMBER(P2075),IF(P2075=100%,"CUMPLIDA",IF(AND(ISNUMBER(L2075),ISNUMBER(INDIRECT("FECHA_"&amp;$B2075,1))), IF(L2075&lt;=INDIRECT("FECHA_"&amp;$B2075,1),"INCUMPLIDA","PROCESO"), "VERIFICAR FECHA")),"SIN VALOR AVANCE")</f>
        <v>CUMPLIDA</v>
      </c>
    </row>
    <row r="2076" spans="1:17" ht="315.75" x14ac:dyDescent="0.2">
      <c r="A2076" s="1990" t="s">
        <v>19</v>
      </c>
      <c r="B2076" s="1975" t="s">
        <v>14</v>
      </c>
      <c r="C2076" s="1976"/>
      <c r="D2076" s="1976"/>
      <c r="E2076" s="1978"/>
      <c r="F2076" s="1978"/>
      <c r="G2076" s="1978"/>
      <c r="H2076" s="1977" t="s">
        <v>4031</v>
      </c>
      <c r="I2076" s="1979" t="s">
        <v>4026</v>
      </c>
      <c r="J2076" s="1995">
        <v>28</v>
      </c>
      <c r="K2076" s="1981">
        <v>43570</v>
      </c>
      <c r="L2076" s="1981">
        <v>44196</v>
      </c>
      <c r="M2076" s="1982">
        <f t="shared" si="72"/>
        <v>89.428571428571431</v>
      </c>
      <c r="N2076" s="1983">
        <v>1</v>
      </c>
      <c r="O2076" s="2002" t="s">
        <v>4017</v>
      </c>
      <c r="P2076" s="1983">
        <f t="shared" si="71"/>
        <v>1</v>
      </c>
      <c r="Q2076" s="1984" t="str" cm="1">
        <f t="array" aca="1" ref="Q2076" ca="1">IF(ISNUMBER(P2076),IF(P2076=100%,"CUMPLIDA",IF(AND(ISNUMBER(L2076),ISNUMBER(INDIRECT("FECHA_"&amp;$B2076,1))), IF(L2076&lt;=INDIRECT("FECHA_"&amp;$B2076,1),"INCUMPLIDA","PROCESO"), "VERIFICAR FECHA")),"SIN VALOR AVANCE")</f>
        <v>CUMPLIDA</v>
      </c>
    </row>
    <row r="2077" spans="1:17" ht="315.75" x14ac:dyDescent="0.2">
      <c r="A2077" s="1990" t="s">
        <v>19</v>
      </c>
      <c r="B2077" s="1975" t="s">
        <v>14</v>
      </c>
      <c r="C2077" s="1976"/>
      <c r="D2077" s="1976"/>
      <c r="E2077" s="1978"/>
      <c r="F2077" s="1978"/>
      <c r="G2077" s="1978"/>
      <c r="H2077" s="1977" t="s">
        <v>4032</v>
      </c>
      <c r="I2077" s="1979" t="s">
        <v>4026</v>
      </c>
      <c r="J2077" s="1995">
        <v>27</v>
      </c>
      <c r="K2077" s="1981">
        <v>43570</v>
      </c>
      <c r="L2077" s="1981">
        <v>44196</v>
      </c>
      <c r="M2077" s="1982">
        <f t="shared" si="72"/>
        <v>89.428571428571431</v>
      </c>
      <c r="N2077" s="1983">
        <v>1</v>
      </c>
      <c r="O2077" s="2002" t="s">
        <v>4017</v>
      </c>
      <c r="P2077" s="1983">
        <f t="shared" si="71"/>
        <v>1</v>
      </c>
      <c r="Q2077" s="1984" t="str" cm="1">
        <f t="array" aca="1" ref="Q2077" ca="1">IF(ISNUMBER(P2077),IF(P2077=100%,"CUMPLIDA",IF(AND(ISNUMBER(L2077),ISNUMBER(INDIRECT("FECHA_"&amp;$B2077,1))), IF(L2077&lt;=INDIRECT("FECHA_"&amp;$B2077,1),"INCUMPLIDA","PROCESO"), "VERIFICAR FECHA")),"SIN VALOR AVANCE")</f>
        <v>CUMPLIDA</v>
      </c>
    </row>
    <row r="2078" spans="1:17" ht="315.75" x14ac:dyDescent="0.2">
      <c r="A2078" s="1990" t="s">
        <v>19</v>
      </c>
      <c r="B2078" s="1975" t="s">
        <v>14</v>
      </c>
      <c r="C2078" s="1976"/>
      <c r="D2078" s="1976"/>
      <c r="E2078" s="1978"/>
      <c r="F2078" s="1978"/>
      <c r="G2078" s="1978" t="s">
        <v>4033</v>
      </c>
      <c r="H2078" s="1977" t="s">
        <v>4034</v>
      </c>
      <c r="I2078" s="1979" t="s">
        <v>4026</v>
      </c>
      <c r="J2078" s="1995">
        <v>22</v>
      </c>
      <c r="K2078" s="1981">
        <v>43570</v>
      </c>
      <c r="L2078" s="1981">
        <v>44196</v>
      </c>
      <c r="M2078" s="1982">
        <f t="shared" si="72"/>
        <v>89.428571428571431</v>
      </c>
      <c r="N2078" s="1983">
        <v>1</v>
      </c>
      <c r="O2078" s="2002" t="s">
        <v>4017</v>
      </c>
      <c r="P2078" s="1983">
        <f t="shared" si="71"/>
        <v>1</v>
      </c>
      <c r="Q2078" s="1984" t="str" cm="1">
        <f t="array" aca="1" ref="Q2078" ca="1">IF(ISNUMBER(P2078),IF(P2078=100%,"CUMPLIDA",IF(AND(ISNUMBER(L2078),ISNUMBER(INDIRECT("FECHA_"&amp;$B2078,1))), IF(L2078&lt;=INDIRECT("FECHA_"&amp;$B2078,1),"INCUMPLIDA","PROCESO"), "VERIFICAR FECHA")),"SIN VALOR AVANCE")</f>
        <v>CUMPLIDA</v>
      </c>
    </row>
    <row r="2079" spans="1:17" ht="315.75" x14ac:dyDescent="0.2">
      <c r="A2079" s="1990" t="s">
        <v>19</v>
      </c>
      <c r="B2079" s="1975" t="s">
        <v>14</v>
      </c>
      <c r="C2079" s="1976"/>
      <c r="D2079" s="1976"/>
      <c r="E2079" s="1978"/>
      <c r="F2079" s="1978"/>
      <c r="G2079" s="1978"/>
      <c r="H2079" s="1977" t="s">
        <v>4035</v>
      </c>
      <c r="I2079" s="1979" t="s">
        <v>4026</v>
      </c>
      <c r="J2079" s="1995">
        <v>28</v>
      </c>
      <c r="K2079" s="1981">
        <v>43570</v>
      </c>
      <c r="L2079" s="1981">
        <v>44196</v>
      </c>
      <c r="M2079" s="1982">
        <f t="shared" si="72"/>
        <v>89.428571428571431</v>
      </c>
      <c r="N2079" s="1983">
        <v>1</v>
      </c>
      <c r="O2079" s="2002" t="s">
        <v>4017</v>
      </c>
      <c r="P2079" s="1983">
        <f t="shared" si="71"/>
        <v>1</v>
      </c>
      <c r="Q2079" s="1984" t="str" cm="1">
        <f t="array" aca="1" ref="Q2079" ca="1">IF(ISNUMBER(P2079),IF(P2079=100%,"CUMPLIDA",IF(AND(ISNUMBER(L2079),ISNUMBER(INDIRECT("FECHA_"&amp;$B2079,1))), IF(L2079&lt;=INDIRECT("FECHA_"&amp;$B2079,1),"INCUMPLIDA","PROCESO"), "VERIFICAR FECHA")),"SIN VALOR AVANCE")</f>
        <v>CUMPLIDA</v>
      </c>
    </row>
    <row r="2080" spans="1:17" ht="315.75" x14ac:dyDescent="0.2">
      <c r="A2080" s="1990" t="s">
        <v>19</v>
      </c>
      <c r="B2080" s="1975" t="s">
        <v>14</v>
      </c>
      <c r="C2080" s="1976"/>
      <c r="D2080" s="1976"/>
      <c r="E2080" s="1978"/>
      <c r="F2080" s="1978"/>
      <c r="G2080" s="1978"/>
      <c r="H2080" s="1977" t="s">
        <v>4036</v>
      </c>
      <c r="I2080" s="1979" t="s">
        <v>4026</v>
      </c>
      <c r="J2080" s="1995">
        <v>27</v>
      </c>
      <c r="K2080" s="1981">
        <v>43570</v>
      </c>
      <c r="L2080" s="1981">
        <v>44196</v>
      </c>
      <c r="M2080" s="1982">
        <f t="shared" si="72"/>
        <v>89.428571428571431</v>
      </c>
      <c r="N2080" s="1983">
        <v>1</v>
      </c>
      <c r="O2080" s="2002" t="s">
        <v>4017</v>
      </c>
      <c r="P2080" s="1983">
        <f t="shared" si="71"/>
        <v>1</v>
      </c>
      <c r="Q2080" s="1984" t="str" cm="1">
        <f t="array" aca="1" ref="Q2080" ca="1">IF(ISNUMBER(P2080),IF(P2080=100%,"CUMPLIDA",IF(AND(ISNUMBER(L2080),ISNUMBER(INDIRECT("FECHA_"&amp;$B2080,1))), IF(L2080&lt;=INDIRECT("FECHA_"&amp;$B2080,1),"INCUMPLIDA","PROCESO"), "VERIFICAR FECHA")),"SIN VALOR AVANCE")</f>
        <v>CUMPLIDA</v>
      </c>
    </row>
    <row r="2081" spans="1:17" ht="315.75" x14ac:dyDescent="0.2">
      <c r="A2081" s="1990" t="s">
        <v>19</v>
      </c>
      <c r="B2081" s="1975" t="s">
        <v>14</v>
      </c>
      <c r="C2081" s="1976"/>
      <c r="D2081" s="1976"/>
      <c r="E2081" s="1978"/>
      <c r="F2081" s="1978"/>
      <c r="G2081" s="1978" t="s">
        <v>4037</v>
      </c>
      <c r="H2081" s="1977" t="s">
        <v>4038</v>
      </c>
      <c r="I2081" s="1979" t="s">
        <v>4039</v>
      </c>
      <c r="J2081" s="1995">
        <v>1</v>
      </c>
      <c r="K2081" s="1981">
        <v>43570</v>
      </c>
      <c r="L2081" s="1981">
        <v>43830</v>
      </c>
      <c r="M2081" s="1982">
        <f t="shared" si="72"/>
        <v>37.142857142857146</v>
      </c>
      <c r="N2081" s="1983">
        <v>1</v>
      </c>
      <c r="O2081" s="2002" t="s">
        <v>4017</v>
      </c>
      <c r="P2081" s="1983">
        <f t="shared" si="71"/>
        <v>1</v>
      </c>
      <c r="Q2081" s="1984" t="str" cm="1">
        <f t="array" aca="1" ref="Q2081" ca="1">IF(ISNUMBER(P2081),IF(P2081=100%,"CUMPLIDA",IF(AND(ISNUMBER(L2081),ISNUMBER(INDIRECT("FECHA_"&amp;$B2081,1))), IF(L2081&lt;=INDIRECT("FECHA_"&amp;$B2081,1),"INCUMPLIDA","PROCESO"), "VERIFICAR FECHA")),"SIN VALOR AVANCE")</f>
        <v>CUMPLIDA</v>
      </c>
    </row>
    <row r="2082" spans="1:17" ht="315.75" x14ac:dyDescent="0.2">
      <c r="A2082" s="1990" t="s">
        <v>19</v>
      </c>
      <c r="B2082" s="1975" t="s">
        <v>14</v>
      </c>
      <c r="C2082" s="1976"/>
      <c r="D2082" s="1976"/>
      <c r="E2082" s="1978"/>
      <c r="F2082" s="1978"/>
      <c r="G2082" s="1978"/>
      <c r="H2082" s="1977" t="s">
        <v>4040</v>
      </c>
      <c r="I2082" s="1979" t="s">
        <v>4041</v>
      </c>
      <c r="J2082" s="1995">
        <v>1</v>
      </c>
      <c r="K2082" s="1981">
        <v>43570</v>
      </c>
      <c r="L2082" s="1981">
        <v>43830</v>
      </c>
      <c r="M2082" s="1982">
        <f t="shared" si="72"/>
        <v>37.142857142857146</v>
      </c>
      <c r="N2082" s="1983">
        <v>1</v>
      </c>
      <c r="O2082" s="2002" t="s">
        <v>4017</v>
      </c>
      <c r="P2082" s="1983">
        <f t="shared" si="71"/>
        <v>1</v>
      </c>
      <c r="Q2082" s="1984" t="str" cm="1">
        <f t="array" aca="1" ref="Q2082" ca="1">IF(ISNUMBER(P2082),IF(P2082=100%,"CUMPLIDA",IF(AND(ISNUMBER(L2082),ISNUMBER(INDIRECT("FECHA_"&amp;$B2082,1))), IF(L2082&lt;=INDIRECT("FECHA_"&amp;$B2082,1),"INCUMPLIDA","PROCESO"), "VERIFICAR FECHA")),"SIN VALOR AVANCE")</f>
        <v>CUMPLIDA</v>
      </c>
    </row>
    <row r="2083" spans="1:17" ht="315.75" x14ac:dyDescent="0.2">
      <c r="A2083" s="1990" t="s">
        <v>19</v>
      </c>
      <c r="B2083" s="1975" t="s">
        <v>14</v>
      </c>
      <c r="C2083" s="1976"/>
      <c r="D2083" s="1976"/>
      <c r="E2083" s="1978"/>
      <c r="F2083" s="1978"/>
      <c r="G2083" s="1978"/>
      <c r="H2083" s="1977" t="s">
        <v>4042</v>
      </c>
      <c r="I2083" s="1979" t="s">
        <v>4043</v>
      </c>
      <c r="J2083" s="1995">
        <v>1</v>
      </c>
      <c r="K2083" s="1981">
        <v>43570</v>
      </c>
      <c r="L2083" s="1981">
        <v>43830</v>
      </c>
      <c r="M2083" s="1982">
        <f t="shared" si="72"/>
        <v>37.142857142857146</v>
      </c>
      <c r="N2083" s="1983">
        <v>1</v>
      </c>
      <c r="O2083" s="2002" t="s">
        <v>4017</v>
      </c>
      <c r="P2083" s="1983">
        <f t="shared" ref="P2083:P2146" si="73">IF(B2083="ITRC",N2083,N2083/J2083)</f>
        <v>1</v>
      </c>
      <c r="Q2083" s="1984" t="str" cm="1">
        <f t="array" aca="1" ref="Q2083" ca="1">IF(ISNUMBER(P2083),IF(P2083=100%,"CUMPLIDA",IF(AND(ISNUMBER(L2083),ISNUMBER(INDIRECT("FECHA_"&amp;$B2083,1))), IF(L2083&lt;=INDIRECT("FECHA_"&amp;$B2083,1),"INCUMPLIDA","PROCESO"), "VERIFICAR FECHA")),"SIN VALOR AVANCE")</f>
        <v>CUMPLIDA</v>
      </c>
    </row>
    <row r="2084" spans="1:17" ht="315.75" x14ac:dyDescent="0.2">
      <c r="A2084" s="1990" t="s">
        <v>19</v>
      </c>
      <c r="B2084" s="1975" t="s">
        <v>14</v>
      </c>
      <c r="C2084" s="1976"/>
      <c r="D2084" s="1976"/>
      <c r="E2084" s="1978"/>
      <c r="F2084" s="1978"/>
      <c r="G2084" s="1978" t="s">
        <v>4044</v>
      </c>
      <c r="H2084" s="1977" t="s">
        <v>4011</v>
      </c>
      <c r="I2084" s="1979" t="s">
        <v>254</v>
      </c>
      <c r="J2084" s="1995">
        <v>1</v>
      </c>
      <c r="K2084" s="1981">
        <v>43570</v>
      </c>
      <c r="L2084" s="1981">
        <v>43830</v>
      </c>
      <c r="M2084" s="1982">
        <f t="shared" si="72"/>
        <v>37.142857142857146</v>
      </c>
      <c r="N2084" s="1983">
        <v>1</v>
      </c>
      <c r="O2084" s="2002" t="s">
        <v>4017</v>
      </c>
      <c r="P2084" s="1983">
        <f t="shared" si="73"/>
        <v>1</v>
      </c>
      <c r="Q2084" s="1984" t="str" cm="1">
        <f t="array" aca="1" ref="Q2084" ca="1">IF(ISNUMBER(P2084),IF(P2084=100%,"CUMPLIDA",IF(AND(ISNUMBER(L2084),ISNUMBER(INDIRECT("FECHA_"&amp;$B2084,1))), IF(L2084&lt;=INDIRECT("FECHA_"&amp;$B2084,1),"INCUMPLIDA","PROCESO"), "VERIFICAR FECHA")),"SIN VALOR AVANCE")</f>
        <v>CUMPLIDA</v>
      </c>
    </row>
    <row r="2085" spans="1:17" ht="315.75" x14ac:dyDescent="0.2">
      <c r="A2085" s="1990" t="s">
        <v>19</v>
      </c>
      <c r="B2085" s="1975" t="s">
        <v>14</v>
      </c>
      <c r="C2085" s="1976"/>
      <c r="D2085" s="1976"/>
      <c r="E2085" s="1978"/>
      <c r="F2085" s="1978"/>
      <c r="G2085" s="1978"/>
      <c r="H2085" s="1977" t="s">
        <v>4013</v>
      </c>
      <c r="I2085" s="1979" t="s">
        <v>4014</v>
      </c>
      <c r="J2085" s="1995">
        <v>1</v>
      </c>
      <c r="K2085" s="1981">
        <v>43570</v>
      </c>
      <c r="L2085" s="1981">
        <v>43830</v>
      </c>
      <c r="M2085" s="1982">
        <f t="shared" si="72"/>
        <v>37.142857142857146</v>
      </c>
      <c r="N2085" s="1983">
        <v>1</v>
      </c>
      <c r="O2085" s="2002" t="s">
        <v>4017</v>
      </c>
      <c r="P2085" s="1983">
        <f t="shared" si="73"/>
        <v>1</v>
      </c>
      <c r="Q2085" s="1984" t="str" cm="1">
        <f t="array" aca="1" ref="Q2085" ca="1">IF(ISNUMBER(P2085),IF(P2085=100%,"CUMPLIDA",IF(AND(ISNUMBER(L2085),ISNUMBER(INDIRECT("FECHA_"&amp;$B2085,1))), IF(L2085&lt;=INDIRECT("FECHA_"&amp;$B2085,1),"INCUMPLIDA","PROCESO"), "VERIFICAR FECHA")),"SIN VALOR AVANCE")</f>
        <v>CUMPLIDA</v>
      </c>
    </row>
    <row r="2086" spans="1:17" ht="315.75" x14ac:dyDescent="0.2">
      <c r="A2086" s="1990" t="s">
        <v>19</v>
      </c>
      <c r="B2086" s="1975" t="s">
        <v>14</v>
      </c>
      <c r="C2086" s="1976"/>
      <c r="D2086" s="1976"/>
      <c r="E2086" s="1978"/>
      <c r="F2086" s="1978"/>
      <c r="G2086" s="1978"/>
      <c r="H2086" s="1977" t="s">
        <v>4015</v>
      </c>
      <c r="I2086" s="1979" t="s">
        <v>4016</v>
      </c>
      <c r="J2086" s="1995">
        <v>1</v>
      </c>
      <c r="K2086" s="1981">
        <v>43570</v>
      </c>
      <c r="L2086" s="1981">
        <v>43830</v>
      </c>
      <c r="M2086" s="1982">
        <f t="shared" si="72"/>
        <v>37.142857142857146</v>
      </c>
      <c r="N2086" s="1983">
        <v>1</v>
      </c>
      <c r="O2086" s="2002" t="s">
        <v>4017</v>
      </c>
      <c r="P2086" s="1983">
        <f t="shared" si="73"/>
        <v>1</v>
      </c>
      <c r="Q2086" s="1984" t="str" cm="1">
        <f t="array" aca="1" ref="Q2086" ca="1">IF(ISNUMBER(P2086),IF(P2086=100%,"CUMPLIDA",IF(AND(ISNUMBER(L2086),ISNUMBER(INDIRECT("FECHA_"&amp;$B2086,1))), IF(L2086&lt;=INDIRECT("FECHA_"&amp;$B2086,1),"INCUMPLIDA","PROCESO"), "VERIFICAR FECHA")),"SIN VALOR AVANCE")</f>
        <v>CUMPLIDA</v>
      </c>
    </row>
    <row r="2087" spans="1:17" ht="45.75" x14ac:dyDescent="0.2">
      <c r="A2087" s="1990" t="s">
        <v>19</v>
      </c>
      <c r="B2087" s="1974" t="s">
        <v>14</v>
      </c>
      <c r="C2087" s="1976" t="s">
        <v>4045</v>
      </c>
      <c r="D2087" s="1976" t="s">
        <v>2633</v>
      </c>
      <c r="E2087" s="1978" t="s">
        <v>4046</v>
      </c>
      <c r="F2087" s="1978" t="s">
        <v>4047</v>
      </c>
      <c r="G2087" s="1977" t="s">
        <v>3456</v>
      </c>
      <c r="H2087" s="1977" t="s">
        <v>4048</v>
      </c>
      <c r="I2087" s="1979" t="s">
        <v>2795</v>
      </c>
      <c r="J2087" s="1995">
        <v>1</v>
      </c>
      <c r="K2087" s="1981">
        <v>45231</v>
      </c>
      <c r="L2087" s="1981">
        <v>45504</v>
      </c>
      <c r="M2087" s="1982">
        <f t="shared" si="72"/>
        <v>39</v>
      </c>
      <c r="N2087" s="1983">
        <v>1</v>
      </c>
      <c r="O2087" s="1979" t="s">
        <v>4049</v>
      </c>
      <c r="P2087" s="1983">
        <f t="shared" si="73"/>
        <v>1</v>
      </c>
      <c r="Q2087" s="1984" t="str" cm="1">
        <f t="array" aca="1" ref="Q2087" ca="1">IF(ISNUMBER(P2087),IF(P2087=100%,"CUMPLIDA",IF(AND(ISNUMBER(L2087),ISNUMBER(INDIRECT("FECHA_"&amp;$B2087,1))), IF(L2087&lt;=INDIRECT("FECHA_"&amp;$B2087,1),"INCUMPLIDA","PROCESO"), "VERIFICAR FECHA")),"SIN VALOR AVANCE")</f>
        <v>CUMPLIDA</v>
      </c>
    </row>
    <row r="2088" spans="1:17" ht="120.75" x14ac:dyDescent="0.2">
      <c r="A2088" s="1990" t="s">
        <v>19</v>
      </c>
      <c r="B2088" s="1974" t="s">
        <v>14</v>
      </c>
      <c r="C2088" s="1976"/>
      <c r="D2088" s="1976"/>
      <c r="E2088" s="1978"/>
      <c r="F2088" s="1978"/>
      <c r="G2088" s="1977" t="s">
        <v>3459</v>
      </c>
      <c r="H2088" s="1977" t="s">
        <v>2168</v>
      </c>
      <c r="I2088" s="1979" t="s">
        <v>99</v>
      </c>
      <c r="J2088" s="1995">
        <v>1</v>
      </c>
      <c r="K2088" s="1981">
        <v>45323</v>
      </c>
      <c r="L2088" s="1981">
        <v>45747</v>
      </c>
      <c r="M2088" s="1982">
        <f t="shared" si="72"/>
        <v>60.571428571428569</v>
      </c>
      <c r="N2088" s="1983">
        <v>1</v>
      </c>
      <c r="O2088" s="1979" t="s">
        <v>4050</v>
      </c>
      <c r="P2088" s="1983">
        <f t="shared" si="73"/>
        <v>1</v>
      </c>
      <c r="Q2088" s="1984" t="str" cm="1">
        <f t="array" aca="1" ref="Q2088" ca="1">IF(ISNUMBER(P2088),IF(P2088=100%,"CUMPLIDA",IF(AND(ISNUMBER(L2088),ISNUMBER(INDIRECT("FECHA_"&amp;$B2088,1))), IF(L2088&lt;=INDIRECT("FECHA_"&amp;$B2088,1),"INCUMPLIDA","PROCESO"), "VERIFICAR FECHA")),"SIN VALOR AVANCE")</f>
        <v>CUMPLIDA</v>
      </c>
    </row>
    <row r="2089" spans="1:17" ht="45.75" x14ac:dyDescent="0.2">
      <c r="A2089" s="1990" t="s">
        <v>19</v>
      </c>
      <c r="B2089" s="1974" t="s">
        <v>14</v>
      </c>
      <c r="C2089" s="1976"/>
      <c r="D2089" s="1976"/>
      <c r="E2089" s="1978"/>
      <c r="F2089" s="1978"/>
      <c r="G2089" s="1977" t="s">
        <v>4051</v>
      </c>
      <c r="H2089" s="1977" t="s">
        <v>101</v>
      </c>
      <c r="I2089" s="1979" t="s">
        <v>102</v>
      </c>
      <c r="J2089" s="1995">
        <v>1</v>
      </c>
      <c r="K2089" s="1981">
        <v>45323</v>
      </c>
      <c r="L2089" s="1981">
        <v>45747</v>
      </c>
      <c r="M2089" s="1982">
        <f t="shared" si="72"/>
        <v>60.571428571428569</v>
      </c>
      <c r="N2089" s="1983">
        <v>1</v>
      </c>
      <c r="O2089" s="1979" t="s">
        <v>4049</v>
      </c>
      <c r="P2089" s="1983">
        <f t="shared" si="73"/>
        <v>1</v>
      </c>
      <c r="Q2089" s="1984" t="str" cm="1">
        <f t="array" aca="1" ref="Q2089" ca="1">IF(ISNUMBER(P2089),IF(P2089=100%,"CUMPLIDA",IF(AND(ISNUMBER(L2089),ISNUMBER(INDIRECT("FECHA_"&amp;$B2089,1))), IF(L2089&lt;=INDIRECT("FECHA_"&amp;$B2089,1),"INCUMPLIDA","PROCESO"), "VERIFICAR FECHA")),"SIN VALOR AVANCE")</f>
        <v>CUMPLIDA</v>
      </c>
    </row>
    <row r="2090" spans="1:17" ht="45.75" x14ac:dyDescent="0.2">
      <c r="A2090" s="1990" t="s">
        <v>19</v>
      </c>
      <c r="B2090" s="1974" t="s">
        <v>14</v>
      </c>
      <c r="C2090" s="1976"/>
      <c r="D2090" s="1976"/>
      <c r="E2090" s="1978"/>
      <c r="F2090" s="1978"/>
      <c r="G2090" s="1977" t="s">
        <v>4052</v>
      </c>
      <c r="H2090" s="1977" t="s">
        <v>238</v>
      </c>
      <c r="I2090" s="1979" t="s">
        <v>239</v>
      </c>
      <c r="J2090" s="1995">
        <v>1</v>
      </c>
      <c r="K2090" s="1981">
        <v>45231</v>
      </c>
      <c r="L2090" s="1981">
        <v>45747</v>
      </c>
      <c r="M2090" s="1982">
        <f t="shared" si="72"/>
        <v>73.714285714285708</v>
      </c>
      <c r="N2090" s="1983">
        <v>1</v>
      </c>
      <c r="O2090" s="1979" t="s">
        <v>4049</v>
      </c>
      <c r="P2090" s="1983">
        <f t="shared" si="73"/>
        <v>1</v>
      </c>
      <c r="Q2090" s="1984" t="str" cm="1">
        <f t="array" aca="1" ref="Q2090" ca="1">IF(ISNUMBER(P2090),IF(P2090=100%,"CUMPLIDA",IF(AND(ISNUMBER(L2090),ISNUMBER(INDIRECT("FECHA_"&amp;$B2090,1))), IF(L2090&lt;=INDIRECT("FECHA_"&amp;$B2090,1),"INCUMPLIDA","PROCESO"), "VERIFICAR FECHA")),"SIN VALOR AVANCE")</f>
        <v>CUMPLIDA</v>
      </c>
    </row>
    <row r="2091" spans="1:17" ht="120.75" x14ac:dyDescent="0.2">
      <c r="A2091" s="1990" t="s">
        <v>19</v>
      </c>
      <c r="B2091" s="1974" t="s">
        <v>14</v>
      </c>
      <c r="C2091" s="1976"/>
      <c r="D2091" s="1976"/>
      <c r="E2091" s="1978"/>
      <c r="F2091" s="1978"/>
      <c r="G2091" s="1977" t="s">
        <v>3565</v>
      </c>
      <c r="H2091" s="1977" t="s">
        <v>104</v>
      </c>
      <c r="I2091" s="1979" t="s">
        <v>105</v>
      </c>
      <c r="J2091" s="1995">
        <v>1</v>
      </c>
      <c r="K2091" s="1981">
        <v>45323</v>
      </c>
      <c r="L2091" s="1981">
        <v>45747</v>
      </c>
      <c r="M2091" s="1982">
        <f t="shared" si="72"/>
        <v>60.571428571428569</v>
      </c>
      <c r="N2091" s="1983">
        <v>1</v>
      </c>
      <c r="O2091" s="1979" t="s">
        <v>4050</v>
      </c>
      <c r="P2091" s="1983">
        <f t="shared" si="73"/>
        <v>1</v>
      </c>
      <c r="Q2091" s="1984" t="str" cm="1">
        <f t="array" aca="1" ref="Q2091" ca="1">IF(ISNUMBER(P2091),IF(P2091=100%,"CUMPLIDA",IF(AND(ISNUMBER(L2091),ISNUMBER(INDIRECT("FECHA_"&amp;$B2091,1))), IF(L2091&lt;=INDIRECT("FECHA_"&amp;$B2091,1),"INCUMPLIDA","PROCESO"), "VERIFICAR FECHA")),"SIN VALOR AVANCE")</f>
        <v>CUMPLIDA</v>
      </c>
    </row>
    <row r="2092" spans="1:17" ht="45.75" x14ac:dyDescent="0.2">
      <c r="A2092" s="1990" t="s">
        <v>19</v>
      </c>
      <c r="B2092" s="1974" t="s">
        <v>14</v>
      </c>
      <c r="C2092" s="1976"/>
      <c r="D2092" s="1976"/>
      <c r="E2092" s="1978"/>
      <c r="F2092" s="1978"/>
      <c r="G2092" s="1977" t="s">
        <v>3566</v>
      </c>
      <c r="H2092" s="1977" t="s">
        <v>106</v>
      </c>
      <c r="I2092" s="1979" t="s">
        <v>107</v>
      </c>
      <c r="J2092" s="1995">
        <v>1</v>
      </c>
      <c r="K2092" s="1981">
        <v>45231</v>
      </c>
      <c r="L2092" s="1981">
        <v>45747</v>
      </c>
      <c r="M2092" s="1982">
        <f t="shared" si="72"/>
        <v>73.714285714285708</v>
      </c>
      <c r="N2092" s="1983">
        <v>1</v>
      </c>
      <c r="O2092" s="1979" t="s">
        <v>4049</v>
      </c>
      <c r="P2092" s="1983">
        <f t="shared" si="73"/>
        <v>1</v>
      </c>
      <c r="Q2092" s="1984" t="str" cm="1">
        <f t="array" aca="1" ref="Q2092" ca="1">IF(ISNUMBER(P2092),IF(P2092=100%,"CUMPLIDA",IF(AND(ISNUMBER(L2092),ISNUMBER(INDIRECT("FECHA_"&amp;$B2092,1))), IF(L2092&lt;=INDIRECT("FECHA_"&amp;$B2092,1),"INCUMPLIDA","PROCESO"), "VERIFICAR FECHA")),"SIN VALOR AVANCE")</f>
        <v>CUMPLIDA</v>
      </c>
    </row>
    <row r="2093" spans="1:17" ht="165.75" x14ac:dyDescent="0.2">
      <c r="A2093" s="1990" t="s">
        <v>19</v>
      </c>
      <c r="B2093" s="1974" t="s">
        <v>14</v>
      </c>
      <c r="C2093" s="1976"/>
      <c r="D2093" s="1976"/>
      <c r="E2093" s="1978"/>
      <c r="F2093" s="1978"/>
      <c r="G2093" s="1977" t="s">
        <v>3567</v>
      </c>
      <c r="H2093" s="1977" t="s">
        <v>108</v>
      </c>
      <c r="I2093" s="1979" t="s">
        <v>109</v>
      </c>
      <c r="J2093" s="1995">
        <v>1</v>
      </c>
      <c r="K2093" s="1981">
        <v>45231</v>
      </c>
      <c r="L2093" s="1981">
        <v>45808</v>
      </c>
      <c r="M2093" s="1982">
        <f t="shared" si="72"/>
        <v>82.428571428571431</v>
      </c>
      <c r="N2093" s="1983">
        <v>0</v>
      </c>
      <c r="O2093" s="1979" t="s">
        <v>4053</v>
      </c>
      <c r="P2093" s="1983">
        <f t="shared" si="73"/>
        <v>0</v>
      </c>
      <c r="Q2093" s="1984" t="str" cm="1">
        <f t="array" aca="1" ref="Q2093" ca="1">IF(ISNUMBER(P2093),IF(P2093=100%,"CUMPLIDA",IF(AND(ISNUMBER(L2093),ISNUMBER(INDIRECT("FECHA_"&amp;$B2093,1))), IF(L2093&lt;=INDIRECT("FECHA_"&amp;$B2093,1),"INCUMPLIDA","PROCESO"), "VERIFICAR FECHA")),"SIN VALOR AVANCE")</f>
        <v>PROCESO</v>
      </c>
    </row>
    <row r="2094" spans="1:17" ht="45.75" x14ac:dyDescent="0.2">
      <c r="A2094" s="1990" t="s">
        <v>19</v>
      </c>
      <c r="B2094" s="1974" t="s">
        <v>14</v>
      </c>
      <c r="C2094" s="1976"/>
      <c r="D2094" s="1976"/>
      <c r="E2094" s="1978"/>
      <c r="F2094" s="1978"/>
      <c r="G2094" s="1977" t="s">
        <v>3570</v>
      </c>
      <c r="H2094" s="1977" t="s">
        <v>111</v>
      </c>
      <c r="I2094" s="1979" t="s">
        <v>112</v>
      </c>
      <c r="J2094" s="1995">
        <v>10</v>
      </c>
      <c r="K2094" s="1981">
        <v>45809</v>
      </c>
      <c r="L2094" s="1981">
        <v>46752</v>
      </c>
      <c r="M2094" s="1982">
        <f t="shared" si="72"/>
        <v>134.71428571428572</v>
      </c>
      <c r="N2094" s="1983">
        <v>0</v>
      </c>
      <c r="O2094" s="1979" t="s">
        <v>4049</v>
      </c>
      <c r="P2094" s="1983">
        <f t="shared" si="73"/>
        <v>0</v>
      </c>
      <c r="Q2094" s="1984" t="str" cm="1">
        <f t="array" aca="1" ref="Q2094" ca="1">IF(ISNUMBER(P2094),IF(P2094=100%,"CUMPLIDA",IF(AND(ISNUMBER(L2094),ISNUMBER(INDIRECT("FECHA_"&amp;$B2094,1))), IF(L2094&lt;=INDIRECT("FECHA_"&amp;$B2094,1),"INCUMPLIDA","PROCESO"), "VERIFICAR FECHA")),"SIN VALOR AVANCE")</f>
        <v>PROCESO</v>
      </c>
    </row>
    <row r="2095" spans="1:17" ht="120.75" x14ac:dyDescent="0.2">
      <c r="A2095" s="1990" t="s">
        <v>19</v>
      </c>
      <c r="B2095" s="1974" t="s">
        <v>14</v>
      </c>
      <c r="C2095" s="1976"/>
      <c r="D2095" s="1976"/>
      <c r="E2095" s="1978"/>
      <c r="F2095" s="1978"/>
      <c r="G2095" s="1977" t="s">
        <v>3571</v>
      </c>
      <c r="H2095" s="1977" t="s">
        <v>115</v>
      </c>
      <c r="I2095" s="1979" t="s">
        <v>116</v>
      </c>
      <c r="J2095" s="1995">
        <v>1</v>
      </c>
      <c r="K2095" s="1981">
        <v>45809</v>
      </c>
      <c r="L2095" s="1981">
        <v>46752</v>
      </c>
      <c r="M2095" s="1982">
        <f t="shared" si="72"/>
        <v>134.71428571428572</v>
      </c>
      <c r="N2095" s="1983">
        <v>0</v>
      </c>
      <c r="O2095" s="1979" t="s">
        <v>4050</v>
      </c>
      <c r="P2095" s="1983">
        <f t="shared" si="73"/>
        <v>0</v>
      </c>
      <c r="Q2095" s="1984" t="str" cm="1">
        <f t="array" aca="1" ref="Q2095" ca="1">IF(ISNUMBER(P2095),IF(P2095=100%,"CUMPLIDA",IF(AND(ISNUMBER(L2095),ISNUMBER(INDIRECT("FECHA_"&amp;$B2095,1))), IF(L2095&lt;=INDIRECT("FECHA_"&amp;$B2095,1),"INCUMPLIDA","PROCESO"), "VERIFICAR FECHA")),"SIN VALOR AVANCE")</f>
        <v>PROCESO</v>
      </c>
    </row>
    <row r="2096" spans="1:17" ht="165.75" x14ac:dyDescent="0.2">
      <c r="A2096" s="1990" t="s">
        <v>19</v>
      </c>
      <c r="B2096" s="1974" t="s">
        <v>14</v>
      </c>
      <c r="C2096" s="1976"/>
      <c r="D2096" s="1976"/>
      <c r="E2096" s="1978"/>
      <c r="F2096" s="1978"/>
      <c r="G2096" s="1977" t="s">
        <v>3572</v>
      </c>
      <c r="H2096" s="1977" t="s">
        <v>118</v>
      </c>
      <c r="I2096" s="1979" t="s">
        <v>119</v>
      </c>
      <c r="J2096" s="1995">
        <v>2</v>
      </c>
      <c r="K2096" s="1981">
        <v>45809</v>
      </c>
      <c r="L2096" s="1981">
        <v>46752</v>
      </c>
      <c r="M2096" s="1982">
        <f t="shared" si="72"/>
        <v>134.71428571428572</v>
      </c>
      <c r="N2096" s="1983">
        <v>0</v>
      </c>
      <c r="O2096" s="1979" t="s">
        <v>4053</v>
      </c>
      <c r="P2096" s="1983">
        <f t="shared" si="73"/>
        <v>0</v>
      </c>
      <c r="Q2096" s="1984" t="str" cm="1">
        <f t="array" aca="1" ref="Q2096" ca="1">IF(ISNUMBER(P2096),IF(P2096=100%,"CUMPLIDA",IF(AND(ISNUMBER(L2096),ISNUMBER(INDIRECT("FECHA_"&amp;$B2096,1))), IF(L2096&lt;=INDIRECT("FECHA_"&amp;$B2096,1),"INCUMPLIDA","PROCESO"), "VERIFICAR FECHA")),"SIN VALOR AVANCE")</f>
        <v>PROCESO</v>
      </c>
    </row>
    <row r="2097" spans="1:17" ht="90.75" x14ac:dyDescent="0.2">
      <c r="A2097" s="1990" t="s">
        <v>19</v>
      </c>
      <c r="B2097" s="1974" t="s">
        <v>14</v>
      </c>
      <c r="C2097" s="1976"/>
      <c r="D2097" s="1976"/>
      <c r="E2097" s="1978" t="s">
        <v>4054</v>
      </c>
      <c r="F2097" s="1978"/>
      <c r="G2097" s="1977" t="s">
        <v>4055</v>
      </c>
      <c r="H2097" s="1977" t="s">
        <v>4056</v>
      </c>
      <c r="I2097" s="1979" t="s">
        <v>4057</v>
      </c>
      <c r="J2097" s="1995">
        <v>1</v>
      </c>
      <c r="K2097" s="1981">
        <v>43862</v>
      </c>
      <c r="L2097" s="1981">
        <v>43982</v>
      </c>
      <c r="M2097" s="1982">
        <f t="shared" si="72"/>
        <v>17.142857142857142</v>
      </c>
      <c r="N2097" s="1983">
        <v>1</v>
      </c>
      <c r="O2097" s="1979" t="s">
        <v>4058</v>
      </c>
      <c r="P2097" s="1983">
        <f t="shared" si="73"/>
        <v>1</v>
      </c>
      <c r="Q2097" s="1984" t="str" cm="1">
        <f t="array" aca="1" ref="Q2097" ca="1">IF(ISNUMBER(P2097),IF(P2097=100%,"CUMPLIDA",IF(AND(ISNUMBER(L2097),ISNUMBER(INDIRECT("FECHA_"&amp;$B2097,1))), IF(L2097&lt;=INDIRECT("FECHA_"&amp;$B2097,1),"INCUMPLIDA","PROCESO"), "VERIFICAR FECHA")),"SIN VALOR AVANCE")</f>
        <v>CUMPLIDA</v>
      </c>
    </row>
    <row r="2098" spans="1:17" ht="180.75" x14ac:dyDescent="0.2">
      <c r="A2098" s="1990" t="s">
        <v>19</v>
      </c>
      <c r="B2098" s="1974" t="s">
        <v>14</v>
      </c>
      <c r="C2098" s="1976"/>
      <c r="D2098" s="1976"/>
      <c r="E2098" s="1978"/>
      <c r="F2098" s="1978"/>
      <c r="G2098" s="1977" t="s">
        <v>4059</v>
      </c>
      <c r="H2098" s="1977" t="s">
        <v>4060</v>
      </c>
      <c r="I2098" s="1979" t="s">
        <v>4061</v>
      </c>
      <c r="J2098" s="1995">
        <v>1</v>
      </c>
      <c r="K2098" s="1981">
        <v>43983</v>
      </c>
      <c r="L2098" s="1981">
        <v>44043</v>
      </c>
      <c r="M2098" s="1982">
        <f t="shared" si="72"/>
        <v>8.5714285714285712</v>
      </c>
      <c r="N2098" s="1983">
        <v>1</v>
      </c>
      <c r="O2098" s="1979" t="s">
        <v>4062</v>
      </c>
      <c r="P2098" s="1983">
        <f t="shared" si="73"/>
        <v>1</v>
      </c>
      <c r="Q2098" s="1984" t="str" cm="1">
        <f t="array" aca="1" ref="Q2098" ca="1">IF(ISNUMBER(P2098),IF(P2098=100%,"CUMPLIDA",IF(AND(ISNUMBER(L2098),ISNUMBER(INDIRECT("FECHA_"&amp;$B2098,1))), IF(L2098&lt;=INDIRECT("FECHA_"&amp;$B2098,1),"INCUMPLIDA","PROCESO"), "VERIFICAR FECHA")),"SIN VALOR AVANCE")</f>
        <v>CUMPLIDA</v>
      </c>
    </row>
    <row r="2099" spans="1:17" ht="165.75" x14ac:dyDescent="0.2">
      <c r="A2099" s="1990" t="s">
        <v>19</v>
      </c>
      <c r="B2099" s="1974" t="s">
        <v>14</v>
      </c>
      <c r="C2099" s="1976"/>
      <c r="D2099" s="1976"/>
      <c r="E2099" s="1978" t="s">
        <v>4063</v>
      </c>
      <c r="F2099" s="1978"/>
      <c r="G2099" s="1977" t="s">
        <v>4064</v>
      </c>
      <c r="H2099" s="1977" t="s">
        <v>4065</v>
      </c>
      <c r="I2099" s="1979" t="s">
        <v>418</v>
      </c>
      <c r="J2099" s="1995">
        <v>1</v>
      </c>
      <c r="K2099" s="1981">
        <v>44044</v>
      </c>
      <c r="L2099" s="1981">
        <v>44196</v>
      </c>
      <c r="M2099" s="1982">
        <f t="shared" si="72"/>
        <v>21.714285714285715</v>
      </c>
      <c r="N2099" s="1983">
        <v>1</v>
      </c>
      <c r="O2099" s="1979" t="s">
        <v>4053</v>
      </c>
      <c r="P2099" s="1983">
        <f t="shared" si="73"/>
        <v>1</v>
      </c>
      <c r="Q2099" s="1984" t="str" cm="1">
        <f t="array" aca="1" ref="Q2099" ca="1">IF(ISNUMBER(P2099),IF(P2099=100%,"CUMPLIDA",IF(AND(ISNUMBER(L2099),ISNUMBER(INDIRECT("FECHA_"&amp;$B2099,1))), IF(L2099&lt;=INDIRECT("FECHA_"&amp;$B2099,1),"INCUMPLIDA","PROCESO"), "VERIFICAR FECHA")),"SIN VALOR AVANCE")</f>
        <v>CUMPLIDA</v>
      </c>
    </row>
    <row r="2100" spans="1:17" ht="165.75" x14ac:dyDescent="0.2">
      <c r="A2100" s="1990" t="s">
        <v>19</v>
      </c>
      <c r="B2100" s="1974" t="s">
        <v>14</v>
      </c>
      <c r="C2100" s="1976"/>
      <c r="D2100" s="1976"/>
      <c r="E2100" s="1978"/>
      <c r="F2100" s="1978"/>
      <c r="G2100" s="1977" t="s">
        <v>4066</v>
      </c>
      <c r="H2100" s="1977" t="s">
        <v>4067</v>
      </c>
      <c r="I2100" s="1979" t="s">
        <v>4061</v>
      </c>
      <c r="J2100" s="1995">
        <v>3</v>
      </c>
      <c r="K2100" s="1981">
        <v>44197</v>
      </c>
      <c r="L2100" s="1981">
        <v>44469</v>
      </c>
      <c r="M2100" s="1982">
        <f t="shared" si="72"/>
        <v>38.857142857142854</v>
      </c>
      <c r="N2100" s="1983">
        <v>1</v>
      </c>
      <c r="O2100" s="1979" t="s">
        <v>4053</v>
      </c>
      <c r="P2100" s="1983">
        <f t="shared" si="73"/>
        <v>1</v>
      </c>
      <c r="Q2100" s="1984" t="str" cm="1">
        <f t="array" aca="1" ref="Q2100" ca="1">IF(ISNUMBER(P2100),IF(P2100=100%,"CUMPLIDA",IF(AND(ISNUMBER(L2100),ISNUMBER(INDIRECT("FECHA_"&amp;$B2100,1))), IF(L2100&lt;=INDIRECT("FECHA_"&amp;$B2100,1),"INCUMPLIDA","PROCESO"), "VERIFICAR FECHA")),"SIN VALOR AVANCE")</f>
        <v>CUMPLIDA</v>
      </c>
    </row>
    <row r="2101" spans="1:17" ht="150.75" x14ac:dyDescent="0.2">
      <c r="A2101" s="1990" t="s">
        <v>19</v>
      </c>
      <c r="B2101" s="1974" t="s">
        <v>14</v>
      </c>
      <c r="C2101" s="2003" t="s">
        <v>4068</v>
      </c>
      <c r="D2101" s="2003" t="s">
        <v>4069</v>
      </c>
      <c r="E2101" s="1978" t="s">
        <v>4070</v>
      </c>
      <c r="F2101" s="2003" t="s">
        <v>4071</v>
      </c>
      <c r="G2101" s="1977" t="s">
        <v>4072</v>
      </c>
      <c r="H2101" s="1977" t="s">
        <v>4073</v>
      </c>
      <c r="I2101" s="1979" t="s">
        <v>4074</v>
      </c>
      <c r="J2101" s="1995">
        <v>1</v>
      </c>
      <c r="K2101" s="1981">
        <v>44242</v>
      </c>
      <c r="L2101" s="1981">
        <v>44561</v>
      </c>
      <c r="M2101" s="1982">
        <f t="shared" si="72"/>
        <v>45.571428571428569</v>
      </c>
      <c r="N2101" s="1983">
        <v>1</v>
      </c>
      <c r="O2101" s="1979" t="s">
        <v>4075</v>
      </c>
      <c r="P2101" s="1983">
        <f t="shared" si="73"/>
        <v>1</v>
      </c>
      <c r="Q2101" s="1984" t="str" cm="1">
        <f t="array" aca="1" ref="Q2101" ca="1">IF(ISNUMBER(P2101),IF(P2101=100%,"CUMPLIDA",IF(AND(ISNUMBER(L2101),ISNUMBER(INDIRECT("FECHA_"&amp;$B2101,1))), IF(L2101&lt;=INDIRECT("FECHA_"&amp;$B2101,1),"INCUMPLIDA","PROCESO"), "VERIFICAR FECHA")),"SIN VALOR AVANCE")</f>
        <v>CUMPLIDA</v>
      </c>
    </row>
    <row r="2102" spans="1:17" ht="150.75" x14ac:dyDescent="0.2">
      <c r="A2102" s="1990" t="s">
        <v>19</v>
      </c>
      <c r="B2102" s="1974" t="s">
        <v>14</v>
      </c>
      <c r="C2102" s="2004"/>
      <c r="D2102" s="2004"/>
      <c r="E2102" s="1978"/>
      <c r="F2102" s="2004"/>
      <c r="G2102" s="1977" t="s">
        <v>4076</v>
      </c>
      <c r="H2102" s="1977" t="s">
        <v>4077</v>
      </c>
      <c r="I2102" s="1979" t="s">
        <v>4078</v>
      </c>
      <c r="J2102" s="1995">
        <v>1</v>
      </c>
      <c r="K2102" s="1981">
        <v>44242</v>
      </c>
      <c r="L2102" s="1981">
        <v>44285</v>
      </c>
      <c r="M2102" s="1982">
        <f t="shared" si="72"/>
        <v>6.1428571428571432</v>
      </c>
      <c r="N2102" s="1983">
        <v>1</v>
      </c>
      <c r="O2102" s="1979" t="s">
        <v>4075</v>
      </c>
      <c r="P2102" s="1983">
        <f t="shared" si="73"/>
        <v>1</v>
      </c>
      <c r="Q2102" s="1984" t="str" cm="1">
        <f t="array" aca="1" ref="Q2102" ca="1">IF(ISNUMBER(P2102),IF(P2102=100%,"CUMPLIDA",IF(AND(ISNUMBER(L2102),ISNUMBER(INDIRECT("FECHA_"&amp;$B2102,1))), IF(L2102&lt;=INDIRECT("FECHA_"&amp;$B2102,1),"INCUMPLIDA","PROCESO"), "VERIFICAR FECHA")),"SIN VALOR AVANCE")</f>
        <v>CUMPLIDA</v>
      </c>
    </row>
    <row r="2103" spans="1:17" ht="195.75" x14ac:dyDescent="0.2">
      <c r="A2103" s="1990" t="s">
        <v>19</v>
      </c>
      <c r="B2103" s="1974" t="s">
        <v>14</v>
      </c>
      <c r="C2103" s="2004"/>
      <c r="D2103" s="2004"/>
      <c r="E2103" s="1978" t="s">
        <v>4079</v>
      </c>
      <c r="F2103" s="2004"/>
      <c r="G2103" s="1977" t="s">
        <v>4080</v>
      </c>
      <c r="H2103" s="1977" t="s">
        <v>4081</v>
      </c>
      <c r="I2103" s="1979" t="s">
        <v>4082</v>
      </c>
      <c r="J2103" s="1995">
        <v>1</v>
      </c>
      <c r="K2103" s="1981">
        <v>44228</v>
      </c>
      <c r="L2103" s="1981">
        <v>44286</v>
      </c>
      <c r="M2103" s="1982">
        <f t="shared" si="72"/>
        <v>8.2857142857142865</v>
      </c>
      <c r="N2103" s="1983">
        <v>1</v>
      </c>
      <c r="O2103" s="1979" t="s">
        <v>4083</v>
      </c>
      <c r="P2103" s="1983">
        <f t="shared" si="73"/>
        <v>1</v>
      </c>
      <c r="Q2103" s="1984" t="str" cm="1">
        <f t="array" aca="1" ref="Q2103" ca="1">IF(ISNUMBER(P2103),IF(P2103=100%,"CUMPLIDA",IF(AND(ISNUMBER(L2103),ISNUMBER(INDIRECT("FECHA_"&amp;$B2103,1))), IF(L2103&lt;=INDIRECT("FECHA_"&amp;$B2103,1),"INCUMPLIDA","PROCESO"), "VERIFICAR FECHA")),"SIN VALOR AVANCE")</f>
        <v>CUMPLIDA</v>
      </c>
    </row>
    <row r="2104" spans="1:17" ht="195.75" x14ac:dyDescent="0.2">
      <c r="A2104" s="1990" t="s">
        <v>19</v>
      </c>
      <c r="B2104" s="1974" t="s">
        <v>14</v>
      </c>
      <c r="C2104" s="2004"/>
      <c r="D2104" s="2004"/>
      <c r="E2104" s="1978"/>
      <c r="F2104" s="2004"/>
      <c r="G2104" s="1977" t="s">
        <v>4084</v>
      </c>
      <c r="H2104" s="1977" t="s">
        <v>4081</v>
      </c>
      <c r="I2104" s="1979" t="s">
        <v>4082</v>
      </c>
      <c r="J2104" s="1995">
        <v>1</v>
      </c>
      <c r="K2104" s="1981">
        <v>44228</v>
      </c>
      <c r="L2104" s="1981">
        <v>44286</v>
      </c>
      <c r="M2104" s="1982">
        <f t="shared" si="72"/>
        <v>8.2857142857142865</v>
      </c>
      <c r="N2104" s="1983">
        <v>1</v>
      </c>
      <c r="O2104" s="1979" t="s">
        <v>4083</v>
      </c>
      <c r="P2104" s="1983">
        <f t="shared" si="73"/>
        <v>1</v>
      </c>
      <c r="Q2104" s="1984" t="str" cm="1">
        <f t="array" aca="1" ref="Q2104" ca="1">IF(ISNUMBER(P2104),IF(P2104=100%,"CUMPLIDA",IF(AND(ISNUMBER(L2104),ISNUMBER(INDIRECT("FECHA_"&amp;$B2104,1))), IF(L2104&lt;=INDIRECT("FECHA_"&amp;$B2104,1),"INCUMPLIDA","PROCESO"), "VERIFICAR FECHA")),"SIN VALOR AVANCE")</f>
        <v>CUMPLIDA</v>
      </c>
    </row>
    <row r="2105" spans="1:17" ht="195.75" x14ac:dyDescent="0.2">
      <c r="A2105" s="1990" t="s">
        <v>19</v>
      </c>
      <c r="B2105" s="1974" t="s">
        <v>14</v>
      </c>
      <c r="C2105" s="2004"/>
      <c r="D2105" s="2004"/>
      <c r="E2105" s="1978" t="s">
        <v>4085</v>
      </c>
      <c r="F2105" s="2004"/>
      <c r="G2105" s="1977" t="s">
        <v>4086</v>
      </c>
      <c r="H2105" s="1977" t="s">
        <v>4087</v>
      </c>
      <c r="I2105" s="1979" t="s">
        <v>4088</v>
      </c>
      <c r="J2105" s="1995">
        <v>1</v>
      </c>
      <c r="K2105" s="1981">
        <v>44286</v>
      </c>
      <c r="L2105" s="1981">
        <v>44561</v>
      </c>
      <c r="M2105" s="1982">
        <f t="shared" si="72"/>
        <v>39.285714285714285</v>
      </c>
      <c r="N2105" s="1983">
        <v>1</v>
      </c>
      <c r="O2105" s="1979" t="s">
        <v>4083</v>
      </c>
      <c r="P2105" s="1983">
        <f t="shared" si="73"/>
        <v>1</v>
      </c>
      <c r="Q2105" s="1984" t="str" cm="1">
        <f t="array" aca="1" ref="Q2105" ca="1">IF(ISNUMBER(P2105),IF(P2105=100%,"CUMPLIDA",IF(AND(ISNUMBER(L2105),ISNUMBER(INDIRECT("FECHA_"&amp;$B2105,1))), IF(L2105&lt;=INDIRECT("FECHA_"&amp;$B2105,1),"INCUMPLIDA","PROCESO"), "VERIFICAR FECHA")),"SIN VALOR AVANCE")</f>
        <v>CUMPLIDA</v>
      </c>
    </row>
    <row r="2106" spans="1:17" ht="195.75" x14ac:dyDescent="0.2">
      <c r="A2106" s="1990" t="s">
        <v>19</v>
      </c>
      <c r="B2106" s="1974" t="s">
        <v>14</v>
      </c>
      <c r="C2106" s="2004"/>
      <c r="D2106" s="2004"/>
      <c r="E2106" s="1978"/>
      <c r="F2106" s="2004"/>
      <c r="G2106" s="1977" t="s">
        <v>4089</v>
      </c>
      <c r="H2106" s="1977" t="s">
        <v>4090</v>
      </c>
      <c r="I2106" s="1979" t="s">
        <v>4091</v>
      </c>
      <c r="J2106" s="1995">
        <v>1</v>
      </c>
      <c r="K2106" s="1981">
        <v>44286</v>
      </c>
      <c r="L2106" s="1981">
        <v>44561</v>
      </c>
      <c r="M2106" s="1982">
        <f t="shared" si="72"/>
        <v>39.285714285714285</v>
      </c>
      <c r="N2106" s="1983">
        <v>1</v>
      </c>
      <c r="O2106" s="1979" t="s">
        <v>4083</v>
      </c>
      <c r="P2106" s="1983">
        <f t="shared" si="73"/>
        <v>1</v>
      </c>
      <c r="Q2106" s="1984" t="str" cm="1">
        <f t="array" aca="1" ref="Q2106" ca="1">IF(ISNUMBER(P2106),IF(P2106=100%,"CUMPLIDA",IF(AND(ISNUMBER(L2106),ISNUMBER(INDIRECT("FECHA_"&amp;$B2106,1))), IF(L2106&lt;=INDIRECT("FECHA_"&amp;$B2106,1),"INCUMPLIDA","PROCESO"), "VERIFICAR FECHA")),"SIN VALOR AVANCE")</f>
        <v>CUMPLIDA</v>
      </c>
    </row>
    <row r="2107" spans="1:17" ht="195.75" x14ac:dyDescent="0.2">
      <c r="A2107" s="1990" t="s">
        <v>19</v>
      </c>
      <c r="B2107" s="1974" t="s">
        <v>14</v>
      </c>
      <c r="C2107" s="2004"/>
      <c r="D2107" s="2004"/>
      <c r="E2107" s="1978" t="s">
        <v>4092</v>
      </c>
      <c r="F2107" s="2004"/>
      <c r="G2107" s="1977" t="s">
        <v>4093</v>
      </c>
      <c r="H2107" s="1977" t="s">
        <v>4094</v>
      </c>
      <c r="I2107" s="1979" t="s">
        <v>4095</v>
      </c>
      <c r="J2107" s="1995">
        <v>2</v>
      </c>
      <c r="K2107" s="1981">
        <v>44256</v>
      </c>
      <c r="L2107" s="1981">
        <v>44439</v>
      </c>
      <c r="M2107" s="1982">
        <f t="shared" ref="M2107:M2157" si="74">(L2107-K2107)/7</f>
        <v>26.142857142857142</v>
      </c>
      <c r="N2107" s="1983">
        <v>1</v>
      </c>
      <c r="O2107" s="1979" t="s">
        <v>4083</v>
      </c>
      <c r="P2107" s="1983">
        <f t="shared" si="73"/>
        <v>1</v>
      </c>
      <c r="Q2107" s="1984" t="str" cm="1">
        <f t="array" aca="1" ref="Q2107" ca="1">IF(ISNUMBER(P2107),IF(P2107=100%,"CUMPLIDA",IF(AND(ISNUMBER(L2107),ISNUMBER(INDIRECT("FECHA_"&amp;$B2107,1))), IF(L2107&lt;=INDIRECT("FECHA_"&amp;$B2107,1),"INCUMPLIDA","PROCESO"), "VERIFICAR FECHA")),"SIN VALOR AVANCE")</f>
        <v>CUMPLIDA</v>
      </c>
    </row>
    <row r="2108" spans="1:17" ht="195.75" x14ac:dyDescent="0.2">
      <c r="A2108" s="1990" t="s">
        <v>19</v>
      </c>
      <c r="B2108" s="1974" t="s">
        <v>14</v>
      </c>
      <c r="C2108" s="2004"/>
      <c r="D2108" s="2004"/>
      <c r="E2108" s="1978"/>
      <c r="F2108" s="2004"/>
      <c r="G2108" s="1977" t="s">
        <v>4096</v>
      </c>
      <c r="H2108" s="1977" t="s">
        <v>4097</v>
      </c>
      <c r="I2108" s="1979" t="s">
        <v>4098</v>
      </c>
      <c r="J2108" s="1995">
        <v>2</v>
      </c>
      <c r="K2108" s="1981">
        <v>44256</v>
      </c>
      <c r="L2108" s="1981">
        <v>44439</v>
      </c>
      <c r="M2108" s="1982">
        <f t="shared" si="74"/>
        <v>26.142857142857142</v>
      </c>
      <c r="N2108" s="1983">
        <v>1</v>
      </c>
      <c r="O2108" s="1979" t="s">
        <v>4083</v>
      </c>
      <c r="P2108" s="1983">
        <f t="shared" si="73"/>
        <v>1</v>
      </c>
      <c r="Q2108" s="1984" t="str" cm="1">
        <f t="array" aca="1" ref="Q2108" ca="1">IF(ISNUMBER(P2108),IF(P2108=100%,"CUMPLIDA",IF(AND(ISNUMBER(L2108),ISNUMBER(INDIRECT("FECHA_"&amp;$B2108,1))), IF(L2108&lt;=INDIRECT("FECHA_"&amp;$B2108,1),"INCUMPLIDA","PROCESO"), "VERIFICAR FECHA")),"SIN VALOR AVANCE")</f>
        <v>CUMPLIDA</v>
      </c>
    </row>
    <row r="2109" spans="1:17" ht="90" x14ac:dyDescent="0.2">
      <c r="A2109" s="1990" t="s">
        <v>19</v>
      </c>
      <c r="B2109" s="1974" t="s">
        <v>14</v>
      </c>
      <c r="C2109" s="2004"/>
      <c r="D2109" s="2004"/>
      <c r="E2109" s="1978" t="s">
        <v>4099</v>
      </c>
      <c r="F2109" s="2004"/>
      <c r="G2109" s="1977" t="s">
        <v>4100</v>
      </c>
      <c r="H2109" s="1977" t="s">
        <v>4101</v>
      </c>
      <c r="I2109" s="1979" t="s">
        <v>4102</v>
      </c>
      <c r="J2109" s="1995">
        <v>1</v>
      </c>
      <c r="K2109" s="1981">
        <v>44228</v>
      </c>
      <c r="L2109" s="1981">
        <v>44316</v>
      </c>
      <c r="M2109" s="1982">
        <f t="shared" si="74"/>
        <v>12.571428571428571</v>
      </c>
      <c r="N2109" s="1983">
        <v>1</v>
      </c>
      <c r="O2109" s="1979" t="s">
        <v>4103</v>
      </c>
      <c r="P2109" s="1983">
        <f t="shared" si="73"/>
        <v>1</v>
      </c>
      <c r="Q2109" s="1984" t="str" cm="1">
        <f t="array" aca="1" ref="Q2109" ca="1">IF(ISNUMBER(P2109),IF(P2109=100%,"CUMPLIDA",IF(AND(ISNUMBER(L2109),ISNUMBER(INDIRECT("FECHA_"&amp;$B2109,1))), IF(L2109&lt;=INDIRECT("FECHA_"&amp;$B2109,1),"INCUMPLIDA","PROCESO"), "VERIFICAR FECHA")),"SIN VALOR AVANCE")</f>
        <v>CUMPLIDA</v>
      </c>
    </row>
    <row r="2110" spans="1:17" ht="180" x14ac:dyDescent="0.2">
      <c r="A2110" s="1990" t="s">
        <v>19</v>
      </c>
      <c r="B2110" s="1974" t="s">
        <v>14</v>
      </c>
      <c r="C2110" s="2004"/>
      <c r="D2110" s="2004"/>
      <c r="E2110" s="1978"/>
      <c r="F2110" s="2004"/>
      <c r="G2110" s="1977" t="s">
        <v>4104</v>
      </c>
      <c r="H2110" s="1977" t="s">
        <v>4105</v>
      </c>
      <c r="I2110" s="1979" t="s">
        <v>4106</v>
      </c>
      <c r="J2110" s="1995">
        <v>1</v>
      </c>
      <c r="K2110" s="1981">
        <v>44228</v>
      </c>
      <c r="L2110" s="1981">
        <v>44316</v>
      </c>
      <c r="M2110" s="1982">
        <f t="shared" si="74"/>
        <v>12.571428571428571</v>
      </c>
      <c r="N2110" s="1983">
        <v>1</v>
      </c>
      <c r="O2110" s="1979" t="s">
        <v>4103</v>
      </c>
      <c r="P2110" s="1983">
        <f t="shared" si="73"/>
        <v>1</v>
      </c>
      <c r="Q2110" s="1984" t="str" cm="1">
        <f t="array" aca="1" ref="Q2110" ca="1">IF(ISNUMBER(P2110),IF(P2110=100%,"CUMPLIDA",IF(AND(ISNUMBER(L2110),ISNUMBER(INDIRECT("FECHA_"&amp;$B2110,1))), IF(L2110&lt;=INDIRECT("FECHA_"&amp;$B2110,1),"INCUMPLIDA","PROCESO"), "VERIFICAR FECHA")),"SIN VALOR AVANCE")</f>
        <v>CUMPLIDA</v>
      </c>
    </row>
    <row r="2111" spans="1:17" ht="210" x14ac:dyDescent="0.2">
      <c r="A2111" s="1990" t="s">
        <v>19</v>
      </c>
      <c r="B2111" s="1974" t="s">
        <v>14</v>
      </c>
      <c r="C2111" s="2004"/>
      <c r="D2111" s="2004"/>
      <c r="E2111" s="1977" t="s">
        <v>4107</v>
      </c>
      <c r="F2111" s="2004"/>
      <c r="G2111" s="1977" t="s">
        <v>4108</v>
      </c>
      <c r="H2111" s="1977" t="s">
        <v>4109</v>
      </c>
      <c r="I2111" s="1979" t="s">
        <v>4110</v>
      </c>
      <c r="J2111" s="1995">
        <v>1</v>
      </c>
      <c r="K2111" s="1981">
        <v>44256</v>
      </c>
      <c r="L2111" s="1981">
        <v>44412</v>
      </c>
      <c r="M2111" s="1982">
        <f t="shared" si="74"/>
        <v>22.285714285714285</v>
      </c>
      <c r="N2111" s="1983">
        <v>1</v>
      </c>
      <c r="O2111" s="1979" t="s">
        <v>4111</v>
      </c>
      <c r="P2111" s="1983">
        <f t="shared" si="73"/>
        <v>1</v>
      </c>
      <c r="Q2111" s="1984" t="str" cm="1">
        <f t="array" aca="1" ref="Q2111" ca="1">IF(ISNUMBER(P2111),IF(P2111=100%,"CUMPLIDA",IF(AND(ISNUMBER(L2111),ISNUMBER(INDIRECT("FECHA_"&amp;$B2111,1))), IF(L2111&lt;=INDIRECT("FECHA_"&amp;$B2111,1),"INCUMPLIDA","PROCESO"), "VERIFICAR FECHA")),"SIN VALOR AVANCE")</f>
        <v>CUMPLIDA</v>
      </c>
    </row>
    <row r="2112" spans="1:17" ht="60.75" x14ac:dyDescent="0.2">
      <c r="A2112" s="1990" t="s">
        <v>19</v>
      </c>
      <c r="B2112" s="1974" t="s">
        <v>14</v>
      </c>
      <c r="C2112" s="2004"/>
      <c r="D2112" s="2004"/>
      <c r="E2112" s="1978" t="s">
        <v>4112</v>
      </c>
      <c r="F2112" s="2004"/>
      <c r="G2112" s="1977" t="s">
        <v>4113</v>
      </c>
      <c r="H2112" s="1977" t="s">
        <v>4114</v>
      </c>
      <c r="I2112" s="1979" t="s">
        <v>4115</v>
      </c>
      <c r="J2112" s="1995">
        <v>1</v>
      </c>
      <c r="K2112" s="1981">
        <v>44409</v>
      </c>
      <c r="L2112" s="1981">
        <v>44592</v>
      </c>
      <c r="M2112" s="1982">
        <f t="shared" si="74"/>
        <v>26.142857142857142</v>
      </c>
      <c r="N2112" s="1983">
        <v>1</v>
      </c>
      <c r="O2112" s="1979" t="s">
        <v>4116</v>
      </c>
      <c r="P2112" s="1983">
        <f t="shared" si="73"/>
        <v>1</v>
      </c>
      <c r="Q2112" s="1984" t="str" cm="1">
        <f t="array" aca="1" ref="Q2112" ca="1">IF(ISNUMBER(P2112),IF(P2112=100%,"CUMPLIDA",IF(AND(ISNUMBER(L2112),ISNUMBER(INDIRECT("FECHA_"&amp;$B2112,1))), IF(L2112&lt;=INDIRECT("FECHA_"&amp;$B2112,1),"INCUMPLIDA","PROCESO"), "VERIFICAR FECHA")),"SIN VALOR AVANCE")</f>
        <v>CUMPLIDA</v>
      </c>
    </row>
    <row r="2113" spans="1:17" ht="240" x14ac:dyDescent="0.2">
      <c r="A2113" s="1990" t="s">
        <v>19</v>
      </c>
      <c r="B2113" s="1974" t="s">
        <v>14</v>
      </c>
      <c r="C2113" s="2004"/>
      <c r="D2113" s="2004"/>
      <c r="E2113" s="1978"/>
      <c r="F2113" s="2004"/>
      <c r="G2113" s="1977" t="s">
        <v>4117</v>
      </c>
      <c r="H2113" s="1977" t="s">
        <v>4118</v>
      </c>
      <c r="I2113" s="1979" t="s">
        <v>4119</v>
      </c>
      <c r="J2113" s="1995">
        <v>1</v>
      </c>
      <c r="K2113" s="1981">
        <v>44228</v>
      </c>
      <c r="L2113" s="1981">
        <v>44286</v>
      </c>
      <c r="M2113" s="1982">
        <f t="shared" si="74"/>
        <v>8.2857142857142865</v>
      </c>
      <c r="N2113" s="1983">
        <v>1</v>
      </c>
      <c r="O2113" s="1979" t="s">
        <v>4103</v>
      </c>
      <c r="P2113" s="1983">
        <f t="shared" si="73"/>
        <v>1</v>
      </c>
      <c r="Q2113" s="1984" t="str" cm="1">
        <f t="array" aca="1" ref="Q2113" ca="1">IF(ISNUMBER(P2113),IF(P2113=100%,"CUMPLIDA",IF(AND(ISNUMBER(L2113),ISNUMBER(INDIRECT("FECHA_"&amp;$B2113,1))), IF(L2113&lt;=INDIRECT("FECHA_"&amp;$B2113,1),"INCUMPLIDA","PROCESO"), "VERIFICAR FECHA")),"SIN VALOR AVANCE")</f>
        <v>CUMPLIDA</v>
      </c>
    </row>
    <row r="2114" spans="1:17" ht="225" x14ac:dyDescent="0.2">
      <c r="A2114" s="1990" t="s">
        <v>19</v>
      </c>
      <c r="B2114" s="1974" t="s">
        <v>14</v>
      </c>
      <c r="C2114" s="2004"/>
      <c r="D2114" s="2004"/>
      <c r="E2114" s="1978"/>
      <c r="F2114" s="2004"/>
      <c r="G2114" s="1977" t="s">
        <v>4120</v>
      </c>
      <c r="H2114" s="1977" t="s">
        <v>4121</v>
      </c>
      <c r="I2114" s="1979" t="s">
        <v>4122</v>
      </c>
      <c r="J2114" s="1995">
        <v>1</v>
      </c>
      <c r="K2114" s="1981">
        <v>44287</v>
      </c>
      <c r="L2114" s="1981">
        <v>44439</v>
      </c>
      <c r="M2114" s="1982">
        <f t="shared" si="74"/>
        <v>21.714285714285715</v>
      </c>
      <c r="N2114" s="1983">
        <v>1</v>
      </c>
      <c r="O2114" s="1979" t="s">
        <v>4103</v>
      </c>
      <c r="P2114" s="1983">
        <f t="shared" si="73"/>
        <v>1</v>
      </c>
      <c r="Q2114" s="1984" t="str" cm="1">
        <f t="array" aca="1" ref="Q2114" ca="1">IF(ISNUMBER(P2114),IF(P2114=100%,"CUMPLIDA",IF(AND(ISNUMBER(L2114),ISNUMBER(INDIRECT("FECHA_"&amp;$B2114,1))), IF(L2114&lt;=INDIRECT("FECHA_"&amp;$B2114,1),"INCUMPLIDA","PROCESO"), "VERIFICAR FECHA")),"SIN VALOR AVANCE")</f>
        <v>CUMPLIDA</v>
      </c>
    </row>
    <row r="2115" spans="1:17" ht="105" x14ac:dyDescent="0.2">
      <c r="A2115" s="1990" t="s">
        <v>19</v>
      </c>
      <c r="B2115" s="1974" t="s">
        <v>14</v>
      </c>
      <c r="C2115" s="2004"/>
      <c r="D2115" s="2004"/>
      <c r="E2115" s="1978" t="s">
        <v>4123</v>
      </c>
      <c r="F2115" s="2004"/>
      <c r="G2115" s="1977" t="s">
        <v>4124</v>
      </c>
      <c r="H2115" s="1977" t="s">
        <v>4125</v>
      </c>
      <c r="I2115" s="1979" t="s">
        <v>254</v>
      </c>
      <c r="J2115" s="1995">
        <v>1</v>
      </c>
      <c r="K2115" s="1981">
        <v>44228</v>
      </c>
      <c r="L2115" s="1981">
        <v>44377</v>
      </c>
      <c r="M2115" s="1982">
        <f t="shared" si="74"/>
        <v>21.285714285714285</v>
      </c>
      <c r="N2115" s="1983">
        <v>1</v>
      </c>
      <c r="O2115" s="1979" t="s">
        <v>4103</v>
      </c>
      <c r="P2115" s="1983">
        <f t="shared" si="73"/>
        <v>1</v>
      </c>
      <c r="Q2115" s="1984" t="str" cm="1">
        <f t="array" aca="1" ref="Q2115" ca="1">IF(ISNUMBER(P2115),IF(P2115=100%,"CUMPLIDA",IF(AND(ISNUMBER(L2115),ISNUMBER(INDIRECT("FECHA_"&amp;$B2115,1))), IF(L2115&lt;=INDIRECT("FECHA_"&amp;$B2115,1),"INCUMPLIDA","PROCESO"), "VERIFICAR FECHA")),"SIN VALOR AVANCE")</f>
        <v>CUMPLIDA</v>
      </c>
    </row>
    <row r="2116" spans="1:17" ht="285" x14ac:dyDescent="0.2">
      <c r="A2116" s="1990" t="s">
        <v>19</v>
      </c>
      <c r="B2116" s="1974" t="s">
        <v>14</v>
      </c>
      <c r="C2116" s="2004"/>
      <c r="D2116" s="2004"/>
      <c r="E2116" s="1978"/>
      <c r="F2116" s="2004"/>
      <c r="G2116" s="1977" t="s">
        <v>4126</v>
      </c>
      <c r="H2116" s="1977" t="s">
        <v>4127</v>
      </c>
      <c r="I2116" s="1979" t="s">
        <v>4128</v>
      </c>
      <c r="J2116" s="1995">
        <v>1</v>
      </c>
      <c r="K2116" s="1981">
        <v>44378</v>
      </c>
      <c r="L2116" s="1981">
        <v>44681</v>
      </c>
      <c r="M2116" s="1982">
        <f t="shared" si="74"/>
        <v>43.285714285714285</v>
      </c>
      <c r="N2116" s="1983">
        <v>1</v>
      </c>
      <c r="O2116" s="1979" t="s">
        <v>4129</v>
      </c>
      <c r="P2116" s="1983">
        <f t="shared" si="73"/>
        <v>1</v>
      </c>
      <c r="Q2116" s="1984" t="str" cm="1">
        <f t="array" aca="1" ref="Q2116" ca="1">IF(ISNUMBER(P2116),IF(P2116=100%,"CUMPLIDA",IF(AND(ISNUMBER(L2116),ISNUMBER(INDIRECT("FECHA_"&amp;$B2116,1))), IF(L2116&lt;=INDIRECT("FECHA_"&amp;$B2116,1),"INCUMPLIDA","PROCESO"), "VERIFICAR FECHA")),"SIN VALOR AVANCE")</f>
        <v>CUMPLIDA</v>
      </c>
    </row>
    <row r="2117" spans="1:17" ht="165" x14ac:dyDescent="0.2">
      <c r="A2117" s="1990" t="s">
        <v>19</v>
      </c>
      <c r="B2117" s="1974" t="s">
        <v>14</v>
      </c>
      <c r="C2117" s="2004"/>
      <c r="D2117" s="2004"/>
      <c r="E2117" s="1978" t="s">
        <v>4130</v>
      </c>
      <c r="F2117" s="2004"/>
      <c r="G2117" s="1977" t="s">
        <v>4131</v>
      </c>
      <c r="H2117" s="1977" t="s">
        <v>4132</v>
      </c>
      <c r="I2117" s="1979" t="s">
        <v>4133</v>
      </c>
      <c r="J2117" s="1995">
        <v>1</v>
      </c>
      <c r="K2117" s="1981">
        <v>44378</v>
      </c>
      <c r="L2117" s="1981">
        <v>44408</v>
      </c>
      <c r="M2117" s="1982">
        <f t="shared" si="74"/>
        <v>4.2857142857142856</v>
      </c>
      <c r="N2117" s="1983">
        <v>1</v>
      </c>
      <c r="O2117" s="1979" t="s">
        <v>4103</v>
      </c>
      <c r="P2117" s="1983">
        <f t="shared" si="73"/>
        <v>1</v>
      </c>
      <c r="Q2117" s="1984" t="str" cm="1">
        <f t="array" aca="1" ref="Q2117" ca="1">IF(ISNUMBER(P2117),IF(P2117=100%,"CUMPLIDA",IF(AND(ISNUMBER(L2117),ISNUMBER(INDIRECT("FECHA_"&amp;$B2117,1))), IF(L2117&lt;=INDIRECT("FECHA_"&amp;$B2117,1),"INCUMPLIDA","PROCESO"), "VERIFICAR FECHA")),"SIN VALOR AVANCE")</f>
        <v>CUMPLIDA</v>
      </c>
    </row>
    <row r="2118" spans="1:17" ht="195" x14ac:dyDescent="0.2">
      <c r="A2118" s="1990" t="s">
        <v>19</v>
      </c>
      <c r="B2118" s="1974" t="s">
        <v>14</v>
      </c>
      <c r="C2118" s="2004"/>
      <c r="D2118" s="2004"/>
      <c r="E2118" s="1978"/>
      <c r="F2118" s="2004"/>
      <c r="G2118" s="1977" t="s">
        <v>4134</v>
      </c>
      <c r="H2118" s="1977" t="s">
        <v>4135</v>
      </c>
      <c r="I2118" s="1979" t="s">
        <v>4136</v>
      </c>
      <c r="J2118" s="1995">
        <v>6</v>
      </c>
      <c r="K2118" s="1981">
        <v>44256</v>
      </c>
      <c r="L2118" s="1981">
        <v>44408</v>
      </c>
      <c r="M2118" s="1982">
        <f t="shared" si="74"/>
        <v>21.714285714285715</v>
      </c>
      <c r="N2118" s="1983">
        <v>1</v>
      </c>
      <c r="O2118" s="1979" t="s">
        <v>4111</v>
      </c>
      <c r="P2118" s="1983">
        <f t="shared" si="73"/>
        <v>1</v>
      </c>
      <c r="Q2118" s="1984" t="str" cm="1">
        <f t="array" aca="1" ref="Q2118" ca="1">IF(ISNUMBER(P2118),IF(P2118=100%,"CUMPLIDA",IF(AND(ISNUMBER(L2118),ISNUMBER(INDIRECT("FECHA_"&amp;$B2118,1))), IF(L2118&lt;=INDIRECT("FECHA_"&amp;$B2118,1),"INCUMPLIDA","PROCESO"), "VERIFICAR FECHA")),"SIN VALOR AVANCE")</f>
        <v>CUMPLIDA</v>
      </c>
    </row>
    <row r="2119" spans="1:17" ht="90.75" x14ac:dyDescent="0.2">
      <c r="A2119" s="1990" t="s">
        <v>19</v>
      </c>
      <c r="B2119" s="1974" t="s">
        <v>14</v>
      </c>
      <c r="C2119" s="2004"/>
      <c r="D2119" s="2004"/>
      <c r="E2119" s="1978" t="s">
        <v>4137</v>
      </c>
      <c r="F2119" s="2004"/>
      <c r="G2119" s="1977" t="s">
        <v>4138</v>
      </c>
      <c r="H2119" s="1977" t="s">
        <v>4048</v>
      </c>
      <c r="I2119" s="1979" t="s">
        <v>2795</v>
      </c>
      <c r="J2119" s="1995">
        <v>1</v>
      </c>
      <c r="K2119" s="1981">
        <v>45231</v>
      </c>
      <c r="L2119" s="1981">
        <v>45504</v>
      </c>
      <c r="M2119" s="1982">
        <f t="shared" si="74"/>
        <v>39</v>
      </c>
      <c r="N2119" s="1983">
        <v>1</v>
      </c>
      <c r="O2119" s="1979" t="s">
        <v>4139</v>
      </c>
      <c r="P2119" s="1983">
        <f t="shared" si="73"/>
        <v>1</v>
      </c>
      <c r="Q2119" s="1984" t="str" cm="1">
        <f t="array" aca="1" ref="Q2119" ca="1">IF(ISNUMBER(P2119),IF(P2119=100%,"CUMPLIDA",IF(AND(ISNUMBER(L2119),ISNUMBER(INDIRECT("FECHA_"&amp;$B2119,1))), IF(L2119&lt;=INDIRECT("FECHA_"&amp;$B2119,1),"INCUMPLIDA","PROCESO"), "VERIFICAR FECHA")),"SIN VALOR AVANCE")</f>
        <v>CUMPLIDA</v>
      </c>
    </row>
    <row r="2120" spans="1:17" ht="135.75" x14ac:dyDescent="0.2">
      <c r="A2120" s="1990" t="s">
        <v>19</v>
      </c>
      <c r="B2120" s="1974" t="s">
        <v>14</v>
      </c>
      <c r="C2120" s="2004"/>
      <c r="D2120" s="2004"/>
      <c r="E2120" s="1978"/>
      <c r="F2120" s="2004"/>
      <c r="G2120" s="1977" t="s">
        <v>4140</v>
      </c>
      <c r="H2120" s="2005" t="s">
        <v>2168</v>
      </c>
      <c r="I2120" s="1990" t="s">
        <v>99</v>
      </c>
      <c r="J2120" s="1995">
        <v>1</v>
      </c>
      <c r="K2120" s="2006">
        <v>45323</v>
      </c>
      <c r="L2120" s="2006">
        <v>45747</v>
      </c>
      <c r="M2120" s="1982">
        <f t="shared" si="74"/>
        <v>60.571428571428569</v>
      </c>
      <c r="N2120" s="2007">
        <v>0</v>
      </c>
      <c r="O2120" s="1979" t="s">
        <v>6231</v>
      </c>
      <c r="P2120" s="1983">
        <f t="shared" si="73"/>
        <v>0</v>
      </c>
      <c r="Q2120" s="1984" t="str" cm="1">
        <f t="array" aca="1" ref="Q2120" ca="1">IF(ISNUMBER(P2120),IF(P2120=100%,"CUMPLIDA",IF(AND(ISNUMBER(L2120),ISNUMBER(INDIRECT("FECHA_"&amp;$B2120,1))), IF(L2120&lt;=INDIRECT("FECHA_"&amp;$B2120,1),"INCUMPLIDA","PROCESO"), "VERIFICAR FECHA")),"SIN VALOR AVANCE")</f>
        <v>INCUMPLIDA</v>
      </c>
    </row>
    <row r="2121" spans="1:17" ht="60.75" x14ac:dyDescent="0.2">
      <c r="A2121" s="1990" t="s">
        <v>19</v>
      </c>
      <c r="B2121" s="1974" t="s">
        <v>14</v>
      </c>
      <c r="C2121" s="2004"/>
      <c r="D2121" s="2004"/>
      <c r="E2121" s="2008" t="s">
        <v>4142</v>
      </c>
      <c r="F2121" s="2004"/>
      <c r="G2121" s="1977" t="s">
        <v>4143</v>
      </c>
      <c r="H2121" s="2005" t="s">
        <v>101</v>
      </c>
      <c r="I2121" s="1990" t="s">
        <v>102</v>
      </c>
      <c r="J2121" s="1995">
        <v>1</v>
      </c>
      <c r="K2121" s="2006">
        <v>45323</v>
      </c>
      <c r="L2121" s="2006">
        <v>45747</v>
      </c>
      <c r="M2121" s="1982">
        <f t="shared" si="74"/>
        <v>60.571428571428569</v>
      </c>
      <c r="N2121" s="1983">
        <v>1</v>
      </c>
      <c r="O2121" s="1979" t="s">
        <v>6230</v>
      </c>
      <c r="P2121" s="1983">
        <f t="shared" si="73"/>
        <v>1</v>
      </c>
      <c r="Q2121" s="1984" t="str" cm="1">
        <f t="array" aca="1" ref="Q2121" ca="1">IF(ISNUMBER(P2121),IF(P2121=100%,"CUMPLIDA",IF(AND(ISNUMBER(L2121),ISNUMBER(INDIRECT("FECHA_"&amp;$B2121,1))), IF(L2121&lt;=INDIRECT("FECHA_"&amp;$B2121,1),"INCUMPLIDA","PROCESO"), "VERIFICAR FECHA")),"SIN VALOR AVANCE")</f>
        <v>CUMPLIDA</v>
      </c>
    </row>
    <row r="2122" spans="1:17" ht="60.75" x14ac:dyDescent="0.2">
      <c r="A2122" s="1990" t="s">
        <v>19</v>
      </c>
      <c r="B2122" s="1974" t="s">
        <v>14</v>
      </c>
      <c r="C2122" s="2004"/>
      <c r="D2122" s="2004"/>
      <c r="E2122" s="2009"/>
      <c r="F2122" s="2004"/>
      <c r="G2122" s="1977" t="s">
        <v>4145</v>
      </c>
      <c r="H2122" s="2005" t="s">
        <v>238</v>
      </c>
      <c r="I2122" s="1990" t="s">
        <v>239</v>
      </c>
      <c r="J2122" s="1995">
        <v>1</v>
      </c>
      <c r="K2122" s="2006">
        <v>45231</v>
      </c>
      <c r="L2122" s="2006">
        <v>45747</v>
      </c>
      <c r="M2122" s="1982">
        <f t="shared" si="74"/>
        <v>73.714285714285708</v>
      </c>
      <c r="N2122" s="2007">
        <v>1</v>
      </c>
      <c r="O2122" s="1979" t="s">
        <v>6230</v>
      </c>
      <c r="P2122" s="1983">
        <f t="shared" si="73"/>
        <v>1</v>
      </c>
      <c r="Q2122" s="1984" t="str" cm="1">
        <f t="array" aca="1" ref="Q2122" ca="1">IF(ISNUMBER(P2122),IF(P2122=100%,"CUMPLIDA",IF(AND(ISNUMBER(L2122),ISNUMBER(INDIRECT("FECHA_"&amp;$B2122,1))), IF(L2122&lt;=INDIRECT("FECHA_"&amp;$B2122,1),"INCUMPLIDA","PROCESO"), "VERIFICAR FECHA")),"SIN VALOR AVANCE")</f>
        <v>CUMPLIDA</v>
      </c>
    </row>
    <row r="2123" spans="1:17" ht="135.75" x14ac:dyDescent="0.2">
      <c r="A2123" s="1990" t="s">
        <v>19</v>
      </c>
      <c r="B2123" s="1974" t="s">
        <v>14</v>
      </c>
      <c r="C2123" s="2004"/>
      <c r="D2123" s="2004"/>
      <c r="E2123" s="2009"/>
      <c r="F2123" s="2004"/>
      <c r="G2123" s="1977" t="s">
        <v>4147</v>
      </c>
      <c r="H2123" s="2005" t="s">
        <v>104</v>
      </c>
      <c r="I2123" s="1990" t="s">
        <v>105</v>
      </c>
      <c r="J2123" s="1995">
        <v>1</v>
      </c>
      <c r="K2123" s="2006">
        <v>45323</v>
      </c>
      <c r="L2123" s="2006">
        <v>45747</v>
      </c>
      <c r="M2123" s="1982">
        <f t="shared" si="74"/>
        <v>60.571428571428569</v>
      </c>
      <c r="N2123" s="2007">
        <v>0</v>
      </c>
      <c r="O2123" s="1979" t="s">
        <v>6231</v>
      </c>
      <c r="P2123" s="1983">
        <f t="shared" si="73"/>
        <v>0</v>
      </c>
      <c r="Q2123" s="1984" t="str" cm="1">
        <f t="array" aca="1" ref="Q2123" ca="1">IF(ISNUMBER(P2123),IF(P2123=100%,"CUMPLIDA",IF(AND(ISNUMBER(L2123),ISNUMBER(INDIRECT("FECHA_"&amp;$B2123,1))), IF(L2123&lt;=INDIRECT("FECHA_"&amp;$B2123,1),"INCUMPLIDA","PROCESO"), "VERIFICAR FECHA")),"SIN VALOR AVANCE")</f>
        <v>INCUMPLIDA</v>
      </c>
    </row>
    <row r="2124" spans="1:17" ht="60.75" x14ac:dyDescent="0.2">
      <c r="A2124" s="1990" t="s">
        <v>19</v>
      </c>
      <c r="B2124" s="1974" t="s">
        <v>14</v>
      </c>
      <c r="C2124" s="2004"/>
      <c r="D2124" s="2004"/>
      <c r="E2124" s="2009"/>
      <c r="F2124" s="2004"/>
      <c r="G2124" s="1977" t="s">
        <v>4148</v>
      </c>
      <c r="H2124" s="2005" t="s">
        <v>106</v>
      </c>
      <c r="I2124" s="1990" t="s">
        <v>107</v>
      </c>
      <c r="J2124" s="1995">
        <v>1</v>
      </c>
      <c r="K2124" s="2006">
        <v>45231</v>
      </c>
      <c r="L2124" s="2006">
        <v>45747</v>
      </c>
      <c r="M2124" s="1982">
        <f t="shared" si="74"/>
        <v>73.714285714285708</v>
      </c>
      <c r="N2124" s="1983">
        <v>1</v>
      </c>
      <c r="O2124" s="1979" t="s">
        <v>6230</v>
      </c>
      <c r="P2124" s="1983">
        <f t="shared" si="73"/>
        <v>1</v>
      </c>
      <c r="Q2124" s="1984" t="str" cm="1">
        <f t="array" aca="1" ref="Q2124" ca="1">IF(ISNUMBER(P2124),IF(P2124=100%,"CUMPLIDA",IF(AND(ISNUMBER(L2124),ISNUMBER(INDIRECT("FECHA_"&amp;$B2124,1))), IF(L2124&lt;=INDIRECT("FECHA_"&amp;$B2124,1),"INCUMPLIDA","PROCESO"), "VERIFICAR FECHA")),"SIN VALOR AVANCE")</f>
        <v>CUMPLIDA</v>
      </c>
    </row>
    <row r="2125" spans="1:17" ht="180.75" x14ac:dyDescent="0.2">
      <c r="A2125" s="1990" t="s">
        <v>19</v>
      </c>
      <c r="B2125" s="1974" t="s">
        <v>14</v>
      </c>
      <c r="C2125" s="2004"/>
      <c r="D2125" s="2004"/>
      <c r="E2125" s="2010"/>
      <c r="F2125" s="2004"/>
      <c r="G2125" s="1977" t="s">
        <v>4149</v>
      </c>
      <c r="H2125" s="2005" t="s">
        <v>108</v>
      </c>
      <c r="I2125" s="1990" t="s">
        <v>109</v>
      </c>
      <c r="J2125" s="1995">
        <v>1</v>
      </c>
      <c r="K2125" s="2006">
        <v>45231</v>
      </c>
      <c r="L2125" s="2006">
        <v>45808</v>
      </c>
      <c r="M2125" s="1982">
        <f t="shared" si="74"/>
        <v>82.428571428571431</v>
      </c>
      <c r="N2125" s="1983">
        <v>0</v>
      </c>
      <c r="O2125" s="1979" t="s">
        <v>6232</v>
      </c>
      <c r="P2125" s="1983">
        <f t="shared" si="73"/>
        <v>0</v>
      </c>
      <c r="Q2125" s="1984" t="str" cm="1">
        <f t="array" aca="1" ref="Q2125" ca="1">IF(ISNUMBER(P2125),IF(P2125=100%,"CUMPLIDA",IF(AND(ISNUMBER(L2125),ISNUMBER(INDIRECT("FECHA_"&amp;$B2125,1))), IF(L2125&lt;=INDIRECT("FECHA_"&amp;$B2125,1),"INCUMPLIDA","PROCESO"), "VERIFICAR FECHA")),"SIN VALOR AVANCE")</f>
        <v>PROCESO</v>
      </c>
    </row>
    <row r="2126" spans="1:17" ht="315" x14ac:dyDescent="0.2">
      <c r="A2126" s="1990" t="s">
        <v>19</v>
      </c>
      <c r="B2126" s="1974" t="s">
        <v>14</v>
      </c>
      <c r="C2126" s="2004"/>
      <c r="D2126" s="2004"/>
      <c r="E2126" s="1977" t="s">
        <v>4144</v>
      </c>
      <c r="F2126" s="2004"/>
      <c r="G2126" s="1977" t="s">
        <v>4150</v>
      </c>
      <c r="H2126" s="2005" t="s">
        <v>111</v>
      </c>
      <c r="I2126" s="1990" t="s">
        <v>112</v>
      </c>
      <c r="J2126" s="1995">
        <v>8</v>
      </c>
      <c r="K2126" s="2006">
        <v>45839</v>
      </c>
      <c r="L2126" s="2006">
        <v>46568</v>
      </c>
      <c r="M2126" s="1982">
        <f t="shared" si="74"/>
        <v>104.14285714285714</v>
      </c>
      <c r="N2126" s="1983">
        <v>0</v>
      </c>
      <c r="O2126" s="1979" t="s">
        <v>6230</v>
      </c>
      <c r="P2126" s="1983">
        <f t="shared" si="73"/>
        <v>0</v>
      </c>
      <c r="Q2126" s="1984" t="str" cm="1">
        <f t="array" aca="1" ref="Q2126" ca="1">IF(ISNUMBER(P2126),IF(P2126=100%,"CUMPLIDA",IF(AND(ISNUMBER(L2126),ISNUMBER(INDIRECT("FECHA_"&amp;$B2126,1))), IF(L2126&lt;=INDIRECT("FECHA_"&amp;$B2126,1),"INCUMPLIDA","PROCESO"), "VERIFICAR FECHA")),"SIN VALOR AVANCE")</f>
        <v>PROCESO</v>
      </c>
    </row>
    <row r="2127" spans="1:17" ht="135.75" x14ac:dyDescent="0.2">
      <c r="A2127" s="1990" t="s">
        <v>19</v>
      </c>
      <c r="B2127" s="1974" t="s">
        <v>14</v>
      </c>
      <c r="C2127" s="2004"/>
      <c r="D2127" s="2004"/>
      <c r="E2127" s="2011" t="s">
        <v>4146</v>
      </c>
      <c r="F2127" s="2004"/>
      <c r="G2127" s="1977" t="s">
        <v>4151</v>
      </c>
      <c r="H2127" s="2005" t="s">
        <v>115</v>
      </c>
      <c r="I2127" s="1990" t="s">
        <v>116</v>
      </c>
      <c r="J2127" s="1995">
        <v>1</v>
      </c>
      <c r="K2127" s="2006">
        <v>45839</v>
      </c>
      <c r="L2127" s="2006">
        <v>46568</v>
      </c>
      <c r="M2127" s="1982">
        <f t="shared" si="74"/>
        <v>104.14285714285714</v>
      </c>
      <c r="N2127" s="1983">
        <v>0</v>
      </c>
      <c r="O2127" s="1979" t="s">
        <v>6231</v>
      </c>
      <c r="P2127" s="1983">
        <f t="shared" si="73"/>
        <v>0</v>
      </c>
      <c r="Q2127" s="1984" t="str" cm="1">
        <f t="array" aca="1" ref="Q2127" ca="1">IF(ISNUMBER(P2127),IF(P2127=100%,"CUMPLIDA",IF(AND(ISNUMBER(L2127),ISNUMBER(INDIRECT("FECHA_"&amp;$B2127,1))), IF(L2127&lt;=INDIRECT("FECHA_"&amp;$B2127,1),"INCUMPLIDA","PROCESO"), "VERIFICAR FECHA")),"SIN VALOR AVANCE")</f>
        <v>PROCESO</v>
      </c>
    </row>
    <row r="2128" spans="1:17" ht="180.75" x14ac:dyDescent="0.2">
      <c r="A2128" s="1990" t="s">
        <v>19</v>
      </c>
      <c r="B2128" s="1974" t="s">
        <v>14</v>
      </c>
      <c r="C2128" s="2004"/>
      <c r="D2128" s="2004"/>
      <c r="E2128" s="2008" t="s">
        <v>4155</v>
      </c>
      <c r="F2128" s="2004"/>
      <c r="G2128" s="1977" t="s">
        <v>4152</v>
      </c>
      <c r="H2128" s="2005" t="s">
        <v>118</v>
      </c>
      <c r="I2128" s="1990" t="s">
        <v>119</v>
      </c>
      <c r="J2128" s="1995">
        <v>2</v>
      </c>
      <c r="K2128" s="2006">
        <v>45839</v>
      </c>
      <c r="L2128" s="2006">
        <v>46568</v>
      </c>
      <c r="M2128" s="1982">
        <f t="shared" si="74"/>
        <v>104.14285714285714</v>
      </c>
      <c r="N2128" s="1983">
        <v>0</v>
      </c>
      <c r="O2128" s="1979" t="s">
        <v>6232</v>
      </c>
      <c r="P2128" s="1983">
        <f t="shared" si="73"/>
        <v>0</v>
      </c>
      <c r="Q2128" s="1984" t="str" cm="1">
        <f t="array" aca="1" ref="Q2128" ca="1">IF(ISNUMBER(P2128),IF(P2128=100%,"CUMPLIDA",IF(AND(ISNUMBER(L2128),ISNUMBER(INDIRECT("FECHA_"&amp;$B2128,1))), IF(L2128&lt;=INDIRECT("FECHA_"&amp;$B2128,1),"INCUMPLIDA","PROCESO"), "VERIFICAR FECHA")),"SIN VALOR AVANCE")</f>
        <v>PROCESO</v>
      </c>
    </row>
    <row r="2129" spans="1:17" ht="45" x14ac:dyDescent="0.2">
      <c r="A2129" s="1990" t="s">
        <v>19</v>
      </c>
      <c r="B2129" s="1974" t="s">
        <v>14</v>
      </c>
      <c r="C2129" s="2004"/>
      <c r="D2129" s="2004"/>
      <c r="E2129" s="2009"/>
      <c r="F2129" s="2004"/>
      <c r="G2129" s="1977" t="s">
        <v>4153</v>
      </c>
      <c r="H2129" s="2012" t="s">
        <v>6228</v>
      </c>
      <c r="I2129" s="2013" t="s">
        <v>4154</v>
      </c>
      <c r="J2129" s="1995">
        <v>35</v>
      </c>
      <c r="K2129" s="2000">
        <v>45061</v>
      </c>
      <c r="L2129" s="2000">
        <v>45275</v>
      </c>
      <c r="M2129" s="1982">
        <f t="shared" si="74"/>
        <v>30.571428571428573</v>
      </c>
      <c r="N2129" s="1983">
        <v>1</v>
      </c>
      <c r="O2129" s="1979" t="s">
        <v>6263</v>
      </c>
      <c r="P2129" s="1983">
        <f t="shared" si="73"/>
        <v>1</v>
      </c>
      <c r="Q2129" s="1984" t="str" cm="1">
        <f t="array" aca="1" ref="Q2129" ca="1">IF(ISNUMBER(P2129),IF(P2129=100%,"CUMPLIDA",IF(AND(ISNUMBER(L2129),ISNUMBER(INDIRECT("FECHA_"&amp;$B2129,1))), IF(L2129&lt;=INDIRECT("FECHA_"&amp;$B2129,1),"INCUMPLIDA","PROCESO"), "VERIFICAR FECHA")),"SIN VALOR AVANCE")</f>
        <v>CUMPLIDA</v>
      </c>
    </row>
    <row r="2130" spans="1:17" ht="75" x14ac:dyDescent="0.2">
      <c r="A2130" s="1990" t="s">
        <v>19</v>
      </c>
      <c r="B2130" s="1974" t="s">
        <v>14</v>
      </c>
      <c r="C2130" s="2014"/>
      <c r="D2130" s="2014"/>
      <c r="E2130" s="2010"/>
      <c r="F2130" s="2014"/>
      <c r="G2130" s="1977" t="s">
        <v>6227</v>
      </c>
      <c r="H2130" s="2012" t="s">
        <v>6229</v>
      </c>
      <c r="I2130" s="2015" t="s">
        <v>4157</v>
      </c>
      <c r="J2130" s="1995">
        <v>1</v>
      </c>
      <c r="K2130" s="2000">
        <v>44774</v>
      </c>
      <c r="L2130" s="2000">
        <v>45747</v>
      </c>
      <c r="M2130" s="1982">
        <f t="shared" si="74"/>
        <v>139</v>
      </c>
      <c r="N2130" s="2007">
        <v>0.1</v>
      </c>
      <c r="O2130" s="1979" t="s">
        <v>6230</v>
      </c>
      <c r="P2130" s="1983">
        <f t="shared" si="73"/>
        <v>0.1</v>
      </c>
      <c r="Q2130" s="1984" t="str" cm="1">
        <f t="array" aca="1" ref="Q2130" ca="1">IF(ISNUMBER(P2130),IF(P2130=100%,"CUMPLIDA",IF(AND(ISNUMBER(L2130),ISNUMBER(INDIRECT("FECHA_"&amp;$B2130,1))), IF(L2130&lt;=INDIRECT("FECHA_"&amp;$B2130,1),"INCUMPLIDA","PROCESO"), "VERIFICAR FECHA")),"SIN VALOR AVANCE")</f>
        <v>INCUMPLIDA</v>
      </c>
    </row>
    <row r="2131" spans="1:17" ht="180" x14ac:dyDescent="0.2">
      <c r="A2131" s="1990" t="s">
        <v>19</v>
      </c>
      <c r="B2131" s="1974" t="s">
        <v>14</v>
      </c>
      <c r="C2131" s="1976" t="s">
        <v>4158</v>
      </c>
      <c r="D2131" s="1976" t="s">
        <v>2855</v>
      </c>
      <c r="E2131" s="1978" t="s">
        <v>4159</v>
      </c>
      <c r="F2131" s="1978" t="s">
        <v>4160</v>
      </c>
      <c r="G2131" s="1977" t="s">
        <v>4161</v>
      </c>
      <c r="H2131" s="1977" t="s">
        <v>4162</v>
      </c>
      <c r="I2131" s="1979" t="s">
        <v>4163</v>
      </c>
      <c r="J2131" s="1995">
        <v>1</v>
      </c>
      <c r="K2131" s="1981">
        <v>44228</v>
      </c>
      <c r="L2131" s="1981">
        <v>44561</v>
      </c>
      <c r="M2131" s="1982">
        <f t="shared" si="74"/>
        <v>47.571428571428569</v>
      </c>
      <c r="N2131" s="1983">
        <v>1</v>
      </c>
      <c r="O2131" s="1979" t="s">
        <v>4164</v>
      </c>
      <c r="P2131" s="1983">
        <f t="shared" si="73"/>
        <v>1</v>
      </c>
      <c r="Q2131" s="1984" t="str" cm="1">
        <f t="array" aca="1" ref="Q2131" ca="1">IF(ISNUMBER(P2131),IF(P2131=100%,"CUMPLIDA",IF(AND(ISNUMBER(L2131),ISNUMBER(INDIRECT("FECHA_"&amp;$B2131,1))), IF(L2131&lt;=INDIRECT("FECHA_"&amp;$B2131,1),"INCUMPLIDA","PROCESO"), "VERIFICAR FECHA")),"SIN VALOR AVANCE")</f>
        <v>CUMPLIDA</v>
      </c>
    </row>
    <row r="2132" spans="1:17" ht="135.75" x14ac:dyDescent="0.2">
      <c r="A2132" s="1990" t="s">
        <v>19</v>
      </c>
      <c r="B2132" s="1974" t="s">
        <v>14</v>
      </c>
      <c r="C2132" s="1976"/>
      <c r="D2132" s="1976"/>
      <c r="E2132" s="1978"/>
      <c r="F2132" s="1978"/>
      <c r="G2132" s="1977" t="s">
        <v>4165</v>
      </c>
      <c r="H2132" s="1977" t="s">
        <v>4166</v>
      </c>
      <c r="I2132" s="1979" t="s">
        <v>4167</v>
      </c>
      <c r="J2132" s="1995">
        <v>1</v>
      </c>
      <c r="K2132" s="1981">
        <v>44228</v>
      </c>
      <c r="L2132" s="1981">
        <v>44316</v>
      </c>
      <c r="M2132" s="1982">
        <f t="shared" si="74"/>
        <v>12.571428571428571</v>
      </c>
      <c r="N2132" s="1983">
        <v>1</v>
      </c>
      <c r="O2132" s="1979" t="s">
        <v>4164</v>
      </c>
      <c r="P2132" s="1983">
        <f t="shared" si="73"/>
        <v>1</v>
      </c>
      <c r="Q2132" s="1984" t="str" cm="1">
        <f t="array" aca="1" ref="Q2132" ca="1">IF(ISNUMBER(P2132),IF(P2132=100%,"CUMPLIDA",IF(AND(ISNUMBER(L2132),ISNUMBER(INDIRECT("FECHA_"&amp;$B2132,1))), IF(L2132&lt;=INDIRECT("FECHA_"&amp;$B2132,1),"INCUMPLIDA","PROCESO"), "VERIFICAR FECHA")),"SIN VALOR AVANCE")</f>
        <v>CUMPLIDA</v>
      </c>
    </row>
    <row r="2133" spans="1:17" ht="180" x14ac:dyDescent="0.2">
      <c r="A2133" s="1990" t="s">
        <v>19</v>
      </c>
      <c r="B2133" s="1974" t="s">
        <v>14</v>
      </c>
      <c r="C2133" s="1976"/>
      <c r="D2133" s="1976"/>
      <c r="E2133" s="1978" t="s">
        <v>4168</v>
      </c>
      <c r="F2133" s="1978"/>
      <c r="G2133" s="1977" t="s">
        <v>4169</v>
      </c>
      <c r="H2133" s="1977" t="s">
        <v>4162</v>
      </c>
      <c r="I2133" s="1979" t="s">
        <v>4170</v>
      </c>
      <c r="J2133" s="1995">
        <v>1</v>
      </c>
      <c r="K2133" s="1981">
        <v>44228</v>
      </c>
      <c r="L2133" s="1981">
        <v>44561</v>
      </c>
      <c r="M2133" s="1982">
        <f t="shared" si="74"/>
        <v>47.571428571428569</v>
      </c>
      <c r="N2133" s="1983">
        <v>1</v>
      </c>
      <c r="O2133" s="1979" t="s">
        <v>4164</v>
      </c>
      <c r="P2133" s="1983">
        <f t="shared" si="73"/>
        <v>1</v>
      </c>
      <c r="Q2133" s="1984" t="str" cm="1">
        <f t="array" aca="1" ref="Q2133" ca="1">IF(ISNUMBER(P2133),IF(P2133=100%,"CUMPLIDA",IF(AND(ISNUMBER(L2133),ISNUMBER(INDIRECT("FECHA_"&amp;$B2133,1))), IF(L2133&lt;=INDIRECT("FECHA_"&amp;$B2133,1),"INCUMPLIDA","PROCESO"), "VERIFICAR FECHA")),"SIN VALOR AVANCE")</f>
        <v>CUMPLIDA</v>
      </c>
    </row>
    <row r="2134" spans="1:17" ht="135.75" x14ac:dyDescent="0.2">
      <c r="A2134" s="1990" t="s">
        <v>19</v>
      </c>
      <c r="B2134" s="1974" t="s">
        <v>14</v>
      </c>
      <c r="C2134" s="1976"/>
      <c r="D2134" s="1976"/>
      <c r="E2134" s="1978"/>
      <c r="F2134" s="1978"/>
      <c r="G2134" s="1978" t="s">
        <v>4171</v>
      </c>
      <c r="H2134" s="1977" t="s">
        <v>4172</v>
      </c>
      <c r="I2134" s="1979" t="s">
        <v>4173</v>
      </c>
      <c r="J2134" s="1995">
        <v>6</v>
      </c>
      <c r="K2134" s="1981">
        <v>44256</v>
      </c>
      <c r="L2134" s="1981">
        <v>44440</v>
      </c>
      <c r="M2134" s="1982">
        <f t="shared" si="74"/>
        <v>26.285714285714285</v>
      </c>
      <c r="N2134" s="1983">
        <v>1</v>
      </c>
      <c r="O2134" s="1979" t="s">
        <v>4164</v>
      </c>
      <c r="P2134" s="1983">
        <f t="shared" si="73"/>
        <v>1</v>
      </c>
      <c r="Q2134" s="1984" t="str" cm="1">
        <f t="array" aca="1" ref="Q2134" ca="1">IF(ISNUMBER(P2134),IF(P2134=100%,"CUMPLIDA",IF(AND(ISNUMBER(L2134),ISNUMBER(INDIRECT("FECHA_"&amp;$B2134,1))), IF(L2134&lt;=INDIRECT("FECHA_"&amp;$B2134,1),"INCUMPLIDA","PROCESO"), "VERIFICAR FECHA")),"SIN VALOR AVANCE")</f>
        <v>CUMPLIDA</v>
      </c>
    </row>
    <row r="2135" spans="1:17" ht="135.75" x14ac:dyDescent="0.2">
      <c r="A2135" s="1990" t="s">
        <v>19</v>
      </c>
      <c r="B2135" s="1974" t="s">
        <v>14</v>
      </c>
      <c r="C2135" s="1976"/>
      <c r="D2135" s="1976"/>
      <c r="E2135" s="1977" t="s">
        <v>4174</v>
      </c>
      <c r="F2135" s="1978"/>
      <c r="G2135" s="1978"/>
      <c r="H2135" s="1977" t="s">
        <v>4175</v>
      </c>
      <c r="I2135" s="1979" t="s">
        <v>4176</v>
      </c>
      <c r="J2135" s="1995">
        <v>2</v>
      </c>
      <c r="K2135" s="1981">
        <v>44256</v>
      </c>
      <c r="L2135" s="1981">
        <v>44440</v>
      </c>
      <c r="M2135" s="1982">
        <f t="shared" si="74"/>
        <v>26.285714285714285</v>
      </c>
      <c r="N2135" s="1983">
        <v>1</v>
      </c>
      <c r="O2135" s="1979" t="s">
        <v>4164</v>
      </c>
      <c r="P2135" s="1983">
        <f t="shared" si="73"/>
        <v>1</v>
      </c>
      <c r="Q2135" s="1984" t="str" cm="1">
        <f t="array" aca="1" ref="Q2135" ca="1">IF(ISNUMBER(P2135),IF(P2135=100%,"CUMPLIDA",IF(AND(ISNUMBER(L2135),ISNUMBER(INDIRECT("FECHA_"&amp;$B2135,1))), IF(L2135&lt;=INDIRECT("FECHA_"&amp;$B2135,1),"INCUMPLIDA","PROCESO"), "VERIFICAR FECHA")),"SIN VALOR AVANCE")</f>
        <v>CUMPLIDA</v>
      </c>
    </row>
    <row r="2136" spans="1:17" ht="135.75" x14ac:dyDescent="0.2">
      <c r="A2136" s="1990" t="s">
        <v>19</v>
      </c>
      <c r="B2136" s="1974" t="s">
        <v>14</v>
      </c>
      <c r="C2136" s="1976"/>
      <c r="D2136" s="1976"/>
      <c r="E2136" s="1977" t="s">
        <v>4177</v>
      </c>
      <c r="F2136" s="1978"/>
      <c r="G2136" s="1977" t="s">
        <v>4178</v>
      </c>
      <c r="H2136" s="1977" t="s">
        <v>4179</v>
      </c>
      <c r="I2136" s="1979" t="s">
        <v>2788</v>
      </c>
      <c r="J2136" s="1995">
        <v>1</v>
      </c>
      <c r="K2136" s="1981">
        <v>44228</v>
      </c>
      <c r="L2136" s="1981">
        <v>44316</v>
      </c>
      <c r="M2136" s="1982">
        <f t="shared" si="74"/>
        <v>12.571428571428571</v>
      </c>
      <c r="N2136" s="1983">
        <v>1</v>
      </c>
      <c r="O2136" s="1979" t="s">
        <v>4164</v>
      </c>
      <c r="P2136" s="1983">
        <f t="shared" si="73"/>
        <v>1</v>
      </c>
      <c r="Q2136" s="1984" t="str" cm="1">
        <f t="array" aca="1" ref="Q2136" ca="1">IF(ISNUMBER(P2136),IF(P2136=100%,"CUMPLIDA",IF(AND(ISNUMBER(L2136),ISNUMBER(INDIRECT("FECHA_"&amp;$B2136,1))), IF(L2136&lt;=INDIRECT("FECHA_"&amp;$B2136,1),"INCUMPLIDA","PROCESO"), "VERIFICAR FECHA")),"SIN VALOR AVANCE")</f>
        <v>CUMPLIDA</v>
      </c>
    </row>
    <row r="2137" spans="1:17" ht="195.75" x14ac:dyDescent="0.2">
      <c r="A2137" s="1990" t="s">
        <v>19</v>
      </c>
      <c r="B2137" s="1974" t="s">
        <v>14</v>
      </c>
      <c r="C2137" s="1976" t="s">
        <v>4180</v>
      </c>
      <c r="D2137" s="1976" t="s">
        <v>4181</v>
      </c>
      <c r="E2137" s="1978" t="s">
        <v>4182</v>
      </c>
      <c r="F2137" s="1978" t="s">
        <v>4183</v>
      </c>
      <c r="G2137" s="1977" t="s">
        <v>4184</v>
      </c>
      <c r="H2137" s="1977" t="s">
        <v>4185</v>
      </c>
      <c r="I2137" s="1979" t="s">
        <v>2788</v>
      </c>
      <c r="J2137" s="1995">
        <v>6</v>
      </c>
      <c r="K2137" s="1981">
        <v>44378</v>
      </c>
      <c r="L2137" s="1981">
        <v>44469</v>
      </c>
      <c r="M2137" s="1982">
        <f t="shared" si="74"/>
        <v>13</v>
      </c>
      <c r="N2137" s="1983">
        <v>1</v>
      </c>
      <c r="O2137" s="2016" t="s">
        <v>4186</v>
      </c>
      <c r="P2137" s="1983">
        <f t="shared" si="73"/>
        <v>1</v>
      </c>
      <c r="Q2137" s="1984" t="str" cm="1">
        <f t="array" aca="1" ref="Q2137" ca="1">IF(ISNUMBER(P2137),IF(P2137=100%,"CUMPLIDA",IF(AND(ISNUMBER(L2137),ISNUMBER(INDIRECT("FECHA_"&amp;$B2137,1))), IF(L2137&lt;=INDIRECT("FECHA_"&amp;$B2137,1),"INCUMPLIDA","PROCESO"), "VERIFICAR FECHA")),"SIN VALOR AVANCE")</f>
        <v>CUMPLIDA</v>
      </c>
    </row>
    <row r="2138" spans="1:17" ht="180" x14ac:dyDescent="0.2">
      <c r="A2138" s="1990" t="s">
        <v>19</v>
      </c>
      <c r="B2138" s="1974" t="s">
        <v>14</v>
      </c>
      <c r="C2138" s="1976"/>
      <c r="D2138" s="1976"/>
      <c r="E2138" s="1978"/>
      <c r="F2138" s="1978"/>
      <c r="G2138" s="1977" t="s">
        <v>4187</v>
      </c>
      <c r="H2138" s="1977" t="s">
        <v>4188</v>
      </c>
      <c r="I2138" s="1979" t="s">
        <v>4189</v>
      </c>
      <c r="J2138" s="1995">
        <v>12</v>
      </c>
      <c r="K2138" s="1981">
        <v>44378</v>
      </c>
      <c r="L2138" s="1981">
        <v>44742</v>
      </c>
      <c r="M2138" s="1982">
        <f t="shared" si="74"/>
        <v>52</v>
      </c>
      <c r="N2138" s="1983">
        <v>1</v>
      </c>
      <c r="O2138" s="2016" t="s">
        <v>4190</v>
      </c>
      <c r="P2138" s="1983">
        <f t="shared" si="73"/>
        <v>1</v>
      </c>
      <c r="Q2138" s="1984" t="str" cm="1">
        <f t="array" aca="1" ref="Q2138" ca="1">IF(ISNUMBER(P2138),IF(P2138=100%,"CUMPLIDA",IF(AND(ISNUMBER(L2138),ISNUMBER(INDIRECT("FECHA_"&amp;$B2138,1))), IF(L2138&lt;=INDIRECT("FECHA_"&amp;$B2138,1),"INCUMPLIDA","PROCESO"), "VERIFICAR FECHA")),"SIN VALOR AVANCE")</f>
        <v>CUMPLIDA</v>
      </c>
    </row>
    <row r="2139" spans="1:17" ht="135.75" x14ac:dyDescent="0.2">
      <c r="A2139" s="1990" t="s">
        <v>19</v>
      </c>
      <c r="B2139" s="1974" t="s">
        <v>14</v>
      </c>
      <c r="C2139" s="1976"/>
      <c r="D2139" s="1976"/>
      <c r="E2139" s="1978"/>
      <c r="F2139" s="1978"/>
      <c r="G2139" s="1977" t="s">
        <v>4191</v>
      </c>
      <c r="H2139" s="1977" t="s">
        <v>4192</v>
      </c>
      <c r="I2139" s="1979" t="s">
        <v>683</v>
      </c>
      <c r="J2139" s="1995">
        <v>1</v>
      </c>
      <c r="K2139" s="1981">
        <v>45231</v>
      </c>
      <c r="L2139" s="1981">
        <v>45504</v>
      </c>
      <c r="M2139" s="1982">
        <f t="shared" si="74"/>
        <v>39</v>
      </c>
      <c r="N2139" s="1983">
        <v>1</v>
      </c>
      <c r="O2139" s="1979" t="s">
        <v>4193</v>
      </c>
      <c r="P2139" s="1983">
        <f t="shared" si="73"/>
        <v>1</v>
      </c>
      <c r="Q2139" s="1984" t="str" cm="1">
        <f t="array" aca="1" ref="Q2139" ca="1">IF(ISNUMBER(P2139),IF(P2139=100%,"CUMPLIDA",IF(AND(ISNUMBER(L2139),ISNUMBER(INDIRECT("FECHA_"&amp;$B2139,1))), IF(L2139&lt;=INDIRECT("FECHA_"&amp;$B2139,1),"INCUMPLIDA","PROCESO"), "VERIFICAR FECHA")),"SIN VALOR AVANCE")</f>
        <v>CUMPLIDA</v>
      </c>
    </row>
    <row r="2140" spans="1:17" ht="150.75" x14ac:dyDescent="0.2">
      <c r="A2140" s="1990" t="s">
        <v>19</v>
      </c>
      <c r="B2140" s="1974" t="s">
        <v>14</v>
      </c>
      <c r="C2140" s="1976"/>
      <c r="D2140" s="1976"/>
      <c r="E2140" s="1978"/>
      <c r="F2140" s="1978"/>
      <c r="G2140" s="1977" t="s">
        <v>2797</v>
      </c>
      <c r="H2140" s="1977" t="s">
        <v>2168</v>
      </c>
      <c r="I2140" s="1979" t="s">
        <v>99</v>
      </c>
      <c r="J2140" s="1995">
        <v>1</v>
      </c>
      <c r="K2140" s="1986">
        <v>45323</v>
      </c>
      <c r="L2140" s="1986">
        <v>45747</v>
      </c>
      <c r="M2140" s="1982">
        <f t="shared" si="74"/>
        <v>60.571428571428569</v>
      </c>
      <c r="N2140" s="1983">
        <v>1</v>
      </c>
      <c r="O2140" s="1989" t="s">
        <v>4194</v>
      </c>
      <c r="P2140" s="1983">
        <f t="shared" si="73"/>
        <v>1</v>
      </c>
      <c r="Q2140" s="1984" t="str" cm="1">
        <f t="array" aca="1" ref="Q2140" ca="1">IF(ISNUMBER(P2140),IF(P2140=100%,"CUMPLIDA",IF(AND(ISNUMBER(L2140),ISNUMBER(INDIRECT("FECHA_"&amp;$B2140,1))), IF(L2140&lt;=INDIRECT("FECHA_"&amp;$B2140,1),"INCUMPLIDA","PROCESO"), "VERIFICAR FECHA")),"SIN VALOR AVANCE")</f>
        <v>CUMPLIDA</v>
      </c>
    </row>
    <row r="2141" spans="1:17" ht="120.75" x14ac:dyDescent="0.2">
      <c r="A2141" s="1990" t="s">
        <v>19</v>
      </c>
      <c r="B2141" s="1974" t="s">
        <v>14</v>
      </c>
      <c r="C2141" s="1976"/>
      <c r="D2141" s="1976"/>
      <c r="E2141" s="1978"/>
      <c r="F2141" s="1978"/>
      <c r="G2141" s="1977" t="s">
        <v>2799</v>
      </c>
      <c r="H2141" s="1977" t="s">
        <v>101</v>
      </c>
      <c r="I2141" s="1979" t="s">
        <v>102</v>
      </c>
      <c r="J2141" s="1995">
        <v>1</v>
      </c>
      <c r="K2141" s="1986">
        <v>45323</v>
      </c>
      <c r="L2141" s="1986">
        <v>45747</v>
      </c>
      <c r="M2141" s="1982">
        <f t="shared" si="74"/>
        <v>60.571428571428569</v>
      </c>
      <c r="N2141" s="1983">
        <v>1</v>
      </c>
      <c r="O2141" s="1989" t="s">
        <v>4195</v>
      </c>
      <c r="P2141" s="1983">
        <f t="shared" si="73"/>
        <v>1</v>
      </c>
      <c r="Q2141" s="1984" t="str" cm="1">
        <f t="array" aca="1" ref="Q2141" ca="1">IF(ISNUMBER(P2141),IF(P2141=100%,"CUMPLIDA",IF(AND(ISNUMBER(L2141),ISNUMBER(INDIRECT("FECHA_"&amp;$B2141,1))), IF(L2141&lt;=INDIRECT("FECHA_"&amp;$B2141,1),"INCUMPLIDA","PROCESO"), "VERIFICAR FECHA")),"SIN VALOR AVANCE")</f>
        <v>CUMPLIDA</v>
      </c>
    </row>
    <row r="2142" spans="1:17" ht="120.75" x14ac:dyDescent="0.2">
      <c r="A2142" s="1990" t="s">
        <v>19</v>
      </c>
      <c r="B2142" s="1974" t="s">
        <v>14</v>
      </c>
      <c r="C2142" s="1976"/>
      <c r="D2142" s="1976"/>
      <c r="E2142" s="1978"/>
      <c r="F2142" s="1978"/>
      <c r="G2142" s="1977" t="s">
        <v>2801</v>
      </c>
      <c r="H2142" s="1977" t="s">
        <v>238</v>
      </c>
      <c r="I2142" s="1979" t="s">
        <v>239</v>
      </c>
      <c r="J2142" s="1995">
        <v>1</v>
      </c>
      <c r="K2142" s="1986">
        <v>45231</v>
      </c>
      <c r="L2142" s="1986">
        <v>45747</v>
      </c>
      <c r="M2142" s="1982">
        <f t="shared" si="74"/>
        <v>73.714285714285708</v>
      </c>
      <c r="N2142" s="1983">
        <v>1</v>
      </c>
      <c r="O2142" s="1989" t="s">
        <v>4195</v>
      </c>
      <c r="P2142" s="1983">
        <f t="shared" si="73"/>
        <v>1</v>
      </c>
      <c r="Q2142" s="1984" t="str" cm="1">
        <f t="array" aca="1" ref="Q2142" ca="1">IF(ISNUMBER(P2142),IF(P2142=100%,"CUMPLIDA",IF(AND(ISNUMBER(L2142),ISNUMBER(INDIRECT("FECHA_"&amp;$B2142,1))), IF(L2142&lt;=INDIRECT("FECHA_"&amp;$B2142,1),"INCUMPLIDA","PROCESO"), "VERIFICAR FECHA")),"SIN VALOR AVANCE")</f>
        <v>CUMPLIDA</v>
      </c>
    </row>
    <row r="2143" spans="1:17" ht="150.75" x14ac:dyDescent="0.2">
      <c r="A2143" s="1990" t="s">
        <v>19</v>
      </c>
      <c r="B2143" s="1974" t="s">
        <v>14</v>
      </c>
      <c r="C2143" s="1976"/>
      <c r="D2143" s="1976"/>
      <c r="E2143" s="1978"/>
      <c r="F2143" s="1978"/>
      <c r="G2143" s="1977" t="s">
        <v>2802</v>
      </c>
      <c r="H2143" s="1977" t="s">
        <v>104</v>
      </c>
      <c r="I2143" s="1979" t="s">
        <v>105</v>
      </c>
      <c r="J2143" s="1995">
        <v>1</v>
      </c>
      <c r="K2143" s="1986">
        <v>45323</v>
      </c>
      <c r="L2143" s="1986">
        <v>45747</v>
      </c>
      <c r="M2143" s="1982">
        <f t="shared" si="74"/>
        <v>60.571428571428569</v>
      </c>
      <c r="N2143" s="1983">
        <v>1</v>
      </c>
      <c r="O2143" s="1989" t="s">
        <v>4194</v>
      </c>
      <c r="P2143" s="1983">
        <f t="shared" si="73"/>
        <v>1</v>
      </c>
      <c r="Q2143" s="1984" t="str" cm="1">
        <f t="array" aca="1" ref="Q2143" ca="1">IF(ISNUMBER(P2143),IF(P2143=100%,"CUMPLIDA",IF(AND(ISNUMBER(L2143),ISNUMBER(INDIRECT("FECHA_"&amp;$B2143,1))), IF(L2143&lt;=INDIRECT("FECHA_"&amp;$B2143,1),"INCUMPLIDA","PROCESO"), "VERIFICAR FECHA")),"SIN VALOR AVANCE")</f>
        <v>CUMPLIDA</v>
      </c>
    </row>
    <row r="2144" spans="1:17" ht="120.75" x14ac:dyDescent="0.2">
      <c r="A2144" s="1990" t="s">
        <v>19</v>
      </c>
      <c r="B2144" s="1974" t="s">
        <v>14</v>
      </c>
      <c r="C2144" s="1976"/>
      <c r="D2144" s="1976"/>
      <c r="E2144" s="1978"/>
      <c r="F2144" s="1978"/>
      <c r="G2144" s="1977" t="s">
        <v>2803</v>
      </c>
      <c r="H2144" s="1977" t="s">
        <v>106</v>
      </c>
      <c r="I2144" s="1979" t="s">
        <v>107</v>
      </c>
      <c r="J2144" s="1995">
        <v>1</v>
      </c>
      <c r="K2144" s="1986">
        <v>45231</v>
      </c>
      <c r="L2144" s="1986">
        <v>45747</v>
      </c>
      <c r="M2144" s="1982">
        <f t="shared" si="74"/>
        <v>73.714285714285708</v>
      </c>
      <c r="N2144" s="1983">
        <v>1</v>
      </c>
      <c r="O2144" s="1989" t="s">
        <v>4195</v>
      </c>
      <c r="P2144" s="1983">
        <f t="shared" si="73"/>
        <v>1</v>
      </c>
      <c r="Q2144" s="1984" t="str" cm="1">
        <f t="array" aca="1" ref="Q2144" ca="1">IF(ISNUMBER(P2144),IF(P2144=100%,"CUMPLIDA",IF(AND(ISNUMBER(L2144),ISNUMBER(INDIRECT("FECHA_"&amp;$B2144,1))), IF(L2144&lt;=INDIRECT("FECHA_"&amp;$B2144,1),"INCUMPLIDA","PROCESO"), "VERIFICAR FECHA")),"SIN VALOR AVANCE")</f>
        <v>CUMPLIDA</v>
      </c>
    </row>
    <row r="2145" spans="1:17" ht="270.75" x14ac:dyDescent="0.2">
      <c r="A2145" s="1990" t="s">
        <v>19</v>
      </c>
      <c r="B2145" s="1974" t="s">
        <v>14</v>
      </c>
      <c r="C2145" s="1976"/>
      <c r="D2145" s="1976"/>
      <c r="E2145" s="1978"/>
      <c r="F2145" s="1978"/>
      <c r="G2145" s="1977" t="s">
        <v>2804</v>
      </c>
      <c r="H2145" s="1977" t="s">
        <v>108</v>
      </c>
      <c r="I2145" s="1979" t="s">
        <v>109</v>
      </c>
      <c r="J2145" s="1995">
        <v>1</v>
      </c>
      <c r="K2145" s="1986">
        <v>45231</v>
      </c>
      <c r="L2145" s="1986">
        <v>45808</v>
      </c>
      <c r="M2145" s="1982">
        <f t="shared" si="74"/>
        <v>82.428571428571431</v>
      </c>
      <c r="N2145" s="1983">
        <v>0</v>
      </c>
      <c r="O2145" s="1979" t="s">
        <v>4196</v>
      </c>
      <c r="P2145" s="1983">
        <f t="shared" si="73"/>
        <v>0</v>
      </c>
      <c r="Q2145" s="1984" t="str" cm="1">
        <f t="array" aca="1" ref="Q2145" ca="1">IF(ISNUMBER(P2145),IF(P2145=100%,"CUMPLIDA",IF(AND(ISNUMBER(L2145),ISNUMBER(INDIRECT("FECHA_"&amp;$B2145,1))), IF(L2145&lt;=INDIRECT("FECHA_"&amp;$B2145,1),"INCUMPLIDA","PROCESO"), "VERIFICAR FECHA")),"SIN VALOR AVANCE")</f>
        <v>PROCESO</v>
      </c>
    </row>
    <row r="2146" spans="1:17" ht="120.75" x14ac:dyDescent="0.2">
      <c r="A2146" s="1990" t="s">
        <v>19</v>
      </c>
      <c r="B2146" s="1974" t="s">
        <v>14</v>
      </c>
      <c r="C2146" s="1976"/>
      <c r="D2146" s="1976"/>
      <c r="E2146" s="1978"/>
      <c r="F2146" s="1978"/>
      <c r="G2146" s="1977" t="s">
        <v>2806</v>
      </c>
      <c r="H2146" s="1977" t="s">
        <v>111</v>
      </c>
      <c r="I2146" s="1979" t="s">
        <v>112</v>
      </c>
      <c r="J2146" s="1995">
        <v>7</v>
      </c>
      <c r="K2146" s="1986">
        <v>46024</v>
      </c>
      <c r="L2146" s="1986">
        <v>46660</v>
      </c>
      <c r="M2146" s="1982">
        <f t="shared" si="74"/>
        <v>90.857142857142861</v>
      </c>
      <c r="N2146" s="1983">
        <v>0</v>
      </c>
      <c r="O2146" s="1989" t="s">
        <v>4195</v>
      </c>
      <c r="P2146" s="1983">
        <f t="shared" si="73"/>
        <v>0</v>
      </c>
      <c r="Q2146" s="1984" t="str" cm="1">
        <f t="array" aca="1" ref="Q2146" ca="1">IF(ISNUMBER(P2146),IF(P2146=100%,"CUMPLIDA",IF(AND(ISNUMBER(L2146),ISNUMBER(INDIRECT("FECHA_"&amp;$B2146,1))), IF(L2146&lt;=INDIRECT("FECHA_"&amp;$B2146,1),"INCUMPLIDA","PROCESO"), "VERIFICAR FECHA")),"SIN VALOR AVANCE")</f>
        <v>PROCESO</v>
      </c>
    </row>
    <row r="2147" spans="1:17" ht="150.75" x14ac:dyDescent="0.2">
      <c r="A2147" s="1990" t="s">
        <v>19</v>
      </c>
      <c r="B2147" s="1974" t="s">
        <v>14</v>
      </c>
      <c r="C2147" s="1976"/>
      <c r="D2147" s="1976"/>
      <c r="E2147" s="1978"/>
      <c r="F2147" s="1978"/>
      <c r="G2147" s="1977" t="s">
        <v>2807</v>
      </c>
      <c r="H2147" s="1977" t="s">
        <v>115</v>
      </c>
      <c r="I2147" s="1979" t="s">
        <v>116</v>
      </c>
      <c r="J2147" s="1995">
        <v>1</v>
      </c>
      <c r="K2147" s="1986">
        <v>46024</v>
      </c>
      <c r="L2147" s="1986">
        <v>46660</v>
      </c>
      <c r="M2147" s="1982">
        <f t="shared" si="74"/>
        <v>90.857142857142861</v>
      </c>
      <c r="N2147" s="1983">
        <v>0</v>
      </c>
      <c r="O2147" s="1989" t="s">
        <v>4194</v>
      </c>
      <c r="P2147" s="1983">
        <f t="shared" ref="P2147:P2210" si="75">IF(B2147="ITRC",N2147,N2147/J2147)</f>
        <v>0</v>
      </c>
      <c r="Q2147" s="1984" t="str" cm="1">
        <f t="array" aca="1" ref="Q2147" ca="1">IF(ISNUMBER(P2147),IF(P2147=100%,"CUMPLIDA",IF(AND(ISNUMBER(L2147),ISNUMBER(INDIRECT("FECHA_"&amp;$B2147,1))), IF(L2147&lt;=INDIRECT("FECHA_"&amp;$B2147,1),"INCUMPLIDA","PROCESO"), "VERIFICAR FECHA")),"SIN VALOR AVANCE")</f>
        <v>PROCESO</v>
      </c>
    </row>
    <row r="2148" spans="1:17" ht="270.75" x14ac:dyDescent="0.2">
      <c r="A2148" s="1990" t="s">
        <v>19</v>
      </c>
      <c r="B2148" s="1974" t="s">
        <v>14</v>
      </c>
      <c r="C2148" s="1976"/>
      <c r="D2148" s="1976"/>
      <c r="E2148" s="1978"/>
      <c r="F2148" s="1978"/>
      <c r="G2148" s="1977" t="s">
        <v>2808</v>
      </c>
      <c r="H2148" s="1977" t="s">
        <v>118</v>
      </c>
      <c r="I2148" s="1979" t="s">
        <v>119</v>
      </c>
      <c r="J2148" s="1995">
        <v>2</v>
      </c>
      <c r="K2148" s="1986">
        <v>46024</v>
      </c>
      <c r="L2148" s="1986">
        <v>46660</v>
      </c>
      <c r="M2148" s="1982">
        <f t="shared" si="74"/>
        <v>90.857142857142861</v>
      </c>
      <c r="N2148" s="1983">
        <v>0</v>
      </c>
      <c r="O2148" s="1979" t="s">
        <v>4196</v>
      </c>
      <c r="P2148" s="1983">
        <f t="shared" si="75"/>
        <v>0</v>
      </c>
      <c r="Q2148" s="1984" t="str" cm="1">
        <f t="array" aca="1" ref="Q2148" ca="1">IF(ISNUMBER(P2148),IF(P2148=100%,"CUMPLIDA",IF(AND(ISNUMBER(L2148),ISNUMBER(INDIRECT("FECHA_"&amp;$B2148,1))), IF(L2148&lt;=INDIRECT("FECHA_"&amp;$B2148,1),"INCUMPLIDA","PROCESO"), "VERIFICAR FECHA")),"SIN VALOR AVANCE")</f>
        <v>PROCESO</v>
      </c>
    </row>
    <row r="2149" spans="1:17" ht="225" x14ac:dyDescent="0.2">
      <c r="A2149" s="1990" t="s">
        <v>19</v>
      </c>
      <c r="B2149" s="1974" t="s">
        <v>14</v>
      </c>
      <c r="C2149" s="1976"/>
      <c r="D2149" s="1976"/>
      <c r="E2149" s="1978"/>
      <c r="F2149" s="1978"/>
      <c r="G2149" s="1977" t="s">
        <v>4197</v>
      </c>
      <c r="H2149" s="1977" t="s">
        <v>4198</v>
      </c>
      <c r="I2149" s="1979" t="s">
        <v>4199</v>
      </c>
      <c r="J2149" s="1995">
        <v>12</v>
      </c>
      <c r="K2149" s="1981">
        <v>44378</v>
      </c>
      <c r="L2149" s="1981">
        <v>44742</v>
      </c>
      <c r="M2149" s="1982">
        <f t="shared" si="74"/>
        <v>52</v>
      </c>
      <c r="N2149" s="1983">
        <v>1</v>
      </c>
      <c r="O2149" s="2016" t="s">
        <v>4200</v>
      </c>
      <c r="P2149" s="1983">
        <f t="shared" si="75"/>
        <v>1</v>
      </c>
      <c r="Q2149" s="1984" t="str" cm="1">
        <f t="array" aca="1" ref="Q2149" ca="1">IF(ISNUMBER(P2149),IF(P2149=100%,"CUMPLIDA",IF(AND(ISNUMBER(L2149),ISNUMBER(INDIRECT("FECHA_"&amp;$B2149,1))), IF(L2149&lt;=INDIRECT("FECHA_"&amp;$B2149,1),"INCUMPLIDA","PROCESO"), "VERIFICAR FECHA")),"SIN VALOR AVANCE")</f>
        <v>CUMPLIDA</v>
      </c>
    </row>
    <row r="2150" spans="1:17" ht="75" x14ac:dyDescent="0.2">
      <c r="A2150" s="1990" t="s">
        <v>19</v>
      </c>
      <c r="B2150" s="1974" t="s">
        <v>14</v>
      </c>
      <c r="C2150" s="1976" t="s">
        <v>4201</v>
      </c>
      <c r="D2150" s="1976" t="s">
        <v>2855</v>
      </c>
      <c r="E2150" s="1978" t="s">
        <v>4202</v>
      </c>
      <c r="F2150" s="1978" t="s">
        <v>4203</v>
      </c>
      <c r="G2150" s="2017" t="s">
        <v>4204</v>
      </c>
      <c r="H2150" s="1977" t="s">
        <v>4205</v>
      </c>
      <c r="I2150" s="1979" t="s">
        <v>4206</v>
      </c>
      <c r="J2150" s="1995">
        <v>1</v>
      </c>
      <c r="K2150" s="1981">
        <v>44621</v>
      </c>
      <c r="L2150" s="1981">
        <v>44804</v>
      </c>
      <c r="M2150" s="1982">
        <f t="shared" si="74"/>
        <v>26.142857142857142</v>
      </c>
      <c r="N2150" s="1983">
        <v>1</v>
      </c>
      <c r="O2150" s="1979" t="s">
        <v>4207</v>
      </c>
      <c r="P2150" s="1983">
        <f t="shared" si="75"/>
        <v>1</v>
      </c>
      <c r="Q2150" s="1984" t="str" cm="1">
        <f t="array" aca="1" ref="Q2150" ca="1">IF(ISNUMBER(P2150),IF(P2150=100%,"CUMPLIDA",IF(AND(ISNUMBER(L2150),ISNUMBER(INDIRECT("FECHA_"&amp;$B2150,1))), IF(L2150&lt;=INDIRECT("FECHA_"&amp;$B2150,1),"INCUMPLIDA","PROCESO"), "VERIFICAR FECHA")),"SIN VALOR AVANCE")</f>
        <v>CUMPLIDA</v>
      </c>
    </row>
    <row r="2151" spans="1:17" ht="105" x14ac:dyDescent="0.2">
      <c r="A2151" s="1990" t="s">
        <v>19</v>
      </c>
      <c r="B2151" s="1974" t="s">
        <v>14</v>
      </c>
      <c r="C2151" s="1976"/>
      <c r="D2151" s="1976"/>
      <c r="E2151" s="1978"/>
      <c r="F2151" s="1978"/>
      <c r="G2151" s="2018"/>
      <c r="H2151" s="1977" t="s">
        <v>4208</v>
      </c>
      <c r="I2151" s="1979" t="s">
        <v>4209</v>
      </c>
      <c r="J2151" s="1995">
        <v>1</v>
      </c>
      <c r="K2151" s="1981">
        <v>44774</v>
      </c>
      <c r="L2151" s="1981">
        <v>44834</v>
      </c>
      <c r="M2151" s="1982">
        <f t="shared" si="74"/>
        <v>8.5714285714285712</v>
      </c>
      <c r="N2151" s="1983">
        <v>1</v>
      </c>
      <c r="O2151" s="1979" t="s">
        <v>4207</v>
      </c>
      <c r="P2151" s="1983">
        <f t="shared" si="75"/>
        <v>1</v>
      </c>
      <c r="Q2151" s="1984" t="str" cm="1">
        <f t="array" aca="1" ref="Q2151" ca="1">IF(ISNUMBER(P2151),IF(P2151=100%,"CUMPLIDA",IF(AND(ISNUMBER(L2151),ISNUMBER(INDIRECT("FECHA_"&amp;$B2151,1))), IF(L2151&lt;=INDIRECT("FECHA_"&amp;$B2151,1),"INCUMPLIDA","PROCESO"), "VERIFICAR FECHA")),"SIN VALOR AVANCE")</f>
        <v>CUMPLIDA</v>
      </c>
    </row>
    <row r="2152" spans="1:17" ht="240" x14ac:dyDescent="0.2">
      <c r="A2152" s="1990" t="s">
        <v>19</v>
      </c>
      <c r="B2152" s="1974" t="s">
        <v>14</v>
      </c>
      <c r="C2152" s="1976"/>
      <c r="D2152" s="1976"/>
      <c r="E2152" s="1978"/>
      <c r="F2152" s="1978"/>
      <c r="G2152" s="1977" t="s">
        <v>4210</v>
      </c>
      <c r="H2152" s="1977" t="s">
        <v>4208</v>
      </c>
      <c r="I2152" s="1979" t="s">
        <v>4211</v>
      </c>
      <c r="J2152" s="1995">
        <v>11</v>
      </c>
      <c r="K2152" s="1981">
        <v>44621</v>
      </c>
      <c r="L2152" s="1981">
        <v>44773</v>
      </c>
      <c r="M2152" s="1982">
        <f t="shared" si="74"/>
        <v>21.714285714285715</v>
      </c>
      <c r="N2152" s="1983">
        <v>1</v>
      </c>
      <c r="O2152" s="1979" t="s">
        <v>4207</v>
      </c>
      <c r="P2152" s="1983">
        <f t="shared" si="75"/>
        <v>1</v>
      </c>
      <c r="Q2152" s="1984" t="str" cm="1">
        <f t="array" aca="1" ref="Q2152" ca="1">IF(ISNUMBER(P2152),IF(P2152=100%,"CUMPLIDA",IF(AND(ISNUMBER(L2152),ISNUMBER(INDIRECT("FECHA_"&amp;$B2152,1))), IF(L2152&lt;=INDIRECT("FECHA_"&amp;$B2152,1),"INCUMPLIDA","PROCESO"), "VERIFICAR FECHA")),"SIN VALOR AVANCE")</f>
        <v>CUMPLIDA</v>
      </c>
    </row>
    <row r="2153" spans="1:17" ht="45.75" x14ac:dyDescent="0.2">
      <c r="A2153" s="1990" t="s">
        <v>19</v>
      </c>
      <c r="B2153" s="1974" t="s">
        <v>14</v>
      </c>
      <c r="C2153" s="1976"/>
      <c r="D2153" s="1976"/>
      <c r="E2153" s="1978"/>
      <c r="F2153" s="1978"/>
      <c r="G2153" s="1977" t="s">
        <v>2793</v>
      </c>
      <c r="H2153" s="1977" t="s">
        <v>4048</v>
      </c>
      <c r="I2153" s="1979" t="s">
        <v>2795</v>
      </c>
      <c r="J2153" s="1995">
        <v>1</v>
      </c>
      <c r="K2153" s="1981">
        <v>45231</v>
      </c>
      <c r="L2153" s="1981">
        <v>45504</v>
      </c>
      <c r="M2153" s="1982">
        <f t="shared" si="74"/>
        <v>39</v>
      </c>
      <c r="N2153" s="1983">
        <v>1</v>
      </c>
      <c r="O2153" s="1979" t="s">
        <v>4212</v>
      </c>
      <c r="P2153" s="1983">
        <f t="shared" si="75"/>
        <v>1</v>
      </c>
      <c r="Q2153" s="1984" t="str" cm="1">
        <f t="array" aca="1" ref="Q2153" ca="1">IF(ISNUMBER(P2153),IF(P2153=100%,"CUMPLIDA",IF(AND(ISNUMBER(L2153),ISNUMBER(INDIRECT("FECHA_"&amp;$B2153,1))), IF(L2153&lt;=INDIRECT("FECHA_"&amp;$B2153,1),"INCUMPLIDA","PROCESO"), "VERIFICAR FECHA")),"SIN VALOR AVANCE")</f>
        <v>CUMPLIDA</v>
      </c>
    </row>
    <row r="2154" spans="1:17" ht="240.75" x14ac:dyDescent="0.2">
      <c r="A2154" s="1990" t="s">
        <v>19</v>
      </c>
      <c r="B2154" s="1974" t="s">
        <v>14</v>
      </c>
      <c r="C2154" s="1976"/>
      <c r="D2154" s="1976"/>
      <c r="E2154" s="1978"/>
      <c r="F2154" s="1978"/>
      <c r="G2154" s="1977" t="s">
        <v>2797</v>
      </c>
      <c r="H2154" s="1977" t="s">
        <v>4213</v>
      </c>
      <c r="I2154" s="1979" t="s">
        <v>99</v>
      </c>
      <c r="J2154" s="1995">
        <v>1</v>
      </c>
      <c r="K2154" s="1986">
        <v>45323</v>
      </c>
      <c r="L2154" s="1986">
        <v>45747</v>
      </c>
      <c r="M2154" s="1982">
        <f t="shared" si="74"/>
        <v>60.571428571428569</v>
      </c>
      <c r="N2154" s="1983">
        <v>0</v>
      </c>
      <c r="O2154" s="1979" t="s">
        <v>6238</v>
      </c>
      <c r="P2154" s="1983">
        <f t="shared" si="75"/>
        <v>0</v>
      </c>
      <c r="Q2154" s="1984" t="str" cm="1">
        <f t="array" aca="1" ref="Q2154" ca="1">IF(ISNUMBER(P2154),IF(P2154=100%,"CUMPLIDA",IF(AND(ISNUMBER(L2154),ISNUMBER(INDIRECT("FECHA_"&amp;$B2154,1))), IF(L2154&lt;=INDIRECT("FECHA_"&amp;$B2154,1),"INCUMPLIDA","PROCESO"), "VERIFICAR FECHA")),"SIN VALOR AVANCE")</f>
        <v>INCUMPLIDA</v>
      </c>
    </row>
    <row r="2155" spans="1:17" ht="45.75" x14ac:dyDescent="0.2">
      <c r="A2155" s="1990" t="s">
        <v>19</v>
      </c>
      <c r="B2155" s="1974" t="s">
        <v>14</v>
      </c>
      <c r="C2155" s="1976"/>
      <c r="D2155" s="1976"/>
      <c r="E2155" s="1978" t="s">
        <v>4214</v>
      </c>
      <c r="F2155" s="1978"/>
      <c r="G2155" s="1977" t="s">
        <v>2799</v>
      </c>
      <c r="H2155" s="1977" t="s">
        <v>101</v>
      </c>
      <c r="I2155" s="1979" t="s">
        <v>102</v>
      </c>
      <c r="J2155" s="1995">
        <v>1</v>
      </c>
      <c r="K2155" s="1986">
        <v>45323</v>
      </c>
      <c r="L2155" s="1986">
        <v>45747</v>
      </c>
      <c r="M2155" s="1982">
        <f t="shared" si="74"/>
        <v>60.571428571428569</v>
      </c>
      <c r="N2155" s="1983">
        <v>1</v>
      </c>
      <c r="O2155" s="1979" t="s">
        <v>4212</v>
      </c>
      <c r="P2155" s="1983">
        <f t="shared" si="75"/>
        <v>1</v>
      </c>
      <c r="Q2155" s="1984" t="str" cm="1">
        <f t="array" aca="1" ref="Q2155" ca="1">IF(ISNUMBER(P2155),IF(P2155=100%,"CUMPLIDA",IF(AND(ISNUMBER(L2155),ISNUMBER(INDIRECT("FECHA_"&amp;$B2155,1))), IF(L2155&lt;=INDIRECT("FECHA_"&amp;$B2155,1),"INCUMPLIDA","PROCESO"), "VERIFICAR FECHA")),"SIN VALOR AVANCE")</f>
        <v>CUMPLIDA</v>
      </c>
    </row>
    <row r="2156" spans="1:17" ht="45.75" x14ac:dyDescent="0.2">
      <c r="A2156" s="1990" t="s">
        <v>19</v>
      </c>
      <c r="B2156" s="1974" t="s">
        <v>14</v>
      </c>
      <c r="C2156" s="1976"/>
      <c r="D2156" s="1976"/>
      <c r="E2156" s="1978"/>
      <c r="F2156" s="1978"/>
      <c r="G2156" s="1977" t="s">
        <v>2801</v>
      </c>
      <c r="H2156" s="1977" t="s">
        <v>238</v>
      </c>
      <c r="I2156" s="1979" t="s">
        <v>239</v>
      </c>
      <c r="J2156" s="1995">
        <v>1</v>
      </c>
      <c r="K2156" s="1986">
        <v>45231</v>
      </c>
      <c r="L2156" s="1986">
        <v>45747</v>
      </c>
      <c r="M2156" s="1982">
        <f t="shared" si="74"/>
        <v>73.714285714285708</v>
      </c>
      <c r="N2156" s="1983">
        <v>1</v>
      </c>
      <c r="O2156" s="1979" t="s">
        <v>4212</v>
      </c>
      <c r="P2156" s="1983">
        <f t="shared" si="75"/>
        <v>1</v>
      </c>
      <c r="Q2156" s="1984" t="str" cm="1">
        <f t="array" aca="1" ref="Q2156" ca="1">IF(ISNUMBER(P2156),IF(P2156=100%,"CUMPLIDA",IF(AND(ISNUMBER(L2156),ISNUMBER(INDIRECT("FECHA_"&amp;$B2156,1))), IF(L2156&lt;=INDIRECT("FECHA_"&amp;$B2156,1),"INCUMPLIDA","PROCESO"), "VERIFICAR FECHA")),"SIN VALOR AVANCE")</f>
        <v>CUMPLIDA</v>
      </c>
    </row>
    <row r="2157" spans="1:17" ht="240.75" x14ac:dyDescent="0.2">
      <c r="A2157" s="1990" t="s">
        <v>19</v>
      </c>
      <c r="B2157" s="1974" t="s">
        <v>14</v>
      </c>
      <c r="C2157" s="1976"/>
      <c r="D2157" s="1976"/>
      <c r="E2157" s="1978"/>
      <c r="F2157" s="1978"/>
      <c r="G2157" s="1977" t="s">
        <v>2802</v>
      </c>
      <c r="H2157" s="1977" t="s">
        <v>104</v>
      </c>
      <c r="I2157" s="1979" t="s">
        <v>105</v>
      </c>
      <c r="J2157" s="1995">
        <v>1</v>
      </c>
      <c r="K2157" s="1986">
        <v>45323</v>
      </c>
      <c r="L2157" s="1986">
        <v>45747</v>
      </c>
      <c r="M2157" s="1982">
        <f t="shared" si="74"/>
        <v>60.571428571428569</v>
      </c>
      <c r="N2157" s="1983">
        <v>0</v>
      </c>
      <c r="O2157" s="1979" t="s">
        <v>6238</v>
      </c>
      <c r="P2157" s="1983">
        <f t="shared" si="75"/>
        <v>0</v>
      </c>
      <c r="Q2157" s="1984" t="str" cm="1">
        <f t="array" aca="1" ref="Q2157" ca="1">IF(ISNUMBER(P2157),IF(P2157=100%,"CUMPLIDA",IF(AND(ISNUMBER(L2157),ISNUMBER(INDIRECT("FECHA_"&amp;$B2157,1))), IF(L2157&lt;=INDIRECT("FECHA_"&amp;$B2157,1),"INCUMPLIDA","PROCESO"), "VERIFICAR FECHA")),"SIN VALOR AVANCE")</f>
        <v>INCUMPLIDA</v>
      </c>
    </row>
    <row r="2158" spans="1:17" ht="45.75" x14ac:dyDescent="0.2">
      <c r="A2158" s="1990" t="s">
        <v>19</v>
      </c>
      <c r="B2158" s="1974" t="s">
        <v>14</v>
      </c>
      <c r="C2158" s="1976"/>
      <c r="D2158" s="1976"/>
      <c r="E2158" s="1978"/>
      <c r="F2158" s="1978"/>
      <c r="G2158" s="1977" t="s">
        <v>2803</v>
      </c>
      <c r="H2158" s="1977" t="s">
        <v>106</v>
      </c>
      <c r="I2158" s="1979" t="s">
        <v>107</v>
      </c>
      <c r="J2158" s="1995">
        <v>1</v>
      </c>
      <c r="K2158" s="1986">
        <v>45231</v>
      </c>
      <c r="L2158" s="1986">
        <v>45747</v>
      </c>
      <c r="M2158" s="1982">
        <f>(L2158-K2158)/7</f>
        <v>73.714285714285708</v>
      </c>
      <c r="N2158" s="1983">
        <v>1</v>
      </c>
      <c r="O2158" s="1979" t="s">
        <v>4212</v>
      </c>
      <c r="P2158" s="1983">
        <f t="shared" si="75"/>
        <v>1</v>
      </c>
      <c r="Q2158" s="1984" t="str" cm="1">
        <f t="array" aca="1" ref="Q2158" ca="1">IF(ISNUMBER(P2158),IF(P2158=100%,"CUMPLIDA",IF(AND(ISNUMBER(L2158),ISNUMBER(INDIRECT("FECHA_"&amp;$B2158,1))), IF(L2158&lt;=INDIRECT("FECHA_"&amp;$B2158,1),"INCUMPLIDA","PROCESO"), "VERIFICAR FECHA")),"SIN VALOR AVANCE")</f>
        <v>CUMPLIDA</v>
      </c>
    </row>
    <row r="2159" spans="1:17" ht="270.75" x14ac:dyDescent="0.2">
      <c r="A2159" s="1990" t="s">
        <v>19</v>
      </c>
      <c r="B2159" s="1974" t="s">
        <v>14</v>
      </c>
      <c r="C2159" s="1976"/>
      <c r="D2159" s="1976"/>
      <c r="E2159" s="1978"/>
      <c r="F2159" s="1978"/>
      <c r="G2159" s="1977" t="s">
        <v>2804</v>
      </c>
      <c r="H2159" s="1977" t="s">
        <v>108</v>
      </c>
      <c r="I2159" s="1979" t="s">
        <v>109</v>
      </c>
      <c r="J2159" s="1995">
        <v>1</v>
      </c>
      <c r="K2159" s="1986">
        <v>45231</v>
      </c>
      <c r="L2159" s="1986">
        <v>45808</v>
      </c>
      <c r="M2159" s="1982">
        <f t="shared" ref="M2159:M2222" si="76">(L2159-K2159)/7</f>
        <v>82.428571428571431</v>
      </c>
      <c r="N2159" s="1983">
        <v>0</v>
      </c>
      <c r="O2159" s="1979" t="s">
        <v>4196</v>
      </c>
      <c r="P2159" s="1983">
        <f t="shared" si="75"/>
        <v>0</v>
      </c>
      <c r="Q2159" s="1984" t="str" cm="1">
        <f t="array" aca="1" ref="Q2159" ca="1">IF(ISNUMBER(P2159),IF(P2159=100%,"CUMPLIDA",IF(AND(ISNUMBER(L2159),ISNUMBER(INDIRECT("FECHA_"&amp;$B2159,1))), IF(L2159&lt;=INDIRECT("FECHA_"&amp;$B2159,1),"INCUMPLIDA","PROCESO"), "VERIFICAR FECHA")),"SIN VALOR AVANCE")</f>
        <v>PROCESO</v>
      </c>
    </row>
    <row r="2160" spans="1:17" ht="45.75" x14ac:dyDescent="0.2">
      <c r="A2160" s="1990" t="s">
        <v>19</v>
      </c>
      <c r="B2160" s="1974" t="s">
        <v>14</v>
      </c>
      <c r="C2160" s="1976"/>
      <c r="D2160" s="1976"/>
      <c r="E2160" s="1978"/>
      <c r="F2160" s="1978"/>
      <c r="G2160" s="1977" t="s">
        <v>2806</v>
      </c>
      <c r="H2160" s="1977" t="s">
        <v>111</v>
      </c>
      <c r="I2160" s="1979" t="s">
        <v>112</v>
      </c>
      <c r="J2160" s="1995">
        <v>8</v>
      </c>
      <c r="K2160" s="1986">
        <v>45839</v>
      </c>
      <c r="L2160" s="1986">
        <v>46568</v>
      </c>
      <c r="M2160" s="1982">
        <f t="shared" si="76"/>
        <v>104.14285714285714</v>
      </c>
      <c r="N2160" s="1983">
        <v>0</v>
      </c>
      <c r="O2160" s="1979" t="s">
        <v>4212</v>
      </c>
      <c r="P2160" s="1983">
        <f t="shared" si="75"/>
        <v>0</v>
      </c>
      <c r="Q2160" s="1984" t="str" cm="1">
        <f t="array" aca="1" ref="Q2160" ca="1">IF(ISNUMBER(P2160),IF(P2160=100%,"CUMPLIDA",IF(AND(ISNUMBER(L2160),ISNUMBER(INDIRECT("FECHA_"&amp;$B2160,1))), IF(L2160&lt;=INDIRECT("FECHA_"&amp;$B2160,1),"INCUMPLIDA","PROCESO"), "VERIFICAR FECHA")),"SIN VALOR AVANCE")</f>
        <v>PROCESO</v>
      </c>
    </row>
    <row r="2161" spans="1:17" ht="165.75" x14ac:dyDescent="0.2">
      <c r="A2161" s="1990" t="s">
        <v>19</v>
      </c>
      <c r="B2161" s="1974" t="s">
        <v>14</v>
      </c>
      <c r="C2161" s="1976"/>
      <c r="D2161" s="1976"/>
      <c r="E2161" s="1978"/>
      <c r="F2161" s="1978"/>
      <c r="G2161" s="1977" t="s">
        <v>2807</v>
      </c>
      <c r="H2161" s="1977" t="s">
        <v>115</v>
      </c>
      <c r="I2161" s="1979" t="s">
        <v>116</v>
      </c>
      <c r="J2161" s="1995">
        <v>1</v>
      </c>
      <c r="K2161" s="1986">
        <v>45839</v>
      </c>
      <c r="L2161" s="1986">
        <v>46568</v>
      </c>
      <c r="M2161" s="1982">
        <f t="shared" si="76"/>
        <v>104.14285714285714</v>
      </c>
      <c r="N2161" s="1983">
        <v>0</v>
      </c>
      <c r="O2161" s="1979" t="s">
        <v>4141</v>
      </c>
      <c r="P2161" s="1983">
        <f t="shared" si="75"/>
        <v>0</v>
      </c>
      <c r="Q2161" s="1984" t="str" cm="1">
        <f t="array" aca="1" ref="Q2161" ca="1">IF(ISNUMBER(P2161),IF(P2161=100%,"CUMPLIDA",IF(AND(ISNUMBER(L2161),ISNUMBER(INDIRECT("FECHA_"&amp;$B2161,1))), IF(L2161&lt;=INDIRECT("FECHA_"&amp;$B2161,1),"INCUMPLIDA","PROCESO"), "VERIFICAR FECHA")),"SIN VALOR AVANCE")</f>
        <v>PROCESO</v>
      </c>
    </row>
    <row r="2162" spans="1:17" ht="270.75" x14ac:dyDescent="0.2">
      <c r="A2162" s="1990" t="s">
        <v>19</v>
      </c>
      <c r="B2162" s="1974" t="s">
        <v>14</v>
      </c>
      <c r="C2162" s="1976"/>
      <c r="D2162" s="1976"/>
      <c r="E2162" s="1978"/>
      <c r="F2162" s="1978"/>
      <c r="G2162" s="1977" t="s">
        <v>2808</v>
      </c>
      <c r="H2162" s="1977" t="s">
        <v>118</v>
      </c>
      <c r="I2162" s="1979" t="s">
        <v>119</v>
      </c>
      <c r="J2162" s="1995">
        <v>2</v>
      </c>
      <c r="K2162" s="1986">
        <v>45839</v>
      </c>
      <c r="L2162" s="1986">
        <v>46568</v>
      </c>
      <c r="M2162" s="1982">
        <f t="shared" si="76"/>
        <v>104.14285714285714</v>
      </c>
      <c r="N2162" s="1983">
        <v>0</v>
      </c>
      <c r="O2162" s="1979" t="s">
        <v>4196</v>
      </c>
      <c r="P2162" s="1983">
        <f t="shared" si="75"/>
        <v>0</v>
      </c>
      <c r="Q2162" s="1984" t="str" cm="1">
        <f t="array" aca="1" ref="Q2162" ca="1">IF(ISNUMBER(P2162),IF(P2162=100%,"CUMPLIDA",IF(AND(ISNUMBER(L2162),ISNUMBER(INDIRECT("FECHA_"&amp;$B2162,1))), IF(L2162&lt;=INDIRECT("FECHA_"&amp;$B2162,1),"INCUMPLIDA","PROCESO"), "VERIFICAR FECHA")),"SIN VALOR AVANCE")</f>
        <v>PROCESO</v>
      </c>
    </row>
    <row r="2163" spans="1:17" ht="315" x14ac:dyDescent="0.2">
      <c r="A2163" s="1990" t="s">
        <v>19</v>
      </c>
      <c r="B2163" s="1974" t="s">
        <v>14</v>
      </c>
      <c r="C2163" s="1976"/>
      <c r="D2163" s="1976"/>
      <c r="E2163" s="1978"/>
      <c r="F2163" s="1978"/>
      <c r="G2163" s="1977" t="s">
        <v>4215</v>
      </c>
      <c r="H2163" s="1977" t="s">
        <v>4216</v>
      </c>
      <c r="I2163" s="1979" t="s">
        <v>4217</v>
      </c>
      <c r="J2163" s="1995">
        <v>1</v>
      </c>
      <c r="K2163" s="1981">
        <v>44621</v>
      </c>
      <c r="L2163" s="1981">
        <v>44773</v>
      </c>
      <c r="M2163" s="1982">
        <f t="shared" si="76"/>
        <v>21.714285714285715</v>
      </c>
      <c r="N2163" s="1983">
        <v>1</v>
      </c>
      <c r="O2163" s="1979" t="s">
        <v>4207</v>
      </c>
      <c r="P2163" s="1983">
        <f t="shared" si="75"/>
        <v>1</v>
      </c>
      <c r="Q2163" s="1984" t="str" cm="1">
        <f t="array" aca="1" ref="Q2163" ca="1">IF(ISNUMBER(P2163),IF(P2163=100%,"CUMPLIDA",IF(AND(ISNUMBER(L2163),ISNUMBER(INDIRECT("FECHA_"&amp;$B2163,1))), IF(L2163&lt;=INDIRECT("FECHA_"&amp;$B2163,1),"INCUMPLIDA","PROCESO"), "VERIFICAR FECHA")),"SIN VALOR AVANCE")</f>
        <v>CUMPLIDA</v>
      </c>
    </row>
    <row r="2164" spans="1:17" ht="45.75" x14ac:dyDescent="0.2">
      <c r="A2164" s="1990" t="s">
        <v>19</v>
      </c>
      <c r="B2164" s="1974" t="s">
        <v>14</v>
      </c>
      <c r="C2164" s="1976"/>
      <c r="D2164" s="1976"/>
      <c r="E2164" s="1978" t="s">
        <v>4218</v>
      </c>
      <c r="F2164" s="1978"/>
      <c r="G2164" s="2017" t="s">
        <v>4219</v>
      </c>
      <c r="H2164" s="1977" t="s">
        <v>4220</v>
      </c>
      <c r="I2164" s="1979" t="s">
        <v>4221</v>
      </c>
      <c r="J2164" s="1995">
        <v>1</v>
      </c>
      <c r="K2164" s="1981">
        <v>44652</v>
      </c>
      <c r="L2164" s="1981">
        <v>44712</v>
      </c>
      <c r="M2164" s="1982">
        <f t="shared" si="76"/>
        <v>8.5714285714285712</v>
      </c>
      <c r="N2164" s="1983">
        <v>1</v>
      </c>
      <c r="O2164" s="1979" t="s">
        <v>4207</v>
      </c>
      <c r="P2164" s="1983">
        <f t="shared" si="75"/>
        <v>1</v>
      </c>
      <c r="Q2164" s="1984" t="str" cm="1">
        <f t="array" aca="1" ref="Q2164" ca="1">IF(ISNUMBER(P2164),IF(P2164=100%,"CUMPLIDA",IF(AND(ISNUMBER(L2164),ISNUMBER(INDIRECT("FECHA_"&amp;$B2164,1))), IF(L2164&lt;=INDIRECT("FECHA_"&amp;$B2164,1),"INCUMPLIDA","PROCESO"), "VERIFICAR FECHA")),"SIN VALOR AVANCE")</f>
        <v>CUMPLIDA</v>
      </c>
    </row>
    <row r="2165" spans="1:17" ht="45.75" x14ac:dyDescent="0.2">
      <c r="A2165" s="1990" t="s">
        <v>19</v>
      </c>
      <c r="B2165" s="1974" t="s">
        <v>14</v>
      </c>
      <c r="C2165" s="1976"/>
      <c r="D2165" s="1976"/>
      <c r="E2165" s="1978"/>
      <c r="F2165" s="1978"/>
      <c r="G2165" s="2018"/>
      <c r="H2165" s="1977" t="s">
        <v>4222</v>
      </c>
      <c r="I2165" s="1979" t="s">
        <v>4223</v>
      </c>
      <c r="J2165" s="1995">
        <v>1</v>
      </c>
      <c r="K2165" s="1981">
        <v>44713</v>
      </c>
      <c r="L2165" s="1981">
        <v>44803</v>
      </c>
      <c r="M2165" s="1982">
        <f t="shared" si="76"/>
        <v>12.857142857142858</v>
      </c>
      <c r="N2165" s="1983">
        <v>1</v>
      </c>
      <c r="O2165" s="1979" t="s">
        <v>4207</v>
      </c>
      <c r="P2165" s="1983">
        <f t="shared" si="75"/>
        <v>1</v>
      </c>
      <c r="Q2165" s="1984" t="str" cm="1">
        <f t="array" aca="1" ref="Q2165" ca="1">IF(ISNUMBER(P2165),IF(P2165=100%,"CUMPLIDA",IF(AND(ISNUMBER(L2165),ISNUMBER(INDIRECT("FECHA_"&amp;$B2165,1))), IF(L2165&lt;=INDIRECT("FECHA_"&amp;$B2165,1),"INCUMPLIDA","PROCESO"), "VERIFICAR FECHA")),"SIN VALOR AVANCE")</f>
        <v>CUMPLIDA</v>
      </c>
    </row>
    <row r="2166" spans="1:17" ht="45.75" x14ac:dyDescent="0.2">
      <c r="A2166" s="1990" t="s">
        <v>19</v>
      </c>
      <c r="B2166" s="1974" t="s">
        <v>14</v>
      </c>
      <c r="C2166" s="1976"/>
      <c r="D2166" s="1976"/>
      <c r="E2166" s="1978"/>
      <c r="F2166" s="1978"/>
      <c r="G2166" s="2008" t="s">
        <v>4224</v>
      </c>
      <c r="H2166" s="1977" t="s">
        <v>4228</v>
      </c>
      <c r="I2166" s="1979" t="s">
        <v>4225</v>
      </c>
      <c r="J2166" s="1995">
        <v>6</v>
      </c>
      <c r="K2166" s="1981">
        <v>44652</v>
      </c>
      <c r="L2166" s="1981">
        <v>44809</v>
      </c>
      <c r="M2166" s="1982">
        <f>(L2166-K2166)/7</f>
        <v>22.428571428571427</v>
      </c>
      <c r="N2166" s="1983">
        <v>1</v>
      </c>
      <c r="O2166" s="1979" t="s">
        <v>4207</v>
      </c>
      <c r="P2166" s="1983">
        <f t="shared" si="75"/>
        <v>1</v>
      </c>
      <c r="Q2166" s="1984" t="str" cm="1">
        <f t="array" aca="1" ref="Q2166" ca="1">IF(ISNUMBER(P2166),IF(P2166=100%,"CUMPLIDA",IF(AND(ISNUMBER(L2166),ISNUMBER(INDIRECT("FECHA_"&amp;#REF!,1))), IF(L2166&lt;=INDIRECT("FECHA_"&amp;#REF!,1),"INCUMPLIDA","PROCESO"), "VERIFICAR FECHA")),"SIN VALOR AVANCE")</f>
        <v>CUMPLIDA</v>
      </c>
    </row>
    <row r="2167" spans="1:17" ht="45.75" x14ac:dyDescent="0.2">
      <c r="A2167" s="1990" t="s">
        <v>19</v>
      </c>
      <c r="B2167" s="1974" t="s">
        <v>14</v>
      </c>
      <c r="C2167" s="1976"/>
      <c r="D2167" s="1976"/>
      <c r="E2167" s="1978"/>
      <c r="F2167" s="1978"/>
      <c r="G2167" s="2009"/>
      <c r="H2167" s="1977" t="s">
        <v>4222</v>
      </c>
      <c r="I2167" s="1979" t="s">
        <v>4225</v>
      </c>
      <c r="J2167" s="1995">
        <v>6</v>
      </c>
      <c r="K2167" s="1981">
        <v>44652</v>
      </c>
      <c r="L2167" s="1981">
        <v>44809</v>
      </c>
      <c r="M2167" s="1982">
        <f>(L2167-K2167)/7</f>
        <v>22.428571428571427</v>
      </c>
      <c r="N2167" s="1983">
        <v>1</v>
      </c>
      <c r="O2167" s="1979" t="s">
        <v>4207</v>
      </c>
      <c r="P2167" s="1983">
        <f>IF(B2166="ITRC",N2167,N2167/J2167)</f>
        <v>1</v>
      </c>
      <c r="Q2167" s="1984" t="str" cm="1">
        <f t="array" aca="1" ref="Q2167" ca="1">IF(ISNUMBER(P2167),IF(P2167=100%,"CUMPLIDA",IF(AND(ISNUMBER(L2167),ISNUMBER(INDIRECT("FECHA_"&amp;$B2166,1))), IF(L2167&lt;=INDIRECT("FECHA_"&amp;$B2166,1),"INCUMPLIDA","PROCESO"), "VERIFICAR FECHA")),"SIN VALOR AVANCE")</f>
        <v>CUMPLIDA</v>
      </c>
    </row>
    <row r="2168" spans="1:17" ht="60" x14ac:dyDescent="0.2">
      <c r="A2168" s="1990" t="s">
        <v>19</v>
      </c>
      <c r="B2168" s="1974" t="s">
        <v>14</v>
      </c>
      <c r="C2168" s="1976"/>
      <c r="D2168" s="1976"/>
      <c r="E2168" s="1978"/>
      <c r="F2168" s="1978"/>
      <c r="G2168" s="2008" t="s">
        <v>4226</v>
      </c>
      <c r="H2168" s="1977" t="s">
        <v>6275</v>
      </c>
      <c r="I2168" s="1979" t="s">
        <v>4227</v>
      </c>
      <c r="J2168" s="1995">
        <v>6</v>
      </c>
      <c r="K2168" s="1981">
        <v>44656</v>
      </c>
      <c r="L2168" s="1981">
        <v>44819</v>
      </c>
      <c r="M2168" s="1982">
        <f t="shared" ref="M2168:M2231" si="77">(L2168-K2168)/7</f>
        <v>23.285714285714285</v>
      </c>
      <c r="N2168" s="1983">
        <v>1</v>
      </c>
      <c r="O2168" s="1979" t="s">
        <v>4207</v>
      </c>
      <c r="P2168" s="1983">
        <f t="shared" ref="P2168:P2231" si="78">IF(B2168="ITRC",N2168,N2168/J2168)</f>
        <v>1</v>
      </c>
      <c r="Q2168" s="1984" t="str" cm="1">
        <f t="array" aca="1" ref="Q2168" ca="1">IF(ISNUMBER(P2168),IF(P2168=100%,"CUMPLIDA",IF(AND(ISNUMBER(L2168),ISNUMBER(INDIRECT("FECHA_"&amp;$B2168,1))), IF(L2168&lt;=INDIRECT("FECHA_"&amp;$B2168,1),"INCUMPLIDA","PROCESO"), "VERIFICAR FECHA")),"SIN VALOR AVANCE")</f>
        <v>CUMPLIDA</v>
      </c>
    </row>
    <row r="2169" spans="1:17" ht="60" x14ac:dyDescent="0.2">
      <c r="A2169" s="1990" t="s">
        <v>19</v>
      </c>
      <c r="B2169" s="1974" t="s">
        <v>14</v>
      </c>
      <c r="C2169" s="1976"/>
      <c r="D2169" s="1976"/>
      <c r="E2169" s="1978"/>
      <c r="F2169" s="1978"/>
      <c r="G2169" s="2010"/>
      <c r="H2169" s="1977" t="s">
        <v>4222</v>
      </c>
      <c r="I2169" s="1979" t="s">
        <v>4227</v>
      </c>
      <c r="J2169" s="1995">
        <v>6</v>
      </c>
      <c r="K2169" s="1981">
        <v>44656</v>
      </c>
      <c r="L2169" s="1981">
        <v>44819</v>
      </c>
      <c r="M2169" s="1982">
        <f t="shared" si="77"/>
        <v>23.285714285714285</v>
      </c>
      <c r="N2169" s="1983">
        <v>1</v>
      </c>
      <c r="O2169" s="1979" t="s">
        <v>4207</v>
      </c>
      <c r="P2169" s="1983">
        <f t="shared" si="78"/>
        <v>1</v>
      </c>
      <c r="Q2169" s="1984" t="str" cm="1">
        <f t="array" aca="1" ref="Q2169" ca="1">IF(ISNUMBER(P2169),IF(P2169=100%,"CUMPLIDA",IF(AND(ISNUMBER(L2169),ISNUMBER(INDIRECT("FECHA_"&amp;$B2169,1))), IF(L2169&lt;=INDIRECT("FECHA_"&amp;$B2169,1),"INCUMPLIDA","PROCESO"), "VERIFICAR FECHA")),"SIN VALOR AVANCE")</f>
        <v>CUMPLIDA</v>
      </c>
    </row>
    <row r="2170" spans="1:17" ht="225" x14ac:dyDescent="0.2">
      <c r="A2170" s="1990" t="s">
        <v>19</v>
      </c>
      <c r="B2170" s="1974" t="s">
        <v>14</v>
      </c>
      <c r="C2170" s="1976"/>
      <c r="D2170" s="1976"/>
      <c r="E2170" s="1978"/>
      <c r="F2170" s="1978"/>
      <c r="G2170" s="1977" t="s">
        <v>4229</v>
      </c>
      <c r="H2170" s="1977" t="s">
        <v>4230</v>
      </c>
      <c r="I2170" s="1979" t="s">
        <v>4231</v>
      </c>
      <c r="J2170" s="1995">
        <v>1</v>
      </c>
      <c r="K2170" s="1981">
        <v>44621</v>
      </c>
      <c r="L2170" s="1981">
        <v>44773</v>
      </c>
      <c r="M2170" s="1982">
        <f t="shared" si="77"/>
        <v>21.714285714285715</v>
      </c>
      <c r="N2170" s="1983">
        <v>1</v>
      </c>
      <c r="O2170" s="1979" t="s">
        <v>4207</v>
      </c>
      <c r="P2170" s="1983">
        <f t="shared" si="78"/>
        <v>1</v>
      </c>
      <c r="Q2170" s="1984" t="str" cm="1">
        <f t="array" aca="1" ref="Q2170" ca="1">IF(ISNUMBER(P2170),IF(P2170=100%,"CUMPLIDA",IF(AND(ISNUMBER(L2170),ISNUMBER(INDIRECT("FECHA_"&amp;$B2170,1))), IF(L2170&lt;=INDIRECT("FECHA_"&amp;$B2170,1),"INCUMPLIDA","PROCESO"), "VERIFICAR FECHA")),"SIN VALOR AVANCE")</f>
        <v>CUMPLIDA</v>
      </c>
    </row>
    <row r="2171" spans="1:17" ht="60.75" x14ac:dyDescent="0.2">
      <c r="A2171" s="1990" t="s">
        <v>19</v>
      </c>
      <c r="B2171" s="1974" t="s">
        <v>14</v>
      </c>
      <c r="C2171" s="2003" t="s">
        <v>4232</v>
      </c>
      <c r="D2171" s="2003" t="s">
        <v>4233</v>
      </c>
      <c r="E2171" s="2008" t="s">
        <v>4234</v>
      </c>
      <c r="F2171" s="2003" t="s">
        <v>4235</v>
      </c>
      <c r="G2171" s="1977" t="s">
        <v>3456</v>
      </c>
      <c r="H2171" s="1977" t="s">
        <v>2794</v>
      </c>
      <c r="I2171" s="1979" t="s">
        <v>2795</v>
      </c>
      <c r="J2171" s="1995">
        <v>1</v>
      </c>
      <c r="K2171" s="1981">
        <v>45231</v>
      </c>
      <c r="L2171" s="1981">
        <v>45504</v>
      </c>
      <c r="M2171" s="1982">
        <f t="shared" si="77"/>
        <v>39</v>
      </c>
      <c r="N2171" s="1983">
        <v>1</v>
      </c>
      <c r="O2171" s="1979" t="s">
        <v>4236</v>
      </c>
      <c r="P2171" s="1983">
        <f t="shared" si="78"/>
        <v>1</v>
      </c>
      <c r="Q2171" s="1984" t="str" cm="1">
        <f t="array" aca="1" ref="Q2171" ca="1">IF(ISNUMBER(P2171),IF(P2171=100%,"CUMPLIDA",IF(AND(ISNUMBER(L2171),ISNUMBER(INDIRECT("FECHA_"&amp;$B2171,1))), IF(L2171&lt;=INDIRECT("FECHA_"&amp;$B2171,1),"INCUMPLIDA","PROCESO"), "VERIFICAR FECHA")),"SIN VALOR AVANCE")</f>
        <v>CUMPLIDA</v>
      </c>
    </row>
    <row r="2172" spans="1:17" ht="180.75" x14ac:dyDescent="0.2">
      <c r="A2172" s="1990" t="s">
        <v>19</v>
      </c>
      <c r="B2172" s="1974" t="s">
        <v>14</v>
      </c>
      <c r="C2172" s="2004"/>
      <c r="D2172" s="2004"/>
      <c r="E2172" s="2009"/>
      <c r="F2172" s="2004"/>
      <c r="G2172" s="1977" t="s">
        <v>3459</v>
      </c>
      <c r="H2172" s="1977" t="s">
        <v>2168</v>
      </c>
      <c r="I2172" s="1979" t="s">
        <v>99</v>
      </c>
      <c r="J2172" s="1995">
        <v>1</v>
      </c>
      <c r="K2172" s="1981">
        <v>45323</v>
      </c>
      <c r="L2172" s="1981">
        <v>45747</v>
      </c>
      <c r="M2172" s="1982">
        <f t="shared" si="77"/>
        <v>60.571428571428569</v>
      </c>
      <c r="N2172" s="1983">
        <v>1</v>
      </c>
      <c r="O2172" s="1979" t="s">
        <v>4237</v>
      </c>
      <c r="P2172" s="1983">
        <f t="shared" si="78"/>
        <v>1</v>
      </c>
      <c r="Q2172" s="1984" t="str" cm="1">
        <f t="array" aca="1" ref="Q2172" ca="1">IF(ISNUMBER(P2172),IF(P2172=100%,"CUMPLIDA",IF(AND(ISNUMBER(L2172),ISNUMBER(INDIRECT("FECHA_"&amp;$B2172,1))), IF(L2172&lt;=INDIRECT("FECHA_"&amp;$B2172,1),"INCUMPLIDA","PROCESO"), "VERIFICAR FECHA")),"SIN VALOR AVANCE")</f>
        <v>CUMPLIDA</v>
      </c>
    </row>
    <row r="2173" spans="1:17" ht="60.75" x14ac:dyDescent="0.2">
      <c r="A2173" s="1990" t="s">
        <v>19</v>
      </c>
      <c r="B2173" s="1974" t="s">
        <v>14</v>
      </c>
      <c r="C2173" s="2004"/>
      <c r="D2173" s="2004"/>
      <c r="E2173" s="2009"/>
      <c r="F2173" s="2004"/>
      <c r="G2173" s="1977" t="s">
        <v>4051</v>
      </c>
      <c r="H2173" s="1977" t="s">
        <v>101</v>
      </c>
      <c r="I2173" s="1979" t="s">
        <v>102</v>
      </c>
      <c r="J2173" s="1995">
        <v>1</v>
      </c>
      <c r="K2173" s="1981">
        <v>45323</v>
      </c>
      <c r="L2173" s="1981">
        <v>45747</v>
      </c>
      <c r="M2173" s="1982">
        <f t="shared" si="77"/>
        <v>60.571428571428569</v>
      </c>
      <c r="N2173" s="1983">
        <v>1</v>
      </c>
      <c r="O2173" s="1979" t="s">
        <v>4236</v>
      </c>
      <c r="P2173" s="1983">
        <f t="shared" si="78"/>
        <v>1</v>
      </c>
      <c r="Q2173" s="1984" t="str" cm="1">
        <f t="array" aca="1" ref="Q2173" ca="1">IF(ISNUMBER(P2173),IF(P2173=100%,"CUMPLIDA",IF(AND(ISNUMBER(L2173),ISNUMBER(INDIRECT("FECHA_"&amp;$B2173,1))), IF(L2173&lt;=INDIRECT("FECHA_"&amp;$B2173,1),"INCUMPLIDA","PROCESO"), "VERIFICAR FECHA")),"SIN VALOR AVANCE")</f>
        <v>CUMPLIDA</v>
      </c>
    </row>
    <row r="2174" spans="1:17" ht="60.75" x14ac:dyDescent="0.2">
      <c r="A2174" s="1990" t="s">
        <v>19</v>
      </c>
      <c r="B2174" s="1974" t="s">
        <v>14</v>
      </c>
      <c r="C2174" s="2004"/>
      <c r="D2174" s="2004"/>
      <c r="E2174" s="2009"/>
      <c r="F2174" s="2004"/>
      <c r="G2174" s="1977" t="s">
        <v>4052</v>
      </c>
      <c r="H2174" s="1977" t="s">
        <v>238</v>
      </c>
      <c r="I2174" s="1979" t="s">
        <v>239</v>
      </c>
      <c r="J2174" s="1995">
        <v>1</v>
      </c>
      <c r="K2174" s="1981">
        <v>45231</v>
      </c>
      <c r="L2174" s="1981">
        <v>45747</v>
      </c>
      <c r="M2174" s="1982">
        <f t="shared" si="77"/>
        <v>73.714285714285708</v>
      </c>
      <c r="N2174" s="1983">
        <v>0.9</v>
      </c>
      <c r="O2174" s="1979" t="s">
        <v>4236</v>
      </c>
      <c r="P2174" s="1983">
        <f t="shared" si="78"/>
        <v>0.9</v>
      </c>
      <c r="Q2174" s="1984" t="str" cm="1">
        <f t="array" aca="1" ref="Q2174" ca="1">IF(ISNUMBER(P2174),IF(P2174=100%,"CUMPLIDA",IF(AND(ISNUMBER(L2174),ISNUMBER(INDIRECT("FECHA_"&amp;$B2174,1))), IF(L2174&lt;=INDIRECT("FECHA_"&amp;$B2174,1),"INCUMPLIDA","PROCESO"), "VERIFICAR FECHA")),"SIN VALOR AVANCE")</f>
        <v>INCUMPLIDA</v>
      </c>
    </row>
    <row r="2175" spans="1:17" ht="180.75" x14ac:dyDescent="0.2">
      <c r="A2175" s="1990" t="s">
        <v>19</v>
      </c>
      <c r="B2175" s="1974" t="s">
        <v>14</v>
      </c>
      <c r="C2175" s="2004"/>
      <c r="D2175" s="2004"/>
      <c r="E2175" s="2009"/>
      <c r="F2175" s="2004"/>
      <c r="G2175" s="1977" t="s">
        <v>3565</v>
      </c>
      <c r="H2175" s="1977" t="s">
        <v>104</v>
      </c>
      <c r="I2175" s="1979" t="s">
        <v>105</v>
      </c>
      <c r="J2175" s="1995">
        <v>1</v>
      </c>
      <c r="K2175" s="1981">
        <v>45323</v>
      </c>
      <c r="L2175" s="1981">
        <v>45747</v>
      </c>
      <c r="M2175" s="1982">
        <f t="shared" si="77"/>
        <v>60.571428571428569</v>
      </c>
      <c r="N2175" s="1983">
        <v>1</v>
      </c>
      <c r="O2175" s="1979" t="s">
        <v>4237</v>
      </c>
      <c r="P2175" s="1983">
        <f t="shared" si="78"/>
        <v>1</v>
      </c>
      <c r="Q2175" s="1984" t="str" cm="1">
        <f t="array" aca="1" ref="Q2175" ca="1">IF(ISNUMBER(P2175),IF(P2175=100%,"CUMPLIDA",IF(AND(ISNUMBER(L2175),ISNUMBER(INDIRECT("FECHA_"&amp;$B2175,1))), IF(L2175&lt;=INDIRECT("FECHA_"&amp;$B2175,1),"INCUMPLIDA","PROCESO"), "VERIFICAR FECHA")),"SIN VALOR AVANCE")</f>
        <v>CUMPLIDA</v>
      </c>
    </row>
    <row r="2176" spans="1:17" ht="60.75" x14ac:dyDescent="0.2">
      <c r="A2176" s="1990" t="s">
        <v>19</v>
      </c>
      <c r="B2176" s="1974" t="s">
        <v>14</v>
      </c>
      <c r="C2176" s="2004"/>
      <c r="D2176" s="2004"/>
      <c r="E2176" s="2009"/>
      <c r="F2176" s="2004"/>
      <c r="G2176" s="1977" t="s">
        <v>3566</v>
      </c>
      <c r="H2176" s="1977" t="s">
        <v>106</v>
      </c>
      <c r="I2176" s="1979" t="s">
        <v>107</v>
      </c>
      <c r="J2176" s="1995">
        <v>1</v>
      </c>
      <c r="K2176" s="1981">
        <v>45231</v>
      </c>
      <c r="L2176" s="1981">
        <v>45747</v>
      </c>
      <c r="M2176" s="1982">
        <f t="shared" si="77"/>
        <v>73.714285714285708</v>
      </c>
      <c r="N2176" s="2007">
        <v>1</v>
      </c>
      <c r="O2176" s="1979" t="s">
        <v>4236</v>
      </c>
      <c r="P2176" s="1983">
        <f t="shared" si="78"/>
        <v>1</v>
      </c>
      <c r="Q2176" s="1984" t="str" cm="1">
        <f t="array" aca="1" ref="Q2176" ca="1">IF(ISNUMBER(P2176),IF(P2176=100%,"CUMPLIDA",IF(AND(ISNUMBER(L2176),ISNUMBER(INDIRECT("FECHA_"&amp;$B2176,1))), IF(L2176&lt;=INDIRECT("FECHA_"&amp;$B2176,1),"INCUMPLIDA","PROCESO"), "VERIFICAR FECHA")),"SIN VALOR AVANCE")</f>
        <v>CUMPLIDA</v>
      </c>
    </row>
    <row r="2177" spans="1:17" ht="270.75" x14ac:dyDescent="0.2">
      <c r="A2177" s="1990" t="s">
        <v>19</v>
      </c>
      <c r="B2177" s="1974" t="s">
        <v>14</v>
      </c>
      <c r="C2177" s="2004"/>
      <c r="D2177" s="2004"/>
      <c r="E2177" s="2009"/>
      <c r="F2177" s="2004"/>
      <c r="G2177" s="1977" t="s">
        <v>3567</v>
      </c>
      <c r="H2177" s="1977" t="s">
        <v>108</v>
      </c>
      <c r="I2177" s="1979" t="s">
        <v>109</v>
      </c>
      <c r="J2177" s="1995">
        <v>1</v>
      </c>
      <c r="K2177" s="1981">
        <v>45231</v>
      </c>
      <c r="L2177" s="1981">
        <v>45808</v>
      </c>
      <c r="M2177" s="1982">
        <f t="shared" si="77"/>
        <v>82.428571428571431</v>
      </c>
      <c r="N2177" s="2007">
        <v>0</v>
      </c>
      <c r="O2177" s="1979" t="s">
        <v>4196</v>
      </c>
      <c r="P2177" s="1983">
        <f t="shared" si="78"/>
        <v>0</v>
      </c>
      <c r="Q2177" s="1984" t="str" cm="1">
        <f t="array" aca="1" ref="Q2177" ca="1">IF(ISNUMBER(P2177),IF(P2177=100%,"CUMPLIDA",IF(AND(ISNUMBER(L2177),ISNUMBER(INDIRECT("FECHA_"&amp;$B2177,1))), IF(L2177&lt;=INDIRECT("FECHA_"&amp;$B2177,1),"INCUMPLIDA","PROCESO"), "VERIFICAR FECHA")),"SIN VALOR AVANCE")</f>
        <v>PROCESO</v>
      </c>
    </row>
    <row r="2178" spans="1:17" ht="60.75" x14ac:dyDescent="0.2">
      <c r="A2178" s="1990" t="s">
        <v>19</v>
      </c>
      <c r="B2178" s="1974" t="s">
        <v>14</v>
      </c>
      <c r="C2178" s="2004"/>
      <c r="D2178" s="2004"/>
      <c r="E2178" s="2009"/>
      <c r="F2178" s="2004"/>
      <c r="G2178" s="1977" t="s">
        <v>3570</v>
      </c>
      <c r="H2178" s="1977" t="s">
        <v>111</v>
      </c>
      <c r="I2178" s="1979" t="s">
        <v>112</v>
      </c>
      <c r="J2178" s="1995">
        <v>10</v>
      </c>
      <c r="K2178" s="1981">
        <v>45809</v>
      </c>
      <c r="L2178" s="1981">
        <v>46752</v>
      </c>
      <c r="M2178" s="1982">
        <f t="shared" si="77"/>
        <v>134.71428571428572</v>
      </c>
      <c r="N2178" s="2007">
        <v>0</v>
      </c>
      <c r="O2178" s="1979" t="s">
        <v>4236</v>
      </c>
      <c r="P2178" s="1983">
        <f t="shared" si="78"/>
        <v>0</v>
      </c>
      <c r="Q2178" s="1984" t="str" cm="1">
        <f t="array" aca="1" ref="Q2178" ca="1">IF(ISNUMBER(P2178),IF(P2178=100%,"CUMPLIDA",IF(AND(ISNUMBER(L2178),ISNUMBER(INDIRECT("FECHA_"&amp;$B2178,1))), IF(L2178&lt;=INDIRECT("FECHA_"&amp;$B2178,1),"INCUMPLIDA","PROCESO"), "VERIFICAR FECHA")),"SIN VALOR AVANCE")</f>
        <v>PROCESO</v>
      </c>
    </row>
    <row r="2179" spans="1:17" ht="180.75" x14ac:dyDescent="0.2">
      <c r="A2179" s="1990" t="s">
        <v>19</v>
      </c>
      <c r="B2179" s="1974" t="s">
        <v>14</v>
      </c>
      <c r="C2179" s="2004"/>
      <c r="D2179" s="2004"/>
      <c r="E2179" s="2009"/>
      <c r="F2179" s="2004"/>
      <c r="G2179" s="1977" t="s">
        <v>3571</v>
      </c>
      <c r="H2179" s="1977" t="s">
        <v>115</v>
      </c>
      <c r="I2179" s="1979" t="s">
        <v>116</v>
      </c>
      <c r="J2179" s="1995">
        <v>1</v>
      </c>
      <c r="K2179" s="1981">
        <v>45809</v>
      </c>
      <c r="L2179" s="1981">
        <v>46752</v>
      </c>
      <c r="M2179" s="1982">
        <f t="shared" si="77"/>
        <v>134.71428571428572</v>
      </c>
      <c r="N2179" s="2007">
        <v>0</v>
      </c>
      <c r="O2179" s="1979" t="s">
        <v>4237</v>
      </c>
      <c r="P2179" s="1983">
        <f t="shared" si="78"/>
        <v>0</v>
      </c>
      <c r="Q2179" s="1984" t="str" cm="1">
        <f t="array" aca="1" ref="Q2179" ca="1">IF(ISNUMBER(P2179),IF(P2179=100%,"CUMPLIDA",IF(AND(ISNUMBER(L2179),ISNUMBER(INDIRECT("FECHA_"&amp;$B2179,1))), IF(L2179&lt;=INDIRECT("FECHA_"&amp;$B2179,1),"INCUMPLIDA","PROCESO"), "VERIFICAR FECHA")),"SIN VALOR AVANCE")</f>
        <v>PROCESO</v>
      </c>
    </row>
    <row r="2180" spans="1:17" ht="270.75" x14ac:dyDescent="0.2">
      <c r="A2180" s="1990" t="s">
        <v>19</v>
      </c>
      <c r="B2180" s="1974" t="s">
        <v>14</v>
      </c>
      <c r="C2180" s="2004"/>
      <c r="D2180" s="2004"/>
      <c r="E2180" s="2010"/>
      <c r="F2180" s="2004"/>
      <c r="G2180" s="1977" t="s">
        <v>3572</v>
      </c>
      <c r="H2180" s="1977" t="s">
        <v>118</v>
      </c>
      <c r="I2180" s="1979" t="s">
        <v>119</v>
      </c>
      <c r="J2180" s="1995">
        <v>2</v>
      </c>
      <c r="K2180" s="1981">
        <v>45809</v>
      </c>
      <c r="L2180" s="1981">
        <v>46752</v>
      </c>
      <c r="M2180" s="1982">
        <f t="shared" si="77"/>
        <v>134.71428571428572</v>
      </c>
      <c r="N2180" s="2007">
        <v>0</v>
      </c>
      <c r="O2180" s="1979" t="s">
        <v>4196</v>
      </c>
      <c r="P2180" s="1983">
        <f t="shared" si="78"/>
        <v>0</v>
      </c>
      <c r="Q2180" s="1984" t="str" cm="1">
        <f t="array" aca="1" ref="Q2180" ca="1">IF(ISNUMBER(P2180),IF(P2180=100%,"CUMPLIDA",IF(AND(ISNUMBER(L2180),ISNUMBER(INDIRECT("FECHA_"&amp;$B2180,1))), IF(L2180&lt;=INDIRECT("FECHA_"&amp;$B2180,1),"INCUMPLIDA","PROCESO"), "VERIFICAR FECHA")),"SIN VALOR AVANCE")</f>
        <v>PROCESO</v>
      </c>
    </row>
    <row r="2181" spans="1:17" ht="60.75" x14ac:dyDescent="0.2">
      <c r="A2181" s="1990" t="s">
        <v>19</v>
      </c>
      <c r="B2181" s="1974" t="s">
        <v>14</v>
      </c>
      <c r="C2181" s="2004"/>
      <c r="D2181" s="2004"/>
      <c r="E2181" s="1978" t="s">
        <v>4238</v>
      </c>
      <c r="F2181" s="2004"/>
      <c r="G2181" s="1977" t="s">
        <v>3456</v>
      </c>
      <c r="H2181" s="1977" t="s">
        <v>2794</v>
      </c>
      <c r="I2181" s="1979" t="s">
        <v>2795</v>
      </c>
      <c r="J2181" s="1995">
        <v>1</v>
      </c>
      <c r="K2181" s="1981">
        <v>45231</v>
      </c>
      <c r="L2181" s="1981">
        <v>45504</v>
      </c>
      <c r="M2181" s="1982">
        <f t="shared" si="77"/>
        <v>39</v>
      </c>
      <c r="N2181" s="1983">
        <v>1</v>
      </c>
      <c r="O2181" s="1989" t="s">
        <v>4239</v>
      </c>
      <c r="P2181" s="1983">
        <f t="shared" si="78"/>
        <v>1</v>
      </c>
      <c r="Q2181" s="1984" t="str" cm="1">
        <f t="array" aca="1" ref="Q2181" ca="1">IF(ISNUMBER(P2181),IF(P2181=100%,"CUMPLIDA",IF(AND(ISNUMBER(L2181),ISNUMBER(INDIRECT("FECHA_"&amp;$B2181,1))), IF(L2181&lt;=INDIRECT("FECHA_"&amp;$B2181,1),"INCUMPLIDA","PROCESO"), "VERIFICAR FECHA")),"SIN VALOR AVANCE")</f>
        <v>CUMPLIDA</v>
      </c>
    </row>
    <row r="2182" spans="1:17" ht="180.75" x14ac:dyDescent="0.2">
      <c r="A2182" s="1990" t="s">
        <v>19</v>
      </c>
      <c r="B2182" s="1974" t="s">
        <v>14</v>
      </c>
      <c r="C2182" s="2004"/>
      <c r="D2182" s="2004"/>
      <c r="E2182" s="1978"/>
      <c r="F2182" s="2004"/>
      <c r="G2182" s="1977" t="s">
        <v>3459</v>
      </c>
      <c r="H2182" s="1977" t="s">
        <v>2168</v>
      </c>
      <c r="I2182" s="1979" t="s">
        <v>99</v>
      </c>
      <c r="J2182" s="1995">
        <v>1</v>
      </c>
      <c r="K2182" s="1981">
        <v>45566</v>
      </c>
      <c r="L2182" s="1981">
        <v>45626</v>
      </c>
      <c r="M2182" s="1982">
        <f t="shared" si="77"/>
        <v>8.5714285714285712</v>
      </c>
      <c r="N2182" s="1983">
        <v>1</v>
      </c>
      <c r="O2182" s="1979" t="s">
        <v>4237</v>
      </c>
      <c r="P2182" s="1983">
        <f t="shared" si="78"/>
        <v>1</v>
      </c>
      <c r="Q2182" s="1984" t="str" cm="1">
        <f t="array" aca="1" ref="Q2182" ca="1">IF(ISNUMBER(P2182),IF(P2182=100%,"CUMPLIDA",IF(AND(ISNUMBER(L2182),ISNUMBER(INDIRECT("FECHA_"&amp;$B2182,1))), IF(L2182&lt;=INDIRECT("FECHA_"&amp;$B2182,1),"INCUMPLIDA","PROCESO"), "VERIFICAR FECHA")),"SIN VALOR AVANCE")</f>
        <v>CUMPLIDA</v>
      </c>
    </row>
    <row r="2183" spans="1:17" ht="60.75" x14ac:dyDescent="0.2">
      <c r="A2183" s="1990" t="s">
        <v>19</v>
      </c>
      <c r="B2183" s="1974" t="s">
        <v>14</v>
      </c>
      <c r="C2183" s="2004"/>
      <c r="D2183" s="2004"/>
      <c r="E2183" s="1978"/>
      <c r="F2183" s="2004"/>
      <c r="G2183" s="1977" t="s">
        <v>4051</v>
      </c>
      <c r="H2183" s="1977" t="s">
        <v>101</v>
      </c>
      <c r="I2183" s="1979" t="s">
        <v>102</v>
      </c>
      <c r="J2183" s="1995">
        <v>1</v>
      </c>
      <c r="K2183" s="1981">
        <v>45566</v>
      </c>
      <c r="L2183" s="1981">
        <v>45626</v>
      </c>
      <c r="M2183" s="1982">
        <f t="shared" si="77"/>
        <v>8.5714285714285712</v>
      </c>
      <c r="N2183" s="1983">
        <v>1</v>
      </c>
      <c r="O2183" s="1989" t="s">
        <v>4239</v>
      </c>
      <c r="P2183" s="1983">
        <f t="shared" si="78"/>
        <v>1</v>
      </c>
      <c r="Q2183" s="1984" t="str" cm="1">
        <f t="array" aca="1" ref="Q2183" ca="1">IF(ISNUMBER(P2183),IF(P2183=100%,"CUMPLIDA",IF(AND(ISNUMBER(L2183),ISNUMBER(INDIRECT("FECHA_"&amp;$B2183,1))), IF(L2183&lt;=INDIRECT("FECHA_"&amp;$B2183,1),"INCUMPLIDA","PROCESO"), "VERIFICAR FECHA")),"SIN VALOR AVANCE")</f>
        <v>CUMPLIDA</v>
      </c>
    </row>
    <row r="2184" spans="1:17" ht="60.75" x14ac:dyDescent="0.2">
      <c r="A2184" s="1990" t="s">
        <v>19</v>
      </c>
      <c r="B2184" s="1974" t="s">
        <v>14</v>
      </c>
      <c r="C2184" s="2004"/>
      <c r="D2184" s="2004"/>
      <c r="E2184" s="1978"/>
      <c r="F2184" s="2004"/>
      <c r="G2184" s="1977" t="s">
        <v>4052</v>
      </c>
      <c r="H2184" s="1977" t="s">
        <v>238</v>
      </c>
      <c r="I2184" s="1979" t="s">
        <v>239</v>
      </c>
      <c r="J2184" s="1995">
        <v>1</v>
      </c>
      <c r="K2184" s="1981">
        <v>45231</v>
      </c>
      <c r="L2184" s="1981">
        <v>45747</v>
      </c>
      <c r="M2184" s="1982">
        <f t="shared" si="77"/>
        <v>73.714285714285708</v>
      </c>
      <c r="N2184" s="1983">
        <v>0.9</v>
      </c>
      <c r="O2184" s="1979" t="s">
        <v>4236</v>
      </c>
      <c r="P2184" s="1983">
        <f t="shared" si="78"/>
        <v>0.9</v>
      </c>
      <c r="Q2184" s="1984" t="str" cm="1">
        <f t="array" aca="1" ref="Q2184" ca="1">IF(ISNUMBER(P2184),IF(P2184=100%,"CUMPLIDA",IF(AND(ISNUMBER(L2184),ISNUMBER(INDIRECT("FECHA_"&amp;$B2184,1))), IF(L2184&lt;=INDIRECT("FECHA_"&amp;$B2184,1),"INCUMPLIDA","PROCESO"), "VERIFICAR FECHA")),"SIN VALOR AVANCE")</f>
        <v>INCUMPLIDA</v>
      </c>
    </row>
    <row r="2185" spans="1:17" ht="180.75" x14ac:dyDescent="0.2">
      <c r="A2185" s="1990" t="s">
        <v>19</v>
      </c>
      <c r="B2185" s="1974" t="s">
        <v>14</v>
      </c>
      <c r="C2185" s="2004"/>
      <c r="D2185" s="2004"/>
      <c r="E2185" s="1978"/>
      <c r="F2185" s="2004"/>
      <c r="G2185" s="1977" t="s">
        <v>3565</v>
      </c>
      <c r="H2185" s="1977" t="s">
        <v>104</v>
      </c>
      <c r="I2185" s="1979" t="s">
        <v>105</v>
      </c>
      <c r="J2185" s="1995">
        <v>1</v>
      </c>
      <c r="K2185" s="1981">
        <v>45566</v>
      </c>
      <c r="L2185" s="1981">
        <v>45626</v>
      </c>
      <c r="M2185" s="1982">
        <f t="shared" si="77"/>
        <v>8.5714285714285712</v>
      </c>
      <c r="N2185" s="1983">
        <v>1</v>
      </c>
      <c r="O2185" s="1979" t="s">
        <v>4237</v>
      </c>
      <c r="P2185" s="1983">
        <f t="shared" si="78"/>
        <v>1</v>
      </c>
      <c r="Q2185" s="1984" t="str" cm="1">
        <f t="array" aca="1" ref="Q2185" ca="1">IF(ISNUMBER(P2185),IF(P2185=100%,"CUMPLIDA",IF(AND(ISNUMBER(L2185),ISNUMBER(INDIRECT("FECHA_"&amp;$B2185,1))), IF(L2185&lt;=INDIRECT("FECHA_"&amp;$B2185,1),"INCUMPLIDA","PROCESO"), "VERIFICAR FECHA")),"SIN VALOR AVANCE")</f>
        <v>CUMPLIDA</v>
      </c>
    </row>
    <row r="2186" spans="1:17" ht="60.75" x14ac:dyDescent="0.2">
      <c r="A2186" s="1990" t="s">
        <v>19</v>
      </c>
      <c r="B2186" s="1974" t="s">
        <v>14</v>
      </c>
      <c r="C2186" s="2004"/>
      <c r="D2186" s="2004"/>
      <c r="E2186" s="1978"/>
      <c r="F2186" s="2004"/>
      <c r="G2186" s="1977" t="s">
        <v>3566</v>
      </c>
      <c r="H2186" s="1977" t="s">
        <v>106</v>
      </c>
      <c r="I2186" s="1979" t="s">
        <v>107</v>
      </c>
      <c r="J2186" s="1995">
        <v>1</v>
      </c>
      <c r="K2186" s="1981">
        <v>45566</v>
      </c>
      <c r="L2186" s="1981">
        <v>45626</v>
      </c>
      <c r="M2186" s="1982">
        <f t="shared" si="77"/>
        <v>8.5714285714285712</v>
      </c>
      <c r="N2186" s="1983">
        <v>1</v>
      </c>
      <c r="O2186" s="1989" t="s">
        <v>4239</v>
      </c>
      <c r="P2186" s="1983">
        <f t="shared" si="78"/>
        <v>1</v>
      </c>
      <c r="Q2186" s="1984" t="str" cm="1">
        <f t="array" aca="1" ref="Q2186" ca="1">IF(ISNUMBER(P2186),IF(P2186=100%,"CUMPLIDA",IF(AND(ISNUMBER(L2186),ISNUMBER(INDIRECT("FECHA_"&amp;$B2186,1))), IF(L2186&lt;=INDIRECT("FECHA_"&amp;$B2186,1),"INCUMPLIDA","PROCESO"), "VERIFICAR FECHA")),"SIN VALOR AVANCE")</f>
        <v>CUMPLIDA</v>
      </c>
    </row>
    <row r="2187" spans="1:17" ht="270.75" x14ac:dyDescent="0.2">
      <c r="A2187" s="1990" t="s">
        <v>19</v>
      </c>
      <c r="B2187" s="1974" t="s">
        <v>14</v>
      </c>
      <c r="C2187" s="2004"/>
      <c r="D2187" s="2004"/>
      <c r="E2187" s="1978"/>
      <c r="F2187" s="2004"/>
      <c r="G2187" s="1977" t="s">
        <v>3567</v>
      </c>
      <c r="H2187" s="1977" t="s">
        <v>108</v>
      </c>
      <c r="I2187" s="1979" t="s">
        <v>109</v>
      </c>
      <c r="J2187" s="1995">
        <v>1</v>
      </c>
      <c r="K2187" s="1981">
        <v>45566</v>
      </c>
      <c r="L2187" s="1981">
        <v>45716</v>
      </c>
      <c r="M2187" s="1982">
        <f t="shared" si="77"/>
        <v>21.428571428571427</v>
      </c>
      <c r="N2187" s="1983">
        <v>1</v>
      </c>
      <c r="O2187" s="1979" t="s">
        <v>4196</v>
      </c>
      <c r="P2187" s="1983">
        <f t="shared" si="78"/>
        <v>1</v>
      </c>
      <c r="Q2187" s="1984" t="str" cm="1">
        <f t="array" aca="1" ref="Q2187" ca="1">IF(ISNUMBER(P2187),IF(P2187=100%,"CUMPLIDA",IF(AND(ISNUMBER(L2187),ISNUMBER(INDIRECT("FECHA_"&amp;$B2187,1))), IF(L2187&lt;=INDIRECT("FECHA_"&amp;$B2187,1),"INCUMPLIDA","PROCESO"), "VERIFICAR FECHA")),"SIN VALOR AVANCE")</f>
        <v>CUMPLIDA</v>
      </c>
    </row>
    <row r="2188" spans="1:17" ht="60.75" x14ac:dyDescent="0.2">
      <c r="A2188" s="1990" t="s">
        <v>19</v>
      </c>
      <c r="B2188" s="1974" t="s">
        <v>14</v>
      </c>
      <c r="C2188" s="2004"/>
      <c r="D2188" s="2004"/>
      <c r="E2188" s="1978"/>
      <c r="F2188" s="2004"/>
      <c r="G2188" s="1977" t="s">
        <v>3570</v>
      </c>
      <c r="H2188" s="1977" t="s">
        <v>111</v>
      </c>
      <c r="I2188" s="1979" t="s">
        <v>112</v>
      </c>
      <c r="J2188" s="1995">
        <v>1</v>
      </c>
      <c r="K2188" s="1981">
        <v>45659</v>
      </c>
      <c r="L2188" s="1981">
        <v>45747</v>
      </c>
      <c r="M2188" s="1982">
        <f t="shared" si="77"/>
        <v>12.571428571428571</v>
      </c>
      <c r="N2188" s="1983">
        <v>0</v>
      </c>
      <c r="O2188" s="1989" t="s">
        <v>4239</v>
      </c>
      <c r="P2188" s="1983">
        <f t="shared" si="78"/>
        <v>0</v>
      </c>
      <c r="Q2188" s="1984" t="str" cm="1">
        <f t="array" aca="1" ref="Q2188" ca="1">IF(ISNUMBER(P2188),IF(P2188=100%,"CUMPLIDA",IF(AND(ISNUMBER(L2188),ISNUMBER(INDIRECT("FECHA_"&amp;$B2188,1))), IF(L2188&lt;=INDIRECT("FECHA_"&amp;$B2188,1),"INCUMPLIDA","PROCESO"), "VERIFICAR FECHA")),"SIN VALOR AVANCE")</f>
        <v>INCUMPLIDA</v>
      </c>
    </row>
    <row r="2189" spans="1:17" ht="180.75" x14ac:dyDescent="0.2">
      <c r="A2189" s="1990" t="s">
        <v>19</v>
      </c>
      <c r="B2189" s="1974" t="s">
        <v>14</v>
      </c>
      <c r="C2189" s="2004"/>
      <c r="D2189" s="2004"/>
      <c r="E2189" s="1978"/>
      <c r="F2189" s="2004"/>
      <c r="G2189" s="1977" t="s">
        <v>3571</v>
      </c>
      <c r="H2189" s="1977" t="s">
        <v>115</v>
      </c>
      <c r="I2189" s="1979" t="s">
        <v>116</v>
      </c>
      <c r="J2189" s="1995">
        <v>1</v>
      </c>
      <c r="K2189" s="1981">
        <v>45659</v>
      </c>
      <c r="L2189" s="1981">
        <v>45747</v>
      </c>
      <c r="M2189" s="1982">
        <f t="shared" si="77"/>
        <v>12.571428571428571</v>
      </c>
      <c r="N2189" s="1983">
        <v>0</v>
      </c>
      <c r="O2189" s="1979" t="s">
        <v>4237</v>
      </c>
      <c r="P2189" s="1983">
        <f t="shared" si="78"/>
        <v>0</v>
      </c>
      <c r="Q2189" s="1984" t="str" cm="1">
        <f t="array" aca="1" ref="Q2189" ca="1">IF(ISNUMBER(P2189),IF(P2189=100%,"CUMPLIDA",IF(AND(ISNUMBER(L2189),ISNUMBER(INDIRECT("FECHA_"&amp;$B2189,1))), IF(L2189&lt;=INDIRECT("FECHA_"&amp;$B2189,1),"INCUMPLIDA","PROCESO"), "VERIFICAR FECHA")),"SIN VALOR AVANCE")</f>
        <v>INCUMPLIDA</v>
      </c>
    </row>
    <row r="2190" spans="1:17" ht="270.75" x14ac:dyDescent="0.2">
      <c r="A2190" s="1990" t="s">
        <v>19</v>
      </c>
      <c r="B2190" s="1974" t="s">
        <v>14</v>
      </c>
      <c r="C2190" s="2004"/>
      <c r="D2190" s="2004"/>
      <c r="E2190" s="1978" t="s">
        <v>4240</v>
      </c>
      <c r="F2190" s="2004"/>
      <c r="G2190" s="1977" t="s">
        <v>3572</v>
      </c>
      <c r="H2190" s="1977" t="s">
        <v>118</v>
      </c>
      <c r="I2190" s="1979" t="s">
        <v>119</v>
      </c>
      <c r="J2190" s="1995">
        <v>2</v>
      </c>
      <c r="K2190" s="1981">
        <v>45659</v>
      </c>
      <c r="L2190" s="1981">
        <v>45747</v>
      </c>
      <c r="M2190" s="1982">
        <f t="shared" si="77"/>
        <v>12.571428571428571</v>
      </c>
      <c r="N2190" s="1983">
        <v>0</v>
      </c>
      <c r="O2190" s="1979" t="s">
        <v>4196</v>
      </c>
      <c r="P2190" s="1983">
        <f t="shared" si="78"/>
        <v>0</v>
      </c>
      <c r="Q2190" s="1984" t="str" cm="1">
        <f t="array" aca="1" ref="Q2190" ca="1">IF(ISNUMBER(P2190),IF(P2190=100%,"CUMPLIDA",IF(AND(ISNUMBER(L2190),ISNUMBER(INDIRECT("FECHA_"&amp;$B2190,1))), IF(L2190&lt;=INDIRECT("FECHA_"&amp;$B2190,1),"INCUMPLIDA","PROCESO"), "VERIFICAR FECHA")),"SIN VALOR AVANCE")</f>
        <v>INCUMPLIDA</v>
      </c>
    </row>
    <row r="2191" spans="1:17" ht="60.75" x14ac:dyDescent="0.2">
      <c r="A2191" s="1990" t="s">
        <v>19</v>
      </c>
      <c r="B2191" s="1974" t="s">
        <v>14</v>
      </c>
      <c r="C2191" s="2004"/>
      <c r="D2191" s="2004"/>
      <c r="E2191" s="1978"/>
      <c r="F2191" s="2004"/>
      <c r="G2191" s="1977" t="s">
        <v>3456</v>
      </c>
      <c r="H2191" s="1977" t="s">
        <v>2794</v>
      </c>
      <c r="I2191" s="1979" t="s">
        <v>2795</v>
      </c>
      <c r="J2191" s="1995">
        <v>1</v>
      </c>
      <c r="K2191" s="1986">
        <v>45231</v>
      </c>
      <c r="L2191" s="1986">
        <v>45504</v>
      </c>
      <c r="M2191" s="1982">
        <f t="shared" si="77"/>
        <v>39</v>
      </c>
      <c r="N2191" s="1983">
        <v>1</v>
      </c>
      <c r="O2191" s="1979" t="s">
        <v>4241</v>
      </c>
      <c r="P2191" s="1983">
        <f t="shared" si="78"/>
        <v>1</v>
      </c>
      <c r="Q2191" s="1984" t="str" cm="1">
        <f t="array" aca="1" ref="Q2191" ca="1">IF(ISNUMBER(P2191),IF(P2191=100%,"CUMPLIDA",IF(AND(ISNUMBER(L2191),ISNUMBER(INDIRECT("FECHA_"&amp;$B2191,1))), IF(L2191&lt;=INDIRECT("FECHA_"&amp;$B2191,1),"INCUMPLIDA","PROCESO"), "VERIFICAR FECHA")),"SIN VALOR AVANCE")</f>
        <v>CUMPLIDA</v>
      </c>
    </row>
    <row r="2192" spans="1:17" ht="180.75" x14ac:dyDescent="0.2">
      <c r="A2192" s="1990" t="s">
        <v>19</v>
      </c>
      <c r="B2192" s="1974" t="s">
        <v>14</v>
      </c>
      <c r="C2192" s="2004"/>
      <c r="D2192" s="2004"/>
      <c r="E2192" s="1978"/>
      <c r="F2192" s="2004"/>
      <c r="G2192" s="1977" t="s">
        <v>3459</v>
      </c>
      <c r="H2192" s="1977" t="s">
        <v>2168</v>
      </c>
      <c r="I2192" s="1979" t="s">
        <v>99</v>
      </c>
      <c r="J2192" s="1995">
        <v>1</v>
      </c>
      <c r="K2192" s="1986">
        <v>45323</v>
      </c>
      <c r="L2192" s="1986">
        <v>45747</v>
      </c>
      <c r="M2192" s="1982">
        <f t="shared" si="77"/>
        <v>60.571428571428569</v>
      </c>
      <c r="N2192" s="1983">
        <v>1</v>
      </c>
      <c r="O2192" s="1979" t="s">
        <v>4237</v>
      </c>
      <c r="P2192" s="1983">
        <f t="shared" si="78"/>
        <v>1</v>
      </c>
      <c r="Q2192" s="1984" t="str" cm="1">
        <f t="array" aca="1" ref="Q2192" ca="1">IF(ISNUMBER(P2192),IF(P2192=100%,"CUMPLIDA",IF(AND(ISNUMBER(L2192),ISNUMBER(INDIRECT("FECHA_"&amp;$B2192,1))), IF(L2192&lt;=INDIRECT("FECHA_"&amp;$B2192,1),"INCUMPLIDA","PROCESO"), "VERIFICAR FECHA")),"SIN VALOR AVANCE")</f>
        <v>CUMPLIDA</v>
      </c>
    </row>
    <row r="2193" spans="1:17" ht="60.75" x14ac:dyDescent="0.2">
      <c r="A2193" s="1990" t="s">
        <v>19</v>
      </c>
      <c r="B2193" s="1974" t="s">
        <v>14</v>
      </c>
      <c r="C2193" s="2004"/>
      <c r="D2193" s="2004"/>
      <c r="E2193" s="1978"/>
      <c r="F2193" s="2004"/>
      <c r="G2193" s="1977" t="s">
        <v>4051</v>
      </c>
      <c r="H2193" s="1977" t="s">
        <v>101</v>
      </c>
      <c r="I2193" s="1979" t="s">
        <v>102</v>
      </c>
      <c r="J2193" s="1995">
        <v>1</v>
      </c>
      <c r="K2193" s="1986">
        <v>45323</v>
      </c>
      <c r="L2193" s="1986">
        <v>45747</v>
      </c>
      <c r="M2193" s="1982">
        <f t="shared" si="77"/>
        <v>60.571428571428569</v>
      </c>
      <c r="N2193" s="1983">
        <v>1</v>
      </c>
      <c r="O2193" s="1979" t="s">
        <v>4241</v>
      </c>
      <c r="P2193" s="1983">
        <f t="shared" si="78"/>
        <v>1</v>
      </c>
      <c r="Q2193" s="1984" t="str" cm="1">
        <f t="array" aca="1" ref="Q2193" ca="1">IF(ISNUMBER(P2193),IF(P2193=100%,"CUMPLIDA",IF(AND(ISNUMBER(L2193),ISNUMBER(INDIRECT("FECHA_"&amp;$B2193,1))), IF(L2193&lt;=INDIRECT("FECHA_"&amp;$B2193,1),"INCUMPLIDA","PROCESO"), "VERIFICAR FECHA")),"SIN VALOR AVANCE")</f>
        <v>CUMPLIDA</v>
      </c>
    </row>
    <row r="2194" spans="1:17" ht="60.75" x14ac:dyDescent="0.2">
      <c r="A2194" s="1990" t="s">
        <v>19</v>
      </c>
      <c r="B2194" s="1974" t="s">
        <v>14</v>
      </c>
      <c r="C2194" s="2004"/>
      <c r="D2194" s="2004"/>
      <c r="E2194" s="1978"/>
      <c r="F2194" s="2004"/>
      <c r="G2194" s="1977" t="s">
        <v>4052</v>
      </c>
      <c r="H2194" s="1977" t="s">
        <v>238</v>
      </c>
      <c r="I2194" s="1979" t="s">
        <v>239</v>
      </c>
      <c r="J2194" s="1995">
        <v>1</v>
      </c>
      <c r="K2194" s="1986">
        <v>45231</v>
      </c>
      <c r="L2194" s="1986">
        <v>45747</v>
      </c>
      <c r="M2194" s="1982">
        <f t="shared" si="77"/>
        <v>73.714285714285708</v>
      </c>
      <c r="N2194" s="1983">
        <v>0.9</v>
      </c>
      <c r="O2194" s="1979" t="s">
        <v>4241</v>
      </c>
      <c r="P2194" s="1983">
        <f t="shared" si="78"/>
        <v>0.9</v>
      </c>
      <c r="Q2194" s="1984" t="str" cm="1">
        <f t="array" aca="1" ref="Q2194" ca="1">IF(ISNUMBER(P2194),IF(P2194=100%,"CUMPLIDA",IF(AND(ISNUMBER(L2194),ISNUMBER(INDIRECT("FECHA_"&amp;$B2194,1))), IF(L2194&lt;=INDIRECT("FECHA_"&amp;$B2194,1),"INCUMPLIDA","PROCESO"), "VERIFICAR FECHA")),"SIN VALOR AVANCE")</f>
        <v>INCUMPLIDA</v>
      </c>
    </row>
    <row r="2195" spans="1:17" ht="180.75" x14ac:dyDescent="0.2">
      <c r="A2195" s="1990" t="s">
        <v>19</v>
      </c>
      <c r="B2195" s="1974" t="s">
        <v>14</v>
      </c>
      <c r="C2195" s="2004"/>
      <c r="D2195" s="2004"/>
      <c r="E2195" s="1978"/>
      <c r="F2195" s="2004"/>
      <c r="G2195" s="1977" t="s">
        <v>3565</v>
      </c>
      <c r="H2195" s="1977" t="s">
        <v>104</v>
      </c>
      <c r="I2195" s="1979" t="s">
        <v>105</v>
      </c>
      <c r="J2195" s="1995">
        <v>1</v>
      </c>
      <c r="K2195" s="1986">
        <v>45323</v>
      </c>
      <c r="L2195" s="1986">
        <v>45747</v>
      </c>
      <c r="M2195" s="1982">
        <f t="shared" si="77"/>
        <v>60.571428571428569</v>
      </c>
      <c r="N2195" s="1983">
        <v>1</v>
      </c>
      <c r="O2195" s="1979" t="s">
        <v>4237</v>
      </c>
      <c r="P2195" s="1983">
        <f t="shared" si="78"/>
        <v>1</v>
      </c>
      <c r="Q2195" s="1984" t="str" cm="1">
        <f t="array" aca="1" ref="Q2195" ca="1">IF(ISNUMBER(P2195),IF(P2195=100%,"CUMPLIDA",IF(AND(ISNUMBER(L2195),ISNUMBER(INDIRECT("FECHA_"&amp;$B2195,1))), IF(L2195&lt;=INDIRECT("FECHA_"&amp;$B2195,1),"INCUMPLIDA","PROCESO"), "VERIFICAR FECHA")),"SIN VALOR AVANCE")</f>
        <v>CUMPLIDA</v>
      </c>
    </row>
    <row r="2196" spans="1:17" ht="60.75" x14ac:dyDescent="0.2">
      <c r="A2196" s="1990" t="s">
        <v>19</v>
      </c>
      <c r="B2196" s="1974" t="s">
        <v>14</v>
      </c>
      <c r="C2196" s="2004"/>
      <c r="D2196" s="2004"/>
      <c r="E2196" s="1978"/>
      <c r="F2196" s="2004"/>
      <c r="G2196" s="1977" t="s">
        <v>3566</v>
      </c>
      <c r="H2196" s="1977" t="s">
        <v>106</v>
      </c>
      <c r="I2196" s="1979" t="s">
        <v>107</v>
      </c>
      <c r="J2196" s="1995">
        <v>1</v>
      </c>
      <c r="K2196" s="1986">
        <v>45231</v>
      </c>
      <c r="L2196" s="1986">
        <v>45747</v>
      </c>
      <c r="M2196" s="1982">
        <f t="shared" si="77"/>
        <v>73.714285714285708</v>
      </c>
      <c r="N2196" s="1983">
        <v>1</v>
      </c>
      <c r="O2196" s="1979" t="s">
        <v>4241</v>
      </c>
      <c r="P2196" s="1983">
        <f t="shared" si="78"/>
        <v>1</v>
      </c>
      <c r="Q2196" s="1984" t="str" cm="1">
        <f t="array" aca="1" ref="Q2196" ca="1">IF(ISNUMBER(P2196),IF(P2196=100%,"CUMPLIDA",IF(AND(ISNUMBER(L2196),ISNUMBER(INDIRECT("FECHA_"&amp;$B2196,1))), IF(L2196&lt;=INDIRECT("FECHA_"&amp;$B2196,1),"INCUMPLIDA","PROCESO"), "VERIFICAR FECHA")),"SIN VALOR AVANCE")</f>
        <v>CUMPLIDA</v>
      </c>
    </row>
    <row r="2197" spans="1:17" ht="270.75" x14ac:dyDescent="0.2">
      <c r="A2197" s="1990" t="s">
        <v>19</v>
      </c>
      <c r="B2197" s="1974" t="s">
        <v>14</v>
      </c>
      <c r="C2197" s="2004"/>
      <c r="D2197" s="2004"/>
      <c r="E2197" s="1978"/>
      <c r="F2197" s="2004"/>
      <c r="G2197" s="1977" t="s">
        <v>3567</v>
      </c>
      <c r="H2197" s="1977" t="s">
        <v>108</v>
      </c>
      <c r="I2197" s="1979" t="s">
        <v>109</v>
      </c>
      <c r="J2197" s="1995">
        <v>1</v>
      </c>
      <c r="K2197" s="1986">
        <v>45231</v>
      </c>
      <c r="L2197" s="1986">
        <v>45808</v>
      </c>
      <c r="M2197" s="1982">
        <f t="shared" si="77"/>
        <v>82.428571428571431</v>
      </c>
      <c r="N2197" s="1983">
        <v>0</v>
      </c>
      <c r="O2197" s="1979" t="s">
        <v>4196</v>
      </c>
      <c r="P2197" s="1983">
        <f t="shared" si="78"/>
        <v>0</v>
      </c>
      <c r="Q2197" s="1984" t="str" cm="1">
        <f t="array" aca="1" ref="Q2197" ca="1">IF(ISNUMBER(P2197),IF(P2197=100%,"CUMPLIDA",IF(AND(ISNUMBER(L2197),ISNUMBER(INDIRECT("FECHA_"&amp;$B2197,1))), IF(L2197&lt;=INDIRECT("FECHA_"&amp;$B2197,1),"INCUMPLIDA","PROCESO"), "VERIFICAR FECHA")),"SIN VALOR AVANCE")</f>
        <v>PROCESO</v>
      </c>
    </row>
    <row r="2198" spans="1:17" ht="60.75" x14ac:dyDescent="0.2">
      <c r="A2198" s="1990" t="s">
        <v>19</v>
      </c>
      <c r="B2198" s="1974" t="s">
        <v>14</v>
      </c>
      <c r="C2198" s="2004"/>
      <c r="D2198" s="2004"/>
      <c r="E2198" s="1978"/>
      <c r="F2198" s="2004"/>
      <c r="G2198" s="1977" t="s">
        <v>3570</v>
      </c>
      <c r="H2198" s="1977" t="s">
        <v>111</v>
      </c>
      <c r="I2198" s="1979" t="s">
        <v>112</v>
      </c>
      <c r="J2198" s="1995">
        <v>10</v>
      </c>
      <c r="K2198" s="1986">
        <v>45809</v>
      </c>
      <c r="L2198" s="1986">
        <v>46752</v>
      </c>
      <c r="M2198" s="1982">
        <f t="shared" si="77"/>
        <v>134.71428571428572</v>
      </c>
      <c r="N2198" s="1983">
        <v>0</v>
      </c>
      <c r="O2198" s="1979" t="s">
        <v>4241</v>
      </c>
      <c r="P2198" s="1983">
        <f t="shared" si="78"/>
        <v>0</v>
      </c>
      <c r="Q2198" s="1984" t="str" cm="1">
        <f t="array" aca="1" ref="Q2198" ca="1">IF(ISNUMBER(P2198),IF(P2198=100%,"CUMPLIDA",IF(AND(ISNUMBER(L2198),ISNUMBER(INDIRECT("FECHA_"&amp;$B2198,1))), IF(L2198&lt;=INDIRECT("FECHA_"&amp;$B2198,1),"INCUMPLIDA","PROCESO"), "VERIFICAR FECHA")),"SIN VALOR AVANCE")</f>
        <v>PROCESO</v>
      </c>
    </row>
    <row r="2199" spans="1:17" ht="180.75" x14ac:dyDescent="0.2">
      <c r="A2199" s="1990" t="s">
        <v>19</v>
      </c>
      <c r="B2199" s="1974" t="s">
        <v>14</v>
      </c>
      <c r="C2199" s="2004"/>
      <c r="D2199" s="2004"/>
      <c r="E2199" s="1978"/>
      <c r="F2199" s="2004"/>
      <c r="G2199" s="1977" t="s">
        <v>3571</v>
      </c>
      <c r="H2199" s="1977" t="s">
        <v>115</v>
      </c>
      <c r="I2199" s="1979" t="s">
        <v>116</v>
      </c>
      <c r="J2199" s="1995">
        <v>1</v>
      </c>
      <c r="K2199" s="1986">
        <v>45809</v>
      </c>
      <c r="L2199" s="1986">
        <v>46752</v>
      </c>
      <c r="M2199" s="1982">
        <f t="shared" si="77"/>
        <v>134.71428571428572</v>
      </c>
      <c r="N2199" s="1983">
        <v>0</v>
      </c>
      <c r="O2199" s="1979" t="s">
        <v>4237</v>
      </c>
      <c r="P2199" s="1983">
        <f t="shared" si="78"/>
        <v>0</v>
      </c>
      <c r="Q2199" s="1984" t="str" cm="1">
        <f t="array" aca="1" ref="Q2199" ca="1">IF(ISNUMBER(P2199),IF(P2199=100%,"CUMPLIDA",IF(AND(ISNUMBER(L2199),ISNUMBER(INDIRECT("FECHA_"&amp;$B2199,1))), IF(L2199&lt;=INDIRECT("FECHA_"&amp;$B2199,1),"INCUMPLIDA","PROCESO"), "VERIFICAR FECHA")),"SIN VALOR AVANCE")</f>
        <v>PROCESO</v>
      </c>
    </row>
    <row r="2200" spans="1:17" ht="270.75" x14ac:dyDescent="0.2">
      <c r="A2200" s="1990" t="s">
        <v>19</v>
      </c>
      <c r="B2200" s="1974" t="s">
        <v>14</v>
      </c>
      <c r="C2200" s="2004"/>
      <c r="D2200" s="2004"/>
      <c r="E2200" s="2008" t="s">
        <v>4242</v>
      </c>
      <c r="F2200" s="2004"/>
      <c r="G2200" s="1977" t="s">
        <v>3572</v>
      </c>
      <c r="H2200" s="1977" t="s">
        <v>118</v>
      </c>
      <c r="I2200" s="1979" t="s">
        <v>119</v>
      </c>
      <c r="J2200" s="1995">
        <v>2</v>
      </c>
      <c r="K2200" s="1986">
        <v>45809</v>
      </c>
      <c r="L2200" s="1986">
        <v>46752</v>
      </c>
      <c r="M2200" s="1982">
        <f t="shared" si="77"/>
        <v>134.71428571428572</v>
      </c>
      <c r="N2200" s="1983">
        <v>0</v>
      </c>
      <c r="O2200" s="1979" t="s">
        <v>4196</v>
      </c>
      <c r="P2200" s="1983">
        <f t="shared" si="78"/>
        <v>0</v>
      </c>
      <c r="Q2200" s="1984" t="str" cm="1">
        <f t="array" aca="1" ref="Q2200" ca="1">IF(ISNUMBER(P2200),IF(P2200=100%,"CUMPLIDA",IF(AND(ISNUMBER(L2200),ISNUMBER(INDIRECT("FECHA_"&amp;$B2200,1))), IF(L2200&lt;=INDIRECT("FECHA_"&amp;$B2200,1),"INCUMPLIDA","PROCESO"), "VERIFICAR FECHA")),"SIN VALOR AVANCE")</f>
        <v>PROCESO</v>
      </c>
    </row>
    <row r="2201" spans="1:17" ht="60.75" x14ac:dyDescent="0.2">
      <c r="A2201" s="1990" t="s">
        <v>19</v>
      </c>
      <c r="B2201" s="1974" t="s">
        <v>14</v>
      </c>
      <c r="C2201" s="2004"/>
      <c r="D2201" s="2004"/>
      <c r="E2201" s="2009"/>
      <c r="F2201" s="2004"/>
      <c r="G2201" s="1977" t="s">
        <v>3456</v>
      </c>
      <c r="H2201" s="1977" t="s">
        <v>2794</v>
      </c>
      <c r="I2201" s="1979" t="s">
        <v>2795</v>
      </c>
      <c r="J2201" s="1995">
        <v>1</v>
      </c>
      <c r="K2201" s="1986">
        <v>45231</v>
      </c>
      <c r="L2201" s="1986">
        <v>45504</v>
      </c>
      <c r="M2201" s="1982">
        <f t="shared" si="77"/>
        <v>39</v>
      </c>
      <c r="N2201" s="1983">
        <v>1</v>
      </c>
      <c r="O2201" s="1979" t="s">
        <v>4241</v>
      </c>
      <c r="P2201" s="1983">
        <f t="shared" si="78"/>
        <v>1</v>
      </c>
      <c r="Q2201" s="1984" t="str" cm="1">
        <f t="array" aca="1" ref="Q2201" ca="1">IF(ISNUMBER(P2201),IF(P2201=100%,"CUMPLIDA",IF(AND(ISNUMBER(L2201),ISNUMBER(INDIRECT("FECHA_"&amp;$B2201,1))), IF(L2201&lt;=INDIRECT("FECHA_"&amp;$B2201,1),"INCUMPLIDA","PROCESO"), "VERIFICAR FECHA")),"SIN VALOR AVANCE")</f>
        <v>CUMPLIDA</v>
      </c>
    </row>
    <row r="2202" spans="1:17" ht="180.75" x14ac:dyDescent="0.2">
      <c r="A2202" s="1990" t="s">
        <v>19</v>
      </c>
      <c r="B2202" s="1974" t="s">
        <v>14</v>
      </c>
      <c r="C2202" s="2004"/>
      <c r="D2202" s="2004"/>
      <c r="E2202" s="2009"/>
      <c r="F2202" s="2004"/>
      <c r="G2202" s="1977" t="s">
        <v>3459</v>
      </c>
      <c r="H2202" s="1977" t="s">
        <v>2168</v>
      </c>
      <c r="I2202" s="1979" t="s">
        <v>99</v>
      </c>
      <c r="J2202" s="1995">
        <v>1</v>
      </c>
      <c r="K2202" s="1986">
        <v>45323</v>
      </c>
      <c r="L2202" s="1986">
        <v>45747</v>
      </c>
      <c r="M2202" s="1982">
        <f t="shared" si="77"/>
        <v>60.571428571428569</v>
      </c>
      <c r="N2202" s="1983">
        <v>1</v>
      </c>
      <c r="O2202" s="1979" t="s">
        <v>4237</v>
      </c>
      <c r="P2202" s="1983">
        <f t="shared" si="78"/>
        <v>1</v>
      </c>
      <c r="Q2202" s="1984" t="str" cm="1">
        <f t="array" aca="1" ref="Q2202" ca="1">IF(ISNUMBER(P2202),IF(P2202=100%,"CUMPLIDA",IF(AND(ISNUMBER(L2202),ISNUMBER(INDIRECT("FECHA_"&amp;$B2202,1))), IF(L2202&lt;=INDIRECT("FECHA_"&amp;$B2202,1),"INCUMPLIDA","PROCESO"), "VERIFICAR FECHA")),"SIN VALOR AVANCE")</f>
        <v>CUMPLIDA</v>
      </c>
    </row>
    <row r="2203" spans="1:17" ht="60.75" x14ac:dyDescent="0.2">
      <c r="A2203" s="1990" t="s">
        <v>19</v>
      </c>
      <c r="B2203" s="1974" t="s">
        <v>14</v>
      </c>
      <c r="C2203" s="2004"/>
      <c r="D2203" s="2004"/>
      <c r="E2203" s="2009"/>
      <c r="F2203" s="2004"/>
      <c r="G2203" s="1977" t="s">
        <v>4051</v>
      </c>
      <c r="H2203" s="1977" t="s">
        <v>101</v>
      </c>
      <c r="I2203" s="1979" t="s">
        <v>102</v>
      </c>
      <c r="J2203" s="1995">
        <v>1</v>
      </c>
      <c r="K2203" s="1986">
        <v>45323</v>
      </c>
      <c r="L2203" s="1986">
        <v>45747</v>
      </c>
      <c r="M2203" s="1982">
        <f t="shared" si="77"/>
        <v>60.571428571428569</v>
      </c>
      <c r="N2203" s="1983">
        <v>1</v>
      </c>
      <c r="O2203" s="1979" t="s">
        <v>4241</v>
      </c>
      <c r="P2203" s="1983">
        <f t="shared" si="78"/>
        <v>1</v>
      </c>
      <c r="Q2203" s="1984" t="str" cm="1">
        <f t="array" aca="1" ref="Q2203" ca="1">IF(ISNUMBER(P2203),IF(P2203=100%,"CUMPLIDA",IF(AND(ISNUMBER(L2203),ISNUMBER(INDIRECT("FECHA_"&amp;$B2203,1))), IF(L2203&lt;=INDIRECT("FECHA_"&amp;$B2203,1),"INCUMPLIDA","PROCESO"), "VERIFICAR FECHA")),"SIN VALOR AVANCE")</f>
        <v>CUMPLIDA</v>
      </c>
    </row>
    <row r="2204" spans="1:17" ht="60.75" x14ac:dyDescent="0.2">
      <c r="A2204" s="1990" t="s">
        <v>19</v>
      </c>
      <c r="B2204" s="1974" t="s">
        <v>14</v>
      </c>
      <c r="C2204" s="2004"/>
      <c r="D2204" s="2004"/>
      <c r="E2204" s="2009"/>
      <c r="F2204" s="2004"/>
      <c r="G2204" s="1977" t="s">
        <v>4052</v>
      </c>
      <c r="H2204" s="1977" t="s">
        <v>238</v>
      </c>
      <c r="I2204" s="1979" t="s">
        <v>239</v>
      </c>
      <c r="J2204" s="1995">
        <v>1</v>
      </c>
      <c r="K2204" s="1986">
        <v>45231</v>
      </c>
      <c r="L2204" s="1986">
        <v>45747</v>
      </c>
      <c r="M2204" s="1982">
        <f t="shared" si="77"/>
        <v>73.714285714285708</v>
      </c>
      <c r="N2204" s="1983">
        <v>0.9</v>
      </c>
      <c r="O2204" s="1979" t="s">
        <v>4241</v>
      </c>
      <c r="P2204" s="1983">
        <f t="shared" si="78"/>
        <v>0.9</v>
      </c>
      <c r="Q2204" s="1984" t="str" cm="1">
        <f t="array" aca="1" ref="Q2204" ca="1">IF(ISNUMBER(P2204),IF(P2204=100%,"CUMPLIDA",IF(AND(ISNUMBER(L2204),ISNUMBER(INDIRECT("FECHA_"&amp;$B2204,1))), IF(L2204&lt;=INDIRECT("FECHA_"&amp;$B2204,1),"INCUMPLIDA","PROCESO"), "VERIFICAR FECHA")),"SIN VALOR AVANCE")</f>
        <v>INCUMPLIDA</v>
      </c>
    </row>
    <row r="2205" spans="1:17" ht="180.75" x14ac:dyDescent="0.2">
      <c r="A2205" s="1990" t="s">
        <v>19</v>
      </c>
      <c r="B2205" s="1974" t="s">
        <v>14</v>
      </c>
      <c r="C2205" s="2004"/>
      <c r="D2205" s="2004"/>
      <c r="E2205" s="2009"/>
      <c r="F2205" s="2004"/>
      <c r="G2205" s="1977" t="s">
        <v>3565</v>
      </c>
      <c r="H2205" s="1977" t="s">
        <v>104</v>
      </c>
      <c r="I2205" s="1979" t="s">
        <v>105</v>
      </c>
      <c r="J2205" s="1995">
        <v>1</v>
      </c>
      <c r="K2205" s="1986">
        <v>45323</v>
      </c>
      <c r="L2205" s="1986">
        <v>45747</v>
      </c>
      <c r="M2205" s="1982">
        <f t="shared" si="77"/>
        <v>60.571428571428569</v>
      </c>
      <c r="N2205" s="1983">
        <v>1</v>
      </c>
      <c r="O2205" s="1979" t="s">
        <v>4237</v>
      </c>
      <c r="P2205" s="1983">
        <f t="shared" si="78"/>
        <v>1</v>
      </c>
      <c r="Q2205" s="1984" t="str" cm="1">
        <f t="array" aca="1" ref="Q2205" ca="1">IF(ISNUMBER(P2205),IF(P2205=100%,"CUMPLIDA",IF(AND(ISNUMBER(L2205),ISNUMBER(INDIRECT("FECHA_"&amp;$B2205,1))), IF(L2205&lt;=INDIRECT("FECHA_"&amp;$B2205,1),"INCUMPLIDA","PROCESO"), "VERIFICAR FECHA")),"SIN VALOR AVANCE")</f>
        <v>CUMPLIDA</v>
      </c>
    </row>
    <row r="2206" spans="1:17" ht="60.75" x14ac:dyDescent="0.2">
      <c r="A2206" s="1990" t="s">
        <v>19</v>
      </c>
      <c r="B2206" s="1974" t="s">
        <v>14</v>
      </c>
      <c r="C2206" s="2004"/>
      <c r="D2206" s="2004"/>
      <c r="E2206" s="2009"/>
      <c r="F2206" s="2004"/>
      <c r="G2206" s="1977" t="s">
        <v>3566</v>
      </c>
      <c r="H2206" s="1977" t="s">
        <v>106</v>
      </c>
      <c r="I2206" s="1979" t="s">
        <v>107</v>
      </c>
      <c r="J2206" s="1995">
        <v>1</v>
      </c>
      <c r="K2206" s="1986">
        <v>45231</v>
      </c>
      <c r="L2206" s="1986">
        <v>45747</v>
      </c>
      <c r="M2206" s="1982">
        <f t="shared" si="77"/>
        <v>73.714285714285708</v>
      </c>
      <c r="N2206" s="1983">
        <v>1</v>
      </c>
      <c r="O2206" s="1979" t="s">
        <v>4241</v>
      </c>
      <c r="P2206" s="1983">
        <f t="shared" si="78"/>
        <v>1</v>
      </c>
      <c r="Q2206" s="1984" t="str" cm="1">
        <f t="array" aca="1" ref="Q2206" ca="1">IF(ISNUMBER(P2206),IF(P2206=100%,"CUMPLIDA",IF(AND(ISNUMBER(L2206),ISNUMBER(INDIRECT("FECHA_"&amp;$B2206,1))), IF(L2206&lt;=INDIRECT("FECHA_"&amp;$B2206,1),"INCUMPLIDA","PROCESO"), "VERIFICAR FECHA")),"SIN VALOR AVANCE")</f>
        <v>CUMPLIDA</v>
      </c>
    </row>
    <row r="2207" spans="1:17" ht="270.75" x14ac:dyDescent="0.2">
      <c r="A2207" s="1990" t="s">
        <v>19</v>
      </c>
      <c r="B2207" s="1974" t="s">
        <v>14</v>
      </c>
      <c r="C2207" s="2004"/>
      <c r="D2207" s="2004"/>
      <c r="E2207" s="2009"/>
      <c r="F2207" s="2004"/>
      <c r="G2207" s="1977" t="s">
        <v>3567</v>
      </c>
      <c r="H2207" s="1977" t="s">
        <v>108</v>
      </c>
      <c r="I2207" s="1979" t="s">
        <v>109</v>
      </c>
      <c r="J2207" s="1995">
        <v>1</v>
      </c>
      <c r="K2207" s="1986">
        <v>45231</v>
      </c>
      <c r="L2207" s="1986">
        <v>45808</v>
      </c>
      <c r="M2207" s="1982">
        <f t="shared" si="77"/>
        <v>82.428571428571431</v>
      </c>
      <c r="N2207" s="1983">
        <v>0</v>
      </c>
      <c r="O2207" s="1979" t="s">
        <v>4196</v>
      </c>
      <c r="P2207" s="1983">
        <f t="shared" si="78"/>
        <v>0</v>
      </c>
      <c r="Q2207" s="1984" t="str" cm="1">
        <f t="array" aca="1" ref="Q2207" ca="1">IF(ISNUMBER(P2207),IF(P2207=100%,"CUMPLIDA",IF(AND(ISNUMBER(L2207),ISNUMBER(INDIRECT("FECHA_"&amp;$B2207,1))), IF(L2207&lt;=INDIRECT("FECHA_"&amp;$B2207,1),"INCUMPLIDA","PROCESO"), "VERIFICAR FECHA")),"SIN VALOR AVANCE")</f>
        <v>PROCESO</v>
      </c>
    </row>
    <row r="2208" spans="1:17" ht="60.75" x14ac:dyDescent="0.2">
      <c r="A2208" s="1990" t="s">
        <v>19</v>
      </c>
      <c r="B2208" s="1974" t="s">
        <v>14</v>
      </c>
      <c r="C2208" s="2004"/>
      <c r="D2208" s="2004"/>
      <c r="E2208" s="2009"/>
      <c r="F2208" s="2004"/>
      <c r="G2208" s="1977" t="s">
        <v>3570</v>
      </c>
      <c r="H2208" s="1977" t="s">
        <v>111</v>
      </c>
      <c r="I2208" s="1979" t="s">
        <v>112</v>
      </c>
      <c r="J2208" s="1995">
        <v>10</v>
      </c>
      <c r="K2208" s="1986">
        <v>45809</v>
      </c>
      <c r="L2208" s="1986">
        <v>46752</v>
      </c>
      <c r="M2208" s="1982">
        <f t="shared" si="77"/>
        <v>134.71428571428572</v>
      </c>
      <c r="N2208" s="1983">
        <v>0</v>
      </c>
      <c r="O2208" s="1979" t="s">
        <v>4241</v>
      </c>
      <c r="P2208" s="1983">
        <f t="shared" si="78"/>
        <v>0</v>
      </c>
      <c r="Q2208" s="1984" t="str" cm="1">
        <f t="array" aca="1" ref="Q2208" ca="1">IF(ISNUMBER(P2208),IF(P2208=100%,"CUMPLIDA",IF(AND(ISNUMBER(L2208),ISNUMBER(INDIRECT("FECHA_"&amp;$B2208,1))), IF(L2208&lt;=INDIRECT("FECHA_"&amp;$B2208,1),"INCUMPLIDA","PROCESO"), "VERIFICAR FECHA")),"SIN VALOR AVANCE")</f>
        <v>PROCESO</v>
      </c>
    </row>
    <row r="2209" spans="1:17" ht="180.75" x14ac:dyDescent="0.2">
      <c r="A2209" s="1990" t="s">
        <v>19</v>
      </c>
      <c r="B2209" s="1974" t="s">
        <v>14</v>
      </c>
      <c r="C2209" s="2004"/>
      <c r="D2209" s="2004"/>
      <c r="E2209" s="2009"/>
      <c r="F2209" s="2004"/>
      <c r="G2209" s="1977" t="s">
        <v>3571</v>
      </c>
      <c r="H2209" s="1977" t="s">
        <v>115</v>
      </c>
      <c r="I2209" s="1979" t="s">
        <v>116</v>
      </c>
      <c r="J2209" s="1995">
        <v>1</v>
      </c>
      <c r="K2209" s="1986">
        <v>45809</v>
      </c>
      <c r="L2209" s="1986">
        <v>46752</v>
      </c>
      <c r="M2209" s="1982">
        <f t="shared" si="77"/>
        <v>134.71428571428572</v>
      </c>
      <c r="N2209" s="1983">
        <v>0</v>
      </c>
      <c r="O2209" s="1979" t="s">
        <v>4237</v>
      </c>
      <c r="P2209" s="1983">
        <f t="shared" si="78"/>
        <v>0</v>
      </c>
      <c r="Q2209" s="1984" t="str" cm="1">
        <f t="array" aca="1" ref="Q2209" ca="1">IF(ISNUMBER(P2209),IF(P2209=100%,"CUMPLIDA",IF(AND(ISNUMBER(L2209),ISNUMBER(INDIRECT("FECHA_"&amp;$B2209,1))), IF(L2209&lt;=INDIRECT("FECHA_"&amp;$B2209,1),"INCUMPLIDA","PROCESO"), "VERIFICAR FECHA")),"SIN VALOR AVANCE")</f>
        <v>PROCESO</v>
      </c>
    </row>
    <row r="2210" spans="1:17" ht="270.75" x14ac:dyDescent="0.2">
      <c r="A2210" s="1990" t="s">
        <v>19</v>
      </c>
      <c r="B2210" s="1974" t="s">
        <v>14</v>
      </c>
      <c r="C2210" s="2014"/>
      <c r="D2210" s="2014"/>
      <c r="E2210" s="2010"/>
      <c r="F2210" s="2014"/>
      <c r="G2210" s="1977" t="s">
        <v>3572</v>
      </c>
      <c r="H2210" s="1977" t="s">
        <v>118</v>
      </c>
      <c r="I2210" s="1979" t="s">
        <v>119</v>
      </c>
      <c r="J2210" s="1995">
        <v>2</v>
      </c>
      <c r="K2210" s="1986">
        <v>45809</v>
      </c>
      <c r="L2210" s="1986">
        <v>46752</v>
      </c>
      <c r="M2210" s="1982">
        <f t="shared" si="77"/>
        <v>134.71428571428572</v>
      </c>
      <c r="N2210" s="1983">
        <v>0</v>
      </c>
      <c r="O2210" s="1979" t="s">
        <v>4196</v>
      </c>
      <c r="P2210" s="1983">
        <f t="shared" ref="P2210" si="79">IF(B2209="ITRC",N2210,N2210/J2210)</f>
        <v>0</v>
      </c>
      <c r="Q2210" s="1984" t="str" cm="1">
        <f t="array" aca="1" ref="Q2210" ca="1">IF(ISNUMBER(P2210),IF(P2210=100%,"CUMPLIDA",IF(AND(ISNUMBER(L2210),ISNUMBER(INDIRECT("FECHA_"&amp;$B2209,1))), IF(L2210&lt;=INDIRECT("FECHA_"&amp;$B2209,1),"INCUMPLIDA","PROCESO"), "VERIFICAR FECHA")),"SIN VALOR AVANCE")</f>
        <v>PROCESO</v>
      </c>
    </row>
    <row r="2211" spans="1:17" ht="60.75" x14ac:dyDescent="0.2">
      <c r="A2211" s="1990" t="s">
        <v>19</v>
      </c>
      <c r="B2211" s="1974" t="s">
        <v>14</v>
      </c>
      <c r="C2211" s="1976" t="s">
        <v>4243</v>
      </c>
      <c r="D2211" s="1976" t="s">
        <v>2855</v>
      </c>
      <c r="E2211" s="1978" t="s">
        <v>4244</v>
      </c>
      <c r="F2211" s="1978" t="s">
        <v>4245</v>
      </c>
      <c r="G2211" s="1977" t="s">
        <v>3456</v>
      </c>
      <c r="H2211" s="1977" t="s">
        <v>2794</v>
      </c>
      <c r="I2211" s="1979" t="s">
        <v>2795</v>
      </c>
      <c r="J2211" s="1995">
        <v>1</v>
      </c>
      <c r="K2211" s="1986">
        <v>45231</v>
      </c>
      <c r="L2211" s="1986">
        <v>45504</v>
      </c>
      <c r="M2211" s="1982">
        <f t="shared" si="77"/>
        <v>39</v>
      </c>
      <c r="N2211" s="1983">
        <v>1</v>
      </c>
      <c r="O2211" s="1979" t="s">
        <v>4246</v>
      </c>
      <c r="P2211" s="1983">
        <f t="shared" ref="P2211:P2274" si="80">IF(B2211="ITRC",N2211,N2211/J2211)</f>
        <v>1</v>
      </c>
      <c r="Q2211" s="1984" t="str" cm="1">
        <f t="array" aca="1" ref="Q2211" ca="1">IF(ISNUMBER(P2211),IF(P2211=100%,"CUMPLIDA",IF(AND(ISNUMBER(L2211),ISNUMBER(INDIRECT("FECHA_"&amp;$B2211,1))), IF(L2211&lt;=INDIRECT("FECHA_"&amp;$B2211,1),"INCUMPLIDA","PROCESO"), "VERIFICAR FECHA")),"SIN VALOR AVANCE")</f>
        <v>CUMPLIDA</v>
      </c>
    </row>
    <row r="2212" spans="1:17" ht="240.75" x14ac:dyDescent="0.2">
      <c r="A2212" s="1990" t="s">
        <v>19</v>
      </c>
      <c r="B2212" s="1974" t="s">
        <v>14</v>
      </c>
      <c r="C2212" s="1976"/>
      <c r="D2212" s="1976"/>
      <c r="E2212" s="1978"/>
      <c r="F2212" s="1978"/>
      <c r="G2212" s="1977" t="s">
        <v>3459</v>
      </c>
      <c r="H2212" s="1977" t="s">
        <v>2168</v>
      </c>
      <c r="I2212" s="1979" t="s">
        <v>99</v>
      </c>
      <c r="J2212" s="1995">
        <v>1</v>
      </c>
      <c r="K2212" s="1986">
        <v>45323</v>
      </c>
      <c r="L2212" s="1986">
        <v>45747</v>
      </c>
      <c r="M2212" s="1982">
        <f t="shared" si="77"/>
        <v>60.571428571428569</v>
      </c>
      <c r="N2212" s="1983">
        <v>1</v>
      </c>
      <c r="O2212" s="1989" t="s">
        <v>6233</v>
      </c>
      <c r="P2212" s="1983">
        <f t="shared" si="80"/>
        <v>1</v>
      </c>
      <c r="Q2212" s="1984" t="str" cm="1">
        <f t="array" aca="1" ref="Q2212" ca="1">IF(ISNUMBER(P2212),IF(P2212=100%,"CUMPLIDA",IF(AND(ISNUMBER(L2212),ISNUMBER(INDIRECT("FECHA_"&amp;$B2212,1))), IF(L2212&lt;=INDIRECT("FECHA_"&amp;$B2212,1),"INCUMPLIDA","PROCESO"), "VERIFICAR FECHA")),"SIN VALOR AVANCE")</f>
        <v>CUMPLIDA</v>
      </c>
    </row>
    <row r="2213" spans="1:17" ht="60.75" x14ac:dyDescent="0.2">
      <c r="A2213" s="1990" t="s">
        <v>19</v>
      </c>
      <c r="B2213" s="1974" t="s">
        <v>14</v>
      </c>
      <c r="C2213" s="1976"/>
      <c r="D2213" s="1976"/>
      <c r="E2213" s="1978"/>
      <c r="F2213" s="1978"/>
      <c r="G2213" s="1977" t="s">
        <v>4051</v>
      </c>
      <c r="H2213" s="1977" t="s">
        <v>101</v>
      </c>
      <c r="I2213" s="1979" t="s">
        <v>102</v>
      </c>
      <c r="J2213" s="1995">
        <v>1</v>
      </c>
      <c r="K2213" s="1986">
        <v>45323</v>
      </c>
      <c r="L2213" s="1986">
        <v>45747</v>
      </c>
      <c r="M2213" s="1982">
        <f t="shared" si="77"/>
        <v>60.571428571428569</v>
      </c>
      <c r="N2213" s="1983">
        <v>1</v>
      </c>
      <c r="O2213" s="1979" t="s">
        <v>4246</v>
      </c>
      <c r="P2213" s="1983">
        <f t="shared" si="80"/>
        <v>1</v>
      </c>
      <c r="Q2213" s="1984" t="str" cm="1">
        <f t="array" aca="1" ref="Q2213" ca="1">IF(ISNUMBER(P2213),IF(P2213=100%,"CUMPLIDA",IF(AND(ISNUMBER(L2213),ISNUMBER(INDIRECT("FECHA_"&amp;$B2213,1))), IF(L2213&lt;=INDIRECT("FECHA_"&amp;$B2213,1),"INCUMPLIDA","PROCESO"), "VERIFICAR FECHA")),"SIN VALOR AVANCE")</f>
        <v>CUMPLIDA</v>
      </c>
    </row>
    <row r="2214" spans="1:17" ht="60.75" x14ac:dyDescent="0.2">
      <c r="A2214" s="1990" t="s">
        <v>19</v>
      </c>
      <c r="B2214" s="1974" t="s">
        <v>14</v>
      </c>
      <c r="C2214" s="1976"/>
      <c r="D2214" s="1976"/>
      <c r="E2214" s="1978"/>
      <c r="F2214" s="1978"/>
      <c r="G2214" s="1977" t="s">
        <v>4052</v>
      </c>
      <c r="H2214" s="1977" t="s">
        <v>238</v>
      </c>
      <c r="I2214" s="1979" t="s">
        <v>239</v>
      </c>
      <c r="J2214" s="1995">
        <v>1</v>
      </c>
      <c r="K2214" s="1986">
        <v>45231</v>
      </c>
      <c r="L2214" s="1986">
        <v>45747</v>
      </c>
      <c r="M2214" s="1982">
        <f t="shared" si="77"/>
        <v>73.714285714285708</v>
      </c>
      <c r="N2214" s="1983">
        <v>1</v>
      </c>
      <c r="O2214" s="1979" t="s">
        <v>4246</v>
      </c>
      <c r="P2214" s="1983">
        <f t="shared" si="80"/>
        <v>1</v>
      </c>
      <c r="Q2214" s="1984" t="str" cm="1">
        <f t="array" aca="1" ref="Q2214" ca="1">IF(ISNUMBER(P2214),IF(P2214=100%,"CUMPLIDA",IF(AND(ISNUMBER(L2214),ISNUMBER(INDIRECT("FECHA_"&amp;$B2214,1))), IF(L2214&lt;=INDIRECT("FECHA_"&amp;$B2214,1),"INCUMPLIDA","PROCESO"), "VERIFICAR FECHA")),"SIN VALOR AVANCE")</f>
        <v>CUMPLIDA</v>
      </c>
    </row>
    <row r="2215" spans="1:17" ht="225.75" x14ac:dyDescent="0.2">
      <c r="A2215" s="1990" t="s">
        <v>19</v>
      </c>
      <c r="B2215" s="1974" t="s">
        <v>14</v>
      </c>
      <c r="C2215" s="1976"/>
      <c r="D2215" s="1976"/>
      <c r="E2215" s="1978"/>
      <c r="F2215" s="1978"/>
      <c r="G2215" s="1977" t="s">
        <v>3565</v>
      </c>
      <c r="H2215" s="1977" t="s">
        <v>104</v>
      </c>
      <c r="I2215" s="1979" t="s">
        <v>105</v>
      </c>
      <c r="J2215" s="1995">
        <v>1</v>
      </c>
      <c r="K2215" s="1986">
        <v>45323</v>
      </c>
      <c r="L2215" s="1986">
        <v>45747</v>
      </c>
      <c r="M2215" s="1982">
        <f t="shared" si="77"/>
        <v>60.571428571428569</v>
      </c>
      <c r="N2215" s="1983">
        <v>1</v>
      </c>
      <c r="O2215" s="1989" t="s">
        <v>6234</v>
      </c>
      <c r="P2215" s="1983">
        <f t="shared" si="80"/>
        <v>1</v>
      </c>
      <c r="Q2215" s="1984" t="str" cm="1">
        <f t="array" aca="1" ref="Q2215" ca="1">IF(ISNUMBER(P2215),IF(P2215=100%,"CUMPLIDA",IF(AND(ISNUMBER(L2215),ISNUMBER(INDIRECT("FECHA_"&amp;$B2215,1))), IF(L2215&lt;=INDIRECT("FECHA_"&amp;$B2215,1),"INCUMPLIDA","PROCESO"), "VERIFICAR FECHA")),"SIN VALOR AVANCE")</f>
        <v>CUMPLIDA</v>
      </c>
    </row>
    <row r="2216" spans="1:17" ht="60.75" x14ac:dyDescent="0.2">
      <c r="A2216" s="1990" t="s">
        <v>19</v>
      </c>
      <c r="B2216" s="1974" t="s">
        <v>14</v>
      </c>
      <c r="C2216" s="1976"/>
      <c r="D2216" s="1976"/>
      <c r="E2216" s="1978"/>
      <c r="F2216" s="1978"/>
      <c r="G2216" s="1977" t="s">
        <v>3566</v>
      </c>
      <c r="H2216" s="1977" t="s">
        <v>106</v>
      </c>
      <c r="I2216" s="1979" t="s">
        <v>107</v>
      </c>
      <c r="J2216" s="1995">
        <v>1</v>
      </c>
      <c r="K2216" s="1986">
        <v>45231</v>
      </c>
      <c r="L2216" s="1986">
        <v>45747</v>
      </c>
      <c r="M2216" s="1982">
        <f t="shared" si="77"/>
        <v>73.714285714285708</v>
      </c>
      <c r="N2216" s="1983">
        <v>1</v>
      </c>
      <c r="O2216" s="1979" t="s">
        <v>4246</v>
      </c>
      <c r="P2216" s="1983">
        <f t="shared" si="80"/>
        <v>1</v>
      </c>
      <c r="Q2216" s="1984" t="str" cm="1">
        <f t="array" aca="1" ref="Q2216" ca="1">IF(ISNUMBER(P2216),IF(P2216=100%,"CUMPLIDA",IF(AND(ISNUMBER(L2216),ISNUMBER(INDIRECT("FECHA_"&amp;$B2216,1))), IF(L2216&lt;=INDIRECT("FECHA_"&amp;$B2216,1),"INCUMPLIDA","PROCESO"), "VERIFICAR FECHA")),"SIN VALOR AVANCE")</f>
        <v>CUMPLIDA</v>
      </c>
    </row>
    <row r="2217" spans="1:17" ht="270.75" x14ac:dyDescent="0.2">
      <c r="A2217" s="1990" t="s">
        <v>19</v>
      </c>
      <c r="B2217" s="1974" t="s">
        <v>14</v>
      </c>
      <c r="C2217" s="1976"/>
      <c r="D2217" s="1976"/>
      <c r="E2217" s="1978"/>
      <c r="F2217" s="1978"/>
      <c r="G2217" s="1977" t="s">
        <v>3567</v>
      </c>
      <c r="H2217" s="1977" t="s">
        <v>108</v>
      </c>
      <c r="I2217" s="1979" t="s">
        <v>109</v>
      </c>
      <c r="J2217" s="1995">
        <v>1</v>
      </c>
      <c r="K2217" s="1986">
        <v>45231</v>
      </c>
      <c r="L2217" s="1986">
        <v>45808</v>
      </c>
      <c r="M2217" s="1982">
        <f t="shared" si="77"/>
        <v>82.428571428571431</v>
      </c>
      <c r="N2217" s="1983">
        <v>1</v>
      </c>
      <c r="O2217" s="1979" t="s">
        <v>4196</v>
      </c>
      <c r="P2217" s="1983">
        <f t="shared" si="80"/>
        <v>1</v>
      </c>
      <c r="Q2217" s="1984" t="str" cm="1">
        <f t="array" aca="1" ref="Q2217" ca="1">IF(ISNUMBER(P2217),IF(P2217=100%,"CUMPLIDA",IF(AND(ISNUMBER(L2217),ISNUMBER(INDIRECT("FECHA_"&amp;$B2217,1))), IF(L2217&lt;=INDIRECT("FECHA_"&amp;$B2217,1),"INCUMPLIDA","PROCESO"), "VERIFICAR FECHA")),"SIN VALOR AVANCE")</f>
        <v>CUMPLIDA</v>
      </c>
    </row>
    <row r="2218" spans="1:17" ht="60.75" x14ac:dyDescent="0.2">
      <c r="A2218" s="1990" t="s">
        <v>19</v>
      </c>
      <c r="B2218" s="1974" t="s">
        <v>14</v>
      </c>
      <c r="C2218" s="1976"/>
      <c r="D2218" s="1976"/>
      <c r="E2218" s="1978"/>
      <c r="F2218" s="1978"/>
      <c r="G2218" s="1977" t="s">
        <v>3570</v>
      </c>
      <c r="H2218" s="1977" t="s">
        <v>111</v>
      </c>
      <c r="I2218" s="1979" t="s">
        <v>112</v>
      </c>
      <c r="J2218" s="1995">
        <v>7</v>
      </c>
      <c r="K2218" s="1986">
        <v>46024</v>
      </c>
      <c r="L2218" s="1986">
        <v>46660</v>
      </c>
      <c r="M2218" s="1982">
        <f t="shared" si="77"/>
        <v>90.857142857142861</v>
      </c>
      <c r="N2218" s="1983">
        <v>0</v>
      </c>
      <c r="O2218" s="1979" t="s">
        <v>4246</v>
      </c>
      <c r="P2218" s="1983">
        <f t="shared" si="80"/>
        <v>0</v>
      </c>
      <c r="Q2218" s="1984" t="str" cm="1">
        <f t="array" aca="1" ref="Q2218" ca="1">IF(ISNUMBER(P2218),IF(P2218=100%,"CUMPLIDA",IF(AND(ISNUMBER(L2218),ISNUMBER(INDIRECT("FECHA_"&amp;$B2218,1))), IF(L2218&lt;=INDIRECT("FECHA_"&amp;$B2218,1),"INCUMPLIDA","PROCESO"), "VERIFICAR FECHA")),"SIN VALOR AVANCE")</f>
        <v>PROCESO</v>
      </c>
    </row>
    <row r="2219" spans="1:17" ht="165.75" x14ac:dyDescent="0.2">
      <c r="A2219" s="1990" t="s">
        <v>19</v>
      </c>
      <c r="B2219" s="1974" t="s">
        <v>14</v>
      </c>
      <c r="C2219" s="1976"/>
      <c r="D2219" s="1976"/>
      <c r="E2219" s="1978"/>
      <c r="F2219" s="1978"/>
      <c r="G2219" s="1977" t="s">
        <v>3571</v>
      </c>
      <c r="H2219" s="1977" t="s">
        <v>115</v>
      </c>
      <c r="I2219" s="1979" t="s">
        <v>116</v>
      </c>
      <c r="J2219" s="1995">
        <v>1</v>
      </c>
      <c r="K2219" s="1986">
        <v>46024</v>
      </c>
      <c r="L2219" s="1986">
        <v>46660</v>
      </c>
      <c r="M2219" s="1982">
        <f t="shared" si="77"/>
        <v>90.857142857142861</v>
      </c>
      <c r="N2219" s="1983">
        <v>0</v>
      </c>
      <c r="O2219" s="1989" t="s">
        <v>706</v>
      </c>
      <c r="P2219" s="1983">
        <f t="shared" si="80"/>
        <v>0</v>
      </c>
      <c r="Q2219" s="1984" t="str" cm="1">
        <f t="array" aca="1" ref="Q2219" ca="1">IF(ISNUMBER(P2219),IF(P2219=100%,"CUMPLIDA",IF(AND(ISNUMBER(L2219),ISNUMBER(INDIRECT("FECHA_"&amp;$B2219,1))), IF(L2219&lt;=INDIRECT("FECHA_"&amp;$B2219,1),"INCUMPLIDA","PROCESO"), "VERIFICAR FECHA")),"SIN VALOR AVANCE")</f>
        <v>PROCESO</v>
      </c>
    </row>
    <row r="2220" spans="1:17" ht="270.75" x14ac:dyDescent="0.2">
      <c r="A2220" s="1990" t="s">
        <v>19</v>
      </c>
      <c r="B2220" s="1974" t="s">
        <v>14</v>
      </c>
      <c r="C2220" s="1976"/>
      <c r="D2220" s="1976"/>
      <c r="E2220" s="1978"/>
      <c r="F2220" s="1978"/>
      <c r="G2220" s="1977" t="s">
        <v>3572</v>
      </c>
      <c r="H2220" s="1977" t="s">
        <v>118</v>
      </c>
      <c r="I2220" s="1979" t="s">
        <v>119</v>
      </c>
      <c r="J2220" s="1995">
        <v>2</v>
      </c>
      <c r="K2220" s="1986">
        <v>46024</v>
      </c>
      <c r="L2220" s="1986">
        <v>46660</v>
      </c>
      <c r="M2220" s="1982">
        <f t="shared" si="77"/>
        <v>90.857142857142861</v>
      </c>
      <c r="N2220" s="1983">
        <v>0</v>
      </c>
      <c r="O2220" s="1979" t="s">
        <v>4196</v>
      </c>
      <c r="P2220" s="1983">
        <f t="shared" si="80"/>
        <v>0</v>
      </c>
      <c r="Q2220" s="1984" t="str" cm="1">
        <f t="array" aca="1" ref="Q2220" ca="1">IF(ISNUMBER(P2220),IF(P2220=100%,"CUMPLIDA",IF(AND(ISNUMBER(L2220),ISNUMBER(INDIRECT("FECHA_"&amp;$B2220,1))), IF(L2220&lt;=INDIRECT("FECHA_"&amp;$B2220,1),"INCUMPLIDA","PROCESO"), "VERIFICAR FECHA")),"SIN VALOR AVANCE")</f>
        <v>PROCESO</v>
      </c>
    </row>
    <row r="2221" spans="1:17" ht="180.75" x14ac:dyDescent="0.2">
      <c r="A2221" s="1990" t="s">
        <v>19</v>
      </c>
      <c r="B2221" s="1974" t="s">
        <v>14</v>
      </c>
      <c r="C2221" s="1976"/>
      <c r="D2221" s="1976"/>
      <c r="E2221" s="1978"/>
      <c r="F2221" s="1978"/>
      <c r="G2221" s="1977" t="s">
        <v>4247</v>
      </c>
      <c r="H2221" s="1977" t="s">
        <v>1097</v>
      </c>
      <c r="I2221" s="1979" t="s">
        <v>1099</v>
      </c>
      <c r="J2221" s="1995">
        <v>6</v>
      </c>
      <c r="K2221" s="1986">
        <v>44986</v>
      </c>
      <c r="L2221" s="1986">
        <v>45350</v>
      </c>
      <c r="M2221" s="1982">
        <f t="shared" si="77"/>
        <v>52</v>
      </c>
      <c r="N2221" s="1983">
        <v>1</v>
      </c>
      <c r="O2221" s="1979" t="s">
        <v>4248</v>
      </c>
      <c r="P2221" s="1983">
        <f t="shared" si="80"/>
        <v>1</v>
      </c>
      <c r="Q2221" s="1984" t="str" cm="1">
        <f t="array" aca="1" ref="Q2221" ca="1">IF(ISNUMBER(P2221),IF(P2221=100%,"CUMPLIDA",IF(AND(ISNUMBER(L2221),ISNUMBER(INDIRECT("FECHA_"&amp;$B2221,1))), IF(L2221&lt;=INDIRECT("FECHA_"&amp;$B2221,1),"INCUMPLIDA","PROCESO"), "VERIFICAR FECHA")),"SIN VALOR AVANCE")</f>
        <v>CUMPLIDA</v>
      </c>
    </row>
    <row r="2222" spans="1:17" ht="60.75" x14ac:dyDescent="0.2">
      <c r="A2222" s="1990" t="s">
        <v>19</v>
      </c>
      <c r="B2222" s="1974" t="s">
        <v>14</v>
      </c>
      <c r="C2222" s="1976"/>
      <c r="D2222" s="1976"/>
      <c r="E2222" s="1978"/>
      <c r="F2222" s="1978"/>
      <c r="G2222" s="1977" t="s">
        <v>3456</v>
      </c>
      <c r="H2222" s="1977" t="s">
        <v>2794</v>
      </c>
      <c r="I2222" s="1979" t="s">
        <v>2795</v>
      </c>
      <c r="J2222" s="1995">
        <v>1</v>
      </c>
      <c r="K2222" s="1986">
        <v>45231</v>
      </c>
      <c r="L2222" s="1986">
        <v>45504</v>
      </c>
      <c r="M2222" s="1982">
        <f t="shared" si="77"/>
        <v>39</v>
      </c>
      <c r="N2222" s="1983">
        <v>1</v>
      </c>
      <c r="O2222" s="1979" t="s">
        <v>4246</v>
      </c>
      <c r="P2222" s="1983">
        <f t="shared" si="80"/>
        <v>1</v>
      </c>
      <c r="Q2222" s="1984" t="str" cm="1">
        <f t="array" aca="1" ref="Q2222" ca="1">IF(ISNUMBER(P2222),IF(P2222=100%,"CUMPLIDA",IF(AND(ISNUMBER(L2222),ISNUMBER(INDIRECT("FECHA_"&amp;$B2222,1))), IF(L2222&lt;=INDIRECT("FECHA_"&amp;$B2222,1),"INCUMPLIDA","PROCESO"), "VERIFICAR FECHA")),"SIN VALOR AVANCE")</f>
        <v>CUMPLIDA</v>
      </c>
    </row>
    <row r="2223" spans="1:17" ht="165.75" x14ac:dyDescent="0.2">
      <c r="A2223" s="1990" t="s">
        <v>19</v>
      </c>
      <c r="B2223" s="1974" t="s">
        <v>14</v>
      </c>
      <c r="C2223" s="1976"/>
      <c r="D2223" s="1976"/>
      <c r="E2223" s="1978"/>
      <c r="F2223" s="1978"/>
      <c r="G2223" s="1977" t="s">
        <v>3459</v>
      </c>
      <c r="H2223" s="1977" t="s">
        <v>2168</v>
      </c>
      <c r="I2223" s="1979" t="s">
        <v>99</v>
      </c>
      <c r="J2223" s="1995">
        <v>1</v>
      </c>
      <c r="K2223" s="1986">
        <v>45323</v>
      </c>
      <c r="L2223" s="1986">
        <v>45747</v>
      </c>
      <c r="M2223" s="1982">
        <f t="shared" si="77"/>
        <v>60.571428571428569</v>
      </c>
      <c r="N2223" s="1983">
        <v>1</v>
      </c>
      <c r="O2223" s="1989" t="s">
        <v>706</v>
      </c>
      <c r="P2223" s="1983">
        <f t="shared" si="80"/>
        <v>1</v>
      </c>
      <c r="Q2223" s="1984" t="str" cm="1">
        <f t="array" aca="1" ref="Q2223" ca="1">IF(ISNUMBER(P2223),IF(P2223=100%,"CUMPLIDA",IF(AND(ISNUMBER(L2223),ISNUMBER(INDIRECT("FECHA_"&amp;$B2223,1))), IF(L2223&lt;=INDIRECT("FECHA_"&amp;$B2223,1),"INCUMPLIDA","PROCESO"), "VERIFICAR FECHA")),"SIN VALOR AVANCE")</f>
        <v>CUMPLIDA</v>
      </c>
    </row>
    <row r="2224" spans="1:17" ht="60.75" x14ac:dyDescent="0.2">
      <c r="A2224" s="1990" t="s">
        <v>19</v>
      </c>
      <c r="B2224" s="1974" t="s">
        <v>14</v>
      </c>
      <c r="C2224" s="1976"/>
      <c r="D2224" s="1976"/>
      <c r="E2224" s="1978"/>
      <c r="F2224" s="1978"/>
      <c r="G2224" s="1977" t="s">
        <v>4051</v>
      </c>
      <c r="H2224" s="1977" t="s">
        <v>101</v>
      </c>
      <c r="I2224" s="1979" t="s">
        <v>102</v>
      </c>
      <c r="J2224" s="1995">
        <v>1</v>
      </c>
      <c r="K2224" s="1986">
        <v>45323</v>
      </c>
      <c r="L2224" s="1986">
        <v>45747</v>
      </c>
      <c r="M2224" s="1982">
        <f t="shared" si="77"/>
        <v>60.571428571428569</v>
      </c>
      <c r="N2224" s="1983">
        <v>1</v>
      </c>
      <c r="O2224" s="1979" t="s">
        <v>4246</v>
      </c>
      <c r="P2224" s="1983">
        <f t="shared" si="80"/>
        <v>1</v>
      </c>
      <c r="Q2224" s="1984" t="str" cm="1">
        <f t="array" aca="1" ref="Q2224" ca="1">IF(ISNUMBER(P2224),IF(P2224=100%,"CUMPLIDA",IF(AND(ISNUMBER(L2224),ISNUMBER(INDIRECT("FECHA_"&amp;$B2224,1))), IF(L2224&lt;=INDIRECT("FECHA_"&amp;$B2224,1),"INCUMPLIDA","PROCESO"), "VERIFICAR FECHA")),"SIN VALOR AVANCE")</f>
        <v>CUMPLIDA</v>
      </c>
    </row>
    <row r="2225" spans="1:17" ht="60.75" x14ac:dyDescent="0.2">
      <c r="A2225" s="1990" t="s">
        <v>19</v>
      </c>
      <c r="B2225" s="1974" t="s">
        <v>14</v>
      </c>
      <c r="C2225" s="1976"/>
      <c r="D2225" s="1976"/>
      <c r="E2225" s="1978"/>
      <c r="F2225" s="1978"/>
      <c r="G2225" s="1977" t="s">
        <v>4052</v>
      </c>
      <c r="H2225" s="1977" t="s">
        <v>238</v>
      </c>
      <c r="I2225" s="1979" t="s">
        <v>239</v>
      </c>
      <c r="J2225" s="1995">
        <v>1</v>
      </c>
      <c r="K2225" s="1986">
        <v>45231</v>
      </c>
      <c r="L2225" s="1986">
        <v>45747</v>
      </c>
      <c r="M2225" s="1982">
        <f t="shared" si="77"/>
        <v>73.714285714285708</v>
      </c>
      <c r="N2225" s="1983">
        <v>1</v>
      </c>
      <c r="O2225" s="1979" t="s">
        <v>4246</v>
      </c>
      <c r="P2225" s="1983">
        <f t="shared" si="80"/>
        <v>1</v>
      </c>
      <c r="Q2225" s="1984" t="str" cm="1">
        <f t="array" aca="1" ref="Q2225" ca="1">IF(ISNUMBER(P2225),IF(P2225=100%,"CUMPLIDA",IF(AND(ISNUMBER(L2225),ISNUMBER(INDIRECT("FECHA_"&amp;$B2225,1))), IF(L2225&lt;=INDIRECT("FECHA_"&amp;$B2225,1),"INCUMPLIDA","PROCESO"), "VERIFICAR FECHA")),"SIN VALOR AVANCE")</f>
        <v>CUMPLIDA</v>
      </c>
    </row>
    <row r="2226" spans="1:17" ht="165.75" x14ac:dyDescent="0.2">
      <c r="A2226" s="1990" t="s">
        <v>19</v>
      </c>
      <c r="B2226" s="1974" t="s">
        <v>14</v>
      </c>
      <c r="C2226" s="1976"/>
      <c r="D2226" s="1976"/>
      <c r="E2226" s="1978"/>
      <c r="F2226" s="1978"/>
      <c r="G2226" s="1977" t="s">
        <v>3565</v>
      </c>
      <c r="H2226" s="1977" t="s">
        <v>104</v>
      </c>
      <c r="I2226" s="1979" t="s">
        <v>105</v>
      </c>
      <c r="J2226" s="1995">
        <v>1</v>
      </c>
      <c r="K2226" s="1986">
        <v>45323</v>
      </c>
      <c r="L2226" s="1986">
        <v>45747</v>
      </c>
      <c r="M2226" s="1982">
        <f t="shared" si="77"/>
        <v>60.571428571428569</v>
      </c>
      <c r="N2226" s="1983">
        <v>1</v>
      </c>
      <c r="O2226" s="1989" t="s">
        <v>706</v>
      </c>
      <c r="P2226" s="1983">
        <f t="shared" si="80"/>
        <v>1</v>
      </c>
      <c r="Q2226" s="1984" t="str" cm="1">
        <f t="array" aca="1" ref="Q2226" ca="1">IF(ISNUMBER(P2226),IF(P2226=100%,"CUMPLIDA",IF(AND(ISNUMBER(L2226),ISNUMBER(INDIRECT("FECHA_"&amp;$B2226,1))), IF(L2226&lt;=INDIRECT("FECHA_"&amp;$B2226,1),"INCUMPLIDA","PROCESO"), "VERIFICAR FECHA")),"SIN VALOR AVANCE")</f>
        <v>CUMPLIDA</v>
      </c>
    </row>
    <row r="2227" spans="1:17" ht="60.75" x14ac:dyDescent="0.2">
      <c r="A2227" s="1990" t="s">
        <v>19</v>
      </c>
      <c r="B2227" s="1974" t="s">
        <v>14</v>
      </c>
      <c r="C2227" s="1976"/>
      <c r="D2227" s="1976"/>
      <c r="E2227" s="1978"/>
      <c r="F2227" s="1978"/>
      <c r="G2227" s="1977" t="s">
        <v>3566</v>
      </c>
      <c r="H2227" s="1977" t="s">
        <v>106</v>
      </c>
      <c r="I2227" s="1979" t="s">
        <v>107</v>
      </c>
      <c r="J2227" s="1995">
        <v>1</v>
      </c>
      <c r="K2227" s="1986">
        <v>45231</v>
      </c>
      <c r="L2227" s="1986">
        <v>45747</v>
      </c>
      <c r="M2227" s="1982">
        <f t="shared" si="77"/>
        <v>73.714285714285708</v>
      </c>
      <c r="N2227" s="1983">
        <v>1</v>
      </c>
      <c r="O2227" s="1979" t="s">
        <v>4246</v>
      </c>
      <c r="P2227" s="1983">
        <f t="shared" si="80"/>
        <v>1</v>
      </c>
      <c r="Q2227" s="1984" t="str" cm="1">
        <f t="array" aca="1" ref="Q2227" ca="1">IF(ISNUMBER(P2227),IF(P2227=100%,"CUMPLIDA",IF(AND(ISNUMBER(L2227),ISNUMBER(INDIRECT("FECHA_"&amp;$B2227,1))), IF(L2227&lt;=INDIRECT("FECHA_"&amp;$B2227,1),"INCUMPLIDA","PROCESO"), "VERIFICAR FECHA")),"SIN VALOR AVANCE")</f>
        <v>CUMPLIDA</v>
      </c>
    </row>
    <row r="2228" spans="1:17" ht="270.75" x14ac:dyDescent="0.2">
      <c r="A2228" s="1990" t="s">
        <v>19</v>
      </c>
      <c r="B2228" s="1974" t="s">
        <v>14</v>
      </c>
      <c r="C2228" s="1976"/>
      <c r="D2228" s="1976"/>
      <c r="E2228" s="1978"/>
      <c r="F2228" s="1978"/>
      <c r="G2228" s="1977" t="s">
        <v>3567</v>
      </c>
      <c r="H2228" s="1977" t="s">
        <v>108</v>
      </c>
      <c r="I2228" s="1979" t="s">
        <v>109</v>
      </c>
      <c r="J2228" s="1995">
        <v>1</v>
      </c>
      <c r="K2228" s="1986">
        <v>45231</v>
      </c>
      <c r="L2228" s="1986">
        <v>45808</v>
      </c>
      <c r="M2228" s="1982">
        <f t="shared" si="77"/>
        <v>82.428571428571431</v>
      </c>
      <c r="N2228" s="1983">
        <v>1</v>
      </c>
      <c r="O2228" s="1979" t="s">
        <v>4196</v>
      </c>
      <c r="P2228" s="1983">
        <f t="shared" si="80"/>
        <v>1</v>
      </c>
      <c r="Q2228" s="1984" t="str" cm="1">
        <f t="array" aca="1" ref="Q2228" ca="1">IF(ISNUMBER(P2228),IF(P2228=100%,"CUMPLIDA",IF(AND(ISNUMBER(L2228),ISNUMBER(INDIRECT("FECHA_"&amp;$B2228,1))), IF(L2228&lt;=INDIRECT("FECHA_"&amp;$B2228,1),"INCUMPLIDA","PROCESO"), "VERIFICAR FECHA")),"SIN VALOR AVANCE")</f>
        <v>CUMPLIDA</v>
      </c>
    </row>
    <row r="2229" spans="1:17" ht="60.75" x14ac:dyDescent="0.2">
      <c r="A2229" s="1990" t="s">
        <v>19</v>
      </c>
      <c r="B2229" s="1974" t="s">
        <v>14</v>
      </c>
      <c r="C2229" s="1976"/>
      <c r="D2229" s="1976"/>
      <c r="E2229" s="1978"/>
      <c r="F2229" s="1978"/>
      <c r="G2229" s="1977" t="s">
        <v>3570</v>
      </c>
      <c r="H2229" s="1977" t="s">
        <v>111</v>
      </c>
      <c r="I2229" s="1979" t="s">
        <v>112</v>
      </c>
      <c r="J2229" s="1995">
        <v>7</v>
      </c>
      <c r="K2229" s="1986">
        <v>46024</v>
      </c>
      <c r="L2229" s="1986">
        <v>46660</v>
      </c>
      <c r="M2229" s="1982">
        <f t="shared" si="77"/>
        <v>90.857142857142861</v>
      </c>
      <c r="N2229" s="1983">
        <v>0</v>
      </c>
      <c r="O2229" s="1979" t="s">
        <v>4246</v>
      </c>
      <c r="P2229" s="1983">
        <f t="shared" si="80"/>
        <v>0</v>
      </c>
      <c r="Q2229" s="1984" t="str" cm="1">
        <f t="array" aca="1" ref="Q2229" ca="1">IF(ISNUMBER(P2229),IF(P2229=100%,"CUMPLIDA",IF(AND(ISNUMBER(L2229),ISNUMBER(INDIRECT("FECHA_"&amp;$B2229,1))), IF(L2229&lt;=INDIRECT("FECHA_"&amp;$B2229,1),"INCUMPLIDA","PROCESO"), "VERIFICAR FECHA")),"SIN VALOR AVANCE")</f>
        <v>PROCESO</v>
      </c>
    </row>
    <row r="2230" spans="1:17" ht="165.75" x14ac:dyDescent="0.2">
      <c r="A2230" s="1990" t="s">
        <v>19</v>
      </c>
      <c r="B2230" s="1974" t="s">
        <v>14</v>
      </c>
      <c r="C2230" s="1976"/>
      <c r="D2230" s="1976"/>
      <c r="E2230" s="1978"/>
      <c r="F2230" s="1978"/>
      <c r="G2230" s="1977" t="s">
        <v>3571</v>
      </c>
      <c r="H2230" s="1977" t="s">
        <v>115</v>
      </c>
      <c r="I2230" s="1979" t="s">
        <v>116</v>
      </c>
      <c r="J2230" s="1995">
        <v>1</v>
      </c>
      <c r="K2230" s="1986">
        <v>46024</v>
      </c>
      <c r="L2230" s="1986">
        <v>46660</v>
      </c>
      <c r="M2230" s="1982">
        <f t="shared" si="77"/>
        <v>90.857142857142861</v>
      </c>
      <c r="N2230" s="1983">
        <v>0</v>
      </c>
      <c r="O2230" s="1989" t="s">
        <v>706</v>
      </c>
      <c r="P2230" s="1983">
        <f t="shared" si="80"/>
        <v>0</v>
      </c>
      <c r="Q2230" s="1984" t="str" cm="1">
        <f t="array" aca="1" ref="Q2230" ca="1">IF(ISNUMBER(P2230),IF(P2230=100%,"CUMPLIDA",IF(AND(ISNUMBER(L2230),ISNUMBER(INDIRECT("FECHA_"&amp;$B2230,1))), IF(L2230&lt;=INDIRECT("FECHA_"&amp;$B2230,1),"INCUMPLIDA","PROCESO"), "VERIFICAR FECHA")),"SIN VALOR AVANCE")</f>
        <v>PROCESO</v>
      </c>
    </row>
    <row r="2231" spans="1:17" ht="270.75" x14ac:dyDescent="0.2">
      <c r="A2231" s="1990" t="s">
        <v>19</v>
      </c>
      <c r="B2231" s="1974" t="s">
        <v>14</v>
      </c>
      <c r="C2231" s="1976"/>
      <c r="D2231" s="1976"/>
      <c r="E2231" s="1978"/>
      <c r="F2231" s="1978"/>
      <c r="G2231" s="1977" t="s">
        <v>3572</v>
      </c>
      <c r="H2231" s="1977" t="s">
        <v>118</v>
      </c>
      <c r="I2231" s="1979" t="s">
        <v>119</v>
      </c>
      <c r="J2231" s="1995">
        <v>2</v>
      </c>
      <c r="K2231" s="1986">
        <v>46024</v>
      </c>
      <c r="L2231" s="1986">
        <v>46660</v>
      </c>
      <c r="M2231" s="1982">
        <f t="shared" si="77"/>
        <v>90.857142857142861</v>
      </c>
      <c r="N2231" s="1983">
        <v>0</v>
      </c>
      <c r="O2231" s="1979" t="s">
        <v>4196</v>
      </c>
      <c r="P2231" s="1983">
        <f t="shared" si="80"/>
        <v>0</v>
      </c>
      <c r="Q2231" s="1984" t="str" cm="1">
        <f t="array" aca="1" ref="Q2231" ca="1">IF(ISNUMBER(P2231),IF(P2231=100%,"CUMPLIDA",IF(AND(ISNUMBER(L2231),ISNUMBER(INDIRECT("FECHA_"&amp;$B2231,1))), IF(L2231&lt;=INDIRECT("FECHA_"&amp;$B2231,1),"INCUMPLIDA","PROCESO"), "VERIFICAR FECHA")),"SIN VALOR AVANCE")</f>
        <v>PROCESO</v>
      </c>
    </row>
    <row r="2232" spans="1:17" ht="180.75" x14ac:dyDescent="0.2">
      <c r="A2232" s="1990" t="s">
        <v>19</v>
      </c>
      <c r="B2232" s="1974" t="s">
        <v>14</v>
      </c>
      <c r="C2232" s="1976"/>
      <c r="D2232" s="1976"/>
      <c r="E2232" s="1978"/>
      <c r="F2232" s="1978"/>
      <c r="G2232" s="1977" t="s">
        <v>4249</v>
      </c>
      <c r="H2232" s="1977" t="s">
        <v>1097</v>
      </c>
      <c r="I2232" s="1979" t="s">
        <v>1099</v>
      </c>
      <c r="J2232" s="1995">
        <v>6</v>
      </c>
      <c r="K2232" s="1986">
        <v>44986</v>
      </c>
      <c r="L2232" s="1986">
        <v>45350</v>
      </c>
      <c r="M2232" s="1982">
        <f t="shared" ref="M2232:M2244" si="81">(L2232-K2232)/7</f>
        <v>52</v>
      </c>
      <c r="N2232" s="1983">
        <v>1</v>
      </c>
      <c r="O2232" s="1979" t="s">
        <v>4248</v>
      </c>
      <c r="P2232" s="1983">
        <f t="shared" si="80"/>
        <v>1</v>
      </c>
      <c r="Q2232" s="1984" t="str" cm="1">
        <f t="array" aca="1" ref="Q2232" ca="1">IF(ISNUMBER(P2232),IF(P2232=100%,"CUMPLIDA",IF(AND(ISNUMBER(L2232),ISNUMBER(INDIRECT("FECHA_"&amp;$B2232,1))), IF(L2232&lt;=INDIRECT("FECHA_"&amp;$B2232,1),"INCUMPLIDA","PROCESO"), "VERIFICAR FECHA")),"SIN VALOR AVANCE")</f>
        <v>CUMPLIDA</v>
      </c>
    </row>
    <row r="2233" spans="1:17" ht="60.75" x14ac:dyDescent="0.2">
      <c r="A2233" s="1990" t="s">
        <v>19</v>
      </c>
      <c r="B2233" s="1974" t="s">
        <v>14</v>
      </c>
      <c r="C2233" s="1976"/>
      <c r="D2233" s="1976"/>
      <c r="E2233" s="1978" t="s">
        <v>4250</v>
      </c>
      <c r="F2233" s="1978"/>
      <c r="G2233" s="1977" t="s">
        <v>3456</v>
      </c>
      <c r="H2233" s="1977" t="s">
        <v>2794</v>
      </c>
      <c r="I2233" s="1979" t="s">
        <v>2795</v>
      </c>
      <c r="J2233" s="1995">
        <v>1</v>
      </c>
      <c r="K2233" s="1986">
        <v>45231</v>
      </c>
      <c r="L2233" s="1986">
        <v>45504</v>
      </c>
      <c r="M2233" s="1982">
        <f t="shared" si="81"/>
        <v>39</v>
      </c>
      <c r="N2233" s="1983">
        <v>1</v>
      </c>
      <c r="O2233" s="1979" t="s">
        <v>4246</v>
      </c>
      <c r="P2233" s="1983">
        <f t="shared" si="80"/>
        <v>1</v>
      </c>
      <c r="Q2233" s="1984" t="str" cm="1">
        <f t="array" aca="1" ref="Q2233" ca="1">IF(ISNUMBER(P2233),IF(P2233=100%,"CUMPLIDA",IF(AND(ISNUMBER(L2233),ISNUMBER(INDIRECT("FECHA_"&amp;$B2233,1))), IF(L2233&lt;=INDIRECT("FECHA_"&amp;$B2233,1),"INCUMPLIDA","PROCESO"), "VERIFICAR FECHA")),"SIN VALOR AVANCE")</f>
        <v>CUMPLIDA</v>
      </c>
    </row>
    <row r="2234" spans="1:17" ht="165.75" x14ac:dyDescent="0.2">
      <c r="A2234" s="1990" t="s">
        <v>19</v>
      </c>
      <c r="B2234" s="1974" t="s">
        <v>14</v>
      </c>
      <c r="C2234" s="1976"/>
      <c r="D2234" s="1976"/>
      <c r="E2234" s="1978"/>
      <c r="F2234" s="1978"/>
      <c r="G2234" s="1977" t="s">
        <v>3459</v>
      </c>
      <c r="H2234" s="1977" t="s">
        <v>2168</v>
      </c>
      <c r="I2234" s="1979" t="s">
        <v>99</v>
      </c>
      <c r="J2234" s="1995">
        <v>1</v>
      </c>
      <c r="K2234" s="1986">
        <v>45566</v>
      </c>
      <c r="L2234" s="1986">
        <v>45626</v>
      </c>
      <c r="M2234" s="1982">
        <f t="shared" si="81"/>
        <v>8.5714285714285712</v>
      </c>
      <c r="N2234" s="2019">
        <v>1</v>
      </c>
      <c r="O2234" s="1989" t="s">
        <v>706</v>
      </c>
      <c r="P2234" s="1983">
        <f t="shared" si="80"/>
        <v>1</v>
      </c>
      <c r="Q2234" s="1984" t="str" cm="1">
        <f t="array" aca="1" ref="Q2234" ca="1">IF(ISNUMBER(P2234),IF(P2234=100%,"CUMPLIDA",IF(AND(ISNUMBER(L2234),ISNUMBER(INDIRECT("FECHA_"&amp;$B2234,1))), IF(L2234&lt;=INDIRECT("FECHA_"&amp;$B2234,1),"INCUMPLIDA","PROCESO"), "VERIFICAR FECHA")),"SIN VALOR AVANCE")</f>
        <v>CUMPLIDA</v>
      </c>
    </row>
    <row r="2235" spans="1:17" ht="60.75" x14ac:dyDescent="0.2">
      <c r="A2235" s="1990" t="s">
        <v>19</v>
      </c>
      <c r="B2235" s="1974" t="s">
        <v>14</v>
      </c>
      <c r="C2235" s="1976"/>
      <c r="D2235" s="1976"/>
      <c r="E2235" s="1978"/>
      <c r="F2235" s="1978"/>
      <c r="G2235" s="1977" t="s">
        <v>4051</v>
      </c>
      <c r="H2235" s="1977" t="s">
        <v>101</v>
      </c>
      <c r="I2235" s="1979" t="s">
        <v>102</v>
      </c>
      <c r="J2235" s="1995">
        <v>1</v>
      </c>
      <c r="K2235" s="1986">
        <v>45566</v>
      </c>
      <c r="L2235" s="1986">
        <v>45626</v>
      </c>
      <c r="M2235" s="1982">
        <f t="shared" si="81"/>
        <v>8.5714285714285712</v>
      </c>
      <c r="N2235" s="2019">
        <v>1</v>
      </c>
      <c r="O2235" s="1979" t="s">
        <v>4246</v>
      </c>
      <c r="P2235" s="1983">
        <f t="shared" si="80"/>
        <v>1</v>
      </c>
      <c r="Q2235" s="1984" t="str" cm="1">
        <f t="array" aca="1" ref="Q2235" ca="1">IF(ISNUMBER(P2235),IF(P2235=100%,"CUMPLIDA",IF(AND(ISNUMBER(L2235),ISNUMBER(INDIRECT("FECHA_"&amp;$B2235,1))), IF(L2235&lt;=INDIRECT("FECHA_"&amp;$B2235,1),"INCUMPLIDA","PROCESO"), "VERIFICAR FECHA")),"SIN VALOR AVANCE")</f>
        <v>CUMPLIDA</v>
      </c>
    </row>
    <row r="2236" spans="1:17" ht="240" x14ac:dyDescent="0.2">
      <c r="A2236" s="1990" t="s">
        <v>19</v>
      </c>
      <c r="B2236" s="1974" t="s">
        <v>14</v>
      </c>
      <c r="C2236" s="1976"/>
      <c r="D2236" s="1976"/>
      <c r="E2236" s="1978"/>
      <c r="F2236" s="1978"/>
      <c r="G2236" s="1977" t="s">
        <v>4052</v>
      </c>
      <c r="H2236" s="1977" t="s">
        <v>238</v>
      </c>
      <c r="I2236" s="1979" t="s">
        <v>239</v>
      </c>
      <c r="J2236" s="1995">
        <v>1</v>
      </c>
      <c r="K2236" s="1986">
        <v>45231</v>
      </c>
      <c r="L2236" s="1986">
        <v>45747</v>
      </c>
      <c r="M2236" s="1982">
        <v>73.714285714285708</v>
      </c>
      <c r="N2236" s="2019">
        <v>1</v>
      </c>
      <c r="O2236" s="1979" t="s">
        <v>6245</v>
      </c>
      <c r="P2236" s="1983">
        <f t="shared" si="80"/>
        <v>1</v>
      </c>
      <c r="Q2236" s="1984" t="str" cm="1">
        <f t="array" aca="1" ref="Q2236" ca="1">IF(ISNUMBER(P2236),IF(P2236=100%,"CUMPLIDA",IF(AND(ISNUMBER(L2236),ISNUMBER(INDIRECT("FECHA_"&amp;$B2236,1))), IF(L2236&lt;=INDIRECT("FECHA_"&amp;$B2236,1),"INCUMPLIDA","PROCESO"), "VERIFICAR FECHA")),"SIN VALOR AVANCE")</f>
        <v>CUMPLIDA</v>
      </c>
    </row>
    <row r="2237" spans="1:17" ht="165.75" x14ac:dyDescent="0.2">
      <c r="A2237" s="1990" t="s">
        <v>19</v>
      </c>
      <c r="B2237" s="1974" t="s">
        <v>14</v>
      </c>
      <c r="C2237" s="1976"/>
      <c r="D2237" s="1976"/>
      <c r="E2237" s="1978"/>
      <c r="F2237" s="1978"/>
      <c r="G2237" s="1977" t="s">
        <v>3565</v>
      </c>
      <c r="H2237" s="1977" t="s">
        <v>104</v>
      </c>
      <c r="I2237" s="1979" t="s">
        <v>105</v>
      </c>
      <c r="J2237" s="1995">
        <v>1</v>
      </c>
      <c r="K2237" s="1986">
        <v>45566</v>
      </c>
      <c r="L2237" s="1986">
        <v>45626</v>
      </c>
      <c r="M2237" s="1982">
        <f t="shared" ref="M2237:M2258" si="82">(L2237-K2237)/7</f>
        <v>8.5714285714285712</v>
      </c>
      <c r="N2237" s="2019">
        <v>1</v>
      </c>
      <c r="O2237" s="1989" t="s">
        <v>706</v>
      </c>
      <c r="P2237" s="1983">
        <f t="shared" si="80"/>
        <v>1</v>
      </c>
      <c r="Q2237" s="1984" t="str" cm="1">
        <f t="array" aca="1" ref="Q2237" ca="1">IF(ISNUMBER(P2237),IF(P2237=100%,"CUMPLIDA",IF(AND(ISNUMBER(L2237),ISNUMBER(INDIRECT("FECHA_"&amp;$B2237,1))), IF(L2237&lt;=INDIRECT("FECHA_"&amp;$B2237,1),"INCUMPLIDA","PROCESO"), "VERIFICAR FECHA")),"SIN VALOR AVANCE")</f>
        <v>CUMPLIDA</v>
      </c>
    </row>
    <row r="2238" spans="1:17" ht="60.75" x14ac:dyDescent="0.2">
      <c r="A2238" s="1990" t="s">
        <v>19</v>
      </c>
      <c r="B2238" s="1974" t="s">
        <v>14</v>
      </c>
      <c r="C2238" s="1976"/>
      <c r="D2238" s="1976"/>
      <c r="E2238" s="1978"/>
      <c r="F2238" s="1978"/>
      <c r="G2238" s="1977" t="s">
        <v>3566</v>
      </c>
      <c r="H2238" s="1977" t="s">
        <v>106</v>
      </c>
      <c r="I2238" s="1979" t="s">
        <v>107</v>
      </c>
      <c r="J2238" s="1995">
        <v>1</v>
      </c>
      <c r="K2238" s="1986">
        <v>45566</v>
      </c>
      <c r="L2238" s="1986">
        <v>45626</v>
      </c>
      <c r="M2238" s="1982">
        <f t="shared" si="82"/>
        <v>8.5714285714285712</v>
      </c>
      <c r="N2238" s="2019">
        <v>1</v>
      </c>
      <c r="O2238" s="1979" t="s">
        <v>4246</v>
      </c>
      <c r="P2238" s="1983">
        <f t="shared" si="80"/>
        <v>1</v>
      </c>
      <c r="Q2238" s="1984" t="str" cm="1">
        <f t="array" aca="1" ref="Q2238" ca="1">IF(ISNUMBER(P2238),IF(P2238=100%,"CUMPLIDA",IF(AND(ISNUMBER(L2238),ISNUMBER(INDIRECT("FECHA_"&amp;$B2238,1))), IF(L2238&lt;=INDIRECT("FECHA_"&amp;$B2238,1),"INCUMPLIDA","PROCESO"), "VERIFICAR FECHA")),"SIN VALOR AVANCE")</f>
        <v>CUMPLIDA</v>
      </c>
    </row>
    <row r="2239" spans="1:17" ht="270.75" x14ac:dyDescent="0.2">
      <c r="A2239" s="1990" t="s">
        <v>19</v>
      </c>
      <c r="B2239" s="1974" t="s">
        <v>14</v>
      </c>
      <c r="C2239" s="1976"/>
      <c r="D2239" s="1976"/>
      <c r="E2239" s="1978"/>
      <c r="F2239" s="1978"/>
      <c r="G2239" s="1977" t="s">
        <v>3567</v>
      </c>
      <c r="H2239" s="1977" t="s">
        <v>108</v>
      </c>
      <c r="I2239" s="1979" t="s">
        <v>109</v>
      </c>
      <c r="J2239" s="1995">
        <v>1</v>
      </c>
      <c r="K2239" s="1986">
        <v>45566</v>
      </c>
      <c r="L2239" s="1986">
        <v>45716</v>
      </c>
      <c r="M2239" s="1982">
        <f t="shared" si="82"/>
        <v>21.428571428571427</v>
      </c>
      <c r="N2239" s="2019">
        <v>1</v>
      </c>
      <c r="O2239" s="1989" t="s">
        <v>719</v>
      </c>
      <c r="P2239" s="1983">
        <f t="shared" si="80"/>
        <v>1</v>
      </c>
      <c r="Q2239" s="1984" t="str" cm="1">
        <f t="array" aca="1" ref="Q2239" ca="1">IF(ISNUMBER(P2239),IF(P2239=100%,"CUMPLIDA",IF(AND(ISNUMBER(L2239),ISNUMBER(INDIRECT("FECHA_"&amp;$B2239,1))), IF(L2239&lt;=INDIRECT("FECHA_"&amp;$B2239,1),"INCUMPLIDA","PROCESO"), "VERIFICAR FECHA")),"SIN VALOR AVANCE")</f>
        <v>CUMPLIDA</v>
      </c>
    </row>
    <row r="2240" spans="1:17" ht="60.75" x14ac:dyDescent="0.2">
      <c r="A2240" s="1990" t="s">
        <v>19</v>
      </c>
      <c r="B2240" s="1974" t="s">
        <v>14</v>
      </c>
      <c r="C2240" s="1976"/>
      <c r="D2240" s="1976"/>
      <c r="E2240" s="1978"/>
      <c r="F2240" s="1978"/>
      <c r="G2240" s="1977" t="s">
        <v>3570</v>
      </c>
      <c r="H2240" s="1977" t="s">
        <v>111</v>
      </c>
      <c r="I2240" s="1979" t="s">
        <v>112</v>
      </c>
      <c r="J2240" s="1995">
        <v>7</v>
      </c>
      <c r="K2240" s="1986">
        <v>45659</v>
      </c>
      <c r="L2240" s="1986">
        <v>46660</v>
      </c>
      <c r="M2240" s="1982">
        <f t="shared" si="82"/>
        <v>143</v>
      </c>
      <c r="N2240" s="2019">
        <v>0</v>
      </c>
      <c r="O2240" s="1979" t="s">
        <v>4246</v>
      </c>
      <c r="P2240" s="1983">
        <f t="shared" si="80"/>
        <v>0</v>
      </c>
      <c r="Q2240" s="1984" t="str" cm="1">
        <f t="array" aca="1" ref="Q2240" ca="1">IF(ISNUMBER(P2240),IF(P2240=100%,"CUMPLIDA",IF(AND(ISNUMBER(L2240),ISNUMBER(INDIRECT("FECHA_"&amp;$B2240,1))), IF(L2240&lt;=INDIRECT("FECHA_"&amp;$B2240,1),"INCUMPLIDA","PROCESO"), "VERIFICAR FECHA")),"SIN VALOR AVANCE")</f>
        <v>PROCESO</v>
      </c>
    </row>
    <row r="2241" spans="1:17" ht="165.75" x14ac:dyDescent="0.2">
      <c r="A2241" s="1990" t="s">
        <v>19</v>
      </c>
      <c r="B2241" s="1974" t="s">
        <v>14</v>
      </c>
      <c r="C2241" s="1976"/>
      <c r="D2241" s="1976"/>
      <c r="E2241" s="1978"/>
      <c r="F2241" s="1978"/>
      <c r="G2241" s="1977" t="s">
        <v>3571</v>
      </c>
      <c r="H2241" s="1977" t="s">
        <v>115</v>
      </c>
      <c r="I2241" s="1979" t="s">
        <v>116</v>
      </c>
      <c r="J2241" s="1995">
        <v>1</v>
      </c>
      <c r="K2241" s="1986">
        <v>45659</v>
      </c>
      <c r="L2241" s="1986">
        <v>46660</v>
      </c>
      <c r="M2241" s="1982">
        <f t="shared" si="82"/>
        <v>143</v>
      </c>
      <c r="N2241" s="2019">
        <v>0</v>
      </c>
      <c r="O2241" s="1989" t="s">
        <v>706</v>
      </c>
      <c r="P2241" s="1983">
        <f t="shared" si="80"/>
        <v>0</v>
      </c>
      <c r="Q2241" s="1984" t="str" cm="1">
        <f t="array" aca="1" ref="Q2241" ca="1">IF(ISNUMBER(P2241),IF(P2241=100%,"CUMPLIDA",IF(AND(ISNUMBER(L2241),ISNUMBER(INDIRECT("FECHA_"&amp;$B2241,1))), IF(L2241&lt;=INDIRECT("FECHA_"&amp;$B2241,1),"INCUMPLIDA","PROCESO"), "VERIFICAR FECHA")),"SIN VALOR AVANCE")</f>
        <v>PROCESO</v>
      </c>
    </row>
    <row r="2242" spans="1:17" ht="270.75" x14ac:dyDescent="0.2">
      <c r="A2242" s="1990" t="s">
        <v>19</v>
      </c>
      <c r="B2242" s="1974" t="s">
        <v>14</v>
      </c>
      <c r="C2242" s="1976"/>
      <c r="D2242" s="1976"/>
      <c r="E2242" s="1978"/>
      <c r="F2242" s="1978"/>
      <c r="G2242" s="1977" t="s">
        <v>3572</v>
      </c>
      <c r="H2242" s="1977" t="s">
        <v>118</v>
      </c>
      <c r="I2242" s="1979" t="s">
        <v>119</v>
      </c>
      <c r="J2242" s="1995">
        <v>2</v>
      </c>
      <c r="K2242" s="1986">
        <v>45659</v>
      </c>
      <c r="L2242" s="1986">
        <v>46660</v>
      </c>
      <c r="M2242" s="1982">
        <f t="shared" si="82"/>
        <v>143</v>
      </c>
      <c r="N2242" s="2019">
        <v>0</v>
      </c>
      <c r="O2242" s="1989" t="s">
        <v>719</v>
      </c>
      <c r="P2242" s="1983">
        <f t="shared" si="80"/>
        <v>0</v>
      </c>
      <c r="Q2242" s="1984" t="str" cm="1">
        <f t="array" aca="1" ref="Q2242" ca="1">IF(ISNUMBER(P2242),IF(P2242=100%,"CUMPLIDA",IF(AND(ISNUMBER(L2242),ISNUMBER(INDIRECT("FECHA_"&amp;$B2242,1))), IF(L2242&lt;=INDIRECT("FECHA_"&amp;$B2242,1),"INCUMPLIDA","PROCESO"), "VERIFICAR FECHA")),"SIN VALOR AVANCE")</f>
        <v>PROCESO</v>
      </c>
    </row>
    <row r="2243" spans="1:17" ht="135" x14ac:dyDescent="0.2">
      <c r="A2243" s="1990" t="s">
        <v>19</v>
      </c>
      <c r="B2243" s="1974" t="s">
        <v>14</v>
      </c>
      <c r="C2243" s="1976"/>
      <c r="D2243" s="1976"/>
      <c r="E2243" s="1978"/>
      <c r="F2243" s="1978"/>
      <c r="G2243" s="1977" t="s">
        <v>4251</v>
      </c>
      <c r="H2243" s="1977" t="s">
        <v>4252</v>
      </c>
      <c r="I2243" s="1979" t="s">
        <v>4253</v>
      </c>
      <c r="J2243" s="1995">
        <v>4</v>
      </c>
      <c r="K2243" s="1986">
        <v>44986</v>
      </c>
      <c r="L2243" s="1986">
        <v>45351</v>
      </c>
      <c r="M2243" s="1982">
        <f t="shared" si="82"/>
        <v>52.142857142857146</v>
      </c>
      <c r="N2243" s="1983">
        <v>1</v>
      </c>
      <c r="O2243" s="1979" t="s">
        <v>4254</v>
      </c>
      <c r="P2243" s="1983">
        <f t="shared" si="80"/>
        <v>1</v>
      </c>
      <c r="Q2243" s="1984" t="str" cm="1">
        <f t="array" aca="1" ref="Q2243" ca="1">IF(ISNUMBER(P2243),IF(P2243=100%,"CUMPLIDA",IF(AND(ISNUMBER(L2243),ISNUMBER(INDIRECT("FECHA_"&amp;$B2243,1))), IF(L2243&lt;=INDIRECT("FECHA_"&amp;$B2243,1),"INCUMPLIDA","PROCESO"), "VERIFICAR FECHA")),"SIN VALOR AVANCE")</f>
        <v>CUMPLIDA</v>
      </c>
    </row>
    <row r="2244" spans="1:17" ht="180" x14ac:dyDescent="0.2">
      <c r="A2244" s="1990" t="s">
        <v>19</v>
      </c>
      <c r="B2244" s="1974" t="s">
        <v>14</v>
      </c>
      <c r="C2244" s="1976"/>
      <c r="D2244" s="1976"/>
      <c r="E2244" s="2020" t="s">
        <v>4255</v>
      </c>
      <c r="F2244" s="1978"/>
      <c r="G2244" s="1996" t="s">
        <v>6257</v>
      </c>
      <c r="H2244" s="1996" t="s">
        <v>4256</v>
      </c>
      <c r="I2244" s="1979" t="s">
        <v>4257</v>
      </c>
      <c r="J2244" s="1995">
        <v>2</v>
      </c>
      <c r="K2244" s="1981">
        <v>44986</v>
      </c>
      <c r="L2244" s="1981">
        <v>45351</v>
      </c>
      <c r="M2244" s="1982">
        <f t="shared" si="82"/>
        <v>52.142857142857146</v>
      </c>
      <c r="N2244" s="1983">
        <v>1</v>
      </c>
      <c r="O2244" s="1979" t="s">
        <v>4258</v>
      </c>
      <c r="P2244" s="1983">
        <f t="shared" si="80"/>
        <v>1</v>
      </c>
      <c r="Q2244" s="1984" t="str" cm="1">
        <f t="array" aca="1" ref="Q2244" ca="1">IF(ISNUMBER(P2244),IF(P2244=100%,"CUMPLIDA",IF(AND(ISNUMBER(L2244),ISNUMBER(INDIRECT("FECHA_"&amp;$B2244,1))), IF(L2244&lt;=INDIRECT("FECHA_"&amp;$B2244,1),"INCUMPLIDA","PROCESO"), "VERIFICAR FECHA")),"SIN VALOR AVANCE")</f>
        <v>CUMPLIDA</v>
      </c>
    </row>
    <row r="2245" spans="1:17" ht="195" x14ac:dyDescent="0.2">
      <c r="A2245" s="1990" t="s">
        <v>19</v>
      </c>
      <c r="B2245" s="1974" t="s">
        <v>14</v>
      </c>
      <c r="C2245" s="1976"/>
      <c r="D2245" s="1976"/>
      <c r="E2245" s="1996" t="s">
        <v>4259</v>
      </c>
      <c r="F2245" s="1978"/>
      <c r="G2245" s="1977" t="s">
        <v>6258</v>
      </c>
      <c r="H2245" s="1977" t="s">
        <v>4260</v>
      </c>
      <c r="I2245" s="1979" t="s">
        <v>4257</v>
      </c>
      <c r="J2245" s="1995">
        <v>2</v>
      </c>
      <c r="K2245" s="1981">
        <v>44986</v>
      </c>
      <c r="L2245" s="1981">
        <v>45351</v>
      </c>
      <c r="M2245" s="1982">
        <f t="shared" si="82"/>
        <v>52.142857142857146</v>
      </c>
      <c r="N2245" s="1983">
        <v>1</v>
      </c>
      <c r="O2245" s="1979" t="s">
        <v>4261</v>
      </c>
      <c r="P2245" s="1983">
        <f t="shared" si="80"/>
        <v>1</v>
      </c>
      <c r="Q2245" s="1984" t="str" cm="1">
        <f t="array" aca="1" ref="Q2245" ca="1">IF(ISNUMBER(P2245),IF(P2245=100%,"CUMPLIDA",IF(AND(ISNUMBER(L2245),ISNUMBER(INDIRECT("FECHA_"&amp;$B2245,1))), IF(L2245&lt;=INDIRECT("FECHA_"&amp;$B2245,1),"INCUMPLIDA","PROCESO"), "VERIFICAR FECHA")),"SIN VALOR AVANCE")</f>
        <v>CUMPLIDA</v>
      </c>
    </row>
    <row r="2246" spans="1:17" ht="105" x14ac:dyDescent="0.2">
      <c r="A2246" s="1990" t="s">
        <v>19</v>
      </c>
      <c r="B2246" s="1974" t="s">
        <v>14</v>
      </c>
      <c r="C2246" s="1976"/>
      <c r="D2246" s="1976"/>
      <c r="E2246" s="1998" t="s">
        <v>4262</v>
      </c>
      <c r="F2246" s="1978"/>
      <c r="G2246" s="1977" t="s">
        <v>6259</v>
      </c>
      <c r="H2246" s="1977" t="s">
        <v>4263</v>
      </c>
      <c r="I2246" s="1979" t="s">
        <v>4264</v>
      </c>
      <c r="J2246" s="1995">
        <v>3</v>
      </c>
      <c r="K2246" s="1981">
        <v>45139</v>
      </c>
      <c r="L2246" s="1981">
        <v>45291</v>
      </c>
      <c r="M2246" s="1982">
        <f t="shared" si="82"/>
        <v>21.714285714285715</v>
      </c>
      <c r="N2246" s="1983">
        <v>1</v>
      </c>
      <c r="O2246" s="1979" t="s">
        <v>4265</v>
      </c>
      <c r="P2246" s="1983">
        <f t="shared" si="80"/>
        <v>1</v>
      </c>
      <c r="Q2246" s="1984" t="str" cm="1">
        <f t="array" aca="1" ref="Q2246" ca="1">IF(ISNUMBER(P2246),IF(P2246=100%,"CUMPLIDA",IF(AND(ISNUMBER(L2246),ISNUMBER(INDIRECT("FECHA_"&amp;$B2246,1))), IF(L2246&lt;=INDIRECT("FECHA_"&amp;$B2246,1),"INCUMPLIDA","PROCESO"), "VERIFICAR FECHA")),"SIN VALOR AVANCE")</f>
        <v>CUMPLIDA</v>
      </c>
    </row>
    <row r="2247" spans="1:17" ht="105" x14ac:dyDescent="0.2">
      <c r="A2247" s="1990" t="s">
        <v>19</v>
      </c>
      <c r="B2247" s="1974" t="s">
        <v>14</v>
      </c>
      <c r="C2247" s="1976"/>
      <c r="D2247" s="1976"/>
      <c r="E2247" s="1998"/>
      <c r="F2247" s="1978"/>
      <c r="G2247" s="1977" t="s">
        <v>6260</v>
      </c>
      <c r="H2247" s="1977" t="s">
        <v>4266</v>
      </c>
      <c r="I2247" s="1979" t="s">
        <v>4267</v>
      </c>
      <c r="J2247" s="1995">
        <v>1</v>
      </c>
      <c r="K2247" s="1981">
        <v>45139</v>
      </c>
      <c r="L2247" s="1981">
        <v>45169</v>
      </c>
      <c r="M2247" s="1982">
        <f t="shared" si="82"/>
        <v>4.2857142857142856</v>
      </c>
      <c r="N2247" s="1983">
        <v>1</v>
      </c>
      <c r="O2247" s="1979" t="s">
        <v>4265</v>
      </c>
      <c r="P2247" s="1983">
        <f t="shared" si="80"/>
        <v>1</v>
      </c>
      <c r="Q2247" s="1984" t="str" cm="1">
        <f t="array" aca="1" ref="Q2247" ca="1">IF(ISNUMBER(P2247),IF(P2247=100%,"CUMPLIDA",IF(AND(ISNUMBER(L2247),ISNUMBER(INDIRECT("FECHA_"&amp;$B2247,1))), IF(L2247&lt;=INDIRECT("FECHA_"&amp;$B2247,1),"INCUMPLIDA","PROCESO"), "VERIFICAR FECHA")),"SIN VALOR AVANCE")</f>
        <v>CUMPLIDA</v>
      </c>
    </row>
    <row r="2248" spans="1:17" ht="60.75" x14ac:dyDescent="0.2">
      <c r="A2248" s="1990" t="s">
        <v>19</v>
      </c>
      <c r="B2248" s="1974" t="s">
        <v>14</v>
      </c>
      <c r="C2248" s="1976"/>
      <c r="D2248" s="1976"/>
      <c r="E2248" s="1978" t="s">
        <v>4268</v>
      </c>
      <c r="F2248" s="1978"/>
      <c r="G2248" s="1977" t="s">
        <v>3456</v>
      </c>
      <c r="H2248" s="1977" t="s">
        <v>2794</v>
      </c>
      <c r="I2248" s="1979" t="s">
        <v>2795</v>
      </c>
      <c r="J2248" s="1995">
        <v>1</v>
      </c>
      <c r="K2248" s="1986">
        <v>45231</v>
      </c>
      <c r="L2248" s="1986">
        <v>45504</v>
      </c>
      <c r="M2248" s="1982">
        <f t="shared" si="82"/>
        <v>39</v>
      </c>
      <c r="N2248" s="1983">
        <v>1</v>
      </c>
      <c r="O2248" s="1979" t="s">
        <v>4246</v>
      </c>
      <c r="P2248" s="1983">
        <f t="shared" si="80"/>
        <v>1</v>
      </c>
      <c r="Q2248" s="1984" t="str" cm="1">
        <f t="array" aca="1" ref="Q2248" ca="1">IF(ISNUMBER(P2248),IF(P2248=100%,"CUMPLIDA",IF(AND(ISNUMBER(L2248),ISNUMBER(INDIRECT("FECHA_"&amp;$B2248,1))), IF(L2248&lt;=INDIRECT("FECHA_"&amp;$B2248,1),"INCUMPLIDA","PROCESO"), "VERIFICAR FECHA")),"SIN VALOR AVANCE")</f>
        <v>CUMPLIDA</v>
      </c>
    </row>
    <row r="2249" spans="1:17" ht="240.75" x14ac:dyDescent="0.2">
      <c r="A2249" s="1990" t="s">
        <v>19</v>
      </c>
      <c r="B2249" s="1974" t="s">
        <v>14</v>
      </c>
      <c r="C2249" s="1976"/>
      <c r="D2249" s="1976"/>
      <c r="E2249" s="1978"/>
      <c r="F2249" s="1978"/>
      <c r="G2249" s="1977" t="s">
        <v>3459</v>
      </c>
      <c r="H2249" s="1977" t="s">
        <v>2168</v>
      </c>
      <c r="I2249" s="1979" t="s">
        <v>99</v>
      </c>
      <c r="J2249" s="1995">
        <v>1</v>
      </c>
      <c r="K2249" s="1986">
        <v>45323</v>
      </c>
      <c r="L2249" s="1986">
        <v>45747</v>
      </c>
      <c r="M2249" s="1982">
        <f t="shared" si="82"/>
        <v>60.571428571428569</v>
      </c>
      <c r="N2249" s="1983">
        <v>1</v>
      </c>
      <c r="O2249" s="1989" t="s">
        <v>6233</v>
      </c>
      <c r="P2249" s="1983">
        <f t="shared" si="80"/>
        <v>1</v>
      </c>
      <c r="Q2249" s="1984" t="str" cm="1">
        <f t="array" aca="1" ref="Q2249" ca="1">IF(ISNUMBER(P2249),IF(P2249=100%,"CUMPLIDA",IF(AND(ISNUMBER(L2249),ISNUMBER(INDIRECT("FECHA_"&amp;$B2249,1))), IF(L2249&lt;=INDIRECT("FECHA_"&amp;$B2249,1),"INCUMPLIDA","PROCESO"), "VERIFICAR FECHA")),"SIN VALOR AVANCE")</f>
        <v>CUMPLIDA</v>
      </c>
    </row>
    <row r="2250" spans="1:17" ht="60.75" x14ac:dyDescent="0.2">
      <c r="A2250" s="1990" t="s">
        <v>19</v>
      </c>
      <c r="B2250" s="1974" t="s">
        <v>14</v>
      </c>
      <c r="C2250" s="1976"/>
      <c r="D2250" s="1976"/>
      <c r="E2250" s="1978"/>
      <c r="F2250" s="1978"/>
      <c r="G2250" s="1977" t="s">
        <v>4051</v>
      </c>
      <c r="H2250" s="1977" t="s">
        <v>101</v>
      </c>
      <c r="I2250" s="1979" t="s">
        <v>102</v>
      </c>
      <c r="J2250" s="1995">
        <v>1</v>
      </c>
      <c r="K2250" s="1986">
        <v>45323</v>
      </c>
      <c r="L2250" s="1986">
        <v>45747</v>
      </c>
      <c r="M2250" s="1982">
        <f t="shared" si="82"/>
        <v>60.571428571428569</v>
      </c>
      <c r="N2250" s="1983">
        <v>1</v>
      </c>
      <c r="O2250" s="1979" t="s">
        <v>4246</v>
      </c>
      <c r="P2250" s="1983">
        <f t="shared" si="80"/>
        <v>1</v>
      </c>
      <c r="Q2250" s="1984" t="str" cm="1">
        <f t="array" aca="1" ref="Q2250" ca="1">IF(ISNUMBER(P2250),IF(P2250=100%,"CUMPLIDA",IF(AND(ISNUMBER(L2250),ISNUMBER(INDIRECT("FECHA_"&amp;$B2250,1))), IF(L2250&lt;=INDIRECT("FECHA_"&amp;$B2250,1),"INCUMPLIDA","PROCESO"), "VERIFICAR FECHA")),"SIN VALOR AVANCE")</f>
        <v>CUMPLIDA</v>
      </c>
    </row>
    <row r="2251" spans="1:17" ht="240.75" x14ac:dyDescent="0.2">
      <c r="A2251" s="1990" t="s">
        <v>19</v>
      </c>
      <c r="B2251" s="1974" t="s">
        <v>14</v>
      </c>
      <c r="C2251" s="1976"/>
      <c r="D2251" s="1976"/>
      <c r="E2251" s="1978"/>
      <c r="F2251" s="1978"/>
      <c r="G2251" s="1977" t="s">
        <v>4052</v>
      </c>
      <c r="H2251" s="1977" t="s">
        <v>238</v>
      </c>
      <c r="I2251" s="1979" t="s">
        <v>239</v>
      </c>
      <c r="J2251" s="1995">
        <v>1</v>
      </c>
      <c r="K2251" s="1986">
        <v>45231</v>
      </c>
      <c r="L2251" s="1986">
        <v>45747</v>
      </c>
      <c r="M2251" s="1982">
        <f t="shared" si="82"/>
        <v>73.714285714285708</v>
      </c>
      <c r="N2251" s="1983">
        <v>1</v>
      </c>
      <c r="O2251" s="1979" t="s">
        <v>6238</v>
      </c>
      <c r="P2251" s="1983">
        <f t="shared" si="80"/>
        <v>1</v>
      </c>
      <c r="Q2251" s="1984" t="str" cm="1">
        <f t="array" aca="1" ref="Q2251" ca="1">IF(ISNUMBER(P2251),IF(P2251=100%,"CUMPLIDA",IF(AND(ISNUMBER(L2251),ISNUMBER(INDIRECT("FECHA_"&amp;$B2251,1))), IF(L2251&lt;=INDIRECT("FECHA_"&amp;$B2251,1),"INCUMPLIDA","PROCESO"), "VERIFICAR FECHA")),"SIN VALOR AVANCE")</f>
        <v>CUMPLIDA</v>
      </c>
    </row>
    <row r="2252" spans="1:17" ht="240.75" x14ac:dyDescent="0.2">
      <c r="A2252" s="1990" t="s">
        <v>19</v>
      </c>
      <c r="B2252" s="1974" t="s">
        <v>14</v>
      </c>
      <c r="C2252" s="1976"/>
      <c r="D2252" s="1976"/>
      <c r="E2252" s="1978"/>
      <c r="F2252" s="1978"/>
      <c r="G2252" s="1977" t="s">
        <v>3565</v>
      </c>
      <c r="H2252" s="1977" t="s">
        <v>104</v>
      </c>
      <c r="I2252" s="1979" t="s">
        <v>105</v>
      </c>
      <c r="J2252" s="1995">
        <v>1</v>
      </c>
      <c r="K2252" s="1986">
        <v>45323</v>
      </c>
      <c r="L2252" s="1986">
        <v>45747</v>
      </c>
      <c r="M2252" s="1982">
        <f t="shared" si="82"/>
        <v>60.571428571428569</v>
      </c>
      <c r="N2252" s="1983">
        <v>1</v>
      </c>
      <c r="O2252" s="1979" t="s">
        <v>6238</v>
      </c>
      <c r="P2252" s="1983">
        <f t="shared" si="80"/>
        <v>1</v>
      </c>
      <c r="Q2252" s="1984" t="str" cm="1">
        <f t="array" aca="1" ref="Q2252" ca="1">IF(ISNUMBER(P2252),IF(P2252=100%,"CUMPLIDA",IF(AND(ISNUMBER(L2252),ISNUMBER(INDIRECT("FECHA_"&amp;$B2252,1))), IF(L2252&lt;=INDIRECT("FECHA_"&amp;$B2252,1),"INCUMPLIDA","PROCESO"), "VERIFICAR FECHA")),"SIN VALOR AVANCE")</f>
        <v>CUMPLIDA</v>
      </c>
    </row>
    <row r="2253" spans="1:17" ht="60.75" x14ac:dyDescent="0.2">
      <c r="A2253" s="1990" t="s">
        <v>19</v>
      </c>
      <c r="B2253" s="1974" t="s">
        <v>14</v>
      </c>
      <c r="C2253" s="1976"/>
      <c r="D2253" s="1976"/>
      <c r="E2253" s="1978"/>
      <c r="F2253" s="1978"/>
      <c r="G2253" s="1977" t="s">
        <v>3566</v>
      </c>
      <c r="H2253" s="1977" t="s">
        <v>106</v>
      </c>
      <c r="I2253" s="1979" t="s">
        <v>107</v>
      </c>
      <c r="J2253" s="1995">
        <v>1</v>
      </c>
      <c r="K2253" s="1986">
        <v>45231</v>
      </c>
      <c r="L2253" s="1986">
        <v>45747</v>
      </c>
      <c r="M2253" s="1982">
        <f t="shared" si="82"/>
        <v>73.714285714285708</v>
      </c>
      <c r="N2253" s="1983">
        <v>1</v>
      </c>
      <c r="O2253" s="1979" t="s">
        <v>4246</v>
      </c>
      <c r="P2253" s="1983">
        <f t="shared" si="80"/>
        <v>1</v>
      </c>
      <c r="Q2253" s="1984" t="str" cm="1">
        <f t="array" aca="1" ref="Q2253" ca="1">IF(ISNUMBER(P2253),IF(P2253=100%,"CUMPLIDA",IF(AND(ISNUMBER(L2253),ISNUMBER(INDIRECT("FECHA_"&amp;$B2253,1))), IF(L2253&lt;=INDIRECT("FECHA_"&amp;$B2253,1),"INCUMPLIDA","PROCESO"), "VERIFICAR FECHA")),"SIN VALOR AVANCE")</f>
        <v>CUMPLIDA</v>
      </c>
    </row>
    <row r="2254" spans="1:17" ht="270.75" x14ac:dyDescent="0.2">
      <c r="A2254" s="1990" t="s">
        <v>19</v>
      </c>
      <c r="B2254" s="1974" t="s">
        <v>14</v>
      </c>
      <c r="C2254" s="1976"/>
      <c r="D2254" s="1976"/>
      <c r="E2254" s="1978"/>
      <c r="F2254" s="1978"/>
      <c r="G2254" s="1977" t="s">
        <v>3567</v>
      </c>
      <c r="H2254" s="1977" t="s">
        <v>108</v>
      </c>
      <c r="I2254" s="1979" t="s">
        <v>109</v>
      </c>
      <c r="J2254" s="1995">
        <v>1</v>
      </c>
      <c r="K2254" s="1986">
        <v>45231</v>
      </c>
      <c r="L2254" s="1986">
        <v>45808</v>
      </c>
      <c r="M2254" s="1982">
        <f t="shared" si="82"/>
        <v>82.428571428571431</v>
      </c>
      <c r="N2254" s="1983">
        <v>1</v>
      </c>
      <c r="O2254" s="1989" t="s">
        <v>719</v>
      </c>
      <c r="P2254" s="1983">
        <f t="shared" si="80"/>
        <v>1</v>
      </c>
      <c r="Q2254" s="1984" t="str" cm="1">
        <f t="array" aca="1" ref="Q2254" ca="1">IF(ISNUMBER(P2254),IF(P2254=100%,"CUMPLIDA",IF(AND(ISNUMBER(L2254),ISNUMBER(INDIRECT("FECHA_"&amp;$B2254,1))), IF(L2254&lt;=INDIRECT("FECHA_"&amp;$B2254,1),"INCUMPLIDA","PROCESO"), "VERIFICAR FECHA")),"SIN VALOR AVANCE")</f>
        <v>CUMPLIDA</v>
      </c>
    </row>
    <row r="2255" spans="1:17" ht="60.75" x14ac:dyDescent="0.2">
      <c r="A2255" s="1990" t="s">
        <v>19</v>
      </c>
      <c r="B2255" s="1974" t="s">
        <v>14</v>
      </c>
      <c r="C2255" s="1976"/>
      <c r="D2255" s="1976"/>
      <c r="E2255" s="1978"/>
      <c r="F2255" s="1978"/>
      <c r="G2255" s="1977" t="s">
        <v>3570</v>
      </c>
      <c r="H2255" s="1977" t="s">
        <v>111</v>
      </c>
      <c r="I2255" s="1979" t="s">
        <v>112</v>
      </c>
      <c r="J2255" s="1995">
        <v>7</v>
      </c>
      <c r="K2255" s="1986">
        <v>46024</v>
      </c>
      <c r="L2255" s="1986">
        <v>46660</v>
      </c>
      <c r="M2255" s="1982">
        <f t="shared" si="82"/>
        <v>90.857142857142861</v>
      </c>
      <c r="N2255" s="1983">
        <v>0</v>
      </c>
      <c r="O2255" s="1979" t="s">
        <v>4246</v>
      </c>
      <c r="P2255" s="1983">
        <f t="shared" si="80"/>
        <v>0</v>
      </c>
      <c r="Q2255" s="1984" t="str" cm="1">
        <f t="array" aca="1" ref="Q2255" ca="1">IF(ISNUMBER(P2255),IF(P2255=100%,"CUMPLIDA",IF(AND(ISNUMBER(L2255),ISNUMBER(INDIRECT("FECHA_"&amp;$B2255,1))), IF(L2255&lt;=INDIRECT("FECHA_"&amp;$B2255,1),"INCUMPLIDA","PROCESO"), "VERIFICAR FECHA")),"SIN VALOR AVANCE")</f>
        <v>PROCESO</v>
      </c>
    </row>
    <row r="2256" spans="1:17" ht="165.75" x14ac:dyDescent="0.2">
      <c r="A2256" s="1990" t="s">
        <v>19</v>
      </c>
      <c r="B2256" s="1974" t="s">
        <v>14</v>
      </c>
      <c r="C2256" s="1976"/>
      <c r="D2256" s="1976"/>
      <c r="E2256" s="1978"/>
      <c r="F2256" s="1978"/>
      <c r="G2256" s="1977" t="s">
        <v>3571</v>
      </c>
      <c r="H2256" s="1977" t="s">
        <v>115</v>
      </c>
      <c r="I2256" s="1979" t="s">
        <v>116</v>
      </c>
      <c r="J2256" s="1995">
        <v>1</v>
      </c>
      <c r="K2256" s="1986">
        <v>46024</v>
      </c>
      <c r="L2256" s="1986">
        <v>46660</v>
      </c>
      <c r="M2256" s="1982">
        <f t="shared" si="82"/>
        <v>90.857142857142861</v>
      </c>
      <c r="N2256" s="1983">
        <v>0</v>
      </c>
      <c r="O2256" s="1989" t="s">
        <v>706</v>
      </c>
      <c r="P2256" s="1983">
        <f t="shared" si="80"/>
        <v>0</v>
      </c>
      <c r="Q2256" s="1984" t="str" cm="1">
        <f t="array" aca="1" ref="Q2256" ca="1">IF(ISNUMBER(P2256),IF(P2256=100%,"CUMPLIDA",IF(AND(ISNUMBER(L2256),ISNUMBER(INDIRECT("FECHA_"&amp;$B2256,1))), IF(L2256&lt;=INDIRECT("FECHA_"&amp;$B2256,1),"INCUMPLIDA","PROCESO"), "VERIFICAR FECHA")),"SIN VALOR AVANCE")</f>
        <v>PROCESO</v>
      </c>
    </row>
    <row r="2257" spans="1:17" ht="270.75" x14ac:dyDescent="0.2">
      <c r="A2257" s="1990" t="s">
        <v>19</v>
      </c>
      <c r="B2257" s="1974" t="s">
        <v>14</v>
      </c>
      <c r="C2257" s="1976"/>
      <c r="D2257" s="1976"/>
      <c r="E2257" s="1978"/>
      <c r="F2257" s="1978"/>
      <c r="G2257" s="1977" t="s">
        <v>3572</v>
      </c>
      <c r="H2257" s="1977" t="s">
        <v>118</v>
      </c>
      <c r="I2257" s="1979" t="s">
        <v>119</v>
      </c>
      <c r="J2257" s="1995">
        <v>2</v>
      </c>
      <c r="K2257" s="1986">
        <v>46024</v>
      </c>
      <c r="L2257" s="1986">
        <v>46660</v>
      </c>
      <c r="M2257" s="1982">
        <f t="shared" si="82"/>
        <v>90.857142857142861</v>
      </c>
      <c r="N2257" s="1983">
        <v>0</v>
      </c>
      <c r="O2257" s="1989" t="s">
        <v>719</v>
      </c>
      <c r="P2257" s="1983">
        <f t="shared" si="80"/>
        <v>0</v>
      </c>
      <c r="Q2257" s="1984" t="str" cm="1">
        <f t="array" aca="1" ref="Q2257" ca="1">IF(ISNUMBER(P2257),IF(P2257=100%,"CUMPLIDA",IF(AND(ISNUMBER(L2257),ISNUMBER(INDIRECT("FECHA_"&amp;$B2257,1))), IF(L2257&lt;=INDIRECT("FECHA_"&amp;$B2257,1),"INCUMPLIDA","PROCESO"), "VERIFICAR FECHA")),"SIN VALOR AVANCE")</f>
        <v>PROCESO</v>
      </c>
    </row>
    <row r="2258" spans="1:17" ht="105" x14ac:dyDescent="0.2">
      <c r="A2258" s="1990" t="s">
        <v>19</v>
      </c>
      <c r="B2258" s="1974" t="s">
        <v>14</v>
      </c>
      <c r="C2258" s="1976"/>
      <c r="D2258" s="1976"/>
      <c r="E2258" s="1978"/>
      <c r="F2258" s="1978"/>
      <c r="G2258" s="1977" t="s">
        <v>6261</v>
      </c>
      <c r="H2258" s="1977" t="s">
        <v>4269</v>
      </c>
      <c r="I2258" s="1979" t="s">
        <v>4026</v>
      </c>
      <c r="J2258" s="1995">
        <v>4</v>
      </c>
      <c r="K2258" s="1986">
        <v>44986</v>
      </c>
      <c r="L2258" s="1986">
        <v>45351</v>
      </c>
      <c r="M2258" s="1982">
        <f t="shared" si="82"/>
        <v>52.142857142857146</v>
      </c>
      <c r="N2258" s="1983">
        <v>1</v>
      </c>
      <c r="O2258" s="1979" t="s">
        <v>4258</v>
      </c>
      <c r="P2258" s="1983">
        <f t="shared" si="80"/>
        <v>1</v>
      </c>
      <c r="Q2258" s="1984" t="str" cm="1">
        <f t="array" aca="1" ref="Q2258" ca="1">IF(ISNUMBER(P2258),IF(P2258=100%,"CUMPLIDA",IF(AND(ISNUMBER(L2258),ISNUMBER(INDIRECT("FECHA_"&amp;$B2258,1))), IF(L2258&lt;=INDIRECT("FECHA_"&amp;$B2258,1),"INCUMPLIDA","PROCESO"), "VERIFICAR FECHA")),"SIN VALOR AVANCE")</f>
        <v>CUMPLIDA</v>
      </c>
    </row>
    <row r="2259" spans="1:17" ht="120" x14ac:dyDescent="0.2">
      <c r="A2259" s="1990" t="s">
        <v>19</v>
      </c>
      <c r="B2259" s="1974" t="s">
        <v>14</v>
      </c>
      <c r="C2259" s="1976"/>
      <c r="D2259" s="1976"/>
      <c r="E2259" s="1978"/>
      <c r="F2259" s="1978"/>
      <c r="G2259" s="1977" t="s">
        <v>6262</v>
      </c>
      <c r="H2259" s="1977" t="s">
        <v>4269</v>
      </c>
      <c r="I2259" s="1979" t="s">
        <v>4026</v>
      </c>
      <c r="J2259" s="1995">
        <v>4</v>
      </c>
      <c r="K2259" s="1986">
        <v>44986</v>
      </c>
      <c r="L2259" s="1986">
        <v>45351</v>
      </c>
      <c r="M2259" s="1982">
        <f>(L2259-K2259)/7</f>
        <v>52.142857142857146</v>
      </c>
      <c r="N2259" s="1983">
        <v>1</v>
      </c>
      <c r="O2259" s="1979" t="s">
        <v>4258</v>
      </c>
      <c r="P2259" s="1983">
        <f t="shared" si="80"/>
        <v>1</v>
      </c>
      <c r="Q2259" s="1984" t="str" cm="1">
        <f t="array" aca="1" ref="Q2259" ca="1">IF(ISNUMBER(P2259),IF(P2259=100%,"CUMPLIDA",IF(AND(ISNUMBER(L2259),ISNUMBER(INDIRECT("FECHA_"&amp;$B2259,1))), IF(L2259&lt;=INDIRECT("FECHA_"&amp;$B2259,1),"INCUMPLIDA","PROCESO"), "VERIFICAR FECHA")),"SIN VALOR AVANCE")</f>
        <v>CUMPLIDA</v>
      </c>
    </row>
    <row r="2260" spans="1:17" ht="240.75" x14ac:dyDescent="0.2">
      <c r="A2260" s="1990" t="s">
        <v>19</v>
      </c>
      <c r="B2260" s="1974" t="s">
        <v>14</v>
      </c>
      <c r="C2260" s="1976" t="s">
        <v>4270</v>
      </c>
      <c r="D2260" s="1976" t="s">
        <v>2855</v>
      </c>
      <c r="E2260" s="1978" t="s">
        <v>4271</v>
      </c>
      <c r="F2260" s="1978" t="s">
        <v>4272</v>
      </c>
      <c r="G2260" s="1996" t="s">
        <v>4273</v>
      </c>
      <c r="H2260" s="1996" t="s">
        <v>4274</v>
      </c>
      <c r="I2260" s="1979" t="s">
        <v>4275</v>
      </c>
      <c r="J2260" s="1995">
        <v>2</v>
      </c>
      <c r="K2260" s="1981">
        <v>45200</v>
      </c>
      <c r="L2260" s="1981">
        <v>45565</v>
      </c>
      <c r="M2260" s="1982">
        <f t="shared" ref="M2260:M2276" si="83">(L2260-K2260)/7</f>
        <v>52.142857142857146</v>
      </c>
      <c r="N2260" s="1983">
        <v>1</v>
      </c>
      <c r="O2260" s="1979" t="s">
        <v>4276</v>
      </c>
      <c r="P2260" s="1983">
        <f t="shared" si="80"/>
        <v>1</v>
      </c>
      <c r="Q2260" s="1984" t="str" cm="1">
        <f t="array" aca="1" ref="Q2260" ca="1">IF(ISNUMBER(P2260),IF(P2260=100%,"CUMPLIDA",IF(AND(ISNUMBER(L2260),ISNUMBER(INDIRECT("FECHA_"&amp;$B2260,1))), IF(L2260&lt;=INDIRECT("FECHA_"&amp;$B2260,1),"INCUMPLIDA","PROCESO"), "VERIFICAR FECHA")),"SIN VALOR AVANCE")</f>
        <v>CUMPLIDA</v>
      </c>
    </row>
    <row r="2261" spans="1:17" ht="240.75" x14ac:dyDescent="0.2">
      <c r="A2261" s="1990" t="s">
        <v>19</v>
      </c>
      <c r="B2261" s="1974" t="s">
        <v>14</v>
      </c>
      <c r="C2261" s="1976"/>
      <c r="D2261" s="1976"/>
      <c r="E2261" s="1978"/>
      <c r="F2261" s="1978"/>
      <c r="G2261" s="1996" t="s">
        <v>4277</v>
      </c>
      <c r="H2261" s="1996" t="s">
        <v>4278</v>
      </c>
      <c r="I2261" s="1979" t="s">
        <v>4279</v>
      </c>
      <c r="J2261" s="1995">
        <v>35</v>
      </c>
      <c r="K2261" s="1981">
        <v>45200</v>
      </c>
      <c r="L2261" s="1981">
        <v>45565</v>
      </c>
      <c r="M2261" s="1982">
        <f t="shared" si="83"/>
        <v>52.142857142857146</v>
      </c>
      <c r="N2261" s="1983">
        <v>1</v>
      </c>
      <c r="O2261" s="1979" t="s">
        <v>4280</v>
      </c>
      <c r="P2261" s="1983">
        <f t="shared" si="80"/>
        <v>1</v>
      </c>
      <c r="Q2261" s="1984" t="str" cm="1">
        <f t="array" aca="1" ref="Q2261" ca="1">IF(ISNUMBER(P2261),IF(P2261=100%,"CUMPLIDA",IF(AND(ISNUMBER(L2261),ISNUMBER(INDIRECT("FECHA_"&amp;$B2261,1))), IF(L2261&lt;=INDIRECT("FECHA_"&amp;$B2261,1),"INCUMPLIDA","PROCESO"), "VERIFICAR FECHA")),"SIN VALOR AVANCE")</f>
        <v>CUMPLIDA</v>
      </c>
    </row>
    <row r="2262" spans="1:17" ht="135.75" x14ac:dyDescent="0.2">
      <c r="A2262" s="1990" t="s">
        <v>19</v>
      </c>
      <c r="B2262" s="1974" t="s">
        <v>14</v>
      </c>
      <c r="C2262" s="1976"/>
      <c r="D2262" s="1976"/>
      <c r="E2262" s="1978"/>
      <c r="F2262" s="1978"/>
      <c r="G2262" s="1996" t="s">
        <v>4281</v>
      </c>
      <c r="H2262" s="1996" t="s">
        <v>4282</v>
      </c>
      <c r="I2262" s="1979" t="s">
        <v>4283</v>
      </c>
      <c r="J2262" s="1995">
        <v>1</v>
      </c>
      <c r="K2262" s="2021">
        <v>45566</v>
      </c>
      <c r="L2262" s="2021">
        <v>45930</v>
      </c>
      <c r="M2262" s="1982">
        <f t="shared" si="83"/>
        <v>52</v>
      </c>
      <c r="N2262" s="1983">
        <v>0</v>
      </c>
      <c r="O2262" s="1979" t="s">
        <v>4284</v>
      </c>
      <c r="P2262" s="1983">
        <f t="shared" si="80"/>
        <v>0</v>
      </c>
      <c r="Q2262" s="1984" t="str" cm="1">
        <f t="array" aca="1" ref="Q2262" ca="1">IF(ISNUMBER(P2262),IF(P2262=100%,"CUMPLIDA",IF(AND(ISNUMBER(L2262),ISNUMBER(INDIRECT("FECHA_"&amp;$B2262,1))), IF(L2262&lt;=INDIRECT("FECHA_"&amp;$B2262,1),"INCUMPLIDA","PROCESO"), "VERIFICAR FECHA")),"SIN VALOR AVANCE")</f>
        <v>PROCESO</v>
      </c>
    </row>
    <row r="2263" spans="1:17" ht="150" x14ac:dyDescent="0.2">
      <c r="A2263" s="1990" t="s">
        <v>19</v>
      </c>
      <c r="B2263" s="1974" t="s">
        <v>14</v>
      </c>
      <c r="C2263" s="1976"/>
      <c r="D2263" s="1976"/>
      <c r="E2263" s="1978"/>
      <c r="F2263" s="1978"/>
      <c r="G2263" s="1996" t="s">
        <v>4285</v>
      </c>
      <c r="H2263" s="1996" t="s">
        <v>4286</v>
      </c>
      <c r="I2263" s="1979" t="s">
        <v>4287</v>
      </c>
      <c r="J2263" s="1995">
        <v>105</v>
      </c>
      <c r="K2263" s="1981">
        <v>45200</v>
      </c>
      <c r="L2263" s="1981">
        <v>45565</v>
      </c>
      <c r="M2263" s="1982">
        <f t="shared" si="83"/>
        <v>52.142857142857146</v>
      </c>
      <c r="N2263" s="1983">
        <v>1</v>
      </c>
      <c r="O2263" s="1979" t="s">
        <v>4288</v>
      </c>
      <c r="P2263" s="1983">
        <f t="shared" si="80"/>
        <v>1</v>
      </c>
      <c r="Q2263" s="1984" t="str" cm="1">
        <f t="array" aca="1" ref="Q2263" ca="1">IF(ISNUMBER(P2263),IF(P2263=100%,"CUMPLIDA",IF(AND(ISNUMBER(L2263),ISNUMBER(INDIRECT("FECHA_"&amp;$B2263,1))), IF(L2263&lt;=INDIRECT("FECHA_"&amp;$B2263,1),"INCUMPLIDA","PROCESO"), "VERIFICAR FECHA")),"SIN VALOR AVANCE")</f>
        <v>CUMPLIDA</v>
      </c>
    </row>
    <row r="2264" spans="1:17" ht="150.75" x14ac:dyDescent="0.2">
      <c r="A2264" s="1990" t="s">
        <v>19</v>
      </c>
      <c r="B2264" s="1974" t="s">
        <v>14</v>
      </c>
      <c r="C2264" s="1976"/>
      <c r="D2264" s="1976"/>
      <c r="E2264" s="1978"/>
      <c r="F2264" s="1978"/>
      <c r="G2264" s="1996" t="s">
        <v>4289</v>
      </c>
      <c r="H2264" s="1996" t="s">
        <v>4290</v>
      </c>
      <c r="I2264" s="1979" t="s">
        <v>4283</v>
      </c>
      <c r="J2264" s="1995">
        <v>7</v>
      </c>
      <c r="K2264" s="1981">
        <v>45200</v>
      </c>
      <c r="L2264" s="1981">
        <v>45350</v>
      </c>
      <c r="M2264" s="1982">
        <f t="shared" si="83"/>
        <v>21.428571428571427</v>
      </c>
      <c r="N2264" s="1983">
        <v>1</v>
      </c>
      <c r="O2264" s="1979" t="s">
        <v>4291</v>
      </c>
      <c r="P2264" s="1983">
        <f t="shared" si="80"/>
        <v>1</v>
      </c>
      <c r="Q2264" s="1984" t="str" cm="1">
        <f t="array" aca="1" ref="Q2264" ca="1">IF(ISNUMBER(P2264),IF(P2264=100%,"CUMPLIDA",IF(AND(ISNUMBER(L2264),ISNUMBER(INDIRECT("FECHA_"&amp;$B2264,1))), IF(L2264&lt;=INDIRECT("FECHA_"&amp;$B2264,1),"INCUMPLIDA","PROCESO"), "VERIFICAR FECHA")),"SIN VALOR AVANCE")</f>
        <v>CUMPLIDA</v>
      </c>
    </row>
    <row r="2265" spans="1:17" ht="240.75" x14ac:dyDescent="0.2">
      <c r="A2265" s="1990" t="s">
        <v>19</v>
      </c>
      <c r="B2265" s="1974" t="s">
        <v>14</v>
      </c>
      <c r="C2265" s="1976"/>
      <c r="D2265" s="1976"/>
      <c r="E2265" s="1978" t="s">
        <v>4292</v>
      </c>
      <c r="F2265" s="1978"/>
      <c r="G2265" s="1996" t="s">
        <v>4273</v>
      </c>
      <c r="H2265" s="1996" t="s">
        <v>4274</v>
      </c>
      <c r="I2265" s="1979" t="s">
        <v>4275</v>
      </c>
      <c r="J2265" s="1995">
        <v>2</v>
      </c>
      <c r="K2265" s="1981">
        <v>45200</v>
      </c>
      <c r="L2265" s="1981">
        <v>45565</v>
      </c>
      <c r="M2265" s="1982">
        <f t="shared" si="83"/>
        <v>52.142857142857146</v>
      </c>
      <c r="N2265" s="1983">
        <v>1</v>
      </c>
      <c r="O2265" s="1979" t="s">
        <v>4276</v>
      </c>
      <c r="P2265" s="1983">
        <f t="shared" si="80"/>
        <v>1</v>
      </c>
      <c r="Q2265" s="1984" t="str" cm="1">
        <f t="array" aca="1" ref="Q2265" ca="1">IF(ISNUMBER(P2265),IF(P2265=100%,"CUMPLIDA",IF(AND(ISNUMBER(L2265),ISNUMBER(INDIRECT("FECHA_"&amp;$B2265,1))), IF(L2265&lt;=INDIRECT("FECHA_"&amp;$B2265,1),"INCUMPLIDA","PROCESO"), "VERIFICAR FECHA")),"SIN VALOR AVANCE")</f>
        <v>CUMPLIDA</v>
      </c>
    </row>
    <row r="2266" spans="1:17" ht="240.75" x14ac:dyDescent="0.2">
      <c r="A2266" s="1990" t="s">
        <v>19</v>
      </c>
      <c r="B2266" s="1974" t="s">
        <v>14</v>
      </c>
      <c r="C2266" s="1976"/>
      <c r="D2266" s="1976"/>
      <c r="E2266" s="1978"/>
      <c r="F2266" s="1978"/>
      <c r="G2266" s="1996" t="s">
        <v>4277</v>
      </c>
      <c r="H2266" s="1996" t="s">
        <v>4278</v>
      </c>
      <c r="I2266" s="1979" t="s">
        <v>4279</v>
      </c>
      <c r="J2266" s="1995">
        <v>35</v>
      </c>
      <c r="K2266" s="1981">
        <v>45200</v>
      </c>
      <c r="L2266" s="1981">
        <v>45565</v>
      </c>
      <c r="M2266" s="1982">
        <f t="shared" si="83"/>
        <v>52.142857142857146</v>
      </c>
      <c r="N2266" s="1983">
        <v>1</v>
      </c>
      <c r="O2266" s="1979" t="s">
        <v>4280</v>
      </c>
      <c r="P2266" s="1983">
        <f t="shared" si="80"/>
        <v>1</v>
      </c>
      <c r="Q2266" s="1984" t="str" cm="1">
        <f t="array" aca="1" ref="Q2266" ca="1">IF(ISNUMBER(P2266),IF(P2266=100%,"CUMPLIDA",IF(AND(ISNUMBER(L2266),ISNUMBER(INDIRECT("FECHA_"&amp;$B2266,1))), IF(L2266&lt;=INDIRECT("FECHA_"&amp;$B2266,1),"INCUMPLIDA","PROCESO"), "VERIFICAR FECHA")),"SIN VALOR AVANCE")</f>
        <v>CUMPLIDA</v>
      </c>
    </row>
    <row r="2267" spans="1:17" ht="135.75" x14ac:dyDescent="0.2">
      <c r="A2267" s="1990" t="s">
        <v>19</v>
      </c>
      <c r="B2267" s="1974" t="s">
        <v>14</v>
      </c>
      <c r="C2267" s="1976"/>
      <c r="D2267" s="1976"/>
      <c r="E2267" s="1978"/>
      <c r="F2267" s="1978"/>
      <c r="G2267" s="1996" t="s">
        <v>4281</v>
      </c>
      <c r="H2267" s="1996" t="s">
        <v>4282</v>
      </c>
      <c r="I2267" s="1979" t="s">
        <v>4283</v>
      </c>
      <c r="J2267" s="1995">
        <v>1</v>
      </c>
      <c r="K2267" s="2021">
        <v>45566</v>
      </c>
      <c r="L2267" s="2021">
        <v>45930</v>
      </c>
      <c r="M2267" s="1982">
        <f t="shared" si="83"/>
        <v>52</v>
      </c>
      <c r="N2267" s="1983">
        <v>0</v>
      </c>
      <c r="O2267" s="1979" t="s">
        <v>4284</v>
      </c>
      <c r="P2267" s="1983">
        <f t="shared" si="80"/>
        <v>0</v>
      </c>
      <c r="Q2267" s="1984" t="str" cm="1">
        <f t="array" aca="1" ref="Q2267" ca="1">IF(ISNUMBER(P2267),IF(P2267=100%,"CUMPLIDA",IF(AND(ISNUMBER(L2267),ISNUMBER(INDIRECT("FECHA_"&amp;$B2267,1))), IF(L2267&lt;=INDIRECT("FECHA_"&amp;$B2267,1),"INCUMPLIDA","PROCESO"), "VERIFICAR FECHA")),"SIN VALOR AVANCE")</f>
        <v>PROCESO</v>
      </c>
    </row>
    <row r="2268" spans="1:17" ht="165.75" x14ac:dyDescent="0.2">
      <c r="A2268" s="1990" t="s">
        <v>19</v>
      </c>
      <c r="B2268" s="1974" t="s">
        <v>14</v>
      </c>
      <c r="C2268" s="1976"/>
      <c r="D2268" s="1976"/>
      <c r="E2268" s="1978"/>
      <c r="F2268" s="1978"/>
      <c r="G2268" s="1996" t="s">
        <v>4285</v>
      </c>
      <c r="H2268" s="1996" t="s">
        <v>4286</v>
      </c>
      <c r="I2268" s="1979" t="s">
        <v>4287</v>
      </c>
      <c r="J2268" s="1995">
        <v>105</v>
      </c>
      <c r="K2268" s="1981">
        <v>45200</v>
      </c>
      <c r="L2268" s="1981">
        <v>45565</v>
      </c>
      <c r="M2268" s="1982">
        <f t="shared" si="83"/>
        <v>52.142857142857146</v>
      </c>
      <c r="N2268" s="1983">
        <v>1</v>
      </c>
      <c r="O2268" s="1979" t="s">
        <v>4293</v>
      </c>
      <c r="P2268" s="1983">
        <f t="shared" si="80"/>
        <v>1</v>
      </c>
      <c r="Q2268" s="1984" t="str" cm="1">
        <f t="array" aca="1" ref="Q2268" ca="1">IF(ISNUMBER(P2268),IF(P2268=100%,"CUMPLIDA",IF(AND(ISNUMBER(L2268),ISNUMBER(INDIRECT("FECHA_"&amp;$B2268,1))), IF(L2268&lt;=INDIRECT("FECHA_"&amp;$B2268,1),"INCUMPLIDA","PROCESO"), "VERIFICAR FECHA")),"SIN VALOR AVANCE")</f>
        <v>CUMPLIDA</v>
      </c>
    </row>
    <row r="2269" spans="1:17" ht="105.75" x14ac:dyDescent="0.2">
      <c r="A2269" s="1990" t="s">
        <v>19</v>
      </c>
      <c r="B2269" s="1974" t="s">
        <v>14</v>
      </c>
      <c r="C2269" s="1976"/>
      <c r="D2269" s="1976"/>
      <c r="E2269" s="1978"/>
      <c r="F2269" s="1978"/>
      <c r="G2269" s="1996" t="s">
        <v>4289</v>
      </c>
      <c r="H2269" s="1996" t="s">
        <v>4290</v>
      </c>
      <c r="I2269" s="1979" t="s">
        <v>4283</v>
      </c>
      <c r="J2269" s="1995">
        <v>7</v>
      </c>
      <c r="K2269" s="1981">
        <v>45200</v>
      </c>
      <c r="L2269" s="1981">
        <v>45350</v>
      </c>
      <c r="M2269" s="1982">
        <f t="shared" si="83"/>
        <v>21.428571428571427</v>
      </c>
      <c r="N2269" s="1983">
        <v>1</v>
      </c>
      <c r="O2269" s="1979" t="s">
        <v>4294</v>
      </c>
      <c r="P2269" s="1983">
        <f t="shared" si="80"/>
        <v>1</v>
      </c>
      <c r="Q2269" s="1984" t="str" cm="1">
        <f t="array" aca="1" ref="Q2269" ca="1">IF(ISNUMBER(P2269),IF(P2269=100%,"CUMPLIDA",IF(AND(ISNUMBER(L2269),ISNUMBER(INDIRECT("FECHA_"&amp;$B2269,1))), IF(L2269&lt;=INDIRECT("FECHA_"&amp;$B2269,1),"INCUMPLIDA","PROCESO"), "VERIFICAR FECHA")),"SIN VALOR AVANCE")</f>
        <v>CUMPLIDA</v>
      </c>
    </row>
    <row r="2270" spans="1:17" ht="165.75" x14ac:dyDescent="0.2">
      <c r="A2270" s="1990" t="s">
        <v>19</v>
      </c>
      <c r="B2270" s="1974" t="s">
        <v>14</v>
      </c>
      <c r="C2270" s="1976"/>
      <c r="D2270" s="1976"/>
      <c r="E2270" s="1996" t="s">
        <v>4295</v>
      </c>
      <c r="F2270" s="1978"/>
      <c r="G2270" s="1996" t="s">
        <v>4296</v>
      </c>
      <c r="H2270" s="1996" t="s">
        <v>4297</v>
      </c>
      <c r="I2270" s="1979" t="s">
        <v>4298</v>
      </c>
      <c r="J2270" s="1995">
        <v>35</v>
      </c>
      <c r="K2270" s="1981">
        <v>45200</v>
      </c>
      <c r="L2270" s="1981">
        <v>45412</v>
      </c>
      <c r="M2270" s="1982">
        <f t="shared" si="83"/>
        <v>30.285714285714285</v>
      </c>
      <c r="N2270" s="1983">
        <v>1</v>
      </c>
      <c r="O2270" s="1979" t="s">
        <v>4299</v>
      </c>
      <c r="P2270" s="1983">
        <f t="shared" si="80"/>
        <v>1</v>
      </c>
      <c r="Q2270" s="1984" t="str" cm="1">
        <f t="array" aca="1" ref="Q2270" ca="1">IF(ISNUMBER(P2270),IF(P2270=100%,"CUMPLIDA",IF(AND(ISNUMBER(L2270),ISNUMBER(INDIRECT("FECHA_"&amp;$B2270,1))), IF(L2270&lt;=INDIRECT("FECHA_"&amp;$B2270,1),"INCUMPLIDA","PROCESO"), "VERIFICAR FECHA")),"SIN VALOR AVANCE")</f>
        <v>CUMPLIDA</v>
      </c>
    </row>
    <row r="2271" spans="1:17" ht="375" x14ac:dyDescent="0.2">
      <c r="A2271" s="1990" t="s">
        <v>19</v>
      </c>
      <c r="B2271" s="1974" t="s">
        <v>14</v>
      </c>
      <c r="C2271" s="1976"/>
      <c r="D2271" s="1976"/>
      <c r="E2271" s="1996" t="s">
        <v>4300</v>
      </c>
      <c r="F2271" s="1978"/>
      <c r="G2271" s="1996" t="s">
        <v>4296</v>
      </c>
      <c r="H2271" s="1996" t="s">
        <v>4301</v>
      </c>
      <c r="I2271" s="1979" t="s">
        <v>4298</v>
      </c>
      <c r="J2271" s="1995">
        <v>35</v>
      </c>
      <c r="K2271" s="1981">
        <v>45200</v>
      </c>
      <c r="L2271" s="1981">
        <v>45412</v>
      </c>
      <c r="M2271" s="1982">
        <f t="shared" si="83"/>
        <v>30.285714285714285</v>
      </c>
      <c r="N2271" s="1983">
        <v>1</v>
      </c>
      <c r="O2271" s="1979" t="s">
        <v>4299</v>
      </c>
      <c r="P2271" s="1983">
        <f t="shared" si="80"/>
        <v>1</v>
      </c>
      <c r="Q2271" s="1984" t="str" cm="1">
        <f t="array" aca="1" ref="Q2271" ca="1">IF(ISNUMBER(P2271),IF(P2271=100%,"CUMPLIDA",IF(AND(ISNUMBER(L2271),ISNUMBER(INDIRECT("FECHA_"&amp;$B2271,1))), IF(L2271&lt;=INDIRECT("FECHA_"&amp;$B2271,1),"INCUMPLIDA","PROCESO"), "VERIFICAR FECHA")),"SIN VALOR AVANCE")</f>
        <v>CUMPLIDA</v>
      </c>
    </row>
    <row r="2272" spans="1:17" ht="165.75" x14ac:dyDescent="0.2">
      <c r="A2272" s="1990" t="s">
        <v>19</v>
      </c>
      <c r="B2272" s="1974" t="s">
        <v>14</v>
      </c>
      <c r="C2272" s="1976"/>
      <c r="D2272" s="1976"/>
      <c r="E2272" s="1996" t="s">
        <v>4302</v>
      </c>
      <c r="F2272" s="1978"/>
      <c r="G2272" s="1996" t="s">
        <v>4303</v>
      </c>
      <c r="H2272" s="1996" t="s">
        <v>4304</v>
      </c>
      <c r="I2272" s="1999" t="s">
        <v>4287</v>
      </c>
      <c r="J2272" s="1995">
        <v>105</v>
      </c>
      <c r="K2272" s="1981">
        <v>45200</v>
      </c>
      <c r="L2272" s="1981">
        <v>45565</v>
      </c>
      <c r="M2272" s="1982">
        <f t="shared" si="83"/>
        <v>52.142857142857146</v>
      </c>
      <c r="N2272" s="1983">
        <v>1</v>
      </c>
      <c r="O2272" s="1979" t="s">
        <v>4299</v>
      </c>
      <c r="P2272" s="1983">
        <f t="shared" si="80"/>
        <v>1</v>
      </c>
      <c r="Q2272" s="1984" t="str" cm="1">
        <f t="array" aca="1" ref="Q2272" ca="1">IF(ISNUMBER(P2272),IF(P2272=100%,"CUMPLIDA",IF(AND(ISNUMBER(L2272),ISNUMBER(INDIRECT("FECHA_"&amp;$B2272,1))), IF(L2272&lt;=INDIRECT("FECHA_"&amp;$B2272,1),"INCUMPLIDA","PROCESO"), "VERIFICAR FECHA")),"SIN VALOR AVANCE")</f>
        <v>CUMPLIDA</v>
      </c>
    </row>
    <row r="2273" spans="1:17" ht="240.75" x14ac:dyDescent="0.2">
      <c r="A2273" s="1990" t="s">
        <v>19</v>
      </c>
      <c r="B2273" s="1974" t="s">
        <v>14</v>
      </c>
      <c r="C2273" s="1976"/>
      <c r="D2273" s="1976"/>
      <c r="E2273" s="1978" t="s">
        <v>4305</v>
      </c>
      <c r="F2273" s="1978"/>
      <c r="G2273" s="1996" t="s">
        <v>4306</v>
      </c>
      <c r="H2273" s="1996" t="s">
        <v>4274</v>
      </c>
      <c r="I2273" s="1979" t="s">
        <v>4275</v>
      </c>
      <c r="J2273" s="1995">
        <v>2</v>
      </c>
      <c r="K2273" s="1981">
        <v>45200</v>
      </c>
      <c r="L2273" s="1981">
        <v>45565</v>
      </c>
      <c r="M2273" s="1982">
        <f t="shared" si="83"/>
        <v>52.142857142857146</v>
      </c>
      <c r="N2273" s="1983">
        <v>1</v>
      </c>
      <c r="O2273" s="1979" t="s">
        <v>4276</v>
      </c>
      <c r="P2273" s="1983">
        <f t="shared" si="80"/>
        <v>1</v>
      </c>
      <c r="Q2273" s="1984" t="str" cm="1">
        <f t="array" aca="1" ref="Q2273" ca="1">IF(ISNUMBER(P2273),IF(P2273=100%,"CUMPLIDA",IF(AND(ISNUMBER(L2273),ISNUMBER(INDIRECT("FECHA_"&amp;$B2273,1))), IF(L2273&lt;=INDIRECT("FECHA_"&amp;$B2273,1),"INCUMPLIDA","PROCESO"), "VERIFICAR FECHA")),"SIN VALOR AVANCE")</f>
        <v>CUMPLIDA</v>
      </c>
    </row>
    <row r="2274" spans="1:17" ht="165.75" x14ac:dyDescent="0.2">
      <c r="A2274" s="1990" t="s">
        <v>19</v>
      </c>
      <c r="B2274" s="1974" t="s">
        <v>14</v>
      </c>
      <c r="C2274" s="1976"/>
      <c r="D2274" s="1976"/>
      <c r="E2274" s="1978"/>
      <c r="F2274" s="1978"/>
      <c r="G2274" s="1996" t="s">
        <v>4285</v>
      </c>
      <c r="H2274" s="1996" t="s">
        <v>4307</v>
      </c>
      <c r="I2274" s="1979" t="s">
        <v>4308</v>
      </c>
      <c r="J2274" s="1995">
        <v>105</v>
      </c>
      <c r="K2274" s="1981">
        <v>45200</v>
      </c>
      <c r="L2274" s="1981">
        <v>45565</v>
      </c>
      <c r="M2274" s="1982">
        <f t="shared" si="83"/>
        <v>52.142857142857146</v>
      </c>
      <c r="N2274" s="1983">
        <v>1</v>
      </c>
      <c r="O2274" s="1979" t="s">
        <v>4299</v>
      </c>
      <c r="P2274" s="1983">
        <f t="shared" si="80"/>
        <v>1</v>
      </c>
      <c r="Q2274" s="1984" t="str" cm="1">
        <f t="array" aca="1" ref="Q2274" ca="1">IF(ISNUMBER(P2274),IF(P2274=100%,"CUMPLIDA",IF(AND(ISNUMBER(L2274),ISNUMBER(INDIRECT("FECHA_"&amp;$B2274,1))), IF(L2274&lt;=INDIRECT("FECHA_"&amp;$B2274,1),"INCUMPLIDA","PROCESO"), "VERIFICAR FECHA")),"SIN VALOR AVANCE")</f>
        <v>CUMPLIDA</v>
      </c>
    </row>
    <row r="2275" spans="1:17" ht="240.75" x14ac:dyDescent="0.2">
      <c r="A2275" s="1990" t="s">
        <v>19</v>
      </c>
      <c r="B2275" s="1974" t="s">
        <v>14</v>
      </c>
      <c r="C2275" s="1976"/>
      <c r="D2275" s="1976"/>
      <c r="E2275" s="1978"/>
      <c r="F2275" s="1978"/>
      <c r="G2275" s="1996" t="s">
        <v>4306</v>
      </c>
      <c r="H2275" s="1996" t="s">
        <v>4274</v>
      </c>
      <c r="I2275" s="1979" t="s">
        <v>4275</v>
      </c>
      <c r="J2275" s="1995">
        <v>1</v>
      </c>
      <c r="K2275" s="1981">
        <v>45200</v>
      </c>
      <c r="L2275" s="1981">
        <v>45565</v>
      </c>
      <c r="M2275" s="1982">
        <f t="shared" si="83"/>
        <v>52.142857142857146</v>
      </c>
      <c r="N2275" s="1983">
        <v>1</v>
      </c>
      <c r="O2275" s="1979" t="s">
        <v>4276</v>
      </c>
      <c r="P2275" s="1983">
        <f t="shared" ref="P2275:P2338" si="84">IF(B2275="ITRC",N2275,N2275/J2275)</f>
        <v>1</v>
      </c>
      <c r="Q2275" s="1984" t="str" cm="1">
        <f t="array" aca="1" ref="Q2275" ca="1">IF(ISNUMBER(P2275),IF(P2275=100%,"CUMPLIDA",IF(AND(ISNUMBER(L2275),ISNUMBER(INDIRECT("FECHA_"&amp;$B2275,1))), IF(L2275&lt;=INDIRECT("FECHA_"&amp;$B2275,1),"INCUMPLIDA","PROCESO"), "VERIFICAR FECHA")),"SIN VALOR AVANCE")</f>
        <v>CUMPLIDA</v>
      </c>
    </row>
    <row r="2276" spans="1:17" ht="165.75" x14ac:dyDescent="0.2">
      <c r="A2276" s="1990" t="s">
        <v>19</v>
      </c>
      <c r="B2276" s="1974" t="s">
        <v>14</v>
      </c>
      <c r="C2276" s="1976"/>
      <c r="D2276" s="1976"/>
      <c r="E2276" s="1978"/>
      <c r="F2276" s="1978"/>
      <c r="G2276" s="1996" t="s">
        <v>4285</v>
      </c>
      <c r="H2276" s="1996" t="s">
        <v>4307</v>
      </c>
      <c r="I2276" s="1979" t="s">
        <v>4308</v>
      </c>
      <c r="J2276" s="1995">
        <v>105</v>
      </c>
      <c r="K2276" s="1981">
        <v>45200</v>
      </c>
      <c r="L2276" s="1981">
        <v>45565</v>
      </c>
      <c r="M2276" s="1982">
        <f t="shared" si="83"/>
        <v>52.142857142857146</v>
      </c>
      <c r="N2276" s="1983">
        <v>1</v>
      </c>
      <c r="O2276" s="1979" t="s">
        <v>4299</v>
      </c>
      <c r="P2276" s="1983">
        <f t="shared" si="84"/>
        <v>1</v>
      </c>
      <c r="Q2276" s="1984" t="str" cm="1">
        <f t="array" aca="1" ref="Q2276" ca="1">IF(ISNUMBER(P2276),IF(P2276=100%,"CUMPLIDA",IF(AND(ISNUMBER(L2276),ISNUMBER(INDIRECT("FECHA_"&amp;$B2276,1))), IF(L2276&lt;=INDIRECT("FECHA_"&amp;$B2276,1),"INCUMPLIDA","PROCESO"), "VERIFICAR FECHA")),"SIN VALOR AVANCE")</f>
        <v>CUMPLIDA</v>
      </c>
    </row>
    <row r="2277" spans="1:17" ht="270" x14ac:dyDescent="0.2">
      <c r="A2277" s="1990" t="s">
        <v>19</v>
      </c>
      <c r="B2277" s="1974" t="s">
        <v>14</v>
      </c>
      <c r="C2277" s="1976"/>
      <c r="D2277" s="1976"/>
      <c r="E2277" s="1996" t="s">
        <v>4309</v>
      </c>
      <c r="F2277" s="1978"/>
      <c r="G2277" s="1996" t="s">
        <v>4310</v>
      </c>
      <c r="H2277" s="1996" t="s">
        <v>4311</v>
      </c>
      <c r="I2277" s="1979" t="s">
        <v>4312</v>
      </c>
      <c r="J2277" s="1995">
        <v>1</v>
      </c>
      <c r="K2277" s="1981">
        <v>45189</v>
      </c>
      <c r="L2277" s="1981">
        <v>45382</v>
      </c>
      <c r="M2277" s="1982">
        <f>(L2277-K2277)/7</f>
        <v>27.571428571428573</v>
      </c>
      <c r="N2277" s="1983">
        <v>1</v>
      </c>
      <c r="O2277" s="1979" t="s">
        <v>4313</v>
      </c>
      <c r="P2277" s="1983">
        <f t="shared" si="84"/>
        <v>1</v>
      </c>
      <c r="Q2277" s="1984" t="str" cm="1">
        <f t="array" aca="1" ref="Q2277" ca="1">IF(ISNUMBER(P2277),IF(P2277=100%,"CUMPLIDA",IF(AND(ISNUMBER(L2277),ISNUMBER(INDIRECT("FECHA_"&amp;$B2277,1))), IF(L2277&lt;=INDIRECT("FECHA_"&amp;$B2277,1),"INCUMPLIDA","PROCESO"), "VERIFICAR FECHA")),"SIN VALOR AVANCE")</f>
        <v>CUMPLIDA</v>
      </c>
    </row>
    <row r="2278" spans="1:17" ht="150" x14ac:dyDescent="0.2">
      <c r="A2278" s="1990" t="s">
        <v>19</v>
      </c>
      <c r="B2278" s="1974" t="s">
        <v>14</v>
      </c>
      <c r="C2278" s="1976" t="s">
        <v>4314</v>
      </c>
      <c r="D2278" s="1976" t="s">
        <v>2855</v>
      </c>
      <c r="E2278" s="1978" t="s">
        <v>4315</v>
      </c>
      <c r="F2278" s="1978" t="s">
        <v>4316</v>
      </c>
      <c r="G2278" s="1977" t="s">
        <v>4317</v>
      </c>
      <c r="H2278" s="1977" t="s">
        <v>4318</v>
      </c>
      <c r="I2278" s="1979" t="s">
        <v>4319</v>
      </c>
      <c r="J2278" s="1995">
        <v>4</v>
      </c>
      <c r="K2278" s="1981">
        <v>45231</v>
      </c>
      <c r="L2278" s="1981">
        <v>45350</v>
      </c>
      <c r="M2278" s="1982">
        <f t="shared" ref="M2278:M2295" si="85">(L2278-K2278)/7</f>
        <v>17</v>
      </c>
      <c r="N2278" s="1983">
        <v>1</v>
      </c>
      <c r="O2278" s="1979" t="s">
        <v>4320</v>
      </c>
      <c r="P2278" s="1983">
        <f t="shared" si="84"/>
        <v>1</v>
      </c>
      <c r="Q2278" s="1984" t="str" cm="1">
        <f t="array" aca="1" ref="Q2278" ca="1">IF(ISNUMBER(P2278),IF(P2278=100%,"CUMPLIDA",IF(AND(ISNUMBER(L2278),ISNUMBER(INDIRECT("FECHA_"&amp;$B2278,1))), IF(L2278&lt;=INDIRECT("FECHA_"&amp;$B2278,1),"INCUMPLIDA","PROCESO"), "VERIFICAR FECHA")),"SIN VALOR AVANCE")</f>
        <v>CUMPLIDA</v>
      </c>
    </row>
    <row r="2279" spans="1:17" ht="75.75" x14ac:dyDescent="0.2">
      <c r="A2279" s="1990" t="s">
        <v>19</v>
      </c>
      <c r="B2279" s="1974" t="s">
        <v>14</v>
      </c>
      <c r="C2279" s="1976"/>
      <c r="D2279" s="1976"/>
      <c r="E2279" s="1978"/>
      <c r="F2279" s="1978"/>
      <c r="G2279" s="1977" t="s">
        <v>4321</v>
      </c>
      <c r="H2279" s="1977" t="s">
        <v>4322</v>
      </c>
      <c r="I2279" s="1999" t="s">
        <v>4323</v>
      </c>
      <c r="J2279" s="1995">
        <v>1</v>
      </c>
      <c r="K2279" s="1981">
        <v>45352</v>
      </c>
      <c r="L2279" s="1981">
        <v>45382</v>
      </c>
      <c r="M2279" s="1982">
        <f t="shared" si="85"/>
        <v>4.2857142857142856</v>
      </c>
      <c r="N2279" s="1983">
        <v>1</v>
      </c>
      <c r="O2279" s="1979" t="s">
        <v>4324</v>
      </c>
      <c r="P2279" s="1983">
        <f t="shared" si="84"/>
        <v>1</v>
      </c>
      <c r="Q2279" s="1984" t="str" cm="1">
        <f t="array" aca="1" ref="Q2279" ca="1">IF(ISNUMBER(P2279),IF(P2279=100%,"CUMPLIDA",IF(AND(ISNUMBER(L2279),ISNUMBER(INDIRECT("FECHA_"&amp;$B2279,1))), IF(L2279&lt;=INDIRECT("FECHA_"&amp;$B2279,1),"INCUMPLIDA","PROCESO"), "VERIFICAR FECHA")),"SIN VALOR AVANCE")</f>
        <v>CUMPLIDA</v>
      </c>
    </row>
    <row r="2280" spans="1:17" ht="120" x14ac:dyDescent="0.2">
      <c r="A2280" s="1990" t="s">
        <v>19</v>
      </c>
      <c r="B2280" s="1974" t="s">
        <v>14</v>
      </c>
      <c r="C2280" s="1976"/>
      <c r="D2280" s="1976"/>
      <c r="E2280" s="1978"/>
      <c r="F2280" s="1978"/>
      <c r="G2280" s="1977" t="s">
        <v>4325</v>
      </c>
      <c r="H2280" s="1977" t="s">
        <v>4326</v>
      </c>
      <c r="I2280" s="1999" t="s">
        <v>4327</v>
      </c>
      <c r="J2280" s="1995">
        <v>6</v>
      </c>
      <c r="K2280" s="1981">
        <v>45383</v>
      </c>
      <c r="L2280" s="1981">
        <v>45565</v>
      </c>
      <c r="M2280" s="1982">
        <f t="shared" si="85"/>
        <v>26</v>
      </c>
      <c r="N2280" s="1983">
        <v>1</v>
      </c>
      <c r="O2280" s="1979" t="s">
        <v>4324</v>
      </c>
      <c r="P2280" s="1983">
        <f t="shared" si="84"/>
        <v>1</v>
      </c>
      <c r="Q2280" s="1984" t="str" cm="1">
        <f t="array" aca="1" ref="Q2280" ca="1">IF(ISNUMBER(P2280),IF(P2280=100%,"CUMPLIDA",IF(AND(ISNUMBER(L2280),ISNUMBER(INDIRECT("FECHA_"&amp;$B2280,1))), IF(L2280&lt;=INDIRECT("FECHA_"&amp;$B2280,1),"INCUMPLIDA","PROCESO"), "VERIFICAR FECHA")),"SIN VALOR AVANCE")</f>
        <v>CUMPLIDA</v>
      </c>
    </row>
    <row r="2281" spans="1:17" ht="105.75" x14ac:dyDescent="0.2">
      <c r="A2281" s="1990" t="s">
        <v>19</v>
      </c>
      <c r="B2281" s="1974" t="s">
        <v>14</v>
      </c>
      <c r="C2281" s="1976"/>
      <c r="D2281" s="1976"/>
      <c r="E2281" s="1978"/>
      <c r="F2281" s="1978"/>
      <c r="G2281" s="1977" t="s">
        <v>4328</v>
      </c>
      <c r="H2281" s="1977" t="s">
        <v>4329</v>
      </c>
      <c r="I2281" s="1979" t="s">
        <v>4330</v>
      </c>
      <c r="J2281" s="1995">
        <v>1</v>
      </c>
      <c r="K2281" s="1981">
        <v>45231</v>
      </c>
      <c r="L2281" s="1981">
        <v>45350</v>
      </c>
      <c r="M2281" s="1982">
        <f t="shared" si="85"/>
        <v>17</v>
      </c>
      <c r="N2281" s="1983">
        <v>1</v>
      </c>
      <c r="O2281" s="1979" t="s">
        <v>4331</v>
      </c>
      <c r="P2281" s="1983">
        <f t="shared" si="84"/>
        <v>1</v>
      </c>
      <c r="Q2281" s="1984" t="str" cm="1">
        <f t="array" aca="1" ref="Q2281" ca="1">IF(ISNUMBER(P2281),IF(P2281=100%,"CUMPLIDA",IF(AND(ISNUMBER(L2281),ISNUMBER(INDIRECT("FECHA_"&amp;$B2281,1))), IF(L2281&lt;=INDIRECT("FECHA_"&amp;$B2281,1),"INCUMPLIDA","PROCESO"), "VERIFICAR FECHA")),"SIN VALOR AVANCE")</f>
        <v>CUMPLIDA</v>
      </c>
    </row>
    <row r="2282" spans="1:17" ht="135" x14ac:dyDescent="0.2">
      <c r="A2282" s="1990" t="s">
        <v>19</v>
      </c>
      <c r="B2282" s="1974" t="s">
        <v>14</v>
      </c>
      <c r="C2282" s="1976"/>
      <c r="D2282" s="1976"/>
      <c r="E2282" s="1977" t="s">
        <v>4332</v>
      </c>
      <c r="F2282" s="1978"/>
      <c r="G2282" s="1977" t="s">
        <v>4333</v>
      </c>
      <c r="H2282" s="1977" t="s">
        <v>4334</v>
      </c>
      <c r="I2282" s="1979" t="s">
        <v>4335</v>
      </c>
      <c r="J2282" s="1995">
        <v>6</v>
      </c>
      <c r="K2282" s="1981">
        <v>45231</v>
      </c>
      <c r="L2282" s="1981">
        <v>45596</v>
      </c>
      <c r="M2282" s="1982">
        <f t="shared" si="85"/>
        <v>52.142857142857146</v>
      </c>
      <c r="N2282" s="1983">
        <v>1</v>
      </c>
      <c r="O2282" s="1979" t="s">
        <v>4336</v>
      </c>
      <c r="P2282" s="1983">
        <f t="shared" si="84"/>
        <v>1</v>
      </c>
      <c r="Q2282" s="1984" t="str" cm="1">
        <f t="array" aca="1" ref="Q2282" ca="1">IF(ISNUMBER(P2282),IF(P2282=100%,"CUMPLIDA",IF(AND(ISNUMBER(L2282),ISNUMBER(INDIRECT("FECHA_"&amp;$B2282,1))), IF(L2282&lt;=INDIRECT("FECHA_"&amp;$B2282,1),"INCUMPLIDA","PROCESO"), "VERIFICAR FECHA")),"SIN VALOR AVANCE")</f>
        <v>CUMPLIDA</v>
      </c>
    </row>
    <row r="2283" spans="1:17" ht="120" x14ac:dyDescent="0.2">
      <c r="A2283" s="1990" t="s">
        <v>19</v>
      </c>
      <c r="B2283" s="1974" t="s">
        <v>14</v>
      </c>
      <c r="C2283" s="1976"/>
      <c r="D2283" s="1976"/>
      <c r="E2283" s="1978" t="s">
        <v>4337</v>
      </c>
      <c r="F2283" s="1978"/>
      <c r="G2283" s="1977" t="s">
        <v>4338</v>
      </c>
      <c r="H2283" s="1977" t="s">
        <v>4339</v>
      </c>
      <c r="I2283" s="1979" t="s">
        <v>4340</v>
      </c>
      <c r="J2283" s="1995">
        <v>1</v>
      </c>
      <c r="K2283" s="1981">
        <v>45231</v>
      </c>
      <c r="L2283" s="1981">
        <v>45260</v>
      </c>
      <c r="M2283" s="1982">
        <f t="shared" si="85"/>
        <v>4.1428571428571432</v>
      </c>
      <c r="N2283" s="1983">
        <v>1</v>
      </c>
      <c r="O2283" s="1979" t="s">
        <v>4341</v>
      </c>
      <c r="P2283" s="1983">
        <f t="shared" si="84"/>
        <v>1</v>
      </c>
      <c r="Q2283" s="1984" t="str" cm="1">
        <f t="array" aca="1" ref="Q2283" ca="1">IF(ISNUMBER(P2283),IF(P2283=100%,"CUMPLIDA",IF(AND(ISNUMBER(L2283),ISNUMBER(INDIRECT("FECHA_"&amp;$B2283,1))), IF(L2283&lt;=INDIRECT("FECHA_"&amp;$B2283,1),"INCUMPLIDA","PROCESO"), "VERIFICAR FECHA")),"SIN VALOR AVANCE")</f>
        <v>CUMPLIDA</v>
      </c>
    </row>
    <row r="2284" spans="1:17" ht="165.75" x14ac:dyDescent="0.2">
      <c r="A2284" s="1990" t="s">
        <v>19</v>
      </c>
      <c r="B2284" s="1974" t="s">
        <v>14</v>
      </c>
      <c r="C2284" s="1976"/>
      <c r="D2284" s="1976"/>
      <c r="E2284" s="1978"/>
      <c r="F2284" s="1978"/>
      <c r="G2284" s="1977" t="s">
        <v>4342</v>
      </c>
      <c r="H2284" s="1977" t="s">
        <v>4343</v>
      </c>
      <c r="I2284" s="1979" t="s">
        <v>4344</v>
      </c>
      <c r="J2284" s="1995">
        <v>2</v>
      </c>
      <c r="K2284" s="1981">
        <v>45261</v>
      </c>
      <c r="L2284" s="1981">
        <v>45351</v>
      </c>
      <c r="M2284" s="1982">
        <f t="shared" si="85"/>
        <v>12.857142857142858</v>
      </c>
      <c r="N2284" s="1983">
        <v>1</v>
      </c>
      <c r="O2284" s="1979" t="s">
        <v>4345</v>
      </c>
      <c r="P2284" s="1983">
        <f t="shared" si="84"/>
        <v>1</v>
      </c>
      <c r="Q2284" s="1984" t="str" cm="1">
        <f t="array" aca="1" ref="Q2284" ca="1">IF(ISNUMBER(P2284),IF(P2284=100%,"CUMPLIDA",IF(AND(ISNUMBER(L2284),ISNUMBER(INDIRECT("FECHA_"&amp;$B2284,1))), IF(L2284&lt;=INDIRECT("FECHA_"&amp;$B2284,1),"INCUMPLIDA","PROCESO"), "VERIFICAR FECHA")),"SIN VALOR AVANCE")</f>
        <v>CUMPLIDA</v>
      </c>
    </row>
    <row r="2285" spans="1:17" ht="75.75" x14ac:dyDescent="0.2">
      <c r="A2285" s="1990" t="s">
        <v>19</v>
      </c>
      <c r="B2285" s="1974" t="s">
        <v>14</v>
      </c>
      <c r="C2285" s="1976"/>
      <c r="D2285" s="1976"/>
      <c r="E2285" s="1978"/>
      <c r="F2285" s="1978"/>
      <c r="G2285" s="1977" t="s">
        <v>4346</v>
      </c>
      <c r="H2285" s="1977" t="s">
        <v>4347</v>
      </c>
      <c r="I2285" s="1999" t="s">
        <v>4323</v>
      </c>
      <c r="J2285" s="1995">
        <v>1</v>
      </c>
      <c r="K2285" s="1981">
        <v>45352</v>
      </c>
      <c r="L2285" s="1981">
        <v>45382</v>
      </c>
      <c r="M2285" s="1982">
        <f t="shared" si="85"/>
        <v>4.2857142857142856</v>
      </c>
      <c r="N2285" s="1983">
        <v>1</v>
      </c>
      <c r="O2285" s="1979" t="s">
        <v>4348</v>
      </c>
      <c r="P2285" s="1983">
        <f t="shared" si="84"/>
        <v>1</v>
      </c>
      <c r="Q2285" s="1984" t="str" cm="1">
        <f t="array" aca="1" ref="Q2285" ca="1">IF(ISNUMBER(P2285),IF(P2285=100%,"CUMPLIDA",IF(AND(ISNUMBER(L2285),ISNUMBER(INDIRECT("FECHA_"&amp;$B2285,1))), IF(L2285&lt;=INDIRECT("FECHA_"&amp;$B2285,1),"INCUMPLIDA","PROCESO"), "VERIFICAR FECHA")),"SIN VALOR AVANCE")</f>
        <v>CUMPLIDA</v>
      </c>
    </row>
    <row r="2286" spans="1:17" ht="105" x14ac:dyDescent="0.2">
      <c r="A2286" s="1990" t="s">
        <v>19</v>
      </c>
      <c r="B2286" s="1974" t="s">
        <v>14</v>
      </c>
      <c r="C2286" s="1976"/>
      <c r="D2286" s="1976"/>
      <c r="E2286" s="1978"/>
      <c r="F2286" s="1978"/>
      <c r="G2286" s="1977" t="s">
        <v>4349</v>
      </c>
      <c r="H2286" s="1977" t="s">
        <v>4350</v>
      </c>
      <c r="I2286" s="1979" t="s">
        <v>258</v>
      </c>
      <c r="J2286" s="1995">
        <v>6</v>
      </c>
      <c r="K2286" s="1981">
        <v>45383</v>
      </c>
      <c r="L2286" s="1981">
        <v>45565</v>
      </c>
      <c r="M2286" s="1982">
        <f t="shared" si="85"/>
        <v>26</v>
      </c>
      <c r="N2286" s="1983">
        <v>1</v>
      </c>
      <c r="O2286" s="1979" t="s">
        <v>4348</v>
      </c>
      <c r="P2286" s="1983">
        <f t="shared" si="84"/>
        <v>1</v>
      </c>
      <c r="Q2286" s="1984" t="str" cm="1">
        <f t="array" aca="1" ref="Q2286" ca="1">IF(ISNUMBER(P2286),IF(P2286=100%,"CUMPLIDA",IF(AND(ISNUMBER(L2286),ISNUMBER(INDIRECT("FECHA_"&amp;$B2286,1))), IF(L2286&lt;=INDIRECT("FECHA_"&amp;$B2286,1),"INCUMPLIDA","PROCESO"), "VERIFICAR FECHA")),"SIN VALOR AVANCE")</f>
        <v>CUMPLIDA</v>
      </c>
    </row>
    <row r="2287" spans="1:17" ht="165" x14ac:dyDescent="0.2">
      <c r="A2287" s="1990" t="s">
        <v>19</v>
      </c>
      <c r="B2287" s="1974" t="s">
        <v>14</v>
      </c>
      <c r="C2287" s="1976"/>
      <c r="D2287" s="1976"/>
      <c r="E2287" s="1977" t="s">
        <v>4351</v>
      </c>
      <c r="F2287" s="1978"/>
      <c r="G2287" s="1977" t="s">
        <v>4352</v>
      </c>
      <c r="H2287" s="1977" t="s">
        <v>4353</v>
      </c>
      <c r="I2287" s="1979" t="s">
        <v>4354</v>
      </c>
      <c r="J2287" s="1995">
        <v>6</v>
      </c>
      <c r="K2287" s="1981">
        <v>45231</v>
      </c>
      <c r="L2287" s="1981">
        <v>45596</v>
      </c>
      <c r="M2287" s="1982">
        <f t="shared" si="85"/>
        <v>52.142857142857146</v>
      </c>
      <c r="N2287" s="1983">
        <v>1</v>
      </c>
      <c r="O2287" s="1979" t="s">
        <v>4355</v>
      </c>
      <c r="P2287" s="1983">
        <f t="shared" si="84"/>
        <v>1</v>
      </c>
      <c r="Q2287" s="1984" t="str" cm="1">
        <f t="array" aca="1" ref="Q2287" ca="1">IF(ISNUMBER(P2287),IF(P2287=100%,"CUMPLIDA",IF(AND(ISNUMBER(L2287),ISNUMBER(INDIRECT("FECHA_"&amp;$B2287,1))), IF(L2287&lt;=INDIRECT("FECHA_"&amp;$B2287,1),"INCUMPLIDA","PROCESO"), "VERIFICAR FECHA")),"SIN VALOR AVANCE")</f>
        <v>CUMPLIDA</v>
      </c>
    </row>
    <row r="2288" spans="1:17" ht="75.75" x14ac:dyDescent="0.2">
      <c r="A2288" s="1990" t="s">
        <v>19</v>
      </c>
      <c r="B2288" s="1974" t="s">
        <v>14</v>
      </c>
      <c r="C2288" s="1976"/>
      <c r="D2288" s="1976"/>
      <c r="E2288" s="1977" t="s">
        <v>4356</v>
      </c>
      <c r="F2288" s="1978"/>
      <c r="G2288" s="1977" t="s">
        <v>4357</v>
      </c>
      <c r="H2288" s="1977" t="s">
        <v>4358</v>
      </c>
      <c r="I2288" s="1979" t="s">
        <v>4359</v>
      </c>
      <c r="J2288" s="1995">
        <v>2</v>
      </c>
      <c r="K2288" s="1981">
        <v>45231</v>
      </c>
      <c r="L2288" s="1981">
        <v>45382</v>
      </c>
      <c r="M2288" s="1982">
        <f t="shared" si="85"/>
        <v>21.571428571428573</v>
      </c>
      <c r="N2288" s="1983">
        <v>1</v>
      </c>
      <c r="O2288" s="1979" t="s">
        <v>4360</v>
      </c>
      <c r="P2288" s="1983">
        <f t="shared" si="84"/>
        <v>1</v>
      </c>
      <c r="Q2288" s="1984" t="str" cm="1">
        <f t="array" aca="1" ref="Q2288" ca="1">IF(ISNUMBER(P2288),IF(P2288=100%,"CUMPLIDA",IF(AND(ISNUMBER(L2288),ISNUMBER(INDIRECT("FECHA_"&amp;$B2288,1))), IF(L2288&lt;=INDIRECT("FECHA_"&amp;$B2288,1),"INCUMPLIDA","PROCESO"), "VERIFICAR FECHA")),"SIN VALOR AVANCE")</f>
        <v>CUMPLIDA</v>
      </c>
    </row>
    <row r="2289" spans="1:17" ht="150" x14ac:dyDescent="0.2">
      <c r="A2289" s="1990" t="s">
        <v>19</v>
      </c>
      <c r="B2289" s="1974" t="s">
        <v>14</v>
      </c>
      <c r="C2289" s="1976"/>
      <c r="D2289" s="1976"/>
      <c r="E2289" s="1978" t="s">
        <v>4361</v>
      </c>
      <c r="F2289" s="1978"/>
      <c r="G2289" s="1977" t="s">
        <v>4317</v>
      </c>
      <c r="H2289" s="1977" t="s">
        <v>4318</v>
      </c>
      <c r="I2289" s="1979" t="s">
        <v>4319</v>
      </c>
      <c r="J2289" s="1995">
        <v>4</v>
      </c>
      <c r="K2289" s="1981">
        <v>45231</v>
      </c>
      <c r="L2289" s="1981">
        <v>45350</v>
      </c>
      <c r="M2289" s="1982">
        <f t="shared" si="85"/>
        <v>17</v>
      </c>
      <c r="N2289" s="1983">
        <v>1</v>
      </c>
      <c r="O2289" s="1979" t="s">
        <v>4362</v>
      </c>
      <c r="P2289" s="1983">
        <f t="shared" si="84"/>
        <v>1</v>
      </c>
      <c r="Q2289" s="1984" t="str" cm="1">
        <f t="array" aca="1" ref="Q2289" ca="1">IF(ISNUMBER(P2289),IF(P2289=100%,"CUMPLIDA",IF(AND(ISNUMBER(L2289),ISNUMBER(INDIRECT("FECHA_"&amp;$B2289,1))), IF(L2289&lt;=INDIRECT("FECHA_"&amp;$B2289,1),"INCUMPLIDA","PROCESO"), "VERIFICAR FECHA")),"SIN VALOR AVANCE")</f>
        <v>CUMPLIDA</v>
      </c>
    </row>
    <row r="2290" spans="1:17" ht="75.75" x14ac:dyDescent="0.2">
      <c r="A2290" s="1990" t="s">
        <v>19</v>
      </c>
      <c r="B2290" s="1974" t="s">
        <v>14</v>
      </c>
      <c r="C2290" s="1976"/>
      <c r="D2290" s="1976"/>
      <c r="E2290" s="1978"/>
      <c r="F2290" s="1978"/>
      <c r="G2290" s="1977" t="s">
        <v>4321</v>
      </c>
      <c r="H2290" s="1977" t="s">
        <v>4322</v>
      </c>
      <c r="I2290" s="1999" t="s">
        <v>4323</v>
      </c>
      <c r="J2290" s="1995">
        <v>1</v>
      </c>
      <c r="K2290" s="1981">
        <v>45352</v>
      </c>
      <c r="L2290" s="1981">
        <v>45382</v>
      </c>
      <c r="M2290" s="1982">
        <f t="shared" si="85"/>
        <v>4.2857142857142856</v>
      </c>
      <c r="N2290" s="1983">
        <v>1</v>
      </c>
      <c r="O2290" s="1979" t="s">
        <v>4362</v>
      </c>
      <c r="P2290" s="1983">
        <f t="shared" si="84"/>
        <v>1</v>
      </c>
      <c r="Q2290" s="1984" t="str" cm="1">
        <f t="array" aca="1" ref="Q2290" ca="1">IF(ISNUMBER(P2290),IF(P2290=100%,"CUMPLIDA",IF(AND(ISNUMBER(L2290),ISNUMBER(INDIRECT("FECHA_"&amp;$B2290,1))), IF(L2290&lt;=INDIRECT("FECHA_"&amp;$B2290,1),"INCUMPLIDA","PROCESO"), "VERIFICAR FECHA")),"SIN VALOR AVANCE")</f>
        <v>CUMPLIDA</v>
      </c>
    </row>
    <row r="2291" spans="1:17" ht="120" x14ac:dyDescent="0.2">
      <c r="A2291" s="1990" t="s">
        <v>19</v>
      </c>
      <c r="B2291" s="1974" t="s">
        <v>14</v>
      </c>
      <c r="C2291" s="1976"/>
      <c r="D2291" s="1976"/>
      <c r="E2291" s="1978"/>
      <c r="F2291" s="1978"/>
      <c r="G2291" s="1977" t="s">
        <v>4325</v>
      </c>
      <c r="H2291" s="1977" t="s">
        <v>4326</v>
      </c>
      <c r="I2291" s="1999" t="s">
        <v>4327</v>
      </c>
      <c r="J2291" s="1995">
        <v>6</v>
      </c>
      <c r="K2291" s="1981">
        <v>45383</v>
      </c>
      <c r="L2291" s="1981">
        <v>45565</v>
      </c>
      <c r="M2291" s="1982">
        <f t="shared" si="85"/>
        <v>26</v>
      </c>
      <c r="N2291" s="1983">
        <v>1</v>
      </c>
      <c r="O2291" s="1979" t="s">
        <v>4362</v>
      </c>
      <c r="P2291" s="1983">
        <f t="shared" si="84"/>
        <v>1</v>
      </c>
      <c r="Q2291" s="1984" t="str" cm="1">
        <f t="array" aca="1" ref="Q2291" ca="1">IF(ISNUMBER(P2291),IF(P2291=100%,"CUMPLIDA",IF(AND(ISNUMBER(L2291),ISNUMBER(INDIRECT("FECHA_"&amp;$B2291,1))), IF(L2291&lt;=INDIRECT("FECHA_"&amp;$B2291,1),"INCUMPLIDA","PROCESO"), "VERIFICAR FECHA")),"SIN VALOR AVANCE")</f>
        <v>CUMPLIDA</v>
      </c>
    </row>
    <row r="2292" spans="1:17" ht="105" x14ac:dyDescent="0.2">
      <c r="A2292" s="1990" t="s">
        <v>19</v>
      </c>
      <c r="B2292" s="1974" t="s">
        <v>14</v>
      </c>
      <c r="C2292" s="1976"/>
      <c r="D2292" s="1976"/>
      <c r="E2292" s="1978"/>
      <c r="F2292" s="1978"/>
      <c r="G2292" s="1977" t="s">
        <v>4349</v>
      </c>
      <c r="H2292" s="1977" t="s">
        <v>4350</v>
      </c>
      <c r="I2292" s="1979" t="s">
        <v>258</v>
      </c>
      <c r="J2292" s="1995">
        <v>6</v>
      </c>
      <c r="K2292" s="1981">
        <v>45383</v>
      </c>
      <c r="L2292" s="1981">
        <v>45565</v>
      </c>
      <c r="M2292" s="1982">
        <f t="shared" si="85"/>
        <v>26</v>
      </c>
      <c r="N2292" s="1983">
        <v>1</v>
      </c>
      <c r="O2292" s="1979" t="s">
        <v>4362</v>
      </c>
      <c r="P2292" s="1983">
        <f t="shared" si="84"/>
        <v>1</v>
      </c>
      <c r="Q2292" s="1984" t="str" cm="1">
        <f t="array" aca="1" ref="Q2292" ca="1">IF(ISNUMBER(P2292),IF(P2292=100%,"CUMPLIDA",IF(AND(ISNUMBER(L2292),ISNUMBER(INDIRECT("FECHA_"&amp;$B2292,1))), IF(L2292&lt;=INDIRECT("FECHA_"&amp;$B2292,1),"INCUMPLIDA","PROCESO"), "VERIFICAR FECHA")),"SIN VALOR AVANCE")</f>
        <v>CUMPLIDA</v>
      </c>
    </row>
    <row r="2293" spans="1:17" ht="180" x14ac:dyDescent="0.2">
      <c r="A2293" s="1990" t="s">
        <v>19</v>
      </c>
      <c r="B2293" s="1974" t="s">
        <v>14</v>
      </c>
      <c r="C2293" s="1976"/>
      <c r="D2293" s="1976"/>
      <c r="E2293" s="1977" t="s">
        <v>4363</v>
      </c>
      <c r="F2293" s="1978"/>
      <c r="G2293" s="1977" t="s">
        <v>4364</v>
      </c>
      <c r="H2293" s="1977" t="s">
        <v>4365</v>
      </c>
      <c r="I2293" s="1979" t="s">
        <v>4366</v>
      </c>
      <c r="J2293" s="1995">
        <v>6</v>
      </c>
      <c r="K2293" s="1981">
        <v>44937</v>
      </c>
      <c r="L2293" s="1981">
        <v>45596</v>
      </c>
      <c r="M2293" s="1982">
        <f t="shared" si="85"/>
        <v>94.142857142857139</v>
      </c>
      <c r="N2293" s="1983">
        <v>1</v>
      </c>
      <c r="O2293" s="1979" t="s">
        <v>4367</v>
      </c>
      <c r="P2293" s="1983">
        <f t="shared" si="84"/>
        <v>1</v>
      </c>
      <c r="Q2293" s="1984" t="str" cm="1">
        <f t="array" aca="1" ref="Q2293" ca="1">IF(ISNUMBER(P2293),IF(P2293=100%,"CUMPLIDA",IF(AND(ISNUMBER(L2293),ISNUMBER(INDIRECT("FECHA_"&amp;$B2293,1))), IF(L2293&lt;=INDIRECT("FECHA_"&amp;$B2293,1),"INCUMPLIDA","PROCESO"), "VERIFICAR FECHA")),"SIN VALOR AVANCE")</f>
        <v>CUMPLIDA</v>
      </c>
    </row>
    <row r="2294" spans="1:17" ht="180" x14ac:dyDescent="0.2">
      <c r="A2294" s="1990" t="s">
        <v>19</v>
      </c>
      <c r="B2294" s="1974" t="s">
        <v>14</v>
      </c>
      <c r="C2294" s="1976"/>
      <c r="D2294" s="1976"/>
      <c r="E2294" s="1977" t="s">
        <v>4368</v>
      </c>
      <c r="F2294" s="1978"/>
      <c r="G2294" s="1977" t="s">
        <v>4369</v>
      </c>
      <c r="H2294" s="1977" t="s">
        <v>4370</v>
      </c>
      <c r="I2294" s="1979" t="s">
        <v>4366</v>
      </c>
      <c r="J2294" s="1995">
        <v>6</v>
      </c>
      <c r="K2294" s="1981">
        <v>44937</v>
      </c>
      <c r="L2294" s="1981">
        <v>45596</v>
      </c>
      <c r="M2294" s="1982">
        <f t="shared" si="85"/>
        <v>94.142857142857139</v>
      </c>
      <c r="N2294" s="1983">
        <v>1</v>
      </c>
      <c r="O2294" s="1979" t="s">
        <v>4367</v>
      </c>
      <c r="P2294" s="1983">
        <f t="shared" si="84"/>
        <v>1</v>
      </c>
      <c r="Q2294" s="1984" t="str" cm="1">
        <f t="array" aca="1" ref="Q2294" ca="1">IF(ISNUMBER(P2294),IF(P2294=100%,"CUMPLIDA",IF(AND(ISNUMBER(L2294),ISNUMBER(INDIRECT("FECHA_"&amp;$B2294,1))), IF(L2294&lt;=INDIRECT("FECHA_"&amp;$B2294,1),"INCUMPLIDA","PROCESO"), "VERIFICAR FECHA")),"SIN VALOR AVANCE")</f>
        <v>CUMPLIDA</v>
      </c>
    </row>
    <row r="2295" spans="1:17" ht="105" x14ac:dyDescent="0.2">
      <c r="A2295" s="1990" t="s">
        <v>19</v>
      </c>
      <c r="B2295" s="1974" t="s">
        <v>14</v>
      </c>
      <c r="C2295" s="1976"/>
      <c r="D2295" s="1976"/>
      <c r="E2295" s="1977" t="s">
        <v>4371</v>
      </c>
      <c r="F2295" s="1978"/>
      <c r="G2295" s="1977" t="s">
        <v>4372</v>
      </c>
      <c r="H2295" s="1977" t="s">
        <v>4373</v>
      </c>
      <c r="I2295" s="1979" t="s">
        <v>258</v>
      </c>
      <c r="J2295" s="1995">
        <v>6</v>
      </c>
      <c r="K2295" s="1981">
        <v>45231</v>
      </c>
      <c r="L2295" s="1981">
        <v>45412</v>
      </c>
      <c r="M2295" s="1982">
        <f t="shared" si="85"/>
        <v>25.857142857142858</v>
      </c>
      <c r="N2295" s="1983">
        <v>1</v>
      </c>
      <c r="O2295" s="1979" t="s">
        <v>4374</v>
      </c>
      <c r="P2295" s="1983">
        <f t="shared" si="84"/>
        <v>1</v>
      </c>
      <c r="Q2295" s="1984" t="str" cm="1">
        <f t="array" aca="1" ref="Q2295" ca="1">IF(ISNUMBER(P2295),IF(P2295=100%,"CUMPLIDA",IF(AND(ISNUMBER(L2295),ISNUMBER(INDIRECT("FECHA_"&amp;$B2295,1))), IF(L2295&lt;=INDIRECT("FECHA_"&amp;$B2295,1),"INCUMPLIDA","PROCESO"), "VERIFICAR FECHA")),"SIN VALOR AVANCE")</f>
        <v>CUMPLIDA</v>
      </c>
    </row>
    <row r="2296" spans="1:17" ht="120" x14ac:dyDescent="0.2">
      <c r="A2296" s="1990" t="s">
        <v>19</v>
      </c>
      <c r="B2296" s="1974" t="s">
        <v>14</v>
      </c>
      <c r="C2296" s="1976"/>
      <c r="D2296" s="1976"/>
      <c r="E2296" s="1977" t="s">
        <v>4375</v>
      </c>
      <c r="F2296" s="1978"/>
      <c r="G2296" s="1977" t="s">
        <v>4328</v>
      </c>
      <c r="H2296" s="1977" t="s">
        <v>4329</v>
      </c>
      <c r="I2296" s="1979" t="s">
        <v>4330</v>
      </c>
      <c r="J2296" s="1995">
        <v>1</v>
      </c>
      <c r="K2296" s="1981">
        <v>45231</v>
      </c>
      <c r="L2296" s="1981">
        <v>45350</v>
      </c>
      <c r="M2296" s="1982">
        <f>(L2296-K2296)/7</f>
        <v>17</v>
      </c>
      <c r="N2296" s="1983">
        <v>1</v>
      </c>
      <c r="O2296" s="1979" t="s">
        <v>4331</v>
      </c>
      <c r="P2296" s="1983">
        <f t="shared" si="84"/>
        <v>1</v>
      </c>
      <c r="Q2296" s="1984" t="str" cm="1">
        <f t="array" aca="1" ref="Q2296" ca="1">IF(ISNUMBER(P2296),IF(P2296=100%,"CUMPLIDA",IF(AND(ISNUMBER(L2296),ISNUMBER(INDIRECT("FECHA_"&amp;$B2296,1))), IF(L2296&lt;=INDIRECT("FECHA_"&amp;$B2296,1),"INCUMPLIDA","PROCESO"), "VERIFICAR FECHA")),"SIN VALOR AVANCE")</f>
        <v>CUMPLIDA</v>
      </c>
    </row>
    <row r="2297" spans="1:17" ht="45.75" x14ac:dyDescent="0.2">
      <c r="A2297" s="1990" t="s">
        <v>19</v>
      </c>
      <c r="B2297" s="1974" t="s">
        <v>14</v>
      </c>
      <c r="C2297" s="1976" t="s">
        <v>4376</v>
      </c>
      <c r="D2297" s="1976" t="s">
        <v>2855</v>
      </c>
      <c r="E2297" s="1978" t="s">
        <v>4377</v>
      </c>
      <c r="F2297" s="1978" t="s">
        <v>4378</v>
      </c>
      <c r="G2297" s="1978" t="s">
        <v>4379</v>
      </c>
      <c r="H2297" s="1977" t="s">
        <v>4380</v>
      </c>
      <c r="I2297" s="1979" t="s">
        <v>4381</v>
      </c>
      <c r="J2297" s="1995">
        <v>1</v>
      </c>
      <c r="K2297" s="2022">
        <v>45809</v>
      </c>
      <c r="L2297" s="2022">
        <v>45869</v>
      </c>
      <c r="M2297" s="1982">
        <f t="shared" ref="M2297:M2337" si="86">(L2297-K2297)/7</f>
        <v>8.5714285714285712</v>
      </c>
      <c r="N2297" s="1983">
        <v>0.16600000000000001</v>
      </c>
      <c r="O2297" s="1979" t="s">
        <v>4382</v>
      </c>
      <c r="P2297" s="1983">
        <f t="shared" si="84"/>
        <v>0.16600000000000001</v>
      </c>
      <c r="Q2297" s="1984" t="str" cm="1">
        <f t="array" aca="1" ref="Q2297" ca="1">IF(ISNUMBER(P2297),IF(P2297=100%,"CUMPLIDA",IF(AND(ISNUMBER(L2297),ISNUMBER(INDIRECT("FECHA_"&amp;$B2297,1))), IF(L2297&lt;=INDIRECT("FECHA_"&amp;$B2297,1),"INCUMPLIDA","PROCESO"), "VERIFICAR FECHA")),"SIN VALOR AVANCE")</f>
        <v>PROCESO</v>
      </c>
    </row>
    <row r="2298" spans="1:17" ht="45.75" x14ac:dyDescent="0.2">
      <c r="A2298" s="1990" t="s">
        <v>19</v>
      </c>
      <c r="B2298" s="1974" t="s">
        <v>14</v>
      </c>
      <c r="C2298" s="1976"/>
      <c r="D2298" s="1976"/>
      <c r="E2298" s="1978"/>
      <c r="F2298" s="1978"/>
      <c r="G2298" s="1978"/>
      <c r="H2298" s="1977" t="s">
        <v>4383</v>
      </c>
      <c r="I2298" s="1979" t="s">
        <v>4384</v>
      </c>
      <c r="J2298" s="1995">
        <v>1</v>
      </c>
      <c r="K2298" s="2022">
        <v>45870</v>
      </c>
      <c r="L2298" s="2022">
        <v>45930</v>
      </c>
      <c r="M2298" s="1982">
        <f t="shared" si="86"/>
        <v>8.5714285714285712</v>
      </c>
      <c r="N2298" s="1983">
        <v>0.16600000000000001</v>
      </c>
      <c r="O2298" s="1979" t="s">
        <v>4382</v>
      </c>
      <c r="P2298" s="1983">
        <f t="shared" si="84"/>
        <v>0.16600000000000001</v>
      </c>
      <c r="Q2298" s="1984" t="str" cm="1">
        <f t="array" aca="1" ref="Q2298" ca="1">IF(ISNUMBER(P2298),IF(P2298=100%,"CUMPLIDA",IF(AND(ISNUMBER(L2298),ISNUMBER(INDIRECT("FECHA_"&amp;$B2298,1))), IF(L2298&lt;=INDIRECT("FECHA_"&amp;$B2298,1),"INCUMPLIDA","PROCESO"), "VERIFICAR FECHA")),"SIN VALOR AVANCE")</f>
        <v>PROCESO</v>
      </c>
    </row>
    <row r="2299" spans="1:17" ht="45.75" x14ac:dyDescent="0.2">
      <c r="A2299" s="1990" t="s">
        <v>19</v>
      </c>
      <c r="B2299" s="1974" t="s">
        <v>14</v>
      </c>
      <c r="C2299" s="1976"/>
      <c r="D2299" s="1976"/>
      <c r="E2299" s="1978"/>
      <c r="F2299" s="1978"/>
      <c r="G2299" s="1978"/>
      <c r="H2299" s="1977" t="s">
        <v>4385</v>
      </c>
      <c r="I2299" s="1979" t="s">
        <v>4386</v>
      </c>
      <c r="J2299" s="1995">
        <v>1</v>
      </c>
      <c r="K2299" s="2022">
        <v>45931</v>
      </c>
      <c r="L2299" s="2022">
        <v>46053</v>
      </c>
      <c r="M2299" s="1982">
        <f t="shared" si="86"/>
        <v>17.428571428571427</v>
      </c>
      <c r="N2299" s="1983">
        <v>0.16600000000000001</v>
      </c>
      <c r="O2299" s="1979" t="s">
        <v>4382</v>
      </c>
      <c r="P2299" s="1983">
        <f t="shared" si="84"/>
        <v>0.16600000000000001</v>
      </c>
      <c r="Q2299" s="1984" t="str" cm="1">
        <f t="array" aca="1" ref="Q2299" ca="1">IF(ISNUMBER(P2299),IF(P2299=100%,"CUMPLIDA",IF(AND(ISNUMBER(L2299),ISNUMBER(INDIRECT("FECHA_"&amp;$B2299,1))), IF(L2299&lt;=INDIRECT("FECHA_"&amp;$B2299,1),"INCUMPLIDA","PROCESO"), "VERIFICAR FECHA")),"SIN VALOR AVANCE")</f>
        <v>PROCESO</v>
      </c>
    </row>
    <row r="2300" spans="1:17" ht="165" x14ac:dyDescent="0.2">
      <c r="A2300" s="1990" t="s">
        <v>19</v>
      </c>
      <c r="B2300" s="1974" t="s">
        <v>14</v>
      </c>
      <c r="C2300" s="1976"/>
      <c r="D2300" s="1976"/>
      <c r="E2300" s="1978"/>
      <c r="F2300" s="1978"/>
      <c r="G2300" s="1978"/>
      <c r="H2300" s="1977" t="s">
        <v>4387</v>
      </c>
      <c r="I2300" s="1979" t="s">
        <v>4388</v>
      </c>
      <c r="J2300" s="1995">
        <v>3</v>
      </c>
      <c r="K2300" s="2022">
        <v>46054</v>
      </c>
      <c r="L2300" s="2022">
        <v>46142</v>
      </c>
      <c r="M2300" s="1982">
        <f t="shared" si="86"/>
        <v>12.571428571428571</v>
      </c>
      <c r="N2300" s="1983">
        <v>0.16600000000000001</v>
      </c>
      <c r="O2300" s="1979" t="s">
        <v>4382</v>
      </c>
      <c r="P2300" s="1983">
        <f t="shared" si="84"/>
        <v>0.16600000000000001</v>
      </c>
      <c r="Q2300" s="1984" t="str" cm="1">
        <f t="array" aca="1" ref="Q2300" ca="1">IF(ISNUMBER(P2300),IF(P2300=100%,"CUMPLIDA",IF(AND(ISNUMBER(L2300),ISNUMBER(INDIRECT("FECHA_"&amp;$B2300,1))), IF(L2300&lt;=INDIRECT("FECHA_"&amp;$B2300,1),"INCUMPLIDA","PROCESO"), "VERIFICAR FECHA")),"SIN VALOR AVANCE")</f>
        <v>PROCESO</v>
      </c>
    </row>
    <row r="2301" spans="1:17" ht="150.75" x14ac:dyDescent="0.2">
      <c r="A2301" s="1990" t="s">
        <v>19</v>
      </c>
      <c r="B2301" s="1974" t="s">
        <v>14</v>
      </c>
      <c r="C2301" s="1976"/>
      <c r="D2301" s="1976"/>
      <c r="E2301" s="1978"/>
      <c r="F2301" s="1978"/>
      <c r="G2301" s="1978" t="s">
        <v>4389</v>
      </c>
      <c r="H2301" s="1978" t="s">
        <v>4390</v>
      </c>
      <c r="I2301" s="2001" t="s">
        <v>4391</v>
      </c>
      <c r="J2301" s="2023">
        <v>1</v>
      </c>
      <c r="K2301" s="2022">
        <v>45323</v>
      </c>
      <c r="L2301" s="2022">
        <v>45473</v>
      </c>
      <c r="M2301" s="1982">
        <f t="shared" si="86"/>
        <v>21.428571428571427</v>
      </c>
      <c r="N2301" s="1983">
        <v>1</v>
      </c>
      <c r="O2301" s="1979" t="s">
        <v>4392</v>
      </c>
      <c r="P2301" s="1983">
        <f t="shared" si="84"/>
        <v>1</v>
      </c>
      <c r="Q2301" s="1984" t="str" cm="1">
        <f t="array" aca="1" ref="Q2301" ca="1">IF(ISNUMBER(P2301),IF(P2301=100%,"CUMPLIDA",IF(AND(ISNUMBER(L2301),ISNUMBER(INDIRECT("FECHA_"&amp;$B2301,1))), IF(L2301&lt;=INDIRECT("FECHA_"&amp;$B2301,1),"INCUMPLIDA","PROCESO"), "VERIFICAR FECHA")),"SIN VALOR AVANCE")</f>
        <v>CUMPLIDA</v>
      </c>
    </row>
    <row r="2302" spans="1:17" ht="150.75" x14ac:dyDescent="0.2">
      <c r="A2302" s="1990" t="s">
        <v>19</v>
      </c>
      <c r="B2302" s="1974" t="s">
        <v>14</v>
      </c>
      <c r="C2302" s="1976"/>
      <c r="D2302" s="1976"/>
      <c r="E2302" s="1978"/>
      <c r="F2302" s="1978"/>
      <c r="G2302" s="1978"/>
      <c r="H2302" s="1978"/>
      <c r="I2302" s="2001"/>
      <c r="J2302" s="2023">
        <v>1</v>
      </c>
      <c r="K2302" s="2022">
        <v>45474</v>
      </c>
      <c r="L2302" s="2022">
        <v>45657</v>
      </c>
      <c r="M2302" s="1982">
        <f t="shared" si="86"/>
        <v>26.142857142857142</v>
      </c>
      <c r="N2302" s="1983">
        <v>1</v>
      </c>
      <c r="O2302" s="1979" t="s">
        <v>4392</v>
      </c>
      <c r="P2302" s="1983">
        <f t="shared" si="84"/>
        <v>1</v>
      </c>
      <c r="Q2302" s="1984" t="str" cm="1">
        <f t="array" aca="1" ref="Q2302" ca="1">IF(ISNUMBER(P2302),IF(P2302=100%,"CUMPLIDA",IF(AND(ISNUMBER(L2302),ISNUMBER(INDIRECT("FECHA_"&amp;$B2302,1))), IF(L2302&lt;=INDIRECT("FECHA_"&amp;$B2302,1),"INCUMPLIDA","PROCESO"), "VERIFICAR FECHA")),"SIN VALOR AVANCE")</f>
        <v>CUMPLIDA</v>
      </c>
    </row>
    <row r="2303" spans="1:17" ht="150.75" x14ac:dyDescent="0.2">
      <c r="A2303" s="1990" t="s">
        <v>19</v>
      </c>
      <c r="B2303" s="1974" t="s">
        <v>14</v>
      </c>
      <c r="C2303" s="1976"/>
      <c r="D2303" s="1976"/>
      <c r="E2303" s="1978"/>
      <c r="F2303" s="1978"/>
      <c r="G2303" s="1978"/>
      <c r="H2303" s="1978"/>
      <c r="I2303" s="2001"/>
      <c r="J2303" s="2023">
        <v>1</v>
      </c>
      <c r="K2303" s="2022">
        <v>45658</v>
      </c>
      <c r="L2303" s="2022">
        <v>45838</v>
      </c>
      <c r="M2303" s="1982">
        <f t="shared" si="86"/>
        <v>25.714285714285715</v>
      </c>
      <c r="N2303" s="1983">
        <v>0.4</v>
      </c>
      <c r="O2303" s="1979" t="s">
        <v>4392</v>
      </c>
      <c r="P2303" s="1983">
        <f t="shared" si="84"/>
        <v>0.4</v>
      </c>
      <c r="Q2303" s="1984" t="str" cm="1">
        <f t="array" aca="1" ref="Q2303" ca="1">IF(ISNUMBER(P2303),IF(P2303=100%,"CUMPLIDA",IF(AND(ISNUMBER(L2303),ISNUMBER(INDIRECT("FECHA_"&amp;$B2303,1))), IF(L2303&lt;=INDIRECT("FECHA_"&amp;$B2303,1),"INCUMPLIDA","PROCESO"), "VERIFICAR FECHA")),"SIN VALOR AVANCE")</f>
        <v>PROCESO</v>
      </c>
    </row>
    <row r="2304" spans="1:17" ht="150.75" x14ac:dyDescent="0.2">
      <c r="A2304" s="1990" t="s">
        <v>19</v>
      </c>
      <c r="B2304" s="1974" t="s">
        <v>14</v>
      </c>
      <c r="C2304" s="1976"/>
      <c r="D2304" s="1976"/>
      <c r="E2304" s="1978"/>
      <c r="F2304" s="1978"/>
      <c r="G2304" s="1978"/>
      <c r="H2304" s="1978"/>
      <c r="I2304" s="2001"/>
      <c r="J2304" s="2023">
        <v>1</v>
      </c>
      <c r="K2304" s="2022">
        <v>45839</v>
      </c>
      <c r="L2304" s="2022">
        <v>46022</v>
      </c>
      <c r="M2304" s="1982">
        <f t="shared" si="86"/>
        <v>26.142857142857142</v>
      </c>
      <c r="N2304" s="1983">
        <v>0.4</v>
      </c>
      <c r="O2304" s="1979" t="s">
        <v>4392</v>
      </c>
      <c r="P2304" s="1983">
        <f t="shared" si="84"/>
        <v>0.4</v>
      </c>
      <c r="Q2304" s="1984" t="str" cm="1">
        <f t="array" aca="1" ref="Q2304" ca="1">IF(ISNUMBER(P2304),IF(P2304=100%,"CUMPLIDA",IF(AND(ISNUMBER(L2304),ISNUMBER(INDIRECT("FECHA_"&amp;$B2304,1))), IF(L2304&lt;=INDIRECT("FECHA_"&amp;$B2304,1),"INCUMPLIDA","PROCESO"), "VERIFICAR FECHA")),"SIN VALOR AVANCE")</f>
        <v>PROCESO</v>
      </c>
    </row>
    <row r="2305" spans="1:17" ht="150.75" x14ac:dyDescent="0.2">
      <c r="A2305" s="1990" t="s">
        <v>19</v>
      </c>
      <c r="B2305" s="1974" t="s">
        <v>14</v>
      </c>
      <c r="C2305" s="1976"/>
      <c r="D2305" s="1976"/>
      <c r="E2305" s="1978"/>
      <c r="F2305" s="1978"/>
      <c r="G2305" s="1978"/>
      <c r="H2305" s="1978"/>
      <c r="I2305" s="2001"/>
      <c r="J2305" s="2023">
        <v>1</v>
      </c>
      <c r="K2305" s="2022">
        <v>46023</v>
      </c>
      <c r="L2305" s="2022">
        <v>46142</v>
      </c>
      <c r="M2305" s="1982">
        <f t="shared" si="86"/>
        <v>17</v>
      </c>
      <c r="N2305" s="1983">
        <v>0.4</v>
      </c>
      <c r="O2305" s="1979" t="s">
        <v>4392</v>
      </c>
      <c r="P2305" s="1983">
        <f t="shared" si="84"/>
        <v>0.4</v>
      </c>
      <c r="Q2305" s="1984" t="str" cm="1">
        <f t="array" aca="1" ref="Q2305" ca="1">IF(ISNUMBER(P2305),IF(P2305=100%,"CUMPLIDA",IF(AND(ISNUMBER(L2305),ISNUMBER(INDIRECT("FECHA_"&amp;$B2305,1))), IF(L2305&lt;=INDIRECT("FECHA_"&amp;$B2305,1),"INCUMPLIDA","PROCESO"), "VERIFICAR FECHA")),"SIN VALOR AVANCE")</f>
        <v>PROCESO</v>
      </c>
    </row>
    <row r="2306" spans="1:17" ht="45.75" x14ac:dyDescent="0.2">
      <c r="A2306" s="1990" t="s">
        <v>19</v>
      </c>
      <c r="B2306" s="1974" t="s">
        <v>14</v>
      </c>
      <c r="C2306" s="1976"/>
      <c r="D2306" s="1976"/>
      <c r="E2306" s="1978"/>
      <c r="F2306" s="1978"/>
      <c r="G2306" s="1978" t="s">
        <v>4393</v>
      </c>
      <c r="H2306" s="1977" t="s">
        <v>4380</v>
      </c>
      <c r="I2306" s="1979" t="s">
        <v>4394</v>
      </c>
      <c r="J2306" s="1995">
        <v>1</v>
      </c>
      <c r="K2306" s="2024">
        <v>46174</v>
      </c>
      <c r="L2306" s="2024">
        <v>46234</v>
      </c>
      <c r="M2306" s="1982">
        <f t="shared" si="86"/>
        <v>8.5714285714285712</v>
      </c>
      <c r="N2306" s="1983">
        <v>0.16600000000000001</v>
      </c>
      <c r="O2306" s="1979" t="s">
        <v>4382</v>
      </c>
      <c r="P2306" s="1983">
        <f t="shared" si="84"/>
        <v>0.16600000000000001</v>
      </c>
      <c r="Q2306" s="1984" t="str" cm="1">
        <f t="array" aca="1" ref="Q2306" ca="1">IF(ISNUMBER(P2306),IF(P2306=100%,"CUMPLIDA",IF(AND(ISNUMBER(L2306),ISNUMBER(INDIRECT("FECHA_"&amp;$B2306,1))), IF(L2306&lt;=INDIRECT("FECHA_"&amp;$B2306,1),"INCUMPLIDA","PROCESO"), "VERIFICAR FECHA")),"SIN VALOR AVANCE")</f>
        <v>PROCESO</v>
      </c>
    </row>
    <row r="2307" spans="1:17" ht="45.75" x14ac:dyDescent="0.2">
      <c r="A2307" s="1990" t="s">
        <v>19</v>
      </c>
      <c r="B2307" s="1974" t="s">
        <v>14</v>
      </c>
      <c r="C2307" s="1976"/>
      <c r="D2307" s="1976"/>
      <c r="E2307" s="1978"/>
      <c r="F2307" s="1978"/>
      <c r="G2307" s="1978"/>
      <c r="H2307" s="1977" t="s">
        <v>4395</v>
      </c>
      <c r="I2307" s="1979" t="s">
        <v>4396</v>
      </c>
      <c r="J2307" s="1995">
        <v>1</v>
      </c>
      <c r="K2307" s="2024">
        <v>46235</v>
      </c>
      <c r="L2307" s="2024">
        <v>46295</v>
      </c>
      <c r="M2307" s="1982">
        <f t="shared" si="86"/>
        <v>8.5714285714285712</v>
      </c>
      <c r="N2307" s="1983">
        <v>0.16600000000000001</v>
      </c>
      <c r="O2307" s="1979" t="s">
        <v>4382</v>
      </c>
      <c r="P2307" s="1983">
        <f t="shared" si="84"/>
        <v>0.16600000000000001</v>
      </c>
      <c r="Q2307" s="1984" t="str" cm="1">
        <f t="array" aca="1" ref="Q2307" ca="1">IF(ISNUMBER(P2307),IF(P2307=100%,"CUMPLIDA",IF(AND(ISNUMBER(L2307),ISNUMBER(INDIRECT("FECHA_"&amp;$B2307,1))), IF(L2307&lt;=INDIRECT("FECHA_"&amp;$B2307,1),"INCUMPLIDA","PROCESO"), "VERIFICAR FECHA")),"SIN VALOR AVANCE")</f>
        <v>PROCESO</v>
      </c>
    </row>
    <row r="2308" spans="1:17" ht="45.75" x14ac:dyDescent="0.2">
      <c r="A2308" s="1990" t="s">
        <v>19</v>
      </c>
      <c r="B2308" s="1974" t="s">
        <v>14</v>
      </c>
      <c r="C2308" s="1976"/>
      <c r="D2308" s="1976"/>
      <c r="E2308" s="1978"/>
      <c r="F2308" s="1978"/>
      <c r="G2308" s="1978"/>
      <c r="H2308" s="1977" t="s">
        <v>4385</v>
      </c>
      <c r="I2308" s="1979" t="s">
        <v>4397</v>
      </c>
      <c r="J2308" s="1995">
        <v>1</v>
      </c>
      <c r="K2308" s="2024">
        <v>46296</v>
      </c>
      <c r="L2308" s="2024">
        <v>46418</v>
      </c>
      <c r="M2308" s="1982">
        <f t="shared" si="86"/>
        <v>17.428571428571427</v>
      </c>
      <c r="N2308" s="1983">
        <v>0.16600000000000001</v>
      </c>
      <c r="O2308" s="1979" t="s">
        <v>4382</v>
      </c>
      <c r="P2308" s="1983">
        <f t="shared" si="84"/>
        <v>0.16600000000000001</v>
      </c>
      <c r="Q2308" s="1984" t="str" cm="1">
        <f t="array" aca="1" ref="Q2308" ca="1">IF(ISNUMBER(P2308),IF(P2308=100%,"CUMPLIDA",IF(AND(ISNUMBER(L2308),ISNUMBER(INDIRECT("FECHA_"&amp;$B2308,1))), IF(L2308&lt;=INDIRECT("FECHA_"&amp;$B2308,1),"INCUMPLIDA","PROCESO"), "VERIFICAR FECHA")),"SIN VALOR AVANCE")</f>
        <v>PROCESO</v>
      </c>
    </row>
    <row r="2309" spans="1:17" ht="165" x14ac:dyDescent="0.2">
      <c r="A2309" s="1990" t="s">
        <v>19</v>
      </c>
      <c r="B2309" s="1974" t="s">
        <v>14</v>
      </c>
      <c r="C2309" s="1976"/>
      <c r="D2309" s="1976"/>
      <c r="E2309" s="1978"/>
      <c r="F2309" s="1978"/>
      <c r="G2309" s="1978"/>
      <c r="H2309" s="1977" t="s">
        <v>4398</v>
      </c>
      <c r="I2309" s="1979" t="s">
        <v>4399</v>
      </c>
      <c r="J2309" s="1995">
        <v>3</v>
      </c>
      <c r="K2309" s="2024">
        <v>46419</v>
      </c>
      <c r="L2309" s="2024">
        <v>46507</v>
      </c>
      <c r="M2309" s="1982">
        <f t="shared" si="86"/>
        <v>12.571428571428571</v>
      </c>
      <c r="N2309" s="1983">
        <v>0.16600000000000001</v>
      </c>
      <c r="O2309" s="1979" t="s">
        <v>4382</v>
      </c>
      <c r="P2309" s="1983">
        <f t="shared" si="84"/>
        <v>0.16600000000000001</v>
      </c>
      <c r="Q2309" s="1984" t="str" cm="1">
        <f t="array" aca="1" ref="Q2309" ca="1">IF(ISNUMBER(P2309),IF(P2309=100%,"CUMPLIDA",IF(AND(ISNUMBER(L2309),ISNUMBER(INDIRECT("FECHA_"&amp;$B2309,1))), IF(L2309&lt;=INDIRECT("FECHA_"&amp;$B2309,1),"INCUMPLIDA","PROCESO"), "VERIFICAR FECHA")),"SIN VALOR AVANCE")</f>
        <v>PROCESO</v>
      </c>
    </row>
    <row r="2310" spans="1:17" ht="150.75" x14ac:dyDescent="0.2">
      <c r="A2310" s="1990" t="s">
        <v>19</v>
      </c>
      <c r="B2310" s="1974" t="s">
        <v>14</v>
      </c>
      <c r="C2310" s="1976"/>
      <c r="D2310" s="1976"/>
      <c r="E2310" s="1978"/>
      <c r="F2310" s="1978"/>
      <c r="G2310" s="1978" t="s">
        <v>4400</v>
      </c>
      <c r="H2310" s="1978" t="s">
        <v>4401</v>
      </c>
      <c r="I2310" s="2001" t="s">
        <v>4402</v>
      </c>
      <c r="J2310" s="2023">
        <v>1</v>
      </c>
      <c r="K2310" s="2024">
        <v>45323</v>
      </c>
      <c r="L2310" s="2024">
        <v>45473</v>
      </c>
      <c r="M2310" s="1982">
        <f t="shared" si="86"/>
        <v>21.428571428571427</v>
      </c>
      <c r="N2310" s="1983">
        <v>1</v>
      </c>
      <c r="O2310" s="1979" t="s">
        <v>4392</v>
      </c>
      <c r="P2310" s="1983">
        <f t="shared" si="84"/>
        <v>1</v>
      </c>
      <c r="Q2310" s="1984" t="str" cm="1">
        <f t="array" aca="1" ref="Q2310" ca="1">IF(ISNUMBER(P2310),IF(P2310=100%,"CUMPLIDA",IF(AND(ISNUMBER(L2310),ISNUMBER(INDIRECT("FECHA_"&amp;$B2310,1))), IF(L2310&lt;=INDIRECT("FECHA_"&amp;$B2310,1),"INCUMPLIDA","PROCESO"), "VERIFICAR FECHA")),"SIN VALOR AVANCE")</f>
        <v>CUMPLIDA</v>
      </c>
    </row>
    <row r="2311" spans="1:17" ht="150.75" x14ac:dyDescent="0.2">
      <c r="A2311" s="1990" t="s">
        <v>19</v>
      </c>
      <c r="B2311" s="1974" t="s">
        <v>14</v>
      </c>
      <c r="C2311" s="1976"/>
      <c r="D2311" s="1976"/>
      <c r="E2311" s="1978"/>
      <c r="F2311" s="1978"/>
      <c r="G2311" s="1978"/>
      <c r="H2311" s="1978"/>
      <c r="I2311" s="2001"/>
      <c r="J2311" s="2023">
        <v>1</v>
      </c>
      <c r="K2311" s="2024">
        <v>45474</v>
      </c>
      <c r="L2311" s="2024">
        <v>45657</v>
      </c>
      <c r="M2311" s="1982">
        <f t="shared" si="86"/>
        <v>26.142857142857142</v>
      </c>
      <c r="N2311" s="1983">
        <v>1</v>
      </c>
      <c r="O2311" s="1979" t="s">
        <v>4392</v>
      </c>
      <c r="P2311" s="1983">
        <f t="shared" si="84"/>
        <v>1</v>
      </c>
      <c r="Q2311" s="1984" t="str" cm="1">
        <f t="array" aca="1" ref="Q2311" ca="1">IF(ISNUMBER(P2311),IF(P2311=100%,"CUMPLIDA",IF(AND(ISNUMBER(L2311),ISNUMBER(INDIRECT("FECHA_"&amp;$B2311,1))), IF(L2311&lt;=INDIRECT("FECHA_"&amp;$B2311,1),"INCUMPLIDA","PROCESO"), "VERIFICAR FECHA")),"SIN VALOR AVANCE")</f>
        <v>CUMPLIDA</v>
      </c>
    </row>
    <row r="2312" spans="1:17" ht="150.75" x14ac:dyDescent="0.2">
      <c r="A2312" s="1990" t="s">
        <v>19</v>
      </c>
      <c r="B2312" s="1974" t="s">
        <v>14</v>
      </c>
      <c r="C2312" s="1976"/>
      <c r="D2312" s="1976"/>
      <c r="E2312" s="1978"/>
      <c r="F2312" s="1978"/>
      <c r="G2312" s="1978"/>
      <c r="H2312" s="1978"/>
      <c r="I2312" s="2001"/>
      <c r="J2312" s="2023">
        <v>1</v>
      </c>
      <c r="K2312" s="2024">
        <v>45658</v>
      </c>
      <c r="L2312" s="2024">
        <v>45838</v>
      </c>
      <c r="M2312" s="1982">
        <f t="shared" si="86"/>
        <v>25.714285714285715</v>
      </c>
      <c r="N2312" s="1983">
        <v>0.28499999999999998</v>
      </c>
      <c r="O2312" s="1979" t="s">
        <v>4392</v>
      </c>
      <c r="P2312" s="1983">
        <f t="shared" si="84"/>
        <v>0.28499999999999998</v>
      </c>
      <c r="Q2312" s="1984" t="str" cm="1">
        <f t="array" aca="1" ref="Q2312" ca="1">IF(ISNUMBER(P2312),IF(P2312=100%,"CUMPLIDA",IF(AND(ISNUMBER(L2312),ISNUMBER(INDIRECT("FECHA_"&amp;$B2312,1))), IF(L2312&lt;=INDIRECT("FECHA_"&amp;$B2312,1),"INCUMPLIDA","PROCESO"), "VERIFICAR FECHA")),"SIN VALOR AVANCE")</f>
        <v>PROCESO</v>
      </c>
    </row>
    <row r="2313" spans="1:17" ht="150.75" x14ac:dyDescent="0.2">
      <c r="A2313" s="1990" t="s">
        <v>19</v>
      </c>
      <c r="B2313" s="1974" t="s">
        <v>14</v>
      </c>
      <c r="C2313" s="1976"/>
      <c r="D2313" s="1976"/>
      <c r="E2313" s="1978"/>
      <c r="F2313" s="1978"/>
      <c r="G2313" s="1978"/>
      <c r="H2313" s="1978"/>
      <c r="I2313" s="2001"/>
      <c r="J2313" s="2023">
        <v>1</v>
      </c>
      <c r="K2313" s="2024">
        <v>45839</v>
      </c>
      <c r="L2313" s="2024">
        <v>46022</v>
      </c>
      <c r="M2313" s="1982">
        <f t="shared" si="86"/>
        <v>26.142857142857142</v>
      </c>
      <c r="N2313" s="1983">
        <v>0.28499999999999998</v>
      </c>
      <c r="O2313" s="1979" t="s">
        <v>4392</v>
      </c>
      <c r="P2313" s="1983">
        <f t="shared" si="84"/>
        <v>0.28499999999999998</v>
      </c>
      <c r="Q2313" s="1984" t="str" cm="1">
        <f t="array" aca="1" ref="Q2313" ca="1">IF(ISNUMBER(P2313),IF(P2313=100%,"CUMPLIDA",IF(AND(ISNUMBER(L2313),ISNUMBER(INDIRECT("FECHA_"&amp;$B2313,1))), IF(L2313&lt;=INDIRECT("FECHA_"&amp;$B2313,1),"INCUMPLIDA","PROCESO"), "VERIFICAR FECHA")),"SIN VALOR AVANCE")</f>
        <v>PROCESO</v>
      </c>
    </row>
    <row r="2314" spans="1:17" ht="150.75" x14ac:dyDescent="0.2">
      <c r="A2314" s="1990" t="s">
        <v>19</v>
      </c>
      <c r="B2314" s="1974" t="s">
        <v>14</v>
      </c>
      <c r="C2314" s="1976"/>
      <c r="D2314" s="1976"/>
      <c r="E2314" s="1978"/>
      <c r="F2314" s="1978"/>
      <c r="G2314" s="1978"/>
      <c r="H2314" s="1978"/>
      <c r="I2314" s="2001"/>
      <c r="J2314" s="2023">
        <v>1</v>
      </c>
      <c r="K2314" s="2024">
        <v>46023</v>
      </c>
      <c r="L2314" s="2024">
        <v>46203</v>
      </c>
      <c r="M2314" s="1982">
        <f t="shared" si="86"/>
        <v>25.714285714285715</v>
      </c>
      <c r="N2314" s="1983">
        <v>0.28499999999999998</v>
      </c>
      <c r="O2314" s="1979" t="s">
        <v>4392</v>
      </c>
      <c r="P2314" s="1983">
        <f t="shared" si="84"/>
        <v>0.28499999999999998</v>
      </c>
      <c r="Q2314" s="1984" t="str" cm="1">
        <f t="array" aca="1" ref="Q2314" ca="1">IF(ISNUMBER(P2314),IF(P2314=100%,"CUMPLIDA",IF(AND(ISNUMBER(L2314),ISNUMBER(INDIRECT("FECHA_"&amp;$B2314,1))), IF(L2314&lt;=INDIRECT("FECHA_"&amp;$B2314,1),"INCUMPLIDA","PROCESO"), "VERIFICAR FECHA")),"SIN VALOR AVANCE")</f>
        <v>PROCESO</v>
      </c>
    </row>
    <row r="2315" spans="1:17" ht="150.75" x14ac:dyDescent="0.2">
      <c r="A2315" s="1990" t="s">
        <v>19</v>
      </c>
      <c r="B2315" s="1974" t="s">
        <v>14</v>
      </c>
      <c r="C2315" s="1976"/>
      <c r="D2315" s="1976"/>
      <c r="E2315" s="1978"/>
      <c r="F2315" s="1978"/>
      <c r="G2315" s="1978"/>
      <c r="H2315" s="1978"/>
      <c r="I2315" s="2001"/>
      <c r="J2315" s="2023">
        <v>1</v>
      </c>
      <c r="K2315" s="2024">
        <v>46204</v>
      </c>
      <c r="L2315" s="2024">
        <v>46387</v>
      </c>
      <c r="M2315" s="1982">
        <f t="shared" si="86"/>
        <v>26.142857142857142</v>
      </c>
      <c r="N2315" s="1983">
        <v>0.28499999999999998</v>
      </c>
      <c r="O2315" s="1979" t="s">
        <v>4392</v>
      </c>
      <c r="P2315" s="1983">
        <f t="shared" si="84"/>
        <v>0.28499999999999998</v>
      </c>
      <c r="Q2315" s="1984" t="str" cm="1">
        <f t="array" aca="1" ref="Q2315" ca="1">IF(ISNUMBER(P2315),IF(P2315=100%,"CUMPLIDA",IF(AND(ISNUMBER(L2315),ISNUMBER(INDIRECT("FECHA_"&amp;$B2315,1))), IF(L2315&lt;=INDIRECT("FECHA_"&amp;$B2315,1),"INCUMPLIDA","PROCESO"), "VERIFICAR FECHA")),"SIN VALOR AVANCE")</f>
        <v>PROCESO</v>
      </c>
    </row>
    <row r="2316" spans="1:17" ht="150.75" x14ac:dyDescent="0.2">
      <c r="A2316" s="1990" t="s">
        <v>19</v>
      </c>
      <c r="B2316" s="1974" t="s">
        <v>14</v>
      </c>
      <c r="C2316" s="1976"/>
      <c r="D2316" s="1976"/>
      <c r="E2316" s="1978"/>
      <c r="F2316" s="1978"/>
      <c r="G2316" s="1978"/>
      <c r="H2316" s="1978"/>
      <c r="I2316" s="2001"/>
      <c r="J2316" s="2023">
        <v>1</v>
      </c>
      <c r="K2316" s="2024">
        <v>46388</v>
      </c>
      <c r="L2316" s="2024">
        <v>46507</v>
      </c>
      <c r="M2316" s="1982">
        <f t="shared" si="86"/>
        <v>17</v>
      </c>
      <c r="N2316" s="1983">
        <v>0.28499999999999998</v>
      </c>
      <c r="O2316" s="1979" t="s">
        <v>4392</v>
      </c>
      <c r="P2316" s="1983">
        <f t="shared" si="84"/>
        <v>0.28499999999999998</v>
      </c>
      <c r="Q2316" s="1984" t="str" cm="1">
        <f t="array" aca="1" ref="Q2316" ca="1">IF(ISNUMBER(P2316),IF(P2316=100%,"CUMPLIDA",IF(AND(ISNUMBER(L2316),ISNUMBER(INDIRECT("FECHA_"&amp;$B2316,1))), IF(L2316&lt;=INDIRECT("FECHA_"&amp;$B2316,1),"INCUMPLIDA","PROCESO"), "VERIFICAR FECHA")),"SIN VALOR AVANCE")</f>
        <v>PROCESO</v>
      </c>
    </row>
    <row r="2317" spans="1:17" ht="90" x14ac:dyDescent="0.2">
      <c r="A2317" s="1990" t="s">
        <v>19</v>
      </c>
      <c r="B2317" s="1974" t="s">
        <v>14</v>
      </c>
      <c r="C2317" s="1976"/>
      <c r="D2317" s="1976"/>
      <c r="E2317" s="1978"/>
      <c r="F2317" s="1978"/>
      <c r="G2317" s="1977" t="s">
        <v>4403</v>
      </c>
      <c r="H2317" s="1977" t="s">
        <v>4404</v>
      </c>
      <c r="I2317" s="1979" t="s">
        <v>4405</v>
      </c>
      <c r="J2317" s="1995">
        <v>1</v>
      </c>
      <c r="K2317" s="2022">
        <v>45231</v>
      </c>
      <c r="L2317" s="2022">
        <v>45351</v>
      </c>
      <c r="M2317" s="1982">
        <f t="shared" si="86"/>
        <v>17.142857142857142</v>
      </c>
      <c r="N2317" s="1983">
        <v>1</v>
      </c>
      <c r="O2317" s="1979" t="s">
        <v>4406</v>
      </c>
      <c r="P2317" s="1983">
        <f t="shared" si="84"/>
        <v>1</v>
      </c>
      <c r="Q2317" s="1984" t="str" cm="1">
        <f t="array" aca="1" ref="Q2317" ca="1">IF(ISNUMBER(P2317),IF(P2317=100%,"CUMPLIDA",IF(AND(ISNUMBER(L2317),ISNUMBER(INDIRECT("FECHA_"&amp;$B2317,1))), IF(L2317&lt;=INDIRECT("FECHA_"&amp;$B2317,1),"INCUMPLIDA","PROCESO"), "VERIFICAR FECHA")),"SIN VALOR AVANCE")</f>
        <v>CUMPLIDA</v>
      </c>
    </row>
    <row r="2318" spans="1:17" ht="60.75" x14ac:dyDescent="0.2">
      <c r="A2318" s="1990" t="s">
        <v>19</v>
      </c>
      <c r="B2318" s="1974" t="s">
        <v>14</v>
      </c>
      <c r="C2318" s="1976"/>
      <c r="D2318" s="1976"/>
      <c r="E2318" s="1978"/>
      <c r="F2318" s="1978"/>
      <c r="G2318" s="1978" t="s">
        <v>4407</v>
      </c>
      <c r="H2318" s="1978" t="s">
        <v>4408</v>
      </c>
      <c r="I2318" s="1979" t="s">
        <v>4409</v>
      </c>
      <c r="J2318" s="1995">
        <v>1</v>
      </c>
      <c r="K2318" s="2022">
        <v>45323</v>
      </c>
      <c r="L2318" s="2022">
        <v>45351</v>
      </c>
      <c r="M2318" s="1982">
        <f t="shared" si="86"/>
        <v>4</v>
      </c>
      <c r="N2318" s="1983">
        <v>1</v>
      </c>
      <c r="O2318" s="1979" t="s">
        <v>4406</v>
      </c>
      <c r="P2318" s="1983">
        <f t="shared" si="84"/>
        <v>1</v>
      </c>
      <c r="Q2318" s="1984" t="str" cm="1">
        <f t="array" aca="1" ref="Q2318" ca="1">IF(ISNUMBER(P2318),IF(P2318=100%,"CUMPLIDA",IF(AND(ISNUMBER(L2318),ISNUMBER(INDIRECT("FECHA_"&amp;$B2318,1))), IF(L2318&lt;=INDIRECT("FECHA_"&amp;$B2318,1),"INCUMPLIDA","PROCESO"), "VERIFICAR FECHA")),"SIN VALOR AVANCE")</f>
        <v>CUMPLIDA</v>
      </c>
    </row>
    <row r="2319" spans="1:17" ht="60.75" x14ac:dyDescent="0.2">
      <c r="A2319" s="1990" t="s">
        <v>19</v>
      </c>
      <c r="B2319" s="1974" t="s">
        <v>14</v>
      </c>
      <c r="C2319" s="1976"/>
      <c r="D2319" s="1976"/>
      <c r="E2319" s="1978"/>
      <c r="F2319" s="1978"/>
      <c r="G2319" s="1978"/>
      <c r="H2319" s="1978"/>
      <c r="I2319" s="1979" t="s">
        <v>4410</v>
      </c>
      <c r="J2319" s="1995">
        <v>1</v>
      </c>
      <c r="K2319" s="2022">
        <v>45474</v>
      </c>
      <c r="L2319" s="2022">
        <v>45535</v>
      </c>
      <c r="M2319" s="1982">
        <f t="shared" si="86"/>
        <v>8.7142857142857135</v>
      </c>
      <c r="N2319" s="1983">
        <v>1</v>
      </c>
      <c r="O2319" s="1979" t="s">
        <v>4406</v>
      </c>
      <c r="P2319" s="1983">
        <f t="shared" si="84"/>
        <v>1</v>
      </c>
      <c r="Q2319" s="1984" t="str" cm="1">
        <f t="array" aca="1" ref="Q2319" ca="1">IF(ISNUMBER(P2319),IF(P2319=100%,"CUMPLIDA",IF(AND(ISNUMBER(L2319),ISNUMBER(INDIRECT("FECHA_"&amp;$B2319,1))), IF(L2319&lt;=INDIRECT("FECHA_"&amp;$B2319,1),"INCUMPLIDA","PROCESO"), "VERIFICAR FECHA")),"SIN VALOR AVANCE")</f>
        <v>CUMPLIDA</v>
      </c>
    </row>
    <row r="2320" spans="1:17" ht="60.75" x14ac:dyDescent="0.2">
      <c r="A2320" s="1990" t="s">
        <v>19</v>
      </c>
      <c r="B2320" s="1974" t="s">
        <v>14</v>
      </c>
      <c r="C2320" s="1976"/>
      <c r="D2320" s="1976"/>
      <c r="E2320" s="1978"/>
      <c r="F2320" s="1978"/>
      <c r="G2320" s="1978" t="s">
        <v>4411</v>
      </c>
      <c r="H2320" s="1978" t="s">
        <v>4412</v>
      </c>
      <c r="I2320" s="2001" t="s">
        <v>4413</v>
      </c>
      <c r="J2320" s="1995">
        <v>1</v>
      </c>
      <c r="K2320" s="2022">
        <v>45351</v>
      </c>
      <c r="L2320" s="2022">
        <v>45359</v>
      </c>
      <c r="M2320" s="1982">
        <f t="shared" si="86"/>
        <v>1.1428571428571428</v>
      </c>
      <c r="N2320" s="1983">
        <v>1</v>
      </c>
      <c r="O2320" s="1979" t="s">
        <v>4406</v>
      </c>
      <c r="P2320" s="1983">
        <f t="shared" si="84"/>
        <v>1</v>
      </c>
      <c r="Q2320" s="1984" t="str" cm="1">
        <f t="array" aca="1" ref="Q2320" ca="1">IF(ISNUMBER(P2320),IF(P2320=100%,"CUMPLIDA",IF(AND(ISNUMBER(L2320),ISNUMBER(INDIRECT("FECHA_"&amp;$B2320,1))), IF(L2320&lt;=INDIRECT("FECHA_"&amp;$B2320,1),"INCUMPLIDA","PROCESO"), "VERIFICAR FECHA")),"SIN VALOR AVANCE")</f>
        <v>CUMPLIDA</v>
      </c>
    </row>
    <row r="2321" spans="1:17" ht="60.75" x14ac:dyDescent="0.2">
      <c r="A2321" s="1990" t="s">
        <v>19</v>
      </c>
      <c r="B2321" s="1974" t="s">
        <v>14</v>
      </c>
      <c r="C2321" s="1976"/>
      <c r="D2321" s="1976"/>
      <c r="E2321" s="1978"/>
      <c r="F2321" s="1978"/>
      <c r="G2321" s="1978"/>
      <c r="H2321" s="1978"/>
      <c r="I2321" s="2001"/>
      <c r="J2321" s="1995">
        <v>1</v>
      </c>
      <c r="K2321" s="2022">
        <v>45535</v>
      </c>
      <c r="L2321" s="2022">
        <v>45541</v>
      </c>
      <c r="M2321" s="1982">
        <f t="shared" si="86"/>
        <v>0.8571428571428571</v>
      </c>
      <c r="N2321" s="1983">
        <v>1</v>
      </c>
      <c r="O2321" s="1979" t="s">
        <v>4406</v>
      </c>
      <c r="P2321" s="1983">
        <f t="shared" si="84"/>
        <v>1</v>
      </c>
      <c r="Q2321" s="1984" t="str" cm="1">
        <f t="array" aca="1" ref="Q2321" ca="1">IF(ISNUMBER(P2321),IF(P2321=100%,"CUMPLIDA",IF(AND(ISNUMBER(L2321),ISNUMBER(INDIRECT("FECHA_"&amp;$B2321,1))), IF(L2321&lt;=INDIRECT("FECHA_"&amp;$B2321,1),"INCUMPLIDA","PROCESO"), "VERIFICAR FECHA")),"SIN VALOR AVANCE")</f>
        <v>CUMPLIDA</v>
      </c>
    </row>
    <row r="2322" spans="1:17" ht="90" x14ac:dyDescent="0.2">
      <c r="A2322" s="1990" t="s">
        <v>19</v>
      </c>
      <c r="B2322" s="1974" t="s">
        <v>14</v>
      </c>
      <c r="C2322" s="1976"/>
      <c r="D2322" s="1976"/>
      <c r="E2322" s="1978"/>
      <c r="F2322" s="1978"/>
      <c r="G2322" s="1977" t="s">
        <v>4414</v>
      </c>
      <c r="H2322" s="1977" t="s">
        <v>4415</v>
      </c>
      <c r="I2322" s="1979" t="s">
        <v>4416</v>
      </c>
      <c r="J2322" s="1990" t="s">
        <v>4417</v>
      </c>
      <c r="K2322" s="2022">
        <v>45351</v>
      </c>
      <c r="L2322" s="2022">
        <v>45473</v>
      </c>
      <c r="M2322" s="1982">
        <f t="shared" si="86"/>
        <v>17.428571428571427</v>
      </c>
      <c r="N2322" s="1983">
        <v>1</v>
      </c>
      <c r="O2322" s="1979" t="s">
        <v>4418</v>
      </c>
      <c r="P2322" s="1983">
        <f t="shared" si="84"/>
        <v>1</v>
      </c>
      <c r="Q2322" s="1984" t="str" cm="1">
        <f t="array" aca="1" ref="Q2322" ca="1">IF(ISNUMBER(P2322),IF(P2322=100%,"CUMPLIDA",IF(AND(ISNUMBER(L2322),ISNUMBER(INDIRECT("FECHA_"&amp;$B2322,1))), IF(L2322&lt;=INDIRECT("FECHA_"&amp;$B2322,1),"INCUMPLIDA","PROCESO"), "VERIFICAR FECHA")),"SIN VALOR AVANCE")</f>
        <v>CUMPLIDA</v>
      </c>
    </row>
    <row r="2323" spans="1:17" ht="45.75" x14ac:dyDescent="0.2">
      <c r="A2323" s="1990" t="s">
        <v>19</v>
      </c>
      <c r="B2323" s="1974" t="s">
        <v>14</v>
      </c>
      <c r="C2323" s="1976"/>
      <c r="D2323" s="1976"/>
      <c r="E2323" s="1978"/>
      <c r="F2323" s="1978"/>
      <c r="G2323" s="1978" t="s">
        <v>4419</v>
      </c>
      <c r="H2323" s="1977" t="s">
        <v>4380</v>
      </c>
      <c r="I2323" s="1979" t="s">
        <v>4420</v>
      </c>
      <c r="J2323" s="1995">
        <v>1</v>
      </c>
      <c r="K2323" s="2022">
        <v>46966</v>
      </c>
      <c r="L2323" s="2022">
        <v>47026</v>
      </c>
      <c r="M2323" s="1982">
        <f t="shared" si="86"/>
        <v>8.5714285714285712</v>
      </c>
      <c r="N2323" s="1983">
        <v>0</v>
      </c>
      <c r="O2323" s="1979" t="s">
        <v>4382</v>
      </c>
      <c r="P2323" s="1983">
        <f t="shared" si="84"/>
        <v>0</v>
      </c>
      <c r="Q2323" s="1984" t="str" cm="1">
        <f t="array" aca="1" ref="Q2323" ca="1">IF(ISNUMBER(P2323),IF(P2323=100%,"CUMPLIDA",IF(AND(ISNUMBER(L2323),ISNUMBER(INDIRECT("FECHA_"&amp;$B2323,1))), IF(L2323&lt;=INDIRECT("FECHA_"&amp;$B2323,1),"INCUMPLIDA","PROCESO"), "VERIFICAR FECHA")),"SIN VALOR AVANCE")</f>
        <v>PROCESO</v>
      </c>
    </row>
    <row r="2324" spans="1:17" ht="45.75" x14ac:dyDescent="0.2">
      <c r="A2324" s="1990" t="s">
        <v>19</v>
      </c>
      <c r="B2324" s="1974" t="s">
        <v>14</v>
      </c>
      <c r="C2324" s="1976"/>
      <c r="D2324" s="1976"/>
      <c r="E2324" s="1978"/>
      <c r="F2324" s="1978"/>
      <c r="G2324" s="1978"/>
      <c r="H2324" s="1977" t="s">
        <v>4421</v>
      </c>
      <c r="I2324" s="1979" t="s">
        <v>4384</v>
      </c>
      <c r="J2324" s="1995">
        <v>1</v>
      </c>
      <c r="K2324" s="2022">
        <v>47027</v>
      </c>
      <c r="L2324" s="2022">
        <v>47087</v>
      </c>
      <c r="M2324" s="1982">
        <f t="shared" si="86"/>
        <v>8.5714285714285712</v>
      </c>
      <c r="N2324" s="1983">
        <v>0</v>
      </c>
      <c r="O2324" s="1979" t="s">
        <v>4382</v>
      </c>
      <c r="P2324" s="1983">
        <f t="shared" si="84"/>
        <v>0</v>
      </c>
      <c r="Q2324" s="1984" t="str" cm="1">
        <f t="array" aca="1" ref="Q2324" ca="1">IF(ISNUMBER(P2324),IF(P2324=100%,"CUMPLIDA",IF(AND(ISNUMBER(L2324),ISNUMBER(INDIRECT("FECHA_"&amp;$B2324,1))), IF(L2324&lt;=INDIRECT("FECHA_"&amp;$B2324,1),"INCUMPLIDA","PROCESO"), "VERIFICAR FECHA")),"SIN VALOR AVANCE")</f>
        <v>PROCESO</v>
      </c>
    </row>
    <row r="2325" spans="1:17" ht="45.75" x14ac:dyDescent="0.2">
      <c r="A2325" s="1990" t="s">
        <v>19</v>
      </c>
      <c r="B2325" s="1974" t="s">
        <v>14</v>
      </c>
      <c r="C2325" s="1976"/>
      <c r="D2325" s="1976"/>
      <c r="E2325" s="1978"/>
      <c r="F2325" s="1978"/>
      <c r="G2325" s="1978"/>
      <c r="H2325" s="1977" t="s">
        <v>4385</v>
      </c>
      <c r="I2325" s="1979" t="s">
        <v>4422</v>
      </c>
      <c r="J2325" s="1995">
        <v>1</v>
      </c>
      <c r="K2325" s="2022">
        <v>47088</v>
      </c>
      <c r="L2325" s="2022">
        <v>47208</v>
      </c>
      <c r="M2325" s="1982">
        <f t="shared" si="86"/>
        <v>17.142857142857142</v>
      </c>
      <c r="N2325" s="1983">
        <v>0</v>
      </c>
      <c r="O2325" s="1979" t="s">
        <v>4382</v>
      </c>
      <c r="P2325" s="1983">
        <f t="shared" si="84"/>
        <v>0</v>
      </c>
      <c r="Q2325" s="1984" t="str" cm="1">
        <f t="array" aca="1" ref="Q2325" ca="1">IF(ISNUMBER(P2325),IF(P2325=100%,"CUMPLIDA",IF(AND(ISNUMBER(L2325),ISNUMBER(INDIRECT("FECHA_"&amp;$B2325,1))), IF(L2325&lt;=INDIRECT("FECHA_"&amp;$B2325,1),"INCUMPLIDA","PROCESO"), "VERIFICAR FECHA")),"SIN VALOR AVANCE")</f>
        <v>PROCESO</v>
      </c>
    </row>
    <row r="2326" spans="1:17" ht="135" x14ac:dyDescent="0.2">
      <c r="A2326" s="1990" t="s">
        <v>19</v>
      </c>
      <c r="B2326" s="1974" t="s">
        <v>14</v>
      </c>
      <c r="C2326" s="1976"/>
      <c r="D2326" s="1976"/>
      <c r="E2326" s="1978"/>
      <c r="F2326" s="1978"/>
      <c r="G2326" s="1978"/>
      <c r="H2326" s="1977" t="s">
        <v>4423</v>
      </c>
      <c r="I2326" s="1979" t="s">
        <v>4424</v>
      </c>
      <c r="J2326" s="1995">
        <v>3</v>
      </c>
      <c r="K2326" s="2022">
        <v>47209</v>
      </c>
      <c r="L2326" s="2022">
        <v>47299</v>
      </c>
      <c r="M2326" s="1982">
        <f t="shared" si="86"/>
        <v>12.857142857142858</v>
      </c>
      <c r="N2326" s="1983">
        <v>0</v>
      </c>
      <c r="O2326" s="1979" t="s">
        <v>4382</v>
      </c>
      <c r="P2326" s="1983">
        <f t="shared" si="84"/>
        <v>0</v>
      </c>
      <c r="Q2326" s="1984" t="str" cm="1">
        <f t="array" aca="1" ref="Q2326" ca="1">IF(ISNUMBER(P2326),IF(P2326=100%,"CUMPLIDA",IF(AND(ISNUMBER(L2326),ISNUMBER(INDIRECT("FECHA_"&amp;$B2326,1))), IF(L2326&lt;=INDIRECT("FECHA_"&amp;$B2326,1),"INCUMPLIDA","PROCESO"), "VERIFICAR FECHA")),"SIN VALOR AVANCE")</f>
        <v>PROCESO</v>
      </c>
    </row>
    <row r="2327" spans="1:17" ht="45.75" x14ac:dyDescent="0.2">
      <c r="A2327" s="1990" t="s">
        <v>19</v>
      </c>
      <c r="B2327" s="1974" t="s">
        <v>14</v>
      </c>
      <c r="C2327" s="1976"/>
      <c r="D2327" s="1976"/>
      <c r="E2327" s="1978" t="s">
        <v>4425</v>
      </c>
      <c r="F2327" s="1978"/>
      <c r="G2327" s="1978" t="s">
        <v>4426</v>
      </c>
      <c r="H2327" s="1978" t="s">
        <v>4427</v>
      </c>
      <c r="I2327" s="2001" t="s">
        <v>4428</v>
      </c>
      <c r="J2327" s="1995">
        <v>1</v>
      </c>
      <c r="K2327" s="2022">
        <v>45323</v>
      </c>
      <c r="L2327" s="2022">
        <v>45473</v>
      </c>
      <c r="M2327" s="1982">
        <f t="shared" si="86"/>
        <v>21.428571428571427</v>
      </c>
      <c r="N2327" s="1983">
        <v>1</v>
      </c>
      <c r="O2327" s="2025" t="s">
        <v>6044</v>
      </c>
      <c r="P2327" s="1983">
        <f t="shared" si="84"/>
        <v>1</v>
      </c>
      <c r="Q2327" s="1984" t="str" cm="1">
        <f t="array" aca="1" ref="Q2327" ca="1">IF(ISNUMBER(P2327),IF(P2327=100%,"CUMPLIDA",IF(AND(ISNUMBER(L2327),ISNUMBER(INDIRECT("FECHA_"&amp;$B2327,1))), IF(L2327&lt;=INDIRECT("FECHA_"&amp;$B2327,1),"INCUMPLIDA","PROCESO"), "VERIFICAR FECHA")),"SIN VALOR AVANCE")</f>
        <v>CUMPLIDA</v>
      </c>
    </row>
    <row r="2328" spans="1:17" ht="45.75" x14ac:dyDescent="0.2">
      <c r="A2328" s="1990" t="s">
        <v>19</v>
      </c>
      <c r="B2328" s="1974" t="s">
        <v>14</v>
      </c>
      <c r="C2328" s="1976"/>
      <c r="D2328" s="1976"/>
      <c r="E2328" s="1978"/>
      <c r="F2328" s="1978"/>
      <c r="G2328" s="1978"/>
      <c r="H2328" s="1978"/>
      <c r="I2328" s="2001"/>
      <c r="J2328" s="1995">
        <v>1</v>
      </c>
      <c r="K2328" s="2022">
        <v>45474</v>
      </c>
      <c r="L2328" s="2022">
        <v>45657</v>
      </c>
      <c r="M2328" s="1982">
        <f t="shared" si="86"/>
        <v>26.142857142857142</v>
      </c>
      <c r="N2328" s="1983">
        <v>1</v>
      </c>
      <c r="O2328" s="2025" t="s">
        <v>6044</v>
      </c>
      <c r="P2328" s="1983">
        <f t="shared" si="84"/>
        <v>1</v>
      </c>
      <c r="Q2328" s="1984" t="str" cm="1">
        <f t="array" aca="1" ref="Q2328" ca="1">IF(ISNUMBER(P2328),IF(P2328=100%,"CUMPLIDA",IF(AND(ISNUMBER(L2328),ISNUMBER(INDIRECT("FECHA_"&amp;$B2328,1))), IF(L2328&lt;=INDIRECT("FECHA_"&amp;$B2328,1),"INCUMPLIDA","PROCESO"), "VERIFICAR FECHA")),"SIN VALOR AVANCE")</f>
        <v>CUMPLIDA</v>
      </c>
    </row>
    <row r="2329" spans="1:17" ht="45.75" x14ac:dyDescent="0.2">
      <c r="A2329" s="1990" t="s">
        <v>19</v>
      </c>
      <c r="B2329" s="1974" t="s">
        <v>14</v>
      </c>
      <c r="C2329" s="1976"/>
      <c r="D2329" s="1976"/>
      <c r="E2329" s="1978"/>
      <c r="F2329" s="1978"/>
      <c r="G2329" s="1978"/>
      <c r="H2329" s="1978"/>
      <c r="I2329" s="2001"/>
      <c r="J2329" s="1995">
        <v>1</v>
      </c>
      <c r="K2329" s="2022">
        <v>45658</v>
      </c>
      <c r="L2329" s="2022">
        <v>45838</v>
      </c>
      <c r="M2329" s="1982">
        <f t="shared" si="86"/>
        <v>25.714285714285715</v>
      </c>
      <c r="N2329" s="1983">
        <v>0.16600000000000001</v>
      </c>
      <c r="O2329" s="2025" t="s">
        <v>6044</v>
      </c>
      <c r="P2329" s="1983">
        <f t="shared" si="84"/>
        <v>0.16600000000000001</v>
      </c>
      <c r="Q2329" s="1984" t="str" cm="1">
        <f t="array" aca="1" ref="Q2329" ca="1">IF(ISNUMBER(P2329),IF(P2329=100%,"CUMPLIDA",IF(AND(ISNUMBER(L2329),ISNUMBER(INDIRECT("FECHA_"&amp;$B2329,1))), IF(L2329&lt;=INDIRECT("FECHA_"&amp;$B2329,1),"INCUMPLIDA","PROCESO"), "VERIFICAR FECHA")),"SIN VALOR AVANCE")</f>
        <v>PROCESO</v>
      </c>
    </row>
    <row r="2330" spans="1:17" ht="45.75" x14ac:dyDescent="0.2">
      <c r="A2330" s="1990" t="s">
        <v>19</v>
      </c>
      <c r="B2330" s="1974" t="s">
        <v>14</v>
      </c>
      <c r="C2330" s="1976"/>
      <c r="D2330" s="1976"/>
      <c r="E2330" s="1978"/>
      <c r="F2330" s="1978"/>
      <c r="G2330" s="1978"/>
      <c r="H2330" s="1978"/>
      <c r="I2330" s="2001"/>
      <c r="J2330" s="1995">
        <v>1</v>
      </c>
      <c r="K2330" s="2022">
        <v>45839</v>
      </c>
      <c r="L2330" s="2022">
        <v>46022</v>
      </c>
      <c r="M2330" s="1982">
        <f t="shared" si="86"/>
        <v>26.142857142857142</v>
      </c>
      <c r="N2330" s="1983">
        <v>0.16600000000000001</v>
      </c>
      <c r="O2330" s="2025" t="s">
        <v>6044</v>
      </c>
      <c r="P2330" s="1983">
        <f t="shared" si="84"/>
        <v>0.16600000000000001</v>
      </c>
      <c r="Q2330" s="1984" t="str" cm="1">
        <f t="array" aca="1" ref="Q2330" ca="1">IF(ISNUMBER(P2330),IF(P2330=100%,"CUMPLIDA",IF(AND(ISNUMBER(L2330),ISNUMBER(INDIRECT("FECHA_"&amp;$B2330,1))), IF(L2330&lt;=INDIRECT("FECHA_"&amp;$B2330,1),"INCUMPLIDA","PROCESO"), "VERIFICAR FECHA")),"SIN VALOR AVANCE")</f>
        <v>PROCESO</v>
      </c>
    </row>
    <row r="2331" spans="1:17" ht="45.75" x14ac:dyDescent="0.2">
      <c r="A2331" s="1990" t="s">
        <v>19</v>
      </c>
      <c r="B2331" s="1974" t="s">
        <v>14</v>
      </c>
      <c r="C2331" s="1976"/>
      <c r="D2331" s="1976"/>
      <c r="E2331" s="1978"/>
      <c r="F2331" s="1978"/>
      <c r="G2331" s="1978"/>
      <c r="H2331" s="1978"/>
      <c r="I2331" s="2001"/>
      <c r="J2331" s="1995">
        <v>1</v>
      </c>
      <c r="K2331" s="2022">
        <v>46023</v>
      </c>
      <c r="L2331" s="2022">
        <v>46203</v>
      </c>
      <c r="M2331" s="1982">
        <f t="shared" si="86"/>
        <v>25.714285714285715</v>
      </c>
      <c r="N2331" s="1983">
        <v>0.16600000000000001</v>
      </c>
      <c r="O2331" s="2025" t="s">
        <v>6044</v>
      </c>
      <c r="P2331" s="1983">
        <f t="shared" si="84"/>
        <v>0.16600000000000001</v>
      </c>
      <c r="Q2331" s="1984" t="str" cm="1">
        <f t="array" aca="1" ref="Q2331" ca="1">IF(ISNUMBER(P2331),IF(P2331=100%,"CUMPLIDA",IF(AND(ISNUMBER(L2331),ISNUMBER(INDIRECT("FECHA_"&amp;$B2331,1))), IF(L2331&lt;=INDIRECT("FECHA_"&amp;$B2331,1),"INCUMPLIDA","PROCESO"), "VERIFICAR FECHA")),"SIN VALOR AVANCE")</f>
        <v>PROCESO</v>
      </c>
    </row>
    <row r="2332" spans="1:17" ht="45.75" x14ac:dyDescent="0.2">
      <c r="A2332" s="1990" t="s">
        <v>19</v>
      </c>
      <c r="B2332" s="1974" t="s">
        <v>14</v>
      </c>
      <c r="C2332" s="1976"/>
      <c r="D2332" s="1976"/>
      <c r="E2332" s="1978"/>
      <c r="F2332" s="1978"/>
      <c r="G2332" s="1978"/>
      <c r="H2332" s="1978"/>
      <c r="I2332" s="2001"/>
      <c r="J2332" s="1995">
        <v>1</v>
      </c>
      <c r="K2332" s="2022">
        <v>46204</v>
      </c>
      <c r="L2332" s="2022">
        <v>46387</v>
      </c>
      <c r="M2332" s="1982">
        <f t="shared" si="86"/>
        <v>26.142857142857142</v>
      </c>
      <c r="N2332" s="1983">
        <v>0.16600000000000001</v>
      </c>
      <c r="O2332" s="2025" t="s">
        <v>6044</v>
      </c>
      <c r="P2332" s="1983">
        <f t="shared" si="84"/>
        <v>0.16600000000000001</v>
      </c>
      <c r="Q2332" s="1984" t="str" cm="1">
        <f t="array" aca="1" ref="Q2332" ca="1">IF(ISNUMBER(P2332),IF(P2332=100%,"CUMPLIDA",IF(AND(ISNUMBER(L2332),ISNUMBER(INDIRECT("FECHA_"&amp;$B2332,1))), IF(L2332&lt;=INDIRECT("FECHA_"&amp;$B2332,1),"INCUMPLIDA","PROCESO"), "VERIFICAR FECHA")),"SIN VALOR AVANCE")</f>
        <v>PROCESO</v>
      </c>
    </row>
    <row r="2333" spans="1:17" ht="45.75" x14ac:dyDescent="0.2">
      <c r="A2333" s="1990" t="s">
        <v>19</v>
      </c>
      <c r="B2333" s="1974" t="s">
        <v>14</v>
      </c>
      <c r="C2333" s="1976"/>
      <c r="D2333" s="1976"/>
      <c r="E2333" s="1978"/>
      <c r="F2333" s="1978"/>
      <c r="G2333" s="1978"/>
      <c r="H2333" s="1978"/>
      <c r="I2333" s="2001"/>
      <c r="J2333" s="1995">
        <v>1</v>
      </c>
      <c r="K2333" s="2022">
        <v>46388</v>
      </c>
      <c r="L2333" s="2022">
        <v>46568</v>
      </c>
      <c r="M2333" s="1982">
        <f t="shared" si="86"/>
        <v>25.714285714285715</v>
      </c>
      <c r="N2333" s="1983">
        <v>0.16600000000000001</v>
      </c>
      <c r="O2333" s="2025" t="s">
        <v>6044</v>
      </c>
      <c r="P2333" s="1983">
        <f t="shared" si="84"/>
        <v>0.16600000000000001</v>
      </c>
      <c r="Q2333" s="1984" t="str" cm="1">
        <f t="array" aca="1" ref="Q2333" ca="1">IF(ISNUMBER(P2333),IF(P2333=100%,"CUMPLIDA",IF(AND(ISNUMBER(L2333),ISNUMBER(INDIRECT("FECHA_"&amp;$B2333,1))), IF(L2333&lt;=INDIRECT("FECHA_"&amp;$B2333,1),"INCUMPLIDA","PROCESO"), "VERIFICAR FECHA")),"SIN VALOR AVANCE")</f>
        <v>PROCESO</v>
      </c>
    </row>
    <row r="2334" spans="1:17" ht="45.75" x14ac:dyDescent="0.2">
      <c r="A2334" s="1990" t="s">
        <v>19</v>
      </c>
      <c r="B2334" s="1974" t="s">
        <v>14</v>
      </c>
      <c r="C2334" s="1976"/>
      <c r="D2334" s="1976"/>
      <c r="E2334" s="1978"/>
      <c r="F2334" s="1978"/>
      <c r="G2334" s="1978"/>
      <c r="H2334" s="1978"/>
      <c r="I2334" s="2001"/>
      <c r="J2334" s="1995">
        <v>1</v>
      </c>
      <c r="K2334" s="2022">
        <v>46569</v>
      </c>
      <c r="L2334" s="2022">
        <v>46752</v>
      </c>
      <c r="M2334" s="1982">
        <f t="shared" si="86"/>
        <v>26.142857142857142</v>
      </c>
      <c r="N2334" s="1983">
        <v>0.16600000000000001</v>
      </c>
      <c r="O2334" s="2025" t="s">
        <v>6044</v>
      </c>
      <c r="P2334" s="1983">
        <f t="shared" si="84"/>
        <v>0.16600000000000001</v>
      </c>
      <c r="Q2334" s="1984" t="str" cm="1">
        <f t="array" aca="1" ref="Q2334" ca="1">IF(ISNUMBER(P2334),IF(P2334=100%,"CUMPLIDA",IF(AND(ISNUMBER(L2334),ISNUMBER(INDIRECT("FECHA_"&amp;$B2334,1))), IF(L2334&lt;=INDIRECT("FECHA_"&amp;$B2334,1),"INCUMPLIDA","PROCESO"), "VERIFICAR FECHA")),"SIN VALOR AVANCE")</f>
        <v>PROCESO</v>
      </c>
    </row>
    <row r="2335" spans="1:17" ht="45.75" x14ac:dyDescent="0.2">
      <c r="A2335" s="1990" t="s">
        <v>19</v>
      </c>
      <c r="B2335" s="1974" t="s">
        <v>14</v>
      </c>
      <c r="C2335" s="1976"/>
      <c r="D2335" s="1976"/>
      <c r="E2335" s="1978"/>
      <c r="F2335" s="1978"/>
      <c r="G2335" s="1978"/>
      <c r="H2335" s="1978"/>
      <c r="I2335" s="2001"/>
      <c r="J2335" s="1995">
        <v>1</v>
      </c>
      <c r="K2335" s="2022">
        <v>46753</v>
      </c>
      <c r="L2335" s="2022">
        <v>46934</v>
      </c>
      <c r="M2335" s="1982">
        <f t="shared" si="86"/>
        <v>25.857142857142858</v>
      </c>
      <c r="N2335" s="1983">
        <v>0.16600000000000001</v>
      </c>
      <c r="O2335" s="2025" t="s">
        <v>6044</v>
      </c>
      <c r="P2335" s="1983">
        <f t="shared" si="84"/>
        <v>0.16600000000000001</v>
      </c>
      <c r="Q2335" s="1984" t="str" cm="1">
        <f t="array" aca="1" ref="Q2335" ca="1">IF(ISNUMBER(P2335),IF(P2335=100%,"CUMPLIDA",IF(AND(ISNUMBER(L2335),ISNUMBER(INDIRECT("FECHA_"&amp;$B2335,1))), IF(L2335&lt;=INDIRECT("FECHA_"&amp;$B2335,1),"INCUMPLIDA","PROCESO"), "VERIFICAR FECHA")),"SIN VALOR AVANCE")</f>
        <v>PROCESO</v>
      </c>
    </row>
    <row r="2336" spans="1:17" ht="45.75" x14ac:dyDescent="0.2">
      <c r="A2336" s="1990" t="s">
        <v>19</v>
      </c>
      <c r="B2336" s="1974" t="s">
        <v>14</v>
      </c>
      <c r="C2336" s="1976"/>
      <c r="D2336" s="1976"/>
      <c r="E2336" s="1978" t="s">
        <v>4429</v>
      </c>
      <c r="F2336" s="1978"/>
      <c r="G2336" s="1978"/>
      <c r="H2336" s="1978"/>
      <c r="I2336" s="2001"/>
      <c r="J2336" s="1995">
        <v>1</v>
      </c>
      <c r="K2336" s="2022">
        <v>46935</v>
      </c>
      <c r="L2336" s="2022">
        <v>47118</v>
      </c>
      <c r="M2336" s="1982">
        <f t="shared" si="86"/>
        <v>26.142857142857142</v>
      </c>
      <c r="N2336" s="1983">
        <v>0.16600000000000001</v>
      </c>
      <c r="O2336" s="2025" t="s">
        <v>6044</v>
      </c>
      <c r="P2336" s="1983">
        <f t="shared" si="84"/>
        <v>0.16600000000000001</v>
      </c>
      <c r="Q2336" s="1984" t="str" cm="1">
        <f t="array" aca="1" ref="Q2336" ca="1">IF(ISNUMBER(P2336),IF(P2336=100%,"CUMPLIDA",IF(AND(ISNUMBER(L2336),ISNUMBER(INDIRECT("FECHA_"&amp;$B2336,1))), IF(L2336&lt;=INDIRECT("FECHA_"&amp;$B2336,1),"INCUMPLIDA","PROCESO"), "VERIFICAR FECHA")),"SIN VALOR AVANCE")</f>
        <v>PROCESO</v>
      </c>
    </row>
    <row r="2337" spans="1:17" ht="45.75" x14ac:dyDescent="0.2">
      <c r="A2337" s="1990" t="s">
        <v>19</v>
      </c>
      <c r="B2337" s="1974" t="s">
        <v>14</v>
      </c>
      <c r="C2337" s="1976"/>
      <c r="D2337" s="1976"/>
      <c r="E2337" s="1978"/>
      <c r="F2337" s="1978"/>
      <c r="G2337" s="1978"/>
      <c r="H2337" s="1978"/>
      <c r="I2337" s="2001"/>
      <c r="J2337" s="1995">
        <v>1</v>
      </c>
      <c r="K2337" s="2022">
        <v>47119</v>
      </c>
      <c r="L2337" s="2022">
        <v>47299</v>
      </c>
      <c r="M2337" s="1982">
        <f t="shared" si="86"/>
        <v>25.714285714285715</v>
      </c>
      <c r="N2337" s="1983">
        <v>0.16600000000000001</v>
      </c>
      <c r="O2337" s="2025" t="s">
        <v>6044</v>
      </c>
      <c r="P2337" s="1983">
        <f t="shared" si="84"/>
        <v>0.16600000000000001</v>
      </c>
      <c r="Q2337" s="1984" t="str" cm="1">
        <f t="array" aca="1" ref="Q2337" ca="1">IF(ISNUMBER(P2337),IF(P2337=100%,"CUMPLIDA",IF(AND(ISNUMBER(L2337),ISNUMBER(INDIRECT("FECHA_"&amp;$B2337,1))), IF(L2337&lt;=INDIRECT("FECHA_"&amp;$B2337,1),"INCUMPLIDA","PROCESO"), "VERIFICAR FECHA")),"SIN VALOR AVANCE")</f>
        <v>PROCESO</v>
      </c>
    </row>
    <row r="2338" spans="1:17" ht="165" x14ac:dyDescent="0.2">
      <c r="A2338" s="1990" t="s">
        <v>19</v>
      </c>
      <c r="B2338" s="1974" t="s">
        <v>14</v>
      </c>
      <c r="C2338" s="1976"/>
      <c r="D2338" s="1976"/>
      <c r="E2338" s="1978"/>
      <c r="F2338" s="1978"/>
      <c r="G2338" s="1977" t="s">
        <v>4430</v>
      </c>
      <c r="H2338" s="1977" t="s">
        <v>4431</v>
      </c>
      <c r="I2338" s="1979" t="s">
        <v>4432</v>
      </c>
      <c r="J2338" s="2023">
        <v>1</v>
      </c>
      <c r="K2338" s="2022">
        <v>45323</v>
      </c>
      <c r="L2338" s="2022">
        <v>45447</v>
      </c>
      <c r="M2338" s="1982">
        <f>(L2338-K2338)/7</f>
        <v>17.714285714285715</v>
      </c>
      <c r="N2338" s="1983">
        <v>1</v>
      </c>
      <c r="O2338" s="2025" t="s">
        <v>6044</v>
      </c>
      <c r="P2338" s="1983">
        <f t="shared" si="84"/>
        <v>1</v>
      </c>
      <c r="Q2338" s="1984" t="str" cm="1">
        <f t="array" aca="1" ref="Q2338" ca="1">IF(ISNUMBER(P2338),IF(P2338=100%,"CUMPLIDA",IF(AND(ISNUMBER(L2338),ISNUMBER(INDIRECT("FECHA_"&amp;$B2338,1))), IF(L2338&lt;=INDIRECT("FECHA_"&amp;$B2338,1),"INCUMPLIDA","PROCESO"), "VERIFICAR FECHA")),"SIN VALOR AVANCE")</f>
        <v>CUMPLIDA</v>
      </c>
    </row>
    <row r="2339" spans="1:17" ht="165" x14ac:dyDescent="0.2">
      <c r="A2339" s="1990" t="s">
        <v>19</v>
      </c>
      <c r="B2339" s="1974" t="s">
        <v>14</v>
      </c>
      <c r="C2339" s="1976" t="s">
        <v>4433</v>
      </c>
      <c r="D2339" s="1976" t="s">
        <v>2855</v>
      </c>
      <c r="E2339" s="1978" t="s">
        <v>4434</v>
      </c>
      <c r="F2339" s="1978" t="s">
        <v>4435</v>
      </c>
      <c r="G2339" s="2026" t="s">
        <v>4436</v>
      </c>
      <c r="H2339" s="2026" t="s">
        <v>4437</v>
      </c>
      <c r="I2339" s="2025" t="s">
        <v>4438</v>
      </c>
      <c r="J2339" s="2023">
        <v>1</v>
      </c>
      <c r="K2339" s="2024">
        <v>45703</v>
      </c>
      <c r="L2339" s="2024">
        <v>45853</v>
      </c>
      <c r="M2339" s="1982">
        <f t="shared" ref="M2339:M2371" si="87">(L2339-K2339)/7</f>
        <v>21.428571428571427</v>
      </c>
      <c r="N2339" s="1983">
        <v>0</v>
      </c>
      <c r="O2339" s="2025" t="s">
        <v>4439</v>
      </c>
      <c r="P2339" s="1983">
        <f t="shared" ref="P2339:P2402" si="88">IF(B2339="ITRC",N2339,N2339/J2339)</f>
        <v>0</v>
      </c>
      <c r="Q2339" s="1984" t="str" cm="1">
        <f t="array" aca="1" ref="Q2339" ca="1">IF(ISNUMBER(P2339),IF(P2339=100%,"CUMPLIDA",IF(AND(ISNUMBER(L2339),ISNUMBER(INDIRECT("FECHA_"&amp;$B2339,1))), IF(L2339&lt;=INDIRECT("FECHA_"&amp;$B2339,1),"INCUMPLIDA","PROCESO"), "VERIFICAR FECHA")),"SIN VALOR AVANCE")</f>
        <v>PROCESO</v>
      </c>
    </row>
    <row r="2340" spans="1:17" ht="165" x14ac:dyDescent="0.2">
      <c r="A2340" s="1990" t="s">
        <v>19</v>
      </c>
      <c r="B2340" s="1974" t="s">
        <v>14</v>
      </c>
      <c r="C2340" s="1976"/>
      <c r="D2340" s="1976"/>
      <c r="E2340" s="1978"/>
      <c r="F2340" s="1978"/>
      <c r="G2340" s="2027" t="s">
        <v>4440</v>
      </c>
      <c r="H2340" s="2026" t="s">
        <v>4441</v>
      </c>
      <c r="I2340" s="2025" t="s">
        <v>4442</v>
      </c>
      <c r="J2340" s="2023">
        <v>1</v>
      </c>
      <c r="K2340" s="2024">
        <v>45717</v>
      </c>
      <c r="L2340" s="2024">
        <v>45838</v>
      </c>
      <c r="M2340" s="1982">
        <f t="shared" si="87"/>
        <v>17.285714285714285</v>
      </c>
      <c r="N2340" s="1983">
        <v>0</v>
      </c>
      <c r="O2340" s="2025" t="s">
        <v>4443</v>
      </c>
      <c r="P2340" s="1983">
        <f t="shared" si="88"/>
        <v>0</v>
      </c>
      <c r="Q2340" s="1984" t="str" cm="1">
        <f t="array" aca="1" ref="Q2340" ca="1">IF(ISNUMBER(P2340),IF(P2340=100%,"CUMPLIDA",IF(AND(ISNUMBER(L2340),ISNUMBER(INDIRECT("FECHA_"&amp;$B2340,1))), IF(L2340&lt;=INDIRECT("FECHA_"&amp;$B2340,1),"INCUMPLIDA","PROCESO"), "VERIFICAR FECHA")),"SIN VALOR AVANCE")</f>
        <v>PROCESO</v>
      </c>
    </row>
    <row r="2341" spans="1:17" ht="135.75" x14ac:dyDescent="0.2">
      <c r="A2341" s="1990" t="s">
        <v>19</v>
      </c>
      <c r="B2341" s="1974" t="s">
        <v>14</v>
      </c>
      <c r="C2341" s="1976"/>
      <c r="D2341" s="1976"/>
      <c r="E2341" s="1978"/>
      <c r="F2341" s="1978"/>
      <c r="G2341" s="2027"/>
      <c r="H2341" s="2026" t="s">
        <v>4444</v>
      </c>
      <c r="I2341" s="2025" t="s">
        <v>4445</v>
      </c>
      <c r="J2341" s="2028">
        <v>1</v>
      </c>
      <c r="K2341" s="2024">
        <v>45839</v>
      </c>
      <c r="L2341" s="2024">
        <v>45842</v>
      </c>
      <c r="M2341" s="1982">
        <f t="shared" si="87"/>
        <v>0.42857142857142855</v>
      </c>
      <c r="N2341" s="1983">
        <v>0</v>
      </c>
      <c r="O2341" s="2025" t="s">
        <v>4443</v>
      </c>
      <c r="P2341" s="1983">
        <f t="shared" si="88"/>
        <v>0</v>
      </c>
      <c r="Q2341" s="1984" t="str" cm="1">
        <f t="array" aca="1" ref="Q2341" ca="1">IF(ISNUMBER(P2341),IF(P2341=100%,"CUMPLIDA",IF(AND(ISNUMBER(L2341),ISNUMBER(INDIRECT("FECHA_"&amp;$B2341,1))), IF(L2341&lt;=INDIRECT("FECHA_"&amp;$B2341,1),"INCUMPLIDA","PROCESO"), "VERIFICAR FECHA")),"SIN VALOR AVANCE")</f>
        <v>PROCESO</v>
      </c>
    </row>
    <row r="2342" spans="1:17" ht="135.75" x14ac:dyDescent="0.2">
      <c r="A2342" s="1990" t="s">
        <v>19</v>
      </c>
      <c r="B2342" s="1974" t="s">
        <v>14</v>
      </c>
      <c r="C2342" s="1976"/>
      <c r="D2342" s="1976"/>
      <c r="E2342" s="1978"/>
      <c r="F2342" s="1978"/>
      <c r="G2342" s="2026" t="s">
        <v>4446</v>
      </c>
      <c r="H2342" s="2026" t="s">
        <v>4447</v>
      </c>
      <c r="I2342" s="2025" t="s">
        <v>4448</v>
      </c>
      <c r="J2342" s="2023">
        <v>1</v>
      </c>
      <c r="K2342" s="2024">
        <v>45717</v>
      </c>
      <c r="L2342" s="2024">
        <v>46081</v>
      </c>
      <c r="M2342" s="1982">
        <f t="shared" si="87"/>
        <v>52</v>
      </c>
      <c r="N2342" s="1983">
        <v>0.1</v>
      </c>
      <c r="O2342" s="2025" t="s">
        <v>4449</v>
      </c>
      <c r="P2342" s="1983">
        <f t="shared" si="88"/>
        <v>0.1</v>
      </c>
      <c r="Q2342" s="1984" t="str" cm="1">
        <f t="array" aca="1" ref="Q2342" ca="1">IF(ISNUMBER(P2342),IF(P2342=100%,"CUMPLIDA",IF(AND(ISNUMBER(L2342),ISNUMBER(INDIRECT("FECHA_"&amp;$B2342,1))), IF(L2342&lt;=INDIRECT("FECHA_"&amp;$B2342,1),"INCUMPLIDA","PROCESO"), "VERIFICAR FECHA")),"SIN VALOR AVANCE")</f>
        <v>PROCESO</v>
      </c>
    </row>
    <row r="2343" spans="1:17" ht="138.75" x14ac:dyDescent="0.2">
      <c r="A2343" s="1990" t="s">
        <v>19</v>
      </c>
      <c r="B2343" s="1974" t="s">
        <v>14</v>
      </c>
      <c r="C2343" s="1976"/>
      <c r="D2343" s="1976"/>
      <c r="E2343" s="1978"/>
      <c r="F2343" s="1978"/>
      <c r="G2343" s="2026" t="s">
        <v>4450</v>
      </c>
      <c r="H2343" s="2026" t="s">
        <v>4451</v>
      </c>
      <c r="I2343" s="2029" t="s">
        <v>4452</v>
      </c>
      <c r="J2343" s="2023">
        <v>8</v>
      </c>
      <c r="K2343" s="2024">
        <v>45717</v>
      </c>
      <c r="L2343" s="2024">
        <v>46081</v>
      </c>
      <c r="M2343" s="1982">
        <f t="shared" si="87"/>
        <v>52</v>
      </c>
      <c r="N2343" s="1983">
        <v>0</v>
      </c>
      <c r="O2343" s="2025" t="s">
        <v>4453</v>
      </c>
      <c r="P2343" s="1983">
        <f t="shared" si="88"/>
        <v>0</v>
      </c>
      <c r="Q2343" s="1984" t="str" cm="1">
        <f t="array" aca="1" ref="Q2343" ca="1">IF(ISNUMBER(P2343),IF(P2343=100%,"CUMPLIDA",IF(AND(ISNUMBER(L2343),ISNUMBER(INDIRECT("FECHA_"&amp;$B2343,1))), IF(L2343&lt;=INDIRECT("FECHA_"&amp;$B2343,1),"INCUMPLIDA","PROCESO"), "VERIFICAR FECHA")),"SIN VALOR AVANCE")</f>
        <v>PROCESO</v>
      </c>
    </row>
    <row r="2344" spans="1:17" ht="150" x14ac:dyDescent="0.2">
      <c r="A2344" s="1990" t="s">
        <v>19</v>
      </c>
      <c r="B2344" s="1974" t="s">
        <v>14</v>
      </c>
      <c r="C2344" s="1976"/>
      <c r="D2344" s="1976"/>
      <c r="E2344" s="1978"/>
      <c r="F2344" s="1978"/>
      <c r="G2344" s="2026" t="s">
        <v>4454</v>
      </c>
      <c r="H2344" s="2026" t="s">
        <v>4455</v>
      </c>
      <c r="I2344" s="2029" t="s">
        <v>4452</v>
      </c>
      <c r="J2344" s="2023">
        <v>8</v>
      </c>
      <c r="K2344" s="2024">
        <v>45717</v>
      </c>
      <c r="L2344" s="2024">
        <v>46081</v>
      </c>
      <c r="M2344" s="1982">
        <f t="shared" si="87"/>
        <v>52</v>
      </c>
      <c r="N2344" s="1983">
        <v>0</v>
      </c>
      <c r="O2344" s="2025" t="s">
        <v>4453</v>
      </c>
      <c r="P2344" s="1983">
        <f t="shared" si="88"/>
        <v>0</v>
      </c>
      <c r="Q2344" s="1984" t="str" cm="1">
        <f t="array" aca="1" ref="Q2344" ca="1">IF(ISNUMBER(P2344),IF(P2344=100%,"CUMPLIDA",IF(AND(ISNUMBER(L2344),ISNUMBER(INDIRECT("FECHA_"&amp;$B2344,1))), IF(L2344&lt;=INDIRECT("FECHA_"&amp;$B2344,1),"INCUMPLIDA","PROCESO"), "VERIFICAR FECHA")),"SIN VALOR AVANCE")</f>
        <v>PROCESO</v>
      </c>
    </row>
    <row r="2345" spans="1:17" ht="180" x14ac:dyDescent="0.2">
      <c r="A2345" s="1990" t="s">
        <v>19</v>
      </c>
      <c r="B2345" s="1974" t="s">
        <v>14</v>
      </c>
      <c r="C2345" s="1976"/>
      <c r="D2345" s="1976"/>
      <c r="E2345" s="2027" t="s">
        <v>4456</v>
      </c>
      <c r="F2345" s="1978"/>
      <c r="G2345" s="2026" t="s">
        <v>4457</v>
      </c>
      <c r="H2345" s="2026" t="s">
        <v>4458</v>
      </c>
      <c r="I2345" s="2025" t="s">
        <v>4459</v>
      </c>
      <c r="J2345" s="2023">
        <v>2</v>
      </c>
      <c r="K2345" s="2024">
        <v>45717</v>
      </c>
      <c r="L2345" s="2024">
        <v>46081</v>
      </c>
      <c r="M2345" s="1982">
        <f t="shared" si="87"/>
        <v>52</v>
      </c>
      <c r="N2345" s="1983">
        <v>0</v>
      </c>
      <c r="O2345" s="2025" t="s">
        <v>4460</v>
      </c>
      <c r="P2345" s="1983">
        <f t="shared" si="88"/>
        <v>0</v>
      </c>
      <c r="Q2345" s="1984" t="str" cm="1">
        <f t="array" aca="1" ref="Q2345" ca="1">IF(ISNUMBER(P2345),IF(P2345=100%,"CUMPLIDA",IF(AND(ISNUMBER(L2345),ISNUMBER(INDIRECT("FECHA_"&amp;$B2345,1))), IF(L2345&lt;=INDIRECT("FECHA_"&amp;$B2345,1),"INCUMPLIDA","PROCESO"), "VERIFICAR FECHA")),"SIN VALOR AVANCE")</f>
        <v>PROCESO</v>
      </c>
    </row>
    <row r="2346" spans="1:17" ht="180.75" x14ac:dyDescent="0.2">
      <c r="A2346" s="1990" t="s">
        <v>19</v>
      </c>
      <c r="B2346" s="1974" t="s">
        <v>14</v>
      </c>
      <c r="C2346" s="1976"/>
      <c r="D2346" s="1976"/>
      <c r="E2346" s="2027"/>
      <c r="F2346" s="1978"/>
      <c r="G2346" s="2026" t="s">
        <v>4461</v>
      </c>
      <c r="H2346" s="2026" t="s">
        <v>4462</v>
      </c>
      <c r="I2346" s="2025" t="s">
        <v>4463</v>
      </c>
      <c r="J2346" s="2023">
        <v>2</v>
      </c>
      <c r="K2346" s="2024">
        <v>45717</v>
      </c>
      <c r="L2346" s="2024">
        <v>45960</v>
      </c>
      <c r="M2346" s="1982">
        <f t="shared" si="87"/>
        <v>34.714285714285715</v>
      </c>
      <c r="N2346" s="1983">
        <v>0</v>
      </c>
      <c r="O2346" s="2025" t="s">
        <v>4464</v>
      </c>
      <c r="P2346" s="1983">
        <f t="shared" si="88"/>
        <v>0</v>
      </c>
      <c r="Q2346" s="1984" t="str" cm="1">
        <f t="array" aca="1" ref="Q2346" ca="1">IF(ISNUMBER(P2346),IF(P2346=100%,"CUMPLIDA",IF(AND(ISNUMBER(L2346),ISNUMBER(INDIRECT("FECHA_"&amp;$B2346,1))), IF(L2346&lt;=INDIRECT("FECHA_"&amp;$B2346,1),"INCUMPLIDA","PROCESO"), "VERIFICAR FECHA")),"SIN VALOR AVANCE")</f>
        <v>PROCESO</v>
      </c>
    </row>
    <row r="2347" spans="1:17" ht="255.75" x14ac:dyDescent="0.2">
      <c r="A2347" s="1990" t="s">
        <v>19</v>
      </c>
      <c r="B2347" s="1974" t="s">
        <v>14</v>
      </c>
      <c r="C2347" s="1976"/>
      <c r="D2347" s="1976"/>
      <c r="E2347" s="2027"/>
      <c r="F2347" s="1978"/>
      <c r="G2347" s="2026" t="s">
        <v>4465</v>
      </c>
      <c r="H2347" s="2026" t="s">
        <v>4466</v>
      </c>
      <c r="I2347" s="2025" t="s">
        <v>4467</v>
      </c>
      <c r="J2347" s="2023">
        <v>2</v>
      </c>
      <c r="K2347" s="2024">
        <v>45717</v>
      </c>
      <c r="L2347" s="2024">
        <v>46081</v>
      </c>
      <c r="M2347" s="1982">
        <f t="shared" si="87"/>
        <v>52</v>
      </c>
      <c r="N2347" s="1983">
        <v>0</v>
      </c>
      <c r="O2347" s="2025" t="s">
        <v>4468</v>
      </c>
      <c r="P2347" s="1983">
        <f t="shared" si="88"/>
        <v>0</v>
      </c>
      <c r="Q2347" s="1984" t="str" cm="1">
        <f t="array" aca="1" ref="Q2347" ca="1">IF(ISNUMBER(P2347),IF(P2347=100%,"CUMPLIDA",IF(AND(ISNUMBER(L2347),ISNUMBER(INDIRECT("FECHA_"&amp;$B2347,1))), IF(L2347&lt;=INDIRECT("FECHA_"&amp;$B2347,1),"INCUMPLIDA","PROCESO"), "VERIFICAR FECHA")),"SIN VALOR AVANCE")</f>
        <v>PROCESO</v>
      </c>
    </row>
    <row r="2348" spans="1:17" ht="135.75" x14ac:dyDescent="0.2">
      <c r="A2348" s="1990" t="s">
        <v>19</v>
      </c>
      <c r="B2348" s="1974" t="s">
        <v>14</v>
      </c>
      <c r="C2348" s="1976"/>
      <c r="D2348" s="1976"/>
      <c r="E2348" s="2027" t="s">
        <v>4469</v>
      </c>
      <c r="F2348" s="1978"/>
      <c r="G2348" s="2026" t="s">
        <v>4470</v>
      </c>
      <c r="H2348" s="2026" t="s">
        <v>4447</v>
      </c>
      <c r="I2348" s="2025" t="s">
        <v>4448</v>
      </c>
      <c r="J2348" s="2023">
        <v>1</v>
      </c>
      <c r="K2348" s="2024">
        <v>45717</v>
      </c>
      <c r="L2348" s="2024">
        <v>46081</v>
      </c>
      <c r="M2348" s="1982">
        <f t="shared" si="87"/>
        <v>52</v>
      </c>
      <c r="N2348" s="1983">
        <v>0.1</v>
      </c>
      <c r="O2348" s="2025" t="s">
        <v>4449</v>
      </c>
      <c r="P2348" s="1983">
        <f t="shared" si="88"/>
        <v>0.1</v>
      </c>
      <c r="Q2348" s="1984" t="str" cm="1">
        <f t="array" aca="1" ref="Q2348" ca="1">IF(ISNUMBER(P2348),IF(P2348=100%,"CUMPLIDA",IF(AND(ISNUMBER(L2348),ISNUMBER(INDIRECT("FECHA_"&amp;$B2348,1))), IF(L2348&lt;=INDIRECT("FECHA_"&amp;$B2348,1),"INCUMPLIDA","PROCESO"), "VERIFICAR FECHA")),"SIN VALOR AVANCE")</f>
        <v>PROCESO</v>
      </c>
    </row>
    <row r="2349" spans="1:17" ht="138.75" x14ac:dyDescent="0.2">
      <c r="A2349" s="1990" t="s">
        <v>19</v>
      </c>
      <c r="B2349" s="1974" t="s">
        <v>14</v>
      </c>
      <c r="C2349" s="1976"/>
      <c r="D2349" s="1976"/>
      <c r="E2349" s="2027"/>
      <c r="F2349" s="1978"/>
      <c r="G2349" s="2026" t="s">
        <v>4471</v>
      </c>
      <c r="H2349" s="2026" t="s">
        <v>4451</v>
      </c>
      <c r="I2349" s="2029" t="s">
        <v>4452</v>
      </c>
      <c r="J2349" s="2023">
        <v>8</v>
      </c>
      <c r="K2349" s="2024">
        <v>45717</v>
      </c>
      <c r="L2349" s="2024">
        <v>46081</v>
      </c>
      <c r="M2349" s="1982">
        <f t="shared" si="87"/>
        <v>52</v>
      </c>
      <c r="N2349" s="1983">
        <v>0</v>
      </c>
      <c r="O2349" s="2025" t="s">
        <v>4453</v>
      </c>
      <c r="P2349" s="1983">
        <f t="shared" si="88"/>
        <v>0</v>
      </c>
      <c r="Q2349" s="1984" t="str" cm="1">
        <f t="array" aca="1" ref="Q2349" ca="1">IF(ISNUMBER(P2349),IF(P2349=100%,"CUMPLIDA",IF(AND(ISNUMBER(L2349),ISNUMBER(INDIRECT("FECHA_"&amp;$B2349,1))), IF(L2349&lt;=INDIRECT("FECHA_"&amp;$B2349,1),"INCUMPLIDA","PROCESO"), "VERIFICAR FECHA")),"SIN VALOR AVANCE")</f>
        <v>PROCESO</v>
      </c>
    </row>
    <row r="2350" spans="1:17" ht="90.75" x14ac:dyDescent="0.2">
      <c r="A2350" s="1990" t="s">
        <v>19</v>
      </c>
      <c r="B2350" s="1974" t="s">
        <v>14</v>
      </c>
      <c r="C2350" s="1976"/>
      <c r="D2350" s="1976"/>
      <c r="E2350" s="2027"/>
      <c r="F2350" s="1978"/>
      <c r="G2350" s="1977" t="s">
        <v>4472</v>
      </c>
      <c r="H2350" s="1977" t="s">
        <v>4473</v>
      </c>
      <c r="I2350" s="1979" t="s">
        <v>4474</v>
      </c>
      <c r="J2350" s="2023">
        <v>12</v>
      </c>
      <c r="K2350" s="2024">
        <v>45717</v>
      </c>
      <c r="L2350" s="2024">
        <v>46081</v>
      </c>
      <c r="M2350" s="1982">
        <f t="shared" si="87"/>
        <v>52</v>
      </c>
      <c r="N2350" s="1983">
        <v>0</v>
      </c>
      <c r="O2350" s="1979" t="s">
        <v>4475</v>
      </c>
      <c r="P2350" s="1983">
        <f t="shared" si="88"/>
        <v>0</v>
      </c>
      <c r="Q2350" s="1984" t="str" cm="1">
        <f t="array" aca="1" ref="Q2350" ca="1">IF(ISNUMBER(P2350),IF(P2350=100%,"CUMPLIDA",IF(AND(ISNUMBER(L2350),ISNUMBER(INDIRECT("FECHA_"&amp;$B2350,1))), IF(L2350&lt;=INDIRECT("FECHA_"&amp;$B2350,1),"INCUMPLIDA","PROCESO"), "VERIFICAR FECHA")),"SIN VALOR AVANCE")</f>
        <v>PROCESO</v>
      </c>
    </row>
    <row r="2351" spans="1:17" ht="165" x14ac:dyDescent="0.2">
      <c r="A2351" s="1990" t="s">
        <v>19</v>
      </c>
      <c r="B2351" s="1974" t="s">
        <v>14</v>
      </c>
      <c r="C2351" s="1976"/>
      <c r="D2351" s="1976"/>
      <c r="E2351" s="2027"/>
      <c r="F2351" s="1978"/>
      <c r="G2351" s="1977" t="s">
        <v>4476</v>
      </c>
      <c r="H2351" s="1977" t="s">
        <v>4477</v>
      </c>
      <c r="I2351" s="1979" t="s">
        <v>1311</v>
      </c>
      <c r="J2351" s="1983">
        <v>1</v>
      </c>
      <c r="K2351" s="2024">
        <v>45717</v>
      </c>
      <c r="L2351" s="2024">
        <v>46081</v>
      </c>
      <c r="M2351" s="1982">
        <f t="shared" si="87"/>
        <v>52</v>
      </c>
      <c r="N2351" s="1983">
        <v>0</v>
      </c>
      <c r="O2351" s="1979" t="s">
        <v>4478</v>
      </c>
      <c r="P2351" s="1983">
        <f t="shared" si="88"/>
        <v>0</v>
      </c>
      <c r="Q2351" s="1984" t="str" cm="1">
        <f t="array" aca="1" ref="Q2351" ca="1">IF(ISNUMBER(P2351),IF(P2351=100%,"CUMPLIDA",IF(AND(ISNUMBER(L2351),ISNUMBER(INDIRECT("FECHA_"&amp;$B2351,1))), IF(L2351&lt;=INDIRECT("FECHA_"&amp;$B2351,1),"INCUMPLIDA","PROCESO"), "VERIFICAR FECHA")),"SIN VALOR AVANCE")</f>
        <v>PROCESO</v>
      </c>
    </row>
    <row r="2352" spans="1:17" ht="180.75" x14ac:dyDescent="0.2">
      <c r="A2352" s="1990" t="s">
        <v>19</v>
      </c>
      <c r="B2352" s="1974" t="s">
        <v>14</v>
      </c>
      <c r="C2352" s="1976"/>
      <c r="D2352" s="1976"/>
      <c r="E2352" s="2027" t="s">
        <v>4479</v>
      </c>
      <c r="F2352" s="1978"/>
      <c r="G2352" s="2026" t="s">
        <v>4480</v>
      </c>
      <c r="H2352" s="2026" t="s">
        <v>4462</v>
      </c>
      <c r="I2352" s="2025" t="s">
        <v>4463</v>
      </c>
      <c r="J2352" s="2023">
        <v>2</v>
      </c>
      <c r="K2352" s="2024">
        <v>45717</v>
      </c>
      <c r="L2352" s="2024">
        <v>45960</v>
      </c>
      <c r="M2352" s="1982">
        <f t="shared" si="87"/>
        <v>34.714285714285715</v>
      </c>
      <c r="N2352" s="1983">
        <v>0</v>
      </c>
      <c r="O2352" s="2025" t="s">
        <v>4464</v>
      </c>
      <c r="P2352" s="1983">
        <f t="shared" si="88"/>
        <v>0</v>
      </c>
      <c r="Q2352" s="1984" t="str" cm="1">
        <f t="array" aca="1" ref="Q2352" ca="1">IF(ISNUMBER(P2352),IF(P2352=100%,"CUMPLIDA",IF(AND(ISNUMBER(L2352),ISNUMBER(INDIRECT("FECHA_"&amp;$B2352,1))), IF(L2352&lt;=INDIRECT("FECHA_"&amp;$B2352,1),"INCUMPLIDA","PROCESO"), "VERIFICAR FECHA")),"SIN VALOR AVANCE")</f>
        <v>PROCESO</v>
      </c>
    </row>
    <row r="2353" spans="1:17" ht="255" x14ac:dyDescent="0.2">
      <c r="A2353" s="1990" t="s">
        <v>19</v>
      </c>
      <c r="B2353" s="1974" t="s">
        <v>14</v>
      </c>
      <c r="C2353" s="1976"/>
      <c r="D2353" s="1976"/>
      <c r="E2353" s="2027"/>
      <c r="F2353" s="1978"/>
      <c r="G2353" s="2026" t="s">
        <v>4481</v>
      </c>
      <c r="H2353" s="2026" t="s">
        <v>4466</v>
      </c>
      <c r="I2353" s="2025" t="s">
        <v>4467</v>
      </c>
      <c r="J2353" s="2023">
        <v>2</v>
      </c>
      <c r="K2353" s="2024">
        <v>45717</v>
      </c>
      <c r="L2353" s="2024">
        <v>46081</v>
      </c>
      <c r="M2353" s="1982">
        <f t="shared" si="87"/>
        <v>52</v>
      </c>
      <c r="N2353" s="1983">
        <v>0</v>
      </c>
      <c r="O2353" s="2025" t="s">
        <v>4482</v>
      </c>
      <c r="P2353" s="1983">
        <f t="shared" si="88"/>
        <v>0</v>
      </c>
      <c r="Q2353" s="1984" t="str" cm="1">
        <f t="array" aca="1" ref="Q2353" ca="1">IF(ISNUMBER(P2353),IF(P2353=100%,"CUMPLIDA",IF(AND(ISNUMBER(L2353),ISNUMBER(INDIRECT("FECHA_"&amp;$B2353,1))), IF(L2353&lt;=INDIRECT("FECHA_"&amp;$B2353,1),"INCUMPLIDA","PROCESO"), "VERIFICAR FECHA")),"SIN VALOR AVANCE")</f>
        <v>PROCESO</v>
      </c>
    </row>
    <row r="2354" spans="1:17" ht="105" x14ac:dyDescent="0.2">
      <c r="A2354" s="1990" t="s">
        <v>19</v>
      </c>
      <c r="B2354" s="1974" t="s">
        <v>14</v>
      </c>
      <c r="C2354" s="1976"/>
      <c r="D2354" s="1976"/>
      <c r="E2354" s="2027" t="s">
        <v>4483</v>
      </c>
      <c r="F2354" s="1978"/>
      <c r="G2354" s="1977" t="s">
        <v>4484</v>
      </c>
      <c r="H2354" s="1977" t="s">
        <v>4485</v>
      </c>
      <c r="I2354" s="1979" t="s">
        <v>4474</v>
      </c>
      <c r="J2354" s="2023">
        <v>12</v>
      </c>
      <c r="K2354" s="2024">
        <v>45717</v>
      </c>
      <c r="L2354" s="2024">
        <v>46081</v>
      </c>
      <c r="M2354" s="1982">
        <f t="shared" si="87"/>
        <v>52</v>
      </c>
      <c r="N2354" s="1983">
        <v>0</v>
      </c>
      <c r="O2354" s="1979" t="s">
        <v>4486</v>
      </c>
      <c r="P2354" s="1983">
        <f t="shared" si="88"/>
        <v>0</v>
      </c>
      <c r="Q2354" s="1984" t="str" cm="1">
        <f t="array" aca="1" ref="Q2354" ca="1">IF(ISNUMBER(P2354),IF(P2354=100%,"CUMPLIDA",IF(AND(ISNUMBER(L2354),ISNUMBER(INDIRECT("FECHA_"&amp;$B2354,1))), IF(L2354&lt;=INDIRECT("FECHA_"&amp;$B2354,1),"INCUMPLIDA","PROCESO"), "VERIFICAR FECHA")),"SIN VALOR AVANCE")</f>
        <v>PROCESO</v>
      </c>
    </row>
    <row r="2355" spans="1:17" ht="105" x14ac:dyDescent="0.2">
      <c r="A2355" s="1990" t="s">
        <v>19</v>
      </c>
      <c r="B2355" s="1974" t="s">
        <v>14</v>
      </c>
      <c r="C2355" s="1976"/>
      <c r="D2355" s="1976"/>
      <c r="E2355" s="2027"/>
      <c r="F2355" s="1978"/>
      <c r="G2355" s="1977" t="s">
        <v>4487</v>
      </c>
      <c r="H2355" s="1977" t="s">
        <v>4488</v>
      </c>
      <c r="I2355" s="1979" t="s">
        <v>1311</v>
      </c>
      <c r="J2355" s="1983">
        <v>1</v>
      </c>
      <c r="K2355" s="2024">
        <v>45717</v>
      </c>
      <c r="L2355" s="2024">
        <v>46081</v>
      </c>
      <c r="M2355" s="1982">
        <f t="shared" si="87"/>
        <v>52</v>
      </c>
      <c r="N2355" s="1983">
        <v>0</v>
      </c>
      <c r="O2355" s="1979" t="s">
        <v>4478</v>
      </c>
      <c r="P2355" s="1983">
        <f t="shared" si="88"/>
        <v>0</v>
      </c>
      <c r="Q2355" s="1984" t="str" cm="1">
        <f t="array" aca="1" ref="Q2355" ca="1">IF(ISNUMBER(P2355),IF(P2355=100%,"CUMPLIDA",IF(AND(ISNUMBER(L2355),ISNUMBER(INDIRECT("FECHA_"&amp;$B2355,1))), IF(L2355&lt;=INDIRECT("FECHA_"&amp;$B2355,1),"INCUMPLIDA","PROCESO"), "VERIFICAR FECHA")),"SIN VALOR AVANCE")</f>
        <v>PROCESO</v>
      </c>
    </row>
    <row r="2356" spans="1:17" ht="180.75" x14ac:dyDescent="0.2">
      <c r="A2356" s="1990" t="s">
        <v>19</v>
      </c>
      <c r="B2356" s="1974" t="s">
        <v>14</v>
      </c>
      <c r="C2356" s="1976"/>
      <c r="D2356" s="1976"/>
      <c r="E2356" s="2027" t="s">
        <v>4489</v>
      </c>
      <c r="F2356" s="1978"/>
      <c r="G2356" s="2026" t="s">
        <v>4490</v>
      </c>
      <c r="H2356" s="2026" t="s">
        <v>4462</v>
      </c>
      <c r="I2356" s="2025" t="s">
        <v>4463</v>
      </c>
      <c r="J2356" s="2023">
        <v>2</v>
      </c>
      <c r="K2356" s="2024">
        <v>45717</v>
      </c>
      <c r="L2356" s="2024">
        <v>45960</v>
      </c>
      <c r="M2356" s="1982">
        <f t="shared" si="87"/>
        <v>34.714285714285715</v>
      </c>
      <c r="N2356" s="1983">
        <v>0</v>
      </c>
      <c r="O2356" s="2025" t="s">
        <v>4491</v>
      </c>
      <c r="P2356" s="1983">
        <f t="shared" si="88"/>
        <v>0</v>
      </c>
      <c r="Q2356" s="1984" t="str" cm="1">
        <f t="array" aca="1" ref="Q2356" ca="1">IF(ISNUMBER(P2356),IF(P2356=100%,"CUMPLIDA",IF(AND(ISNUMBER(L2356),ISNUMBER(INDIRECT("FECHA_"&amp;$B2356,1))), IF(L2356&lt;=INDIRECT("FECHA_"&amp;$B2356,1),"INCUMPLIDA","PROCESO"), "VERIFICAR FECHA")),"SIN VALOR AVANCE")</f>
        <v>PROCESO</v>
      </c>
    </row>
    <row r="2357" spans="1:17" ht="240.75" x14ac:dyDescent="0.2">
      <c r="A2357" s="1990" t="s">
        <v>19</v>
      </c>
      <c r="B2357" s="1974" t="s">
        <v>14</v>
      </c>
      <c r="C2357" s="1976"/>
      <c r="D2357" s="1976"/>
      <c r="E2357" s="2027"/>
      <c r="F2357" s="1978"/>
      <c r="G2357" s="2026" t="s">
        <v>4492</v>
      </c>
      <c r="H2357" s="2026" t="s">
        <v>4466</v>
      </c>
      <c r="I2357" s="2025" t="s">
        <v>4467</v>
      </c>
      <c r="J2357" s="2023">
        <v>2</v>
      </c>
      <c r="K2357" s="2024">
        <v>45717</v>
      </c>
      <c r="L2357" s="2024">
        <v>46081</v>
      </c>
      <c r="M2357" s="1982">
        <f t="shared" si="87"/>
        <v>52</v>
      </c>
      <c r="N2357" s="1983">
        <v>0</v>
      </c>
      <c r="O2357" s="2025" t="s">
        <v>4482</v>
      </c>
      <c r="P2357" s="1983">
        <f t="shared" si="88"/>
        <v>0</v>
      </c>
      <c r="Q2357" s="1984" t="str" cm="1">
        <f t="array" aca="1" ref="Q2357" ca="1">IF(ISNUMBER(P2357),IF(P2357=100%,"CUMPLIDA",IF(AND(ISNUMBER(L2357),ISNUMBER(INDIRECT("FECHA_"&amp;$B2357,1))), IF(L2357&lt;=INDIRECT("FECHA_"&amp;$B2357,1),"INCUMPLIDA","PROCESO"), "VERIFICAR FECHA")),"SIN VALOR AVANCE")</f>
        <v>PROCESO</v>
      </c>
    </row>
    <row r="2358" spans="1:17" ht="180.75" x14ac:dyDescent="0.2">
      <c r="A2358" s="1990" t="s">
        <v>19</v>
      </c>
      <c r="B2358" s="1974" t="s">
        <v>14</v>
      </c>
      <c r="C2358" s="1976"/>
      <c r="D2358" s="1976"/>
      <c r="E2358" s="2027"/>
      <c r="F2358" s="1978"/>
      <c r="G2358" s="2026" t="s">
        <v>4493</v>
      </c>
      <c r="H2358" s="2026" t="s">
        <v>4462</v>
      </c>
      <c r="I2358" s="2025" t="s">
        <v>4463</v>
      </c>
      <c r="J2358" s="2023">
        <v>2</v>
      </c>
      <c r="K2358" s="2024">
        <v>45717</v>
      </c>
      <c r="L2358" s="2024">
        <v>45960</v>
      </c>
      <c r="M2358" s="1982">
        <f t="shared" si="87"/>
        <v>34.714285714285715</v>
      </c>
      <c r="N2358" s="1983">
        <v>0</v>
      </c>
      <c r="O2358" s="2025" t="s">
        <v>4464</v>
      </c>
      <c r="P2358" s="1983">
        <f t="shared" si="88"/>
        <v>0</v>
      </c>
      <c r="Q2358" s="1984" t="str" cm="1">
        <f t="array" aca="1" ref="Q2358" ca="1">IF(ISNUMBER(P2358),IF(P2358=100%,"CUMPLIDA",IF(AND(ISNUMBER(L2358),ISNUMBER(INDIRECT("FECHA_"&amp;$B2358,1))), IF(L2358&lt;=INDIRECT("FECHA_"&amp;$B2358,1),"INCUMPLIDA","PROCESO"), "VERIFICAR FECHA")),"SIN VALOR AVANCE")</f>
        <v>PROCESO</v>
      </c>
    </row>
    <row r="2359" spans="1:17" ht="255.75" x14ac:dyDescent="0.2">
      <c r="A2359" s="1990" t="s">
        <v>19</v>
      </c>
      <c r="B2359" s="1974" t="s">
        <v>14</v>
      </c>
      <c r="C2359" s="1976"/>
      <c r="D2359" s="1976"/>
      <c r="E2359" s="2027"/>
      <c r="F2359" s="1978"/>
      <c r="G2359" s="2026" t="s">
        <v>4494</v>
      </c>
      <c r="H2359" s="2026" t="s">
        <v>4466</v>
      </c>
      <c r="I2359" s="2025" t="s">
        <v>4467</v>
      </c>
      <c r="J2359" s="2023">
        <v>2</v>
      </c>
      <c r="K2359" s="2024">
        <v>45717</v>
      </c>
      <c r="L2359" s="2024">
        <v>46081</v>
      </c>
      <c r="M2359" s="1982">
        <f t="shared" si="87"/>
        <v>52</v>
      </c>
      <c r="N2359" s="1983">
        <v>0</v>
      </c>
      <c r="O2359" s="2025" t="s">
        <v>4495</v>
      </c>
      <c r="P2359" s="1983">
        <f t="shared" si="88"/>
        <v>0</v>
      </c>
      <c r="Q2359" s="1984" t="str" cm="1">
        <f t="array" aca="1" ref="Q2359" ca="1">IF(ISNUMBER(P2359),IF(P2359=100%,"CUMPLIDA",IF(AND(ISNUMBER(L2359),ISNUMBER(INDIRECT("FECHA_"&amp;$B2359,1))), IF(L2359&lt;=INDIRECT("FECHA_"&amp;$B2359,1),"INCUMPLIDA","PROCESO"), "VERIFICAR FECHA")),"SIN VALOR AVANCE")</f>
        <v>PROCESO</v>
      </c>
    </row>
    <row r="2360" spans="1:17" ht="225" x14ac:dyDescent="0.2">
      <c r="A2360" s="1990" t="s">
        <v>19</v>
      </c>
      <c r="B2360" s="1974" t="s">
        <v>14</v>
      </c>
      <c r="C2360" s="1976"/>
      <c r="D2360" s="1976"/>
      <c r="E2360" s="2027"/>
      <c r="F2360" s="1978"/>
      <c r="G2360" s="2026" t="s">
        <v>4496</v>
      </c>
      <c r="H2360" s="2026" t="s">
        <v>4497</v>
      </c>
      <c r="I2360" s="2025" t="s">
        <v>4498</v>
      </c>
      <c r="J2360" s="2023">
        <v>1</v>
      </c>
      <c r="K2360" s="2024">
        <v>45717</v>
      </c>
      <c r="L2360" s="2024">
        <v>45838</v>
      </c>
      <c r="M2360" s="1982">
        <f t="shared" si="87"/>
        <v>17.285714285714285</v>
      </c>
      <c r="N2360" s="1983">
        <v>0</v>
      </c>
      <c r="O2360" s="2025" t="s">
        <v>4499</v>
      </c>
      <c r="P2360" s="1983">
        <f t="shared" si="88"/>
        <v>0</v>
      </c>
      <c r="Q2360" s="1984" t="str" cm="1">
        <f t="array" aca="1" ref="Q2360" ca="1">IF(ISNUMBER(P2360),IF(P2360=100%,"CUMPLIDA",IF(AND(ISNUMBER(L2360),ISNUMBER(INDIRECT("FECHA_"&amp;$B2360,1))), IF(L2360&lt;=INDIRECT("FECHA_"&amp;$B2360,1),"INCUMPLIDA","PROCESO"), "VERIFICAR FECHA")),"SIN VALOR AVANCE")</f>
        <v>PROCESO</v>
      </c>
    </row>
    <row r="2361" spans="1:17" ht="195" x14ac:dyDescent="0.2">
      <c r="A2361" s="1990" t="s">
        <v>19</v>
      </c>
      <c r="B2361" s="1974" t="s">
        <v>14</v>
      </c>
      <c r="C2361" s="1976"/>
      <c r="D2361" s="1976"/>
      <c r="E2361" s="2027"/>
      <c r="F2361" s="1978"/>
      <c r="G2361" s="2026" t="s">
        <v>4500</v>
      </c>
      <c r="H2361" s="2026" t="s">
        <v>4501</v>
      </c>
      <c r="I2361" s="2025" t="s">
        <v>4498</v>
      </c>
      <c r="J2361" s="2023">
        <v>1</v>
      </c>
      <c r="K2361" s="2024">
        <v>45717</v>
      </c>
      <c r="L2361" s="2024">
        <v>45838</v>
      </c>
      <c r="M2361" s="1982">
        <f t="shared" si="87"/>
        <v>17.285714285714285</v>
      </c>
      <c r="N2361" s="1983">
        <v>0</v>
      </c>
      <c r="O2361" s="2025" t="s">
        <v>4502</v>
      </c>
      <c r="P2361" s="1983">
        <f t="shared" si="88"/>
        <v>0</v>
      </c>
      <c r="Q2361" s="1984" t="str" cm="1">
        <f t="array" aca="1" ref="Q2361" ca="1">IF(ISNUMBER(P2361),IF(P2361=100%,"CUMPLIDA",IF(AND(ISNUMBER(L2361),ISNUMBER(INDIRECT("FECHA_"&amp;$B2361,1))), IF(L2361&lt;=INDIRECT("FECHA_"&amp;$B2361,1),"INCUMPLIDA","PROCESO"), "VERIFICAR FECHA")),"SIN VALOR AVANCE")</f>
        <v>PROCESO</v>
      </c>
    </row>
    <row r="2362" spans="1:17" ht="180.75" x14ac:dyDescent="0.2">
      <c r="A2362" s="1990" t="s">
        <v>19</v>
      </c>
      <c r="B2362" s="1974" t="s">
        <v>14</v>
      </c>
      <c r="C2362" s="1976"/>
      <c r="D2362" s="1976"/>
      <c r="E2362" s="2027"/>
      <c r="F2362" s="1978"/>
      <c r="G2362" s="2026" t="s">
        <v>4503</v>
      </c>
      <c r="H2362" s="2026" t="s">
        <v>4462</v>
      </c>
      <c r="I2362" s="2025" t="s">
        <v>4463</v>
      </c>
      <c r="J2362" s="2023">
        <v>2</v>
      </c>
      <c r="K2362" s="2024">
        <v>45717</v>
      </c>
      <c r="L2362" s="2024">
        <v>45960</v>
      </c>
      <c r="M2362" s="1982">
        <f t="shared" si="87"/>
        <v>34.714285714285715</v>
      </c>
      <c r="N2362" s="1983">
        <v>0</v>
      </c>
      <c r="O2362" s="2025" t="s">
        <v>4464</v>
      </c>
      <c r="P2362" s="1983">
        <f t="shared" si="88"/>
        <v>0</v>
      </c>
      <c r="Q2362" s="1984" t="str" cm="1">
        <f t="array" aca="1" ref="Q2362" ca="1">IF(ISNUMBER(P2362),IF(P2362=100%,"CUMPLIDA",IF(AND(ISNUMBER(L2362),ISNUMBER(INDIRECT("FECHA_"&amp;$B2362,1))), IF(L2362&lt;=INDIRECT("FECHA_"&amp;$B2362,1),"INCUMPLIDA","PROCESO"), "VERIFICAR FECHA")),"SIN VALOR AVANCE")</f>
        <v>PROCESO</v>
      </c>
    </row>
    <row r="2363" spans="1:17" ht="270.75" x14ac:dyDescent="0.2">
      <c r="A2363" s="1990" t="s">
        <v>19</v>
      </c>
      <c r="B2363" s="1974" t="s">
        <v>14</v>
      </c>
      <c r="C2363" s="1976"/>
      <c r="D2363" s="1976"/>
      <c r="E2363" s="2027"/>
      <c r="F2363" s="1978"/>
      <c r="G2363" s="2026" t="s">
        <v>4504</v>
      </c>
      <c r="H2363" s="2026" t="s">
        <v>4505</v>
      </c>
      <c r="I2363" s="2025" t="s">
        <v>4467</v>
      </c>
      <c r="J2363" s="2023">
        <v>2</v>
      </c>
      <c r="K2363" s="2024">
        <v>45717</v>
      </c>
      <c r="L2363" s="2024">
        <v>46081</v>
      </c>
      <c r="M2363" s="1982">
        <f t="shared" si="87"/>
        <v>52</v>
      </c>
      <c r="N2363" s="1983">
        <v>0</v>
      </c>
      <c r="O2363" s="2025" t="s">
        <v>4506</v>
      </c>
      <c r="P2363" s="1983">
        <f t="shared" si="88"/>
        <v>0</v>
      </c>
      <c r="Q2363" s="1984" t="str" cm="1">
        <f t="array" aca="1" ref="Q2363" ca="1">IF(ISNUMBER(P2363),IF(P2363=100%,"CUMPLIDA",IF(AND(ISNUMBER(L2363),ISNUMBER(INDIRECT("FECHA_"&amp;$B2363,1))), IF(L2363&lt;=INDIRECT("FECHA_"&amp;$B2363,1),"INCUMPLIDA","PROCESO"), "VERIFICAR FECHA")),"SIN VALOR AVANCE")</f>
        <v>PROCESO</v>
      </c>
    </row>
    <row r="2364" spans="1:17" ht="180.75" x14ac:dyDescent="0.2">
      <c r="A2364" s="1990" t="s">
        <v>19</v>
      </c>
      <c r="B2364" s="1974" t="s">
        <v>14</v>
      </c>
      <c r="C2364" s="1976"/>
      <c r="D2364" s="1976"/>
      <c r="E2364" s="2027" t="s">
        <v>4507</v>
      </c>
      <c r="F2364" s="1978"/>
      <c r="G2364" s="2026" t="s">
        <v>4508</v>
      </c>
      <c r="H2364" s="2026" t="s">
        <v>4462</v>
      </c>
      <c r="I2364" s="2025" t="s">
        <v>4463</v>
      </c>
      <c r="J2364" s="2023">
        <v>2</v>
      </c>
      <c r="K2364" s="2024">
        <v>45717</v>
      </c>
      <c r="L2364" s="2024">
        <v>45960</v>
      </c>
      <c r="M2364" s="1982">
        <f t="shared" si="87"/>
        <v>34.714285714285715</v>
      </c>
      <c r="N2364" s="1983">
        <v>0</v>
      </c>
      <c r="O2364" s="2025" t="s">
        <v>4464</v>
      </c>
      <c r="P2364" s="1983">
        <f t="shared" si="88"/>
        <v>0</v>
      </c>
      <c r="Q2364" s="1984" t="str" cm="1">
        <f t="array" aca="1" ref="Q2364" ca="1">IF(ISNUMBER(P2364),IF(P2364=100%,"CUMPLIDA",IF(AND(ISNUMBER(L2364),ISNUMBER(INDIRECT("FECHA_"&amp;$B2364,1))), IF(L2364&lt;=INDIRECT("FECHA_"&amp;$B2364,1),"INCUMPLIDA","PROCESO"), "VERIFICAR FECHA")),"SIN VALOR AVANCE")</f>
        <v>PROCESO</v>
      </c>
    </row>
    <row r="2365" spans="1:17" ht="270.75" x14ac:dyDescent="0.2">
      <c r="A2365" s="1990" t="s">
        <v>19</v>
      </c>
      <c r="B2365" s="1974" t="s">
        <v>14</v>
      </c>
      <c r="C2365" s="1976"/>
      <c r="D2365" s="1976"/>
      <c r="E2365" s="2027"/>
      <c r="F2365" s="1978"/>
      <c r="G2365" s="2026" t="s">
        <v>4509</v>
      </c>
      <c r="H2365" s="2026" t="s">
        <v>4510</v>
      </c>
      <c r="I2365" s="2025" t="s">
        <v>4467</v>
      </c>
      <c r="J2365" s="2023">
        <v>2</v>
      </c>
      <c r="K2365" s="2024">
        <v>45717</v>
      </c>
      <c r="L2365" s="2024">
        <v>46081</v>
      </c>
      <c r="M2365" s="1982">
        <f t="shared" si="87"/>
        <v>52</v>
      </c>
      <c r="N2365" s="1983">
        <v>0</v>
      </c>
      <c r="O2365" s="2025" t="s">
        <v>4506</v>
      </c>
      <c r="P2365" s="1983">
        <f t="shared" si="88"/>
        <v>0</v>
      </c>
      <c r="Q2365" s="1984" t="str" cm="1">
        <f t="array" aca="1" ref="Q2365" ca="1">IF(ISNUMBER(P2365),IF(P2365=100%,"CUMPLIDA",IF(AND(ISNUMBER(L2365),ISNUMBER(INDIRECT("FECHA_"&amp;$B2365,1))), IF(L2365&lt;=INDIRECT("FECHA_"&amp;$B2365,1),"INCUMPLIDA","PROCESO"), "VERIFICAR FECHA")),"SIN VALOR AVANCE")</f>
        <v>PROCESO</v>
      </c>
    </row>
    <row r="2366" spans="1:17" ht="180.75" x14ac:dyDescent="0.2">
      <c r="A2366" s="1990" t="s">
        <v>19</v>
      </c>
      <c r="B2366" s="1974" t="s">
        <v>14</v>
      </c>
      <c r="C2366" s="1976"/>
      <c r="D2366" s="1976"/>
      <c r="E2366" s="2027" t="s">
        <v>4511</v>
      </c>
      <c r="F2366" s="1978"/>
      <c r="G2366" s="2026" t="s">
        <v>4512</v>
      </c>
      <c r="H2366" s="2026" t="s">
        <v>4462</v>
      </c>
      <c r="I2366" s="2025" t="s">
        <v>4463</v>
      </c>
      <c r="J2366" s="2023">
        <v>2</v>
      </c>
      <c r="K2366" s="2024">
        <v>45717</v>
      </c>
      <c r="L2366" s="2024">
        <v>45960</v>
      </c>
      <c r="M2366" s="1982">
        <f t="shared" si="87"/>
        <v>34.714285714285715</v>
      </c>
      <c r="N2366" s="1983">
        <v>0</v>
      </c>
      <c r="O2366" s="2025" t="s">
        <v>4464</v>
      </c>
      <c r="P2366" s="1983">
        <f t="shared" si="88"/>
        <v>0</v>
      </c>
      <c r="Q2366" s="1984" t="str" cm="1">
        <f t="array" aca="1" ref="Q2366" ca="1">IF(ISNUMBER(P2366),IF(P2366=100%,"CUMPLIDA",IF(AND(ISNUMBER(L2366),ISNUMBER(INDIRECT("FECHA_"&amp;$B2366,1))), IF(L2366&lt;=INDIRECT("FECHA_"&amp;$B2366,1),"INCUMPLIDA","PROCESO"), "VERIFICAR FECHA")),"SIN VALOR AVANCE")</f>
        <v>PROCESO</v>
      </c>
    </row>
    <row r="2367" spans="1:17" ht="285.75" x14ac:dyDescent="0.2">
      <c r="A2367" s="1990" t="s">
        <v>19</v>
      </c>
      <c r="B2367" s="1974" t="s">
        <v>14</v>
      </c>
      <c r="C2367" s="1976"/>
      <c r="D2367" s="1976"/>
      <c r="E2367" s="2027"/>
      <c r="F2367" s="1978"/>
      <c r="G2367" s="2026" t="s">
        <v>4513</v>
      </c>
      <c r="H2367" s="2026" t="s">
        <v>4466</v>
      </c>
      <c r="I2367" s="2025" t="s">
        <v>4467</v>
      </c>
      <c r="J2367" s="2023">
        <v>2</v>
      </c>
      <c r="K2367" s="2024">
        <v>45717</v>
      </c>
      <c r="L2367" s="2024">
        <v>46081</v>
      </c>
      <c r="M2367" s="1982">
        <f t="shared" si="87"/>
        <v>52</v>
      </c>
      <c r="N2367" s="1983">
        <v>0</v>
      </c>
      <c r="O2367" s="2025" t="s">
        <v>4514</v>
      </c>
      <c r="P2367" s="1983">
        <f t="shared" si="88"/>
        <v>0</v>
      </c>
      <c r="Q2367" s="1984" t="str" cm="1">
        <f t="array" aca="1" ref="Q2367" ca="1">IF(ISNUMBER(P2367),IF(P2367=100%,"CUMPLIDA",IF(AND(ISNUMBER(L2367),ISNUMBER(INDIRECT("FECHA_"&amp;$B2367,1))), IF(L2367&lt;=INDIRECT("FECHA_"&amp;$B2367,1),"INCUMPLIDA","PROCESO"), "VERIFICAR FECHA")),"SIN VALOR AVANCE")</f>
        <v>PROCESO</v>
      </c>
    </row>
    <row r="2368" spans="1:17" ht="225" x14ac:dyDescent="0.2">
      <c r="A2368" s="1990" t="s">
        <v>19</v>
      </c>
      <c r="B2368" s="1974" t="s">
        <v>14</v>
      </c>
      <c r="C2368" s="1976"/>
      <c r="D2368" s="1976"/>
      <c r="E2368" s="2027"/>
      <c r="F2368" s="1978"/>
      <c r="G2368" s="2026" t="s">
        <v>4515</v>
      </c>
      <c r="H2368" s="2026" t="s">
        <v>4497</v>
      </c>
      <c r="I2368" s="2025" t="s">
        <v>4498</v>
      </c>
      <c r="J2368" s="2023">
        <v>1</v>
      </c>
      <c r="K2368" s="2024">
        <v>45717</v>
      </c>
      <c r="L2368" s="2024">
        <v>45838</v>
      </c>
      <c r="M2368" s="1982">
        <f t="shared" si="87"/>
        <v>17.285714285714285</v>
      </c>
      <c r="N2368" s="1983">
        <v>0</v>
      </c>
      <c r="O2368" s="2025" t="s">
        <v>4516</v>
      </c>
      <c r="P2368" s="1983">
        <f t="shared" si="88"/>
        <v>0</v>
      </c>
      <c r="Q2368" s="1984" t="str" cm="1">
        <f t="array" aca="1" ref="Q2368" ca="1">IF(ISNUMBER(P2368),IF(P2368=100%,"CUMPLIDA",IF(AND(ISNUMBER(L2368),ISNUMBER(INDIRECT("FECHA_"&amp;$B2368,1))), IF(L2368&lt;=INDIRECT("FECHA_"&amp;$B2368,1),"INCUMPLIDA","PROCESO"), "VERIFICAR FECHA")),"SIN VALOR AVANCE")</f>
        <v>PROCESO</v>
      </c>
    </row>
    <row r="2369" spans="1:17" ht="180.75" x14ac:dyDescent="0.2">
      <c r="A2369" s="1990" t="s">
        <v>19</v>
      </c>
      <c r="B2369" s="1974" t="s">
        <v>14</v>
      </c>
      <c r="C2369" s="1976"/>
      <c r="D2369" s="1976"/>
      <c r="E2369" s="2027" t="s">
        <v>4517</v>
      </c>
      <c r="F2369" s="1978"/>
      <c r="G2369" s="2026" t="s">
        <v>4518</v>
      </c>
      <c r="H2369" s="2026" t="s">
        <v>4462</v>
      </c>
      <c r="I2369" s="2025" t="s">
        <v>4463</v>
      </c>
      <c r="J2369" s="2023">
        <v>2</v>
      </c>
      <c r="K2369" s="2024">
        <v>45717</v>
      </c>
      <c r="L2369" s="2024">
        <v>45960</v>
      </c>
      <c r="M2369" s="1982">
        <f t="shared" si="87"/>
        <v>34.714285714285715</v>
      </c>
      <c r="N2369" s="1983">
        <v>0</v>
      </c>
      <c r="O2369" s="2025" t="s">
        <v>4464</v>
      </c>
      <c r="P2369" s="1983">
        <f t="shared" si="88"/>
        <v>0</v>
      </c>
      <c r="Q2369" s="1984" t="str" cm="1">
        <f t="array" aca="1" ref="Q2369" ca="1">IF(ISNUMBER(P2369),IF(P2369=100%,"CUMPLIDA",IF(AND(ISNUMBER(L2369),ISNUMBER(INDIRECT("FECHA_"&amp;$B2369,1))), IF(L2369&lt;=INDIRECT("FECHA_"&amp;$B2369,1),"INCUMPLIDA","PROCESO"), "VERIFICAR FECHA")),"SIN VALOR AVANCE")</f>
        <v>PROCESO</v>
      </c>
    </row>
    <row r="2370" spans="1:17" ht="315" x14ac:dyDescent="0.2">
      <c r="A2370" s="1990" t="s">
        <v>19</v>
      </c>
      <c r="B2370" s="1974" t="s">
        <v>14</v>
      </c>
      <c r="C2370" s="1976"/>
      <c r="D2370" s="1976"/>
      <c r="E2370" s="2027"/>
      <c r="F2370" s="1978"/>
      <c r="G2370" s="2026" t="s">
        <v>4519</v>
      </c>
      <c r="H2370" s="2026" t="s">
        <v>4510</v>
      </c>
      <c r="I2370" s="2025" t="s">
        <v>4467</v>
      </c>
      <c r="J2370" s="2023">
        <v>2</v>
      </c>
      <c r="K2370" s="2024">
        <v>45717</v>
      </c>
      <c r="L2370" s="2024">
        <v>46081</v>
      </c>
      <c r="M2370" s="1982">
        <f t="shared" si="87"/>
        <v>52</v>
      </c>
      <c r="N2370" s="1983">
        <v>0</v>
      </c>
      <c r="O2370" s="2025" t="s">
        <v>4495</v>
      </c>
      <c r="P2370" s="1983">
        <f t="shared" si="88"/>
        <v>0</v>
      </c>
      <c r="Q2370" s="1984" t="str" cm="1">
        <f t="array" aca="1" ref="Q2370" ca="1">IF(ISNUMBER(P2370),IF(P2370=100%,"CUMPLIDA",IF(AND(ISNUMBER(L2370),ISNUMBER(INDIRECT("FECHA_"&amp;$B2370,1))), IF(L2370&lt;=INDIRECT("FECHA_"&amp;$B2370,1),"INCUMPLIDA","PROCESO"), "VERIFICAR FECHA")),"SIN VALOR AVANCE")</f>
        <v>PROCESO</v>
      </c>
    </row>
    <row r="2371" spans="1:17" ht="180.75" x14ac:dyDescent="0.2">
      <c r="A2371" s="1990" t="s">
        <v>19</v>
      </c>
      <c r="B2371" s="1974" t="s">
        <v>14</v>
      </c>
      <c r="C2371" s="1976"/>
      <c r="D2371" s="1976"/>
      <c r="E2371" s="2027" t="s">
        <v>4520</v>
      </c>
      <c r="F2371" s="1978"/>
      <c r="G2371" s="2026" t="s">
        <v>4521</v>
      </c>
      <c r="H2371" s="2026" t="s">
        <v>4462</v>
      </c>
      <c r="I2371" s="2025" t="s">
        <v>4463</v>
      </c>
      <c r="J2371" s="2023">
        <v>2</v>
      </c>
      <c r="K2371" s="2024">
        <v>45717</v>
      </c>
      <c r="L2371" s="2024">
        <v>45960</v>
      </c>
      <c r="M2371" s="1982">
        <f t="shared" si="87"/>
        <v>34.714285714285715</v>
      </c>
      <c r="N2371" s="1983">
        <v>0</v>
      </c>
      <c r="O2371" s="2025" t="s">
        <v>4464</v>
      </c>
      <c r="P2371" s="1983">
        <f>IF(B2371="ITRC",N2371,N2371/J2371)</f>
        <v>0</v>
      </c>
      <c r="Q2371" s="1984" t="str" cm="1">
        <f t="array" aca="1" ref="Q2371" ca="1">IF(ISNUMBER(P2371),IF(P2371=100%,"CUMPLIDA",IF(AND(ISNUMBER(L2371),ISNUMBER(INDIRECT("FECHA_"&amp;$B2371,1))), IF(L2371&lt;=INDIRECT("FECHA_"&amp;$B2371,1),"INCUMPLIDA","PROCESO"), "VERIFICAR FECHA")),"SIN VALOR AVANCE")</f>
        <v>PROCESO</v>
      </c>
    </row>
    <row r="2372" spans="1:17" ht="315.75" x14ac:dyDescent="0.2">
      <c r="A2372" s="1990" t="s">
        <v>19</v>
      </c>
      <c r="B2372" s="1974" t="s">
        <v>14</v>
      </c>
      <c r="C2372" s="1976"/>
      <c r="D2372" s="1976"/>
      <c r="E2372" s="2027"/>
      <c r="F2372" s="1978"/>
      <c r="G2372" s="2026" t="s">
        <v>4522</v>
      </c>
      <c r="H2372" s="2026" t="s">
        <v>4466</v>
      </c>
      <c r="I2372" s="2025" t="s">
        <v>4467</v>
      </c>
      <c r="J2372" s="2023">
        <v>2</v>
      </c>
      <c r="K2372" s="2024">
        <v>45717</v>
      </c>
      <c r="L2372" s="2024">
        <v>46081</v>
      </c>
      <c r="M2372" s="1982">
        <f>(L2372-K2372)/7</f>
        <v>52</v>
      </c>
      <c r="N2372" s="1983">
        <v>0</v>
      </c>
      <c r="O2372" s="2025" t="s">
        <v>6168</v>
      </c>
      <c r="P2372" s="1983">
        <f>IF(B2372="ITRC",N2372,N2372/J2372)</f>
        <v>0</v>
      </c>
      <c r="Q2372" s="1984" t="str" cm="1">
        <f t="array" aca="1" ref="Q2372" ca="1">IF(ISNUMBER(P2372),IF(P2372=100%,"CUMPLIDA",IF(AND(ISNUMBER(L2372),ISNUMBER(INDIRECT("FECHA_"&amp;$B2372,1))), IF(L2372&lt;=INDIRECT("FECHA_"&amp;$B2372,1),"INCUMPLIDA","PROCESO"), "VERIFICAR FECHA")),"SIN VALOR AVANCE")</f>
        <v>PROCESO</v>
      </c>
    </row>
    <row r="2373" spans="1:17" ht="105" x14ac:dyDescent="0.2">
      <c r="A2373" s="1990" t="s">
        <v>19</v>
      </c>
      <c r="B2373" s="1974" t="s">
        <v>14</v>
      </c>
      <c r="C2373" s="1976" t="s">
        <v>4523</v>
      </c>
      <c r="D2373" s="1976" t="s">
        <v>4524</v>
      </c>
      <c r="E2373" s="2027" t="s">
        <v>6235</v>
      </c>
      <c r="F2373" s="1978" t="s">
        <v>4525</v>
      </c>
      <c r="G2373" s="2026" t="s">
        <v>4526</v>
      </c>
      <c r="H2373" s="2026" t="s">
        <v>4527</v>
      </c>
      <c r="I2373" s="2025" t="s">
        <v>4528</v>
      </c>
      <c r="J2373" s="2023">
        <v>12</v>
      </c>
      <c r="K2373" s="2024">
        <v>45689</v>
      </c>
      <c r="L2373" s="2024">
        <v>46053</v>
      </c>
      <c r="M2373" s="1982">
        <f t="shared" ref="M2373:M2412" si="89">(L2373-K2373)/7</f>
        <v>52</v>
      </c>
      <c r="N2373" s="1983">
        <v>0</v>
      </c>
      <c r="O2373" s="2025" t="s">
        <v>6045</v>
      </c>
      <c r="P2373" s="1983">
        <f t="shared" ref="P2373:P2437" si="90">IF(B2373="ITRC",N2373,N2373/J2373)</f>
        <v>0</v>
      </c>
      <c r="Q2373" s="1984" t="str" cm="1">
        <f t="array" aca="1" ref="Q2373" ca="1">IF(ISNUMBER(P2373),IF(P2373=100%,"CUMPLIDA",IF(AND(ISNUMBER(L2373),ISNUMBER(INDIRECT("FECHA_"&amp;$B2373,1))), IF(L2373&lt;=INDIRECT("FECHA_"&amp;$B2373,1),"INCUMPLIDA","PROCESO"), "VERIFICAR FECHA")),"SIN VALOR AVANCE")</f>
        <v>PROCESO</v>
      </c>
    </row>
    <row r="2374" spans="1:17" ht="45.75" x14ac:dyDescent="0.2">
      <c r="A2374" s="1990" t="s">
        <v>19</v>
      </c>
      <c r="B2374" s="1974" t="s">
        <v>14</v>
      </c>
      <c r="C2374" s="1976"/>
      <c r="D2374" s="1976"/>
      <c r="E2374" s="2027"/>
      <c r="F2374" s="1978"/>
      <c r="G2374" s="2026" t="s">
        <v>4529</v>
      </c>
      <c r="H2374" s="2026" t="s">
        <v>4048</v>
      </c>
      <c r="I2374" s="2025" t="s">
        <v>2795</v>
      </c>
      <c r="J2374" s="2023">
        <v>1</v>
      </c>
      <c r="K2374" s="2000">
        <v>45231</v>
      </c>
      <c r="L2374" s="2000">
        <v>45504</v>
      </c>
      <c r="M2374" s="1982">
        <f t="shared" si="89"/>
        <v>39</v>
      </c>
      <c r="N2374" s="1983">
        <v>1</v>
      </c>
      <c r="O2374" s="2025" t="s">
        <v>4049</v>
      </c>
      <c r="P2374" s="1983">
        <f t="shared" si="90"/>
        <v>1</v>
      </c>
      <c r="Q2374" s="1984" t="str" cm="1">
        <f t="array" aca="1" ref="Q2374" ca="1">IF(ISNUMBER(P2374),IF(P2374=100%,"CUMPLIDA",IF(AND(ISNUMBER(L2374),ISNUMBER(INDIRECT("FECHA_"&amp;$B2374,1))), IF(L2374&lt;=INDIRECT("FECHA_"&amp;$B2374,1),"INCUMPLIDA","PROCESO"), "VERIFICAR FECHA")),"SIN VALOR AVANCE")</f>
        <v>CUMPLIDA</v>
      </c>
    </row>
    <row r="2375" spans="1:17" ht="120.75" x14ac:dyDescent="0.2">
      <c r="A2375" s="1990" t="s">
        <v>19</v>
      </c>
      <c r="B2375" s="1974" t="s">
        <v>14</v>
      </c>
      <c r="C2375" s="1976"/>
      <c r="D2375" s="1976"/>
      <c r="E2375" s="2027"/>
      <c r="F2375" s="1978"/>
      <c r="G2375" s="1977" t="s">
        <v>4530</v>
      </c>
      <c r="H2375" s="1977" t="s">
        <v>2168</v>
      </c>
      <c r="I2375" s="1979" t="s">
        <v>99</v>
      </c>
      <c r="J2375" s="2023">
        <v>1</v>
      </c>
      <c r="K2375" s="2006">
        <v>45323</v>
      </c>
      <c r="L2375" s="2006">
        <v>45747</v>
      </c>
      <c r="M2375" s="1982">
        <f t="shared" si="89"/>
        <v>60.571428571428569</v>
      </c>
      <c r="N2375" s="1983">
        <v>1</v>
      </c>
      <c r="O2375" s="1979" t="s">
        <v>4050</v>
      </c>
      <c r="P2375" s="1983">
        <f t="shared" si="90"/>
        <v>1</v>
      </c>
      <c r="Q2375" s="1984" t="str" cm="1">
        <f t="array" aca="1" ref="Q2375" ca="1">IF(ISNUMBER(P2375),IF(P2375=100%,"CUMPLIDA",IF(AND(ISNUMBER(L2375),ISNUMBER(INDIRECT("FECHA_"&amp;$B2375,1))), IF(L2375&lt;=INDIRECT("FECHA_"&amp;$B2375,1),"INCUMPLIDA","PROCESO"), "VERIFICAR FECHA")),"SIN VALOR AVANCE")</f>
        <v>CUMPLIDA</v>
      </c>
    </row>
    <row r="2376" spans="1:17" ht="45.75" x14ac:dyDescent="0.2">
      <c r="A2376" s="1990" t="s">
        <v>19</v>
      </c>
      <c r="B2376" s="1974" t="s">
        <v>14</v>
      </c>
      <c r="C2376" s="1976"/>
      <c r="D2376" s="1976"/>
      <c r="E2376" s="2027"/>
      <c r="F2376" s="1978"/>
      <c r="G2376" s="1977" t="s">
        <v>4531</v>
      </c>
      <c r="H2376" s="1977" t="s">
        <v>101</v>
      </c>
      <c r="I2376" s="1979" t="s">
        <v>102</v>
      </c>
      <c r="J2376" s="2023">
        <v>1</v>
      </c>
      <c r="K2376" s="2006">
        <v>45323</v>
      </c>
      <c r="L2376" s="2006">
        <v>45747</v>
      </c>
      <c r="M2376" s="1982">
        <f t="shared" si="89"/>
        <v>60.571428571428569</v>
      </c>
      <c r="N2376" s="1983">
        <v>1</v>
      </c>
      <c r="O2376" s="1979" t="s">
        <v>4049</v>
      </c>
      <c r="P2376" s="1983">
        <f t="shared" si="90"/>
        <v>1</v>
      </c>
      <c r="Q2376" s="1984" t="str" cm="1">
        <f t="array" aca="1" ref="Q2376" ca="1">IF(ISNUMBER(P2376),IF(P2376=100%,"CUMPLIDA",IF(AND(ISNUMBER(L2376),ISNUMBER(INDIRECT("FECHA_"&amp;$B2376,1))), IF(L2376&lt;=INDIRECT("FECHA_"&amp;$B2376,1),"INCUMPLIDA","PROCESO"), "VERIFICAR FECHA")),"SIN VALOR AVANCE")</f>
        <v>CUMPLIDA</v>
      </c>
    </row>
    <row r="2377" spans="1:17" ht="45.75" x14ac:dyDescent="0.2">
      <c r="A2377" s="1990" t="s">
        <v>19</v>
      </c>
      <c r="B2377" s="1974" t="s">
        <v>14</v>
      </c>
      <c r="C2377" s="1976"/>
      <c r="D2377" s="1976"/>
      <c r="E2377" s="2027"/>
      <c r="F2377" s="1978"/>
      <c r="G2377" s="1977" t="s">
        <v>4532</v>
      </c>
      <c r="H2377" s="1977" t="s">
        <v>238</v>
      </c>
      <c r="I2377" s="1979" t="s">
        <v>239</v>
      </c>
      <c r="J2377" s="2023">
        <v>1</v>
      </c>
      <c r="K2377" s="2006">
        <v>45231</v>
      </c>
      <c r="L2377" s="2006">
        <v>45747</v>
      </c>
      <c r="M2377" s="1982">
        <f t="shared" si="89"/>
        <v>73.714285714285708</v>
      </c>
      <c r="N2377" s="1983">
        <v>1</v>
      </c>
      <c r="O2377" s="1979" t="s">
        <v>4049</v>
      </c>
      <c r="P2377" s="1983">
        <f t="shared" si="90"/>
        <v>1</v>
      </c>
      <c r="Q2377" s="1984" t="str" cm="1">
        <f t="array" aca="1" ref="Q2377" ca="1">IF(ISNUMBER(P2377),IF(P2377=100%,"CUMPLIDA",IF(AND(ISNUMBER(L2377),ISNUMBER(INDIRECT("FECHA_"&amp;$B2377,1))), IF(L2377&lt;=INDIRECT("FECHA_"&amp;$B2377,1),"INCUMPLIDA","PROCESO"), "VERIFICAR FECHA")),"SIN VALOR AVANCE")</f>
        <v>CUMPLIDA</v>
      </c>
    </row>
    <row r="2378" spans="1:17" ht="120.75" x14ac:dyDescent="0.2">
      <c r="A2378" s="1990" t="s">
        <v>19</v>
      </c>
      <c r="B2378" s="1974" t="s">
        <v>14</v>
      </c>
      <c r="C2378" s="1976"/>
      <c r="D2378" s="1976"/>
      <c r="E2378" s="2027"/>
      <c r="F2378" s="1978"/>
      <c r="G2378" s="1977" t="s">
        <v>4533</v>
      </c>
      <c r="H2378" s="1977" t="s">
        <v>104</v>
      </c>
      <c r="I2378" s="1979" t="s">
        <v>105</v>
      </c>
      <c r="J2378" s="2023">
        <v>1</v>
      </c>
      <c r="K2378" s="2006">
        <v>45323</v>
      </c>
      <c r="L2378" s="2006">
        <v>45747</v>
      </c>
      <c r="M2378" s="1982">
        <f t="shared" si="89"/>
        <v>60.571428571428569</v>
      </c>
      <c r="N2378" s="1983">
        <v>1</v>
      </c>
      <c r="O2378" s="1979" t="s">
        <v>4050</v>
      </c>
      <c r="P2378" s="1983">
        <f t="shared" si="90"/>
        <v>1</v>
      </c>
      <c r="Q2378" s="1984" t="str" cm="1">
        <f t="array" aca="1" ref="Q2378" ca="1">IF(ISNUMBER(P2378),IF(P2378=100%,"CUMPLIDA",IF(AND(ISNUMBER(L2378),ISNUMBER(INDIRECT("FECHA_"&amp;$B2378,1))), IF(L2378&lt;=INDIRECT("FECHA_"&amp;$B2378,1),"INCUMPLIDA","PROCESO"), "VERIFICAR FECHA")),"SIN VALOR AVANCE")</f>
        <v>CUMPLIDA</v>
      </c>
    </row>
    <row r="2379" spans="1:17" ht="45.75" x14ac:dyDescent="0.2">
      <c r="A2379" s="1990" t="s">
        <v>19</v>
      </c>
      <c r="B2379" s="1974" t="s">
        <v>14</v>
      </c>
      <c r="C2379" s="1976"/>
      <c r="D2379" s="1976"/>
      <c r="E2379" s="2027"/>
      <c r="F2379" s="1978"/>
      <c r="G2379" s="1977" t="s">
        <v>4534</v>
      </c>
      <c r="H2379" s="1977" t="s">
        <v>106</v>
      </c>
      <c r="I2379" s="1979" t="s">
        <v>107</v>
      </c>
      <c r="J2379" s="2023">
        <v>1</v>
      </c>
      <c r="K2379" s="2006">
        <v>45231</v>
      </c>
      <c r="L2379" s="2006">
        <v>45747</v>
      </c>
      <c r="M2379" s="1982">
        <f t="shared" si="89"/>
        <v>73.714285714285708</v>
      </c>
      <c r="N2379" s="1983">
        <v>1</v>
      </c>
      <c r="O2379" s="1979" t="s">
        <v>4049</v>
      </c>
      <c r="P2379" s="1983">
        <f t="shared" si="90"/>
        <v>1</v>
      </c>
      <c r="Q2379" s="1984" t="str" cm="1">
        <f t="array" aca="1" ref="Q2379" ca="1">IF(ISNUMBER(P2379),IF(P2379=100%,"CUMPLIDA",IF(AND(ISNUMBER(L2379),ISNUMBER(INDIRECT("FECHA_"&amp;$B2379,1))), IF(L2379&lt;=INDIRECT("FECHA_"&amp;$B2379,1),"INCUMPLIDA","PROCESO"), "VERIFICAR FECHA")),"SIN VALOR AVANCE")</f>
        <v>CUMPLIDA</v>
      </c>
    </row>
    <row r="2380" spans="1:17" ht="165.75" x14ac:dyDescent="0.2">
      <c r="A2380" s="1990" t="s">
        <v>19</v>
      </c>
      <c r="B2380" s="1974" t="s">
        <v>14</v>
      </c>
      <c r="C2380" s="1976"/>
      <c r="D2380" s="1976"/>
      <c r="E2380" s="2027"/>
      <c r="F2380" s="1978"/>
      <c r="G2380" s="1977" t="s">
        <v>4535</v>
      </c>
      <c r="H2380" s="1977" t="s">
        <v>108</v>
      </c>
      <c r="I2380" s="1979" t="s">
        <v>109</v>
      </c>
      <c r="J2380" s="2023">
        <v>1</v>
      </c>
      <c r="K2380" s="2006">
        <v>45231</v>
      </c>
      <c r="L2380" s="2006">
        <v>45808</v>
      </c>
      <c r="M2380" s="1982">
        <f t="shared" si="89"/>
        <v>82.428571428571431</v>
      </c>
      <c r="N2380" s="1983">
        <v>0</v>
      </c>
      <c r="O2380" s="1979" t="s">
        <v>4053</v>
      </c>
      <c r="P2380" s="1983">
        <f t="shared" si="90"/>
        <v>0</v>
      </c>
      <c r="Q2380" s="1984" t="str" cm="1">
        <f t="array" aca="1" ref="Q2380" ca="1">IF(ISNUMBER(P2380),IF(P2380=100%,"CUMPLIDA",IF(AND(ISNUMBER(L2380),ISNUMBER(INDIRECT("FECHA_"&amp;$B2380,1))), IF(L2380&lt;=INDIRECT("FECHA_"&amp;$B2380,1),"INCUMPLIDA","PROCESO"), "VERIFICAR FECHA")),"SIN VALOR AVANCE")</f>
        <v>PROCESO</v>
      </c>
    </row>
    <row r="2381" spans="1:17" ht="45.75" x14ac:dyDescent="0.2">
      <c r="A2381" s="1990" t="s">
        <v>19</v>
      </c>
      <c r="B2381" s="1974" t="s">
        <v>14</v>
      </c>
      <c r="C2381" s="1976"/>
      <c r="D2381" s="1976"/>
      <c r="E2381" s="2027"/>
      <c r="F2381" s="1978"/>
      <c r="G2381" s="1977" t="s">
        <v>4536</v>
      </c>
      <c r="H2381" s="1977" t="s">
        <v>111</v>
      </c>
      <c r="I2381" s="1979" t="s">
        <v>112</v>
      </c>
      <c r="J2381" s="2023">
        <v>7</v>
      </c>
      <c r="K2381" s="2006">
        <v>46024</v>
      </c>
      <c r="L2381" s="2006">
        <v>46660</v>
      </c>
      <c r="M2381" s="1982">
        <f t="shared" si="89"/>
        <v>90.857142857142861</v>
      </c>
      <c r="N2381" s="1983">
        <v>0</v>
      </c>
      <c r="O2381" s="1979" t="s">
        <v>4049</v>
      </c>
      <c r="P2381" s="1983">
        <f t="shared" si="90"/>
        <v>0</v>
      </c>
      <c r="Q2381" s="1984" t="str" cm="1">
        <f t="array" aca="1" ref="Q2381" ca="1">IF(ISNUMBER(P2381),IF(P2381=100%,"CUMPLIDA",IF(AND(ISNUMBER(L2381),ISNUMBER(INDIRECT("FECHA_"&amp;$B2381,1))), IF(L2381&lt;=INDIRECT("FECHA_"&amp;$B2381,1),"INCUMPLIDA","PROCESO"), "VERIFICAR FECHA")),"SIN VALOR AVANCE")</f>
        <v>PROCESO</v>
      </c>
    </row>
    <row r="2382" spans="1:17" ht="120.75" x14ac:dyDescent="0.2">
      <c r="A2382" s="1990" t="s">
        <v>19</v>
      </c>
      <c r="B2382" s="1974" t="s">
        <v>14</v>
      </c>
      <c r="C2382" s="1976"/>
      <c r="D2382" s="1976"/>
      <c r="E2382" s="2027"/>
      <c r="F2382" s="1978"/>
      <c r="G2382" s="1977" t="s">
        <v>4537</v>
      </c>
      <c r="H2382" s="1977" t="s">
        <v>115</v>
      </c>
      <c r="I2382" s="1979" t="s">
        <v>116</v>
      </c>
      <c r="J2382" s="2023">
        <v>1</v>
      </c>
      <c r="K2382" s="2006">
        <v>46024</v>
      </c>
      <c r="L2382" s="2006">
        <v>46660</v>
      </c>
      <c r="M2382" s="1982">
        <f t="shared" si="89"/>
        <v>90.857142857142861</v>
      </c>
      <c r="N2382" s="1983">
        <v>0</v>
      </c>
      <c r="O2382" s="1979" t="s">
        <v>4050</v>
      </c>
      <c r="P2382" s="1983">
        <f t="shared" si="90"/>
        <v>0</v>
      </c>
      <c r="Q2382" s="1984" t="str" cm="1">
        <f t="array" aca="1" ref="Q2382" ca="1">IF(ISNUMBER(P2382),IF(P2382=100%,"CUMPLIDA",IF(AND(ISNUMBER(L2382),ISNUMBER(INDIRECT("FECHA_"&amp;$B2382,1))), IF(L2382&lt;=INDIRECT("FECHA_"&amp;$B2382,1),"INCUMPLIDA","PROCESO"), "VERIFICAR FECHA")),"SIN VALOR AVANCE")</f>
        <v>PROCESO</v>
      </c>
    </row>
    <row r="2383" spans="1:17" ht="165.75" x14ac:dyDescent="0.2">
      <c r="A2383" s="1990" t="s">
        <v>19</v>
      </c>
      <c r="B2383" s="1974" t="s">
        <v>14</v>
      </c>
      <c r="C2383" s="1976"/>
      <c r="D2383" s="1976"/>
      <c r="E2383" s="2027"/>
      <c r="F2383" s="1978"/>
      <c r="G2383" s="1977" t="s">
        <v>4538</v>
      </c>
      <c r="H2383" s="1977" t="s">
        <v>118</v>
      </c>
      <c r="I2383" s="1979" t="s">
        <v>119</v>
      </c>
      <c r="J2383" s="2023">
        <v>2</v>
      </c>
      <c r="K2383" s="2006">
        <v>46024</v>
      </c>
      <c r="L2383" s="2006">
        <v>46660</v>
      </c>
      <c r="M2383" s="1982">
        <f t="shared" si="89"/>
        <v>90.857142857142861</v>
      </c>
      <c r="N2383" s="1983">
        <v>0</v>
      </c>
      <c r="O2383" s="1979" t="s">
        <v>4053</v>
      </c>
      <c r="P2383" s="1983">
        <f t="shared" si="90"/>
        <v>0</v>
      </c>
      <c r="Q2383" s="1984" t="str" cm="1">
        <f t="array" aca="1" ref="Q2383" ca="1">IF(ISNUMBER(P2383),IF(P2383=100%,"CUMPLIDA",IF(AND(ISNUMBER(L2383),ISNUMBER(INDIRECT("FECHA_"&amp;$B2383,1))), IF(L2383&lt;=INDIRECT("FECHA_"&amp;$B2383,1),"INCUMPLIDA","PROCESO"), "VERIFICAR FECHA")),"SIN VALOR AVANCE")</f>
        <v>PROCESO</v>
      </c>
    </row>
    <row r="2384" spans="1:17" ht="105" x14ac:dyDescent="0.2">
      <c r="A2384" s="1990" t="s">
        <v>19</v>
      </c>
      <c r="B2384" s="1974" t="s">
        <v>14</v>
      </c>
      <c r="C2384" s="1976"/>
      <c r="D2384" s="1976"/>
      <c r="E2384" s="2027" t="s">
        <v>4539</v>
      </c>
      <c r="F2384" s="1978"/>
      <c r="G2384" s="2026" t="s">
        <v>4540</v>
      </c>
      <c r="H2384" s="2026" t="s">
        <v>4541</v>
      </c>
      <c r="I2384" s="2025" t="s">
        <v>4528</v>
      </c>
      <c r="J2384" s="2023">
        <v>12</v>
      </c>
      <c r="K2384" s="2024">
        <v>45689</v>
      </c>
      <c r="L2384" s="2024">
        <v>46053</v>
      </c>
      <c r="M2384" s="1982">
        <f t="shared" si="89"/>
        <v>52</v>
      </c>
      <c r="N2384" s="1983">
        <v>0</v>
      </c>
      <c r="O2384" s="2025" t="s">
        <v>6046</v>
      </c>
      <c r="P2384" s="1983">
        <f t="shared" si="90"/>
        <v>0</v>
      </c>
      <c r="Q2384" s="1984" t="str" cm="1">
        <f t="array" aca="1" ref="Q2384" ca="1">IF(ISNUMBER(P2384),IF(P2384=100%,"CUMPLIDA",IF(AND(ISNUMBER(L2384),ISNUMBER(INDIRECT("FECHA_"&amp;$B2384,1))), IF(L2384&lt;=INDIRECT("FECHA_"&amp;$B2384,1),"INCUMPLIDA","PROCESO"), "VERIFICAR FECHA")),"SIN VALOR AVANCE")</f>
        <v>PROCESO</v>
      </c>
    </row>
    <row r="2385" spans="1:17" ht="105.75" x14ac:dyDescent="0.2">
      <c r="A2385" s="1990" t="s">
        <v>19</v>
      </c>
      <c r="B2385" s="1974" t="s">
        <v>14</v>
      </c>
      <c r="C2385" s="1976"/>
      <c r="D2385" s="1976"/>
      <c r="E2385" s="2027"/>
      <c r="F2385" s="1978"/>
      <c r="G2385" s="2026" t="s">
        <v>4542</v>
      </c>
      <c r="H2385" s="2026" t="s">
        <v>4543</v>
      </c>
      <c r="I2385" s="2025" t="s">
        <v>4544</v>
      </c>
      <c r="J2385" s="2023">
        <v>4</v>
      </c>
      <c r="K2385" s="2024">
        <v>45689</v>
      </c>
      <c r="L2385" s="2024">
        <v>46053</v>
      </c>
      <c r="M2385" s="1982">
        <f t="shared" si="89"/>
        <v>52</v>
      </c>
      <c r="N2385" s="1983">
        <v>0</v>
      </c>
      <c r="O2385" s="2025" t="s">
        <v>6047</v>
      </c>
      <c r="P2385" s="1983">
        <f t="shared" si="90"/>
        <v>0</v>
      </c>
      <c r="Q2385" s="1984" t="str" cm="1">
        <f t="array" aca="1" ref="Q2385" ca="1">IF(ISNUMBER(P2385),IF(P2385=100%,"CUMPLIDA",IF(AND(ISNUMBER(L2385),ISNUMBER(INDIRECT("FECHA_"&amp;$B2385,1))), IF(L2385&lt;=INDIRECT("FECHA_"&amp;$B2385,1),"INCUMPLIDA","PROCESO"), "VERIFICAR FECHA")),"SIN VALOR AVANCE")</f>
        <v>PROCESO</v>
      </c>
    </row>
    <row r="2386" spans="1:17" ht="60" x14ac:dyDescent="0.2">
      <c r="A2386" s="1990" t="s">
        <v>19</v>
      </c>
      <c r="B2386" s="1974" t="s">
        <v>14</v>
      </c>
      <c r="C2386" s="1976"/>
      <c r="D2386" s="1976"/>
      <c r="E2386" s="2027" t="s">
        <v>4545</v>
      </c>
      <c r="F2386" s="1978"/>
      <c r="G2386" s="2026" t="s">
        <v>4546</v>
      </c>
      <c r="H2386" s="2026" t="s">
        <v>4547</v>
      </c>
      <c r="I2386" s="2025" t="s">
        <v>4548</v>
      </c>
      <c r="J2386" s="2023">
        <v>36</v>
      </c>
      <c r="K2386" s="2024">
        <v>45689</v>
      </c>
      <c r="L2386" s="2024">
        <v>46053</v>
      </c>
      <c r="M2386" s="1982">
        <f t="shared" si="89"/>
        <v>52</v>
      </c>
      <c r="N2386" s="1983">
        <v>0</v>
      </c>
      <c r="O2386" s="2030" t="s">
        <v>6048</v>
      </c>
      <c r="P2386" s="1983">
        <f t="shared" si="90"/>
        <v>0</v>
      </c>
      <c r="Q2386" s="1984" t="str" cm="1">
        <f t="array" aca="1" ref="Q2386" ca="1">IF(ISNUMBER(P2386),IF(P2386=100%,"CUMPLIDA",IF(AND(ISNUMBER(L2386),ISNUMBER(INDIRECT("FECHA_"&amp;$B2386,1))), IF(L2386&lt;=INDIRECT("FECHA_"&amp;$B2386,1),"INCUMPLIDA","PROCESO"), "VERIFICAR FECHA")),"SIN VALOR AVANCE")</f>
        <v>PROCESO</v>
      </c>
    </row>
    <row r="2387" spans="1:17" ht="45.75" x14ac:dyDescent="0.2">
      <c r="A2387" s="1990" t="s">
        <v>19</v>
      </c>
      <c r="B2387" s="1974" t="s">
        <v>14</v>
      </c>
      <c r="C2387" s="1976"/>
      <c r="D2387" s="1976"/>
      <c r="E2387" s="2027"/>
      <c r="F2387" s="1978"/>
      <c r="G2387" s="2026" t="s">
        <v>4549</v>
      </c>
      <c r="H2387" s="2026" t="s">
        <v>4048</v>
      </c>
      <c r="I2387" s="2025" t="s">
        <v>2795</v>
      </c>
      <c r="J2387" s="2023">
        <v>1</v>
      </c>
      <c r="K2387" s="2000">
        <v>45231</v>
      </c>
      <c r="L2387" s="2000">
        <v>45504</v>
      </c>
      <c r="M2387" s="1982">
        <f t="shared" si="89"/>
        <v>39</v>
      </c>
      <c r="N2387" s="1983">
        <v>1</v>
      </c>
      <c r="O2387" s="2025" t="s">
        <v>4049</v>
      </c>
      <c r="P2387" s="1983">
        <f t="shared" si="90"/>
        <v>1</v>
      </c>
      <c r="Q2387" s="1984" t="str" cm="1">
        <f t="array" aca="1" ref="Q2387" ca="1">IF(ISNUMBER(P2387),IF(P2387=100%,"CUMPLIDA",IF(AND(ISNUMBER(L2387),ISNUMBER(INDIRECT("FECHA_"&amp;$B2387,1))), IF(L2387&lt;=INDIRECT("FECHA_"&amp;$B2387,1),"INCUMPLIDA","PROCESO"), "VERIFICAR FECHA")),"SIN VALOR AVANCE")</f>
        <v>CUMPLIDA</v>
      </c>
    </row>
    <row r="2388" spans="1:17" ht="120.75" x14ac:dyDescent="0.2">
      <c r="A2388" s="1990" t="s">
        <v>19</v>
      </c>
      <c r="B2388" s="1974" t="s">
        <v>14</v>
      </c>
      <c r="C2388" s="1976"/>
      <c r="D2388" s="1976"/>
      <c r="E2388" s="2027"/>
      <c r="F2388" s="1978"/>
      <c r="G2388" s="2026" t="s">
        <v>4550</v>
      </c>
      <c r="H2388" s="2026" t="s">
        <v>2168</v>
      </c>
      <c r="I2388" s="2025" t="s">
        <v>99</v>
      </c>
      <c r="J2388" s="2023">
        <v>1</v>
      </c>
      <c r="K2388" s="2006">
        <v>45323</v>
      </c>
      <c r="L2388" s="2006">
        <v>45747</v>
      </c>
      <c r="M2388" s="1982">
        <f t="shared" si="89"/>
        <v>60.571428571428569</v>
      </c>
      <c r="N2388" s="1983">
        <v>1</v>
      </c>
      <c r="O2388" s="2025" t="s">
        <v>4050</v>
      </c>
      <c r="P2388" s="1983">
        <f t="shared" si="90"/>
        <v>1</v>
      </c>
      <c r="Q2388" s="1984" t="str" cm="1">
        <f t="array" aca="1" ref="Q2388" ca="1">IF(ISNUMBER(P2388),IF(P2388=100%,"CUMPLIDA",IF(AND(ISNUMBER(L2388),ISNUMBER(INDIRECT("FECHA_"&amp;$B2388,1))), IF(L2388&lt;=INDIRECT("FECHA_"&amp;$B2388,1),"INCUMPLIDA","PROCESO"), "VERIFICAR FECHA")),"SIN VALOR AVANCE")</f>
        <v>CUMPLIDA</v>
      </c>
    </row>
    <row r="2389" spans="1:17" ht="45.75" x14ac:dyDescent="0.2">
      <c r="A2389" s="1990" t="s">
        <v>19</v>
      </c>
      <c r="B2389" s="1974" t="s">
        <v>14</v>
      </c>
      <c r="C2389" s="1976"/>
      <c r="D2389" s="1976"/>
      <c r="E2389" s="2027"/>
      <c r="F2389" s="1978"/>
      <c r="G2389" s="2026" t="s">
        <v>4551</v>
      </c>
      <c r="H2389" s="2026" t="s">
        <v>101</v>
      </c>
      <c r="I2389" s="2025" t="s">
        <v>102</v>
      </c>
      <c r="J2389" s="2023">
        <v>1</v>
      </c>
      <c r="K2389" s="2006">
        <v>45323</v>
      </c>
      <c r="L2389" s="2006">
        <v>45747</v>
      </c>
      <c r="M2389" s="1982">
        <f t="shared" si="89"/>
        <v>60.571428571428569</v>
      </c>
      <c r="N2389" s="1983">
        <v>1</v>
      </c>
      <c r="O2389" s="2025" t="s">
        <v>4049</v>
      </c>
      <c r="P2389" s="1983">
        <f t="shared" si="90"/>
        <v>1</v>
      </c>
      <c r="Q2389" s="1984" t="str" cm="1">
        <f t="array" aca="1" ref="Q2389" ca="1">IF(ISNUMBER(P2389),IF(P2389=100%,"CUMPLIDA",IF(AND(ISNUMBER(L2389),ISNUMBER(INDIRECT("FECHA_"&amp;$B2389,1))), IF(L2389&lt;=INDIRECT("FECHA_"&amp;$B2389,1),"INCUMPLIDA","PROCESO"), "VERIFICAR FECHA")),"SIN VALOR AVANCE")</f>
        <v>CUMPLIDA</v>
      </c>
    </row>
    <row r="2390" spans="1:17" ht="45.75" x14ac:dyDescent="0.2">
      <c r="A2390" s="1990" t="s">
        <v>19</v>
      </c>
      <c r="B2390" s="1974" t="s">
        <v>14</v>
      </c>
      <c r="C2390" s="1976"/>
      <c r="D2390" s="1976"/>
      <c r="E2390" s="2027"/>
      <c r="F2390" s="1978"/>
      <c r="G2390" s="2026" t="s">
        <v>4552</v>
      </c>
      <c r="H2390" s="2026" t="s">
        <v>238</v>
      </c>
      <c r="I2390" s="2025" t="s">
        <v>239</v>
      </c>
      <c r="J2390" s="2023">
        <v>1</v>
      </c>
      <c r="K2390" s="2006">
        <v>45231</v>
      </c>
      <c r="L2390" s="2006">
        <v>45747</v>
      </c>
      <c r="M2390" s="1982">
        <f t="shared" si="89"/>
        <v>73.714285714285708</v>
      </c>
      <c r="N2390" s="1983">
        <v>1</v>
      </c>
      <c r="O2390" s="2025" t="s">
        <v>4049</v>
      </c>
      <c r="P2390" s="1983">
        <f t="shared" si="90"/>
        <v>1</v>
      </c>
      <c r="Q2390" s="1984" t="str" cm="1">
        <f t="array" aca="1" ref="Q2390" ca="1">IF(ISNUMBER(P2390),IF(P2390=100%,"CUMPLIDA",IF(AND(ISNUMBER(L2390),ISNUMBER(INDIRECT("FECHA_"&amp;$B2390,1))), IF(L2390&lt;=INDIRECT("FECHA_"&amp;$B2390,1),"INCUMPLIDA","PROCESO"), "VERIFICAR FECHA")),"SIN VALOR AVANCE")</f>
        <v>CUMPLIDA</v>
      </c>
    </row>
    <row r="2391" spans="1:17" ht="120.75" x14ac:dyDescent="0.2">
      <c r="A2391" s="1990" t="s">
        <v>19</v>
      </c>
      <c r="B2391" s="1974" t="s">
        <v>14</v>
      </c>
      <c r="C2391" s="1976"/>
      <c r="D2391" s="1976"/>
      <c r="E2391" s="2027"/>
      <c r="F2391" s="1978"/>
      <c r="G2391" s="2026" t="s">
        <v>4553</v>
      </c>
      <c r="H2391" s="2026" t="s">
        <v>104</v>
      </c>
      <c r="I2391" s="2025" t="s">
        <v>105</v>
      </c>
      <c r="J2391" s="2023">
        <v>1</v>
      </c>
      <c r="K2391" s="2006">
        <v>45323</v>
      </c>
      <c r="L2391" s="2006">
        <v>45747</v>
      </c>
      <c r="M2391" s="1982">
        <f t="shared" si="89"/>
        <v>60.571428571428569</v>
      </c>
      <c r="N2391" s="1983">
        <v>1</v>
      </c>
      <c r="O2391" s="2025" t="s">
        <v>4050</v>
      </c>
      <c r="P2391" s="1983">
        <f t="shared" si="90"/>
        <v>1</v>
      </c>
      <c r="Q2391" s="1984" t="str" cm="1">
        <f t="array" aca="1" ref="Q2391" ca="1">IF(ISNUMBER(P2391),IF(P2391=100%,"CUMPLIDA",IF(AND(ISNUMBER(L2391),ISNUMBER(INDIRECT("FECHA_"&amp;$B2391,1))), IF(L2391&lt;=INDIRECT("FECHA_"&amp;$B2391,1),"INCUMPLIDA","PROCESO"), "VERIFICAR FECHA")),"SIN VALOR AVANCE")</f>
        <v>CUMPLIDA</v>
      </c>
    </row>
    <row r="2392" spans="1:17" ht="45.75" x14ac:dyDescent="0.2">
      <c r="A2392" s="1990" t="s">
        <v>19</v>
      </c>
      <c r="B2392" s="1974" t="s">
        <v>14</v>
      </c>
      <c r="C2392" s="1976"/>
      <c r="D2392" s="1976"/>
      <c r="E2392" s="2027"/>
      <c r="F2392" s="1978"/>
      <c r="G2392" s="2026" t="s">
        <v>4554</v>
      </c>
      <c r="H2392" s="2026" t="s">
        <v>106</v>
      </c>
      <c r="I2392" s="2025" t="s">
        <v>107</v>
      </c>
      <c r="J2392" s="2023">
        <v>1</v>
      </c>
      <c r="K2392" s="2006">
        <v>45231</v>
      </c>
      <c r="L2392" s="2006">
        <v>45747</v>
      </c>
      <c r="M2392" s="1982">
        <f t="shared" si="89"/>
        <v>73.714285714285708</v>
      </c>
      <c r="N2392" s="1983">
        <v>1</v>
      </c>
      <c r="O2392" s="2025" t="s">
        <v>4049</v>
      </c>
      <c r="P2392" s="1983">
        <f t="shared" si="90"/>
        <v>1</v>
      </c>
      <c r="Q2392" s="1984" t="str" cm="1">
        <f t="array" aca="1" ref="Q2392" ca="1">IF(ISNUMBER(P2392),IF(P2392=100%,"CUMPLIDA",IF(AND(ISNUMBER(L2392),ISNUMBER(INDIRECT("FECHA_"&amp;$B2392,1))), IF(L2392&lt;=INDIRECT("FECHA_"&amp;$B2392,1),"INCUMPLIDA","PROCESO"), "VERIFICAR FECHA")),"SIN VALOR AVANCE")</f>
        <v>CUMPLIDA</v>
      </c>
    </row>
    <row r="2393" spans="1:17" ht="120.75" x14ac:dyDescent="0.2">
      <c r="A2393" s="1990" t="s">
        <v>19</v>
      </c>
      <c r="B2393" s="1974" t="s">
        <v>14</v>
      </c>
      <c r="C2393" s="1976"/>
      <c r="D2393" s="1976"/>
      <c r="E2393" s="2027"/>
      <c r="F2393" s="1978"/>
      <c r="G2393" s="2026" t="s">
        <v>4555</v>
      </c>
      <c r="H2393" s="2026" t="s">
        <v>108</v>
      </c>
      <c r="I2393" s="2025" t="s">
        <v>109</v>
      </c>
      <c r="J2393" s="2023">
        <v>1</v>
      </c>
      <c r="K2393" s="2006">
        <v>45231</v>
      </c>
      <c r="L2393" s="2006">
        <v>45808</v>
      </c>
      <c r="M2393" s="1982">
        <f t="shared" si="89"/>
        <v>82.428571428571431</v>
      </c>
      <c r="N2393" s="1983">
        <v>0</v>
      </c>
      <c r="O2393" s="2025" t="s">
        <v>4050</v>
      </c>
      <c r="P2393" s="1983">
        <f t="shared" si="90"/>
        <v>0</v>
      </c>
      <c r="Q2393" s="1984" t="str" cm="1">
        <f t="array" aca="1" ref="Q2393" ca="1">IF(ISNUMBER(P2393),IF(P2393=100%,"CUMPLIDA",IF(AND(ISNUMBER(L2393),ISNUMBER(INDIRECT("FECHA_"&amp;$B2393,1))), IF(L2393&lt;=INDIRECT("FECHA_"&amp;$B2393,1),"INCUMPLIDA","PROCESO"), "VERIFICAR FECHA")),"SIN VALOR AVANCE")</f>
        <v>PROCESO</v>
      </c>
    </row>
    <row r="2394" spans="1:17" ht="45.75" x14ac:dyDescent="0.2">
      <c r="A2394" s="1990" t="s">
        <v>19</v>
      </c>
      <c r="B2394" s="1974" t="s">
        <v>14</v>
      </c>
      <c r="C2394" s="1976"/>
      <c r="D2394" s="1976"/>
      <c r="E2394" s="2027"/>
      <c r="F2394" s="1978"/>
      <c r="G2394" s="2026" t="s">
        <v>4556</v>
      </c>
      <c r="H2394" s="2026" t="s">
        <v>111</v>
      </c>
      <c r="I2394" s="2025" t="s">
        <v>112</v>
      </c>
      <c r="J2394" s="2023">
        <v>7</v>
      </c>
      <c r="K2394" s="2006">
        <v>46024</v>
      </c>
      <c r="L2394" s="2006">
        <v>46660</v>
      </c>
      <c r="M2394" s="1982">
        <f t="shared" si="89"/>
        <v>90.857142857142861</v>
      </c>
      <c r="N2394" s="1983">
        <v>0</v>
      </c>
      <c r="O2394" s="2025" t="s">
        <v>4049</v>
      </c>
      <c r="P2394" s="1983">
        <f t="shared" si="90"/>
        <v>0</v>
      </c>
      <c r="Q2394" s="1984" t="str" cm="1">
        <f t="array" aca="1" ref="Q2394" ca="1">IF(ISNUMBER(P2394),IF(P2394=100%,"CUMPLIDA",IF(AND(ISNUMBER(L2394),ISNUMBER(INDIRECT("FECHA_"&amp;$B2394,1))), IF(L2394&lt;=INDIRECT("FECHA_"&amp;$B2394,1),"INCUMPLIDA","PROCESO"), "VERIFICAR FECHA")),"SIN VALOR AVANCE")</f>
        <v>PROCESO</v>
      </c>
    </row>
    <row r="2395" spans="1:17" ht="120.75" x14ac:dyDescent="0.2">
      <c r="A2395" s="1990" t="s">
        <v>19</v>
      </c>
      <c r="B2395" s="1974" t="s">
        <v>14</v>
      </c>
      <c r="C2395" s="1976"/>
      <c r="D2395" s="1976"/>
      <c r="E2395" s="2027"/>
      <c r="F2395" s="1978"/>
      <c r="G2395" s="2026" t="s">
        <v>4557</v>
      </c>
      <c r="H2395" s="2026" t="s">
        <v>115</v>
      </c>
      <c r="I2395" s="2025" t="s">
        <v>116</v>
      </c>
      <c r="J2395" s="2023">
        <v>1</v>
      </c>
      <c r="K2395" s="2006">
        <v>46024</v>
      </c>
      <c r="L2395" s="2006">
        <v>46660</v>
      </c>
      <c r="M2395" s="1982">
        <f t="shared" si="89"/>
        <v>90.857142857142861</v>
      </c>
      <c r="N2395" s="1983">
        <v>0</v>
      </c>
      <c r="O2395" s="2025" t="s">
        <v>4050</v>
      </c>
      <c r="P2395" s="1983">
        <f t="shared" si="90"/>
        <v>0</v>
      </c>
      <c r="Q2395" s="1984" t="str" cm="1">
        <f t="array" aca="1" ref="Q2395" ca="1">IF(ISNUMBER(P2395),IF(P2395=100%,"CUMPLIDA",IF(AND(ISNUMBER(L2395),ISNUMBER(INDIRECT("FECHA_"&amp;$B2395,1))), IF(L2395&lt;=INDIRECT("FECHA_"&amp;$B2395,1),"INCUMPLIDA","PROCESO"), "VERIFICAR FECHA")),"SIN VALOR AVANCE")</f>
        <v>PROCESO</v>
      </c>
    </row>
    <row r="2396" spans="1:17" ht="120.75" x14ac:dyDescent="0.2">
      <c r="A2396" s="1990" t="s">
        <v>19</v>
      </c>
      <c r="B2396" s="1974" t="s">
        <v>14</v>
      </c>
      <c r="C2396" s="1976"/>
      <c r="D2396" s="1976"/>
      <c r="E2396" s="2027"/>
      <c r="F2396" s="1978"/>
      <c r="G2396" s="2026" t="s">
        <v>4558</v>
      </c>
      <c r="H2396" s="2026" t="s">
        <v>118</v>
      </c>
      <c r="I2396" s="2025" t="s">
        <v>119</v>
      </c>
      <c r="J2396" s="2023">
        <v>2</v>
      </c>
      <c r="K2396" s="2006">
        <v>46024</v>
      </c>
      <c r="L2396" s="2006">
        <v>46660</v>
      </c>
      <c r="M2396" s="1982">
        <f t="shared" si="89"/>
        <v>90.857142857142861</v>
      </c>
      <c r="N2396" s="1983">
        <v>0</v>
      </c>
      <c r="O2396" s="2025" t="s">
        <v>4050</v>
      </c>
      <c r="P2396" s="1983">
        <f t="shared" si="90"/>
        <v>0</v>
      </c>
      <c r="Q2396" s="1984" t="str" cm="1">
        <f t="array" aca="1" ref="Q2396" ca="1">IF(ISNUMBER(P2396),IF(P2396=100%,"CUMPLIDA",IF(AND(ISNUMBER(L2396),ISNUMBER(INDIRECT("FECHA_"&amp;$B2396,1))), IF(L2396&lt;=INDIRECT("FECHA_"&amp;$B2396,1),"INCUMPLIDA","PROCESO"), "VERIFICAR FECHA")),"SIN VALOR AVANCE")</f>
        <v>PROCESO</v>
      </c>
    </row>
    <row r="2397" spans="1:17" ht="75" x14ac:dyDescent="0.2">
      <c r="A2397" s="1990" t="s">
        <v>19</v>
      </c>
      <c r="B2397" s="1974" t="s">
        <v>14</v>
      </c>
      <c r="C2397" s="1976"/>
      <c r="D2397" s="1976"/>
      <c r="E2397" s="2027" t="s">
        <v>4559</v>
      </c>
      <c r="F2397" s="1978"/>
      <c r="G2397" s="2026" t="s">
        <v>4560</v>
      </c>
      <c r="H2397" s="2026" t="s">
        <v>4561</v>
      </c>
      <c r="I2397" s="2025" t="s">
        <v>4562</v>
      </c>
      <c r="J2397" s="2023">
        <v>3</v>
      </c>
      <c r="K2397" s="2024">
        <v>45689</v>
      </c>
      <c r="L2397" s="2024">
        <v>45777</v>
      </c>
      <c r="M2397" s="1982">
        <f t="shared" si="89"/>
        <v>12.571428571428571</v>
      </c>
      <c r="N2397" s="1983">
        <v>0</v>
      </c>
      <c r="O2397" s="2025" t="s">
        <v>6049</v>
      </c>
      <c r="P2397" s="1983">
        <f t="shared" si="90"/>
        <v>0</v>
      </c>
      <c r="Q2397" s="1984" t="str" cm="1">
        <f t="array" aca="1" ref="Q2397" ca="1">IF(ISNUMBER(P2397),IF(P2397=100%,"CUMPLIDA",IF(AND(ISNUMBER(L2397),ISNUMBER(INDIRECT("FECHA_"&amp;$B2397,1))), IF(L2397&lt;=INDIRECT("FECHA_"&amp;$B2397,1),"INCUMPLIDA","PROCESO"), "VERIFICAR FECHA")),"SIN VALOR AVANCE")</f>
        <v>PROCESO</v>
      </c>
    </row>
    <row r="2398" spans="1:17" ht="120" x14ac:dyDescent="0.2">
      <c r="A2398" s="1990" t="s">
        <v>19</v>
      </c>
      <c r="B2398" s="1974" t="s">
        <v>14</v>
      </c>
      <c r="C2398" s="1976"/>
      <c r="D2398" s="1976"/>
      <c r="E2398" s="2027"/>
      <c r="F2398" s="1978"/>
      <c r="G2398" s="2026" t="s">
        <v>4563</v>
      </c>
      <c r="H2398" s="2026" t="s">
        <v>4564</v>
      </c>
      <c r="I2398" s="2025" t="s">
        <v>4565</v>
      </c>
      <c r="J2398" s="2023">
        <v>36</v>
      </c>
      <c r="K2398" s="2024">
        <v>45689</v>
      </c>
      <c r="L2398" s="2024">
        <v>46053</v>
      </c>
      <c r="M2398" s="1982">
        <f t="shared" si="89"/>
        <v>52</v>
      </c>
      <c r="N2398" s="1983">
        <v>0</v>
      </c>
      <c r="O2398" s="2025" t="s">
        <v>6049</v>
      </c>
      <c r="P2398" s="1983">
        <f t="shared" si="90"/>
        <v>0</v>
      </c>
      <c r="Q2398" s="1984" t="str" cm="1">
        <f t="array" aca="1" ref="Q2398" ca="1">IF(ISNUMBER(P2398),IF(P2398=100%,"CUMPLIDA",IF(AND(ISNUMBER(L2398),ISNUMBER(INDIRECT("FECHA_"&amp;$B2398,1))), IF(L2398&lt;=INDIRECT("FECHA_"&amp;$B2398,1),"INCUMPLIDA","PROCESO"), "VERIFICAR FECHA")),"SIN VALOR AVANCE")</f>
        <v>PROCESO</v>
      </c>
    </row>
    <row r="2399" spans="1:17" ht="45.75" x14ac:dyDescent="0.2">
      <c r="A2399" s="1990" t="s">
        <v>19</v>
      </c>
      <c r="B2399" s="1974" t="s">
        <v>14</v>
      </c>
      <c r="C2399" s="1976"/>
      <c r="D2399" s="1976"/>
      <c r="E2399" s="2027" t="s">
        <v>4566</v>
      </c>
      <c r="F2399" s="1978"/>
      <c r="G2399" s="2026" t="s">
        <v>4567</v>
      </c>
      <c r="H2399" s="2026" t="s">
        <v>4568</v>
      </c>
      <c r="I2399" s="2025" t="s">
        <v>4569</v>
      </c>
      <c r="J2399" s="2023">
        <v>1</v>
      </c>
      <c r="K2399" s="2024">
        <v>45689</v>
      </c>
      <c r="L2399" s="2024">
        <v>45777</v>
      </c>
      <c r="M2399" s="1982">
        <f t="shared" si="89"/>
        <v>12.571428571428571</v>
      </c>
      <c r="N2399" s="1983">
        <v>0</v>
      </c>
      <c r="O2399" s="2025" t="s">
        <v>6050</v>
      </c>
      <c r="P2399" s="1983">
        <f t="shared" si="90"/>
        <v>0</v>
      </c>
      <c r="Q2399" s="1984" t="str" cm="1">
        <f t="array" aca="1" ref="Q2399" ca="1">IF(ISNUMBER(P2399),IF(P2399=100%,"CUMPLIDA",IF(AND(ISNUMBER(L2399),ISNUMBER(INDIRECT("FECHA_"&amp;$B2399,1))), IF(L2399&lt;=INDIRECT("FECHA_"&amp;$B2399,1),"INCUMPLIDA","PROCESO"), "VERIFICAR FECHA")),"SIN VALOR AVANCE")</f>
        <v>PROCESO</v>
      </c>
    </row>
    <row r="2400" spans="1:17" ht="75" x14ac:dyDescent="0.2">
      <c r="A2400" s="1990" t="s">
        <v>19</v>
      </c>
      <c r="B2400" s="1974" t="s">
        <v>14</v>
      </c>
      <c r="C2400" s="1976"/>
      <c r="D2400" s="1976"/>
      <c r="E2400" s="2027"/>
      <c r="F2400" s="1978"/>
      <c r="G2400" s="2026" t="s">
        <v>4570</v>
      </c>
      <c r="H2400" s="2026" t="s">
        <v>4561</v>
      </c>
      <c r="I2400" s="2025" t="s">
        <v>4562</v>
      </c>
      <c r="J2400" s="2023">
        <v>3</v>
      </c>
      <c r="K2400" s="2024">
        <v>45689</v>
      </c>
      <c r="L2400" s="2024">
        <v>45777</v>
      </c>
      <c r="M2400" s="1982">
        <f t="shared" si="89"/>
        <v>12.571428571428571</v>
      </c>
      <c r="N2400" s="1983">
        <v>0</v>
      </c>
      <c r="O2400" s="2025" t="s">
        <v>6051</v>
      </c>
      <c r="P2400" s="1983">
        <f t="shared" si="90"/>
        <v>0</v>
      </c>
      <c r="Q2400" s="1984" t="str" cm="1">
        <f t="array" aca="1" ref="Q2400" ca="1">IF(ISNUMBER(P2400),IF(P2400=100%,"CUMPLIDA",IF(AND(ISNUMBER(L2400),ISNUMBER(INDIRECT("FECHA_"&amp;$B2400,1))), IF(L2400&lt;=INDIRECT("FECHA_"&amp;$B2400,1),"INCUMPLIDA","PROCESO"), "VERIFICAR FECHA")),"SIN VALOR AVANCE")</f>
        <v>PROCESO</v>
      </c>
    </row>
    <row r="2401" spans="1:17" ht="75" x14ac:dyDescent="0.2">
      <c r="A2401" s="1990" t="s">
        <v>19</v>
      </c>
      <c r="B2401" s="1974" t="s">
        <v>14</v>
      </c>
      <c r="C2401" s="1976"/>
      <c r="D2401" s="1976"/>
      <c r="E2401" s="2027"/>
      <c r="F2401" s="1978"/>
      <c r="G2401" s="2026" t="s">
        <v>4571</v>
      </c>
      <c r="H2401" s="2026" t="s">
        <v>4561</v>
      </c>
      <c r="I2401" s="2025" t="s">
        <v>4562</v>
      </c>
      <c r="J2401" s="2023">
        <v>3</v>
      </c>
      <c r="K2401" s="2024">
        <v>45689</v>
      </c>
      <c r="L2401" s="2024">
        <v>45777</v>
      </c>
      <c r="M2401" s="1982">
        <f t="shared" si="89"/>
        <v>12.571428571428571</v>
      </c>
      <c r="N2401" s="1983">
        <v>0</v>
      </c>
      <c r="O2401" s="2025" t="s">
        <v>6049</v>
      </c>
      <c r="P2401" s="1983">
        <f t="shared" si="90"/>
        <v>0</v>
      </c>
      <c r="Q2401" s="1984" t="str" cm="1">
        <f t="array" aca="1" ref="Q2401" ca="1">IF(ISNUMBER(P2401),IF(P2401=100%,"CUMPLIDA",IF(AND(ISNUMBER(L2401),ISNUMBER(INDIRECT("FECHA_"&amp;$B2401,1))), IF(L2401&lt;=INDIRECT("FECHA_"&amp;$B2401,1),"INCUMPLIDA","PROCESO"), "VERIFICAR FECHA")),"SIN VALOR AVANCE")</f>
        <v>PROCESO</v>
      </c>
    </row>
    <row r="2402" spans="1:17" ht="45.75" x14ac:dyDescent="0.2">
      <c r="A2402" s="1990" t="s">
        <v>19</v>
      </c>
      <c r="B2402" s="1974" t="s">
        <v>14</v>
      </c>
      <c r="C2402" s="1976"/>
      <c r="D2402" s="1976"/>
      <c r="E2402" s="2027" t="s">
        <v>4572</v>
      </c>
      <c r="F2402" s="1978"/>
      <c r="G2402" s="2026" t="s">
        <v>4573</v>
      </c>
      <c r="H2402" s="2026" t="s">
        <v>4574</v>
      </c>
      <c r="I2402" s="2025" t="s">
        <v>4569</v>
      </c>
      <c r="J2402" s="2023">
        <v>1</v>
      </c>
      <c r="K2402" s="2024">
        <v>45689</v>
      </c>
      <c r="L2402" s="2024">
        <v>45777</v>
      </c>
      <c r="M2402" s="1982">
        <f t="shared" si="89"/>
        <v>12.571428571428571</v>
      </c>
      <c r="N2402" s="1983">
        <v>0</v>
      </c>
      <c r="O2402" s="2025" t="s">
        <v>6050</v>
      </c>
      <c r="P2402" s="1983">
        <f t="shared" si="90"/>
        <v>0</v>
      </c>
      <c r="Q2402" s="1984" t="str" cm="1">
        <f t="array" aca="1" ref="Q2402" ca="1">IF(ISNUMBER(P2402),IF(P2402=100%,"CUMPLIDA",IF(AND(ISNUMBER(L2402),ISNUMBER(INDIRECT("FECHA_"&amp;$B2402,1))), IF(L2402&lt;=INDIRECT("FECHA_"&amp;$B2402,1),"INCUMPLIDA","PROCESO"), "VERIFICAR FECHA")),"SIN VALOR AVANCE")</f>
        <v>PROCESO</v>
      </c>
    </row>
    <row r="2403" spans="1:17" ht="45.75" x14ac:dyDescent="0.2">
      <c r="A2403" s="1990" t="s">
        <v>19</v>
      </c>
      <c r="B2403" s="1974" t="s">
        <v>14</v>
      </c>
      <c r="C2403" s="1976"/>
      <c r="D2403" s="1976"/>
      <c r="E2403" s="2027"/>
      <c r="F2403" s="1978"/>
      <c r="G2403" s="2026" t="s">
        <v>4575</v>
      </c>
      <c r="H2403" s="2026" t="s">
        <v>4048</v>
      </c>
      <c r="I2403" s="2025" t="s">
        <v>2795</v>
      </c>
      <c r="J2403" s="2023">
        <v>1</v>
      </c>
      <c r="K2403" s="2000">
        <v>45231</v>
      </c>
      <c r="L2403" s="2000">
        <v>45504</v>
      </c>
      <c r="M2403" s="1982">
        <f t="shared" si="89"/>
        <v>39</v>
      </c>
      <c r="N2403" s="1983">
        <v>1</v>
      </c>
      <c r="O2403" s="2025" t="s">
        <v>4049</v>
      </c>
      <c r="P2403" s="1983">
        <f t="shared" si="90"/>
        <v>1</v>
      </c>
      <c r="Q2403" s="1984" t="str" cm="1">
        <f t="array" aca="1" ref="Q2403" ca="1">IF(ISNUMBER(P2403),IF(P2403=100%,"CUMPLIDA",IF(AND(ISNUMBER(L2403),ISNUMBER(INDIRECT("FECHA_"&amp;$B2403,1))), IF(L2403&lt;=INDIRECT("FECHA_"&amp;$B2403,1),"INCUMPLIDA","PROCESO"), "VERIFICAR FECHA")),"SIN VALOR AVANCE")</f>
        <v>CUMPLIDA</v>
      </c>
    </row>
    <row r="2404" spans="1:17" ht="120.75" x14ac:dyDescent="0.2">
      <c r="A2404" s="1990" t="s">
        <v>19</v>
      </c>
      <c r="B2404" s="1974" t="s">
        <v>14</v>
      </c>
      <c r="C2404" s="1976"/>
      <c r="D2404" s="1976"/>
      <c r="E2404" s="2027"/>
      <c r="F2404" s="1978"/>
      <c r="G2404" s="2026" t="s">
        <v>4576</v>
      </c>
      <c r="H2404" s="2026" t="s">
        <v>2168</v>
      </c>
      <c r="I2404" s="2025" t="s">
        <v>99</v>
      </c>
      <c r="J2404" s="2023">
        <v>1</v>
      </c>
      <c r="K2404" s="2006">
        <v>45323</v>
      </c>
      <c r="L2404" s="2006">
        <v>45747</v>
      </c>
      <c r="M2404" s="1982">
        <f t="shared" si="89"/>
        <v>60.571428571428569</v>
      </c>
      <c r="N2404" s="1983">
        <v>1</v>
      </c>
      <c r="O2404" s="2025" t="s">
        <v>4050</v>
      </c>
      <c r="P2404" s="1983">
        <f t="shared" si="90"/>
        <v>1</v>
      </c>
      <c r="Q2404" s="1984" t="str" cm="1">
        <f t="array" aca="1" ref="Q2404" ca="1">IF(ISNUMBER(P2404),IF(P2404=100%,"CUMPLIDA",IF(AND(ISNUMBER(L2404),ISNUMBER(INDIRECT("FECHA_"&amp;$B2404,1))), IF(L2404&lt;=INDIRECT("FECHA_"&amp;$B2404,1),"INCUMPLIDA","PROCESO"), "VERIFICAR FECHA")),"SIN VALOR AVANCE")</f>
        <v>CUMPLIDA</v>
      </c>
    </row>
    <row r="2405" spans="1:17" ht="45.75" x14ac:dyDescent="0.2">
      <c r="A2405" s="1990" t="s">
        <v>19</v>
      </c>
      <c r="B2405" s="1974" t="s">
        <v>14</v>
      </c>
      <c r="C2405" s="1976"/>
      <c r="D2405" s="1976"/>
      <c r="E2405" s="2027"/>
      <c r="F2405" s="1978"/>
      <c r="G2405" s="2026" t="s">
        <v>4577</v>
      </c>
      <c r="H2405" s="2026" t="s">
        <v>101</v>
      </c>
      <c r="I2405" s="2025" t="s">
        <v>102</v>
      </c>
      <c r="J2405" s="2023">
        <v>1</v>
      </c>
      <c r="K2405" s="2006">
        <v>45323</v>
      </c>
      <c r="L2405" s="2006">
        <v>45747</v>
      </c>
      <c r="M2405" s="1982">
        <f t="shared" si="89"/>
        <v>60.571428571428569</v>
      </c>
      <c r="N2405" s="1983">
        <v>1</v>
      </c>
      <c r="O2405" s="2025" t="s">
        <v>4049</v>
      </c>
      <c r="P2405" s="1983">
        <f t="shared" si="90"/>
        <v>1</v>
      </c>
      <c r="Q2405" s="1984" t="str" cm="1">
        <f t="array" aca="1" ref="Q2405" ca="1">IF(ISNUMBER(P2405),IF(P2405=100%,"CUMPLIDA",IF(AND(ISNUMBER(L2405),ISNUMBER(INDIRECT("FECHA_"&amp;$B2405,1))), IF(L2405&lt;=INDIRECT("FECHA_"&amp;$B2405,1),"INCUMPLIDA","PROCESO"), "VERIFICAR FECHA")),"SIN VALOR AVANCE")</f>
        <v>CUMPLIDA</v>
      </c>
    </row>
    <row r="2406" spans="1:17" ht="45.75" x14ac:dyDescent="0.2">
      <c r="A2406" s="1990" t="s">
        <v>19</v>
      </c>
      <c r="B2406" s="1974" t="s">
        <v>14</v>
      </c>
      <c r="C2406" s="1976"/>
      <c r="D2406" s="1976"/>
      <c r="E2406" s="2027"/>
      <c r="F2406" s="1978"/>
      <c r="G2406" s="2026" t="s">
        <v>4578</v>
      </c>
      <c r="H2406" s="2026" t="s">
        <v>238</v>
      </c>
      <c r="I2406" s="2025" t="s">
        <v>239</v>
      </c>
      <c r="J2406" s="2023">
        <v>1</v>
      </c>
      <c r="K2406" s="2006">
        <v>45231</v>
      </c>
      <c r="L2406" s="2006">
        <v>45747</v>
      </c>
      <c r="M2406" s="1982">
        <f t="shared" si="89"/>
        <v>73.714285714285708</v>
      </c>
      <c r="N2406" s="1983">
        <v>1</v>
      </c>
      <c r="O2406" s="2025" t="s">
        <v>4049</v>
      </c>
      <c r="P2406" s="1983">
        <f t="shared" si="90"/>
        <v>1</v>
      </c>
      <c r="Q2406" s="1984" t="str" cm="1">
        <f t="array" aca="1" ref="Q2406" ca="1">IF(ISNUMBER(P2406),IF(P2406=100%,"CUMPLIDA",IF(AND(ISNUMBER(L2406),ISNUMBER(INDIRECT("FECHA_"&amp;$B2406,1))), IF(L2406&lt;=INDIRECT("FECHA_"&amp;$B2406,1),"INCUMPLIDA","PROCESO"), "VERIFICAR FECHA")),"SIN VALOR AVANCE")</f>
        <v>CUMPLIDA</v>
      </c>
    </row>
    <row r="2407" spans="1:17" ht="120.75" x14ac:dyDescent="0.2">
      <c r="A2407" s="1990" t="s">
        <v>19</v>
      </c>
      <c r="B2407" s="1974" t="s">
        <v>14</v>
      </c>
      <c r="C2407" s="1976"/>
      <c r="D2407" s="1976"/>
      <c r="E2407" s="2027"/>
      <c r="F2407" s="1978"/>
      <c r="G2407" s="2026" t="s">
        <v>4579</v>
      </c>
      <c r="H2407" s="2026" t="s">
        <v>104</v>
      </c>
      <c r="I2407" s="2025" t="s">
        <v>105</v>
      </c>
      <c r="J2407" s="2023">
        <v>1</v>
      </c>
      <c r="K2407" s="2006">
        <v>45323</v>
      </c>
      <c r="L2407" s="2006">
        <v>45747</v>
      </c>
      <c r="M2407" s="1982">
        <f t="shared" si="89"/>
        <v>60.571428571428569</v>
      </c>
      <c r="N2407" s="1983">
        <v>1</v>
      </c>
      <c r="O2407" s="2025" t="s">
        <v>4050</v>
      </c>
      <c r="P2407" s="1983">
        <f t="shared" si="90"/>
        <v>1</v>
      </c>
      <c r="Q2407" s="1984" t="str" cm="1">
        <f t="array" aca="1" ref="Q2407" ca="1">IF(ISNUMBER(P2407),IF(P2407=100%,"CUMPLIDA",IF(AND(ISNUMBER(L2407),ISNUMBER(INDIRECT("FECHA_"&amp;$B2407,1))), IF(L2407&lt;=INDIRECT("FECHA_"&amp;$B2407,1),"INCUMPLIDA","PROCESO"), "VERIFICAR FECHA")),"SIN VALOR AVANCE")</f>
        <v>CUMPLIDA</v>
      </c>
    </row>
    <row r="2408" spans="1:17" ht="45.75" x14ac:dyDescent="0.2">
      <c r="A2408" s="1990" t="s">
        <v>19</v>
      </c>
      <c r="B2408" s="1974" t="s">
        <v>14</v>
      </c>
      <c r="C2408" s="1976"/>
      <c r="D2408" s="1976"/>
      <c r="E2408" s="2027"/>
      <c r="F2408" s="1978"/>
      <c r="G2408" s="2026" t="s">
        <v>4580</v>
      </c>
      <c r="H2408" s="2026" t="s">
        <v>106</v>
      </c>
      <c r="I2408" s="2025" t="s">
        <v>107</v>
      </c>
      <c r="J2408" s="2023">
        <v>1</v>
      </c>
      <c r="K2408" s="2006">
        <v>45231</v>
      </c>
      <c r="L2408" s="2006">
        <v>45747</v>
      </c>
      <c r="M2408" s="1982">
        <f t="shared" si="89"/>
        <v>73.714285714285708</v>
      </c>
      <c r="N2408" s="1983">
        <v>1</v>
      </c>
      <c r="O2408" s="2025" t="s">
        <v>4049</v>
      </c>
      <c r="P2408" s="1983">
        <f t="shared" si="90"/>
        <v>1</v>
      </c>
      <c r="Q2408" s="1984" t="str" cm="1">
        <f t="array" aca="1" ref="Q2408" ca="1">IF(ISNUMBER(P2408),IF(P2408=100%,"CUMPLIDA",IF(AND(ISNUMBER(L2408),ISNUMBER(INDIRECT("FECHA_"&amp;$B2408,1))), IF(L2408&lt;=INDIRECT("FECHA_"&amp;$B2408,1),"INCUMPLIDA","PROCESO"), "VERIFICAR FECHA")),"SIN VALOR AVANCE")</f>
        <v>CUMPLIDA</v>
      </c>
    </row>
    <row r="2409" spans="1:17" ht="165.75" x14ac:dyDescent="0.2">
      <c r="A2409" s="1990" t="s">
        <v>19</v>
      </c>
      <c r="B2409" s="1974" t="s">
        <v>14</v>
      </c>
      <c r="C2409" s="1976"/>
      <c r="D2409" s="1976"/>
      <c r="E2409" s="2027"/>
      <c r="F2409" s="1978"/>
      <c r="G2409" s="2026" t="s">
        <v>4581</v>
      </c>
      <c r="H2409" s="2026" t="s">
        <v>108</v>
      </c>
      <c r="I2409" s="2025" t="s">
        <v>109</v>
      </c>
      <c r="J2409" s="2023">
        <v>1</v>
      </c>
      <c r="K2409" s="2006">
        <v>45231</v>
      </c>
      <c r="L2409" s="2006">
        <v>45808</v>
      </c>
      <c r="M2409" s="1982">
        <f t="shared" si="89"/>
        <v>82.428571428571431</v>
      </c>
      <c r="N2409" s="1983">
        <v>0</v>
      </c>
      <c r="O2409" s="2025" t="s">
        <v>4053</v>
      </c>
      <c r="P2409" s="1983">
        <f t="shared" si="90"/>
        <v>0</v>
      </c>
      <c r="Q2409" s="1984" t="str" cm="1">
        <f t="array" aca="1" ref="Q2409" ca="1">IF(ISNUMBER(P2409),IF(P2409=100%,"CUMPLIDA",IF(AND(ISNUMBER(L2409),ISNUMBER(INDIRECT("FECHA_"&amp;$B2409,1))), IF(L2409&lt;=INDIRECT("FECHA_"&amp;$B2409,1),"INCUMPLIDA","PROCESO"), "VERIFICAR FECHA")),"SIN VALOR AVANCE")</f>
        <v>PROCESO</v>
      </c>
    </row>
    <row r="2410" spans="1:17" ht="45.75" x14ac:dyDescent="0.2">
      <c r="A2410" s="1990" t="s">
        <v>19</v>
      </c>
      <c r="B2410" s="1974" t="s">
        <v>14</v>
      </c>
      <c r="C2410" s="1976"/>
      <c r="D2410" s="1976"/>
      <c r="E2410" s="2027"/>
      <c r="F2410" s="1978"/>
      <c r="G2410" s="2026" t="s">
        <v>4582</v>
      </c>
      <c r="H2410" s="2026" t="s">
        <v>111</v>
      </c>
      <c r="I2410" s="2025" t="s">
        <v>112</v>
      </c>
      <c r="J2410" s="2023">
        <v>7</v>
      </c>
      <c r="K2410" s="2006">
        <v>46024</v>
      </c>
      <c r="L2410" s="2006">
        <v>46660</v>
      </c>
      <c r="M2410" s="1982">
        <f t="shared" si="89"/>
        <v>90.857142857142861</v>
      </c>
      <c r="N2410" s="1983">
        <v>0</v>
      </c>
      <c r="O2410" s="2025" t="s">
        <v>4049</v>
      </c>
      <c r="P2410" s="1983">
        <f t="shared" si="90"/>
        <v>0</v>
      </c>
      <c r="Q2410" s="1984" t="str" cm="1">
        <f t="array" aca="1" ref="Q2410" ca="1">IF(ISNUMBER(P2410),IF(P2410=100%,"CUMPLIDA",IF(AND(ISNUMBER(L2410),ISNUMBER(INDIRECT("FECHA_"&amp;$B2410,1))), IF(L2410&lt;=INDIRECT("FECHA_"&amp;$B2410,1),"INCUMPLIDA","PROCESO"), "VERIFICAR FECHA")),"SIN VALOR AVANCE")</f>
        <v>PROCESO</v>
      </c>
    </row>
    <row r="2411" spans="1:17" ht="120.75" x14ac:dyDescent="0.2">
      <c r="A2411" s="1990" t="s">
        <v>19</v>
      </c>
      <c r="B2411" s="1974" t="s">
        <v>14</v>
      </c>
      <c r="C2411" s="1976"/>
      <c r="D2411" s="1976"/>
      <c r="E2411" s="2027"/>
      <c r="F2411" s="1978"/>
      <c r="G2411" s="2026" t="s">
        <v>4583</v>
      </c>
      <c r="H2411" s="2026" t="s">
        <v>115</v>
      </c>
      <c r="I2411" s="2025" t="s">
        <v>116</v>
      </c>
      <c r="J2411" s="2023">
        <v>1</v>
      </c>
      <c r="K2411" s="2006">
        <v>46024</v>
      </c>
      <c r="L2411" s="2006">
        <v>46660</v>
      </c>
      <c r="M2411" s="1982">
        <f t="shared" si="89"/>
        <v>90.857142857142861</v>
      </c>
      <c r="N2411" s="1983">
        <v>0</v>
      </c>
      <c r="O2411" s="2025" t="s">
        <v>4050</v>
      </c>
      <c r="P2411" s="1983">
        <f t="shared" si="90"/>
        <v>0</v>
      </c>
      <c r="Q2411" s="1984" t="str" cm="1">
        <f t="array" aca="1" ref="Q2411" ca="1">IF(ISNUMBER(P2411),IF(P2411=100%,"CUMPLIDA",IF(AND(ISNUMBER(L2411),ISNUMBER(INDIRECT("FECHA_"&amp;$B2411,1))), IF(L2411&lt;=INDIRECT("FECHA_"&amp;$B2411,1),"INCUMPLIDA","PROCESO"), "VERIFICAR FECHA")),"SIN VALOR AVANCE")</f>
        <v>PROCESO</v>
      </c>
    </row>
    <row r="2412" spans="1:17" ht="165.75" x14ac:dyDescent="0.2">
      <c r="A2412" s="1990" t="s">
        <v>19</v>
      </c>
      <c r="B2412" s="1974" t="s">
        <v>14</v>
      </c>
      <c r="C2412" s="1976"/>
      <c r="D2412" s="1976"/>
      <c r="E2412" s="2027"/>
      <c r="F2412" s="1978"/>
      <c r="G2412" s="2026" t="s">
        <v>4584</v>
      </c>
      <c r="H2412" s="2026" t="s">
        <v>118</v>
      </c>
      <c r="I2412" s="2025" t="s">
        <v>119</v>
      </c>
      <c r="J2412" s="2023">
        <v>2</v>
      </c>
      <c r="K2412" s="2006">
        <v>46024</v>
      </c>
      <c r="L2412" s="2006">
        <v>46660</v>
      </c>
      <c r="M2412" s="1982">
        <f t="shared" si="89"/>
        <v>90.857142857142861</v>
      </c>
      <c r="N2412" s="1983">
        <v>0</v>
      </c>
      <c r="O2412" s="2025" t="s">
        <v>4053</v>
      </c>
      <c r="P2412" s="1983">
        <f t="shared" si="90"/>
        <v>0</v>
      </c>
      <c r="Q2412" s="1984" t="str" cm="1">
        <f t="array" aca="1" ref="Q2412" ca="1">IF(ISNUMBER(P2412),IF(P2412=100%,"CUMPLIDA",IF(AND(ISNUMBER(L2412),ISNUMBER(INDIRECT("FECHA_"&amp;$B2412,1))), IF(L2412&lt;=INDIRECT("FECHA_"&amp;$B2412,1),"INCUMPLIDA","PROCESO"), "VERIFICAR FECHA")),"SIN VALOR AVANCE")</f>
        <v>PROCESO</v>
      </c>
    </row>
    <row r="2413" spans="1:17" ht="135" x14ac:dyDescent="0.2">
      <c r="A2413" s="2031" t="s">
        <v>19</v>
      </c>
      <c r="B2413" s="2032" t="s">
        <v>14</v>
      </c>
      <c r="C2413" s="2003"/>
      <c r="D2413" s="2003"/>
      <c r="E2413" s="2033" t="s">
        <v>4585</v>
      </c>
      <c r="F2413" s="2008"/>
      <c r="G2413" s="2033" t="s">
        <v>4586</v>
      </c>
      <c r="H2413" s="2033" t="s">
        <v>4587</v>
      </c>
      <c r="I2413" s="2034" t="s">
        <v>4588</v>
      </c>
      <c r="J2413" s="2035">
        <v>60</v>
      </c>
      <c r="K2413" s="2036">
        <v>45689</v>
      </c>
      <c r="L2413" s="2036">
        <v>46053</v>
      </c>
      <c r="M2413" s="2037">
        <f>(L2413-K2413)/7</f>
        <v>52</v>
      </c>
      <c r="N2413" s="2038">
        <v>0</v>
      </c>
      <c r="O2413" s="2034" t="s">
        <v>6052</v>
      </c>
      <c r="P2413" s="2038">
        <f t="shared" si="90"/>
        <v>0</v>
      </c>
      <c r="Q2413" s="2039" t="str" cm="1">
        <f t="array" aca="1" ref="Q2413" ca="1">IF(ISNUMBER(P2413),IF(P2413=100%,"CUMPLIDA",IF(AND(ISNUMBER(L2413),ISNUMBER(INDIRECT("FECHA_"&amp;$B2413,1))), IF(L2413&lt;=INDIRECT("FECHA_"&amp;$B2413,1),"INCUMPLIDA","PROCESO"), "VERIFICAR FECHA")),"SIN VALOR AVANCE")</f>
        <v>PROCESO</v>
      </c>
    </row>
    <row r="2414" spans="1:17" ht="60.75" x14ac:dyDescent="0.2">
      <c r="A2414" s="1990" t="s">
        <v>17</v>
      </c>
      <c r="B2414" s="1974" t="s">
        <v>14</v>
      </c>
      <c r="C2414" s="1976" t="s">
        <v>3313</v>
      </c>
      <c r="D2414" s="1976" t="s">
        <v>3314</v>
      </c>
      <c r="E2414" s="1978" t="s">
        <v>3315</v>
      </c>
      <c r="F2414" s="1978" t="s">
        <v>3316</v>
      </c>
      <c r="G2414" s="1977" t="s">
        <v>3317</v>
      </c>
      <c r="H2414" s="1977" t="s">
        <v>2168</v>
      </c>
      <c r="I2414" s="1979" t="s">
        <v>99</v>
      </c>
      <c r="J2414" s="1980">
        <v>1</v>
      </c>
      <c r="K2414" s="1981">
        <v>45323</v>
      </c>
      <c r="L2414" s="1981">
        <v>45747</v>
      </c>
      <c r="M2414" s="1982">
        <f t="shared" ref="M2414:M2434" si="91">(L2414-K2414)/7</f>
        <v>60.571428571428569</v>
      </c>
      <c r="N2414" s="1983">
        <v>1</v>
      </c>
      <c r="O2414" s="1979" t="s">
        <v>3318</v>
      </c>
      <c r="P2414" s="1983">
        <f t="shared" si="90"/>
        <v>1</v>
      </c>
      <c r="Q2414" s="1984" t="str" cm="1">
        <f t="array" aca="1" ref="Q2414" ca="1">IF(ISNUMBER(P2414),IF(P2414=100%,"CUMPLIDA",IF(AND(ISNUMBER(L2414),ISNUMBER(INDIRECT("FECHA_"&amp;$B2414,1))), IF(L2414&lt;=INDIRECT("FECHA_"&amp;$B2414,1),"INCUMPLIDA","PROCESO"), "VERIFICAR FECHA")),"SIN VALOR AVANCE")</f>
        <v>CUMPLIDA</v>
      </c>
    </row>
    <row r="2415" spans="1:17" ht="60.75" x14ac:dyDescent="0.2">
      <c r="A2415" s="1990" t="s">
        <v>17</v>
      </c>
      <c r="B2415" s="1974" t="s">
        <v>14</v>
      </c>
      <c r="C2415" s="1976"/>
      <c r="D2415" s="1976"/>
      <c r="E2415" s="1978"/>
      <c r="F2415" s="1978"/>
      <c r="G2415" s="1977" t="s">
        <v>3319</v>
      </c>
      <c r="H2415" s="1977" t="s">
        <v>101</v>
      </c>
      <c r="I2415" s="1979" t="s">
        <v>102</v>
      </c>
      <c r="J2415" s="1980">
        <v>1</v>
      </c>
      <c r="K2415" s="1981">
        <v>45323</v>
      </c>
      <c r="L2415" s="1981">
        <v>45747</v>
      </c>
      <c r="M2415" s="1982">
        <f t="shared" si="91"/>
        <v>60.571428571428569</v>
      </c>
      <c r="N2415" s="1983">
        <v>1</v>
      </c>
      <c r="O2415" s="1979" t="s">
        <v>3320</v>
      </c>
      <c r="P2415" s="1983">
        <f t="shared" si="90"/>
        <v>1</v>
      </c>
      <c r="Q2415" s="1984" t="str" cm="1">
        <f t="array" aca="1" ref="Q2415" ca="1">IF(ISNUMBER(P2415),IF(P2415=100%,"CUMPLIDA",IF(AND(ISNUMBER(L2415),ISNUMBER(INDIRECT("FECHA_"&amp;$B2415,1))), IF(L2415&lt;=INDIRECT("FECHA_"&amp;$B2415,1),"INCUMPLIDA","PROCESO"), "VERIFICAR FECHA")),"SIN VALOR AVANCE")</f>
        <v>CUMPLIDA</v>
      </c>
    </row>
    <row r="2416" spans="1:17" ht="60.75" x14ac:dyDescent="0.2">
      <c r="A2416" s="1990" t="s">
        <v>17</v>
      </c>
      <c r="B2416" s="1974" t="s">
        <v>14</v>
      </c>
      <c r="C2416" s="1976"/>
      <c r="D2416" s="1976"/>
      <c r="E2416" s="1978"/>
      <c r="F2416" s="1978"/>
      <c r="G2416" s="1977" t="s">
        <v>3321</v>
      </c>
      <c r="H2416" s="1977" t="s">
        <v>238</v>
      </c>
      <c r="I2416" s="1979" t="s">
        <v>239</v>
      </c>
      <c r="J2416" s="1980">
        <v>1</v>
      </c>
      <c r="K2416" s="1981">
        <v>45231</v>
      </c>
      <c r="L2416" s="1981">
        <v>45747</v>
      </c>
      <c r="M2416" s="1982">
        <f t="shared" si="91"/>
        <v>73.714285714285708</v>
      </c>
      <c r="N2416" s="1983">
        <v>1</v>
      </c>
      <c r="O2416" s="1979" t="s">
        <v>3320</v>
      </c>
      <c r="P2416" s="1983">
        <f t="shared" si="90"/>
        <v>1</v>
      </c>
      <c r="Q2416" s="1984" t="str" cm="1">
        <f t="array" aca="1" ref="Q2416" ca="1">IF(ISNUMBER(P2416),IF(P2416=100%,"CUMPLIDA",IF(AND(ISNUMBER(L2416),ISNUMBER(INDIRECT("FECHA_"&amp;$B2416,1))), IF(L2416&lt;=INDIRECT("FECHA_"&amp;$B2416,1),"INCUMPLIDA","PROCESO"), "VERIFICAR FECHA")),"SIN VALOR AVANCE")</f>
        <v>CUMPLIDA</v>
      </c>
    </row>
    <row r="2417" spans="1:17" ht="60.75" x14ac:dyDescent="0.2">
      <c r="A2417" s="1990" t="s">
        <v>17</v>
      </c>
      <c r="B2417" s="1974" t="s">
        <v>14</v>
      </c>
      <c r="C2417" s="1976"/>
      <c r="D2417" s="1976"/>
      <c r="E2417" s="1978"/>
      <c r="F2417" s="1978"/>
      <c r="G2417" s="1977" t="s">
        <v>3322</v>
      </c>
      <c r="H2417" s="1977" t="s">
        <v>104</v>
      </c>
      <c r="I2417" s="1979" t="s">
        <v>105</v>
      </c>
      <c r="J2417" s="1980">
        <v>1</v>
      </c>
      <c r="K2417" s="1981">
        <v>45323</v>
      </c>
      <c r="L2417" s="1981">
        <v>45747</v>
      </c>
      <c r="M2417" s="1982">
        <f t="shared" si="91"/>
        <v>60.571428571428569</v>
      </c>
      <c r="N2417" s="1983">
        <v>1</v>
      </c>
      <c r="O2417" s="1979" t="s">
        <v>3318</v>
      </c>
      <c r="P2417" s="1983">
        <f t="shared" si="90"/>
        <v>1</v>
      </c>
      <c r="Q2417" s="1984" t="str" cm="1">
        <f t="array" aca="1" ref="Q2417" ca="1">IF(ISNUMBER(P2417),IF(P2417=100%,"CUMPLIDA",IF(AND(ISNUMBER(L2417),ISNUMBER(INDIRECT("FECHA_"&amp;$B2417,1))), IF(L2417&lt;=INDIRECT("FECHA_"&amp;$B2417,1),"INCUMPLIDA","PROCESO"), "VERIFICAR FECHA")),"SIN VALOR AVANCE")</f>
        <v>CUMPLIDA</v>
      </c>
    </row>
    <row r="2418" spans="1:17" ht="60.75" x14ac:dyDescent="0.2">
      <c r="A2418" s="1990" t="s">
        <v>17</v>
      </c>
      <c r="B2418" s="1974" t="s">
        <v>14</v>
      </c>
      <c r="C2418" s="1976"/>
      <c r="D2418" s="1976"/>
      <c r="E2418" s="1978"/>
      <c r="F2418" s="1978"/>
      <c r="G2418" s="1977" t="s">
        <v>3323</v>
      </c>
      <c r="H2418" s="1977" t="s">
        <v>106</v>
      </c>
      <c r="I2418" s="1979" t="s">
        <v>107</v>
      </c>
      <c r="J2418" s="1980">
        <v>1</v>
      </c>
      <c r="K2418" s="1981">
        <v>45231</v>
      </c>
      <c r="L2418" s="1981">
        <v>45747</v>
      </c>
      <c r="M2418" s="1982">
        <f t="shared" si="91"/>
        <v>73.714285714285708</v>
      </c>
      <c r="N2418" s="1983">
        <v>1</v>
      </c>
      <c r="O2418" s="1979" t="s">
        <v>3320</v>
      </c>
      <c r="P2418" s="1983">
        <f t="shared" si="90"/>
        <v>1</v>
      </c>
      <c r="Q2418" s="1984" t="str" cm="1">
        <f t="array" aca="1" ref="Q2418" ca="1">IF(ISNUMBER(P2418),IF(P2418=100%,"CUMPLIDA",IF(AND(ISNUMBER(L2418),ISNUMBER(INDIRECT("FECHA_"&amp;$B2418,1))), IF(L2418&lt;=INDIRECT("FECHA_"&amp;$B2418,1),"INCUMPLIDA","PROCESO"), "VERIFICAR FECHA")),"SIN VALOR AVANCE")</f>
        <v>CUMPLIDA</v>
      </c>
    </row>
    <row r="2419" spans="1:17" ht="165.75" x14ac:dyDescent="0.2">
      <c r="A2419" s="1990" t="s">
        <v>17</v>
      </c>
      <c r="B2419" s="1974" t="s">
        <v>14</v>
      </c>
      <c r="C2419" s="1976"/>
      <c r="D2419" s="1976"/>
      <c r="E2419" s="1978"/>
      <c r="F2419" s="1978"/>
      <c r="G2419" s="1977" t="s">
        <v>3324</v>
      </c>
      <c r="H2419" s="1977" t="s">
        <v>108</v>
      </c>
      <c r="I2419" s="1979" t="s">
        <v>109</v>
      </c>
      <c r="J2419" s="1980">
        <v>1</v>
      </c>
      <c r="K2419" s="1981">
        <v>45231</v>
      </c>
      <c r="L2419" s="1981">
        <v>45808</v>
      </c>
      <c r="M2419" s="1982">
        <f t="shared" si="91"/>
        <v>82.428571428571431</v>
      </c>
      <c r="N2419" s="1983">
        <v>0</v>
      </c>
      <c r="O2419" s="1979" t="s">
        <v>3325</v>
      </c>
      <c r="P2419" s="1983">
        <f t="shared" si="90"/>
        <v>0</v>
      </c>
      <c r="Q2419" s="1984" t="str" cm="1">
        <f t="array" aca="1" ref="Q2419" ca="1">IF(ISNUMBER(P2419),IF(P2419=100%,"CUMPLIDA",IF(AND(ISNUMBER(L2419),ISNUMBER(INDIRECT("FECHA_"&amp;$B2419,1))), IF(L2419&lt;=INDIRECT("FECHA_"&amp;$B2419,1),"INCUMPLIDA","PROCESO"), "VERIFICAR FECHA")),"SIN VALOR AVANCE")</f>
        <v>PROCESO</v>
      </c>
    </row>
    <row r="2420" spans="1:17" ht="60.75" x14ac:dyDescent="0.2">
      <c r="A2420" s="1990" t="s">
        <v>17</v>
      </c>
      <c r="B2420" s="1974" t="s">
        <v>14</v>
      </c>
      <c r="C2420" s="1976"/>
      <c r="D2420" s="1976"/>
      <c r="E2420" s="1978"/>
      <c r="F2420" s="1978"/>
      <c r="G2420" s="1977" t="s">
        <v>3326</v>
      </c>
      <c r="H2420" s="1977" t="s">
        <v>111</v>
      </c>
      <c r="I2420" s="1979" t="s">
        <v>112</v>
      </c>
      <c r="J2420" s="1980">
        <v>7</v>
      </c>
      <c r="K2420" s="1981">
        <v>45809</v>
      </c>
      <c r="L2420" s="1981">
        <v>46387</v>
      </c>
      <c r="M2420" s="1982">
        <f t="shared" si="91"/>
        <v>82.571428571428569</v>
      </c>
      <c r="N2420" s="1983">
        <v>0</v>
      </c>
      <c r="O2420" s="1979" t="s">
        <v>3320</v>
      </c>
      <c r="P2420" s="1983">
        <f t="shared" si="90"/>
        <v>0</v>
      </c>
      <c r="Q2420" s="1984" t="str" cm="1">
        <f t="array" aca="1" ref="Q2420" ca="1">IF(ISNUMBER(P2420),IF(P2420=100%,"CUMPLIDA",IF(AND(ISNUMBER(L2420),ISNUMBER(INDIRECT("FECHA_"&amp;$B2420,1))), IF(L2420&lt;=INDIRECT("FECHA_"&amp;$B2420,1),"INCUMPLIDA","PROCESO"), "VERIFICAR FECHA")),"SIN VALOR AVANCE")</f>
        <v>PROCESO</v>
      </c>
    </row>
    <row r="2421" spans="1:17" ht="60.75" x14ac:dyDescent="0.2">
      <c r="A2421" s="1990" t="s">
        <v>17</v>
      </c>
      <c r="B2421" s="1974" t="s">
        <v>14</v>
      </c>
      <c r="C2421" s="1976"/>
      <c r="D2421" s="1976"/>
      <c r="E2421" s="1978"/>
      <c r="F2421" s="1978"/>
      <c r="G2421" s="1977" t="s">
        <v>3327</v>
      </c>
      <c r="H2421" s="1977" t="s">
        <v>115</v>
      </c>
      <c r="I2421" s="1979" t="s">
        <v>116</v>
      </c>
      <c r="J2421" s="1980">
        <v>1</v>
      </c>
      <c r="K2421" s="1981">
        <v>45809</v>
      </c>
      <c r="L2421" s="1981">
        <v>46387</v>
      </c>
      <c r="M2421" s="1982">
        <f t="shared" si="91"/>
        <v>82.571428571428569</v>
      </c>
      <c r="N2421" s="1983">
        <v>0</v>
      </c>
      <c r="O2421" s="1979" t="s">
        <v>3318</v>
      </c>
      <c r="P2421" s="1983">
        <f t="shared" si="90"/>
        <v>0</v>
      </c>
      <c r="Q2421" s="1984" t="str" cm="1">
        <f t="array" aca="1" ref="Q2421" ca="1">IF(ISNUMBER(P2421),IF(P2421=100%,"CUMPLIDA",IF(AND(ISNUMBER(L2421),ISNUMBER(INDIRECT("FECHA_"&amp;$B2421,1))), IF(L2421&lt;=INDIRECT("FECHA_"&amp;$B2421,1),"INCUMPLIDA","PROCESO"), "VERIFICAR FECHA")),"SIN VALOR AVANCE")</f>
        <v>PROCESO</v>
      </c>
    </row>
    <row r="2422" spans="1:17" ht="165.75" x14ac:dyDescent="0.2">
      <c r="A2422" s="1990" t="s">
        <v>17</v>
      </c>
      <c r="B2422" s="1974" t="s">
        <v>14</v>
      </c>
      <c r="C2422" s="1976"/>
      <c r="D2422" s="1976"/>
      <c r="E2422" s="1978"/>
      <c r="F2422" s="1978"/>
      <c r="G2422" s="1977" t="s">
        <v>3328</v>
      </c>
      <c r="H2422" s="1977" t="s">
        <v>118</v>
      </c>
      <c r="I2422" s="1979" t="s">
        <v>119</v>
      </c>
      <c r="J2422" s="1980">
        <v>2</v>
      </c>
      <c r="K2422" s="1981">
        <v>45809</v>
      </c>
      <c r="L2422" s="1981">
        <v>46387</v>
      </c>
      <c r="M2422" s="1982">
        <f t="shared" si="91"/>
        <v>82.571428571428569</v>
      </c>
      <c r="N2422" s="1983">
        <v>0</v>
      </c>
      <c r="O2422" s="1979" t="s">
        <v>3325</v>
      </c>
      <c r="P2422" s="1983">
        <f t="shared" si="90"/>
        <v>0</v>
      </c>
      <c r="Q2422" s="1984" t="str" cm="1">
        <f t="array" aca="1" ref="Q2422" ca="1">IF(ISNUMBER(P2422),IF(P2422=100%,"CUMPLIDA",IF(AND(ISNUMBER(L2422),ISNUMBER(INDIRECT("FECHA_"&amp;$B2422,1))), IF(L2422&lt;=INDIRECT("FECHA_"&amp;$B2422,1),"INCUMPLIDA","PROCESO"), "VERIFICAR FECHA")),"SIN VALOR AVANCE")</f>
        <v>PROCESO</v>
      </c>
    </row>
    <row r="2423" spans="1:17" ht="150.75" x14ac:dyDescent="0.2">
      <c r="A2423" s="1990" t="s">
        <v>17</v>
      </c>
      <c r="B2423" s="1974" t="s">
        <v>14</v>
      </c>
      <c r="C2423" s="1976"/>
      <c r="D2423" s="1976"/>
      <c r="E2423" s="1978" t="s">
        <v>3329</v>
      </c>
      <c r="F2423" s="1978"/>
      <c r="G2423" s="2040" t="s">
        <v>3330</v>
      </c>
      <c r="H2423" s="1977" t="s">
        <v>3331</v>
      </c>
      <c r="I2423" s="1979" t="s">
        <v>3332</v>
      </c>
      <c r="J2423" s="1995">
        <v>1</v>
      </c>
      <c r="K2423" s="1981">
        <v>43831</v>
      </c>
      <c r="L2423" s="1981">
        <v>43876</v>
      </c>
      <c r="M2423" s="1982">
        <f t="shared" si="91"/>
        <v>6.4285714285714288</v>
      </c>
      <c r="N2423" s="1983">
        <v>1</v>
      </c>
      <c r="O2423" s="1979" t="s">
        <v>3333</v>
      </c>
      <c r="P2423" s="1983">
        <f t="shared" si="90"/>
        <v>1</v>
      </c>
      <c r="Q2423" s="1984" t="str" cm="1">
        <f t="array" aca="1" ref="Q2423" ca="1">IF(ISNUMBER(P2423),IF(P2423=100%,"CUMPLIDA",IF(AND(ISNUMBER(L2423),ISNUMBER(INDIRECT("FECHA_"&amp;$B2423,1))), IF(L2423&lt;=INDIRECT("FECHA_"&amp;$B2423,1),"INCUMPLIDA","PROCESO"), "VERIFICAR FECHA")),"SIN VALOR AVANCE")</f>
        <v>CUMPLIDA</v>
      </c>
    </row>
    <row r="2424" spans="1:17" ht="90.75" x14ac:dyDescent="0.2">
      <c r="A2424" s="1990" t="s">
        <v>17</v>
      </c>
      <c r="B2424" s="1974" t="s">
        <v>14</v>
      </c>
      <c r="C2424" s="1976"/>
      <c r="D2424" s="1976"/>
      <c r="E2424" s="1978"/>
      <c r="F2424" s="1978"/>
      <c r="G2424" s="2041"/>
      <c r="H2424" s="1977" t="s">
        <v>3334</v>
      </c>
      <c r="I2424" s="1979" t="s">
        <v>3335</v>
      </c>
      <c r="J2424" s="1995">
        <v>1</v>
      </c>
      <c r="K2424" s="1981">
        <v>43877</v>
      </c>
      <c r="L2424" s="1981">
        <v>43905</v>
      </c>
      <c r="M2424" s="1982">
        <f t="shared" si="91"/>
        <v>4</v>
      </c>
      <c r="N2424" s="1983">
        <v>1</v>
      </c>
      <c r="O2424" s="1979" t="s">
        <v>3336</v>
      </c>
      <c r="P2424" s="1983">
        <f t="shared" si="90"/>
        <v>1</v>
      </c>
      <c r="Q2424" s="1984" t="str" cm="1">
        <f t="array" aca="1" ref="Q2424" ca="1">IF(ISNUMBER(P2424),IF(P2424=100%,"CUMPLIDA",IF(AND(ISNUMBER(L2424),ISNUMBER(INDIRECT("FECHA_"&amp;$B2424,1))), IF(L2424&lt;=INDIRECT("FECHA_"&amp;$B2424,1),"INCUMPLIDA","PROCESO"), "VERIFICAR FECHA")),"SIN VALOR AVANCE")</f>
        <v>CUMPLIDA</v>
      </c>
    </row>
    <row r="2425" spans="1:17" ht="180.75" x14ac:dyDescent="0.2">
      <c r="A2425" s="1990" t="s">
        <v>17</v>
      </c>
      <c r="B2425" s="1974" t="s">
        <v>14</v>
      </c>
      <c r="C2425" s="1976"/>
      <c r="D2425" s="1976"/>
      <c r="E2425" s="1978"/>
      <c r="F2425" s="1978"/>
      <c r="G2425" s="1977" t="s">
        <v>6265</v>
      </c>
      <c r="H2425" s="1977" t="s">
        <v>3337</v>
      </c>
      <c r="I2425" s="1979" t="s">
        <v>3338</v>
      </c>
      <c r="J2425" s="1995">
        <v>1</v>
      </c>
      <c r="K2425" s="1981">
        <v>43831</v>
      </c>
      <c r="L2425" s="1981">
        <v>44742</v>
      </c>
      <c r="M2425" s="1982">
        <f t="shared" si="91"/>
        <v>130.14285714285714</v>
      </c>
      <c r="N2425" s="1983">
        <v>1</v>
      </c>
      <c r="O2425" s="1979" t="s">
        <v>3339</v>
      </c>
      <c r="P2425" s="1983">
        <f t="shared" si="90"/>
        <v>1</v>
      </c>
      <c r="Q2425" s="1984" t="str" cm="1">
        <f t="array" aca="1" ref="Q2425" ca="1">IF(ISNUMBER(P2425),IF(P2425=100%,"CUMPLIDA",IF(AND(ISNUMBER(L2425),ISNUMBER(INDIRECT("FECHA_"&amp;$B2425,1))), IF(L2425&lt;=INDIRECT("FECHA_"&amp;$B2425,1),"INCUMPLIDA","PROCESO"), "VERIFICAR FECHA")),"SIN VALOR AVANCE")</f>
        <v>CUMPLIDA</v>
      </c>
    </row>
    <row r="2426" spans="1:17" ht="150.75" x14ac:dyDescent="0.2">
      <c r="A2426" s="1990" t="s">
        <v>17</v>
      </c>
      <c r="B2426" s="1974" t="s">
        <v>14</v>
      </c>
      <c r="C2426" s="1976"/>
      <c r="D2426" s="1976"/>
      <c r="E2426" s="1978"/>
      <c r="F2426" s="1978"/>
      <c r="G2426" s="1977" t="s">
        <v>6266</v>
      </c>
      <c r="H2426" s="1977" t="s">
        <v>3340</v>
      </c>
      <c r="I2426" s="1979" t="s">
        <v>1484</v>
      </c>
      <c r="J2426" s="1995">
        <v>1</v>
      </c>
      <c r="K2426" s="1981">
        <v>43831</v>
      </c>
      <c r="L2426" s="1981">
        <v>43889</v>
      </c>
      <c r="M2426" s="1982">
        <f t="shared" si="91"/>
        <v>8.2857142857142865</v>
      </c>
      <c r="N2426" s="1983">
        <v>1</v>
      </c>
      <c r="O2426" s="1979" t="s">
        <v>3341</v>
      </c>
      <c r="P2426" s="1983">
        <f t="shared" si="90"/>
        <v>1</v>
      </c>
      <c r="Q2426" s="1984" t="str" cm="1">
        <f t="array" aca="1" ref="Q2426" ca="1">IF(ISNUMBER(P2426),IF(P2426=100%,"CUMPLIDA",IF(AND(ISNUMBER(L2426),ISNUMBER(INDIRECT("FECHA_"&amp;$B2426,1))), IF(L2426&lt;=INDIRECT("FECHA_"&amp;$B2426,1),"INCUMPLIDA","PROCESO"), "VERIFICAR FECHA")),"SIN VALOR AVANCE")</f>
        <v>CUMPLIDA</v>
      </c>
    </row>
    <row r="2427" spans="1:17" ht="60.75" x14ac:dyDescent="0.2">
      <c r="A2427" s="1990" t="s">
        <v>17</v>
      </c>
      <c r="B2427" s="1974" t="s">
        <v>14</v>
      </c>
      <c r="C2427" s="1976"/>
      <c r="D2427" s="1976"/>
      <c r="E2427" s="1978"/>
      <c r="F2427" s="1978"/>
      <c r="G2427" s="1977" t="s">
        <v>6267</v>
      </c>
      <c r="H2427" s="1977" t="s">
        <v>3342</v>
      </c>
      <c r="I2427" s="1979" t="s">
        <v>3343</v>
      </c>
      <c r="J2427" s="1995">
        <v>4</v>
      </c>
      <c r="K2427" s="1981">
        <v>43891</v>
      </c>
      <c r="L2427" s="1981">
        <v>44012</v>
      </c>
      <c r="M2427" s="1982">
        <f t="shared" si="91"/>
        <v>17.285714285714285</v>
      </c>
      <c r="N2427" s="1983">
        <v>1</v>
      </c>
      <c r="O2427" s="1979" t="s">
        <v>3344</v>
      </c>
      <c r="P2427" s="1983">
        <f t="shared" si="90"/>
        <v>1</v>
      </c>
      <c r="Q2427" s="1984" t="str" cm="1">
        <f t="array" aca="1" ref="Q2427" ca="1">IF(ISNUMBER(P2427),IF(P2427=100%,"CUMPLIDA",IF(AND(ISNUMBER(L2427),ISNUMBER(INDIRECT("FECHA_"&amp;$B2427,1))), IF(L2427&lt;=INDIRECT("FECHA_"&amp;$B2427,1),"INCUMPLIDA","PROCESO"), "VERIFICAR FECHA")),"SIN VALOR AVANCE")</f>
        <v>CUMPLIDA</v>
      </c>
    </row>
    <row r="2428" spans="1:17" ht="150.75" x14ac:dyDescent="0.2">
      <c r="A2428" s="1990" t="s">
        <v>17</v>
      </c>
      <c r="B2428" s="1974" t="s">
        <v>14</v>
      </c>
      <c r="C2428" s="1976"/>
      <c r="D2428" s="1976"/>
      <c r="E2428" s="1978" t="s">
        <v>3345</v>
      </c>
      <c r="F2428" s="1978"/>
      <c r="G2428" s="1977" t="s">
        <v>6268</v>
      </c>
      <c r="H2428" s="1977" t="s">
        <v>3346</v>
      </c>
      <c r="I2428" s="1979" t="s">
        <v>1557</v>
      </c>
      <c r="J2428" s="1995">
        <v>1</v>
      </c>
      <c r="K2428" s="1981">
        <v>43831</v>
      </c>
      <c r="L2428" s="1981">
        <v>43861</v>
      </c>
      <c r="M2428" s="1982">
        <f t="shared" si="91"/>
        <v>4.2857142857142856</v>
      </c>
      <c r="N2428" s="1983">
        <v>1</v>
      </c>
      <c r="O2428" s="1979" t="s">
        <v>3347</v>
      </c>
      <c r="P2428" s="1983">
        <f t="shared" si="90"/>
        <v>1</v>
      </c>
      <c r="Q2428" s="1984" t="str" cm="1">
        <f t="array" aca="1" ref="Q2428" ca="1">IF(ISNUMBER(P2428),IF(P2428=100%,"CUMPLIDA",IF(AND(ISNUMBER(L2428),ISNUMBER(INDIRECT("FECHA_"&amp;$B2428,1))), IF(L2428&lt;=INDIRECT("FECHA_"&amp;$B2428,1),"INCUMPLIDA","PROCESO"), "VERIFICAR FECHA")),"SIN VALOR AVANCE")</f>
        <v>CUMPLIDA</v>
      </c>
    </row>
    <row r="2429" spans="1:17" ht="105" x14ac:dyDescent="0.2">
      <c r="A2429" s="1990" t="s">
        <v>17</v>
      </c>
      <c r="B2429" s="1974" t="s">
        <v>14</v>
      </c>
      <c r="C2429" s="1976"/>
      <c r="D2429" s="1976"/>
      <c r="E2429" s="1978"/>
      <c r="F2429" s="1978"/>
      <c r="G2429" s="1977" t="s">
        <v>6269</v>
      </c>
      <c r="H2429" s="1977" t="s">
        <v>3348</v>
      </c>
      <c r="I2429" s="1979" t="s">
        <v>3349</v>
      </c>
      <c r="J2429" s="1995">
        <v>4</v>
      </c>
      <c r="K2429" s="1981">
        <v>43891</v>
      </c>
      <c r="L2429" s="1981">
        <v>44012</v>
      </c>
      <c r="M2429" s="1982">
        <f t="shared" si="91"/>
        <v>17.285714285714285</v>
      </c>
      <c r="N2429" s="1983">
        <v>1</v>
      </c>
      <c r="O2429" s="1979" t="s">
        <v>3344</v>
      </c>
      <c r="P2429" s="1983">
        <f t="shared" si="90"/>
        <v>1</v>
      </c>
      <c r="Q2429" s="1984" t="str" cm="1">
        <f t="array" aca="1" ref="Q2429" ca="1">IF(ISNUMBER(P2429),IF(P2429=100%,"CUMPLIDA",IF(AND(ISNUMBER(L2429),ISNUMBER(INDIRECT("FECHA_"&amp;$B2429,1))), IF(L2429&lt;=INDIRECT("FECHA_"&amp;$B2429,1),"INCUMPLIDA","PROCESO"), "VERIFICAR FECHA")),"SIN VALOR AVANCE")</f>
        <v>CUMPLIDA</v>
      </c>
    </row>
    <row r="2430" spans="1:17" ht="60.75" x14ac:dyDescent="0.2">
      <c r="A2430" s="1990" t="s">
        <v>17</v>
      </c>
      <c r="B2430" s="1974" t="s">
        <v>14</v>
      </c>
      <c r="C2430" s="1976"/>
      <c r="D2430" s="1976"/>
      <c r="E2430" s="1978"/>
      <c r="F2430" s="1978"/>
      <c r="G2430" s="1977" t="s">
        <v>6270</v>
      </c>
      <c r="H2430" s="1977" t="s">
        <v>3342</v>
      </c>
      <c r="I2430" s="1979" t="s">
        <v>3343</v>
      </c>
      <c r="J2430" s="1995">
        <v>4</v>
      </c>
      <c r="K2430" s="1981">
        <v>43891</v>
      </c>
      <c r="L2430" s="1981">
        <v>44012</v>
      </c>
      <c r="M2430" s="1982">
        <f t="shared" si="91"/>
        <v>17.285714285714285</v>
      </c>
      <c r="N2430" s="1983">
        <v>1</v>
      </c>
      <c r="O2430" s="1979" t="s">
        <v>3344</v>
      </c>
      <c r="P2430" s="1983">
        <f t="shared" si="90"/>
        <v>1</v>
      </c>
      <c r="Q2430" s="1984" t="str" cm="1">
        <f t="array" aca="1" ref="Q2430" ca="1">IF(ISNUMBER(P2430),IF(P2430=100%,"CUMPLIDA",IF(AND(ISNUMBER(L2430),ISNUMBER(INDIRECT("FECHA_"&amp;$B2430,1))), IF(L2430&lt;=INDIRECT("FECHA_"&amp;$B2430,1),"INCUMPLIDA","PROCESO"), "VERIFICAR FECHA")),"SIN VALOR AVANCE")</f>
        <v>CUMPLIDA</v>
      </c>
    </row>
    <row r="2431" spans="1:17" ht="255" x14ac:dyDescent="0.2">
      <c r="A2431" s="1990" t="s">
        <v>17</v>
      </c>
      <c r="B2431" s="1974" t="s">
        <v>14</v>
      </c>
      <c r="C2431" s="1976"/>
      <c r="D2431" s="1976"/>
      <c r="E2431" s="2020"/>
      <c r="F2431" s="1978"/>
      <c r="G2431" s="1977" t="s">
        <v>6271</v>
      </c>
      <c r="H2431" s="1977" t="s">
        <v>6272</v>
      </c>
      <c r="I2431" s="1979" t="s">
        <v>6273</v>
      </c>
      <c r="J2431" s="1995">
        <v>1</v>
      </c>
      <c r="K2431" s="1981">
        <v>43862</v>
      </c>
      <c r="L2431" s="1981">
        <v>43889</v>
      </c>
      <c r="M2431" s="1982">
        <f t="shared" si="91"/>
        <v>3.8571428571428572</v>
      </c>
      <c r="N2431" s="1983">
        <v>1</v>
      </c>
      <c r="O2431" s="1989" t="s">
        <v>6274</v>
      </c>
      <c r="P2431" s="1983">
        <f t="shared" si="90"/>
        <v>1</v>
      </c>
      <c r="Q2431" s="1984" t="str" cm="1">
        <f t="array" aca="1" ref="Q2431" ca="1">IF(ISNUMBER(P2431),IF(P2431=100%,"CUMPLIDA",IF(AND(ISNUMBER(L2431),ISNUMBER(INDIRECT("FECHA_"&amp;$B2431,1))), IF(L2431&lt;=INDIRECT("FECHA_"&amp;$B2431,1),"INCUMPLIDA","PROCESO"), "VERIFICAR FECHA")),"SIN VALOR AVANCE")</f>
        <v>CUMPLIDA</v>
      </c>
    </row>
    <row r="2432" spans="1:17" ht="165.75" x14ac:dyDescent="0.2">
      <c r="A2432" s="1990" t="s">
        <v>17</v>
      </c>
      <c r="B2432" s="1974" t="s">
        <v>14</v>
      </c>
      <c r="C2432" s="1976"/>
      <c r="D2432" s="1976"/>
      <c r="E2432" s="2008" t="s">
        <v>3350</v>
      </c>
      <c r="F2432" s="1978"/>
      <c r="G2432" s="1977" t="s">
        <v>6246</v>
      </c>
      <c r="H2432" s="1977" t="s">
        <v>3351</v>
      </c>
      <c r="I2432" s="1979" t="s">
        <v>1557</v>
      </c>
      <c r="J2432" s="1995">
        <v>1</v>
      </c>
      <c r="K2432" s="1981">
        <v>43831</v>
      </c>
      <c r="L2432" s="1981">
        <v>43889</v>
      </c>
      <c r="M2432" s="1982">
        <f t="shared" si="91"/>
        <v>8.2857142857142865</v>
      </c>
      <c r="N2432" s="1983">
        <v>1</v>
      </c>
      <c r="O2432" s="1979" t="s">
        <v>3352</v>
      </c>
      <c r="P2432" s="1983">
        <f t="shared" si="90"/>
        <v>1</v>
      </c>
      <c r="Q2432" s="1984" t="str" cm="1">
        <f t="array" aca="1" ref="Q2432" ca="1">IF(ISNUMBER(P2432),IF(P2432=100%,"CUMPLIDA",IF(AND(ISNUMBER(L2432),ISNUMBER(INDIRECT("FECHA_"&amp;$B2432,1))), IF(L2432&lt;=INDIRECT("FECHA_"&amp;$B2432,1),"INCUMPLIDA","PROCESO"), "VERIFICAR FECHA")),"SIN VALOR AVANCE")</f>
        <v>CUMPLIDA</v>
      </c>
    </row>
    <row r="2433" spans="1:17" ht="165.75" x14ac:dyDescent="0.2">
      <c r="A2433" s="1990" t="s">
        <v>17</v>
      </c>
      <c r="B2433" s="1974" t="s">
        <v>14</v>
      </c>
      <c r="C2433" s="1976"/>
      <c r="D2433" s="1976"/>
      <c r="E2433" s="2009"/>
      <c r="F2433" s="1978"/>
      <c r="G2433" s="1977" t="s">
        <v>6247</v>
      </c>
      <c r="H2433" s="1977" t="s">
        <v>3353</v>
      </c>
      <c r="I2433" s="1979" t="s">
        <v>3354</v>
      </c>
      <c r="J2433" s="1995">
        <v>1</v>
      </c>
      <c r="K2433" s="1981">
        <v>43891</v>
      </c>
      <c r="L2433" s="1981">
        <v>44012</v>
      </c>
      <c r="M2433" s="1982">
        <f t="shared" si="91"/>
        <v>17.285714285714285</v>
      </c>
      <c r="N2433" s="1983">
        <v>1</v>
      </c>
      <c r="O2433" s="1979" t="s">
        <v>3352</v>
      </c>
      <c r="P2433" s="1983">
        <f t="shared" si="90"/>
        <v>1</v>
      </c>
      <c r="Q2433" s="1984" t="str" cm="1">
        <f t="array" aca="1" ref="Q2433" ca="1">IF(ISNUMBER(P2433),IF(P2433=100%,"CUMPLIDA",IF(AND(ISNUMBER(L2433),ISNUMBER(INDIRECT("FECHA_"&amp;$B2433,1))), IF(L2433&lt;=INDIRECT("FECHA_"&amp;$B2433,1),"INCUMPLIDA","PROCESO"), "VERIFICAR FECHA")),"SIN VALOR AVANCE")</f>
        <v>CUMPLIDA</v>
      </c>
    </row>
    <row r="2434" spans="1:17" ht="150.75" x14ac:dyDescent="0.2">
      <c r="A2434" s="1990" t="s">
        <v>17</v>
      </c>
      <c r="B2434" s="1974" t="s">
        <v>14</v>
      </c>
      <c r="C2434" s="1976"/>
      <c r="D2434" s="1976"/>
      <c r="E2434" s="2009"/>
      <c r="F2434" s="1978"/>
      <c r="G2434" s="1977" t="s">
        <v>6248</v>
      </c>
      <c r="H2434" s="1977" t="s">
        <v>3355</v>
      </c>
      <c r="I2434" s="1979" t="s">
        <v>3356</v>
      </c>
      <c r="J2434" s="1995">
        <v>1</v>
      </c>
      <c r="K2434" s="1981">
        <v>43831</v>
      </c>
      <c r="L2434" s="1981">
        <v>43889</v>
      </c>
      <c r="M2434" s="1982">
        <f t="shared" si="91"/>
        <v>8.2857142857142865</v>
      </c>
      <c r="N2434" s="1983">
        <v>1</v>
      </c>
      <c r="O2434" s="1979" t="s">
        <v>3357</v>
      </c>
      <c r="P2434" s="1983">
        <f t="shared" si="90"/>
        <v>1</v>
      </c>
      <c r="Q2434" s="1984" t="str" cm="1">
        <f t="array" aca="1" ref="Q2434" ca="1">IF(ISNUMBER(P2434),IF(P2434=100%,"CUMPLIDA",IF(AND(ISNUMBER(L2434),ISNUMBER(INDIRECT("FECHA_"&amp;$B2434,1))), IF(L2434&lt;=INDIRECT("FECHA_"&amp;$B2434,1),"INCUMPLIDA","PROCESO"), "VERIFICAR FECHA")),"SIN VALOR AVANCE")</f>
        <v>CUMPLIDA</v>
      </c>
    </row>
    <row r="2435" spans="1:17" ht="150.75" x14ac:dyDescent="0.2">
      <c r="A2435" s="1990" t="s">
        <v>17</v>
      </c>
      <c r="B2435" s="1974" t="s">
        <v>14</v>
      </c>
      <c r="C2435" s="1976"/>
      <c r="D2435" s="1976"/>
      <c r="E2435" s="2010"/>
      <c r="F2435" s="1978"/>
      <c r="G2435" s="1977" t="s">
        <v>6249</v>
      </c>
      <c r="H2435" s="1977" t="s">
        <v>3358</v>
      </c>
      <c r="I2435" s="1979" t="s">
        <v>3359</v>
      </c>
      <c r="J2435" s="1995">
        <v>1</v>
      </c>
      <c r="K2435" s="1981">
        <v>43891</v>
      </c>
      <c r="L2435" s="1981">
        <v>44012</v>
      </c>
      <c r="M2435" s="1982">
        <f>(L2435-K2435)/7</f>
        <v>17.285714285714285</v>
      </c>
      <c r="N2435" s="1983">
        <v>1</v>
      </c>
      <c r="O2435" s="1979" t="s">
        <v>3360</v>
      </c>
      <c r="P2435" s="1983">
        <f t="shared" si="90"/>
        <v>1</v>
      </c>
      <c r="Q2435" s="1984" t="str" cm="1">
        <f t="array" aca="1" ref="Q2435" ca="1">IF(ISNUMBER(P2435),IF(P2435=100%,"CUMPLIDA",IF(AND(ISNUMBER(L2435),ISNUMBER(INDIRECT("FECHA_"&amp;$B2435,1))), IF(L2435&lt;=INDIRECT("FECHA_"&amp;$B2435,1),"INCUMPLIDA","PROCESO"), "VERIFICAR FECHA")),"SIN VALOR AVANCE")</f>
        <v>CUMPLIDA</v>
      </c>
    </row>
    <row r="2436" spans="1:17" ht="135" x14ac:dyDescent="0.2">
      <c r="A2436" s="1990" t="s">
        <v>17</v>
      </c>
      <c r="B2436" s="1974" t="s">
        <v>14</v>
      </c>
      <c r="C2436" s="1976" t="s">
        <v>3361</v>
      </c>
      <c r="D2436" s="1976" t="s">
        <v>2633</v>
      </c>
      <c r="E2436" s="1977" t="s">
        <v>3362</v>
      </c>
      <c r="F2436" s="1978" t="s">
        <v>3363</v>
      </c>
      <c r="G2436" s="1977" t="s">
        <v>3364</v>
      </c>
      <c r="H2436" s="1977" t="s">
        <v>3365</v>
      </c>
      <c r="I2436" s="1979" t="s">
        <v>168</v>
      </c>
      <c r="J2436" s="1995">
        <v>1</v>
      </c>
      <c r="K2436" s="1981">
        <v>43983</v>
      </c>
      <c r="L2436" s="1981">
        <v>44074</v>
      </c>
      <c r="M2436" s="1982">
        <f t="shared" ref="M2436:M2451" si="92">(L2436-K2436)/7</f>
        <v>13</v>
      </c>
      <c r="N2436" s="1983">
        <v>1</v>
      </c>
      <c r="O2436" s="1979" t="s">
        <v>3366</v>
      </c>
      <c r="P2436" s="1983">
        <f t="shared" si="90"/>
        <v>1</v>
      </c>
      <c r="Q2436" s="1984" t="str" cm="1">
        <f t="array" aca="1" ref="Q2436" ca="1">IF(ISNUMBER(P2436),IF(P2436=100%,"CUMPLIDA",IF(AND(ISNUMBER(L2436),ISNUMBER(INDIRECT("FECHA_"&amp;$B2436,1))), IF(L2436&lt;=INDIRECT("FECHA_"&amp;$B2436,1),"INCUMPLIDA","PROCESO"), "VERIFICAR FECHA")),"SIN VALOR AVANCE")</f>
        <v>CUMPLIDA</v>
      </c>
    </row>
    <row r="2437" spans="1:17" ht="300.75" x14ac:dyDescent="0.2">
      <c r="A2437" s="1990" t="s">
        <v>17</v>
      </c>
      <c r="B2437" s="1974" t="s">
        <v>14</v>
      </c>
      <c r="C2437" s="1976"/>
      <c r="D2437" s="1976"/>
      <c r="E2437" s="1978" t="s">
        <v>3367</v>
      </c>
      <c r="F2437" s="1978"/>
      <c r="G2437" s="1977" t="s">
        <v>3368</v>
      </c>
      <c r="H2437" s="1977" t="s">
        <v>3369</v>
      </c>
      <c r="I2437" s="1979" t="s">
        <v>3370</v>
      </c>
      <c r="J2437" s="1995">
        <v>2</v>
      </c>
      <c r="K2437" s="1981">
        <v>44075</v>
      </c>
      <c r="L2437" s="1981">
        <v>44228</v>
      </c>
      <c r="M2437" s="1982">
        <f t="shared" si="92"/>
        <v>21.857142857142858</v>
      </c>
      <c r="N2437" s="1983">
        <v>1</v>
      </c>
      <c r="O2437" s="1979" t="s">
        <v>3371</v>
      </c>
      <c r="P2437" s="1983">
        <f t="shared" si="90"/>
        <v>1</v>
      </c>
      <c r="Q2437" s="1984" t="str" cm="1">
        <f t="array" aca="1" ref="Q2437" ca="1">IF(ISNUMBER(P2437),IF(P2437=100%,"CUMPLIDA",IF(AND(ISNUMBER(L2437),ISNUMBER(INDIRECT("FECHA_"&amp;$B2437,1))), IF(L2437&lt;=INDIRECT("FECHA_"&amp;$B2437,1),"INCUMPLIDA","PROCESO"), "VERIFICAR FECHA")),"SIN VALOR AVANCE")</f>
        <v>CUMPLIDA</v>
      </c>
    </row>
    <row r="2438" spans="1:17" ht="120" x14ac:dyDescent="0.2">
      <c r="A2438" s="1990" t="s">
        <v>17</v>
      </c>
      <c r="B2438" s="1974" t="s">
        <v>14</v>
      </c>
      <c r="C2438" s="1976"/>
      <c r="D2438" s="1976"/>
      <c r="E2438" s="1978"/>
      <c r="F2438" s="1978"/>
      <c r="G2438" s="1977" t="s">
        <v>3372</v>
      </c>
      <c r="H2438" s="1977" t="s">
        <v>3373</v>
      </c>
      <c r="I2438" s="1979" t="s">
        <v>3374</v>
      </c>
      <c r="J2438" s="1995">
        <v>1</v>
      </c>
      <c r="K2438" s="1981">
        <v>44105</v>
      </c>
      <c r="L2438" s="1981">
        <v>44196</v>
      </c>
      <c r="M2438" s="1982">
        <f t="shared" si="92"/>
        <v>13</v>
      </c>
      <c r="N2438" s="1983">
        <v>1</v>
      </c>
      <c r="O2438" s="1979" t="s">
        <v>3366</v>
      </c>
      <c r="P2438" s="1983">
        <f t="shared" ref="P2438:P2501" si="93">IF(B2438="ITRC",N2438,N2438/J2438)</f>
        <v>1</v>
      </c>
      <c r="Q2438" s="1984" t="str" cm="1">
        <f t="array" aca="1" ref="Q2438" ca="1">IF(ISNUMBER(P2438),IF(P2438=100%,"CUMPLIDA",IF(AND(ISNUMBER(L2438),ISNUMBER(INDIRECT("FECHA_"&amp;$B2438,1))), IF(L2438&lt;=INDIRECT("FECHA_"&amp;$B2438,1),"INCUMPLIDA","PROCESO"), "VERIFICAR FECHA")),"SIN VALOR AVANCE")</f>
        <v>CUMPLIDA</v>
      </c>
    </row>
    <row r="2439" spans="1:17" ht="165.75" x14ac:dyDescent="0.2">
      <c r="A2439" s="1990" t="s">
        <v>17</v>
      </c>
      <c r="B2439" s="1974" t="s">
        <v>14</v>
      </c>
      <c r="C2439" s="1976"/>
      <c r="D2439" s="1976"/>
      <c r="E2439" s="1978" t="s">
        <v>3375</v>
      </c>
      <c r="F2439" s="1978"/>
      <c r="G2439" s="1977" t="s">
        <v>3376</v>
      </c>
      <c r="H2439" s="1977" t="s">
        <v>3377</v>
      </c>
      <c r="I2439" s="1987" t="s">
        <v>3378</v>
      </c>
      <c r="J2439" s="1995">
        <v>1</v>
      </c>
      <c r="K2439" s="1981">
        <v>44197</v>
      </c>
      <c r="L2439" s="1981">
        <v>44530</v>
      </c>
      <c r="M2439" s="1982">
        <f t="shared" si="92"/>
        <v>47.571428571428569</v>
      </c>
      <c r="N2439" s="1983">
        <v>1</v>
      </c>
      <c r="O2439" s="1979" t="s">
        <v>3379</v>
      </c>
      <c r="P2439" s="1983">
        <f t="shared" si="93"/>
        <v>1</v>
      </c>
      <c r="Q2439" s="1984" t="str" cm="1">
        <f t="array" aca="1" ref="Q2439" ca="1">IF(ISNUMBER(P2439),IF(P2439=100%,"CUMPLIDA",IF(AND(ISNUMBER(L2439),ISNUMBER(INDIRECT("FECHA_"&amp;$B2439,1))), IF(L2439&lt;=INDIRECT("FECHA_"&amp;$B2439,1),"INCUMPLIDA","PROCESO"), "VERIFICAR FECHA")),"SIN VALOR AVANCE")</f>
        <v>CUMPLIDA</v>
      </c>
    </row>
    <row r="2440" spans="1:17" ht="105.75" x14ac:dyDescent="0.2">
      <c r="A2440" s="1990" t="s">
        <v>17</v>
      </c>
      <c r="B2440" s="1974" t="s">
        <v>14</v>
      </c>
      <c r="C2440" s="1976"/>
      <c r="D2440" s="1976"/>
      <c r="E2440" s="1978"/>
      <c r="F2440" s="1978"/>
      <c r="G2440" s="1977" t="s">
        <v>3380</v>
      </c>
      <c r="H2440" s="1977" t="s">
        <v>3381</v>
      </c>
      <c r="I2440" s="1979" t="s">
        <v>3382</v>
      </c>
      <c r="J2440" s="1995">
        <v>1</v>
      </c>
      <c r="K2440" s="1981">
        <v>44013</v>
      </c>
      <c r="L2440" s="1981">
        <v>44195</v>
      </c>
      <c r="M2440" s="1982">
        <f t="shared" si="92"/>
        <v>26</v>
      </c>
      <c r="N2440" s="1983">
        <v>1</v>
      </c>
      <c r="O2440" s="1979" t="s">
        <v>3383</v>
      </c>
      <c r="P2440" s="1983">
        <f t="shared" si="93"/>
        <v>1</v>
      </c>
      <c r="Q2440" s="1984" t="str" cm="1">
        <f t="array" aca="1" ref="Q2440" ca="1">IF(ISNUMBER(P2440),IF(P2440=100%,"CUMPLIDA",IF(AND(ISNUMBER(L2440),ISNUMBER(INDIRECT("FECHA_"&amp;$B2440,1))), IF(L2440&lt;=INDIRECT("FECHA_"&amp;$B2440,1),"INCUMPLIDA","PROCESO"), "VERIFICAR FECHA")),"SIN VALOR AVANCE")</f>
        <v>CUMPLIDA</v>
      </c>
    </row>
    <row r="2441" spans="1:17" ht="60.75" x14ac:dyDescent="0.2">
      <c r="A2441" s="1990" t="s">
        <v>17</v>
      </c>
      <c r="B2441" s="1974" t="s">
        <v>14</v>
      </c>
      <c r="C2441" s="1976"/>
      <c r="D2441" s="1976"/>
      <c r="E2441" s="1978" t="s">
        <v>3384</v>
      </c>
      <c r="F2441" s="1978"/>
      <c r="G2441" s="1977" t="s">
        <v>6250</v>
      </c>
      <c r="H2441" s="1977" t="s">
        <v>2168</v>
      </c>
      <c r="I2441" s="1979" t="s">
        <v>99</v>
      </c>
      <c r="J2441" s="1995">
        <v>1</v>
      </c>
      <c r="K2441" s="1981">
        <v>45352</v>
      </c>
      <c r="L2441" s="1981">
        <v>45747</v>
      </c>
      <c r="M2441" s="1982">
        <f t="shared" si="92"/>
        <v>56.428571428571431</v>
      </c>
      <c r="N2441" s="1983">
        <v>1</v>
      </c>
      <c r="O2441" s="1979" t="s">
        <v>3385</v>
      </c>
      <c r="P2441" s="1983">
        <f t="shared" si="93"/>
        <v>1</v>
      </c>
      <c r="Q2441" s="1984" t="str" cm="1">
        <f t="array" aca="1" ref="Q2441" ca="1">IF(ISNUMBER(P2441),IF(P2441=100%,"CUMPLIDA",IF(AND(ISNUMBER(L2441),ISNUMBER(INDIRECT("FECHA_"&amp;$B2441,1))), IF(L2441&lt;=INDIRECT("FECHA_"&amp;$B2441,1),"INCUMPLIDA","PROCESO"), "VERIFICAR FECHA")),"SIN VALOR AVANCE")</f>
        <v>CUMPLIDA</v>
      </c>
    </row>
    <row r="2442" spans="1:17" ht="60.75" x14ac:dyDescent="0.2">
      <c r="A2442" s="1990" t="s">
        <v>17</v>
      </c>
      <c r="B2442" s="1974" t="s">
        <v>14</v>
      </c>
      <c r="C2442" s="1976"/>
      <c r="D2442" s="1976"/>
      <c r="E2442" s="1978"/>
      <c r="F2442" s="1978"/>
      <c r="G2442" s="1977" t="s">
        <v>6251</v>
      </c>
      <c r="H2442" s="1977" t="s">
        <v>101</v>
      </c>
      <c r="I2442" s="1979" t="s">
        <v>102</v>
      </c>
      <c r="J2442" s="1995">
        <v>1</v>
      </c>
      <c r="K2442" s="1981">
        <v>45352</v>
      </c>
      <c r="L2442" s="1981">
        <v>45747</v>
      </c>
      <c r="M2442" s="1982">
        <f t="shared" si="92"/>
        <v>56.428571428571431</v>
      </c>
      <c r="N2442" s="1983">
        <v>1</v>
      </c>
      <c r="O2442" s="1979" t="s">
        <v>3386</v>
      </c>
      <c r="P2442" s="1983">
        <f t="shared" si="93"/>
        <v>1</v>
      </c>
      <c r="Q2442" s="1984" t="str" cm="1">
        <f t="array" aca="1" ref="Q2442" ca="1">IF(ISNUMBER(P2442),IF(P2442=100%,"CUMPLIDA",IF(AND(ISNUMBER(L2442),ISNUMBER(INDIRECT("FECHA_"&amp;$B2442,1))), IF(L2442&lt;=INDIRECT("FECHA_"&amp;$B2442,1),"INCUMPLIDA","PROCESO"), "VERIFICAR FECHA")),"SIN VALOR AVANCE")</f>
        <v>CUMPLIDA</v>
      </c>
    </row>
    <row r="2443" spans="1:17" ht="60.75" x14ac:dyDescent="0.2">
      <c r="A2443" s="1990" t="s">
        <v>17</v>
      </c>
      <c r="B2443" s="1974" t="s">
        <v>14</v>
      </c>
      <c r="C2443" s="1976"/>
      <c r="D2443" s="1976"/>
      <c r="E2443" s="1978" t="s">
        <v>3387</v>
      </c>
      <c r="F2443" s="1978"/>
      <c r="G2443" s="1977" t="s">
        <v>6252</v>
      </c>
      <c r="H2443" s="1977" t="s">
        <v>104</v>
      </c>
      <c r="I2443" s="1979" t="s">
        <v>105</v>
      </c>
      <c r="J2443" s="1995">
        <v>1</v>
      </c>
      <c r="K2443" s="1981">
        <v>45352</v>
      </c>
      <c r="L2443" s="1981">
        <v>45747</v>
      </c>
      <c r="M2443" s="1982">
        <f t="shared" si="92"/>
        <v>56.428571428571431</v>
      </c>
      <c r="N2443" s="1983">
        <v>1</v>
      </c>
      <c r="O2443" s="1979" t="s">
        <v>3385</v>
      </c>
      <c r="P2443" s="1983">
        <f t="shared" si="93"/>
        <v>1</v>
      </c>
      <c r="Q2443" s="1984" t="str" cm="1">
        <f t="array" aca="1" ref="Q2443" ca="1">IF(ISNUMBER(P2443),IF(P2443=100%,"CUMPLIDA",IF(AND(ISNUMBER(L2443),ISNUMBER(INDIRECT("FECHA_"&amp;$B2443,1))), IF(L2443&lt;=INDIRECT("FECHA_"&amp;$B2443,1),"INCUMPLIDA","PROCESO"), "VERIFICAR FECHA")),"SIN VALOR AVANCE")</f>
        <v>CUMPLIDA</v>
      </c>
    </row>
    <row r="2444" spans="1:17" ht="60.75" x14ac:dyDescent="0.2">
      <c r="A2444" s="1990" t="s">
        <v>17</v>
      </c>
      <c r="B2444" s="1974" t="s">
        <v>14</v>
      </c>
      <c r="C2444" s="1976"/>
      <c r="D2444" s="1976"/>
      <c r="E2444" s="1978"/>
      <c r="F2444" s="1978"/>
      <c r="G2444" s="1977" t="s">
        <v>6256</v>
      </c>
      <c r="H2444" s="1977" t="s">
        <v>106</v>
      </c>
      <c r="I2444" s="1979" t="s">
        <v>107</v>
      </c>
      <c r="J2444" s="1995">
        <v>1</v>
      </c>
      <c r="K2444" s="1981">
        <v>45352</v>
      </c>
      <c r="L2444" s="1981">
        <v>45747</v>
      </c>
      <c r="M2444" s="1982">
        <f t="shared" si="92"/>
        <v>56.428571428571431</v>
      </c>
      <c r="N2444" s="1983">
        <v>1</v>
      </c>
      <c r="O2444" s="1979" t="s">
        <v>3386</v>
      </c>
      <c r="P2444" s="1983">
        <f t="shared" si="93"/>
        <v>1</v>
      </c>
      <c r="Q2444" s="1984" t="str" cm="1">
        <f t="array" aca="1" ref="Q2444" ca="1">IF(ISNUMBER(P2444),IF(P2444=100%,"CUMPLIDA",IF(AND(ISNUMBER(L2444),ISNUMBER(INDIRECT("FECHA_"&amp;$B2444,1))), IF(L2444&lt;=INDIRECT("FECHA_"&amp;$B2444,1),"INCUMPLIDA","PROCESO"), "VERIFICAR FECHA")),"SIN VALOR AVANCE")</f>
        <v>CUMPLIDA</v>
      </c>
    </row>
    <row r="2445" spans="1:17" ht="105.75" x14ac:dyDescent="0.2">
      <c r="A2445" s="1990" t="s">
        <v>17</v>
      </c>
      <c r="B2445" s="1974" t="s">
        <v>14</v>
      </c>
      <c r="C2445" s="1976"/>
      <c r="D2445" s="1976"/>
      <c r="E2445" s="1978"/>
      <c r="F2445" s="1978"/>
      <c r="G2445" s="1977" t="s">
        <v>2804</v>
      </c>
      <c r="H2445" s="1977" t="s">
        <v>108</v>
      </c>
      <c r="I2445" s="1979" t="s">
        <v>109</v>
      </c>
      <c r="J2445" s="1995">
        <v>1</v>
      </c>
      <c r="K2445" s="1981">
        <v>45352</v>
      </c>
      <c r="L2445" s="1981">
        <v>45747</v>
      </c>
      <c r="M2445" s="1982">
        <f t="shared" si="92"/>
        <v>56.428571428571431</v>
      </c>
      <c r="N2445" s="1983">
        <v>1</v>
      </c>
      <c r="O2445" s="1979" t="s">
        <v>3388</v>
      </c>
      <c r="P2445" s="1983">
        <f t="shared" si="93"/>
        <v>1</v>
      </c>
      <c r="Q2445" s="1984" t="str" cm="1">
        <f t="array" aca="1" ref="Q2445" ca="1">IF(ISNUMBER(P2445),IF(P2445=100%,"CUMPLIDA",IF(AND(ISNUMBER(L2445),ISNUMBER(INDIRECT("FECHA_"&amp;$B2445,1))), IF(L2445&lt;=INDIRECT("FECHA_"&amp;$B2445,1),"INCUMPLIDA","PROCESO"), "VERIFICAR FECHA")),"SIN VALOR AVANCE")</f>
        <v>CUMPLIDA</v>
      </c>
    </row>
    <row r="2446" spans="1:17" ht="60.75" x14ac:dyDescent="0.2">
      <c r="A2446" s="1990" t="s">
        <v>17</v>
      </c>
      <c r="B2446" s="1974" t="s">
        <v>14</v>
      </c>
      <c r="C2446" s="1976"/>
      <c r="D2446" s="1976"/>
      <c r="E2446" s="1978" t="s">
        <v>3389</v>
      </c>
      <c r="F2446" s="1978"/>
      <c r="G2446" s="1977" t="s">
        <v>6253</v>
      </c>
      <c r="H2446" s="1977" t="s">
        <v>111</v>
      </c>
      <c r="I2446" s="1979" t="s">
        <v>112</v>
      </c>
      <c r="J2446" s="1995">
        <v>3</v>
      </c>
      <c r="K2446" s="1981">
        <v>45748</v>
      </c>
      <c r="L2446" s="1981">
        <v>45930</v>
      </c>
      <c r="M2446" s="1982">
        <f t="shared" si="92"/>
        <v>26</v>
      </c>
      <c r="N2446" s="1983">
        <v>0</v>
      </c>
      <c r="O2446" s="1979" t="s">
        <v>3386</v>
      </c>
      <c r="P2446" s="1983">
        <f t="shared" si="93"/>
        <v>0</v>
      </c>
      <c r="Q2446" s="1984" t="str" cm="1">
        <f t="array" aca="1" ref="Q2446" ca="1">IF(ISNUMBER(P2446),IF(P2446=100%,"CUMPLIDA",IF(AND(ISNUMBER(L2446),ISNUMBER(INDIRECT("FECHA_"&amp;$B2446,1))), IF(L2446&lt;=INDIRECT("FECHA_"&amp;$B2446,1),"INCUMPLIDA","PROCESO"), "VERIFICAR FECHA")),"SIN VALOR AVANCE")</f>
        <v>PROCESO</v>
      </c>
    </row>
    <row r="2447" spans="1:17" ht="60.75" x14ac:dyDescent="0.2">
      <c r="A2447" s="1990" t="s">
        <v>17</v>
      </c>
      <c r="B2447" s="1974" t="s">
        <v>14</v>
      </c>
      <c r="C2447" s="1976"/>
      <c r="D2447" s="1976"/>
      <c r="E2447" s="1978"/>
      <c r="F2447" s="1978"/>
      <c r="G2447" s="1977" t="s">
        <v>6254</v>
      </c>
      <c r="H2447" s="1977" t="s">
        <v>115</v>
      </c>
      <c r="I2447" s="1979" t="s">
        <v>116</v>
      </c>
      <c r="J2447" s="1995">
        <v>1</v>
      </c>
      <c r="K2447" s="1981">
        <v>45748</v>
      </c>
      <c r="L2447" s="1981">
        <v>45930</v>
      </c>
      <c r="M2447" s="1982">
        <f t="shared" si="92"/>
        <v>26</v>
      </c>
      <c r="N2447" s="1983">
        <v>0</v>
      </c>
      <c r="O2447" s="1979" t="s">
        <v>3385</v>
      </c>
      <c r="P2447" s="1983">
        <f t="shared" si="93"/>
        <v>0</v>
      </c>
      <c r="Q2447" s="1984" t="str" cm="1">
        <f t="array" aca="1" ref="Q2447" ca="1">IF(ISNUMBER(P2447),IF(P2447=100%,"CUMPLIDA",IF(AND(ISNUMBER(L2447),ISNUMBER(INDIRECT("FECHA_"&amp;$B2447,1))), IF(L2447&lt;=INDIRECT("FECHA_"&amp;$B2447,1),"INCUMPLIDA","PROCESO"), "VERIFICAR FECHA")),"SIN VALOR AVANCE")</f>
        <v>PROCESO</v>
      </c>
    </row>
    <row r="2448" spans="1:17" ht="120" x14ac:dyDescent="0.2">
      <c r="A2448" s="1990" t="s">
        <v>17</v>
      </c>
      <c r="B2448" s="1974" t="s">
        <v>14</v>
      </c>
      <c r="C2448" s="1976"/>
      <c r="D2448" s="1976"/>
      <c r="E2448" s="1978"/>
      <c r="F2448" s="1978"/>
      <c r="G2448" s="1977" t="s">
        <v>6255</v>
      </c>
      <c r="H2448" s="1977" t="s">
        <v>118</v>
      </c>
      <c r="I2448" s="1979" t="s">
        <v>119</v>
      </c>
      <c r="J2448" s="1995">
        <v>2</v>
      </c>
      <c r="K2448" s="1981">
        <v>45748</v>
      </c>
      <c r="L2448" s="1981">
        <v>45930</v>
      </c>
      <c r="M2448" s="1982">
        <f t="shared" si="92"/>
        <v>26</v>
      </c>
      <c r="N2448" s="1983">
        <v>0</v>
      </c>
      <c r="O2448" s="1979" t="s">
        <v>3388</v>
      </c>
      <c r="P2448" s="1983">
        <f t="shared" si="93"/>
        <v>0</v>
      </c>
      <c r="Q2448" s="1984" t="str" cm="1">
        <f t="array" aca="1" ref="Q2448" ca="1">IF(ISNUMBER(P2448),IF(P2448=100%,"CUMPLIDA",IF(AND(ISNUMBER(L2448),ISNUMBER(INDIRECT("FECHA_"&amp;$B2448,1))), IF(L2448&lt;=INDIRECT("FECHA_"&amp;$B2448,1),"INCUMPLIDA","PROCESO"), "VERIFICAR FECHA")),"SIN VALOR AVANCE")</f>
        <v>PROCESO</v>
      </c>
    </row>
    <row r="2449" spans="1:17" ht="90.75" x14ac:dyDescent="0.2">
      <c r="A2449" s="1990" t="s">
        <v>17</v>
      </c>
      <c r="B2449" s="1974" t="s">
        <v>14</v>
      </c>
      <c r="C2449" s="1976"/>
      <c r="D2449" s="1976"/>
      <c r="E2449" s="1978"/>
      <c r="F2449" s="1978"/>
      <c r="G2449" s="1977" t="s">
        <v>3390</v>
      </c>
      <c r="H2449" s="1977" t="s">
        <v>3391</v>
      </c>
      <c r="I2449" s="1979" t="s">
        <v>254</v>
      </c>
      <c r="J2449" s="1995">
        <v>1</v>
      </c>
      <c r="K2449" s="1981">
        <v>43831</v>
      </c>
      <c r="L2449" s="1981">
        <v>44043</v>
      </c>
      <c r="M2449" s="1982">
        <f t="shared" si="92"/>
        <v>30.285714285714285</v>
      </c>
      <c r="N2449" s="1983">
        <v>1</v>
      </c>
      <c r="O2449" s="1979" t="s">
        <v>3392</v>
      </c>
      <c r="P2449" s="1983">
        <f t="shared" si="93"/>
        <v>1</v>
      </c>
      <c r="Q2449" s="1984" t="str" cm="1">
        <f t="array" aca="1" ref="Q2449" ca="1">IF(ISNUMBER(P2449),IF(P2449=100%,"CUMPLIDA",IF(AND(ISNUMBER(L2449),ISNUMBER(INDIRECT("FECHA_"&amp;$B2449,1))), IF(L2449&lt;=INDIRECT("FECHA_"&amp;$B2449,1),"INCUMPLIDA","PROCESO"), "VERIFICAR FECHA")),"SIN VALOR AVANCE")</f>
        <v>CUMPLIDA</v>
      </c>
    </row>
    <row r="2450" spans="1:17" ht="75.75" x14ac:dyDescent="0.2">
      <c r="A2450" s="1990" t="s">
        <v>17</v>
      </c>
      <c r="B2450" s="1974" t="s">
        <v>14</v>
      </c>
      <c r="C2450" s="1976"/>
      <c r="D2450" s="1976"/>
      <c r="E2450" s="1978"/>
      <c r="F2450" s="1978"/>
      <c r="G2450" s="1977" t="s">
        <v>3393</v>
      </c>
      <c r="H2450" s="1977" t="s">
        <v>3394</v>
      </c>
      <c r="I2450" s="1979" t="s">
        <v>3338</v>
      </c>
      <c r="J2450" s="1983">
        <v>1</v>
      </c>
      <c r="K2450" s="1981">
        <v>43831</v>
      </c>
      <c r="L2450" s="1981">
        <v>44742</v>
      </c>
      <c r="M2450" s="1982">
        <f t="shared" si="92"/>
        <v>130.14285714285714</v>
      </c>
      <c r="N2450" s="1983">
        <v>1</v>
      </c>
      <c r="O2450" s="1979" t="s">
        <v>3395</v>
      </c>
      <c r="P2450" s="1983">
        <f t="shared" si="93"/>
        <v>1</v>
      </c>
      <c r="Q2450" s="1984" t="str" cm="1">
        <f t="array" aca="1" ref="Q2450" ca="1">IF(ISNUMBER(P2450),IF(P2450=100%,"CUMPLIDA",IF(AND(ISNUMBER(L2450),ISNUMBER(INDIRECT("FECHA_"&amp;$B2450,1))), IF(L2450&lt;=INDIRECT("FECHA_"&amp;$B2450,1),"INCUMPLIDA","PROCESO"), "VERIFICAR FECHA")),"SIN VALOR AVANCE")</f>
        <v>CUMPLIDA</v>
      </c>
    </row>
    <row r="2451" spans="1:17" ht="165.75" x14ac:dyDescent="0.2">
      <c r="A2451" s="1990" t="s">
        <v>17</v>
      </c>
      <c r="B2451" s="1974" t="s">
        <v>14</v>
      </c>
      <c r="C2451" s="1976"/>
      <c r="D2451" s="1976"/>
      <c r="E2451" s="1978"/>
      <c r="F2451" s="1978"/>
      <c r="G2451" s="1977" t="s">
        <v>3396</v>
      </c>
      <c r="H2451" s="1977" t="s">
        <v>3397</v>
      </c>
      <c r="I2451" s="1979" t="s">
        <v>3398</v>
      </c>
      <c r="J2451" s="1983">
        <v>1</v>
      </c>
      <c r="K2451" s="1981">
        <v>43936</v>
      </c>
      <c r="L2451" s="1981">
        <v>44043</v>
      </c>
      <c r="M2451" s="1982">
        <f t="shared" si="92"/>
        <v>15.285714285714286</v>
      </c>
      <c r="N2451" s="1983">
        <v>1</v>
      </c>
      <c r="O2451" s="1979" t="s">
        <v>3399</v>
      </c>
      <c r="P2451" s="1983">
        <f t="shared" si="93"/>
        <v>1</v>
      </c>
      <c r="Q2451" s="1984" t="str" cm="1">
        <f t="array" aca="1" ref="Q2451" ca="1">IF(ISNUMBER(P2451),IF(P2451=100%,"CUMPLIDA",IF(AND(ISNUMBER(L2451),ISNUMBER(INDIRECT("FECHA_"&amp;$B2451,1))), IF(L2451&lt;=INDIRECT("FECHA_"&amp;$B2451,1),"INCUMPLIDA","PROCESO"), "VERIFICAR FECHA")),"SIN VALOR AVANCE")</f>
        <v>CUMPLIDA</v>
      </c>
    </row>
    <row r="2452" spans="1:17" ht="180.75" x14ac:dyDescent="0.2">
      <c r="A2452" s="1990" t="s">
        <v>17</v>
      </c>
      <c r="B2452" s="1974" t="s">
        <v>14</v>
      </c>
      <c r="C2452" s="1976"/>
      <c r="D2452" s="1976"/>
      <c r="E2452" s="1977" t="s">
        <v>3400</v>
      </c>
      <c r="F2452" s="1978"/>
      <c r="G2452" s="1977" t="s">
        <v>3401</v>
      </c>
      <c r="H2452" s="1977" t="s">
        <v>3402</v>
      </c>
      <c r="I2452" s="1979" t="s">
        <v>3403</v>
      </c>
      <c r="J2452" s="1995">
        <v>1</v>
      </c>
      <c r="K2452" s="1981">
        <v>43936</v>
      </c>
      <c r="L2452" s="1981">
        <v>43982</v>
      </c>
      <c r="M2452" s="1982">
        <f>(L2452-K2452)/7</f>
        <v>6.5714285714285712</v>
      </c>
      <c r="N2452" s="1983">
        <v>1</v>
      </c>
      <c r="O2452" s="1979" t="s">
        <v>3404</v>
      </c>
      <c r="P2452" s="1983">
        <f t="shared" si="93"/>
        <v>1</v>
      </c>
      <c r="Q2452" s="1984" t="str" cm="1">
        <f t="array" aca="1" ref="Q2452" ca="1">IF(ISNUMBER(P2452),IF(P2452=100%,"CUMPLIDA",IF(AND(ISNUMBER(L2452),ISNUMBER(INDIRECT("FECHA_"&amp;$B2452,1))), IF(L2452&lt;=INDIRECT("FECHA_"&amp;$B2452,1),"INCUMPLIDA","PROCESO"), "VERIFICAR FECHA")),"SIN VALOR AVANCE")</f>
        <v>CUMPLIDA</v>
      </c>
    </row>
    <row r="2453" spans="1:17" ht="180" x14ac:dyDescent="0.2">
      <c r="A2453" s="1990" t="s">
        <v>17</v>
      </c>
      <c r="B2453" s="1974" t="s">
        <v>14</v>
      </c>
      <c r="C2453" s="1976" t="s">
        <v>3405</v>
      </c>
      <c r="D2453" s="1976" t="s">
        <v>2633</v>
      </c>
      <c r="E2453" s="1978" t="s">
        <v>3406</v>
      </c>
      <c r="F2453" s="1978" t="s">
        <v>3407</v>
      </c>
      <c r="G2453" s="1977" t="s">
        <v>3408</v>
      </c>
      <c r="H2453" s="1977" t="s">
        <v>3409</v>
      </c>
      <c r="I2453" s="1979" t="s">
        <v>3410</v>
      </c>
      <c r="J2453" s="1980">
        <v>40</v>
      </c>
      <c r="K2453" s="1981">
        <v>44256</v>
      </c>
      <c r="L2453" s="1981">
        <v>44834</v>
      </c>
      <c r="M2453" s="1982">
        <f t="shared" ref="M2453:M2498" si="94">(L2453-K2453)/7</f>
        <v>82.571428571428569</v>
      </c>
      <c r="N2453" s="1983">
        <v>1</v>
      </c>
      <c r="O2453" s="1979" t="s">
        <v>3411</v>
      </c>
      <c r="P2453" s="1983">
        <f t="shared" si="93"/>
        <v>1</v>
      </c>
      <c r="Q2453" s="1984" t="str" cm="1">
        <f t="array" aca="1" ref="Q2453" ca="1">IF(ISNUMBER(P2453),IF(P2453=100%,"CUMPLIDA",IF(AND(ISNUMBER(L2453),ISNUMBER(INDIRECT("FECHA_"&amp;$B2453,1))), IF(L2453&lt;=INDIRECT("FECHA_"&amp;$B2453,1),"INCUMPLIDA","PROCESO"), "VERIFICAR FECHA")),"SIN VALOR AVANCE")</f>
        <v>CUMPLIDA</v>
      </c>
    </row>
    <row r="2454" spans="1:17" ht="135.75" x14ac:dyDescent="0.2">
      <c r="A2454" s="1990" t="s">
        <v>17</v>
      </c>
      <c r="B2454" s="1974" t="s">
        <v>14</v>
      </c>
      <c r="C2454" s="1976"/>
      <c r="D2454" s="1976"/>
      <c r="E2454" s="1978"/>
      <c r="F2454" s="1978"/>
      <c r="G2454" s="1977" t="s">
        <v>3412</v>
      </c>
      <c r="H2454" s="1977" t="s">
        <v>3413</v>
      </c>
      <c r="I2454" s="1979" t="s">
        <v>3414</v>
      </c>
      <c r="J2454" s="1980">
        <v>1</v>
      </c>
      <c r="K2454" s="1981">
        <v>44075</v>
      </c>
      <c r="L2454" s="1981">
        <v>44926</v>
      </c>
      <c r="M2454" s="1982">
        <f t="shared" si="94"/>
        <v>121.57142857142857</v>
      </c>
      <c r="N2454" s="1983">
        <v>1</v>
      </c>
      <c r="O2454" s="1979" t="s">
        <v>3415</v>
      </c>
      <c r="P2454" s="1983">
        <f t="shared" si="93"/>
        <v>1</v>
      </c>
      <c r="Q2454" s="1984" t="str" cm="1">
        <f t="array" aca="1" ref="Q2454" ca="1">IF(ISNUMBER(P2454),IF(P2454=100%,"CUMPLIDA",IF(AND(ISNUMBER(L2454),ISNUMBER(INDIRECT("FECHA_"&amp;$B2454,1))), IF(L2454&lt;=INDIRECT("FECHA_"&amp;$B2454,1),"INCUMPLIDA","PROCESO"), "VERIFICAR FECHA")),"SIN VALOR AVANCE")</f>
        <v>CUMPLIDA</v>
      </c>
    </row>
    <row r="2455" spans="1:17" ht="135.75" x14ac:dyDescent="0.2">
      <c r="A2455" s="1990" t="s">
        <v>17</v>
      </c>
      <c r="B2455" s="1974" t="s">
        <v>14</v>
      </c>
      <c r="C2455" s="1976"/>
      <c r="D2455" s="1976"/>
      <c r="E2455" s="1978"/>
      <c r="F2455" s="1978"/>
      <c r="G2455" s="1977" t="s">
        <v>3416</v>
      </c>
      <c r="H2455" s="1977" t="s">
        <v>3417</v>
      </c>
      <c r="I2455" s="1979" t="s">
        <v>3418</v>
      </c>
      <c r="J2455" s="1980">
        <v>1</v>
      </c>
      <c r="K2455" s="1981">
        <v>44136</v>
      </c>
      <c r="L2455" s="1981">
        <v>44286</v>
      </c>
      <c r="M2455" s="1982">
        <f t="shared" si="94"/>
        <v>21.428571428571427</v>
      </c>
      <c r="N2455" s="1983">
        <v>1</v>
      </c>
      <c r="O2455" s="1979" t="s">
        <v>3419</v>
      </c>
      <c r="P2455" s="1983">
        <f t="shared" si="93"/>
        <v>1</v>
      </c>
      <c r="Q2455" s="1984" t="str" cm="1">
        <f t="array" aca="1" ref="Q2455" ca="1">IF(ISNUMBER(P2455),IF(P2455=100%,"CUMPLIDA",IF(AND(ISNUMBER(L2455),ISNUMBER(INDIRECT("FECHA_"&amp;$B2455,1))), IF(L2455&lt;=INDIRECT("FECHA_"&amp;$B2455,1),"INCUMPLIDA","PROCESO"), "VERIFICAR FECHA")),"SIN VALOR AVANCE")</f>
        <v>CUMPLIDA</v>
      </c>
    </row>
    <row r="2456" spans="1:17" ht="135.75" x14ac:dyDescent="0.2">
      <c r="A2456" s="1990" t="s">
        <v>17</v>
      </c>
      <c r="B2456" s="1974" t="s">
        <v>14</v>
      </c>
      <c r="C2456" s="1976"/>
      <c r="D2456" s="1976"/>
      <c r="E2456" s="1978"/>
      <c r="F2456" s="1978"/>
      <c r="G2456" s="1977" t="s">
        <v>3420</v>
      </c>
      <c r="H2456" s="1977" t="s">
        <v>3421</v>
      </c>
      <c r="I2456" s="1979" t="s">
        <v>3422</v>
      </c>
      <c r="J2456" s="1980">
        <v>1</v>
      </c>
      <c r="K2456" s="1981">
        <v>44044</v>
      </c>
      <c r="L2456" s="1981">
        <v>44196</v>
      </c>
      <c r="M2456" s="1982">
        <f t="shared" si="94"/>
        <v>21.714285714285715</v>
      </c>
      <c r="N2456" s="1983">
        <v>1</v>
      </c>
      <c r="O2456" s="1979" t="s">
        <v>3415</v>
      </c>
      <c r="P2456" s="1983">
        <f t="shared" si="93"/>
        <v>1</v>
      </c>
      <c r="Q2456" s="1984" t="str" cm="1">
        <f t="array" aca="1" ref="Q2456" ca="1">IF(ISNUMBER(P2456),IF(P2456=100%,"CUMPLIDA",IF(AND(ISNUMBER(L2456),ISNUMBER(INDIRECT("FECHA_"&amp;$B2456,1))), IF(L2456&lt;=INDIRECT("FECHA_"&amp;$B2456,1),"INCUMPLIDA","PROCESO"), "VERIFICAR FECHA")),"SIN VALOR AVANCE")</f>
        <v>CUMPLIDA</v>
      </c>
    </row>
    <row r="2457" spans="1:17" ht="135.75" x14ac:dyDescent="0.2">
      <c r="A2457" s="1990" t="s">
        <v>17</v>
      </c>
      <c r="B2457" s="1974" t="s">
        <v>14</v>
      </c>
      <c r="C2457" s="1976"/>
      <c r="D2457" s="1976"/>
      <c r="E2457" s="1978"/>
      <c r="F2457" s="1978"/>
      <c r="G2457" s="1977" t="s">
        <v>3423</v>
      </c>
      <c r="H2457" s="1977" t="s">
        <v>3424</v>
      </c>
      <c r="I2457" s="1979" t="s">
        <v>3425</v>
      </c>
      <c r="J2457" s="1980">
        <v>2</v>
      </c>
      <c r="K2457" s="1981">
        <v>44197</v>
      </c>
      <c r="L2457" s="1981">
        <v>44926</v>
      </c>
      <c r="M2457" s="1982">
        <f t="shared" si="94"/>
        <v>104.14285714285714</v>
      </c>
      <c r="N2457" s="1983">
        <v>1</v>
      </c>
      <c r="O2457" s="1979" t="s">
        <v>3415</v>
      </c>
      <c r="P2457" s="1983">
        <f t="shared" si="93"/>
        <v>1</v>
      </c>
      <c r="Q2457" s="1984" t="str" cm="1">
        <f t="array" aca="1" ref="Q2457" ca="1">IF(ISNUMBER(P2457),IF(P2457=100%,"CUMPLIDA",IF(AND(ISNUMBER(L2457),ISNUMBER(INDIRECT("FECHA_"&amp;$B2457,1))), IF(L2457&lt;=INDIRECT("FECHA_"&amp;$B2457,1),"INCUMPLIDA","PROCESO"), "VERIFICAR FECHA")),"SIN VALOR AVANCE")</f>
        <v>CUMPLIDA</v>
      </c>
    </row>
    <row r="2458" spans="1:17" ht="135.75" x14ac:dyDescent="0.2">
      <c r="A2458" s="1990" t="s">
        <v>17</v>
      </c>
      <c r="B2458" s="1974" t="s">
        <v>14</v>
      </c>
      <c r="C2458" s="1976"/>
      <c r="D2458" s="1976"/>
      <c r="E2458" s="1978"/>
      <c r="F2458" s="1978"/>
      <c r="G2458" s="1978" t="s">
        <v>3426</v>
      </c>
      <c r="H2458" s="1977" t="s">
        <v>3427</v>
      </c>
      <c r="I2458" s="1979" t="s">
        <v>3428</v>
      </c>
      <c r="J2458" s="1980">
        <v>1</v>
      </c>
      <c r="K2458" s="1981">
        <v>44378</v>
      </c>
      <c r="L2458" s="1981">
        <v>44408</v>
      </c>
      <c r="M2458" s="1982">
        <f t="shared" si="94"/>
        <v>4.2857142857142856</v>
      </c>
      <c r="N2458" s="1983">
        <v>1</v>
      </c>
      <c r="O2458" s="1979" t="s">
        <v>3415</v>
      </c>
      <c r="P2458" s="1983">
        <f t="shared" si="93"/>
        <v>1</v>
      </c>
      <c r="Q2458" s="1984" t="str" cm="1">
        <f t="array" aca="1" ref="Q2458" ca="1">IF(ISNUMBER(P2458),IF(P2458=100%,"CUMPLIDA",IF(AND(ISNUMBER(L2458),ISNUMBER(INDIRECT("FECHA_"&amp;$B2458,1))), IF(L2458&lt;=INDIRECT("FECHA_"&amp;$B2458,1),"INCUMPLIDA","PROCESO"), "VERIFICAR FECHA")),"SIN VALOR AVANCE")</f>
        <v>CUMPLIDA</v>
      </c>
    </row>
    <row r="2459" spans="1:17" ht="135.75" x14ac:dyDescent="0.2">
      <c r="A2459" s="1990" t="s">
        <v>17</v>
      </c>
      <c r="B2459" s="1974" t="s">
        <v>14</v>
      </c>
      <c r="C2459" s="1976"/>
      <c r="D2459" s="1976"/>
      <c r="E2459" s="1978" t="s">
        <v>3429</v>
      </c>
      <c r="F2459" s="1978"/>
      <c r="G2459" s="1978"/>
      <c r="H2459" s="1977" t="s">
        <v>3427</v>
      </c>
      <c r="I2459" s="1979" t="s">
        <v>3430</v>
      </c>
      <c r="J2459" s="1980">
        <v>1</v>
      </c>
      <c r="K2459" s="1981">
        <v>44409</v>
      </c>
      <c r="L2459" s="1981">
        <v>44561</v>
      </c>
      <c r="M2459" s="1982">
        <f t="shared" si="94"/>
        <v>21.714285714285715</v>
      </c>
      <c r="N2459" s="1983">
        <v>1</v>
      </c>
      <c r="O2459" s="1979" t="s">
        <v>3415</v>
      </c>
      <c r="P2459" s="1983">
        <f t="shared" si="93"/>
        <v>1</v>
      </c>
      <c r="Q2459" s="1984" t="str" cm="1">
        <f t="array" aca="1" ref="Q2459" ca="1">IF(ISNUMBER(P2459),IF(P2459=100%,"CUMPLIDA",IF(AND(ISNUMBER(L2459),ISNUMBER(INDIRECT("FECHA_"&amp;$B2459,1))), IF(L2459&lt;=INDIRECT("FECHA_"&amp;$B2459,1),"INCUMPLIDA","PROCESO"), "VERIFICAR FECHA")),"SIN VALOR AVANCE")</f>
        <v>CUMPLIDA</v>
      </c>
    </row>
    <row r="2460" spans="1:17" ht="135.75" x14ac:dyDescent="0.2">
      <c r="A2460" s="1990" t="s">
        <v>17</v>
      </c>
      <c r="B2460" s="1974" t="s">
        <v>14</v>
      </c>
      <c r="C2460" s="1976"/>
      <c r="D2460" s="1976"/>
      <c r="E2460" s="1978"/>
      <c r="F2460" s="1978"/>
      <c r="G2460" s="1978"/>
      <c r="H2460" s="1977" t="s">
        <v>3427</v>
      </c>
      <c r="I2460" s="1979" t="s">
        <v>3431</v>
      </c>
      <c r="J2460" s="1980">
        <v>1</v>
      </c>
      <c r="K2460" s="1981">
        <v>44743</v>
      </c>
      <c r="L2460" s="1981">
        <v>44773</v>
      </c>
      <c r="M2460" s="1982">
        <f t="shared" si="94"/>
        <v>4.2857142857142856</v>
      </c>
      <c r="N2460" s="1983">
        <v>1</v>
      </c>
      <c r="O2460" s="1979" t="s">
        <v>3415</v>
      </c>
      <c r="P2460" s="1983">
        <f t="shared" si="93"/>
        <v>1</v>
      </c>
      <c r="Q2460" s="1984" t="str" cm="1">
        <f t="array" aca="1" ref="Q2460" ca="1">IF(ISNUMBER(P2460),IF(P2460=100%,"CUMPLIDA",IF(AND(ISNUMBER(L2460),ISNUMBER(INDIRECT("FECHA_"&amp;$B2460,1))), IF(L2460&lt;=INDIRECT("FECHA_"&amp;$B2460,1),"INCUMPLIDA","PROCESO"), "VERIFICAR FECHA")),"SIN VALOR AVANCE")</f>
        <v>CUMPLIDA</v>
      </c>
    </row>
    <row r="2461" spans="1:17" ht="135.75" x14ac:dyDescent="0.2">
      <c r="A2461" s="1990" t="s">
        <v>17</v>
      </c>
      <c r="B2461" s="1974" t="s">
        <v>14</v>
      </c>
      <c r="C2461" s="1976"/>
      <c r="D2461" s="1976"/>
      <c r="E2461" s="1978"/>
      <c r="F2461" s="1978"/>
      <c r="G2461" s="1978"/>
      <c r="H2461" s="1977" t="s">
        <v>3427</v>
      </c>
      <c r="I2461" s="1979" t="s">
        <v>3430</v>
      </c>
      <c r="J2461" s="1980">
        <v>1</v>
      </c>
      <c r="K2461" s="1981">
        <v>44774</v>
      </c>
      <c r="L2461" s="1981">
        <v>44926</v>
      </c>
      <c r="M2461" s="1982">
        <f t="shared" si="94"/>
        <v>21.714285714285715</v>
      </c>
      <c r="N2461" s="1983">
        <v>1</v>
      </c>
      <c r="O2461" s="1979" t="s">
        <v>3415</v>
      </c>
      <c r="P2461" s="1983">
        <f t="shared" si="93"/>
        <v>1</v>
      </c>
      <c r="Q2461" s="1984" t="str" cm="1">
        <f t="array" aca="1" ref="Q2461" ca="1">IF(ISNUMBER(P2461),IF(P2461=100%,"CUMPLIDA",IF(AND(ISNUMBER(L2461),ISNUMBER(INDIRECT("FECHA_"&amp;$B2461,1))), IF(L2461&lt;=INDIRECT("FECHA_"&amp;$B2461,1),"INCUMPLIDA","PROCESO"), "VERIFICAR FECHA")),"SIN VALOR AVANCE")</f>
        <v>CUMPLIDA</v>
      </c>
    </row>
    <row r="2462" spans="1:17" ht="135.75" x14ac:dyDescent="0.2">
      <c r="A2462" s="1990" t="s">
        <v>17</v>
      </c>
      <c r="B2462" s="1974" t="s">
        <v>14</v>
      </c>
      <c r="C2462" s="1976"/>
      <c r="D2462" s="1976"/>
      <c r="E2462" s="1978"/>
      <c r="F2462" s="1978"/>
      <c r="G2462" s="1977" t="s">
        <v>3432</v>
      </c>
      <c r="H2462" s="1977" t="s">
        <v>3433</v>
      </c>
      <c r="I2462" s="1979" t="s">
        <v>3434</v>
      </c>
      <c r="J2462" s="1980">
        <v>1</v>
      </c>
      <c r="K2462" s="1981">
        <v>43800</v>
      </c>
      <c r="L2462" s="1981">
        <v>44316</v>
      </c>
      <c r="M2462" s="1982">
        <f t="shared" si="94"/>
        <v>73.714285714285708</v>
      </c>
      <c r="N2462" s="1983">
        <v>1</v>
      </c>
      <c r="O2462" s="1979" t="s">
        <v>3419</v>
      </c>
      <c r="P2462" s="1983">
        <f t="shared" si="93"/>
        <v>1</v>
      </c>
      <c r="Q2462" s="1984" t="str" cm="1">
        <f t="array" aca="1" ref="Q2462" ca="1">IF(ISNUMBER(P2462),IF(P2462=100%,"CUMPLIDA",IF(AND(ISNUMBER(L2462),ISNUMBER(INDIRECT("FECHA_"&amp;$B2462,1))), IF(L2462&lt;=INDIRECT("FECHA_"&amp;$B2462,1),"INCUMPLIDA","PROCESO"), "VERIFICAR FECHA")),"SIN VALOR AVANCE")</f>
        <v>CUMPLIDA</v>
      </c>
    </row>
    <row r="2463" spans="1:17" ht="90.75" x14ac:dyDescent="0.2">
      <c r="A2463" s="1990" t="s">
        <v>17</v>
      </c>
      <c r="B2463" s="1974" t="s">
        <v>14</v>
      </c>
      <c r="C2463" s="1976"/>
      <c r="D2463" s="1976"/>
      <c r="E2463" s="1978"/>
      <c r="F2463" s="1978"/>
      <c r="G2463" s="1978" t="s">
        <v>3435</v>
      </c>
      <c r="H2463" s="1977" t="s">
        <v>3436</v>
      </c>
      <c r="I2463" s="1979" t="s">
        <v>3437</v>
      </c>
      <c r="J2463" s="1980">
        <v>4</v>
      </c>
      <c r="K2463" s="1981">
        <v>44197</v>
      </c>
      <c r="L2463" s="1981">
        <v>44926</v>
      </c>
      <c r="M2463" s="1982">
        <f t="shared" si="94"/>
        <v>104.14285714285714</v>
      </c>
      <c r="N2463" s="1983">
        <v>1</v>
      </c>
      <c r="O2463" s="1979" t="s">
        <v>3438</v>
      </c>
      <c r="P2463" s="1983">
        <f t="shared" si="93"/>
        <v>1</v>
      </c>
      <c r="Q2463" s="1984" t="str" cm="1">
        <f t="array" aca="1" ref="Q2463" ca="1">IF(ISNUMBER(P2463),IF(P2463=100%,"CUMPLIDA",IF(AND(ISNUMBER(L2463),ISNUMBER(INDIRECT("FECHA_"&amp;$B2463,1))), IF(L2463&lt;=INDIRECT("FECHA_"&amp;$B2463,1),"INCUMPLIDA","PROCESO"), "VERIFICAR FECHA")),"SIN VALOR AVANCE")</f>
        <v>CUMPLIDA</v>
      </c>
    </row>
    <row r="2464" spans="1:17" ht="150.75" x14ac:dyDescent="0.2">
      <c r="A2464" s="1990" t="s">
        <v>17</v>
      </c>
      <c r="B2464" s="1974" t="s">
        <v>14</v>
      </c>
      <c r="C2464" s="1976"/>
      <c r="D2464" s="1976"/>
      <c r="E2464" s="1978"/>
      <c r="F2464" s="1978"/>
      <c r="G2464" s="1978"/>
      <c r="H2464" s="1977" t="s">
        <v>3436</v>
      </c>
      <c r="I2464" s="1979" t="s">
        <v>3437</v>
      </c>
      <c r="J2464" s="1980">
        <v>2</v>
      </c>
      <c r="K2464" s="1981">
        <v>44197</v>
      </c>
      <c r="L2464" s="1981">
        <v>44561</v>
      </c>
      <c r="M2464" s="1982">
        <f t="shared" si="94"/>
        <v>52</v>
      </c>
      <c r="N2464" s="1983">
        <v>1</v>
      </c>
      <c r="O2464" s="1979" t="s">
        <v>3439</v>
      </c>
      <c r="P2464" s="1983">
        <f t="shared" si="93"/>
        <v>1</v>
      </c>
      <c r="Q2464" s="1984" t="str" cm="1">
        <f t="array" aca="1" ref="Q2464" ca="1">IF(ISNUMBER(P2464),IF(P2464=100%,"CUMPLIDA",IF(AND(ISNUMBER(L2464),ISNUMBER(INDIRECT("FECHA_"&amp;$B2464,1))), IF(L2464&lt;=INDIRECT("FECHA_"&amp;$B2464,1),"INCUMPLIDA","PROCESO"), "VERIFICAR FECHA")),"SIN VALOR AVANCE")</f>
        <v>CUMPLIDA</v>
      </c>
    </row>
    <row r="2465" spans="1:17" ht="150.75" x14ac:dyDescent="0.2">
      <c r="A2465" s="1990" t="s">
        <v>17</v>
      </c>
      <c r="B2465" s="1974" t="s">
        <v>14</v>
      </c>
      <c r="C2465" s="1976"/>
      <c r="D2465" s="1976"/>
      <c r="E2465" s="1978" t="s">
        <v>3440</v>
      </c>
      <c r="F2465" s="1978"/>
      <c r="G2465" s="1978"/>
      <c r="H2465" s="1977" t="s">
        <v>3436</v>
      </c>
      <c r="I2465" s="1979" t="s">
        <v>3437</v>
      </c>
      <c r="J2465" s="1980">
        <v>2</v>
      </c>
      <c r="K2465" s="1981">
        <v>44197</v>
      </c>
      <c r="L2465" s="1981">
        <v>44561</v>
      </c>
      <c r="M2465" s="1982">
        <f t="shared" si="94"/>
        <v>52</v>
      </c>
      <c r="N2465" s="1983">
        <v>1</v>
      </c>
      <c r="O2465" s="1979" t="s">
        <v>3441</v>
      </c>
      <c r="P2465" s="1983">
        <f t="shared" si="93"/>
        <v>1</v>
      </c>
      <c r="Q2465" s="1984" t="str" cm="1">
        <f t="array" aca="1" ref="Q2465" ca="1">IF(ISNUMBER(P2465),IF(P2465=100%,"CUMPLIDA",IF(AND(ISNUMBER(L2465),ISNUMBER(INDIRECT("FECHA_"&amp;$B2465,1))), IF(L2465&lt;=INDIRECT("FECHA_"&amp;$B2465,1),"INCUMPLIDA","PROCESO"), "VERIFICAR FECHA")),"SIN VALOR AVANCE")</f>
        <v>CUMPLIDA</v>
      </c>
    </row>
    <row r="2466" spans="1:17" ht="135.75" x14ac:dyDescent="0.2">
      <c r="A2466" s="1990" t="s">
        <v>17</v>
      </c>
      <c r="B2466" s="1974" t="s">
        <v>14</v>
      </c>
      <c r="C2466" s="1976"/>
      <c r="D2466" s="1976"/>
      <c r="E2466" s="1978"/>
      <c r="F2466" s="1978"/>
      <c r="G2466" s="1978"/>
      <c r="H2466" s="1977" t="s">
        <v>3436</v>
      </c>
      <c r="I2466" s="1979" t="s">
        <v>3437</v>
      </c>
      <c r="J2466" s="1980">
        <v>2</v>
      </c>
      <c r="K2466" s="1981">
        <v>44197</v>
      </c>
      <c r="L2466" s="1981">
        <v>44561</v>
      </c>
      <c r="M2466" s="1982">
        <f t="shared" si="94"/>
        <v>52</v>
      </c>
      <c r="N2466" s="1983">
        <v>1</v>
      </c>
      <c r="O2466" s="1979" t="s">
        <v>3442</v>
      </c>
      <c r="P2466" s="1983">
        <f t="shared" si="93"/>
        <v>1</v>
      </c>
      <c r="Q2466" s="1984" t="str" cm="1">
        <f t="array" aca="1" ref="Q2466" ca="1">IF(ISNUMBER(P2466),IF(P2466=100%,"CUMPLIDA",IF(AND(ISNUMBER(L2466),ISNUMBER(INDIRECT("FECHA_"&amp;$B2466,1))), IF(L2466&lt;=INDIRECT("FECHA_"&amp;$B2466,1),"INCUMPLIDA","PROCESO"), "VERIFICAR FECHA")),"SIN VALOR AVANCE")</f>
        <v>CUMPLIDA</v>
      </c>
    </row>
    <row r="2467" spans="1:17" ht="135.75" x14ac:dyDescent="0.2">
      <c r="A2467" s="1990" t="s">
        <v>17</v>
      </c>
      <c r="B2467" s="1974" t="s">
        <v>14</v>
      </c>
      <c r="C2467" s="1976"/>
      <c r="D2467" s="1976"/>
      <c r="E2467" s="1978"/>
      <c r="F2467" s="1978"/>
      <c r="G2467" s="1977" t="s">
        <v>3443</v>
      </c>
      <c r="H2467" s="1977" t="s">
        <v>3444</v>
      </c>
      <c r="I2467" s="1979" t="s">
        <v>3434</v>
      </c>
      <c r="J2467" s="1980">
        <v>1</v>
      </c>
      <c r="K2467" s="1981">
        <v>43800</v>
      </c>
      <c r="L2467" s="1981">
        <v>44316</v>
      </c>
      <c r="M2467" s="1982">
        <f t="shared" si="94"/>
        <v>73.714285714285708</v>
      </c>
      <c r="N2467" s="1983">
        <v>1</v>
      </c>
      <c r="O2467" s="1979" t="s">
        <v>3419</v>
      </c>
      <c r="P2467" s="1983">
        <f t="shared" si="93"/>
        <v>1</v>
      </c>
      <c r="Q2467" s="1984" t="str" cm="1">
        <f t="array" aca="1" ref="Q2467" ca="1">IF(ISNUMBER(P2467),IF(P2467=100%,"CUMPLIDA",IF(AND(ISNUMBER(L2467),ISNUMBER(INDIRECT("FECHA_"&amp;$B2467,1))), IF(L2467&lt;=INDIRECT("FECHA_"&amp;$B2467,1),"INCUMPLIDA","PROCESO"), "VERIFICAR FECHA")),"SIN VALOR AVANCE")</f>
        <v>CUMPLIDA</v>
      </c>
    </row>
    <row r="2468" spans="1:17" ht="135.75" x14ac:dyDescent="0.2">
      <c r="A2468" s="1990" t="s">
        <v>17</v>
      </c>
      <c r="B2468" s="1974" t="s">
        <v>14</v>
      </c>
      <c r="C2468" s="1976"/>
      <c r="D2468" s="1976"/>
      <c r="E2468" s="1978"/>
      <c r="F2468" s="1978"/>
      <c r="G2468" s="1977" t="s">
        <v>3445</v>
      </c>
      <c r="H2468" s="1977" t="s">
        <v>3446</v>
      </c>
      <c r="I2468" s="1979" t="s">
        <v>3434</v>
      </c>
      <c r="J2468" s="1980">
        <v>1</v>
      </c>
      <c r="K2468" s="1981">
        <v>43800</v>
      </c>
      <c r="L2468" s="1981">
        <v>44377</v>
      </c>
      <c r="M2468" s="1982">
        <f t="shared" si="94"/>
        <v>82.428571428571431</v>
      </c>
      <c r="N2468" s="1983">
        <v>1</v>
      </c>
      <c r="O2468" s="1979" t="s">
        <v>3419</v>
      </c>
      <c r="P2468" s="1983">
        <f t="shared" si="93"/>
        <v>1</v>
      </c>
      <c r="Q2468" s="1984" t="str" cm="1">
        <f t="array" aca="1" ref="Q2468" ca="1">IF(ISNUMBER(P2468),IF(P2468=100%,"CUMPLIDA",IF(AND(ISNUMBER(L2468),ISNUMBER(INDIRECT("FECHA_"&amp;$B2468,1))), IF(L2468&lt;=INDIRECT("FECHA_"&amp;$B2468,1),"INCUMPLIDA","PROCESO"), "VERIFICAR FECHA")),"SIN VALOR AVANCE")</f>
        <v>CUMPLIDA</v>
      </c>
    </row>
    <row r="2469" spans="1:17" ht="135.75" x14ac:dyDescent="0.2">
      <c r="A2469" s="1990" t="s">
        <v>17</v>
      </c>
      <c r="B2469" s="1974" t="s">
        <v>14</v>
      </c>
      <c r="C2469" s="1976"/>
      <c r="D2469" s="1976"/>
      <c r="E2469" s="1978"/>
      <c r="F2469" s="1978"/>
      <c r="G2469" s="1978" t="s">
        <v>3447</v>
      </c>
      <c r="H2469" s="1977" t="s">
        <v>3448</v>
      </c>
      <c r="I2469" s="1979" t="s">
        <v>3434</v>
      </c>
      <c r="J2469" s="1980">
        <v>1</v>
      </c>
      <c r="K2469" s="1981">
        <v>43800</v>
      </c>
      <c r="L2469" s="1981">
        <v>44377</v>
      </c>
      <c r="M2469" s="1982">
        <f t="shared" si="94"/>
        <v>82.428571428571431</v>
      </c>
      <c r="N2469" s="1983">
        <v>1</v>
      </c>
      <c r="O2469" s="1979" t="s">
        <v>3419</v>
      </c>
      <c r="P2469" s="1983">
        <f t="shared" si="93"/>
        <v>1</v>
      </c>
      <c r="Q2469" s="1984" t="str" cm="1">
        <f t="array" aca="1" ref="Q2469" ca="1">IF(ISNUMBER(P2469),IF(P2469=100%,"CUMPLIDA",IF(AND(ISNUMBER(L2469),ISNUMBER(INDIRECT("FECHA_"&amp;$B2469,1))), IF(L2469&lt;=INDIRECT("FECHA_"&amp;$B2469,1),"INCUMPLIDA","PROCESO"), "VERIFICAR FECHA")),"SIN VALOR AVANCE")</f>
        <v>CUMPLIDA</v>
      </c>
    </row>
    <row r="2470" spans="1:17" ht="135.75" x14ac:dyDescent="0.2">
      <c r="A2470" s="1990" t="s">
        <v>17</v>
      </c>
      <c r="B2470" s="1974" t="s">
        <v>14</v>
      </c>
      <c r="C2470" s="1976"/>
      <c r="D2470" s="1976"/>
      <c r="E2470" s="1978"/>
      <c r="F2470" s="1978"/>
      <c r="G2470" s="1978"/>
      <c r="H2470" s="1977" t="s">
        <v>3449</v>
      </c>
      <c r="I2470" s="1979" t="s">
        <v>3434</v>
      </c>
      <c r="J2470" s="1980">
        <v>1</v>
      </c>
      <c r="K2470" s="1981">
        <v>43800</v>
      </c>
      <c r="L2470" s="1981">
        <v>44377</v>
      </c>
      <c r="M2470" s="1982">
        <f t="shared" si="94"/>
        <v>82.428571428571431</v>
      </c>
      <c r="N2470" s="1983">
        <v>1</v>
      </c>
      <c r="O2470" s="1979" t="s">
        <v>3419</v>
      </c>
      <c r="P2470" s="1983">
        <f t="shared" si="93"/>
        <v>1</v>
      </c>
      <c r="Q2470" s="1984" t="str" cm="1">
        <f t="array" aca="1" ref="Q2470" ca="1">IF(ISNUMBER(P2470),IF(P2470=100%,"CUMPLIDA",IF(AND(ISNUMBER(L2470),ISNUMBER(INDIRECT("FECHA_"&amp;$B2470,1))), IF(L2470&lt;=INDIRECT("FECHA_"&amp;$B2470,1),"INCUMPLIDA","PROCESO"), "VERIFICAR FECHA")),"SIN VALOR AVANCE")</f>
        <v>CUMPLIDA</v>
      </c>
    </row>
    <row r="2471" spans="1:17" ht="135.75" x14ac:dyDescent="0.2">
      <c r="A2471" s="1990" t="s">
        <v>17</v>
      </c>
      <c r="B2471" s="1974" t="s">
        <v>14</v>
      </c>
      <c r="C2471" s="1976"/>
      <c r="D2471" s="1976"/>
      <c r="E2471" s="1978"/>
      <c r="F2471" s="1978"/>
      <c r="G2471" s="1977" t="s">
        <v>3450</v>
      </c>
      <c r="H2471" s="1977" t="s">
        <v>3451</v>
      </c>
      <c r="I2471" s="1979" t="s">
        <v>3434</v>
      </c>
      <c r="J2471" s="1980">
        <v>1</v>
      </c>
      <c r="K2471" s="1981">
        <v>43800</v>
      </c>
      <c r="L2471" s="1981">
        <v>44377</v>
      </c>
      <c r="M2471" s="1982">
        <f t="shared" si="94"/>
        <v>82.428571428571431</v>
      </c>
      <c r="N2471" s="1983">
        <v>1</v>
      </c>
      <c r="O2471" s="1979" t="s">
        <v>3419</v>
      </c>
      <c r="P2471" s="1983">
        <f t="shared" si="93"/>
        <v>1</v>
      </c>
      <c r="Q2471" s="1984" t="str" cm="1">
        <f t="array" aca="1" ref="Q2471" ca="1">IF(ISNUMBER(P2471),IF(P2471=100%,"CUMPLIDA",IF(AND(ISNUMBER(L2471),ISNUMBER(INDIRECT("FECHA_"&amp;$B2471,1))), IF(L2471&lt;=INDIRECT("FECHA_"&amp;$B2471,1),"INCUMPLIDA","PROCESO"), "VERIFICAR FECHA")),"SIN VALOR AVANCE")</f>
        <v>CUMPLIDA</v>
      </c>
    </row>
    <row r="2472" spans="1:17" ht="150.75" x14ac:dyDescent="0.2">
      <c r="A2472" s="1990" t="s">
        <v>17</v>
      </c>
      <c r="B2472" s="1974" t="s">
        <v>14</v>
      </c>
      <c r="C2472" s="1976" t="s">
        <v>3452</v>
      </c>
      <c r="D2472" s="1976" t="s">
        <v>3453</v>
      </c>
      <c r="E2472" s="1978" t="s">
        <v>3454</v>
      </c>
      <c r="F2472" s="1978" t="s">
        <v>3455</v>
      </c>
      <c r="G2472" s="1977" t="s">
        <v>3456</v>
      </c>
      <c r="H2472" s="1977" t="s">
        <v>3457</v>
      </c>
      <c r="I2472" s="1979" t="s">
        <v>92</v>
      </c>
      <c r="J2472" s="1980">
        <v>1</v>
      </c>
      <c r="K2472" s="1981">
        <v>45231</v>
      </c>
      <c r="L2472" s="1981">
        <v>45504</v>
      </c>
      <c r="M2472" s="1982">
        <f t="shared" si="94"/>
        <v>39</v>
      </c>
      <c r="N2472" s="1983">
        <v>1</v>
      </c>
      <c r="O2472" s="1979" t="s">
        <v>3458</v>
      </c>
      <c r="P2472" s="1983">
        <f t="shared" si="93"/>
        <v>1</v>
      </c>
      <c r="Q2472" s="1984" t="str" cm="1">
        <f t="array" aca="1" ref="Q2472" ca="1">IF(ISNUMBER(P2472),IF(P2472=100%,"CUMPLIDA",IF(AND(ISNUMBER(L2472),ISNUMBER(INDIRECT("FECHA_"&amp;$B2472,1))), IF(L2472&lt;=INDIRECT("FECHA_"&amp;$B2472,1),"INCUMPLIDA","PROCESO"), "VERIFICAR FECHA")),"SIN VALOR AVANCE")</f>
        <v>CUMPLIDA</v>
      </c>
    </row>
    <row r="2473" spans="1:17" ht="105.75" x14ac:dyDescent="0.2">
      <c r="A2473" s="1990" t="s">
        <v>17</v>
      </c>
      <c r="B2473" s="1974" t="s">
        <v>14</v>
      </c>
      <c r="C2473" s="1976"/>
      <c r="D2473" s="1976"/>
      <c r="E2473" s="1978"/>
      <c r="F2473" s="1978"/>
      <c r="G2473" s="1977" t="s">
        <v>3459</v>
      </c>
      <c r="H2473" s="1977" t="s">
        <v>99</v>
      </c>
      <c r="I2473" s="1979" t="s">
        <v>99</v>
      </c>
      <c r="J2473" s="1980">
        <v>1</v>
      </c>
      <c r="K2473" s="1986">
        <v>45352</v>
      </c>
      <c r="L2473" s="1986">
        <v>45747</v>
      </c>
      <c r="M2473" s="1982">
        <f t="shared" si="94"/>
        <v>56.428571428571431</v>
      </c>
      <c r="N2473" s="1983">
        <v>1</v>
      </c>
      <c r="O2473" s="1979" t="s">
        <v>210</v>
      </c>
      <c r="P2473" s="1983">
        <f t="shared" si="93"/>
        <v>1</v>
      </c>
      <c r="Q2473" s="1984" t="str" cm="1">
        <f t="array" aca="1" ref="Q2473" ca="1">IF(ISNUMBER(P2473),IF(P2473=100%,"CUMPLIDA",IF(AND(ISNUMBER(L2473),ISNUMBER(INDIRECT("FECHA_"&amp;$B2473,1))), IF(L2473&lt;=INDIRECT("FECHA_"&amp;$B2473,1),"INCUMPLIDA","PROCESO"), "VERIFICAR FECHA")),"SIN VALOR AVANCE")</f>
        <v>CUMPLIDA</v>
      </c>
    </row>
    <row r="2474" spans="1:17" ht="60.75" x14ac:dyDescent="0.2">
      <c r="A2474" s="1990" t="s">
        <v>17</v>
      </c>
      <c r="B2474" s="1974" t="s">
        <v>14</v>
      </c>
      <c r="C2474" s="1976"/>
      <c r="D2474" s="1976"/>
      <c r="E2474" s="1978"/>
      <c r="F2474" s="1978"/>
      <c r="G2474" s="1977" t="s">
        <v>3319</v>
      </c>
      <c r="H2474" s="1977" t="s">
        <v>102</v>
      </c>
      <c r="I2474" s="1979" t="s">
        <v>102</v>
      </c>
      <c r="J2474" s="1980">
        <v>1</v>
      </c>
      <c r="K2474" s="1986">
        <v>45352</v>
      </c>
      <c r="L2474" s="1986">
        <v>45747</v>
      </c>
      <c r="M2474" s="1982">
        <f t="shared" si="94"/>
        <v>56.428571428571431</v>
      </c>
      <c r="N2474" s="1983">
        <v>1</v>
      </c>
      <c r="O2474" s="1979" t="s">
        <v>3386</v>
      </c>
      <c r="P2474" s="1983">
        <f t="shared" si="93"/>
        <v>1</v>
      </c>
      <c r="Q2474" s="1984" t="str" cm="1">
        <f t="array" aca="1" ref="Q2474" ca="1">IF(ISNUMBER(P2474),IF(P2474=100%,"CUMPLIDA",IF(AND(ISNUMBER(L2474),ISNUMBER(INDIRECT("FECHA_"&amp;$B2474,1))), IF(L2474&lt;=INDIRECT("FECHA_"&amp;$B2474,1),"INCUMPLIDA","PROCESO"), "VERIFICAR FECHA")),"SIN VALOR AVANCE")</f>
        <v>CUMPLIDA</v>
      </c>
    </row>
    <row r="2475" spans="1:17" ht="105.75" x14ac:dyDescent="0.2">
      <c r="A2475" s="1990" t="s">
        <v>17</v>
      </c>
      <c r="B2475" s="1974" t="s">
        <v>14</v>
      </c>
      <c r="C2475" s="1976"/>
      <c r="D2475" s="1976"/>
      <c r="E2475" s="1978"/>
      <c r="F2475" s="1978"/>
      <c r="G2475" s="1977" t="s">
        <v>3460</v>
      </c>
      <c r="H2475" s="1977" t="s">
        <v>105</v>
      </c>
      <c r="I2475" s="1979" t="s">
        <v>105</v>
      </c>
      <c r="J2475" s="1980">
        <v>1</v>
      </c>
      <c r="K2475" s="1986">
        <v>45352</v>
      </c>
      <c r="L2475" s="1986">
        <v>45747</v>
      </c>
      <c r="M2475" s="1982">
        <f t="shared" si="94"/>
        <v>56.428571428571431</v>
      </c>
      <c r="N2475" s="1983">
        <v>1</v>
      </c>
      <c r="O2475" s="1979" t="s">
        <v>210</v>
      </c>
      <c r="P2475" s="1983">
        <f t="shared" si="93"/>
        <v>1</v>
      </c>
      <c r="Q2475" s="1984" t="str" cm="1">
        <f t="array" aca="1" ref="Q2475" ca="1">IF(ISNUMBER(P2475),IF(P2475=100%,"CUMPLIDA",IF(AND(ISNUMBER(L2475),ISNUMBER(INDIRECT("FECHA_"&amp;$B2475,1))), IF(L2475&lt;=INDIRECT("FECHA_"&amp;$B2475,1),"INCUMPLIDA","PROCESO"), "VERIFICAR FECHA")),"SIN VALOR AVANCE")</f>
        <v>CUMPLIDA</v>
      </c>
    </row>
    <row r="2476" spans="1:17" ht="60.75" x14ac:dyDescent="0.2">
      <c r="A2476" s="1990" t="s">
        <v>17</v>
      </c>
      <c r="B2476" s="1974" t="s">
        <v>14</v>
      </c>
      <c r="C2476" s="1976"/>
      <c r="D2476" s="1976"/>
      <c r="E2476" s="1978"/>
      <c r="F2476" s="1978"/>
      <c r="G2476" s="1977" t="s">
        <v>3461</v>
      </c>
      <c r="H2476" s="1977" t="s">
        <v>107</v>
      </c>
      <c r="I2476" s="1979" t="s">
        <v>107</v>
      </c>
      <c r="J2476" s="1980">
        <v>1</v>
      </c>
      <c r="K2476" s="1986">
        <v>45352</v>
      </c>
      <c r="L2476" s="1986">
        <v>45747</v>
      </c>
      <c r="M2476" s="1982">
        <f t="shared" si="94"/>
        <v>56.428571428571431</v>
      </c>
      <c r="N2476" s="1983">
        <v>1</v>
      </c>
      <c r="O2476" s="1979" t="s">
        <v>3386</v>
      </c>
      <c r="P2476" s="1983">
        <f t="shared" si="93"/>
        <v>1</v>
      </c>
      <c r="Q2476" s="1984" t="str" cm="1">
        <f t="array" aca="1" ref="Q2476" ca="1">IF(ISNUMBER(P2476),IF(P2476=100%,"CUMPLIDA",IF(AND(ISNUMBER(L2476),ISNUMBER(INDIRECT("FECHA_"&amp;$B2476,1))), IF(L2476&lt;=INDIRECT("FECHA_"&amp;$B2476,1),"INCUMPLIDA","PROCESO"), "VERIFICAR FECHA")),"SIN VALOR AVANCE")</f>
        <v>CUMPLIDA</v>
      </c>
    </row>
    <row r="2477" spans="1:17" ht="60.75" x14ac:dyDescent="0.2">
      <c r="A2477" s="1990" t="s">
        <v>17</v>
      </c>
      <c r="B2477" s="1974" t="s">
        <v>14</v>
      </c>
      <c r="C2477" s="1976"/>
      <c r="D2477" s="1976"/>
      <c r="E2477" s="1978"/>
      <c r="F2477" s="1978"/>
      <c r="G2477" s="1977" t="s">
        <v>3462</v>
      </c>
      <c r="H2477" s="1977" t="s">
        <v>109</v>
      </c>
      <c r="I2477" s="1979" t="s">
        <v>109</v>
      </c>
      <c r="J2477" s="1980">
        <v>1</v>
      </c>
      <c r="K2477" s="1986">
        <v>45352</v>
      </c>
      <c r="L2477" s="1986">
        <v>45747</v>
      </c>
      <c r="M2477" s="1982">
        <f t="shared" si="94"/>
        <v>56.428571428571431</v>
      </c>
      <c r="N2477" s="1983">
        <v>0</v>
      </c>
      <c r="O2477" s="1979" t="s">
        <v>3386</v>
      </c>
      <c r="P2477" s="1983">
        <f t="shared" si="93"/>
        <v>0</v>
      </c>
      <c r="Q2477" s="1984" t="str" cm="1">
        <f t="array" aca="1" ref="Q2477" ca="1">IF(ISNUMBER(P2477),IF(P2477=100%,"CUMPLIDA",IF(AND(ISNUMBER(L2477),ISNUMBER(INDIRECT("FECHA_"&amp;$B2477,1))), IF(L2477&lt;=INDIRECT("FECHA_"&amp;$B2477,1),"INCUMPLIDA","PROCESO"), "VERIFICAR FECHA")),"SIN VALOR AVANCE")</f>
        <v>INCUMPLIDA</v>
      </c>
    </row>
    <row r="2478" spans="1:17" ht="105.75" x14ac:dyDescent="0.2">
      <c r="A2478" s="1990" t="s">
        <v>17</v>
      </c>
      <c r="B2478" s="1974" t="s">
        <v>14</v>
      </c>
      <c r="C2478" s="1976"/>
      <c r="D2478" s="1976"/>
      <c r="E2478" s="1978"/>
      <c r="F2478" s="1978"/>
      <c r="G2478" s="1977" t="s">
        <v>3463</v>
      </c>
      <c r="H2478" s="1977" t="s">
        <v>112</v>
      </c>
      <c r="I2478" s="1979" t="s">
        <v>112</v>
      </c>
      <c r="J2478" s="1980">
        <v>2</v>
      </c>
      <c r="K2478" s="1986">
        <v>45748</v>
      </c>
      <c r="L2478" s="1986">
        <v>45930</v>
      </c>
      <c r="M2478" s="1982">
        <f t="shared" si="94"/>
        <v>26</v>
      </c>
      <c r="N2478" s="1983">
        <v>0</v>
      </c>
      <c r="O2478" s="1979" t="s">
        <v>210</v>
      </c>
      <c r="P2478" s="1983">
        <f t="shared" si="93"/>
        <v>0</v>
      </c>
      <c r="Q2478" s="1984" t="str" cm="1">
        <f t="array" aca="1" ref="Q2478" ca="1">IF(ISNUMBER(P2478),IF(P2478=100%,"CUMPLIDA",IF(AND(ISNUMBER(L2478),ISNUMBER(INDIRECT("FECHA_"&amp;$B2478,1))), IF(L2478&lt;=INDIRECT("FECHA_"&amp;$B2478,1),"INCUMPLIDA","PROCESO"), "VERIFICAR FECHA")),"SIN VALOR AVANCE")</f>
        <v>PROCESO</v>
      </c>
    </row>
    <row r="2479" spans="1:17" ht="105.75" x14ac:dyDescent="0.2">
      <c r="A2479" s="1990" t="s">
        <v>17</v>
      </c>
      <c r="B2479" s="1974" t="s">
        <v>14</v>
      </c>
      <c r="C2479" s="1976"/>
      <c r="D2479" s="1976"/>
      <c r="E2479" s="1978"/>
      <c r="F2479" s="1978"/>
      <c r="G2479" s="1977" t="s">
        <v>3464</v>
      </c>
      <c r="H2479" s="1977" t="s">
        <v>116</v>
      </c>
      <c r="I2479" s="1979" t="s">
        <v>116</v>
      </c>
      <c r="J2479" s="1980">
        <v>1</v>
      </c>
      <c r="K2479" s="1986">
        <v>45748</v>
      </c>
      <c r="L2479" s="1986">
        <v>45930</v>
      </c>
      <c r="M2479" s="1982">
        <f t="shared" si="94"/>
        <v>26</v>
      </c>
      <c r="N2479" s="1983">
        <v>0</v>
      </c>
      <c r="O2479" s="1979" t="s">
        <v>210</v>
      </c>
      <c r="P2479" s="1983">
        <f t="shared" si="93"/>
        <v>0</v>
      </c>
      <c r="Q2479" s="1984" t="str" cm="1">
        <f t="array" aca="1" ref="Q2479" ca="1">IF(ISNUMBER(P2479),IF(P2479=100%,"CUMPLIDA",IF(AND(ISNUMBER(L2479),ISNUMBER(INDIRECT("FECHA_"&amp;$B2479,1))), IF(L2479&lt;=INDIRECT("FECHA_"&amp;$B2479,1),"INCUMPLIDA","PROCESO"), "VERIFICAR FECHA")),"SIN VALOR AVANCE")</f>
        <v>PROCESO</v>
      </c>
    </row>
    <row r="2480" spans="1:17" ht="150.75" x14ac:dyDescent="0.2">
      <c r="A2480" s="1990" t="s">
        <v>17</v>
      </c>
      <c r="B2480" s="1974" t="s">
        <v>14</v>
      </c>
      <c r="C2480" s="1976"/>
      <c r="D2480" s="1976"/>
      <c r="E2480" s="1978"/>
      <c r="F2480" s="1978"/>
      <c r="G2480" s="1977" t="s">
        <v>3465</v>
      </c>
      <c r="H2480" s="1977" t="s">
        <v>119</v>
      </c>
      <c r="I2480" s="1979" t="s">
        <v>119</v>
      </c>
      <c r="J2480" s="1980">
        <v>2</v>
      </c>
      <c r="K2480" s="1986">
        <v>45748</v>
      </c>
      <c r="L2480" s="1986">
        <v>45930</v>
      </c>
      <c r="M2480" s="1982">
        <f t="shared" si="94"/>
        <v>26</v>
      </c>
      <c r="N2480" s="1983">
        <v>0</v>
      </c>
      <c r="O2480" s="1979" t="s">
        <v>3458</v>
      </c>
      <c r="P2480" s="1983">
        <f t="shared" si="93"/>
        <v>0</v>
      </c>
      <c r="Q2480" s="1984" t="str" cm="1">
        <f t="array" aca="1" ref="Q2480" ca="1">IF(ISNUMBER(P2480),IF(P2480=100%,"CUMPLIDA",IF(AND(ISNUMBER(L2480),ISNUMBER(INDIRECT("FECHA_"&amp;$B2480,1))), IF(L2480&lt;=INDIRECT("FECHA_"&amp;$B2480,1),"INCUMPLIDA","PROCESO"), "VERIFICAR FECHA")),"SIN VALOR AVANCE")</f>
        <v>PROCESO</v>
      </c>
    </row>
    <row r="2481" spans="1:17" ht="75.75" x14ac:dyDescent="0.2">
      <c r="A2481" s="1990" t="s">
        <v>17</v>
      </c>
      <c r="B2481" s="1974" t="s">
        <v>14</v>
      </c>
      <c r="C2481" s="1976"/>
      <c r="D2481" s="1976"/>
      <c r="E2481" s="1978"/>
      <c r="F2481" s="1978"/>
      <c r="G2481" s="1977" t="s">
        <v>3466</v>
      </c>
      <c r="H2481" s="1977" t="s">
        <v>3467</v>
      </c>
      <c r="I2481" s="1979" t="s">
        <v>3468</v>
      </c>
      <c r="J2481" s="1980">
        <v>1</v>
      </c>
      <c r="K2481" s="1981">
        <v>45048</v>
      </c>
      <c r="L2481" s="1981">
        <v>45291</v>
      </c>
      <c r="M2481" s="1982">
        <f t="shared" si="94"/>
        <v>34.714285714285715</v>
      </c>
      <c r="N2481" s="1983">
        <v>1</v>
      </c>
      <c r="O2481" s="1979" t="s">
        <v>3469</v>
      </c>
      <c r="P2481" s="1983">
        <f t="shared" si="93"/>
        <v>1</v>
      </c>
      <c r="Q2481" s="1984" t="str" cm="1">
        <f t="array" aca="1" ref="Q2481" ca="1">IF(ISNUMBER(P2481),IF(P2481=100%,"CUMPLIDA",IF(AND(ISNUMBER(L2481),ISNUMBER(INDIRECT("FECHA_"&amp;$B2481,1))), IF(L2481&lt;=INDIRECT("FECHA_"&amp;$B2481,1),"INCUMPLIDA","PROCESO"), "VERIFICAR FECHA")),"SIN VALOR AVANCE")</f>
        <v>CUMPLIDA</v>
      </c>
    </row>
    <row r="2482" spans="1:17" ht="105" x14ac:dyDescent="0.2">
      <c r="A2482" s="1990" t="s">
        <v>17</v>
      </c>
      <c r="B2482" s="1974" t="s">
        <v>14</v>
      </c>
      <c r="C2482" s="1976"/>
      <c r="D2482" s="1976"/>
      <c r="E2482" s="1978"/>
      <c r="F2482" s="1978"/>
      <c r="G2482" s="1977" t="s">
        <v>3470</v>
      </c>
      <c r="H2482" s="1977" t="s">
        <v>3471</v>
      </c>
      <c r="I2482" s="1979" t="s">
        <v>3472</v>
      </c>
      <c r="J2482" s="1980">
        <v>4</v>
      </c>
      <c r="K2482" s="1981">
        <v>45078</v>
      </c>
      <c r="L2482" s="1981">
        <v>45473</v>
      </c>
      <c r="M2482" s="1982">
        <f t="shared" si="94"/>
        <v>56.428571428571431</v>
      </c>
      <c r="N2482" s="1983">
        <v>1</v>
      </c>
      <c r="O2482" s="1979" t="s">
        <v>3473</v>
      </c>
      <c r="P2482" s="1983">
        <f t="shared" si="93"/>
        <v>1</v>
      </c>
      <c r="Q2482" s="1984" t="str" cm="1">
        <f t="array" aca="1" ref="Q2482" ca="1">IF(ISNUMBER(P2482),IF(P2482=100%,"CUMPLIDA",IF(AND(ISNUMBER(L2482),ISNUMBER(INDIRECT("FECHA_"&amp;$B2482,1))), IF(L2482&lt;=INDIRECT("FECHA_"&amp;$B2482,1),"INCUMPLIDA","PROCESO"), "VERIFICAR FECHA")),"SIN VALOR AVANCE")</f>
        <v>CUMPLIDA</v>
      </c>
    </row>
    <row r="2483" spans="1:17" ht="135.75" x14ac:dyDescent="0.2">
      <c r="A2483" s="1990" t="s">
        <v>17</v>
      </c>
      <c r="B2483" s="1974" t="s">
        <v>14</v>
      </c>
      <c r="C2483" s="1976"/>
      <c r="D2483" s="1976"/>
      <c r="E2483" s="1978"/>
      <c r="F2483" s="1978"/>
      <c r="G2483" s="1977" t="s">
        <v>3474</v>
      </c>
      <c r="H2483" s="1977" t="s">
        <v>3475</v>
      </c>
      <c r="I2483" s="1979" t="s">
        <v>3472</v>
      </c>
      <c r="J2483" s="1980">
        <v>4</v>
      </c>
      <c r="K2483" s="1981">
        <v>45078</v>
      </c>
      <c r="L2483" s="1981">
        <v>45473</v>
      </c>
      <c r="M2483" s="1982">
        <f t="shared" si="94"/>
        <v>56.428571428571431</v>
      </c>
      <c r="N2483" s="1983">
        <v>1</v>
      </c>
      <c r="O2483" s="1979" t="s">
        <v>3476</v>
      </c>
      <c r="P2483" s="1983">
        <f t="shared" si="93"/>
        <v>1</v>
      </c>
      <c r="Q2483" s="1984" t="str" cm="1">
        <f t="array" aca="1" ref="Q2483" ca="1">IF(ISNUMBER(P2483),IF(P2483=100%,"CUMPLIDA",IF(AND(ISNUMBER(L2483),ISNUMBER(INDIRECT("FECHA_"&amp;$B2483,1))), IF(L2483&lt;=INDIRECT("FECHA_"&amp;$B2483,1),"INCUMPLIDA","PROCESO"), "VERIFICAR FECHA")),"SIN VALOR AVANCE")</f>
        <v>CUMPLIDA</v>
      </c>
    </row>
    <row r="2484" spans="1:17" ht="90" x14ac:dyDescent="0.2">
      <c r="A2484" s="1990" t="s">
        <v>17</v>
      </c>
      <c r="B2484" s="1974" t="s">
        <v>14</v>
      </c>
      <c r="C2484" s="1976"/>
      <c r="D2484" s="1976"/>
      <c r="E2484" s="1978"/>
      <c r="F2484" s="1978"/>
      <c r="G2484" s="1977" t="s">
        <v>3477</v>
      </c>
      <c r="H2484" s="1977" t="s">
        <v>3478</v>
      </c>
      <c r="I2484" s="1979" t="s">
        <v>3479</v>
      </c>
      <c r="J2484" s="1980">
        <v>1</v>
      </c>
      <c r="K2484" s="1981">
        <v>45048</v>
      </c>
      <c r="L2484" s="1981">
        <v>45291</v>
      </c>
      <c r="M2484" s="1982">
        <f t="shared" si="94"/>
        <v>34.714285714285715</v>
      </c>
      <c r="N2484" s="1983">
        <v>1</v>
      </c>
      <c r="O2484" s="1979" t="s">
        <v>3480</v>
      </c>
      <c r="P2484" s="1983">
        <f t="shared" si="93"/>
        <v>1</v>
      </c>
      <c r="Q2484" s="1984" t="str" cm="1">
        <f t="array" aca="1" ref="Q2484" ca="1">IF(ISNUMBER(P2484),IF(P2484=100%,"CUMPLIDA",IF(AND(ISNUMBER(L2484),ISNUMBER(INDIRECT("FECHA_"&amp;$B2484,1))), IF(L2484&lt;=INDIRECT("FECHA_"&amp;$B2484,1),"INCUMPLIDA","PROCESO"), "VERIFICAR FECHA")),"SIN VALOR AVANCE")</f>
        <v>CUMPLIDA</v>
      </c>
    </row>
    <row r="2485" spans="1:17" ht="105" x14ac:dyDescent="0.2">
      <c r="A2485" s="1990" t="s">
        <v>17</v>
      </c>
      <c r="B2485" s="1974" t="s">
        <v>14</v>
      </c>
      <c r="C2485" s="1976"/>
      <c r="D2485" s="1976"/>
      <c r="E2485" s="1978"/>
      <c r="F2485" s="1978"/>
      <c r="G2485" s="1977" t="s">
        <v>3481</v>
      </c>
      <c r="H2485" s="1977" t="s">
        <v>3482</v>
      </c>
      <c r="I2485" s="1979" t="s">
        <v>3483</v>
      </c>
      <c r="J2485" s="1980">
        <v>1</v>
      </c>
      <c r="K2485" s="1981">
        <v>45047</v>
      </c>
      <c r="L2485" s="1981">
        <v>45504</v>
      </c>
      <c r="M2485" s="1982">
        <f t="shared" si="94"/>
        <v>65.285714285714292</v>
      </c>
      <c r="N2485" s="1983">
        <v>1</v>
      </c>
      <c r="O2485" s="1979" t="s">
        <v>3484</v>
      </c>
      <c r="P2485" s="1983">
        <f t="shared" si="93"/>
        <v>1</v>
      </c>
      <c r="Q2485" s="1984" t="str" cm="1">
        <f t="array" aca="1" ref="Q2485" ca="1">IF(ISNUMBER(P2485),IF(P2485=100%,"CUMPLIDA",IF(AND(ISNUMBER(L2485),ISNUMBER(INDIRECT("FECHA_"&amp;$B2485,1))), IF(L2485&lt;=INDIRECT("FECHA_"&amp;$B2485,1),"INCUMPLIDA","PROCESO"), "VERIFICAR FECHA")),"SIN VALOR AVANCE")</f>
        <v>CUMPLIDA</v>
      </c>
    </row>
    <row r="2486" spans="1:17" ht="90.75" x14ac:dyDescent="0.2">
      <c r="A2486" s="1990" t="s">
        <v>17</v>
      </c>
      <c r="B2486" s="1974" t="s">
        <v>14</v>
      </c>
      <c r="C2486" s="1976"/>
      <c r="D2486" s="1976"/>
      <c r="E2486" s="1978"/>
      <c r="F2486" s="1978"/>
      <c r="G2486" s="1977" t="s">
        <v>3485</v>
      </c>
      <c r="H2486" s="1977" t="s">
        <v>3486</v>
      </c>
      <c r="I2486" s="1979" t="s">
        <v>3487</v>
      </c>
      <c r="J2486" s="1980">
        <v>2</v>
      </c>
      <c r="K2486" s="1981">
        <v>45047</v>
      </c>
      <c r="L2486" s="1981">
        <v>45473</v>
      </c>
      <c r="M2486" s="1982">
        <f t="shared" si="94"/>
        <v>60.857142857142854</v>
      </c>
      <c r="N2486" s="1983">
        <v>1</v>
      </c>
      <c r="O2486" s="1979" t="s">
        <v>3488</v>
      </c>
      <c r="P2486" s="1983">
        <f t="shared" si="93"/>
        <v>1</v>
      </c>
      <c r="Q2486" s="1984" t="str" cm="1">
        <f t="array" aca="1" ref="Q2486" ca="1">IF(ISNUMBER(P2486),IF(P2486=100%,"CUMPLIDA",IF(AND(ISNUMBER(L2486),ISNUMBER(INDIRECT("FECHA_"&amp;$B2486,1))), IF(L2486&lt;=INDIRECT("FECHA_"&amp;$B2486,1),"INCUMPLIDA","PROCESO"), "VERIFICAR FECHA")),"SIN VALOR AVANCE")</f>
        <v>CUMPLIDA</v>
      </c>
    </row>
    <row r="2487" spans="1:17" ht="45.75" x14ac:dyDescent="0.2">
      <c r="A2487" s="1990" t="s">
        <v>17</v>
      </c>
      <c r="B2487" s="1974" t="s">
        <v>14</v>
      </c>
      <c r="C2487" s="1976"/>
      <c r="D2487" s="1976"/>
      <c r="E2487" s="1978"/>
      <c r="F2487" s="1978"/>
      <c r="G2487" s="1977" t="s">
        <v>3489</v>
      </c>
      <c r="H2487" s="1977" t="s">
        <v>3490</v>
      </c>
      <c r="I2487" s="1979" t="s">
        <v>3491</v>
      </c>
      <c r="J2487" s="1980">
        <v>1</v>
      </c>
      <c r="K2487" s="1981">
        <v>44879</v>
      </c>
      <c r="L2487" s="1981">
        <v>45458</v>
      </c>
      <c r="M2487" s="1982">
        <f t="shared" si="94"/>
        <v>82.714285714285708</v>
      </c>
      <c r="N2487" s="1983">
        <v>1</v>
      </c>
      <c r="O2487" s="1979" t="s">
        <v>3492</v>
      </c>
      <c r="P2487" s="1983">
        <f t="shared" si="93"/>
        <v>1</v>
      </c>
      <c r="Q2487" s="1984" t="str" cm="1">
        <f t="array" aca="1" ref="Q2487" ca="1">IF(ISNUMBER(P2487),IF(P2487=100%,"CUMPLIDA",IF(AND(ISNUMBER(L2487),ISNUMBER(INDIRECT("FECHA_"&amp;$B2487,1))), IF(L2487&lt;=INDIRECT("FECHA_"&amp;$B2487,1),"INCUMPLIDA","PROCESO"), "VERIFICAR FECHA")),"SIN VALOR AVANCE")</f>
        <v>CUMPLIDA</v>
      </c>
    </row>
    <row r="2488" spans="1:17" ht="60" x14ac:dyDescent="0.2">
      <c r="A2488" s="1990" t="s">
        <v>17</v>
      </c>
      <c r="B2488" s="1974" t="s">
        <v>14</v>
      </c>
      <c r="C2488" s="1976"/>
      <c r="D2488" s="1976"/>
      <c r="E2488" s="1978"/>
      <c r="F2488" s="1978"/>
      <c r="G2488" s="1977" t="s">
        <v>3493</v>
      </c>
      <c r="H2488" s="1977" t="s">
        <v>3494</v>
      </c>
      <c r="I2488" s="1979" t="s">
        <v>3495</v>
      </c>
      <c r="J2488" s="1980">
        <v>3</v>
      </c>
      <c r="K2488" s="1981">
        <v>45323</v>
      </c>
      <c r="L2488" s="1981">
        <v>47087</v>
      </c>
      <c r="M2488" s="1982">
        <f t="shared" si="94"/>
        <v>252</v>
      </c>
      <c r="N2488" s="1983">
        <v>0.2</v>
      </c>
      <c r="O2488" s="1979" t="s">
        <v>3492</v>
      </c>
      <c r="P2488" s="1983">
        <f t="shared" si="93"/>
        <v>0.2</v>
      </c>
      <c r="Q2488" s="1984" t="str" cm="1">
        <f t="array" aca="1" ref="Q2488" ca="1">IF(ISNUMBER(P2488),IF(P2488=100%,"CUMPLIDA",IF(AND(ISNUMBER(L2488),ISNUMBER(INDIRECT("FECHA_"&amp;$B2488,1))), IF(L2488&lt;=INDIRECT("FECHA_"&amp;$B2488,1),"INCUMPLIDA","PROCESO"), "VERIFICAR FECHA")),"SIN VALOR AVANCE")</f>
        <v>PROCESO</v>
      </c>
    </row>
    <row r="2489" spans="1:17" ht="45.75" x14ac:dyDescent="0.2">
      <c r="A2489" s="1990" t="s">
        <v>17</v>
      </c>
      <c r="B2489" s="1974" t="s">
        <v>14</v>
      </c>
      <c r="C2489" s="1976"/>
      <c r="D2489" s="1976"/>
      <c r="E2489" s="1978"/>
      <c r="F2489" s="1978"/>
      <c r="G2489" s="1977" t="s">
        <v>3496</v>
      </c>
      <c r="H2489" s="1977" t="s">
        <v>3497</v>
      </c>
      <c r="I2489" s="1979" t="s">
        <v>3498</v>
      </c>
      <c r="J2489" s="1980">
        <v>1</v>
      </c>
      <c r="K2489" s="1981">
        <v>44972</v>
      </c>
      <c r="L2489" s="1981">
        <v>45747</v>
      </c>
      <c r="M2489" s="1982">
        <f t="shared" si="94"/>
        <v>110.71428571428571</v>
      </c>
      <c r="N2489" s="1983">
        <v>0</v>
      </c>
      <c r="O2489" s="1979" t="s">
        <v>3492</v>
      </c>
      <c r="P2489" s="1983">
        <f t="shared" si="93"/>
        <v>0</v>
      </c>
      <c r="Q2489" s="1984" t="str" cm="1">
        <f t="array" aca="1" ref="Q2489" ca="1">IF(ISNUMBER(P2489),IF(P2489=100%,"CUMPLIDA",IF(AND(ISNUMBER(L2489),ISNUMBER(INDIRECT("FECHA_"&amp;$B2489,1))), IF(L2489&lt;=INDIRECT("FECHA_"&amp;$B2489,1),"INCUMPLIDA","PROCESO"), "VERIFICAR FECHA")),"SIN VALOR AVANCE")</f>
        <v>INCUMPLIDA</v>
      </c>
    </row>
    <row r="2490" spans="1:17" ht="135" x14ac:dyDescent="0.2">
      <c r="A2490" s="1990" t="s">
        <v>17</v>
      </c>
      <c r="B2490" s="1974" t="s">
        <v>14</v>
      </c>
      <c r="C2490" s="1976"/>
      <c r="D2490" s="1976"/>
      <c r="E2490" s="1978"/>
      <c r="F2490" s="1978"/>
      <c r="G2490" s="1977" t="s">
        <v>3499</v>
      </c>
      <c r="H2490" s="1977" t="s">
        <v>3500</v>
      </c>
      <c r="I2490" s="1979" t="s">
        <v>3498</v>
      </c>
      <c r="J2490" s="1980" t="s">
        <v>3501</v>
      </c>
      <c r="K2490" s="1981">
        <v>44835</v>
      </c>
      <c r="L2490" s="1981">
        <v>46022</v>
      </c>
      <c r="M2490" s="1982">
        <f t="shared" si="94"/>
        <v>169.57142857142858</v>
      </c>
      <c r="N2490" s="1983">
        <v>0.6</v>
      </c>
      <c r="O2490" s="1979" t="s">
        <v>3502</v>
      </c>
      <c r="P2490" s="1983">
        <f t="shared" si="93"/>
        <v>0.6</v>
      </c>
      <c r="Q2490" s="1984" t="str" cm="1">
        <f t="array" aca="1" ref="Q2490" ca="1">IF(ISNUMBER(P2490),IF(P2490=100%,"CUMPLIDA",IF(AND(ISNUMBER(L2490),ISNUMBER(INDIRECT("FECHA_"&amp;$B2490,1))), IF(L2490&lt;=INDIRECT("FECHA_"&amp;$B2490,1),"INCUMPLIDA","PROCESO"), "VERIFICAR FECHA")),"SIN VALOR AVANCE")</f>
        <v>PROCESO</v>
      </c>
    </row>
    <row r="2491" spans="1:17" ht="60.75" x14ac:dyDescent="0.2">
      <c r="A2491" s="1990" t="s">
        <v>17</v>
      </c>
      <c r="B2491" s="1974" t="s">
        <v>14</v>
      </c>
      <c r="C2491" s="1976"/>
      <c r="D2491" s="1976"/>
      <c r="E2491" s="1978"/>
      <c r="F2491" s="1978"/>
      <c r="G2491" s="1977" t="s">
        <v>3503</v>
      </c>
      <c r="H2491" s="1977" t="s">
        <v>3504</v>
      </c>
      <c r="I2491" s="1979" t="s">
        <v>3505</v>
      </c>
      <c r="J2491" s="1980">
        <v>1</v>
      </c>
      <c r="K2491" s="1981">
        <v>44927</v>
      </c>
      <c r="L2491" s="1981">
        <v>45291</v>
      </c>
      <c r="M2491" s="1982">
        <f t="shared" si="94"/>
        <v>52</v>
      </c>
      <c r="N2491" s="1983">
        <v>1</v>
      </c>
      <c r="O2491" s="1979" t="s">
        <v>3502</v>
      </c>
      <c r="P2491" s="1983">
        <f t="shared" si="93"/>
        <v>1</v>
      </c>
      <c r="Q2491" s="1984" t="str" cm="1">
        <f t="array" aca="1" ref="Q2491" ca="1">IF(ISNUMBER(P2491),IF(P2491=100%,"CUMPLIDA",IF(AND(ISNUMBER(L2491),ISNUMBER(INDIRECT("FECHA_"&amp;$B2491,1))), IF(L2491&lt;=INDIRECT("FECHA_"&amp;$B2491,1),"INCUMPLIDA","PROCESO"), "VERIFICAR FECHA")),"SIN VALOR AVANCE")</f>
        <v>CUMPLIDA</v>
      </c>
    </row>
    <row r="2492" spans="1:17" ht="150.75" x14ac:dyDescent="0.2">
      <c r="A2492" s="1990" t="s">
        <v>17</v>
      </c>
      <c r="B2492" s="1974" t="s">
        <v>14</v>
      </c>
      <c r="C2492" s="1976"/>
      <c r="D2492" s="1976"/>
      <c r="E2492" s="1978"/>
      <c r="F2492" s="1978" t="s">
        <v>3506</v>
      </c>
      <c r="G2492" s="1977" t="s">
        <v>3456</v>
      </c>
      <c r="H2492" s="1977" t="s">
        <v>3457</v>
      </c>
      <c r="I2492" s="1979" t="s">
        <v>92</v>
      </c>
      <c r="J2492" s="1980">
        <v>1</v>
      </c>
      <c r="K2492" s="1981">
        <v>45231</v>
      </c>
      <c r="L2492" s="1981">
        <v>45504</v>
      </c>
      <c r="M2492" s="1982">
        <f t="shared" si="94"/>
        <v>39</v>
      </c>
      <c r="N2492" s="1983">
        <v>1</v>
      </c>
      <c r="O2492" s="1979" t="s">
        <v>3458</v>
      </c>
      <c r="P2492" s="1983">
        <f t="shared" si="93"/>
        <v>1</v>
      </c>
      <c r="Q2492" s="1984" t="str" cm="1">
        <f t="array" aca="1" ref="Q2492" ca="1">IF(ISNUMBER(P2492),IF(P2492=100%,"CUMPLIDA",IF(AND(ISNUMBER(L2492),ISNUMBER(INDIRECT("FECHA_"&amp;$B2492,1))), IF(L2492&lt;=INDIRECT("FECHA_"&amp;$B2492,1),"INCUMPLIDA","PROCESO"), "VERIFICAR FECHA")),"SIN VALOR AVANCE")</f>
        <v>CUMPLIDA</v>
      </c>
    </row>
    <row r="2493" spans="1:17" ht="105.75" x14ac:dyDescent="0.2">
      <c r="A2493" s="1990" t="s">
        <v>17</v>
      </c>
      <c r="B2493" s="1974" t="s">
        <v>14</v>
      </c>
      <c r="C2493" s="1976"/>
      <c r="D2493" s="1976"/>
      <c r="E2493" s="1978"/>
      <c r="F2493" s="1978"/>
      <c r="G2493" s="1977" t="s">
        <v>3507</v>
      </c>
      <c r="H2493" s="1977" t="s">
        <v>99</v>
      </c>
      <c r="I2493" s="1979" t="s">
        <v>99</v>
      </c>
      <c r="J2493" s="1980">
        <v>1</v>
      </c>
      <c r="K2493" s="1981">
        <v>45323</v>
      </c>
      <c r="L2493" s="1981">
        <v>45747</v>
      </c>
      <c r="M2493" s="1982">
        <f t="shared" si="94"/>
        <v>60.571428571428569</v>
      </c>
      <c r="N2493" s="1983">
        <v>1</v>
      </c>
      <c r="O2493" s="1979" t="s">
        <v>210</v>
      </c>
      <c r="P2493" s="1983">
        <f t="shared" si="93"/>
        <v>1</v>
      </c>
      <c r="Q2493" s="1984" t="str" cm="1">
        <f t="array" aca="1" ref="Q2493" ca="1">IF(ISNUMBER(P2493),IF(P2493=100%,"CUMPLIDA",IF(AND(ISNUMBER(L2493),ISNUMBER(INDIRECT("FECHA_"&amp;$B2493,1))), IF(L2493&lt;=INDIRECT("FECHA_"&amp;$B2493,1),"INCUMPLIDA","PROCESO"), "VERIFICAR FECHA")),"SIN VALOR AVANCE")</f>
        <v>CUMPLIDA</v>
      </c>
    </row>
    <row r="2494" spans="1:17" ht="60.75" x14ac:dyDescent="0.2">
      <c r="A2494" s="1990" t="s">
        <v>17</v>
      </c>
      <c r="B2494" s="1974" t="s">
        <v>14</v>
      </c>
      <c r="C2494" s="1976"/>
      <c r="D2494" s="1976"/>
      <c r="E2494" s="1978"/>
      <c r="F2494" s="1978"/>
      <c r="G2494" s="1977" t="s">
        <v>3508</v>
      </c>
      <c r="H2494" s="1977" t="s">
        <v>102</v>
      </c>
      <c r="I2494" s="1979" t="s">
        <v>102</v>
      </c>
      <c r="J2494" s="1980">
        <v>1</v>
      </c>
      <c r="K2494" s="1981">
        <v>45323</v>
      </c>
      <c r="L2494" s="1981">
        <v>45747</v>
      </c>
      <c r="M2494" s="1982">
        <f t="shared" si="94"/>
        <v>60.571428571428569</v>
      </c>
      <c r="N2494" s="1983">
        <v>1</v>
      </c>
      <c r="O2494" s="1979" t="s">
        <v>3386</v>
      </c>
      <c r="P2494" s="1983">
        <f t="shared" si="93"/>
        <v>1</v>
      </c>
      <c r="Q2494" s="1984" t="str" cm="1">
        <f t="array" aca="1" ref="Q2494" ca="1">IF(ISNUMBER(P2494),IF(P2494=100%,"CUMPLIDA",IF(AND(ISNUMBER(L2494),ISNUMBER(INDIRECT("FECHA_"&amp;$B2494,1))), IF(L2494&lt;=INDIRECT("FECHA_"&amp;$B2494,1),"INCUMPLIDA","PROCESO"), "VERIFICAR FECHA")),"SIN VALOR AVANCE")</f>
        <v>CUMPLIDA</v>
      </c>
    </row>
    <row r="2495" spans="1:17" ht="60.75" x14ac:dyDescent="0.2">
      <c r="A2495" s="1990" t="s">
        <v>17</v>
      </c>
      <c r="B2495" s="1974" t="s">
        <v>14</v>
      </c>
      <c r="C2495" s="1976"/>
      <c r="D2495" s="1976"/>
      <c r="E2495" s="1978"/>
      <c r="F2495" s="1978"/>
      <c r="G2495" s="1977" t="s">
        <v>3509</v>
      </c>
      <c r="H2495" s="1977" t="s">
        <v>239</v>
      </c>
      <c r="I2495" s="1979" t="s">
        <v>239</v>
      </c>
      <c r="J2495" s="1980">
        <v>1</v>
      </c>
      <c r="K2495" s="1981">
        <v>45231</v>
      </c>
      <c r="L2495" s="1981">
        <v>45747</v>
      </c>
      <c r="M2495" s="1982">
        <f t="shared" si="94"/>
        <v>73.714285714285708</v>
      </c>
      <c r="N2495" s="1983">
        <v>0.9</v>
      </c>
      <c r="O2495" s="1979" t="s">
        <v>3386</v>
      </c>
      <c r="P2495" s="1983">
        <f t="shared" si="93"/>
        <v>0.9</v>
      </c>
      <c r="Q2495" s="1984" t="str" cm="1">
        <f t="array" aca="1" ref="Q2495" ca="1">IF(ISNUMBER(P2495),IF(P2495=100%,"CUMPLIDA",IF(AND(ISNUMBER(L2495),ISNUMBER(INDIRECT("FECHA_"&amp;$B2495,1))), IF(L2495&lt;=INDIRECT("FECHA_"&amp;$B2495,1),"INCUMPLIDA","PROCESO"), "VERIFICAR FECHA")),"SIN VALOR AVANCE")</f>
        <v>INCUMPLIDA</v>
      </c>
    </row>
    <row r="2496" spans="1:17" ht="105.75" x14ac:dyDescent="0.2">
      <c r="A2496" s="1990" t="s">
        <v>17</v>
      </c>
      <c r="B2496" s="1974" t="s">
        <v>14</v>
      </c>
      <c r="C2496" s="1976"/>
      <c r="D2496" s="1976"/>
      <c r="E2496" s="1978"/>
      <c r="F2496" s="1978"/>
      <c r="G2496" s="1977" t="s">
        <v>3510</v>
      </c>
      <c r="H2496" s="1977" t="s">
        <v>105</v>
      </c>
      <c r="I2496" s="1979" t="s">
        <v>105</v>
      </c>
      <c r="J2496" s="1980">
        <v>1</v>
      </c>
      <c r="K2496" s="1981">
        <v>45323</v>
      </c>
      <c r="L2496" s="1981">
        <v>45747</v>
      </c>
      <c r="M2496" s="1982">
        <f t="shared" si="94"/>
        <v>60.571428571428569</v>
      </c>
      <c r="N2496" s="1983">
        <v>1</v>
      </c>
      <c r="O2496" s="1979" t="s">
        <v>210</v>
      </c>
      <c r="P2496" s="1983">
        <f t="shared" si="93"/>
        <v>1</v>
      </c>
      <c r="Q2496" s="1984" t="str" cm="1">
        <f t="array" aca="1" ref="Q2496" ca="1">IF(ISNUMBER(P2496),IF(P2496=100%,"CUMPLIDA",IF(AND(ISNUMBER(L2496),ISNUMBER(INDIRECT("FECHA_"&amp;$B2496,1))), IF(L2496&lt;=INDIRECT("FECHA_"&amp;$B2496,1),"INCUMPLIDA","PROCESO"), "VERIFICAR FECHA")),"SIN VALOR AVANCE")</f>
        <v>CUMPLIDA</v>
      </c>
    </row>
    <row r="2497" spans="1:17" ht="60.75" x14ac:dyDescent="0.2">
      <c r="A2497" s="1990" t="s">
        <v>17</v>
      </c>
      <c r="B2497" s="1974" t="s">
        <v>14</v>
      </c>
      <c r="C2497" s="1976"/>
      <c r="D2497" s="1976"/>
      <c r="E2497" s="1978"/>
      <c r="F2497" s="1978"/>
      <c r="G2497" s="1977" t="s">
        <v>3511</v>
      </c>
      <c r="H2497" s="1977" t="s">
        <v>107</v>
      </c>
      <c r="I2497" s="1979" t="s">
        <v>107</v>
      </c>
      <c r="J2497" s="1980">
        <v>1</v>
      </c>
      <c r="K2497" s="1981">
        <v>45231</v>
      </c>
      <c r="L2497" s="1981">
        <v>45747</v>
      </c>
      <c r="M2497" s="1982">
        <f t="shared" si="94"/>
        <v>73.714285714285708</v>
      </c>
      <c r="N2497" s="1983">
        <v>1</v>
      </c>
      <c r="O2497" s="1979" t="s">
        <v>3386</v>
      </c>
      <c r="P2497" s="1983">
        <f t="shared" si="93"/>
        <v>1</v>
      </c>
      <c r="Q2497" s="1984" t="str" cm="1">
        <f t="array" aca="1" ref="Q2497" ca="1">IF(ISNUMBER(P2497),IF(P2497=100%,"CUMPLIDA",IF(AND(ISNUMBER(L2497),ISNUMBER(INDIRECT("FECHA_"&amp;$B2497,1))), IF(L2497&lt;=INDIRECT("FECHA_"&amp;$B2497,1),"INCUMPLIDA","PROCESO"), "VERIFICAR FECHA")),"SIN VALOR AVANCE")</f>
        <v>CUMPLIDA</v>
      </c>
    </row>
    <row r="2498" spans="1:17" ht="150.75" x14ac:dyDescent="0.2">
      <c r="A2498" s="1990" t="s">
        <v>17</v>
      </c>
      <c r="B2498" s="1974" t="s">
        <v>14</v>
      </c>
      <c r="C2498" s="1976"/>
      <c r="D2498" s="1976"/>
      <c r="E2498" s="1978"/>
      <c r="F2498" s="1978"/>
      <c r="G2498" s="1977" t="s">
        <v>3512</v>
      </c>
      <c r="H2498" s="1977" t="s">
        <v>109</v>
      </c>
      <c r="I2498" s="1979" t="s">
        <v>109</v>
      </c>
      <c r="J2498" s="1980">
        <v>1</v>
      </c>
      <c r="K2498" s="1981">
        <v>45231</v>
      </c>
      <c r="L2498" s="1981">
        <v>45808</v>
      </c>
      <c r="M2498" s="1982">
        <f t="shared" si="94"/>
        <v>82.428571428571431</v>
      </c>
      <c r="N2498" s="1983">
        <v>0</v>
      </c>
      <c r="O2498" s="1979" t="s">
        <v>3458</v>
      </c>
      <c r="P2498" s="1983">
        <f t="shared" si="93"/>
        <v>0</v>
      </c>
      <c r="Q2498" s="1984" t="str" cm="1">
        <f t="array" aca="1" ref="Q2498" ca="1">IF(ISNUMBER(P2498),IF(P2498=100%,"CUMPLIDA",IF(AND(ISNUMBER(L2498),ISNUMBER(INDIRECT("FECHA_"&amp;$B2498,1))), IF(L2498&lt;=INDIRECT("FECHA_"&amp;$B2498,1),"INCUMPLIDA","PROCESO"), "VERIFICAR FECHA")),"SIN VALOR AVANCE")</f>
        <v>PROCESO</v>
      </c>
    </row>
    <row r="2499" spans="1:17" ht="60.75" x14ac:dyDescent="0.2">
      <c r="A2499" s="1990" t="s">
        <v>17</v>
      </c>
      <c r="B2499" s="1974" t="s">
        <v>14</v>
      </c>
      <c r="C2499" s="1976"/>
      <c r="D2499" s="1976"/>
      <c r="E2499" s="1978"/>
      <c r="F2499" s="1978"/>
      <c r="G2499" s="1977" t="s">
        <v>3513</v>
      </c>
      <c r="H2499" s="1977" t="s">
        <v>112</v>
      </c>
      <c r="I2499" s="1979" t="s">
        <v>112</v>
      </c>
      <c r="J2499" s="1980">
        <v>3</v>
      </c>
      <c r="K2499" s="1981">
        <v>46204</v>
      </c>
      <c r="L2499" s="1981">
        <v>46477</v>
      </c>
      <c r="M2499" s="1982">
        <f>(L2499-K2499)/7</f>
        <v>39</v>
      </c>
      <c r="N2499" s="1983">
        <v>0</v>
      </c>
      <c r="O2499" s="1979" t="s">
        <v>3386</v>
      </c>
      <c r="P2499" s="1983">
        <f t="shared" si="93"/>
        <v>0</v>
      </c>
      <c r="Q2499" s="1984" t="str" cm="1">
        <f t="array" aca="1" ref="Q2499" ca="1">IF(ISNUMBER(P2499),IF(P2499=100%,"CUMPLIDA",IF(AND(ISNUMBER(L2499),ISNUMBER(INDIRECT("FECHA_"&amp;$B2499,1))), IF(L2499&lt;=INDIRECT("FECHA_"&amp;$B2499,1),"INCUMPLIDA","PROCESO"), "VERIFICAR FECHA")),"SIN VALOR AVANCE")</f>
        <v>PROCESO</v>
      </c>
    </row>
    <row r="2500" spans="1:17" ht="105.75" x14ac:dyDescent="0.2">
      <c r="A2500" s="1990" t="s">
        <v>17</v>
      </c>
      <c r="B2500" s="1974" t="s">
        <v>14</v>
      </c>
      <c r="C2500" s="1976"/>
      <c r="D2500" s="1976"/>
      <c r="E2500" s="1978"/>
      <c r="F2500" s="1978"/>
      <c r="G2500" s="1977" t="s">
        <v>3514</v>
      </c>
      <c r="H2500" s="1977" t="s">
        <v>116</v>
      </c>
      <c r="I2500" s="1979" t="s">
        <v>116</v>
      </c>
      <c r="J2500" s="1980">
        <v>1</v>
      </c>
      <c r="K2500" s="1981">
        <v>46204</v>
      </c>
      <c r="L2500" s="1981">
        <v>46477</v>
      </c>
      <c r="M2500" s="1982">
        <f>(L2500-K2500)/7</f>
        <v>39</v>
      </c>
      <c r="N2500" s="1983">
        <v>0</v>
      </c>
      <c r="O2500" s="1979" t="s">
        <v>210</v>
      </c>
      <c r="P2500" s="1983">
        <f t="shared" si="93"/>
        <v>0</v>
      </c>
      <c r="Q2500" s="1984" t="str" cm="1">
        <f t="array" aca="1" ref="Q2500" ca="1">IF(ISNUMBER(P2500),IF(P2500=100%,"CUMPLIDA",IF(AND(ISNUMBER(L2500),ISNUMBER(INDIRECT("FECHA_"&amp;$B2500,1))), IF(L2500&lt;=INDIRECT("FECHA_"&amp;$B2500,1),"INCUMPLIDA","PROCESO"), "VERIFICAR FECHA")),"SIN VALOR AVANCE")</f>
        <v>PROCESO</v>
      </c>
    </row>
    <row r="2501" spans="1:17" ht="150.75" x14ac:dyDescent="0.2">
      <c r="A2501" s="1990" t="s">
        <v>17</v>
      </c>
      <c r="B2501" s="1974" t="s">
        <v>14</v>
      </c>
      <c r="C2501" s="1976"/>
      <c r="D2501" s="1976"/>
      <c r="E2501" s="1978"/>
      <c r="F2501" s="1978"/>
      <c r="G2501" s="1977" t="s">
        <v>3515</v>
      </c>
      <c r="H2501" s="1977" t="s">
        <v>119</v>
      </c>
      <c r="I2501" s="1979" t="s">
        <v>119</v>
      </c>
      <c r="J2501" s="1980">
        <v>2</v>
      </c>
      <c r="K2501" s="1981">
        <v>46204</v>
      </c>
      <c r="L2501" s="1981">
        <v>46477</v>
      </c>
      <c r="M2501" s="1982">
        <f>(L2501-K2501)/7</f>
        <v>39</v>
      </c>
      <c r="N2501" s="1983">
        <v>0</v>
      </c>
      <c r="O2501" s="1979" t="s">
        <v>3458</v>
      </c>
      <c r="P2501" s="1983">
        <f t="shared" si="93"/>
        <v>0</v>
      </c>
      <c r="Q2501" s="1984" t="str" cm="1">
        <f t="array" aca="1" ref="Q2501" ca="1">IF(ISNUMBER(P2501),IF(P2501=100%,"CUMPLIDA",IF(AND(ISNUMBER(L2501),ISNUMBER(INDIRECT("FECHA_"&amp;$B2501,1))), IF(L2501&lt;=INDIRECT("FECHA_"&amp;$B2501,1),"INCUMPLIDA","PROCESO"), "VERIFICAR FECHA")),"SIN VALOR AVANCE")</f>
        <v>PROCESO</v>
      </c>
    </row>
    <row r="2502" spans="1:17" ht="105" x14ac:dyDescent="0.2">
      <c r="A2502" s="1990" t="s">
        <v>17</v>
      </c>
      <c r="B2502" s="1974" t="s">
        <v>14</v>
      </c>
      <c r="C2502" s="1976"/>
      <c r="D2502" s="1976"/>
      <c r="E2502" s="1978"/>
      <c r="F2502" s="1978"/>
      <c r="G2502" s="1977" t="s">
        <v>3516</v>
      </c>
      <c r="H2502" s="1977" t="s">
        <v>3517</v>
      </c>
      <c r="I2502" s="1979" t="s">
        <v>3483</v>
      </c>
      <c r="J2502" s="1980">
        <v>1</v>
      </c>
      <c r="K2502" s="1981">
        <v>45047</v>
      </c>
      <c r="L2502" s="1981">
        <v>45138</v>
      </c>
      <c r="M2502" s="1982">
        <f>(L2502-K2502)/7</f>
        <v>13</v>
      </c>
      <c r="N2502" s="1983">
        <v>1</v>
      </c>
      <c r="O2502" s="1979" t="s">
        <v>3484</v>
      </c>
      <c r="P2502" s="1983">
        <f t="shared" ref="P2502:P2531" si="95">IF(B2502="ITRC",N2502,N2502/J2502)</f>
        <v>1</v>
      </c>
      <c r="Q2502" s="1984" t="str" cm="1">
        <f t="array" aca="1" ref="Q2502" ca="1">IF(ISNUMBER(P2502),IF(P2502=100%,"CUMPLIDA",IF(AND(ISNUMBER(L2502),ISNUMBER(INDIRECT("FECHA_"&amp;$B2502,1))), IF(L2502&lt;=INDIRECT("FECHA_"&amp;$B2502,1),"INCUMPLIDA","PROCESO"), "VERIFICAR FECHA")),"SIN VALOR AVANCE")</f>
        <v>CUMPLIDA</v>
      </c>
    </row>
    <row r="2503" spans="1:17" ht="90.75" x14ac:dyDescent="0.2">
      <c r="A2503" s="1990" t="s">
        <v>17</v>
      </c>
      <c r="B2503" s="1974" t="s">
        <v>14</v>
      </c>
      <c r="C2503" s="1976"/>
      <c r="D2503" s="1976"/>
      <c r="E2503" s="1978"/>
      <c r="F2503" s="1978"/>
      <c r="G2503" s="1977" t="s">
        <v>3518</v>
      </c>
      <c r="H2503" s="1977" t="s">
        <v>3519</v>
      </c>
      <c r="I2503" s="1979" t="s">
        <v>3487</v>
      </c>
      <c r="J2503" s="1980">
        <v>2</v>
      </c>
      <c r="K2503" s="1981">
        <v>45047</v>
      </c>
      <c r="L2503" s="1981">
        <v>45473</v>
      </c>
      <c r="M2503" s="1982">
        <f>(L2503-K2503)/7</f>
        <v>60.857142857142854</v>
      </c>
      <c r="N2503" s="1983">
        <v>1</v>
      </c>
      <c r="O2503" s="1979" t="s">
        <v>3488</v>
      </c>
      <c r="P2503" s="1983">
        <f t="shared" si="95"/>
        <v>1</v>
      </c>
      <c r="Q2503" s="1984" t="str" cm="1">
        <f t="array" aca="1" ref="Q2503" ca="1">IF(ISNUMBER(P2503),IF(P2503=100%,"CUMPLIDA",IF(AND(ISNUMBER(L2503),ISNUMBER(INDIRECT("FECHA_"&amp;$B2503,1))), IF(L2503&lt;=INDIRECT("FECHA_"&amp;$B2503,1),"INCUMPLIDA","PROCESO"), "VERIFICAR FECHA")),"SIN VALOR AVANCE")</f>
        <v>CUMPLIDA</v>
      </c>
    </row>
    <row r="2504" spans="1:17" ht="150.75" x14ac:dyDescent="0.2">
      <c r="A2504" s="1990" t="s">
        <v>17</v>
      </c>
      <c r="B2504" s="1974" t="s">
        <v>14</v>
      </c>
      <c r="C2504" s="1976"/>
      <c r="D2504" s="1976"/>
      <c r="E2504" s="1978"/>
      <c r="F2504" s="1978" t="s">
        <v>3520</v>
      </c>
      <c r="G2504" s="1977" t="s">
        <v>3456</v>
      </c>
      <c r="H2504" s="1977" t="s">
        <v>3457</v>
      </c>
      <c r="I2504" s="1979" t="s">
        <v>92</v>
      </c>
      <c r="J2504" s="1980">
        <v>1</v>
      </c>
      <c r="K2504" s="1981">
        <v>45231</v>
      </c>
      <c r="L2504" s="1981">
        <v>45504</v>
      </c>
      <c r="M2504" s="1982">
        <f t="shared" ref="M2504:M2567" si="96">(L2504-K2504)/7</f>
        <v>39</v>
      </c>
      <c r="N2504" s="1983">
        <v>1</v>
      </c>
      <c r="O2504" s="1979" t="s">
        <v>3458</v>
      </c>
      <c r="P2504" s="1983">
        <f t="shared" si="95"/>
        <v>1</v>
      </c>
      <c r="Q2504" s="1984" t="str" cm="1">
        <f t="array" aca="1" ref="Q2504" ca="1">IF(ISNUMBER(P2504),IF(P2504=100%,"CUMPLIDA",IF(AND(ISNUMBER(L2504),ISNUMBER(INDIRECT("FECHA_"&amp;$B2504,1))), IF(L2504&lt;=INDIRECT("FECHA_"&amp;$B2504,1),"INCUMPLIDA","PROCESO"), "VERIFICAR FECHA")),"SIN VALOR AVANCE")</f>
        <v>CUMPLIDA</v>
      </c>
    </row>
    <row r="2505" spans="1:17" ht="105.75" x14ac:dyDescent="0.2">
      <c r="A2505" s="1990" t="s">
        <v>17</v>
      </c>
      <c r="B2505" s="1974" t="s">
        <v>14</v>
      </c>
      <c r="C2505" s="1976"/>
      <c r="D2505" s="1976"/>
      <c r="E2505" s="1978"/>
      <c r="F2505" s="1978"/>
      <c r="G2505" s="1977" t="s">
        <v>3507</v>
      </c>
      <c r="H2505" s="1977" t="s">
        <v>99</v>
      </c>
      <c r="I2505" s="1979" t="s">
        <v>99</v>
      </c>
      <c r="J2505" s="1980">
        <v>1</v>
      </c>
      <c r="K2505" s="1981">
        <v>45323</v>
      </c>
      <c r="L2505" s="1981">
        <v>45747</v>
      </c>
      <c r="M2505" s="1982">
        <f t="shared" si="96"/>
        <v>60.571428571428569</v>
      </c>
      <c r="N2505" s="1983">
        <v>1</v>
      </c>
      <c r="O2505" s="1979" t="s">
        <v>210</v>
      </c>
      <c r="P2505" s="1983">
        <f t="shared" si="95"/>
        <v>1</v>
      </c>
      <c r="Q2505" s="1984" t="str" cm="1">
        <f t="array" aca="1" ref="Q2505" ca="1">IF(ISNUMBER(P2505),IF(P2505=100%,"CUMPLIDA",IF(AND(ISNUMBER(L2505),ISNUMBER(INDIRECT("FECHA_"&amp;$B2505,1))), IF(L2505&lt;=INDIRECT("FECHA_"&amp;$B2505,1),"INCUMPLIDA","PROCESO"), "VERIFICAR FECHA")),"SIN VALOR AVANCE")</f>
        <v>CUMPLIDA</v>
      </c>
    </row>
    <row r="2506" spans="1:17" ht="60.75" x14ac:dyDescent="0.2">
      <c r="A2506" s="1990" t="s">
        <v>17</v>
      </c>
      <c r="B2506" s="1974" t="s">
        <v>14</v>
      </c>
      <c r="C2506" s="1976"/>
      <c r="D2506" s="1976"/>
      <c r="E2506" s="1978"/>
      <c r="F2506" s="1978"/>
      <c r="G2506" s="1977" t="s">
        <v>3508</v>
      </c>
      <c r="H2506" s="1977" t="s">
        <v>102</v>
      </c>
      <c r="I2506" s="1979" t="s">
        <v>102</v>
      </c>
      <c r="J2506" s="1980">
        <v>1</v>
      </c>
      <c r="K2506" s="1981">
        <v>45323</v>
      </c>
      <c r="L2506" s="1981">
        <v>45747</v>
      </c>
      <c r="M2506" s="1982">
        <f t="shared" si="96"/>
        <v>60.571428571428569</v>
      </c>
      <c r="N2506" s="1983">
        <v>1</v>
      </c>
      <c r="O2506" s="1979" t="s">
        <v>3386</v>
      </c>
      <c r="P2506" s="1983">
        <f t="shared" si="95"/>
        <v>1</v>
      </c>
      <c r="Q2506" s="1984" t="str" cm="1">
        <f t="array" aca="1" ref="Q2506" ca="1">IF(ISNUMBER(P2506),IF(P2506=100%,"CUMPLIDA",IF(AND(ISNUMBER(L2506),ISNUMBER(INDIRECT("FECHA_"&amp;$B2506,1))), IF(L2506&lt;=INDIRECT("FECHA_"&amp;$B2506,1),"INCUMPLIDA","PROCESO"), "VERIFICAR FECHA")),"SIN VALOR AVANCE")</f>
        <v>CUMPLIDA</v>
      </c>
    </row>
    <row r="2507" spans="1:17" ht="60.75" x14ac:dyDescent="0.2">
      <c r="A2507" s="1990" t="s">
        <v>17</v>
      </c>
      <c r="B2507" s="1974" t="s">
        <v>14</v>
      </c>
      <c r="C2507" s="1976"/>
      <c r="D2507" s="1976"/>
      <c r="E2507" s="1978"/>
      <c r="F2507" s="1978"/>
      <c r="G2507" s="1977" t="s">
        <v>3509</v>
      </c>
      <c r="H2507" s="1977" t="s">
        <v>239</v>
      </c>
      <c r="I2507" s="1979" t="s">
        <v>239</v>
      </c>
      <c r="J2507" s="1980">
        <v>1</v>
      </c>
      <c r="K2507" s="1981">
        <v>45231</v>
      </c>
      <c r="L2507" s="1981">
        <v>45747</v>
      </c>
      <c r="M2507" s="1982">
        <f t="shared" si="96"/>
        <v>73.714285714285708</v>
      </c>
      <c r="N2507" s="1983">
        <v>0.9</v>
      </c>
      <c r="O2507" s="1979" t="s">
        <v>3386</v>
      </c>
      <c r="P2507" s="1983">
        <f t="shared" si="95"/>
        <v>0.9</v>
      </c>
      <c r="Q2507" s="1984" t="str" cm="1">
        <f t="array" aca="1" ref="Q2507" ca="1">IF(ISNUMBER(P2507),IF(P2507=100%,"CUMPLIDA",IF(AND(ISNUMBER(L2507),ISNUMBER(INDIRECT("FECHA_"&amp;$B2507,1))), IF(L2507&lt;=INDIRECT("FECHA_"&amp;$B2507,1),"INCUMPLIDA","PROCESO"), "VERIFICAR FECHA")),"SIN VALOR AVANCE")</f>
        <v>INCUMPLIDA</v>
      </c>
    </row>
    <row r="2508" spans="1:17" ht="105.75" x14ac:dyDescent="0.2">
      <c r="A2508" s="1990" t="s">
        <v>17</v>
      </c>
      <c r="B2508" s="1974" t="s">
        <v>14</v>
      </c>
      <c r="C2508" s="1976"/>
      <c r="D2508" s="1976"/>
      <c r="E2508" s="1978"/>
      <c r="F2508" s="1978"/>
      <c r="G2508" s="1977" t="s">
        <v>3510</v>
      </c>
      <c r="H2508" s="1977" t="s">
        <v>105</v>
      </c>
      <c r="I2508" s="1979" t="s">
        <v>105</v>
      </c>
      <c r="J2508" s="1980">
        <v>1</v>
      </c>
      <c r="K2508" s="1981">
        <v>45323</v>
      </c>
      <c r="L2508" s="1981">
        <v>45747</v>
      </c>
      <c r="M2508" s="1982">
        <f t="shared" si="96"/>
        <v>60.571428571428569</v>
      </c>
      <c r="N2508" s="1983">
        <v>1</v>
      </c>
      <c r="O2508" s="1979" t="s">
        <v>210</v>
      </c>
      <c r="P2508" s="1983">
        <f t="shared" si="95"/>
        <v>1</v>
      </c>
      <c r="Q2508" s="1984" t="str" cm="1">
        <f t="array" aca="1" ref="Q2508" ca="1">IF(ISNUMBER(P2508),IF(P2508=100%,"CUMPLIDA",IF(AND(ISNUMBER(L2508),ISNUMBER(INDIRECT("FECHA_"&amp;$B2508,1))), IF(L2508&lt;=INDIRECT("FECHA_"&amp;$B2508,1),"INCUMPLIDA","PROCESO"), "VERIFICAR FECHA")),"SIN VALOR AVANCE")</f>
        <v>CUMPLIDA</v>
      </c>
    </row>
    <row r="2509" spans="1:17" ht="60.75" x14ac:dyDescent="0.2">
      <c r="A2509" s="1990" t="s">
        <v>17</v>
      </c>
      <c r="B2509" s="1974" t="s">
        <v>14</v>
      </c>
      <c r="C2509" s="1976"/>
      <c r="D2509" s="1976"/>
      <c r="E2509" s="1978"/>
      <c r="F2509" s="1978"/>
      <c r="G2509" s="1977" t="s">
        <v>3511</v>
      </c>
      <c r="H2509" s="1977" t="s">
        <v>107</v>
      </c>
      <c r="I2509" s="1979" t="s">
        <v>107</v>
      </c>
      <c r="J2509" s="1980">
        <v>1</v>
      </c>
      <c r="K2509" s="1981">
        <v>45231</v>
      </c>
      <c r="L2509" s="1981">
        <v>45747</v>
      </c>
      <c r="M2509" s="1982">
        <f t="shared" si="96"/>
        <v>73.714285714285708</v>
      </c>
      <c r="N2509" s="1983">
        <v>1</v>
      </c>
      <c r="O2509" s="1979" t="s">
        <v>3386</v>
      </c>
      <c r="P2509" s="1983">
        <f t="shared" si="95"/>
        <v>1</v>
      </c>
      <c r="Q2509" s="1984" t="str" cm="1">
        <f t="array" aca="1" ref="Q2509" ca="1">IF(ISNUMBER(P2509),IF(P2509=100%,"CUMPLIDA",IF(AND(ISNUMBER(L2509),ISNUMBER(INDIRECT("FECHA_"&amp;$B2509,1))), IF(L2509&lt;=INDIRECT("FECHA_"&amp;$B2509,1),"INCUMPLIDA","PROCESO"), "VERIFICAR FECHA")),"SIN VALOR AVANCE")</f>
        <v>CUMPLIDA</v>
      </c>
    </row>
    <row r="2510" spans="1:17" ht="150.75" x14ac:dyDescent="0.2">
      <c r="A2510" s="1990" t="s">
        <v>17</v>
      </c>
      <c r="B2510" s="1974" t="s">
        <v>14</v>
      </c>
      <c r="C2510" s="1976"/>
      <c r="D2510" s="1976"/>
      <c r="E2510" s="1978"/>
      <c r="F2510" s="1978"/>
      <c r="G2510" s="1977" t="s">
        <v>3512</v>
      </c>
      <c r="H2510" s="1977" t="s">
        <v>109</v>
      </c>
      <c r="I2510" s="1979" t="s">
        <v>109</v>
      </c>
      <c r="J2510" s="1980">
        <v>1</v>
      </c>
      <c r="K2510" s="1981">
        <v>45231</v>
      </c>
      <c r="L2510" s="1981">
        <v>45808</v>
      </c>
      <c r="M2510" s="1982">
        <f t="shared" si="96"/>
        <v>82.428571428571431</v>
      </c>
      <c r="N2510" s="1983">
        <v>0</v>
      </c>
      <c r="O2510" s="1979" t="s">
        <v>3458</v>
      </c>
      <c r="P2510" s="1983">
        <f t="shared" si="95"/>
        <v>0</v>
      </c>
      <c r="Q2510" s="1984" t="str" cm="1">
        <f t="array" aca="1" ref="Q2510" ca="1">IF(ISNUMBER(P2510),IF(P2510=100%,"CUMPLIDA",IF(AND(ISNUMBER(L2510),ISNUMBER(INDIRECT("FECHA_"&amp;$B2510,1))), IF(L2510&lt;=INDIRECT("FECHA_"&amp;$B2510,1),"INCUMPLIDA","PROCESO"), "VERIFICAR FECHA")),"SIN VALOR AVANCE")</f>
        <v>PROCESO</v>
      </c>
    </row>
    <row r="2511" spans="1:17" ht="45.75" x14ac:dyDescent="0.2">
      <c r="A2511" s="1990" t="s">
        <v>17</v>
      </c>
      <c r="B2511" s="1974" t="s">
        <v>14</v>
      </c>
      <c r="C2511" s="1976"/>
      <c r="D2511" s="1976"/>
      <c r="E2511" s="1978"/>
      <c r="F2511" s="1978"/>
      <c r="G2511" s="1977" t="s">
        <v>3521</v>
      </c>
      <c r="H2511" s="1977" t="s">
        <v>112</v>
      </c>
      <c r="I2511" s="1979" t="s">
        <v>112</v>
      </c>
      <c r="J2511" s="1980">
        <v>9</v>
      </c>
      <c r="K2511" s="1981">
        <v>45809</v>
      </c>
      <c r="L2511" s="1981">
        <v>46660</v>
      </c>
      <c r="M2511" s="1982">
        <f t="shared" si="96"/>
        <v>121.57142857142857</v>
      </c>
      <c r="N2511" s="1983">
        <v>0</v>
      </c>
      <c r="O2511" s="1979" t="s">
        <v>3522</v>
      </c>
      <c r="P2511" s="1983">
        <f t="shared" si="95"/>
        <v>0</v>
      </c>
      <c r="Q2511" s="1984" t="str" cm="1">
        <f t="array" aca="1" ref="Q2511" ca="1">IF(ISNUMBER(P2511),IF(P2511=100%,"CUMPLIDA",IF(AND(ISNUMBER(L2511),ISNUMBER(INDIRECT("FECHA_"&amp;$B2511,1))), IF(L2511&lt;=INDIRECT("FECHA_"&amp;$B2511,1),"INCUMPLIDA","PROCESO"), "VERIFICAR FECHA")),"SIN VALOR AVANCE")</f>
        <v>PROCESO</v>
      </c>
    </row>
    <row r="2512" spans="1:17" ht="105.75" x14ac:dyDescent="0.2">
      <c r="A2512" s="1990" t="s">
        <v>17</v>
      </c>
      <c r="B2512" s="1974" t="s">
        <v>14</v>
      </c>
      <c r="C2512" s="1976"/>
      <c r="D2512" s="1976"/>
      <c r="E2512" s="1978"/>
      <c r="F2512" s="1978"/>
      <c r="G2512" s="1977" t="s">
        <v>3523</v>
      </c>
      <c r="H2512" s="1977" t="s">
        <v>116</v>
      </c>
      <c r="I2512" s="1979" t="s">
        <v>116</v>
      </c>
      <c r="J2512" s="1980">
        <v>1</v>
      </c>
      <c r="K2512" s="1981">
        <v>45809</v>
      </c>
      <c r="L2512" s="1981">
        <v>46660</v>
      </c>
      <c r="M2512" s="1982">
        <f t="shared" si="96"/>
        <v>121.57142857142857</v>
      </c>
      <c r="N2512" s="1983">
        <v>0</v>
      </c>
      <c r="O2512" s="1979" t="s">
        <v>210</v>
      </c>
      <c r="P2512" s="1983">
        <f t="shared" si="95"/>
        <v>0</v>
      </c>
      <c r="Q2512" s="1984" t="str" cm="1">
        <f t="array" aca="1" ref="Q2512" ca="1">IF(ISNUMBER(P2512),IF(P2512=100%,"CUMPLIDA",IF(AND(ISNUMBER(L2512),ISNUMBER(INDIRECT("FECHA_"&amp;$B2512,1))), IF(L2512&lt;=INDIRECT("FECHA_"&amp;$B2512,1),"INCUMPLIDA","PROCESO"), "VERIFICAR FECHA")),"SIN VALOR AVANCE")</f>
        <v>PROCESO</v>
      </c>
    </row>
    <row r="2513" spans="1:17" ht="150.75" x14ac:dyDescent="0.2">
      <c r="A2513" s="1990" t="s">
        <v>17</v>
      </c>
      <c r="B2513" s="1974" t="s">
        <v>14</v>
      </c>
      <c r="C2513" s="1976"/>
      <c r="D2513" s="1976"/>
      <c r="E2513" s="1978"/>
      <c r="F2513" s="1978"/>
      <c r="G2513" s="1977" t="s">
        <v>3524</v>
      </c>
      <c r="H2513" s="1977" t="s">
        <v>119</v>
      </c>
      <c r="I2513" s="1979" t="s">
        <v>119</v>
      </c>
      <c r="J2513" s="1980">
        <v>2</v>
      </c>
      <c r="K2513" s="1981">
        <v>45809</v>
      </c>
      <c r="L2513" s="1981">
        <v>46660</v>
      </c>
      <c r="M2513" s="1982">
        <f t="shared" si="96"/>
        <v>121.57142857142857</v>
      </c>
      <c r="N2513" s="1983">
        <v>0</v>
      </c>
      <c r="O2513" s="1979" t="s">
        <v>3458</v>
      </c>
      <c r="P2513" s="1983">
        <f t="shared" si="95"/>
        <v>0</v>
      </c>
      <c r="Q2513" s="1984" t="str" cm="1">
        <f t="array" aca="1" ref="Q2513" ca="1">IF(ISNUMBER(P2513),IF(P2513=100%,"CUMPLIDA",IF(AND(ISNUMBER(L2513),ISNUMBER(INDIRECT("FECHA_"&amp;$B2513,1))), IF(L2513&lt;=INDIRECT("FECHA_"&amp;$B2513,1),"INCUMPLIDA","PROCESO"), "VERIFICAR FECHA")),"SIN VALOR AVANCE")</f>
        <v>PROCESO</v>
      </c>
    </row>
    <row r="2514" spans="1:17" ht="150" x14ac:dyDescent="0.2">
      <c r="A2514" s="1990" t="s">
        <v>17</v>
      </c>
      <c r="B2514" s="1974" t="s">
        <v>14</v>
      </c>
      <c r="C2514" s="1976"/>
      <c r="D2514" s="1976"/>
      <c r="E2514" s="1978"/>
      <c r="F2514" s="1978"/>
      <c r="G2514" s="1977" t="s">
        <v>3525</v>
      </c>
      <c r="H2514" s="1977" t="s">
        <v>3526</v>
      </c>
      <c r="I2514" s="1979" t="s">
        <v>3527</v>
      </c>
      <c r="J2514" s="1983">
        <v>1</v>
      </c>
      <c r="K2514" s="1986">
        <v>44958</v>
      </c>
      <c r="L2514" s="1986">
        <v>45352</v>
      </c>
      <c r="M2514" s="1982">
        <f t="shared" si="96"/>
        <v>56.285714285714285</v>
      </c>
      <c r="N2514" s="1983">
        <v>1</v>
      </c>
      <c r="O2514" s="1979" t="s">
        <v>3528</v>
      </c>
      <c r="P2514" s="1983">
        <f t="shared" si="95"/>
        <v>1</v>
      </c>
      <c r="Q2514" s="1984" t="str" cm="1">
        <f t="array" aca="1" ref="Q2514" ca="1">IF(ISNUMBER(P2514),IF(P2514=100%,"CUMPLIDA",IF(AND(ISNUMBER(L2514),ISNUMBER(INDIRECT("FECHA_"&amp;$B2514,1))), IF(L2514&lt;=INDIRECT("FECHA_"&amp;$B2514,1),"INCUMPLIDA","PROCESO"), "VERIFICAR FECHA")),"SIN VALOR AVANCE")</f>
        <v>CUMPLIDA</v>
      </c>
    </row>
    <row r="2515" spans="1:17" ht="75" x14ac:dyDescent="0.2">
      <c r="A2515" s="1990" t="s">
        <v>17</v>
      </c>
      <c r="B2515" s="1974" t="s">
        <v>14</v>
      </c>
      <c r="C2515" s="1976"/>
      <c r="D2515" s="1976"/>
      <c r="E2515" s="1978"/>
      <c r="F2515" s="1978"/>
      <c r="G2515" s="1977" t="s">
        <v>3529</v>
      </c>
      <c r="H2515" s="1977" t="s">
        <v>3530</v>
      </c>
      <c r="I2515" s="1979" t="s">
        <v>3531</v>
      </c>
      <c r="J2515" s="1983">
        <v>1</v>
      </c>
      <c r="K2515" s="1986">
        <v>44986</v>
      </c>
      <c r="L2515" s="1986">
        <v>45077</v>
      </c>
      <c r="M2515" s="1982">
        <f t="shared" si="96"/>
        <v>13</v>
      </c>
      <c r="N2515" s="1983">
        <v>1</v>
      </c>
      <c r="O2515" s="1979" t="s">
        <v>3528</v>
      </c>
      <c r="P2515" s="1983">
        <f t="shared" si="95"/>
        <v>1</v>
      </c>
      <c r="Q2515" s="1984" t="str" cm="1">
        <f t="array" aca="1" ref="Q2515" ca="1">IF(ISNUMBER(P2515),IF(P2515=100%,"CUMPLIDA",IF(AND(ISNUMBER(L2515),ISNUMBER(INDIRECT("FECHA_"&amp;$B2515,1))), IF(L2515&lt;=INDIRECT("FECHA_"&amp;$B2515,1),"INCUMPLIDA","PROCESO"), "VERIFICAR FECHA")),"SIN VALOR AVANCE")</f>
        <v>CUMPLIDA</v>
      </c>
    </row>
    <row r="2516" spans="1:17" ht="60.75" x14ac:dyDescent="0.2">
      <c r="A2516" s="1990" t="s">
        <v>17</v>
      </c>
      <c r="B2516" s="1974" t="s">
        <v>14</v>
      </c>
      <c r="C2516" s="1976"/>
      <c r="D2516" s="1976"/>
      <c r="E2516" s="1978"/>
      <c r="F2516" s="1978"/>
      <c r="G2516" s="1977" t="s">
        <v>3532</v>
      </c>
      <c r="H2516" s="1977" t="s">
        <v>3533</v>
      </c>
      <c r="I2516" s="1979" t="s">
        <v>3534</v>
      </c>
      <c r="J2516" s="1983">
        <v>1</v>
      </c>
      <c r="K2516" s="1986">
        <v>44986</v>
      </c>
      <c r="L2516" s="1986">
        <v>45352</v>
      </c>
      <c r="M2516" s="1982">
        <f t="shared" si="96"/>
        <v>52.285714285714285</v>
      </c>
      <c r="N2516" s="1983">
        <v>1</v>
      </c>
      <c r="O2516" s="1979" t="s">
        <v>3535</v>
      </c>
      <c r="P2516" s="1983">
        <f t="shared" si="95"/>
        <v>1</v>
      </c>
      <c r="Q2516" s="1984" t="str" cm="1">
        <f t="array" aca="1" ref="Q2516" ca="1">IF(ISNUMBER(P2516),IF(P2516=100%,"CUMPLIDA",IF(AND(ISNUMBER(L2516),ISNUMBER(INDIRECT("FECHA_"&amp;$B2516,1))), IF(L2516&lt;=INDIRECT("FECHA_"&amp;$B2516,1),"INCUMPLIDA","PROCESO"), "VERIFICAR FECHA")),"SIN VALOR AVANCE")</f>
        <v>CUMPLIDA</v>
      </c>
    </row>
    <row r="2517" spans="1:17" ht="75" x14ac:dyDescent="0.2">
      <c r="A2517" s="1990" t="s">
        <v>17</v>
      </c>
      <c r="B2517" s="1974" t="s">
        <v>14</v>
      </c>
      <c r="C2517" s="1976"/>
      <c r="D2517" s="1976"/>
      <c r="E2517" s="1978"/>
      <c r="F2517" s="1978"/>
      <c r="G2517" s="1977" t="s">
        <v>3536</v>
      </c>
      <c r="H2517" s="1977" t="s">
        <v>3537</v>
      </c>
      <c r="I2517" s="1979" t="s">
        <v>3538</v>
      </c>
      <c r="J2517" s="1983">
        <v>1</v>
      </c>
      <c r="K2517" s="1986">
        <v>45047</v>
      </c>
      <c r="L2517" s="1986">
        <v>45352</v>
      </c>
      <c r="M2517" s="1982">
        <f t="shared" si="96"/>
        <v>43.571428571428569</v>
      </c>
      <c r="N2517" s="1983">
        <v>1</v>
      </c>
      <c r="O2517" s="1979" t="s">
        <v>3539</v>
      </c>
      <c r="P2517" s="1983">
        <f t="shared" si="95"/>
        <v>1</v>
      </c>
      <c r="Q2517" s="1984" t="str" cm="1">
        <f t="array" aca="1" ref="Q2517" ca="1">IF(ISNUMBER(P2517),IF(P2517=100%,"CUMPLIDA",IF(AND(ISNUMBER(L2517),ISNUMBER(INDIRECT("FECHA_"&amp;$B2517,1))), IF(L2517&lt;=INDIRECT("FECHA_"&amp;$B2517,1),"INCUMPLIDA","PROCESO"), "VERIFICAR FECHA")),"SIN VALOR AVANCE")</f>
        <v>CUMPLIDA</v>
      </c>
    </row>
    <row r="2518" spans="1:17" ht="75" x14ac:dyDescent="0.2">
      <c r="A2518" s="1990" t="s">
        <v>17</v>
      </c>
      <c r="B2518" s="1974" t="s">
        <v>14</v>
      </c>
      <c r="C2518" s="1976"/>
      <c r="D2518" s="1976"/>
      <c r="E2518" s="1978"/>
      <c r="F2518" s="1978"/>
      <c r="G2518" s="1977" t="s">
        <v>3540</v>
      </c>
      <c r="H2518" s="1977" t="s">
        <v>3541</v>
      </c>
      <c r="I2518" s="1979" t="s">
        <v>3542</v>
      </c>
      <c r="J2518" s="1983">
        <v>1</v>
      </c>
      <c r="K2518" s="1986">
        <v>45078</v>
      </c>
      <c r="L2518" s="1986">
        <v>45291</v>
      </c>
      <c r="M2518" s="1982">
        <f t="shared" si="96"/>
        <v>30.428571428571427</v>
      </c>
      <c r="N2518" s="1983">
        <v>1</v>
      </c>
      <c r="O2518" s="1979" t="s">
        <v>3535</v>
      </c>
      <c r="P2518" s="1983">
        <f t="shared" si="95"/>
        <v>1</v>
      </c>
      <c r="Q2518" s="1984" t="str" cm="1">
        <f t="array" aca="1" ref="Q2518" ca="1">IF(ISNUMBER(P2518),IF(P2518=100%,"CUMPLIDA",IF(AND(ISNUMBER(L2518),ISNUMBER(INDIRECT("FECHA_"&amp;$B2518,1))), IF(L2518&lt;=INDIRECT("FECHA_"&amp;$B2518,1),"INCUMPLIDA","PROCESO"), "VERIFICAR FECHA")),"SIN VALOR AVANCE")</f>
        <v>CUMPLIDA</v>
      </c>
    </row>
    <row r="2519" spans="1:17" ht="120" x14ac:dyDescent="0.2">
      <c r="A2519" s="1990" t="s">
        <v>17</v>
      </c>
      <c r="B2519" s="1974" t="s">
        <v>14</v>
      </c>
      <c r="C2519" s="1976"/>
      <c r="D2519" s="1976"/>
      <c r="E2519" s="1978"/>
      <c r="F2519" s="1978"/>
      <c r="G2519" s="1977" t="s">
        <v>3543</v>
      </c>
      <c r="H2519" s="1977" t="s">
        <v>3544</v>
      </c>
      <c r="I2519" s="1979" t="s">
        <v>3545</v>
      </c>
      <c r="J2519" s="1983">
        <v>1</v>
      </c>
      <c r="K2519" s="1986">
        <v>45078</v>
      </c>
      <c r="L2519" s="1986">
        <v>45352</v>
      </c>
      <c r="M2519" s="1982">
        <f t="shared" si="96"/>
        <v>39.142857142857146</v>
      </c>
      <c r="N2519" s="1983">
        <v>1</v>
      </c>
      <c r="O2519" s="1979" t="s">
        <v>3528</v>
      </c>
      <c r="P2519" s="1983">
        <f t="shared" si="95"/>
        <v>1</v>
      </c>
      <c r="Q2519" s="1984" t="str" cm="1">
        <f t="array" aca="1" ref="Q2519" ca="1">IF(ISNUMBER(P2519),IF(P2519=100%,"CUMPLIDA",IF(AND(ISNUMBER(L2519),ISNUMBER(INDIRECT("FECHA_"&amp;$B2519,1))), IF(L2519&lt;=INDIRECT("FECHA_"&amp;$B2519,1),"INCUMPLIDA","PROCESO"), "VERIFICAR FECHA")),"SIN VALOR AVANCE")</f>
        <v>CUMPLIDA</v>
      </c>
    </row>
    <row r="2520" spans="1:17" ht="90" x14ac:dyDescent="0.2">
      <c r="A2520" s="1990" t="s">
        <v>17</v>
      </c>
      <c r="B2520" s="1974" t="s">
        <v>14</v>
      </c>
      <c r="C2520" s="1976" t="s">
        <v>3546</v>
      </c>
      <c r="D2520" s="1976" t="s">
        <v>3547</v>
      </c>
      <c r="E2520" s="1977" t="s">
        <v>3548</v>
      </c>
      <c r="F2520" s="1978" t="s">
        <v>3549</v>
      </c>
      <c r="G2520" s="1977" t="s">
        <v>3550</v>
      </c>
      <c r="H2520" s="1977" t="s">
        <v>3551</v>
      </c>
      <c r="I2520" s="1979" t="s">
        <v>3552</v>
      </c>
      <c r="J2520" s="1980">
        <v>1</v>
      </c>
      <c r="K2520" s="1986">
        <v>44805</v>
      </c>
      <c r="L2520" s="1986">
        <v>44864</v>
      </c>
      <c r="M2520" s="1982">
        <f t="shared" si="96"/>
        <v>8.4285714285714288</v>
      </c>
      <c r="N2520" s="1983">
        <v>1</v>
      </c>
      <c r="O2520" s="1979" t="s">
        <v>3553</v>
      </c>
      <c r="P2520" s="1983">
        <f t="shared" si="95"/>
        <v>1</v>
      </c>
      <c r="Q2520" s="1984" t="str" cm="1">
        <f t="array" aca="1" ref="Q2520" ca="1">IF(ISNUMBER(P2520),IF(P2520=100%,"CUMPLIDA",IF(AND(ISNUMBER(L2520),ISNUMBER(INDIRECT("FECHA_"&amp;$B2520,1))), IF(L2520&lt;=INDIRECT("FECHA_"&amp;$B2520,1),"INCUMPLIDA","PROCESO"), "VERIFICAR FECHA")),"SIN VALOR AVANCE")</f>
        <v>CUMPLIDA</v>
      </c>
    </row>
    <row r="2521" spans="1:17" ht="75" x14ac:dyDescent="0.2">
      <c r="A2521" s="1990" t="s">
        <v>17</v>
      </c>
      <c r="B2521" s="1974" t="s">
        <v>14</v>
      </c>
      <c r="C2521" s="1976"/>
      <c r="D2521" s="1976"/>
      <c r="E2521" s="1977" t="s">
        <v>3554</v>
      </c>
      <c r="F2521" s="1978"/>
      <c r="G2521" s="1977" t="s">
        <v>3555</v>
      </c>
      <c r="H2521" s="1977" t="s">
        <v>3556</v>
      </c>
      <c r="I2521" s="1979" t="s">
        <v>3557</v>
      </c>
      <c r="J2521" s="1980">
        <v>2</v>
      </c>
      <c r="K2521" s="1986">
        <v>44805</v>
      </c>
      <c r="L2521" s="1986">
        <v>44925</v>
      </c>
      <c r="M2521" s="1982">
        <f t="shared" si="96"/>
        <v>17.142857142857142</v>
      </c>
      <c r="N2521" s="1983">
        <v>1</v>
      </c>
      <c r="O2521" s="1979" t="s">
        <v>3553</v>
      </c>
      <c r="P2521" s="1983">
        <f t="shared" si="95"/>
        <v>1</v>
      </c>
      <c r="Q2521" s="1984" t="str" cm="1">
        <f t="array" aca="1" ref="Q2521" ca="1">IF(ISNUMBER(P2521),IF(P2521=100%,"CUMPLIDA",IF(AND(ISNUMBER(L2521),ISNUMBER(INDIRECT("FECHA_"&amp;$B2521,1))), IF(L2521&lt;=INDIRECT("FECHA_"&amp;$B2521,1),"INCUMPLIDA","PROCESO"), "VERIFICAR FECHA")),"SIN VALOR AVANCE")</f>
        <v>CUMPLIDA</v>
      </c>
    </row>
    <row r="2522" spans="1:17" ht="105" x14ac:dyDescent="0.2">
      <c r="A2522" s="1990" t="s">
        <v>17</v>
      </c>
      <c r="B2522" s="1974" t="s">
        <v>14</v>
      </c>
      <c r="C2522" s="1976"/>
      <c r="D2522" s="1976"/>
      <c r="E2522" s="1977" t="s">
        <v>3558</v>
      </c>
      <c r="F2522" s="1978"/>
      <c r="G2522" s="1977" t="s">
        <v>3559</v>
      </c>
      <c r="H2522" s="1977" t="s">
        <v>98</v>
      </c>
      <c r="I2522" s="1979" t="s">
        <v>99</v>
      </c>
      <c r="J2522" s="1980">
        <v>1</v>
      </c>
      <c r="K2522" s="1986">
        <v>45352</v>
      </c>
      <c r="L2522" s="1986">
        <v>45747</v>
      </c>
      <c r="M2522" s="1982">
        <f t="shared" si="96"/>
        <v>56.428571428571431</v>
      </c>
      <c r="N2522" s="1983">
        <v>1</v>
      </c>
      <c r="O2522" s="1979" t="s">
        <v>3560</v>
      </c>
      <c r="P2522" s="1983">
        <f t="shared" si="95"/>
        <v>1</v>
      </c>
      <c r="Q2522" s="1984" t="str" cm="1">
        <f t="array" aca="1" ref="Q2522" ca="1">IF(ISNUMBER(P2522),IF(P2522=100%,"CUMPLIDA",IF(AND(ISNUMBER(L2522),ISNUMBER(INDIRECT("FECHA_"&amp;$B2522,1))), IF(L2522&lt;=INDIRECT("FECHA_"&amp;$B2522,1),"INCUMPLIDA","PROCESO"), "VERIFICAR FECHA")),"SIN VALOR AVANCE")</f>
        <v>CUMPLIDA</v>
      </c>
    </row>
    <row r="2523" spans="1:17" ht="150" x14ac:dyDescent="0.2">
      <c r="A2523" s="1990" t="s">
        <v>17</v>
      </c>
      <c r="B2523" s="1974" t="s">
        <v>14</v>
      </c>
      <c r="C2523" s="1976"/>
      <c r="D2523" s="1976"/>
      <c r="E2523" s="1977" t="s">
        <v>3561</v>
      </c>
      <c r="F2523" s="1978"/>
      <c r="G2523" s="1977" t="s">
        <v>3562</v>
      </c>
      <c r="H2523" s="1977" t="s">
        <v>101</v>
      </c>
      <c r="I2523" s="1979" t="s">
        <v>102</v>
      </c>
      <c r="J2523" s="1980">
        <v>1</v>
      </c>
      <c r="K2523" s="1986">
        <v>45352</v>
      </c>
      <c r="L2523" s="1986">
        <v>45747</v>
      </c>
      <c r="M2523" s="1982">
        <f t="shared" si="96"/>
        <v>56.428571428571431</v>
      </c>
      <c r="N2523" s="1983">
        <v>1</v>
      </c>
      <c r="O2523" s="1979" t="s">
        <v>3563</v>
      </c>
      <c r="P2523" s="1983">
        <f t="shared" si="95"/>
        <v>1</v>
      </c>
      <c r="Q2523" s="1984" t="str" cm="1">
        <f t="array" aca="1" ref="Q2523" ca="1">IF(ISNUMBER(P2523),IF(P2523=100%,"CUMPLIDA",IF(AND(ISNUMBER(L2523),ISNUMBER(INDIRECT("FECHA_"&amp;$B2523,1))), IF(L2523&lt;=INDIRECT("FECHA_"&amp;$B2523,1),"INCUMPLIDA","PROCESO"), "VERIFICAR FECHA")),"SIN VALOR AVANCE")</f>
        <v>CUMPLIDA</v>
      </c>
    </row>
    <row r="2524" spans="1:17" ht="45.75" x14ac:dyDescent="0.2">
      <c r="A2524" s="1990" t="s">
        <v>17</v>
      </c>
      <c r="B2524" s="1974" t="s">
        <v>14</v>
      </c>
      <c r="C2524" s="1976"/>
      <c r="D2524" s="1976"/>
      <c r="E2524" s="1978" t="s">
        <v>3564</v>
      </c>
      <c r="F2524" s="1978"/>
      <c r="G2524" s="1977" t="s">
        <v>3565</v>
      </c>
      <c r="H2524" s="1977" t="s">
        <v>104</v>
      </c>
      <c r="I2524" s="1979" t="s">
        <v>105</v>
      </c>
      <c r="J2524" s="1980">
        <v>1</v>
      </c>
      <c r="K2524" s="1986">
        <v>45352</v>
      </c>
      <c r="L2524" s="1986">
        <v>45747</v>
      </c>
      <c r="M2524" s="1982">
        <f t="shared" si="96"/>
        <v>56.428571428571431</v>
      </c>
      <c r="N2524" s="1983">
        <v>1</v>
      </c>
      <c r="O2524" s="1979" t="s">
        <v>3560</v>
      </c>
      <c r="P2524" s="1983">
        <f t="shared" si="95"/>
        <v>1</v>
      </c>
      <c r="Q2524" s="1984" t="str" cm="1">
        <f t="array" aca="1" ref="Q2524" ca="1">IF(ISNUMBER(P2524),IF(P2524=100%,"CUMPLIDA",IF(AND(ISNUMBER(L2524),ISNUMBER(INDIRECT("FECHA_"&amp;$B2524,1))), IF(L2524&lt;=INDIRECT("FECHA_"&amp;$B2524,1),"INCUMPLIDA","PROCESO"), "VERIFICAR FECHA")),"SIN VALOR AVANCE")</f>
        <v>CUMPLIDA</v>
      </c>
    </row>
    <row r="2525" spans="1:17" ht="45.75" x14ac:dyDescent="0.2">
      <c r="A2525" s="1990" t="s">
        <v>17</v>
      </c>
      <c r="B2525" s="1974" t="s">
        <v>14</v>
      </c>
      <c r="C2525" s="1976"/>
      <c r="D2525" s="1976"/>
      <c r="E2525" s="1978"/>
      <c r="F2525" s="1978"/>
      <c r="G2525" s="1977" t="s">
        <v>3566</v>
      </c>
      <c r="H2525" s="1977" t="s">
        <v>106</v>
      </c>
      <c r="I2525" s="1979" t="s">
        <v>107</v>
      </c>
      <c r="J2525" s="1980">
        <v>1</v>
      </c>
      <c r="K2525" s="1986">
        <v>45352</v>
      </c>
      <c r="L2525" s="1986">
        <v>45747</v>
      </c>
      <c r="M2525" s="1982">
        <f t="shared" si="96"/>
        <v>56.428571428571431</v>
      </c>
      <c r="N2525" s="1983">
        <v>1</v>
      </c>
      <c r="O2525" s="1979" t="s">
        <v>3563</v>
      </c>
      <c r="P2525" s="1983">
        <f t="shared" si="95"/>
        <v>1</v>
      </c>
      <c r="Q2525" s="1984" t="str" cm="1">
        <f t="array" aca="1" ref="Q2525" ca="1">IF(ISNUMBER(P2525),IF(P2525=100%,"CUMPLIDA",IF(AND(ISNUMBER(L2525),ISNUMBER(INDIRECT("FECHA_"&amp;$B2525,1))), IF(L2525&lt;=INDIRECT("FECHA_"&amp;$B2525,1),"INCUMPLIDA","PROCESO"), "VERIFICAR FECHA")),"SIN VALOR AVANCE")</f>
        <v>CUMPLIDA</v>
      </c>
    </row>
    <row r="2526" spans="1:17" ht="105.75" x14ac:dyDescent="0.2">
      <c r="A2526" s="1990" t="s">
        <v>17</v>
      </c>
      <c r="B2526" s="1974" t="s">
        <v>14</v>
      </c>
      <c r="C2526" s="1976"/>
      <c r="D2526" s="1976"/>
      <c r="E2526" s="1978"/>
      <c r="F2526" s="1978"/>
      <c r="G2526" s="1977" t="s">
        <v>3567</v>
      </c>
      <c r="H2526" s="1977" t="s">
        <v>108</v>
      </c>
      <c r="I2526" s="1979" t="s">
        <v>109</v>
      </c>
      <c r="J2526" s="1980">
        <v>1</v>
      </c>
      <c r="K2526" s="1986">
        <v>45352</v>
      </c>
      <c r="L2526" s="1986">
        <v>45747</v>
      </c>
      <c r="M2526" s="1982">
        <f t="shared" si="96"/>
        <v>56.428571428571431</v>
      </c>
      <c r="N2526" s="1983">
        <v>1</v>
      </c>
      <c r="O2526" s="1979" t="s">
        <v>3568</v>
      </c>
      <c r="P2526" s="1983">
        <f t="shared" si="95"/>
        <v>1</v>
      </c>
      <c r="Q2526" s="1984" t="str" cm="1">
        <f t="array" aca="1" ref="Q2526" ca="1">IF(ISNUMBER(P2526),IF(P2526=100%,"CUMPLIDA",IF(AND(ISNUMBER(L2526),ISNUMBER(INDIRECT("FECHA_"&amp;$B2526,1))), IF(L2526&lt;=INDIRECT("FECHA_"&amp;$B2526,1),"INCUMPLIDA","PROCESO"), "VERIFICAR FECHA")),"SIN VALOR AVANCE")</f>
        <v>CUMPLIDA</v>
      </c>
    </row>
    <row r="2527" spans="1:17" ht="45.75" x14ac:dyDescent="0.2">
      <c r="A2527" s="1990" t="s">
        <v>17</v>
      </c>
      <c r="B2527" s="1974" t="s">
        <v>14</v>
      </c>
      <c r="C2527" s="1976"/>
      <c r="D2527" s="1976"/>
      <c r="E2527" s="1978" t="s">
        <v>3569</v>
      </c>
      <c r="F2527" s="1978"/>
      <c r="G2527" s="1977" t="s">
        <v>3570</v>
      </c>
      <c r="H2527" s="1977" t="s">
        <v>111</v>
      </c>
      <c r="I2527" s="1979" t="s">
        <v>112</v>
      </c>
      <c r="J2527" s="1980">
        <v>2</v>
      </c>
      <c r="K2527" s="1986">
        <v>45748</v>
      </c>
      <c r="L2527" s="1986">
        <v>45930</v>
      </c>
      <c r="M2527" s="1982">
        <f t="shared" si="96"/>
        <v>26</v>
      </c>
      <c r="N2527" s="1983">
        <v>0</v>
      </c>
      <c r="O2527" s="1979" t="s">
        <v>3563</v>
      </c>
      <c r="P2527" s="1983">
        <f t="shared" si="95"/>
        <v>0</v>
      </c>
      <c r="Q2527" s="1984" t="str" cm="1">
        <f t="array" aca="1" ref="Q2527" ca="1">IF(ISNUMBER(P2527),IF(P2527=100%,"CUMPLIDA",IF(AND(ISNUMBER(L2527),ISNUMBER(INDIRECT("FECHA_"&amp;$B2527,1))), IF(L2527&lt;=INDIRECT("FECHA_"&amp;$B2527,1),"INCUMPLIDA","PROCESO"), "VERIFICAR FECHA")),"SIN VALOR AVANCE")</f>
        <v>PROCESO</v>
      </c>
    </row>
    <row r="2528" spans="1:17" ht="45.75" x14ac:dyDescent="0.2">
      <c r="A2528" s="1990" t="s">
        <v>17</v>
      </c>
      <c r="B2528" s="1974" t="s">
        <v>14</v>
      </c>
      <c r="C2528" s="1976"/>
      <c r="D2528" s="1976"/>
      <c r="E2528" s="1978"/>
      <c r="F2528" s="1978"/>
      <c r="G2528" s="1977" t="s">
        <v>3571</v>
      </c>
      <c r="H2528" s="1977" t="s">
        <v>115</v>
      </c>
      <c r="I2528" s="1979" t="s">
        <v>116</v>
      </c>
      <c r="J2528" s="1980">
        <v>1</v>
      </c>
      <c r="K2528" s="1986">
        <v>45748</v>
      </c>
      <c r="L2528" s="1986">
        <v>45930</v>
      </c>
      <c r="M2528" s="1982">
        <f t="shared" si="96"/>
        <v>26</v>
      </c>
      <c r="N2528" s="1983">
        <v>0</v>
      </c>
      <c r="O2528" s="1979" t="s">
        <v>3560</v>
      </c>
      <c r="P2528" s="1983">
        <f t="shared" si="95"/>
        <v>0</v>
      </c>
      <c r="Q2528" s="1984" t="str" cm="1">
        <f t="array" aca="1" ref="Q2528" ca="1">IF(ISNUMBER(P2528),IF(P2528=100%,"CUMPLIDA",IF(AND(ISNUMBER(L2528),ISNUMBER(INDIRECT("FECHA_"&amp;$B2528,1))), IF(L2528&lt;=INDIRECT("FECHA_"&amp;$B2528,1),"INCUMPLIDA","PROCESO"), "VERIFICAR FECHA")),"SIN VALOR AVANCE")</f>
        <v>PROCESO</v>
      </c>
    </row>
    <row r="2529" spans="1:17" ht="120" x14ac:dyDescent="0.2">
      <c r="A2529" s="1990" t="s">
        <v>17</v>
      </c>
      <c r="B2529" s="1974" t="s">
        <v>14</v>
      </c>
      <c r="C2529" s="1976"/>
      <c r="D2529" s="1976"/>
      <c r="E2529" s="1978"/>
      <c r="F2529" s="1978"/>
      <c r="G2529" s="1977" t="s">
        <v>3572</v>
      </c>
      <c r="H2529" s="1977" t="s">
        <v>118</v>
      </c>
      <c r="I2529" s="1979" t="s">
        <v>119</v>
      </c>
      <c r="J2529" s="1980">
        <v>2</v>
      </c>
      <c r="K2529" s="1986">
        <v>45748</v>
      </c>
      <c r="L2529" s="1986">
        <v>45930</v>
      </c>
      <c r="M2529" s="1982">
        <f t="shared" si="96"/>
        <v>26</v>
      </c>
      <c r="N2529" s="1983">
        <v>0</v>
      </c>
      <c r="O2529" s="1979" t="s">
        <v>3568</v>
      </c>
      <c r="P2529" s="1983">
        <f t="shared" si="95"/>
        <v>0</v>
      </c>
      <c r="Q2529" s="1984" t="str" cm="1">
        <f t="array" aca="1" ref="Q2529" ca="1">IF(ISNUMBER(P2529),IF(P2529=100%,"CUMPLIDA",IF(AND(ISNUMBER(L2529),ISNUMBER(INDIRECT("FECHA_"&amp;$B2529,1))), IF(L2529&lt;=INDIRECT("FECHA_"&amp;$B2529,1),"INCUMPLIDA","PROCESO"), "VERIFICAR FECHA")),"SIN VALOR AVANCE")</f>
        <v>PROCESO</v>
      </c>
    </row>
    <row r="2530" spans="1:17" ht="45.75" x14ac:dyDescent="0.2">
      <c r="A2530" s="1990" t="s">
        <v>17</v>
      </c>
      <c r="B2530" s="1974" t="s">
        <v>14</v>
      </c>
      <c r="C2530" s="1976"/>
      <c r="D2530" s="1976"/>
      <c r="E2530" s="1978" t="s">
        <v>3573</v>
      </c>
      <c r="F2530" s="1978"/>
      <c r="G2530" s="1977" t="s">
        <v>3574</v>
      </c>
      <c r="H2530" s="1977" t="s">
        <v>2168</v>
      </c>
      <c r="I2530" s="1979" t="s">
        <v>99</v>
      </c>
      <c r="J2530" s="1980">
        <v>1</v>
      </c>
      <c r="K2530" s="1986">
        <v>45352</v>
      </c>
      <c r="L2530" s="1986">
        <v>45747</v>
      </c>
      <c r="M2530" s="1982">
        <f t="shared" si="96"/>
        <v>56.428571428571431</v>
      </c>
      <c r="N2530" s="1983">
        <v>1</v>
      </c>
      <c r="O2530" s="1979" t="s">
        <v>3560</v>
      </c>
      <c r="P2530" s="1983">
        <f t="shared" si="95"/>
        <v>1</v>
      </c>
      <c r="Q2530" s="1984" t="str" cm="1">
        <f t="array" aca="1" ref="Q2530" ca="1">IF(ISNUMBER(P2530),IF(P2530=100%,"CUMPLIDA",IF(AND(ISNUMBER(L2530),ISNUMBER(INDIRECT("FECHA_"&amp;$B2530,1))), IF(L2530&lt;=INDIRECT("FECHA_"&amp;$B2530,1),"INCUMPLIDA","PROCESO"), "VERIFICAR FECHA")),"SIN VALOR AVANCE")</f>
        <v>CUMPLIDA</v>
      </c>
    </row>
    <row r="2531" spans="1:17" ht="45.75" x14ac:dyDescent="0.2">
      <c r="A2531" s="1990" t="s">
        <v>17</v>
      </c>
      <c r="B2531" s="1974" t="s">
        <v>14</v>
      </c>
      <c r="C2531" s="1976"/>
      <c r="D2531" s="1976"/>
      <c r="E2531" s="1978"/>
      <c r="F2531" s="1978"/>
      <c r="G2531" s="1977" t="s">
        <v>3575</v>
      </c>
      <c r="H2531" s="1977" t="s">
        <v>101</v>
      </c>
      <c r="I2531" s="1979" t="s">
        <v>102</v>
      </c>
      <c r="J2531" s="1980">
        <v>1</v>
      </c>
      <c r="K2531" s="1986">
        <v>45352</v>
      </c>
      <c r="L2531" s="1986">
        <v>45747</v>
      </c>
      <c r="M2531" s="1982">
        <f t="shared" si="96"/>
        <v>56.428571428571431</v>
      </c>
      <c r="N2531" s="1983">
        <v>1</v>
      </c>
      <c r="O2531" s="1979" t="s">
        <v>3563</v>
      </c>
      <c r="P2531" s="1983">
        <f t="shared" si="95"/>
        <v>1</v>
      </c>
      <c r="Q2531" s="1984" t="str" cm="1">
        <f t="array" aca="1" ref="Q2531" ca="1">IF(ISNUMBER(P2531),IF(P2531=100%,"CUMPLIDA",IF(AND(ISNUMBER(L2531),ISNUMBER(INDIRECT("FECHA_"&amp;$B2531,1))), IF(L2531&lt;=INDIRECT("FECHA_"&amp;$B2531,1),"INCUMPLIDA","PROCESO"), "VERIFICAR FECHA")),"SIN VALOR AVANCE")</f>
        <v>CUMPLIDA</v>
      </c>
    </row>
    <row r="2532" spans="1:17" ht="45.75" x14ac:dyDescent="0.2">
      <c r="A2532" s="1990" t="s">
        <v>17</v>
      </c>
      <c r="B2532" s="1974" t="s">
        <v>14</v>
      </c>
      <c r="C2532" s="1976"/>
      <c r="D2532" s="1976"/>
      <c r="E2532" s="1978" t="s">
        <v>3576</v>
      </c>
      <c r="F2532" s="1978"/>
      <c r="G2532" s="1977" t="s">
        <v>3577</v>
      </c>
      <c r="H2532" s="1977" t="s">
        <v>104</v>
      </c>
      <c r="I2532" s="1979" t="s">
        <v>105</v>
      </c>
      <c r="J2532" s="1980">
        <v>1</v>
      </c>
      <c r="K2532" s="1986">
        <v>45352</v>
      </c>
      <c r="L2532" s="1986">
        <v>45747</v>
      </c>
      <c r="M2532" s="1982">
        <f t="shared" si="96"/>
        <v>56.428571428571431</v>
      </c>
      <c r="N2532" s="1983">
        <v>1</v>
      </c>
      <c r="O2532" s="1979" t="s">
        <v>3560</v>
      </c>
      <c r="P2532" s="1983">
        <v>1</v>
      </c>
      <c r="Q2532" s="1984" t="str" cm="1">
        <f t="array" aca="1" ref="Q2532" ca="1">IF(ISNUMBER(P2532),IF(P2532=100%,"CUMPLIDA",IF(AND(ISNUMBER(L2532),ISNUMBER(INDIRECT("FECHA_"&amp;$B2532,1))), IF(L2532&lt;=INDIRECT("FECHA_"&amp;$B2532,1),"INCUMPLIDA","PROCESO"), "VERIFICAR FECHA")),"SIN VALOR AVANCE")</f>
        <v>CUMPLIDA</v>
      </c>
    </row>
    <row r="2533" spans="1:17" ht="45.75" x14ac:dyDescent="0.2">
      <c r="A2533" s="1990" t="s">
        <v>17</v>
      </c>
      <c r="B2533" s="1974" t="s">
        <v>14</v>
      </c>
      <c r="C2533" s="1976"/>
      <c r="D2533" s="1976"/>
      <c r="E2533" s="1978"/>
      <c r="F2533" s="1978"/>
      <c r="G2533" s="1977" t="s">
        <v>3578</v>
      </c>
      <c r="H2533" s="1977" t="s">
        <v>106</v>
      </c>
      <c r="I2533" s="1979" t="s">
        <v>107</v>
      </c>
      <c r="J2533" s="1980">
        <v>1</v>
      </c>
      <c r="K2533" s="1986">
        <v>45352</v>
      </c>
      <c r="L2533" s="1986">
        <v>45747</v>
      </c>
      <c r="M2533" s="1982">
        <f t="shared" si="96"/>
        <v>56.428571428571431</v>
      </c>
      <c r="N2533" s="1983">
        <v>1</v>
      </c>
      <c r="O2533" s="1979" t="s">
        <v>3563</v>
      </c>
      <c r="P2533" s="1983">
        <v>1</v>
      </c>
      <c r="Q2533" s="1984" t="str" cm="1">
        <f t="array" aca="1" ref="Q2533" ca="1">IF(ISNUMBER(P2533),IF(P2533=100%,"CUMPLIDA",IF(AND(ISNUMBER(L2533),ISNUMBER(INDIRECT("FECHA_"&amp;$B2533,1))), IF(L2533&lt;=INDIRECT("FECHA_"&amp;$B2533,1),"INCUMPLIDA","PROCESO"), "VERIFICAR FECHA")),"SIN VALOR AVANCE")</f>
        <v>CUMPLIDA</v>
      </c>
    </row>
    <row r="2534" spans="1:17" ht="105.75" x14ac:dyDescent="0.2">
      <c r="A2534" s="1990" t="s">
        <v>17</v>
      </c>
      <c r="B2534" s="1974" t="s">
        <v>14</v>
      </c>
      <c r="C2534" s="1976"/>
      <c r="D2534" s="1976"/>
      <c r="E2534" s="1978"/>
      <c r="F2534" s="1978"/>
      <c r="G2534" s="1977" t="s">
        <v>3579</v>
      </c>
      <c r="H2534" s="1977" t="s">
        <v>108</v>
      </c>
      <c r="I2534" s="1979" t="s">
        <v>109</v>
      </c>
      <c r="J2534" s="1980">
        <v>1</v>
      </c>
      <c r="K2534" s="1986">
        <v>45352</v>
      </c>
      <c r="L2534" s="1986">
        <v>45747</v>
      </c>
      <c r="M2534" s="1982">
        <f t="shared" si="96"/>
        <v>56.428571428571431</v>
      </c>
      <c r="N2534" s="1983">
        <v>1</v>
      </c>
      <c r="O2534" s="1979" t="s">
        <v>3568</v>
      </c>
      <c r="P2534" s="1983">
        <v>1</v>
      </c>
      <c r="Q2534" s="1984" t="str" cm="1">
        <f t="array" aca="1" ref="Q2534" ca="1">IF(ISNUMBER(P2534),IF(P2534=100%,"CUMPLIDA",IF(AND(ISNUMBER(L2534),ISNUMBER(INDIRECT("FECHA_"&amp;$B2534,1))), IF(L2534&lt;=INDIRECT("FECHA_"&amp;$B2534,1),"INCUMPLIDA","PROCESO"), "VERIFICAR FECHA")),"SIN VALOR AVANCE")</f>
        <v>CUMPLIDA</v>
      </c>
    </row>
    <row r="2535" spans="1:17" ht="45.75" x14ac:dyDescent="0.2">
      <c r="A2535" s="1990" t="s">
        <v>17</v>
      </c>
      <c r="B2535" s="1974" t="s">
        <v>14</v>
      </c>
      <c r="C2535" s="1976"/>
      <c r="D2535" s="1976"/>
      <c r="E2535" s="1978"/>
      <c r="F2535" s="1978"/>
      <c r="G2535" s="1977" t="s">
        <v>3580</v>
      </c>
      <c r="H2535" s="1977" t="s">
        <v>111</v>
      </c>
      <c r="I2535" s="1979" t="s">
        <v>112</v>
      </c>
      <c r="J2535" s="1980">
        <v>2</v>
      </c>
      <c r="K2535" s="1986">
        <v>45748</v>
      </c>
      <c r="L2535" s="1986">
        <v>45930</v>
      </c>
      <c r="M2535" s="1982">
        <f t="shared" si="96"/>
        <v>26</v>
      </c>
      <c r="N2535" s="1983">
        <v>0</v>
      </c>
      <c r="O2535" s="1979" t="s">
        <v>3563</v>
      </c>
      <c r="P2535" s="1983">
        <f t="shared" ref="P2535:P2582" si="97">IF(B2535="ITRC",N2535,N2535/J2535)</f>
        <v>0</v>
      </c>
      <c r="Q2535" s="1984" t="str" cm="1">
        <f t="array" aca="1" ref="Q2535" ca="1">IF(ISNUMBER(P2535),IF(P2535=100%,"CUMPLIDA",IF(AND(ISNUMBER(L2535),ISNUMBER(INDIRECT("FECHA_"&amp;$B2535,1))), IF(L2535&lt;=INDIRECT("FECHA_"&amp;$B2535,1),"INCUMPLIDA","PROCESO"), "VERIFICAR FECHA")),"SIN VALOR AVANCE")</f>
        <v>PROCESO</v>
      </c>
    </row>
    <row r="2536" spans="1:17" ht="45.75" x14ac:dyDescent="0.2">
      <c r="A2536" s="1990" t="s">
        <v>17</v>
      </c>
      <c r="B2536" s="1974" t="s">
        <v>14</v>
      </c>
      <c r="C2536" s="1976"/>
      <c r="D2536" s="1976"/>
      <c r="E2536" s="1978"/>
      <c r="F2536" s="1978"/>
      <c r="G2536" s="1977" t="s">
        <v>3581</v>
      </c>
      <c r="H2536" s="1977" t="s">
        <v>115</v>
      </c>
      <c r="I2536" s="1979" t="s">
        <v>116</v>
      </c>
      <c r="J2536" s="1980">
        <v>1</v>
      </c>
      <c r="K2536" s="1986">
        <v>45748</v>
      </c>
      <c r="L2536" s="1986">
        <v>45930</v>
      </c>
      <c r="M2536" s="1982">
        <f t="shared" si="96"/>
        <v>26</v>
      </c>
      <c r="N2536" s="1983">
        <v>0</v>
      </c>
      <c r="O2536" s="1979" t="s">
        <v>3560</v>
      </c>
      <c r="P2536" s="1983">
        <f t="shared" si="97"/>
        <v>0</v>
      </c>
      <c r="Q2536" s="1984" t="str" cm="1">
        <f t="array" aca="1" ref="Q2536" ca="1">IF(ISNUMBER(P2536),IF(P2536=100%,"CUMPLIDA",IF(AND(ISNUMBER(L2536),ISNUMBER(INDIRECT("FECHA_"&amp;$B2536,1))), IF(L2536&lt;=INDIRECT("FECHA_"&amp;$B2536,1),"INCUMPLIDA","PROCESO"), "VERIFICAR FECHA")),"SIN VALOR AVANCE")</f>
        <v>PROCESO</v>
      </c>
    </row>
    <row r="2537" spans="1:17" ht="120" x14ac:dyDescent="0.2">
      <c r="A2537" s="1990" t="s">
        <v>17</v>
      </c>
      <c r="B2537" s="1974" t="s">
        <v>14</v>
      </c>
      <c r="C2537" s="1976"/>
      <c r="D2537" s="1976"/>
      <c r="E2537" s="1978"/>
      <c r="F2537" s="1978"/>
      <c r="G2537" s="1977" t="s">
        <v>3582</v>
      </c>
      <c r="H2537" s="1977" t="s">
        <v>118</v>
      </c>
      <c r="I2537" s="1979" t="s">
        <v>119</v>
      </c>
      <c r="J2537" s="1980">
        <v>2</v>
      </c>
      <c r="K2537" s="1986">
        <v>45748</v>
      </c>
      <c r="L2537" s="1986">
        <v>45930</v>
      </c>
      <c r="M2537" s="1982">
        <f t="shared" si="96"/>
        <v>26</v>
      </c>
      <c r="N2537" s="1983">
        <v>0</v>
      </c>
      <c r="O2537" s="1979" t="s">
        <v>3568</v>
      </c>
      <c r="P2537" s="1983">
        <f t="shared" si="97"/>
        <v>0</v>
      </c>
      <c r="Q2537" s="1984" t="str" cm="1">
        <f t="array" aca="1" ref="Q2537" ca="1">IF(ISNUMBER(P2537),IF(P2537=100%,"CUMPLIDA",IF(AND(ISNUMBER(L2537),ISNUMBER(INDIRECT("FECHA_"&amp;$B2537,1))), IF(L2537&lt;=INDIRECT("FECHA_"&amp;$B2537,1),"INCUMPLIDA","PROCESO"), "VERIFICAR FECHA")),"SIN VALOR AVANCE")</f>
        <v>PROCESO</v>
      </c>
    </row>
    <row r="2538" spans="1:17" ht="45.75" x14ac:dyDescent="0.2">
      <c r="A2538" s="1990" t="s">
        <v>17</v>
      </c>
      <c r="B2538" s="1974" t="s">
        <v>14</v>
      </c>
      <c r="C2538" s="1976"/>
      <c r="D2538" s="1976"/>
      <c r="E2538" s="1978"/>
      <c r="F2538" s="1978"/>
      <c r="G2538" s="1977" t="s">
        <v>3583</v>
      </c>
      <c r="H2538" s="1977" t="s">
        <v>2168</v>
      </c>
      <c r="I2538" s="1979" t="s">
        <v>99</v>
      </c>
      <c r="J2538" s="1980">
        <v>1</v>
      </c>
      <c r="K2538" s="1986">
        <v>45352</v>
      </c>
      <c r="L2538" s="1986">
        <v>45747</v>
      </c>
      <c r="M2538" s="1982">
        <f t="shared" si="96"/>
        <v>56.428571428571431</v>
      </c>
      <c r="N2538" s="1983">
        <v>1</v>
      </c>
      <c r="O2538" s="1979" t="s">
        <v>3560</v>
      </c>
      <c r="P2538" s="1983">
        <f t="shared" si="97"/>
        <v>1</v>
      </c>
      <c r="Q2538" s="1984" t="str" cm="1">
        <f t="array" aca="1" ref="Q2538" ca="1">IF(ISNUMBER(P2538),IF(P2538=100%,"CUMPLIDA",IF(AND(ISNUMBER(L2538),ISNUMBER(INDIRECT("FECHA_"&amp;$B2538,1))), IF(L2538&lt;=INDIRECT("FECHA_"&amp;$B2538,1),"INCUMPLIDA","PROCESO"), "VERIFICAR FECHA")),"SIN VALOR AVANCE")</f>
        <v>CUMPLIDA</v>
      </c>
    </row>
    <row r="2539" spans="1:17" ht="45.75" x14ac:dyDescent="0.2">
      <c r="A2539" s="1990" t="s">
        <v>17</v>
      </c>
      <c r="B2539" s="1974" t="s">
        <v>14</v>
      </c>
      <c r="C2539" s="1976"/>
      <c r="D2539" s="1976"/>
      <c r="E2539" s="1978"/>
      <c r="F2539" s="1978"/>
      <c r="G2539" s="1977" t="s">
        <v>3584</v>
      </c>
      <c r="H2539" s="1977" t="s">
        <v>101</v>
      </c>
      <c r="I2539" s="1979" t="s">
        <v>102</v>
      </c>
      <c r="J2539" s="1980">
        <v>1</v>
      </c>
      <c r="K2539" s="1986">
        <v>45352</v>
      </c>
      <c r="L2539" s="1986">
        <v>45747</v>
      </c>
      <c r="M2539" s="1982">
        <f t="shared" si="96"/>
        <v>56.428571428571431</v>
      </c>
      <c r="N2539" s="1983">
        <v>1</v>
      </c>
      <c r="O2539" s="1979" t="s">
        <v>3563</v>
      </c>
      <c r="P2539" s="1983">
        <f t="shared" si="97"/>
        <v>1</v>
      </c>
      <c r="Q2539" s="1984" t="str" cm="1">
        <f t="array" aca="1" ref="Q2539" ca="1">IF(ISNUMBER(P2539),IF(P2539=100%,"CUMPLIDA",IF(AND(ISNUMBER(L2539),ISNUMBER(INDIRECT("FECHA_"&amp;$B2539,1))), IF(L2539&lt;=INDIRECT("FECHA_"&amp;$B2539,1),"INCUMPLIDA","PROCESO"), "VERIFICAR FECHA")),"SIN VALOR AVANCE")</f>
        <v>CUMPLIDA</v>
      </c>
    </row>
    <row r="2540" spans="1:17" ht="45.75" x14ac:dyDescent="0.2">
      <c r="A2540" s="1990" t="s">
        <v>17</v>
      </c>
      <c r="B2540" s="1974" t="s">
        <v>14</v>
      </c>
      <c r="C2540" s="1976"/>
      <c r="D2540" s="1976"/>
      <c r="E2540" s="1978"/>
      <c r="F2540" s="1978"/>
      <c r="G2540" s="1977" t="s">
        <v>3585</v>
      </c>
      <c r="H2540" s="1977" t="s">
        <v>104</v>
      </c>
      <c r="I2540" s="1979" t="s">
        <v>105</v>
      </c>
      <c r="J2540" s="1980">
        <v>1</v>
      </c>
      <c r="K2540" s="1986">
        <v>45352</v>
      </c>
      <c r="L2540" s="1986">
        <v>45747</v>
      </c>
      <c r="M2540" s="1982">
        <f t="shared" si="96"/>
        <v>56.428571428571431</v>
      </c>
      <c r="N2540" s="1983">
        <v>1</v>
      </c>
      <c r="O2540" s="1979" t="s">
        <v>3560</v>
      </c>
      <c r="P2540" s="1983">
        <f t="shared" si="97"/>
        <v>1</v>
      </c>
      <c r="Q2540" s="1984" t="str" cm="1">
        <f t="array" aca="1" ref="Q2540" ca="1">IF(ISNUMBER(P2540),IF(P2540=100%,"CUMPLIDA",IF(AND(ISNUMBER(L2540),ISNUMBER(INDIRECT("FECHA_"&amp;$B2540,1))), IF(L2540&lt;=INDIRECT("FECHA_"&amp;$B2540,1),"INCUMPLIDA","PROCESO"), "VERIFICAR FECHA")),"SIN VALOR AVANCE")</f>
        <v>CUMPLIDA</v>
      </c>
    </row>
    <row r="2541" spans="1:17" ht="45.75" x14ac:dyDescent="0.2">
      <c r="A2541" s="1990" t="s">
        <v>17</v>
      </c>
      <c r="B2541" s="1974" t="s">
        <v>14</v>
      </c>
      <c r="C2541" s="1976"/>
      <c r="D2541" s="1976"/>
      <c r="E2541" s="1978"/>
      <c r="F2541" s="1978"/>
      <c r="G2541" s="1977" t="s">
        <v>2722</v>
      </c>
      <c r="H2541" s="1977" t="s">
        <v>106</v>
      </c>
      <c r="I2541" s="1979" t="s">
        <v>107</v>
      </c>
      <c r="J2541" s="1980">
        <v>1</v>
      </c>
      <c r="K2541" s="1986">
        <v>45352</v>
      </c>
      <c r="L2541" s="1986">
        <v>45747</v>
      </c>
      <c r="M2541" s="1982">
        <f t="shared" si="96"/>
        <v>56.428571428571431</v>
      </c>
      <c r="N2541" s="1983">
        <v>1</v>
      </c>
      <c r="O2541" s="1979" t="s">
        <v>3563</v>
      </c>
      <c r="P2541" s="1983">
        <f t="shared" si="97"/>
        <v>1</v>
      </c>
      <c r="Q2541" s="1984" t="str" cm="1">
        <f t="array" aca="1" ref="Q2541" ca="1">IF(ISNUMBER(P2541),IF(P2541=100%,"CUMPLIDA",IF(AND(ISNUMBER(L2541),ISNUMBER(INDIRECT("FECHA_"&amp;$B2541,1))), IF(L2541&lt;=INDIRECT("FECHA_"&amp;$B2541,1),"INCUMPLIDA","PROCESO"), "VERIFICAR FECHA")),"SIN VALOR AVANCE")</f>
        <v>CUMPLIDA</v>
      </c>
    </row>
    <row r="2542" spans="1:17" ht="105.75" x14ac:dyDescent="0.2">
      <c r="A2542" s="1990" t="s">
        <v>17</v>
      </c>
      <c r="B2542" s="1974" t="s">
        <v>14</v>
      </c>
      <c r="C2542" s="1976"/>
      <c r="D2542" s="1976"/>
      <c r="E2542" s="1978"/>
      <c r="F2542" s="1978"/>
      <c r="G2542" s="1977" t="s">
        <v>3586</v>
      </c>
      <c r="H2542" s="1977" t="s">
        <v>108</v>
      </c>
      <c r="I2542" s="1979" t="s">
        <v>109</v>
      </c>
      <c r="J2542" s="1980">
        <v>1</v>
      </c>
      <c r="K2542" s="1986">
        <v>45352</v>
      </c>
      <c r="L2542" s="1986">
        <v>45747</v>
      </c>
      <c r="M2542" s="1982">
        <f t="shared" si="96"/>
        <v>56.428571428571431</v>
      </c>
      <c r="N2542" s="1983">
        <v>1</v>
      </c>
      <c r="O2542" s="1979" t="s">
        <v>3568</v>
      </c>
      <c r="P2542" s="1983">
        <f t="shared" si="97"/>
        <v>1</v>
      </c>
      <c r="Q2542" s="1984" t="str" cm="1">
        <f t="array" aca="1" ref="Q2542" ca="1">IF(ISNUMBER(P2542),IF(P2542=100%,"CUMPLIDA",IF(AND(ISNUMBER(L2542),ISNUMBER(INDIRECT("FECHA_"&amp;$B2542,1))), IF(L2542&lt;=INDIRECT("FECHA_"&amp;$B2542,1),"INCUMPLIDA","PROCESO"), "VERIFICAR FECHA")),"SIN VALOR AVANCE")</f>
        <v>CUMPLIDA</v>
      </c>
    </row>
    <row r="2543" spans="1:17" ht="45.75" x14ac:dyDescent="0.2">
      <c r="A2543" s="1990" t="s">
        <v>17</v>
      </c>
      <c r="B2543" s="1974" t="s">
        <v>14</v>
      </c>
      <c r="C2543" s="1976"/>
      <c r="D2543" s="1976"/>
      <c r="E2543" s="1978"/>
      <c r="F2543" s="1978"/>
      <c r="G2543" s="1977" t="s">
        <v>3587</v>
      </c>
      <c r="H2543" s="1977" t="s">
        <v>111</v>
      </c>
      <c r="I2543" s="1979" t="s">
        <v>112</v>
      </c>
      <c r="J2543" s="1980">
        <v>2</v>
      </c>
      <c r="K2543" s="1986">
        <v>45748</v>
      </c>
      <c r="L2543" s="1986">
        <v>45930</v>
      </c>
      <c r="M2543" s="1982">
        <f t="shared" si="96"/>
        <v>26</v>
      </c>
      <c r="N2543" s="1983">
        <v>0</v>
      </c>
      <c r="O2543" s="1979" t="s">
        <v>3563</v>
      </c>
      <c r="P2543" s="1983">
        <f t="shared" si="97"/>
        <v>0</v>
      </c>
      <c r="Q2543" s="1984" t="str" cm="1">
        <f t="array" aca="1" ref="Q2543" ca="1">IF(ISNUMBER(P2543),IF(P2543=100%,"CUMPLIDA",IF(AND(ISNUMBER(L2543),ISNUMBER(INDIRECT("FECHA_"&amp;$B2543,1))), IF(L2543&lt;=INDIRECT("FECHA_"&amp;$B2543,1),"INCUMPLIDA","PROCESO"), "VERIFICAR FECHA")),"SIN VALOR AVANCE")</f>
        <v>PROCESO</v>
      </c>
    </row>
    <row r="2544" spans="1:17" ht="45.75" x14ac:dyDescent="0.2">
      <c r="A2544" s="1990" t="s">
        <v>17</v>
      </c>
      <c r="B2544" s="1974" t="s">
        <v>14</v>
      </c>
      <c r="C2544" s="1976"/>
      <c r="D2544" s="1976"/>
      <c r="E2544" s="1978"/>
      <c r="F2544" s="1978"/>
      <c r="G2544" s="1977" t="s">
        <v>3588</v>
      </c>
      <c r="H2544" s="1977" t="s">
        <v>115</v>
      </c>
      <c r="I2544" s="1979" t="s">
        <v>116</v>
      </c>
      <c r="J2544" s="1980">
        <v>1</v>
      </c>
      <c r="K2544" s="1986">
        <v>45748</v>
      </c>
      <c r="L2544" s="1986">
        <v>45930</v>
      </c>
      <c r="M2544" s="1982">
        <f t="shared" si="96"/>
        <v>26</v>
      </c>
      <c r="N2544" s="1983">
        <v>0</v>
      </c>
      <c r="O2544" s="1979" t="s">
        <v>3560</v>
      </c>
      <c r="P2544" s="1983">
        <f t="shared" si="97"/>
        <v>0</v>
      </c>
      <c r="Q2544" s="1984" t="str" cm="1">
        <f t="array" aca="1" ref="Q2544" ca="1">IF(ISNUMBER(P2544),IF(P2544=100%,"CUMPLIDA",IF(AND(ISNUMBER(L2544),ISNUMBER(INDIRECT("FECHA_"&amp;$B2544,1))), IF(L2544&lt;=INDIRECT("FECHA_"&amp;$B2544,1),"INCUMPLIDA","PROCESO"), "VERIFICAR FECHA")),"SIN VALOR AVANCE")</f>
        <v>PROCESO</v>
      </c>
    </row>
    <row r="2545" spans="1:17" ht="120" x14ac:dyDescent="0.2">
      <c r="A2545" s="1990" t="s">
        <v>17</v>
      </c>
      <c r="B2545" s="1974" t="s">
        <v>14</v>
      </c>
      <c r="C2545" s="1976"/>
      <c r="D2545" s="1976"/>
      <c r="E2545" s="1978"/>
      <c r="F2545" s="1978"/>
      <c r="G2545" s="1977" t="s">
        <v>3589</v>
      </c>
      <c r="H2545" s="1977" t="s">
        <v>118</v>
      </c>
      <c r="I2545" s="1979" t="s">
        <v>119</v>
      </c>
      <c r="J2545" s="1980">
        <v>2</v>
      </c>
      <c r="K2545" s="1986">
        <v>45748</v>
      </c>
      <c r="L2545" s="1986">
        <v>45930</v>
      </c>
      <c r="M2545" s="1982">
        <f t="shared" si="96"/>
        <v>26</v>
      </c>
      <c r="N2545" s="1983">
        <v>0</v>
      </c>
      <c r="O2545" s="1979" t="s">
        <v>3568</v>
      </c>
      <c r="P2545" s="1983">
        <f t="shared" si="97"/>
        <v>0</v>
      </c>
      <c r="Q2545" s="1984" t="str" cm="1">
        <f t="array" aca="1" ref="Q2545" ca="1">IF(ISNUMBER(P2545),IF(P2545=100%,"CUMPLIDA",IF(AND(ISNUMBER(L2545),ISNUMBER(INDIRECT("FECHA_"&amp;$B2545,1))), IF(L2545&lt;=INDIRECT("FECHA_"&amp;$B2545,1),"INCUMPLIDA","PROCESO"), "VERIFICAR FECHA")),"SIN VALOR AVANCE")</f>
        <v>PROCESO</v>
      </c>
    </row>
    <row r="2546" spans="1:17" ht="105.75" x14ac:dyDescent="0.2">
      <c r="A2546" s="1990" t="s">
        <v>17</v>
      </c>
      <c r="B2546" s="1974" t="s">
        <v>14</v>
      </c>
      <c r="C2546" s="1976"/>
      <c r="D2546" s="1976"/>
      <c r="E2546" s="1978"/>
      <c r="F2546" s="1978"/>
      <c r="G2546" s="1977" t="s">
        <v>3590</v>
      </c>
      <c r="H2546" s="1977" t="s">
        <v>3591</v>
      </c>
      <c r="I2546" s="1979" t="s">
        <v>3592</v>
      </c>
      <c r="J2546" s="1980">
        <v>1</v>
      </c>
      <c r="K2546" s="1986">
        <v>44805</v>
      </c>
      <c r="L2546" s="1986">
        <v>44864</v>
      </c>
      <c r="M2546" s="1982">
        <f t="shared" si="96"/>
        <v>8.4285714285714288</v>
      </c>
      <c r="N2546" s="1983">
        <v>1</v>
      </c>
      <c r="O2546" s="1979" t="s">
        <v>3593</v>
      </c>
      <c r="P2546" s="1983">
        <f t="shared" si="97"/>
        <v>1</v>
      </c>
      <c r="Q2546" s="1984" t="str" cm="1">
        <f t="array" aca="1" ref="Q2546" ca="1">IF(ISNUMBER(P2546),IF(P2546=100%,"CUMPLIDA",IF(AND(ISNUMBER(L2546),ISNUMBER(INDIRECT("FECHA_"&amp;$B2546,1))), IF(L2546&lt;=INDIRECT("FECHA_"&amp;$B2546,1),"INCUMPLIDA","PROCESO"), "VERIFICAR FECHA")),"SIN VALOR AVANCE")</f>
        <v>CUMPLIDA</v>
      </c>
    </row>
    <row r="2547" spans="1:17" ht="45.75" x14ac:dyDescent="0.2">
      <c r="A2547" s="1990" t="s">
        <v>17</v>
      </c>
      <c r="B2547" s="1974" t="s">
        <v>14</v>
      </c>
      <c r="C2547" s="1976"/>
      <c r="D2547" s="1976"/>
      <c r="E2547" s="1978"/>
      <c r="F2547" s="1978"/>
      <c r="G2547" s="1977" t="s">
        <v>3594</v>
      </c>
      <c r="H2547" s="1977" t="s">
        <v>2168</v>
      </c>
      <c r="I2547" s="1979" t="s">
        <v>99</v>
      </c>
      <c r="J2547" s="1980">
        <v>1</v>
      </c>
      <c r="K2547" s="1986">
        <v>45352</v>
      </c>
      <c r="L2547" s="1986">
        <v>45747</v>
      </c>
      <c r="M2547" s="1982">
        <f t="shared" si="96"/>
        <v>56.428571428571431</v>
      </c>
      <c r="N2547" s="1983">
        <v>1</v>
      </c>
      <c r="O2547" s="1979" t="s">
        <v>3560</v>
      </c>
      <c r="P2547" s="1983">
        <f t="shared" si="97"/>
        <v>1</v>
      </c>
      <c r="Q2547" s="1984" t="str" cm="1">
        <f t="array" aca="1" ref="Q2547" ca="1">IF(ISNUMBER(P2547),IF(P2547=100%,"CUMPLIDA",IF(AND(ISNUMBER(L2547),ISNUMBER(INDIRECT("FECHA_"&amp;$B2547,1))), IF(L2547&lt;=INDIRECT("FECHA_"&amp;$B2547,1),"INCUMPLIDA","PROCESO"), "VERIFICAR FECHA")),"SIN VALOR AVANCE")</f>
        <v>CUMPLIDA</v>
      </c>
    </row>
    <row r="2548" spans="1:17" ht="45.75" x14ac:dyDescent="0.2">
      <c r="A2548" s="1990" t="s">
        <v>17</v>
      </c>
      <c r="B2548" s="1974" t="s">
        <v>14</v>
      </c>
      <c r="C2548" s="1976"/>
      <c r="D2548" s="1976"/>
      <c r="E2548" s="1978"/>
      <c r="F2548" s="1978"/>
      <c r="G2548" s="1977" t="s">
        <v>3595</v>
      </c>
      <c r="H2548" s="1977" t="s">
        <v>101</v>
      </c>
      <c r="I2548" s="1979" t="s">
        <v>102</v>
      </c>
      <c r="J2548" s="1980">
        <v>1</v>
      </c>
      <c r="K2548" s="1986">
        <v>45352</v>
      </c>
      <c r="L2548" s="1986">
        <v>45747</v>
      </c>
      <c r="M2548" s="1982">
        <f t="shared" si="96"/>
        <v>56.428571428571431</v>
      </c>
      <c r="N2548" s="1983">
        <v>1</v>
      </c>
      <c r="O2548" s="1979" t="s">
        <v>3563</v>
      </c>
      <c r="P2548" s="1983">
        <f t="shared" si="97"/>
        <v>1</v>
      </c>
      <c r="Q2548" s="1984" t="str" cm="1">
        <f t="array" aca="1" ref="Q2548" ca="1">IF(ISNUMBER(P2548),IF(P2548=100%,"CUMPLIDA",IF(AND(ISNUMBER(L2548),ISNUMBER(INDIRECT("FECHA_"&amp;$B2548,1))), IF(L2548&lt;=INDIRECT("FECHA_"&amp;$B2548,1),"INCUMPLIDA","PROCESO"), "VERIFICAR FECHA")),"SIN VALOR AVANCE")</f>
        <v>CUMPLIDA</v>
      </c>
    </row>
    <row r="2549" spans="1:17" ht="45.75" x14ac:dyDescent="0.2">
      <c r="A2549" s="1990" t="s">
        <v>17</v>
      </c>
      <c r="B2549" s="1974" t="s">
        <v>14</v>
      </c>
      <c r="C2549" s="1976"/>
      <c r="D2549" s="1976"/>
      <c r="E2549" s="1978"/>
      <c r="F2549" s="1978"/>
      <c r="G2549" s="1977" t="s">
        <v>3596</v>
      </c>
      <c r="H2549" s="1977" t="s">
        <v>104</v>
      </c>
      <c r="I2549" s="1979" t="s">
        <v>105</v>
      </c>
      <c r="J2549" s="1980">
        <v>1</v>
      </c>
      <c r="K2549" s="1986">
        <v>45352</v>
      </c>
      <c r="L2549" s="1986">
        <v>45747</v>
      </c>
      <c r="M2549" s="1982">
        <f t="shared" si="96"/>
        <v>56.428571428571431</v>
      </c>
      <c r="N2549" s="1983">
        <v>1</v>
      </c>
      <c r="O2549" s="1979" t="s">
        <v>3560</v>
      </c>
      <c r="P2549" s="1983">
        <f t="shared" si="97"/>
        <v>1</v>
      </c>
      <c r="Q2549" s="1984" t="str" cm="1">
        <f t="array" aca="1" ref="Q2549" ca="1">IF(ISNUMBER(P2549),IF(P2549=100%,"CUMPLIDA",IF(AND(ISNUMBER(L2549),ISNUMBER(INDIRECT("FECHA_"&amp;$B2549,1))), IF(L2549&lt;=INDIRECT("FECHA_"&amp;$B2549,1),"INCUMPLIDA","PROCESO"), "VERIFICAR FECHA")),"SIN VALOR AVANCE")</f>
        <v>CUMPLIDA</v>
      </c>
    </row>
    <row r="2550" spans="1:17" ht="45.75" x14ac:dyDescent="0.2">
      <c r="A2550" s="1990" t="s">
        <v>17</v>
      </c>
      <c r="B2550" s="1974" t="s">
        <v>14</v>
      </c>
      <c r="C2550" s="1976"/>
      <c r="D2550" s="1976"/>
      <c r="E2550" s="1978"/>
      <c r="F2550" s="1978"/>
      <c r="G2550" s="1977" t="s">
        <v>3597</v>
      </c>
      <c r="H2550" s="1977" t="s">
        <v>106</v>
      </c>
      <c r="I2550" s="1979" t="s">
        <v>107</v>
      </c>
      <c r="J2550" s="1980">
        <v>1</v>
      </c>
      <c r="K2550" s="1986">
        <v>45352</v>
      </c>
      <c r="L2550" s="1986">
        <v>45747</v>
      </c>
      <c r="M2550" s="1982">
        <f t="shared" si="96"/>
        <v>56.428571428571431</v>
      </c>
      <c r="N2550" s="1983">
        <v>1</v>
      </c>
      <c r="O2550" s="1979" t="s">
        <v>3563</v>
      </c>
      <c r="P2550" s="1983">
        <f t="shared" si="97"/>
        <v>1</v>
      </c>
      <c r="Q2550" s="1984" t="str" cm="1">
        <f t="array" aca="1" ref="Q2550" ca="1">IF(ISNUMBER(P2550),IF(P2550=100%,"CUMPLIDA",IF(AND(ISNUMBER(L2550),ISNUMBER(INDIRECT("FECHA_"&amp;$B2550,1))), IF(L2550&lt;=INDIRECT("FECHA_"&amp;$B2550,1),"INCUMPLIDA","PROCESO"), "VERIFICAR FECHA")),"SIN VALOR AVANCE")</f>
        <v>CUMPLIDA</v>
      </c>
    </row>
    <row r="2551" spans="1:17" ht="105.75" x14ac:dyDescent="0.2">
      <c r="A2551" s="1990" t="s">
        <v>17</v>
      </c>
      <c r="B2551" s="1974" t="s">
        <v>14</v>
      </c>
      <c r="C2551" s="1976"/>
      <c r="D2551" s="1976"/>
      <c r="E2551" s="1978"/>
      <c r="F2551" s="1978"/>
      <c r="G2551" s="1977" t="s">
        <v>3598</v>
      </c>
      <c r="H2551" s="1977" t="s">
        <v>108</v>
      </c>
      <c r="I2551" s="1979" t="s">
        <v>109</v>
      </c>
      <c r="J2551" s="1980">
        <v>1</v>
      </c>
      <c r="K2551" s="1986">
        <v>45352</v>
      </c>
      <c r="L2551" s="1986">
        <v>45747</v>
      </c>
      <c r="M2551" s="1982">
        <f t="shared" si="96"/>
        <v>56.428571428571431</v>
      </c>
      <c r="N2551" s="1983">
        <v>1</v>
      </c>
      <c r="O2551" s="1979" t="s">
        <v>3568</v>
      </c>
      <c r="P2551" s="1983">
        <f t="shared" si="97"/>
        <v>1</v>
      </c>
      <c r="Q2551" s="1984" t="str" cm="1">
        <f t="array" aca="1" ref="Q2551" ca="1">IF(ISNUMBER(P2551),IF(P2551=100%,"CUMPLIDA",IF(AND(ISNUMBER(L2551),ISNUMBER(INDIRECT("FECHA_"&amp;$B2551,1))), IF(L2551&lt;=INDIRECT("FECHA_"&amp;$B2551,1),"INCUMPLIDA","PROCESO"), "VERIFICAR FECHA")),"SIN VALOR AVANCE")</f>
        <v>CUMPLIDA</v>
      </c>
    </row>
    <row r="2552" spans="1:17" ht="45.75" x14ac:dyDescent="0.2">
      <c r="A2552" s="1990" t="s">
        <v>17</v>
      </c>
      <c r="B2552" s="1974" t="s">
        <v>14</v>
      </c>
      <c r="C2552" s="1976"/>
      <c r="D2552" s="1976"/>
      <c r="E2552" s="1978"/>
      <c r="F2552" s="1978"/>
      <c r="G2552" s="1977" t="s">
        <v>3599</v>
      </c>
      <c r="H2552" s="1977" t="s">
        <v>111</v>
      </c>
      <c r="I2552" s="1979" t="s">
        <v>112</v>
      </c>
      <c r="J2552" s="1980">
        <v>2</v>
      </c>
      <c r="K2552" s="1986">
        <v>45748</v>
      </c>
      <c r="L2552" s="1986">
        <v>45930</v>
      </c>
      <c r="M2552" s="1982">
        <f t="shared" si="96"/>
        <v>26</v>
      </c>
      <c r="N2552" s="1983">
        <v>0</v>
      </c>
      <c r="O2552" s="1979" t="s">
        <v>3563</v>
      </c>
      <c r="P2552" s="1983">
        <f t="shared" si="97"/>
        <v>0</v>
      </c>
      <c r="Q2552" s="1984" t="str" cm="1">
        <f t="array" aca="1" ref="Q2552" ca="1">IF(ISNUMBER(P2552),IF(P2552=100%,"CUMPLIDA",IF(AND(ISNUMBER(L2552),ISNUMBER(INDIRECT("FECHA_"&amp;$B2552,1))), IF(L2552&lt;=INDIRECT("FECHA_"&amp;$B2552,1),"INCUMPLIDA","PROCESO"), "VERIFICAR FECHA")),"SIN VALOR AVANCE")</f>
        <v>PROCESO</v>
      </c>
    </row>
    <row r="2553" spans="1:17" ht="45.75" x14ac:dyDescent="0.2">
      <c r="A2553" s="1990" t="s">
        <v>17</v>
      </c>
      <c r="B2553" s="1974" t="s">
        <v>14</v>
      </c>
      <c r="C2553" s="1976"/>
      <c r="D2553" s="1976"/>
      <c r="E2553" s="1978"/>
      <c r="F2553" s="1978"/>
      <c r="G2553" s="1977" t="s">
        <v>3600</v>
      </c>
      <c r="H2553" s="1977" t="s">
        <v>115</v>
      </c>
      <c r="I2553" s="1979" t="s">
        <v>116</v>
      </c>
      <c r="J2553" s="1980">
        <v>1</v>
      </c>
      <c r="K2553" s="1986">
        <v>45748</v>
      </c>
      <c r="L2553" s="1986">
        <v>45930</v>
      </c>
      <c r="M2553" s="1982">
        <f t="shared" si="96"/>
        <v>26</v>
      </c>
      <c r="N2553" s="1983">
        <v>0</v>
      </c>
      <c r="O2553" s="1979" t="s">
        <v>3560</v>
      </c>
      <c r="P2553" s="1983">
        <f t="shared" si="97"/>
        <v>0</v>
      </c>
      <c r="Q2553" s="1984" t="str" cm="1">
        <f t="array" aca="1" ref="Q2553" ca="1">IF(ISNUMBER(P2553),IF(P2553=100%,"CUMPLIDA",IF(AND(ISNUMBER(L2553),ISNUMBER(INDIRECT("FECHA_"&amp;$B2553,1))), IF(L2553&lt;=INDIRECT("FECHA_"&amp;$B2553,1),"INCUMPLIDA","PROCESO"), "VERIFICAR FECHA")),"SIN VALOR AVANCE")</f>
        <v>PROCESO</v>
      </c>
    </row>
    <row r="2554" spans="1:17" ht="120" x14ac:dyDescent="0.2">
      <c r="A2554" s="1990" t="s">
        <v>17</v>
      </c>
      <c r="B2554" s="1974" t="s">
        <v>14</v>
      </c>
      <c r="C2554" s="1976"/>
      <c r="D2554" s="1976"/>
      <c r="E2554" s="1978"/>
      <c r="F2554" s="1978"/>
      <c r="G2554" s="1977" t="s">
        <v>3601</v>
      </c>
      <c r="H2554" s="1977" t="s">
        <v>118</v>
      </c>
      <c r="I2554" s="1979" t="s">
        <v>119</v>
      </c>
      <c r="J2554" s="1980">
        <v>2</v>
      </c>
      <c r="K2554" s="1986">
        <v>45748</v>
      </c>
      <c r="L2554" s="1986">
        <v>45930</v>
      </c>
      <c r="M2554" s="1982">
        <f t="shared" si="96"/>
        <v>26</v>
      </c>
      <c r="N2554" s="1983">
        <v>0</v>
      </c>
      <c r="O2554" s="1979" t="s">
        <v>3568</v>
      </c>
      <c r="P2554" s="1983">
        <f t="shared" si="97"/>
        <v>0</v>
      </c>
      <c r="Q2554" s="1984" t="str" cm="1">
        <f t="array" aca="1" ref="Q2554" ca="1">IF(ISNUMBER(P2554),IF(P2554=100%,"CUMPLIDA",IF(AND(ISNUMBER(L2554),ISNUMBER(INDIRECT("FECHA_"&amp;$B2554,1))), IF(L2554&lt;=INDIRECT("FECHA_"&amp;$B2554,1),"INCUMPLIDA","PROCESO"), "VERIFICAR FECHA")),"SIN VALOR AVANCE")</f>
        <v>PROCESO</v>
      </c>
    </row>
    <row r="2555" spans="1:17" ht="240" x14ac:dyDescent="0.2">
      <c r="A2555" s="1990" t="s">
        <v>17</v>
      </c>
      <c r="B2555" s="1974" t="s">
        <v>14</v>
      </c>
      <c r="C2555" s="1976" t="s">
        <v>3602</v>
      </c>
      <c r="D2555" s="1976" t="s">
        <v>2855</v>
      </c>
      <c r="E2555" s="1977" t="s">
        <v>3603</v>
      </c>
      <c r="F2555" s="1978" t="s">
        <v>3604</v>
      </c>
      <c r="G2555" s="1996" t="s">
        <v>3605</v>
      </c>
      <c r="H2555" s="1996" t="s">
        <v>3606</v>
      </c>
      <c r="I2555" s="1999" t="s">
        <v>3607</v>
      </c>
      <c r="J2555" s="1995">
        <v>1</v>
      </c>
      <c r="K2555" s="1981">
        <v>44825</v>
      </c>
      <c r="L2555" s="1981">
        <v>45107</v>
      </c>
      <c r="M2555" s="1982">
        <f t="shared" si="96"/>
        <v>40.285714285714285</v>
      </c>
      <c r="N2555" s="1983">
        <v>1</v>
      </c>
      <c r="O2555" s="1979" t="s">
        <v>3608</v>
      </c>
      <c r="P2555" s="1983">
        <f t="shared" si="97"/>
        <v>1</v>
      </c>
      <c r="Q2555" s="1984" t="str" cm="1">
        <f t="array" aca="1" ref="Q2555" ca="1">IF(ISNUMBER(P2555),IF(P2555=100%,"CUMPLIDA",IF(AND(ISNUMBER(L2555),ISNUMBER(INDIRECT("FECHA_"&amp;$B2555,1))), IF(L2555&lt;=INDIRECT("FECHA_"&amp;$B2555,1),"INCUMPLIDA","PROCESO"), "VERIFICAR FECHA")),"SIN VALOR AVANCE")</f>
        <v>CUMPLIDA</v>
      </c>
    </row>
    <row r="2556" spans="1:17" ht="210" x14ac:dyDescent="0.2">
      <c r="A2556" s="1990" t="s">
        <v>17</v>
      </c>
      <c r="B2556" s="1974" t="s">
        <v>14</v>
      </c>
      <c r="C2556" s="1976"/>
      <c r="D2556" s="1976"/>
      <c r="E2556" s="1977" t="s">
        <v>3609</v>
      </c>
      <c r="F2556" s="1978"/>
      <c r="G2556" s="1996" t="s">
        <v>3610</v>
      </c>
      <c r="H2556" s="1996" t="s">
        <v>3606</v>
      </c>
      <c r="I2556" s="1999" t="s">
        <v>3607</v>
      </c>
      <c r="J2556" s="1995">
        <v>1</v>
      </c>
      <c r="K2556" s="1981">
        <v>44825</v>
      </c>
      <c r="L2556" s="1981">
        <v>45107</v>
      </c>
      <c r="M2556" s="1982">
        <f t="shared" si="96"/>
        <v>40.285714285714285</v>
      </c>
      <c r="N2556" s="1983">
        <v>1</v>
      </c>
      <c r="O2556" s="1979" t="s">
        <v>3608</v>
      </c>
      <c r="P2556" s="1983">
        <f t="shared" si="97"/>
        <v>1</v>
      </c>
      <c r="Q2556" s="1984" t="str" cm="1">
        <f t="array" aca="1" ref="Q2556" ca="1">IF(ISNUMBER(P2556),IF(P2556=100%,"CUMPLIDA",IF(AND(ISNUMBER(L2556),ISNUMBER(INDIRECT("FECHA_"&amp;$B2556,1))), IF(L2556&lt;=INDIRECT("FECHA_"&amp;$B2556,1),"INCUMPLIDA","PROCESO"), "VERIFICAR FECHA")),"SIN VALOR AVANCE")</f>
        <v>CUMPLIDA</v>
      </c>
    </row>
    <row r="2557" spans="1:17" ht="90" x14ac:dyDescent="0.2">
      <c r="A2557" s="1990" t="s">
        <v>17</v>
      </c>
      <c r="B2557" s="1974" t="s">
        <v>14</v>
      </c>
      <c r="C2557" s="1976"/>
      <c r="D2557" s="1976"/>
      <c r="E2557" s="1998" t="s">
        <v>3611</v>
      </c>
      <c r="F2557" s="1978"/>
      <c r="G2557" s="1996" t="s">
        <v>3612</v>
      </c>
      <c r="H2557" s="1977" t="s">
        <v>3613</v>
      </c>
      <c r="I2557" s="1999" t="s">
        <v>3614</v>
      </c>
      <c r="J2557" s="1983">
        <v>1</v>
      </c>
      <c r="K2557" s="1981">
        <v>44958</v>
      </c>
      <c r="L2557" s="1981">
        <v>45291</v>
      </c>
      <c r="M2557" s="1982">
        <f t="shared" si="96"/>
        <v>47.571428571428569</v>
      </c>
      <c r="N2557" s="1983">
        <v>1</v>
      </c>
      <c r="O2557" s="1979" t="s">
        <v>3615</v>
      </c>
      <c r="P2557" s="1983">
        <f t="shared" si="97"/>
        <v>1</v>
      </c>
      <c r="Q2557" s="1984" t="str" cm="1">
        <f t="array" aca="1" ref="Q2557" ca="1">IF(ISNUMBER(P2557),IF(P2557=100%,"CUMPLIDA",IF(AND(ISNUMBER(L2557),ISNUMBER(INDIRECT("FECHA_"&amp;$B2557,1))), IF(L2557&lt;=INDIRECT("FECHA_"&amp;$B2557,1),"INCUMPLIDA","PROCESO"), "VERIFICAR FECHA")),"SIN VALOR AVANCE")</f>
        <v>CUMPLIDA</v>
      </c>
    </row>
    <row r="2558" spans="1:17" ht="135" x14ac:dyDescent="0.2">
      <c r="A2558" s="1990" t="s">
        <v>17</v>
      </c>
      <c r="B2558" s="1974" t="s">
        <v>14</v>
      </c>
      <c r="C2558" s="1976"/>
      <c r="D2558" s="1976"/>
      <c r="E2558" s="1998"/>
      <c r="F2558" s="1978"/>
      <c r="G2558" s="1996" t="s">
        <v>3616</v>
      </c>
      <c r="H2558" s="1996" t="s">
        <v>3617</v>
      </c>
      <c r="I2558" s="1999" t="s">
        <v>3614</v>
      </c>
      <c r="J2558" s="1983">
        <v>1</v>
      </c>
      <c r="K2558" s="1981">
        <v>44941</v>
      </c>
      <c r="L2558" s="1981">
        <v>45092</v>
      </c>
      <c r="M2558" s="1982">
        <f t="shared" si="96"/>
        <v>21.571428571428573</v>
      </c>
      <c r="N2558" s="1983">
        <v>1</v>
      </c>
      <c r="O2558" s="1979" t="s">
        <v>3615</v>
      </c>
      <c r="P2558" s="1983">
        <f t="shared" si="97"/>
        <v>1</v>
      </c>
      <c r="Q2558" s="1984" t="str" cm="1">
        <f t="array" aca="1" ref="Q2558" ca="1">IF(ISNUMBER(P2558),IF(P2558=100%,"CUMPLIDA",IF(AND(ISNUMBER(L2558),ISNUMBER(INDIRECT("FECHA_"&amp;$B2558,1))), IF(L2558&lt;=INDIRECT("FECHA_"&amp;$B2558,1),"INCUMPLIDA","PROCESO"), "VERIFICAR FECHA")),"SIN VALOR AVANCE")</f>
        <v>CUMPLIDA</v>
      </c>
    </row>
    <row r="2559" spans="1:17" ht="150" x14ac:dyDescent="0.2">
      <c r="A2559" s="1990" t="s">
        <v>17</v>
      </c>
      <c r="B2559" s="1974" t="s">
        <v>14</v>
      </c>
      <c r="C2559" s="1976" t="s">
        <v>3618</v>
      </c>
      <c r="D2559" s="1976" t="s">
        <v>2855</v>
      </c>
      <c r="E2559" s="1978" t="s">
        <v>3619</v>
      </c>
      <c r="F2559" s="1978" t="s">
        <v>3620</v>
      </c>
      <c r="G2559" s="1977" t="s">
        <v>3621</v>
      </c>
      <c r="H2559" s="1977" t="s">
        <v>3622</v>
      </c>
      <c r="I2559" s="1979" t="s">
        <v>3623</v>
      </c>
      <c r="J2559" s="1995">
        <v>2</v>
      </c>
      <c r="K2559" s="1981">
        <v>45047</v>
      </c>
      <c r="L2559" s="1981">
        <v>45322</v>
      </c>
      <c r="M2559" s="1982">
        <f t="shared" si="96"/>
        <v>39.285714285714285</v>
      </c>
      <c r="N2559" s="1983">
        <v>1</v>
      </c>
      <c r="O2559" s="1979" t="s">
        <v>3624</v>
      </c>
      <c r="P2559" s="1983">
        <f t="shared" si="97"/>
        <v>1</v>
      </c>
      <c r="Q2559" s="1984" t="str" cm="1">
        <f t="array" aca="1" ref="Q2559" ca="1">IF(ISNUMBER(P2559),IF(P2559=100%,"CUMPLIDA",IF(AND(ISNUMBER(L2559),ISNUMBER(INDIRECT("FECHA_"&amp;$B2559,1))), IF(L2559&lt;=INDIRECT("FECHA_"&amp;$B2559,1),"INCUMPLIDA","PROCESO"), "VERIFICAR FECHA")),"SIN VALOR AVANCE")</f>
        <v>CUMPLIDA</v>
      </c>
    </row>
    <row r="2560" spans="1:17" ht="240" x14ac:dyDescent="0.2">
      <c r="A2560" s="1990" t="s">
        <v>17</v>
      </c>
      <c r="B2560" s="1974" t="s">
        <v>14</v>
      </c>
      <c r="C2560" s="1976"/>
      <c r="D2560" s="1976"/>
      <c r="E2560" s="1978"/>
      <c r="F2560" s="1978"/>
      <c r="G2560" s="1977" t="s">
        <v>3625</v>
      </c>
      <c r="H2560" s="1977" t="s">
        <v>3626</v>
      </c>
      <c r="I2560" s="1979" t="s">
        <v>3627</v>
      </c>
      <c r="J2560" s="1995">
        <v>4</v>
      </c>
      <c r="K2560" s="1981">
        <v>45047</v>
      </c>
      <c r="L2560" s="1981">
        <v>45322</v>
      </c>
      <c r="M2560" s="1982">
        <f t="shared" si="96"/>
        <v>39.285714285714285</v>
      </c>
      <c r="N2560" s="1983">
        <v>1</v>
      </c>
      <c r="O2560" s="1979" t="s">
        <v>3624</v>
      </c>
      <c r="P2560" s="1983">
        <f t="shared" si="97"/>
        <v>1</v>
      </c>
      <c r="Q2560" s="1984" t="str" cm="1">
        <f t="array" aca="1" ref="Q2560" ca="1">IF(ISNUMBER(P2560),IF(P2560=100%,"CUMPLIDA",IF(AND(ISNUMBER(L2560),ISNUMBER(INDIRECT("FECHA_"&amp;$B2560,1))), IF(L2560&lt;=INDIRECT("FECHA_"&amp;$B2560,1),"INCUMPLIDA","PROCESO"), "VERIFICAR FECHA")),"SIN VALOR AVANCE")</f>
        <v>CUMPLIDA</v>
      </c>
    </row>
    <row r="2561" spans="1:17" ht="150" x14ac:dyDescent="0.2">
      <c r="A2561" s="1990" t="s">
        <v>17</v>
      </c>
      <c r="B2561" s="1974" t="s">
        <v>14</v>
      </c>
      <c r="C2561" s="1976"/>
      <c r="D2561" s="1976"/>
      <c r="E2561" s="1978"/>
      <c r="F2561" s="1978"/>
      <c r="G2561" s="1977" t="s">
        <v>3628</v>
      </c>
      <c r="H2561" s="1977" t="s">
        <v>3629</v>
      </c>
      <c r="I2561" s="1979" t="s">
        <v>3630</v>
      </c>
      <c r="J2561" s="1995">
        <v>4</v>
      </c>
      <c r="K2561" s="1981">
        <v>45169</v>
      </c>
      <c r="L2561" s="1981">
        <v>45291</v>
      </c>
      <c r="M2561" s="1982">
        <f t="shared" si="96"/>
        <v>17.428571428571427</v>
      </c>
      <c r="N2561" s="1983">
        <v>1</v>
      </c>
      <c r="O2561" s="1979" t="s">
        <v>3624</v>
      </c>
      <c r="P2561" s="1983">
        <f t="shared" si="97"/>
        <v>1</v>
      </c>
      <c r="Q2561" s="1984" t="str" cm="1">
        <f t="array" aca="1" ref="Q2561" ca="1">IF(ISNUMBER(P2561),IF(P2561=100%,"CUMPLIDA",IF(AND(ISNUMBER(L2561),ISNUMBER(INDIRECT("FECHA_"&amp;$B2561,1))), IF(L2561&lt;=INDIRECT("FECHA_"&amp;$B2561,1),"INCUMPLIDA","PROCESO"), "VERIFICAR FECHA")),"SIN VALOR AVANCE")</f>
        <v>CUMPLIDA</v>
      </c>
    </row>
    <row r="2562" spans="1:17" ht="150" x14ac:dyDescent="0.2">
      <c r="A2562" s="1990" t="s">
        <v>17</v>
      </c>
      <c r="B2562" s="1974" t="s">
        <v>14</v>
      </c>
      <c r="C2562" s="1976"/>
      <c r="D2562" s="1976"/>
      <c r="E2562" s="1978" t="s">
        <v>3631</v>
      </c>
      <c r="F2562" s="1978"/>
      <c r="G2562" s="1977" t="s">
        <v>3621</v>
      </c>
      <c r="H2562" s="1977" t="s">
        <v>3622</v>
      </c>
      <c r="I2562" s="1979" t="s">
        <v>3623</v>
      </c>
      <c r="J2562" s="1995">
        <v>2</v>
      </c>
      <c r="K2562" s="1981">
        <v>45047</v>
      </c>
      <c r="L2562" s="1981">
        <v>45322</v>
      </c>
      <c r="M2562" s="1982">
        <f t="shared" si="96"/>
        <v>39.285714285714285</v>
      </c>
      <c r="N2562" s="1983">
        <v>1</v>
      </c>
      <c r="O2562" s="1979" t="s">
        <v>3632</v>
      </c>
      <c r="P2562" s="1983">
        <f t="shared" si="97"/>
        <v>1</v>
      </c>
      <c r="Q2562" s="1984" t="str" cm="1">
        <f t="array" aca="1" ref="Q2562" ca="1">IF(ISNUMBER(P2562),IF(P2562=100%,"CUMPLIDA",IF(AND(ISNUMBER(L2562),ISNUMBER(INDIRECT("FECHA_"&amp;$B2562,1))), IF(L2562&lt;=INDIRECT("FECHA_"&amp;$B2562,1),"INCUMPLIDA","PROCESO"), "VERIFICAR FECHA")),"SIN VALOR AVANCE")</f>
        <v>CUMPLIDA</v>
      </c>
    </row>
    <row r="2563" spans="1:17" ht="240" x14ac:dyDescent="0.2">
      <c r="A2563" s="1990" t="s">
        <v>17</v>
      </c>
      <c r="B2563" s="1974" t="s">
        <v>14</v>
      </c>
      <c r="C2563" s="1976"/>
      <c r="D2563" s="1976"/>
      <c r="E2563" s="1978"/>
      <c r="F2563" s="1978"/>
      <c r="G2563" s="1977" t="s">
        <v>3633</v>
      </c>
      <c r="H2563" s="1977" t="s">
        <v>3626</v>
      </c>
      <c r="I2563" s="1979" t="s">
        <v>3627</v>
      </c>
      <c r="J2563" s="1995">
        <v>4</v>
      </c>
      <c r="K2563" s="1981">
        <v>45047</v>
      </c>
      <c r="L2563" s="1981">
        <v>45322</v>
      </c>
      <c r="M2563" s="1982">
        <f t="shared" si="96"/>
        <v>39.285714285714285</v>
      </c>
      <c r="N2563" s="1983">
        <v>1</v>
      </c>
      <c r="O2563" s="1979" t="s">
        <v>3632</v>
      </c>
      <c r="P2563" s="1983">
        <f t="shared" si="97"/>
        <v>1</v>
      </c>
      <c r="Q2563" s="1984" t="str" cm="1">
        <f t="array" aca="1" ref="Q2563" ca="1">IF(ISNUMBER(P2563),IF(P2563=100%,"CUMPLIDA",IF(AND(ISNUMBER(L2563),ISNUMBER(INDIRECT("FECHA_"&amp;$B2563,1))), IF(L2563&lt;=INDIRECT("FECHA_"&amp;$B2563,1),"INCUMPLIDA","PROCESO"), "VERIFICAR FECHA")),"SIN VALOR AVANCE")</f>
        <v>CUMPLIDA</v>
      </c>
    </row>
    <row r="2564" spans="1:17" ht="135" x14ac:dyDescent="0.2">
      <c r="A2564" s="1990" t="s">
        <v>17</v>
      </c>
      <c r="B2564" s="1974" t="s">
        <v>14</v>
      </c>
      <c r="C2564" s="1976"/>
      <c r="D2564" s="1976"/>
      <c r="E2564" s="1978"/>
      <c r="F2564" s="1978"/>
      <c r="G2564" s="1977" t="s">
        <v>3628</v>
      </c>
      <c r="H2564" s="1977" t="s">
        <v>3634</v>
      </c>
      <c r="I2564" s="1979" t="s">
        <v>3635</v>
      </c>
      <c r="J2564" s="1995">
        <v>5</v>
      </c>
      <c r="K2564" s="1981">
        <v>45169</v>
      </c>
      <c r="L2564" s="1981">
        <v>45322</v>
      </c>
      <c r="M2564" s="1982">
        <f t="shared" si="96"/>
        <v>21.857142857142858</v>
      </c>
      <c r="N2564" s="1983">
        <v>1</v>
      </c>
      <c r="O2564" s="1979" t="s">
        <v>3632</v>
      </c>
      <c r="P2564" s="1983">
        <f t="shared" si="97"/>
        <v>1</v>
      </c>
      <c r="Q2564" s="1984" t="str" cm="1">
        <f t="array" aca="1" ref="Q2564" ca="1">IF(ISNUMBER(P2564),IF(P2564=100%,"CUMPLIDA",IF(AND(ISNUMBER(L2564),ISNUMBER(INDIRECT("FECHA_"&amp;$B2564,1))), IF(L2564&lt;=INDIRECT("FECHA_"&amp;$B2564,1),"INCUMPLIDA","PROCESO"), "VERIFICAR FECHA")),"SIN VALOR AVANCE")</f>
        <v>CUMPLIDA</v>
      </c>
    </row>
    <row r="2565" spans="1:17" ht="300" x14ac:dyDescent="0.2">
      <c r="A2565" s="1990" t="s">
        <v>17</v>
      </c>
      <c r="B2565" s="1974" t="s">
        <v>14</v>
      </c>
      <c r="C2565" s="1976"/>
      <c r="D2565" s="1976"/>
      <c r="E2565" s="1978" t="s">
        <v>3636</v>
      </c>
      <c r="F2565" s="1978"/>
      <c r="G2565" s="1977" t="s">
        <v>3621</v>
      </c>
      <c r="H2565" s="1977" t="s">
        <v>3637</v>
      </c>
      <c r="I2565" s="1979" t="s">
        <v>3623</v>
      </c>
      <c r="J2565" s="1995">
        <v>2</v>
      </c>
      <c r="K2565" s="1981">
        <v>45047</v>
      </c>
      <c r="L2565" s="1981">
        <v>45322</v>
      </c>
      <c r="M2565" s="1982">
        <f t="shared" si="96"/>
        <v>39.285714285714285</v>
      </c>
      <c r="N2565" s="1983">
        <v>1</v>
      </c>
      <c r="O2565" s="1979" t="s">
        <v>3632</v>
      </c>
      <c r="P2565" s="1983">
        <f t="shared" si="97"/>
        <v>1</v>
      </c>
      <c r="Q2565" s="1984" t="str" cm="1">
        <f t="array" aca="1" ref="Q2565" ca="1">IF(ISNUMBER(P2565),IF(P2565=100%,"CUMPLIDA",IF(AND(ISNUMBER(L2565),ISNUMBER(INDIRECT("FECHA_"&amp;$B2565,1))), IF(L2565&lt;=INDIRECT("FECHA_"&amp;$B2565,1),"INCUMPLIDA","PROCESO"), "VERIFICAR FECHA")),"SIN VALOR AVANCE")</f>
        <v>CUMPLIDA</v>
      </c>
    </row>
    <row r="2566" spans="1:17" ht="135" x14ac:dyDescent="0.2">
      <c r="A2566" s="1990" t="s">
        <v>17</v>
      </c>
      <c r="B2566" s="1974" t="s">
        <v>14</v>
      </c>
      <c r="C2566" s="1976"/>
      <c r="D2566" s="1976"/>
      <c r="E2566" s="1978"/>
      <c r="F2566" s="1978"/>
      <c r="G2566" s="1977" t="s">
        <v>3638</v>
      </c>
      <c r="H2566" s="1977" t="s">
        <v>3634</v>
      </c>
      <c r="I2566" s="1979" t="s">
        <v>3639</v>
      </c>
      <c r="J2566" s="1995">
        <v>5</v>
      </c>
      <c r="K2566" s="1981">
        <v>45169</v>
      </c>
      <c r="L2566" s="1981">
        <v>45322</v>
      </c>
      <c r="M2566" s="1982">
        <f t="shared" si="96"/>
        <v>21.857142857142858</v>
      </c>
      <c r="N2566" s="1983">
        <v>1</v>
      </c>
      <c r="O2566" s="1979" t="s">
        <v>3632</v>
      </c>
      <c r="P2566" s="1983">
        <f t="shared" si="97"/>
        <v>1</v>
      </c>
      <c r="Q2566" s="1984" t="str" cm="1">
        <f t="array" aca="1" ref="Q2566" ca="1">IF(ISNUMBER(P2566),IF(P2566=100%,"CUMPLIDA",IF(AND(ISNUMBER(L2566),ISNUMBER(INDIRECT("FECHA_"&amp;$B2566,1))), IF(L2566&lt;=INDIRECT("FECHA_"&amp;$B2566,1),"INCUMPLIDA","PROCESO"), "VERIFICAR FECHA")),"SIN VALOR AVANCE")</f>
        <v>CUMPLIDA</v>
      </c>
    </row>
    <row r="2567" spans="1:17" ht="135" x14ac:dyDescent="0.2">
      <c r="A2567" s="1990" t="s">
        <v>17</v>
      </c>
      <c r="B2567" s="1974" t="s">
        <v>14</v>
      </c>
      <c r="C2567" s="1976"/>
      <c r="D2567" s="1976"/>
      <c r="E2567" s="1977" t="s">
        <v>3640</v>
      </c>
      <c r="F2567" s="1978"/>
      <c r="G2567" s="1977" t="s">
        <v>3641</v>
      </c>
      <c r="H2567" s="1977" t="s">
        <v>3642</v>
      </c>
      <c r="I2567" s="1979" t="s">
        <v>3643</v>
      </c>
      <c r="J2567" s="1995">
        <v>5</v>
      </c>
      <c r="K2567" s="1981">
        <v>45169</v>
      </c>
      <c r="L2567" s="1981">
        <v>45322</v>
      </c>
      <c r="M2567" s="1982">
        <f t="shared" si="96"/>
        <v>21.857142857142858</v>
      </c>
      <c r="N2567" s="1983">
        <v>1</v>
      </c>
      <c r="O2567" s="1979" t="s">
        <v>3632</v>
      </c>
      <c r="P2567" s="1983">
        <f t="shared" si="97"/>
        <v>1</v>
      </c>
      <c r="Q2567" s="1984" t="str" cm="1">
        <f t="array" aca="1" ref="Q2567" ca="1">IF(ISNUMBER(P2567),IF(P2567=100%,"CUMPLIDA",IF(AND(ISNUMBER(L2567),ISNUMBER(INDIRECT("FECHA_"&amp;$B2567,1))), IF(L2567&lt;=INDIRECT("FECHA_"&amp;$B2567,1),"INCUMPLIDA","PROCESO"), "VERIFICAR FECHA")),"SIN VALOR AVANCE")</f>
        <v>CUMPLIDA</v>
      </c>
    </row>
    <row r="2568" spans="1:17" ht="165.75" x14ac:dyDescent="0.2">
      <c r="A2568" s="1990" t="s">
        <v>17</v>
      </c>
      <c r="B2568" s="1974" t="s">
        <v>14</v>
      </c>
      <c r="C2568" s="1976"/>
      <c r="D2568" s="1976"/>
      <c r="E2568" s="1978" t="s">
        <v>3644</v>
      </c>
      <c r="F2568" s="1978"/>
      <c r="G2568" s="1977" t="s">
        <v>3645</v>
      </c>
      <c r="H2568" s="1977" t="s">
        <v>3646</v>
      </c>
      <c r="I2568" s="1979" t="s">
        <v>3647</v>
      </c>
      <c r="J2568" s="1995">
        <v>1</v>
      </c>
      <c r="K2568" s="1981">
        <v>45047</v>
      </c>
      <c r="L2568" s="1981">
        <v>45169</v>
      </c>
      <c r="M2568" s="1982">
        <f t="shared" ref="M2568:M2577" si="98">(L2568-K2568)/7</f>
        <v>17.428571428571427</v>
      </c>
      <c r="N2568" s="1983">
        <v>1</v>
      </c>
      <c r="O2568" s="1979" t="s">
        <v>3648</v>
      </c>
      <c r="P2568" s="1983">
        <f t="shared" si="97"/>
        <v>1</v>
      </c>
      <c r="Q2568" s="1984" t="str" cm="1">
        <f t="array" aca="1" ref="Q2568" ca="1">IF(ISNUMBER(P2568),IF(P2568=100%,"CUMPLIDA",IF(AND(ISNUMBER(L2568),ISNUMBER(INDIRECT("FECHA_"&amp;$B2568,1))), IF(L2568&lt;=INDIRECT("FECHA_"&amp;$B2568,1),"INCUMPLIDA","PROCESO"), "VERIFICAR FECHA")),"SIN VALOR AVANCE")</f>
        <v>CUMPLIDA</v>
      </c>
    </row>
    <row r="2569" spans="1:17" ht="120" x14ac:dyDescent="0.2">
      <c r="A2569" s="1990" t="s">
        <v>17</v>
      </c>
      <c r="B2569" s="1974" t="s">
        <v>14</v>
      </c>
      <c r="C2569" s="1976"/>
      <c r="D2569" s="1976"/>
      <c r="E2569" s="1978"/>
      <c r="F2569" s="1978"/>
      <c r="G2569" s="1977" t="s">
        <v>3649</v>
      </c>
      <c r="H2569" s="1977" t="s">
        <v>3650</v>
      </c>
      <c r="I2569" s="1979" t="s">
        <v>3651</v>
      </c>
      <c r="J2569" s="1995">
        <v>13</v>
      </c>
      <c r="K2569" s="1981">
        <v>45169</v>
      </c>
      <c r="L2569" s="1981">
        <v>45565</v>
      </c>
      <c r="M2569" s="1982">
        <f t="shared" si="98"/>
        <v>56.571428571428569</v>
      </c>
      <c r="N2569" s="1983">
        <v>1</v>
      </c>
      <c r="O2569" s="1979" t="s">
        <v>3632</v>
      </c>
      <c r="P2569" s="1983">
        <f t="shared" si="97"/>
        <v>1</v>
      </c>
      <c r="Q2569" s="1984" t="str" cm="1">
        <f t="array" aca="1" ref="Q2569" ca="1">IF(ISNUMBER(P2569),IF(P2569=100%,"CUMPLIDA",IF(AND(ISNUMBER(L2569),ISNUMBER(INDIRECT("FECHA_"&amp;$B2569,1))), IF(L2569&lt;=INDIRECT("FECHA_"&amp;$B2569,1),"INCUMPLIDA","PROCESO"), "VERIFICAR FECHA")),"SIN VALOR AVANCE")</f>
        <v>CUMPLIDA</v>
      </c>
    </row>
    <row r="2570" spans="1:17" ht="165.75" x14ac:dyDescent="0.2">
      <c r="A2570" s="1990" t="s">
        <v>17</v>
      </c>
      <c r="B2570" s="1974" t="s">
        <v>14</v>
      </c>
      <c r="C2570" s="1976"/>
      <c r="D2570" s="1976"/>
      <c r="E2570" s="1978" t="s">
        <v>3652</v>
      </c>
      <c r="F2570" s="1978"/>
      <c r="G2570" s="1977" t="s">
        <v>3653</v>
      </c>
      <c r="H2570" s="1977" t="s">
        <v>3654</v>
      </c>
      <c r="I2570" s="1979" t="s">
        <v>3655</v>
      </c>
      <c r="J2570" s="1995">
        <v>1</v>
      </c>
      <c r="K2570" s="1981">
        <v>45047</v>
      </c>
      <c r="L2570" s="1981">
        <v>45473</v>
      </c>
      <c r="M2570" s="1982">
        <f t="shared" si="98"/>
        <v>60.857142857142854</v>
      </c>
      <c r="N2570" s="1983">
        <v>1</v>
      </c>
      <c r="O2570" s="1979" t="s">
        <v>3648</v>
      </c>
      <c r="P2570" s="1983">
        <f t="shared" si="97"/>
        <v>1</v>
      </c>
      <c r="Q2570" s="1984" t="str" cm="1">
        <f t="array" aca="1" ref="Q2570" ca="1">IF(ISNUMBER(P2570),IF(P2570=100%,"CUMPLIDA",IF(AND(ISNUMBER(L2570),ISNUMBER(INDIRECT("FECHA_"&amp;$B2570,1))), IF(L2570&lt;=INDIRECT("FECHA_"&amp;$B2570,1),"INCUMPLIDA","PROCESO"), "VERIFICAR FECHA")),"SIN VALOR AVANCE")</f>
        <v>CUMPLIDA</v>
      </c>
    </row>
    <row r="2571" spans="1:17" ht="60" x14ac:dyDescent="0.2">
      <c r="A2571" s="1990" t="s">
        <v>17</v>
      </c>
      <c r="B2571" s="1974" t="s">
        <v>14</v>
      </c>
      <c r="C2571" s="1976"/>
      <c r="D2571" s="1976"/>
      <c r="E2571" s="1978"/>
      <c r="F2571" s="1978"/>
      <c r="G2571" s="1977" t="s">
        <v>3656</v>
      </c>
      <c r="H2571" s="1977" t="s">
        <v>3657</v>
      </c>
      <c r="I2571" s="1979" t="s">
        <v>3658</v>
      </c>
      <c r="J2571" s="1995">
        <v>2</v>
      </c>
      <c r="K2571" s="1981">
        <v>45017</v>
      </c>
      <c r="L2571" s="1981">
        <v>45473</v>
      </c>
      <c r="M2571" s="1982">
        <f t="shared" si="98"/>
        <v>65.142857142857139</v>
      </c>
      <c r="N2571" s="1983">
        <v>1</v>
      </c>
      <c r="O2571" s="1979" t="s">
        <v>3560</v>
      </c>
      <c r="P2571" s="1983">
        <f t="shared" si="97"/>
        <v>1</v>
      </c>
      <c r="Q2571" s="1984" t="str" cm="1">
        <f t="array" aca="1" ref="Q2571" ca="1">IF(ISNUMBER(P2571),IF(P2571=100%,"CUMPLIDA",IF(AND(ISNUMBER(L2571),ISNUMBER(INDIRECT("FECHA_"&amp;$B2571,1))), IF(L2571&lt;=INDIRECT("FECHA_"&amp;$B2571,1),"INCUMPLIDA","PROCESO"), "VERIFICAR FECHA")),"SIN VALOR AVANCE")</f>
        <v>CUMPLIDA</v>
      </c>
    </row>
    <row r="2572" spans="1:17" ht="90.75" x14ac:dyDescent="0.2">
      <c r="A2572" s="1990" t="s">
        <v>17</v>
      </c>
      <c r="B2572" s="1974" t="s">
        <v>14</v>
      </c>
      <c r="C2572" s="1976"/>
      <c r="D2572" s="1976"/>
      <c r="E2572" s="1978"/>
      <c r="F2572" s="1978"/>
      <c r="G2572" s="1977" t="s">
        <v>3659</v>
      </c>
      <c r="H2572" s="1977" t="s">
        <v>3660</v>
      </c>
      <c r="I2572" s="1979" t="s">
        <v>3661</v>
      </c>
      <c r="J2572" s="1995">
        <v>2</v>
      </c>
      <c r="K2572" s="1981">
        <v>45199</v>
      </c>
      <c r="L2572" s="1981">
        <v>45565</v>
      </c>
      <c r="M2572" s="1982">
        <f t="shared" si="98"/>
        <v>52.285714285714285</v>
      </c>
      <c r="N2572" s="1983">
        <v>1</v>
      </c>
      <c r="O2572" s="1979" t="s">
        <v>3632</v>
      </c>
      <c r="P2572" s="1983">
        <f t="shared" si="97"/>
        <v>1</v>
      </c>
      <c r="Q2572" s="1984" t="str" cm="1">
        <f t="array" aca="1" ref="Q2572" ca="1">IF(ISNUMBER(P2572),IF(P2572=100%,"CUMPLIDA",IF(AND(ISNUMBER(L2572),ISNUMBER(INDIRECT("FECHA_"&amp;$B2572,1))), IF(L2572&lt;=INDIRECT("FECHA_"&amp;$B2572,1),"INCUMPLIDA","PROCESO"), "VERIFICAR FECHA")),"SIN VALOR AVANCE")</f>
        <v>CUMPLIDA</v>
      </c>
    </row>
    <row r="2573" spans="1:17" ht="165.75" x14ac:dyDescent="0.2">
      <c r="A2573" s="1990" t="s">
        <v>17</v>
      </c>
      <c r="B2573" s="1974" t="s">
        <v>14</v>
      </c>
      <c r="C2573" s="1976"/>
      <c r="D2573" s="1976"/>
      <c r="E2573" s="1978" t="s">
        <v>3662</v>
      </c>
      <c r="F2573" s="1978"/>
      <c r="G2573" s="1977" t="s">
        <v>3663</v>
      </c>
      <c r="H2573" s="1977" t="s">
        <v>3664</v>
      </c>
      <c r="I2573" s="1979" t="s">
        <v>3665</v>
      </c>
      <c r="J2573" s="1995">
        <v>1</v>
      </c>
      <c r="K2573" s="1981">
        <v>45047</v>
      </c>
      <c r="L2573" s="1981">
        <v>45535</v>
      </c>
      <c r="M2573" s="1982">
        <f t="shared" si="98"/>
        <v>69.714285714285708</v>
      </c>
      <c r="N2573" s="1983">
        <v>1</v>
      </c>
      <c r="O2573" s="1979" t="s">
        <v>3648</v>
      </c>
      <c r="P2573" s="1983">
        <f t="shared" si="97"/>
        <v>1</v>
      </c>
      <c r="Q2573" s="1984" t="str" cm="1">
        <f t="array" aca="1" ref="Q2573" ca="1">IF(ISNUMBER(P2573),IF(P2573=100%,"CUMPLIDA",IF(AND(ISNUMBER(L2573),ISNUMBER(INDIRECT("FECHA_"&amp;$B2573,1))), IF(L2573&lt;=INDIRECT("FECHA_"&amp;$B2573,1),"INCUMPLIDA","PROCESO"), "VERIFICAR FECHA")),"SIN VALOR AVANCE")</f>
        <v>CUMPLIDA</v>
      </c>
    </row>
    <row r="2574" spans="1:17" ht="90.75" x14ac:dyDescent="0.2">
      <c r="A2574" s="1990" t="s">
        <v>17</v>
      </c>
      <c r="B2574" s="1974" t="s">
        <v>14</v>
      </c>
      <c r="C2574" s="1976"/>
      <c r="D2574" s="1976"/>
      <c r="E2574" s="1978"/>
      <c r="F2574" s="1978"/>
      <c r="G2574" s="1977" t="s">
        <v>3659</v>
      </c>
      <c r="H2574" s="1977" t="s">
        <v>3660</v>
      </c>
      <c r="I2574" s="1979" t="s">
        <v>3661</v>
      </c>
      <c r="J2574" s="1995">
        <v>2</v>
      </c>
      <c r="K2574" s="1981">
        <v>45199</v>
      </c>
      <c r="L2574" s="1981">
        <v>45565</v>
      </c>
      <c r="M2574" s="1982">
        <f t="shared" si="98"/>
        <v>52.285714285714285</v>
      </c>
      <c r="N2574" s="1983">
        <v>1</v>
      </c>
      <c r="O2574" s="1979" t="s">
        <v>3632</v>
      </c>
      <c r="P2574" s="1983">
        <f t="shared" si="97"/>
        <v>1</v>
      </c>
      <c r="Q2574" s="1984" t="str" cm="1">
        <f t="array" aca="1" ref="Q2574" ca="1">IF(ISNUMBER(P2574),IF(P2574=100%,"CUMPLIDA",IF(AND(ISNUMBER(L2574),ISNUMBER(INDIRECT("FECHA_"&amp;$B2574,1))), IF(L2574&lt;=INDIRECT("FECHA_"&amp;$B2574,1),"INCUMPLIDA","PROCESO"), "VERIFICAR FECHA")),"SIN VALOR AVANCE")</f>
        <v>CUMPLIDA</v>
      </c>
    </row>
    <row r="2575" spans="1:17" ht="135" x14ac:dyDescent="0.2">
      <c r="A2575" s="1990" t="s">
        <v>17</v>
      </c>
      <c r="B2575" s="1974" t="s">
        <v>14</v>
      </c>
      <c r="C2575" s="1976"/>
      <c r="D2575" s="1976"/>
      <c r="E2575" s="1978"/>
      <c r="F2575" s="1978"/>
      <c r="G2575" s="1977" t="s">
        <v>3666</v>
      </c>
      <c r="H2575" s="1977" t="s">
        <v>3667</v>
      </c>
      <c r="I2575" s="1979" t="s">
        <v>3668</v>
      </c>
      <c r="J2575" s="1995">
        <v>5</v>
      </c>
      <c r="K2575" s="1981">
        <v>45199</v>
      </c>
      <c r="L2575" s="1981">
        <v>45351</v>
      </c>
      <c r="M2575" s="1982">
        <f t="shared" si="98"/>
        <v>21.714285714285715</v>
      </c>
      <c r="N2575" s="1983">
        <v>1</v>
      </c>
      <c r="O2575" s="1979" t="s">
        <v>3632</v>
      </c>
      <c r="P2575" s="1983">
        <f t="shared" si="97"/>
        <v>1</v>
      </c>
      <c r="Q2575" s="1984" t="str" cm="1">
        <f t="array" aca="1" ref="Q2575" ca="1">IF(ISNUMBER(P2575),IF(P2575=100%,"CUMPLIDA",IF(AND(ISNUMBER(L2575),ISNUMBER(INDIRECT("FECHA_"&amp;$B2575,1))), IF(L2575&lt;=INDIRECT("FECHA_"&amp;$B2575,1),"INCUMPLIDA","PROCESO"), "VERIFICAR FECHA")),"SIN VALOR AVANCE")</f>
        <v>CUMPLIDA</v>
      </c>
    </row>
    <row r="2576" spans="1:17" ht="135" x14ac:dyDescent="0.2">
      <c r="A2576" s="1990" t="s">
        <v>17</v>
      </c>
      <c r="B2576" s="1974" t="s">
        <v>14</v>
      </c>
      <c r="C2576" s="1976"/>
      <c r="D2576" s="1976"/>
      <c r="E2576" s="1978" t="s">
        <v>3669</v>
      </c>
      <c r="F2576" s="1978"/>
      <c r="G2576" s="1977" t="s">
        <v>3670</v>
      </c>
      <c r="H2576" s="1977" t="s">
        <v>3671</v>
      </c>
      <c r="I2576" s="1979" t="s">
        <v>3672</v>
      </c>
      <c r="J2576" s="1995">
        <v>1</v>
      </c>
      <c r="K2576" s="1981">
        <v>45047</v>
      </c>
      <c r="L2576" s="1981">
        <v>45199</v>
      </c>
      <c r="M2576" s="1982">
        <f t="shared" si="98"/>
        <v>21.714285714285715</v>
      </c>
      <c r="N2576" s="1983">
        <v>1</v>
      </c>
      <c r="O2576" s="1979" t="s">
        <v>3632</v>
      </c>
      <c r="P2576" s="1983">
        <f t="shared" si="97"/>
        <v>1</v>
      </c>
      <c r="Q2576" s="1984" t="str" cm="1">
        <f t="array" aca="1" ref="Q2576" ca="1">IF(ISNUMBER(P2576),IF(P2576=100%,"CUMPLIDA",IF(AND(ISNUMBER(L2576),ISNUMBER(INDIRECT("FECHA_"&amp;$B2576,1))), IF(L2576&lt;=INDIRECT("FECHA_"&amp;$B2576,1),"INCUMPLIDA","PROCESO"), "VERIFICAR FECHA")),"SIN VALOR AVANCE")</f>
        <v>CUMPLIDA</v>
      </c>
    </row>
    <row r="2577" spans="1:17" ht="75" x14ac:dyDescent="0.2">
      <c r="A2577" s="1990" t="s">
        <v>17</v>
      </c>
      <c r="B2577" s="1974" t="s">
        <v>14</v>
      </c>
      <c r="C2577" s="1976"/>
      <c r="D2577" s="1976"/>
      <c r="E2577" s="1978"/>
      <c r="F2577" s="1978"/>
      <c r="G2577" s="1977" t="s">
        <v>3673</v>
      </c>
      <c r="H2577" s="1977" t="s">
        <v>3674</v>
      </c>
      <c r="I2577" s="1979" t="s">
        <v>3675</v>
      </c>
      <c r="J2577" s="1995">
        <v>1</v>
      </c>
      <c r="K2577" s="1981">
        <v>45200</v>
      </c>
      <c r="L2577" s="1981">
        <v>45808</v>
      </c>
      <c r="M2577" s="1982">
        <f t="shared" si="98"/>
        <v>86.857142857142861</v>
      </c>
      <c r="N2577" s="1983">
        <v>0.8</v>
      </c>
      <c r="O2577" s="1979" t="s">
        <v>3560</v>
      </c>
      <c r="P2577" s="1983">
        <f t="shared" si="97"/>
        <v>0.8</v>
      </c>
      <c r="Q2577" s="1984" t="str" cm="1">
        <f t="array" aca="1" ref="Q2577" ca="1">IF(ISNUMBER(P2577),IF(P2577=100%,"CUMPLIDA",IF(AND(ISNUMBER(L2577),ISNUMBER(INDIRECT("FECHA_"&amp;$B2577,1))), IF(L2577&lt;=INDIRECT("FECHA_"&amp;$B2577,1),"INCUMPLIDA","PROCESO"), "VERIFICAR FECHA")),"SIN VALOR AVANCE")</f>
        <v>PROCESO</v>
      </c>
    </row>
    <row r="2578" spans="1:17" ht="90.75" x14ac:dyDescent="0.2">
      <c r="A2578" s="1990" t="s">
        <v>17</v>
      </c>
      <c r="B2578" s="1974" t="s">
        <v>14</v>
      </c>
      <c r="C2578" s="1976"/>
      <c r="D2578" s="1976"/>
      <c r="E2578" s="1978"/>
      <c r="F2578" s="1978"/>
      <c r="G2578" s="1977" t="s">
        <v>3676</v>
      </c>
      <c r="H2578" s="1977" t="s">
        <v>3677</v>
      </c>
      <c r="I2578" s="1979" t="s">
        <v>3678</v>
      </c>
      <c r="J2578" s="1995">
        <v>5</v>
      </c>
      <c r="K2578" s="1981">
        <v>45295</v>
      </c>
      <c r="L2578" s="1981">
        <v>45991</v>
      </c>
      <c r="M2578" s="1982">
        <f>(L2578-K2578)/7</f>
        <v>99.428571428571431</v>
      </c>
      <c r="N2578" s="1983">
        <v>0.32</v>
      </c>
      <c r="O2578" s="1979" t="s">
        <v>3632</v>
      </c>
      <c r="P2578" s="1983">
        <f t="shared" si="97"/>
        <v>0.32</v>
      </c>
      <c r="Q2578" s="1984" t="str" cm="1">
        <f t="array" aca="1" ref="Q2578" ca="1">IF(ISNUMBER(P2578),IF(P2578=100%,"CUMPLIDA",IF(AND(ISNUMBER(L2578),ISNUMBER(INDIRECT("FECHA_"&amp;$B2578,1))), IF(L2578&lt;=INDIRECT("FECHA_"&amp;$B2578,1),"INCUMPLIDA","PROCESO"), "VERIFICAR FECHA")),"SIN VALOR AVANCE")</f>
        <v>PROCESO</v>
      </c>
    </row>
    <row r="2579" spans="1:17" ht="60.75" x14ac:dyDescent="0.2">
      <c r="A2579" s="1990" t="s">
        <v>17</v>
      </c>
      <c r="B2579" s="1974" t="s">
        <v>14</v>
      </c>
      <c r="C2579" s="1976" t="s">
        <v>3679</v>
      </c>
      <c r="D2579" s="1976" t="s">
        <v>2855</v>
      </c>
      <c r="E2579" s="1978" t="s">
        <v>3680</v>
      </c>
      <c r="F2579" s="1978" t="s">
        <v>3681</v>
      </c>
      <c r="G2579" s="1977" t="s">
        <v>3682</v>
      </c>
      <c r="H2579" s="1977" t="s">
        <v>3683</v>
      </c>
      <c r="I2579" s="1979" t="s">
        <v>3684</v>
      </c>
      <c r="J2579" s="1995">
        <v>1</v>
      </c>
      <c r="K2579" s="1981">
        <v>45108</v>
      </c>
      <c r="L2579" s="1981">
        <v>45199</v>
      </c>
      <c r="M2579" s="1982">
        <f t="shared" ref="M2579:M2643" si="99">(L2579-K2579)/7</f>
        <v>13</v>
      </c>
      <c r="N2579" s="1983">
        <v>1</v>
      </c>
      <c r="O2579" s="1979" t="s">
        <v>3685</v>
      </c>
      <c r="P2579" s="1983">
        <f t="shared" si="97"/>
        <v>1</v>
      </c>
      <c r="Q2579" s="1984" t="str" cm="1">
        <f t="array" aca="1" ref="Q2579" ca="1">IF(ISNUMBER(P2579),IF(P2579=100%,"CUMPLIDA",IF(AND(ISNUMBER(L2579),ISNUMBER(INDIRECT("FECHA_"&amp;$B2579,1))), IF(L2579&lt;=INDIRECT("FECHA_"&amp;$B2579,1),"INCUMPLIDA","PROCESO"), "VERIFICAR FECHA")),"SIN VALOR AVANCE")</f>
        <v>CUMPLIDA</v>
      </c>
    </row>
    <row r="2580" spans="1:17" ht="60" x14ac:dyDescent="0.2">
      <c r="A2580" s="1990" t="s">
        <v>17</v>
      </c>
      <c r="B2580" s="1974" t="s">
        <v>14</v>
      </c>
      <c r="C2580" s="1976"/>
      <c r="D2580" s="1976"/>
      <c r="E2580" s="1978"/>
      <c r="F2580" s="1978"/>
      <c r="G2580" s="1977" t="s">
        <v>3686</v>
      </c>
      <c r="H2580" s="1977" t="s">
        <v>3687</v>
      </c>
      <c r="I2580" s="1979" t="s">
        <v>3688</v>
      </c>
      <c r="J2580" s="1995">
        <v>2</v>
      </c>
      <c r="K2580" s="1981">
        <v>45200</v>
      </c>
      <c r="L2580" s="1981">
        <v>45473</v>
      </c>
      <c r="M2580" s="1982">
        <f t="shared" si="99"/>
        <v>39</v>
      </c>
      <c r="N2580" s="1983">
        <v>1</v>
      </c>
      <c r="O2580" s="1979" t="s">
        <v>3689</v>
      </c>
      <c r="P2580" s="1983">
        <f t="shared" si="97"/>
        <v>1</v>
      </c>
      <c r="Q2580" s="1984" t="str" cm="1">
        <f t="array" aca="1" ref="Q2580" ca="1">IF(ISNUMBER(P2580),IF(P2580=100%,"CUMPLIDA",IF(AND(ISNUMBER(L2580),ISNUMBER(INDIRECT("FECHA_"&amp;$B2580,1))), IF(L2580&lt;=INDIRECT("FECHA_"&amp;$B2580,1),"INCUMPLIDA","PROCESO"), "VERIFICAR FECHA")),"SIN VALOR AVANCE")</f>
        <v>CUMPLIDA</v>
      </c>
    </row>
    <row r="2581" spans="1:17" ht="45.75" x14ac:dyDescent="0.2">
      <c r="A2581" s="1990" t="s">
        <v>17</v>
      </c>
      <c r="B2581" s="1974" t="s">
        <v>14</v>
      </c>
      <c r="C2581" s="1976"/>
      <c r="D2581" s="1976"/>
      <c r="E2581" s="1978"/>
      <c r="F2581" s="1978"/>
      <c r="G2581" s="1977" t="s">
        <v>3690</v>
      </c>
      <c r="H2581" s="1977" t="s">
        <v>3691</v>
      </c>
      <c r="I2581" s="1979" t="s">
        <v>3692</v>
      </c>
      <c r="J2581" s="2042">
        <v>1</v>
      </c>
      <c r="K2581" s="1981">
        <v>45292</v>
      </c>
      <c r="L2581" s="1981">
        <v>45657</v>
      </c>
      <c r="M2581" s="1982">
        <f t="shared" si="99"/>
        <v>52.142857142857146</v>
      </c>
      <c r="N2581" s="1983">
        <v>1</v>
      </c>
      <c r="O2581" s="1979" t="s">
        <v>3693</v>
      </c>
      <c r="P2581" s="1983">
        <f t="shared" si="97"/>
        <v>1</v>
      </c>
      <c r="Q2581" s="1984" t="str" cm="1">
        <f t="array" aca="1" ref="Q2581" ca="1">IF(ISNUMBER(P2581),IF(P2581=100%,"CUMPLIDA",IF(AND(ISNUMBER(L2581),ISNUMBER(INDIRECT("FECHA_"&amp;$B2581,1))), IF(L2581&lt;=INDIRECT("FECHA_"&amp;$B2581,1),"INCUMPLIDA","PROCESO"), "VERIFICAR FECHA")),"SIN VALOR AVANCE")</f>
        <v>CUMPLIDA</v>
      </c>
    </row>
    <row r="2582" spans="1:17" ht="180" x14ac:dyDescent="0.2">
      <c r="A2582" s="1990" t="s">
        <v>17</v>
      </c>
      <c r="B2582" s="1974" t="s">
        <v>14</v>
      </c>
      <c r="C2582" s="1976"/>
      <c r="D2582" s="1976"/>
      <c r="E2582" s="1978" t="s">
        <v>3694</v>
      </c>
      <c r="F2582" s="1978"/>
      <c r="G2582" s="1977" t="s">
        <v>3695</v>
      </c>
      <c r="H2582" s="1977" t="s">
        <v>3696</v>
      </c>
      <c r="I2582" s="1979" t="s">
        <v>3697</v>
      </c>
      <c r="J2582" s="1995">
        <v>3</v>
      </c>
      <c r="K2582" s="1981">
        <v>45078</v>
      </c>
      <c r="L2582" s="1981">
        <v>45627</v>
      </c>
      <c r="M2582" s="1982">
        <f t="shared" si="99"/>
        <v>78.428571428571431</v>
      </c>
      <c r="N2582" s="1983">
        <v>1</v>
      </c>
      <c r="O2582" s="1979" t="s">
        <v>3698</v>
      </c>
      <c r="P2582" s="1983">
        <f t="shared" si="97"/>
        <v>1</v>
      </c>
      <c r="Q2582" s="1984" t="str" cm="1">
        <f t="array" aca="1" ref="Q2582" ca="1">IF(ISNUMBER(P2582),IF(P2582=100%,"CUMPLIDA",IF(AND(ISNUMBER(L2582),ISNUMBER(INDIRECT("FECHA_"&amp;$B2582,1))), IF(L2582&lt;=INDIRECT("FECHA_"&amp;$B2582,1),"INCUMPLIDA","PROCESO"), "VERIFICAR FECHA")),"SIN VALOR AVANCE")</f>
        <v>CUMPLIDA</v>
      </c>
    </row>
    <row r="2583" spans="1:17" ht="180" x14ac:dyDescent="0.2">
      <c r="A2583" s="1990" t="s">
        <v>17</v>
      </c>
      <c r="B2583" s="1974" t="s">
        <v>14</v>
      </c>
      <c r="C2583" s="1976"/>
      <c r="D2583" s="1976"/>
      <c r="E2583" s="1978"/>
      <c r="F2583" s="1978"/>
      <c r="G2583" s="1977" t="s">
        <v>6223</v>
      </c>
      <c r="H2583" s="1977" t="s">
        <v>3696</v>
      </c>
      <c r="I2583" s="1979" t="s">
        <v>6224</v>
      </c>
      <c r="J2583" s="1995">
        <v>3</v>
      </c>
      <c r="K2583" s="1981">
        <v>45597</v>
      </c>
      <c r="L2583" s="1981">
        <v>45961</v>
      </c>
      <c r="M2583" s="1982">
        <f t="shared" si="99"/>
        <v>52</v>
      </c>
      <c r="N2583" s="1983">
        <v>0.1</v>
      </c>
      <c r="O2583" s="1979" t="s">
        <v>6264</v>
      </c>
      <c r="P2583" s="1983">
        <v>0.1</v>
      </c>
      <c r="Q2583" s="1984" t="str" cm="1">
        <f t="array" aca="1" ref="Q2583" ca="1">IF(ISNUMBER(P2583),IF(P2583=100%,"CUMPLIDA",IF(AND(ISNUMBER(L2583),ISNUMBER(INDIRECT("FECHA_"&amp;$B2583,1))), IF(L2583&lt;=INDIRECT("FECHA_"&amp;$B2583,1),"INCUMPLIDA","PROCESO"), "VERIFICAR FECHA")),"SIN VALOR AVANCE")</f>
        <v>PROCESO</v>
      </c>
    </row>
    <row r="2584" spans="1:17" ht="90" x14ac:dyDescent="0.2">
      <c r="A2584" s="1990" t="s">
        <v>17</v>
      </c>
      <c r="B2584" s="1974" t="s">
        <v>14</v>
      </c>
      <c r="C2584" s="1976"/>
      <c r="D2584" s="1976"/>
      <c r="E2584" s="1978"/>
      <c r="F2584" s="1978"/>
      <c r="G2584" s="1977" t="s">
        <v>3699</v>
      </c>
      <c r="H2584" s="1977" t="s">
        <v>3700</v>
      </c>
      <c r="I2584" s="1979" t="s">
        <v>2468</v>
      </c>
      <c r="J2584" s="1995">
        <v>1</v>
      </c>
      <c r="K2584" s="1981">
        <v>45078</v>
      </c>
      <c r="L2584" s="1981">
        <v>45199</v>
      </c>
      <c r="M2584" s="1982">
        <f t="shared" si="99"/>
        <v>17.285714285714285</v>
      </c>
      <c r="N2584" s="1983">
        <v>1</v>
      </c>
      <c r="O2584" s="1979" t="s">
        <v>3685</v>
      </c>
      <c r="P2584" s="1983">
        <f t="shared" ref="P2584:P2601" si="100">IF(B2584="ITRC",N2584,N2584/J2584)</f>
        <v>1</v>
      </c>
      <c r="Q2584" s="1984" t="str" cm="1">
        <f t="array" aca="1" ref="Q2584" ca="1">IF(ISNUMBER(P2584),IF(P2584=100%,"CUMPLIDA",IF(AND(ISNUMBER(L2584),ISNUMBER(INDIRECT("FECHA_"&amp;$B2584,1))), IF(L2584&lt;=INDIRECT("FECHA_"&amp;$B2584,1),"INCUMPLIDA","PROCESO"), "VERIFICAR FECHA")),"SIN VALOR AVANCE")</f>
        <v>CUMPLIDA</v>
      </c>
    </row>
    <row r="2585" spans="1:17" ht="105" x14ac:dyDescent="0.2">
      <c r="A2585" s="1990" t="s">
        <v>17</v>
      </c>
      <c r="B2585" s="1974" t="s">
        <v>14</v>
      </c>
      <c r="C2585" s="1976"/>
      <c r="D2585" s="1976"/>
      <c r="E2585" s="1978"/>
      <c r="F2585" s="1978"/>
      <c r="G2585" s="1977" t="s">
        <v>3701</v>
      </c>
      <c r="H2585" s="1977" t="s">
        <v>3702</v>
      </c>
      <c r="I2585" s="1979" t="s">
        <v>3703</v>
      </c>
      <c r="J2585" s="1995">
        <v>1</v>
      </c>
      <c r="K2585" s="1981">
        <v>45170</v>
      </c>
      <c r="L2585" s="1981">
        <v>45473</v>
      </c>
      <c r="M2585" s="1982">
        <f t="shared" si="99"/>
        <v>43.285714285714285</v>
      </c>
      <c r="N2585" s="1983">
        <v>1</v>
      </c>
      <c r="O2585" s="1979" t="s">
        <v>3704</v>
      </c>
      <c r="P2585" s="1983">
        <f t="shared" si="100"/>
        <v>1</v>
      </c>
      <c r="Q2585" s="1984" t="str" cm="1">
        <f t="array" aca="1" ref="Q2585" ca="1">IF(ISNUMBER(P2585),IF(P2585=100%,"CUMPLIDA",IF(AND(ISNUMBER(L2585),ISNUMBER(INDIRECT("FECHA_"&amp;$B2585,1))), IF(L2585&lt;=INDIRECT("FECHA_"&amp;$B2585,1),"INCUMPLIDA","PROCESO"), "VERIFICAR FECHA")),"SIN VALOR AVANCE")</f>
        <v>CUMPLIDA</v>
      </c>
    </row>
    <row r="2586" spans="1:17" ht="105" x14ac:dyDescent="0.2">
      <c r="A2586" s="1990" t="s">
        <v>17</v>
      </c>
      <c r="B2586" s="1974" t="s">
        <v>14</v>
      </c>
      <c r="C2586" s="1976"/>
      <c r="D2586" s="1976"/>
      <c r="E2586" s="1978"/>
      <c r="F2586" s="1978"/>
      <c r="G2586" s="1977" t="s">
        <v>3705</v>
      </c>
      <c r="H2586" s="1977" t="s">
        <v>3706</v>
      </c>
      <c r="I2586" s="1979" t="s">
        <v>3707</v>
      </c>
      <c r="J2586" s="1995">
        <v>5</v>
      </c>
      <c r="K2586" s="1981">
        <v>45231</v>
      </c>
      <c r="L2586" s="1981">
        <v>45626</v>
      </c>
      <c r="M2586" s="1982">
        <f t="shared" si="99"/>
        <v>56.428571428571431</v>
      </c>
      <c r="N2586" s="1983">
        <v>1</v>
      </c>
      <c r="O2586" s="1979" t="s">
        <v>3685</v>
      </c>
      <c r="P2586" s="1983">
        <f t="shared" si="100"/>
        <v>1</v>
      </c>
      <c r="Q2586" s="1984" t="str" cm="1">
        <f t="array" aca="1" ref="Q2586" ca="1">IF(ISNUMBER(P2586),IF(P2586=100%,"CUMPLIDA",IF(AND(ISNUMBER(L2586),ISNUMBER(INDIRECT("FECHA_"&amp;$B2586,1))), IF(L2586&lt;=INDIRECT("FECHA_"&amp;$B2586,1),"INCUMPLIDA","PROCESO"), "VERIFICAR FECHA")),"SIN VALOR AVANCE")</f>
        <v>CUMPLIDA</v>
      </c>
    </row>
    <row r="2587" spans="1:17" ht="120" x14ac:dyDescent="0.2">
      <c r="A2587" s="1990" t="s">
        <v>17</v>
      </c>
      <c r="B2587" s="1974" t="s">
        <v>14</v>
      </c>
      <c r="C2587" s="1976"/>
      <c r="D2587" s="1976"/>
      <c r="E2587" s="1978" t="s">
        <v>3708</v>
      </c>
      <c r="F2587" s="1978"/>
      <c r="G2587" s="1977" t="s">
        <v>3709</v>
      </c>
      <c r="H2587" s="1977" t="s">
        <v>3710</v>
      </c>
      <c r="I2587" s="1979" t="s">
        <v>3711</v>
      </c>
      <c r="J2587" s="1995">
        <v>4</v>
      </c>
      <c r="K2587" s="1981">
        <v>45474</v>
      </c>
      <c r="L2587" s="1981">
        <v>45473</v>
      </c>
      <c r="M2587" s="1982">
        <f t="shared" si="99"/>
        <v>-0.14285714285714285</v>
      </c>
      <c r="N2587" s="1983">
        <v>1</v>
      </c>
      <c r="O2587" s="1979" t="s">
        <v>3712</v>
      </c>
      <c r="P2587" s="1983">
        <f t="shared" si="100"/>
        <v>1</v>
      </c>
      <c r="Q2587" s="1984" t="str" cm="1">
        <f t="array" aca="1" ref="Q2587" ca="1">IF(ISNUMBER(P2587),IF(P2587=100%,"CUMPLIDA",IF(AND(ISNUMBER(L2587),ISNUMBER(INDIRECT("FECHA_"&amp;$B2587,1))), IF(L2587&lt;=INDIRECT("FECHA_"&amp;$B2587,1),"INCUMPLIDA","PROCESO"), "VERIFICAR FECHA")),"SIN VALOR AVANCE")</f>
        <v>CUMPLIDA</v>
      </c>
    </row>
    <row r="2588" spans="1:17" ht="75.75" x14ac:dyDescent="0.2">
      <c r="A2588" s="1990" t="s">
        <v>17</v>
      </c>
      <c r="B2588" s="1974" t="s">
        <v>14</v>
      </c>
      <c r="C2588" s="1976"/>
      <c r="D2588" s="1976"/>
      <c r="E2588" s="1978"/>
      <c r="F2588" s="1978"/>
      <c r="G2588" s="1977" t="s">
        <v>3713</v>
      </c>
      <c r="H2588" s="1977" t="s">
        <v>3457</v>
      </c>
      <c r="I2588" s="1979" t="s">
        <v>92</v>
      </c>
      <c r="J2588" s="1995">
        <v>1</v>
      </c>
      <c r="K2588" s="1981">
        <v>45231</v>
      </c>
      <c r="L2588" s="1981">
        <v>45504</v>
      </c>
      <c r="M2588" s="1982">
        <f t="shared" si="99"/>
        <v>39</v>
      </c>
      <c r="N2588" s="1983">
        <v>1</v>
      </c>
      <c r="O2588" s="1979" t="s">
        <v>3714</v>
      </c>
      <c r="P2588" s="1983">
        <f t="shared" si="100"/>
        <v>1</v>
      </c>
      <c r="Q2588" s="1984" t="str" cm="1">
        <f t="array" aca="1" ref="Q2588" ca="1">IF(ISNUMBER(P2588),IF(P2588=100%,"CUMPLIDA",IF(AND(ISNUMBER(L2588),ISNUMBER(INDIRECT("FECHA_"&amp;$B2588,1))), IF(L2588&lt;=INDIRECT("FECHA_"&amp;$B2588,1),"INCUMPLIDA","PROCESO"), "VERIFICAR FECHA")),"SIN VALOR AVANCE")</f>
        <v>CUMPLIDA</v>
      </c>
    </row>
    <row r="2589" spans="1:17" ht="30.75" x14ac:dyDescent="0.2">
      <c r="A2589" s="1990" t="s">
        <v>17</v>
      </c>
      <c r="B2589" s="1974" t="s">
        <v>14</v>
      </c>
      <c r="C2589" s="1976"/>
      <c r="D2589" s="1976"/>
      <c r="E2589" s="1978"/>
      <c r="F2589" s="1978"/>
      <c r="G2589" s="1977" t="s">
        <v>3715</v>
      </c>
      <c r="H2589" s="1977" t="s">
        <v>2168</v>
      </c>
      <c r="I2589" s="1979" t="s">
        <v>99</v>
      </c>
      <c r="J2589" s="1995">
        <v>1</v>
      </c>
      <c r="K2589" s="1986">
        <v>45323</v>
      </c>
      <c r="L2589" s="1986">
        <v>45747</v>
      </c>
      <c r="M2589" s="1982">
        <f t="shared" si="99"/>
        <v>60.571428571428569</v>
      </c>
      <c r="N2589" s="1983">
        <v>1</v>
      </c>
      <c r="O2589" s="1979" t="s">
        <v>3716</v>
      </c>
      <c r="P2589" s="1983">
        <f t="shared" si="100"/>
        <v>1</v>
      </c>
      <c r="Q2589" s="1984" t="str" cm="1">
        <f t="array" aca="1" ref="Q2589" ca="1">IF(ISNUMBER(P2589),IF(P2589=100%,"CUMPLIDA",IF(AND(ISNUMBER(L2589),ISNUMBER(INDIRECT("FECHA_"&amp;$B2589,1))), IF(L2589&lt;=INDIRECT("FECHA_"&amp;$B2589,1),"INCUMPLIDA","PROCESO"), "VERIFICAR FECHA")),"SIN VALOR AVANCE")</f>
        <v>CUMPLIDA</v>
      </c>
    </row>
    <row r="2590" spans="1:17" ht="30.75" x14ac:dyDescent="0.2">
      <c r="A2590" s="1990" t="s">
        <v>17</v>
      </c>
      <c r="B2590" s="1974" t="s">
        <v>14</v>
      </c>
      <c r="C2590" s="1976"/>
      <c r="D2590" s="1976"/>
      <c r="E2590" s="1978"/>
      <c r="F2590" s="1978"/>
      <c r="G2590" s="1977" t="s">
        <v>3717</v>
      </c>
      <c r="H2590" s="1977" t="s">
        <v>101</v>
      </c>
      <c r="I2590" s="1979" t="s">
        <v>102</v>
      </c>
      <c r="J2590" s="1995">
        <v>1</v>
      </c>
      <c r="K2590" s="1986">
        <v>45323</v>
      </c>
      <c r="L2590" s="1986">
        <v>45747</v>
      </c>
      <c r="M2590" s="1982">
        <f t="shared" si="99"/>
        <v>60.571428571428569</v>
      </c>
      <c r="N2590" s="1983">
        <v>1</v>
      </c>
      <c r="O2590" s="1979" t="s">
        <v>3718</v>
      </c>
      <c r="P2590" s="1983">
        <f t="shared" si="100"/>
        <v>1</v>
      </c>
      <c r="Q2590" s="1984" t="str" cm="1">
        <f t="array" aca="1" ref="Q2590" ca="1">IF(ISNUMBER(P2590),IF(P2590=100%,"CUMPLIDA",IF(AND(ISNUMBER(L2590),ISNUMBER(INDIRECT("FECHA_"&amp;$B2590,1))), IF(L2590&lt;=INDIRECT("FECHA_"&amp;$B2590,1),"INCUMPLIDA","PROCESO"), "VERIFICAR FECHA")),"SIN VALOR AVANCE")</f>
        <v>CUMPLIDA</v>
      </c>
    </row>
    <row r="2591" spans="1:17" ht="30.75" x14ac:dyDescent="0.2">
      <c r="A2591" s="1990" t="s">
        <v>17</v>
      </c>
      <c r="B2591" s="1974" t="s">
        <v>14</v>
      </c>
      <c r="C2591" s="1976"/>
      <c r="D2591" s="1976"/>
      <c r="E2591" s="1978"/>
      <c r="F2591" s="1978"/>
      <c r="G2591" s="1977" t="s">
        <v>3719</v>
      </c>
      <c r="H2591" s="1977" t="s">
        <v>238</v>
      </c>
      <c r="I2591" s="1979" t="s">
        <v>239</v>
      </c>
      <c r="J2591" s="1995">
        <v>1</v>
      </c>
      <c r="K2591" s="1986">
        <v>45231</v>
      </c>
      <c r="L2591" s="1986">
        <v>45747</v>
      </c>
      <c r="M2591" s="1982">
        <f t="shared" si="99"/>
        <v>73.714285714285708</v>
      </c>
      <c r="N2591" s="1983">
        <v>1</v>
      </c>
      <c r="O2591" s="1979" t="s">
        <v>3718</v>
      </c>
      <c r="P2591" s="1983">
        <f t="shared" si="100"/>
        <v>1</v>
      </c>
      <c r="Q2591" s="1984" t="str" cm="1">
        <f t="array" aca="1" ref="Q2591" ca="1">IF(ISNUMBER(P2591),IF(P2591=100%,"CUMPLIDA",IF(AND(ISNUMBER(L2591),ISNUMBER(INDIRECT("FECHA_"&amp;$B2591,1))), IF(L2591&lt;=INDIRECT("FECHA_"&amp;$B2591,1),"INCUMPLIDA","PROCESO"), "VERIFICAR FECHA")),"SIN VALOR AVANCE")</f>
        <v>CUMPLIDA</v>
      </c>
    </row>
    <row r="2592" spans="1:17" ht="30.75" x14ac:dyDescent="0.2">
      <c r="A2592" s="1990" t="s">
        <v>17</v>
      </c>
      <c r="B2592" s="1974" t="s">
        <v>14</v>
      </c>
      <c r="C2592" s="1976"/>
      <c r="D2592" s="1976"/>
      <c r="E2592" s="1978"/>
      <c r="F2592" s="1978"/>
      <c r="G2592" s="1977" t="s">
        <v>3577</v>
      </c>
      <c r="H2592" s="1977" t="s">
        <v>104</v>
      </c>
      <c r="I2592" s="1979" t="s">
        <v>105</v>
      </c>
      <c r="J2592" s="1995">
        <v>1</v>
      </c>
      <c r="K2592" s="1986">
        <v>45323</v>
      </c>
      <c r="L2592" s="1986">
        <v>45747</v>
      </c>
      <c r="M2592" s="1982">
        <f t="shared" si="99"/>
        <v>60.571428571428569</v>
      </c>
      <c r="N2592" s="1983">
        <v>1</v>
      </c>
      <c r="O2592" s="1979" t="s">
        <v>3716</v>
      </c>
      <c r="P2592" s="1983">
        <f t="shared" si="100"/>
        <v>1</v>
      </c>
      <c r="Q2592" s="1984" t="str" cm="1">
        <f t="array" aca="1" ref="Q2592" ca="1">IF(ISNUMBER(P2592),IF(P2592=100%,"CUMPLIDA",IF(AND(ISNUMBER(L2592),ISNUMBER(INDIRECT("FECHA_"&amp;$B2592,1))), IF(L2592&lt;=INDIRECT("FECHA_"&amp;$B2592,1),"INCUMPLIDA","PROCESO"), "VERIFICAR FECHA")),"SIN VALOR AVANCE")</f>
        <v>CUMPLIDA</v>
      </c>
    </row>
    <row r="2593" spans="1:17" ht="45.75" x14ac:dyDescent="0.2">
      <c r="A2593" s="1990" t="s">
        <v>17</v>
      </c>
      <c r="B2593" s="1974" t="s">
        <v>14</v>
      </c>
      <c r="C2593" s="1976"/>
      <c r="D2593" s="1976"/>
      <c r="E2593" s="1978"/>
      <c r="F2593" s="1978"/>
      <c r="G2593" s="1977" t="s">
        <v>3578</v>
      </c>
      <c r="H2593" s="1977" t="s">
        <v>106</v>
      </c>
      <c r="I2593" s="1979" t="s">
        <v>107</v>
      </c>
      <c r="J2593" s="1995">
        <v>1</v>
      </c>
      <c r="K2593" s="1986">
        <v>45231</v>
      </c>
      <c r="L2593" s="1986">
        <v>45747</v>
      </c>
      <c r="M2593" s="1982">
        <f t="shared" si="99"/>
        <v>73.714285714285708</v>
      </c>
      <c r="N2593" s="1983">
        <v>1</v>
      </c>
      <c r="O2593" s="1979" t="s">
        <v>6242</v>
      </c>
      <c r="P2593" s="1983">
        <f t="shared" si="100"/>
        <v>1</v>
      </c>
      <c r="Q2593" s="1984" t="str" cm="1">
        <f t="array" aca="1" ref="Q2593" ca="1">IF(ISNUMBER(P2593),IF(P2593=100%,"CUMPLIDA",IF(AND(ISNUMBER(L2593),ISNUMBER(INDIRECT("FECHA_"&amp;$B2593,1))), IF(L2593&lt;=INDIRECT("FECHA_"&amp;$B2593,1),"INCUMPLIDA","PROCESO"), "VERIFICAR FECHA")),"SIN VALOR AVANCE")</f>
        <v>CUMPLIDA</v>
      </c>
    </row>
    <row r="2594" spans="1:17" ht="60.75" x14ac:dyDescent="0.2">
      <c r="A2594" s="1990" t="s">
        <v>17</v>
      </c>
      <c r="B2594" s="1974" t="s">
        <v>14</v>
      </c>
      <c r="C2594" s="1976"/>
      <c r="D2594" s="1976"/>
      <c r="E2594" s="1978"/>
      <c r="F2594" s="1978"/>
      <c r="G2594" s="1977" t="s">
        <v>3579</v>
      </c>
      <c r="H2594" s="1977" t="s">
        <v>108</v>
      </c>
      <c r="I2594" s="1979" t="s">
        <v>109</v>
      </c>
      <c r="J2594" s="1995">
        <v>1</v>
      </c>
      <c r="K2594" s="1986">
        <v>45231</v>
      </c>
      <c r="L2594" s="1986">
        <v>45808</v>
      </c>
      <c r="M2594" s="1982">
        <f t="shared" si="99"/>
        <v>82.428571428571431</v>
      </c>
      <c r="N2594" s="1983">
        <v>0</v>
      </c>
      <c r="O2594" s="1979" t="s">
        <v>3720</v>
      </c>
      <c r="P2594" s="1983">
        <f t="shared" si="100"/>
        <v>0</v>
      </c>
      <c r="Q2594" s="1984" t="str" cm="1">
        <f t="array" aca="1" ref="Q2594" ca="1">IF(ISNUMBER(P2594),IF(P2594=100%,"CUMPLIDA",IF(AND(ISNUMBER(L2594),ISNUMBER(INDIRECT("FECHA_"&amp;$B2594,1))), IF(L2594&lt;=INDIRECT("FECHA_"&amp;$B2594,1),"INCUMPLIDA","PROCESO"), "VERIFICAR FECHA")),"SIN VALOR AVANCE")</f>
        <v>PROCESO</v>
      </c>
    </row>
    <row r="2595" spans="1:17" ht="30" x14ac:dyDescent="0.2">
      <c r="A2595" s="1990" t="s">
        <v>17</v>
      </c>
      <c r="B2595" s="1974" t="s">
        <v>14</v>
      </c>
      <c r="C2595" s="1976"/>
      <c r="D2595" s="1976"/>
      <c r="E2595" s="1978"/>
      <c r="F2595" s="1978"/>
      <c r="G2595" s="1977" t="s">
        <v>3580</v>
      </c>
      <c r="H2595" s="1977" t="s">
        <v>111</v>
      </c>
      <c r="I2595" s="1979" t="s">
        <v>112</v>
      </c>
      <c r="J2595" s="1995">
        <v>2</v>
      </c>
      <c r="K2595" s="1986">
        <v>45839</v>
      </c>
      <c r="L2595" s="1986">
        <v>46022</v>
      </c>
      <c r="M2595" s="1982">
        <f t="shared" si="99"/>
        <v>26.142857142857142</v>
      </c>
      <c r="N2595" s="1983">
        <v>0</v>
      </c>
      <c r="O2595" s="1979" t="s">
        <v>3721</v>
      </c>
      <c r="P2595" s="1983">
        <f t="shared" si="100"/>
        <v>0</v>
      </c>
      <c r="Q2595" s="1984" t="str" cm="1">
        <f t="array" aca="1" ref="Q2595" ca="1">IF(ISNUMBER(P2595),IF(P2595=100%,"CUMPLIDA",IF(AND(ISNUMBER(L2595),ISNUMBER(INDIRECT("FECHA_"&amp;$B2595,1))), IF(L2595&lt;=INDIRECT("FECHA_"&amp;$B2595,1),"INCUMPLIDA","PROCESO"), "VERIFICAR FECHA")),"SIN VALOR AVANCE")</f>
        <v>PROCESO</v>
      </c>
    </row>
    <row r="2596" spans="1:17" ht="45" x14ac:dyDescent="0.2">
      <c r="A2596" s="1990" t="s">
        <v>17</v>
      </c>
      <c r="B2596" s="1974" t="s">
        <v>14</v>
      </c>
      <c r="C2596" s="1976"/>
      <c r="D2596" s="1976"/>
      <c r="E2596" s="1978"/>
      <c r="F2596" s="1978"/>
      <c r="G2596" s="1977" t="s">
        <v>3581</v>
      </c>
      <c r="H2596" s="1977" t="s">
        <v>115</v>
      </c>
      <c r="I2596" s="1979" t="s">
        <v>116</v>
      </c>
      <c r="J2596" s="1995">
        <v>1</v>
      </c>
      <c r="K2596" s="1986">
        <v>45839</v>
      </c>
      <c r="L2596" s="1986">
        <v>46022</v>
      </c>
      <c r="M2596" s="1982">
        <f t="shared" si="99"/>
        <v>26.142857142857142</v>
      </c>
      <c r="N2596" s="1983">
        <v>0</v>
      </c>
      <c r="O2596" s="1979" t="s">
        <v>3716</v>
      </c>
      <c r="P2596" s="1983">
        <f t="shared" si="100"/>
        <v>0</v>
      </c>
      <c r="Q2596" s="1984" t="str" cm="1">
        <f t="array" aca="1" ref="Q2596" ca="1">IF(ISNUMBER(P2596),IF(P2596=100%,"CUMPLIDA",IF(AND(ISNUMBER(L2596),ISNUMBER(INDIRECT("FECHA_"&amp;$B2596,1))), IF(L2596&lt;=INDIRECT("FECHA_"&amp;$B2596,1),"INCUMPLIDA","PROCESO"), "VERIFICAR FECHA")),"SIN VALOR AVANCE")</f>
        <v>PROCESO</v>
      </c>
    </row>
    <row r="2597" spans="1:17" ht="120" x14ac:dyDescent="0.2">
      <c r="A2597" s="1990" t="s">
        <v>17</v>
      </c>
      <c r="B2597" s="1974" t="s">
        <v>14</v>
      </c>
      <c r="C2597" s="1976"/>
      <c r="D2597" s="1976"/>
      <c r="E2597" s="1978"/>
      <c r="F2597" s="1978"/>
      <c r="G2597" s="1977" t="s">
        <v>3582</v>
      </c>
      <c r="H2597" s="1977" t="s">
        <v>118</v>
      </c>
      <c r="I2597" s="1979" t="s">
        <v>119</v>
      </c>
      <c r="J2597" s="1995">
        <v>2</v>
      </c>
      <c r="K2597" s="1986">
        <v>45839</v>
      </c>
      <c r="L2597" s="1986">
        <v>46022</v>
      </c>
      <c r="M2597" s="1982">
        <f t="shared" si="99"/>
        <v>26.142857142857142</v>
      </c>
      <c r="N2597" s="1983">
        <v>0</v>
      </c>
      <c r="O2597" s="1979" t="s">
        <v>3720</v>
      </c>
      <c r="P2597" s="1983">
        <f t="shared" si="100"/>
        <v>0</v>
      </c>
      <c r="Q2597" s="1984" t="str" cm="1">
        <f t="array" aca="1" ref="Q2597" ca="1">IF(ISNUMBER(P2597),IF(P2597=100%,"CUMPLIDA",IF(AND(ISNUMBER(L2597),ISNUMBER(INDIRECT("FECHA_"&amp;$B2597,1))), IF(L2597&lt;=INDIRECT("FECHA_"&amp;$B2597,1),"INCUMPLIDA","PROCESO"), "VERIFICAR FECHA")),"SIN VALOR AVANCE")</f>
        <v>PROCESO</v>
      </c>
    </row>
    <row r="2598" spans="1:17" ht="75.75" x14ac:dyDescent="0.2">
      <c r="A2598" s="1990" t="s">
        <v>17</v>
      </c>
      <c r="B2598" s="1974" t="s">
        <v>14</v>
      </c>
      <c r="C2598" s="1976"/>
      <c r="D2598" s="1976"/>
      <c r="E2598" s="1978"/>
      <c r="F2598" s="1978"/>
      <c r="G2598" s="1977" t="s">
        <v>3713</v>
      </c>
      <c r="H2598" s="1977" t="s">
        <v>3457</v>
      </c>
      <c r="I2598" s="1979" t="s">
        <v>92</v>
      </c>
      <c r="J2598" s="1995">
        <v>1</v>
      </c>
      <c r="K2598" s="1981">
        <v>45231</v>
      </c>
      <c r="L2598" s="1981">
        <v>45504</v>
      </c>
      <c r="M2598" s="1982">
        <f t="shared" si="99"/>
        <v>39</v>
      </c>
      <c r="N2598" s="1983">
        <v>1</v>
      </c>
      <c r="O2598" s="1979" t="s">
        <v>3714</v>
      </c>
      <c r="P2598" s="1983">
        <f t="shared" si="100"/>
        <v>1</v>
      </c>
      <c r="Q2598" s="1984" t="str" cm="1">
        <f t="array" aca="1" ref="Q2598" ca="1">IF(ISNUMBER(P2598),IF(P2598=100%,"CUMPLIDA",IF(AND(ISNUMBER(L2598),ISNUMBER(INDIRECT("FECHA_"&amp;$B2598,1))), IF(L2598&lt;=INDIRECT("FECHA_"&amp;$B2598,1),"INCUMPLIDA","PROCESO"), "VERIFICAR FECHA")),"SIN VALOR AVANCE")</f>
        <v>CUMPLIDA</v>
      </c>
    </row>
    <row r="2599" spans="1:17" ht="30.75" x14ac:dyDescent="0.2">
      <c r="A2599" s="1990" t="s">
        <v>17</v>
      </c>
      <c r="B2599" s="1974" t="s">
        <v>14</v>
      </c>
      <c r="C2599" s="1976"/>
      <c r="D2599" s="1976"/>
      <c r="E2599" s="1978"/>
      <c r="F2599" s="1978"/>
      <c r="G2599" s="1977" t="s">
        <v>3715</v>
      </c>
      <c r="H2599" s="1977" t="s">
        <v>2168</v>
      </c>
      <c r="I2599" s="1979" t="s">
        <v>99</v>
      </c>
      <c r="J2599" s="1995">
        <v>1</v>
      </c>
      <c r="K2599" s="1986">
        <v>45323</v>
      </c>
      <c r="L2599" s="1986">
        <v>45747</v>
      </c>
      <c r="M2599" s="1982">
        <f t="shared" si="99"/>
        <v>60.571428571428569</v>
      </c>
      <c r="N2599" s="1983">
        <v>1</v>
      </c>
      <c r="O2599" s="1979" t="s">
        <v>3716</v>
      </c>
      <c r="P2599" s="1983">
        <f t="shared" si="100"/>
        <v>1</v>
      </c>
      <c r="Q2599" s="1984" t="str" cm="1">
        <f t="array" aca="1" ref="Q2599" ca="1">IF(ISNUMBER(P2599),IF(P2599=100%,"CUMPLIDA",IF(AND(ISNUMBER(L2599),ISNUMBER(INDIRECT("FECHA_"&amp;$B2599,1))), IF(L2599&lt;=INDIRECT("FECHA_"&amp;$B2599,1),"INCUMPLIDA","PROCESO"), "VERIFICAR FECHA")),"SIN VALOR AVANCE")</f>
        <v>CUMPLIDA</v>
      </c>
    </row>
    <row r="2600" spans="1:17" ht="30.75" x14ac:dyDescent="0.2">
      <c r="A2600" s="1990" t="s">
        <v>17</v>
      </c>
      <c r="B2600" s="1974" t="s">
        <v>14</v>
      </c>
      <c r="C2600" s="1976"/>
      <c r="D2600" s="1976"/>
      <c r="E2600" s="1978"/>
      <c r="F2600" s="1978"/>
      <c r="G2600" s="1977" t="s">
        <v>3717</v>
      </c>
      <c r="H2600" s="1977" t="s">
        <v>101</v>
      </c>
      <c r="I2600" s="1979" t="s">
        <v>102</v>
      </c>
      <c r="J2600" s="1995">
        <v>1</v>
      </c>
      <c r="K2600" s="1986">
        <v>45323</v>
      </c>
      <c r="L2600" s="1986">
        <v>45747</v>
      </c>
      <c r="M2600" s="1982">
        <f t="shared" si="99"/>
        <v>60.571428571428569</v>
      </c>
      <c r="N2600" s="1983">
        <v>1</v>
      </c>
      <c r="O2600" s="1979" t="s">
        <v>3718</v>
      </c>
      <c r="P2600" s="1983">
        <f t="shared" si="100"/>
        <v>1</v>
      </c>
      <c r="Q2600" s="1984" t="str" cm="1">
        <f t="array" aca="1" ref="Q2600" ca="1">IF(ISNUMBER(P2600),IF(P2600=100%,"CUMPLIDA",IF(AND(ISNUMBER(L2600),ISNUMBER(INDIRECT("FECHA_"&amp;$B2600,1))), IF(L2600&lt;=INDIRECT("FECHA_"&amp;$B2600,1),"INCUMPLIDA","PROCESO"), "VERIFICAR FECHA")),"SIN VALOR AVANCE")</f>
        <v>CUMPLIDA</v>
      </c>
    </row>
    <row r="2601" spans="1:17" ht="30.75" x14ac:dyDescent="0.2">
      <c r="A2601" s="1990" t="s">
        <v>17</v>
      </c>
      <c r="B2601" s="1974" t="s">
        <v>14</v>
      </c>
      <c r="C2601" s="1976"/>
      <c r="D2601" s="1976"/>
      <c r="E2601" s="1978"/>
      <c r="F2601" s="1978"/>
      <c r="G2601" s="1977" t="s">
        <v>3719</v>
      </c>
      <c r="H2601" s="1977" t="s">
        <v>238</v>
      </c>
      <c r="I2601" s="1979" t="s">
        <v>239</v>
      </c>
      <c r="J2601" s="1995">
        <v>1</v>
      </c>
      <c r="K2601" s="1986">
        <v>45231</v>
      </c>
      <c r="L2601" s="1986">
        <v>45747</v>
      </c>
      <c r="M2601" s="1982">
        <f t="shared" si="99"/>
        <v>73.714285714285708</v>
      </c>
      <c r="N2601" s="1983">
        <v>1</v>
      </c>
      <c r="O2601" s="1979" t="s">
        <v>3718</v>
      </c>
      <c r="P2601" s="1983">
        <f t="shared" si="100"/>
        <v>1</v>
      </c>
      <c r="Q2601" s="1984" t="str" cm="1">
        <f t="array" aca="1" ref="Q2601" ca="1">IF(ISNUMBER(P2601),IF(P2601=100%,"CUMPLIDA",IF(AND(ISNUMBER(L2601),ISNUMBER(INDIRECT("FECHA_"&amp;$B2601,1))), IF(L2601&lt;=INDIRECT("FECHA_"&amp;$B2601,1),"INCUMPLIDA","PROCESO"), "VERIFICAR FECHA")),"SIN VALOR AVANCE")</f>
        <v>CUMPLIDA</v>
      </c>
    </row>
    <row r="2602" spans="1:17" ht="30.75" x14ac:dyDescent="0.2">
      <c r="A2602" s="1990" t="s">
        <v>17</v>
      </c>
      <c r="B2602" s="1974" t="s">
        <v>14</v>
      </c>
      <c r="C2602" s="1976"/>
      <c r="D2602" s="1976"/>
      <c r="E2602" s="1978"/>
      <c r="F2602" s="1978"/>
      <c r="G2602" s="1977" t="s">
        <v>3577</v>
      </c>
      <c r="H2602" s="1977" t="s">
        <v>104</v>
      </c>
      <c r="I2602" s="1979" t="s">
        <v>105</v>
      </c>
      <c r="J2602" s="1995">
        <v>1</v>
      </c>
      <c r="K2602" s="1986">
        <v>45323</v>
      </c>
      <c r="L2602" s="1986">
        <v>45747</v>
      </c>
      <c r="M2602" s="1982">
        <f t="shared" si="99"/>
        <v>60.571428571428569</v>
      </c>
      <c r="N2602" s="1983">
        <v>1</v>
      </c>
      <c r="O2602" s="1979" t="s">
        <v>3722</v>
      </c>
      <c r="P2602" s="1983">
        <v>1</v>
      </c>
      <c r="Q2602" s="1984" t="str" cm="1">
        <f t="array" aca="1" ref="Q2602" ca="1">IF(ISNUMBER(P2602),IF(P2602=100%,"CUMPLIDA",IF(AND(ISNUMBER(L2602),ISNUMBER(INDIRECT("FECHA_"&amp;$B2602,1))), IF(L2602&lt;=INDIRECT("FECHA_"&amp;$B2602,1),"INCUMPLIDA","PROCESO"), "VERIFICAR FECHA")),"SIN VALOR AVANCE")</f>
        <v>CUMPLIDA</v>
      </c>
    </row>
    <row r="2603" spans="1:17" ht="30.75" x14ac:dyDescent="0.2">
      <c r="A2603" s="1990" t="s">
        <v>17</v>
      </c>
      <c r="B2603" s="1974" t="s">
        <v>14</v>
      </c>
      <c r="C2603" s="1976"/>
      <c r="D2603" s="1976"/>
      <c r="E2603" s="1978"/>
      <c r="F2603" s="1978"/>
      <c r="G2603" s="1977" t="s">
        <v>3578</v>
      </c>
      <c r="H2603" s="1977" t="s">
        <v>106</v>
      </c>
      <c r="I2603" s="1979" t="s">
        <v>107</v>
      </c>
      <c r="J2603" s="1995">
        <v>1</v>
      </c>
      <c r="K2603" s="1986">
        <v>45231</v>
      </c>
      <c r="L2603" s="1986">
        <v>45747</v>
      </c>
      <c r="M2603" s="1982">
        <f t="shared" si="99"/>
        <v>73.714285714285708</v>
      </c>
      <c r="N2603" s="1983">
        <v>1</v>
      </c>
      <c r="O2603" s="1979" t="s">
        <v>3718</v>
      </c>
      <c r="P2603" s="1983">
        <v>1</v>
      </c>
      <c r="Q2603" s="1984" t="str" cm="1">
        <f t="array" aca="1" ref="Q2603" ca="1">IF(ISNUMBER(P2603),IF(P2603=100%,"CUMPLIDA",IF(AND(ISNUMBER(L2603),ISNUMBER(INDIRECT("FECHA_"&amp;$B2603,1))), IF(L2603&lt;=INDIRECT("FECHA_"&amp;$B2603,1),"INCUMPLIDA","PROCESO"), "VERIFICAR FECHA")),"SIN VALOR AVANCE")</f>
        <v>CUMPLIDA</v>
      </c>
    </row>
    <row r="2604" spans="1:17" ht="60.75" x14ac:dyDescent="0.2">
      <c r="A2604" s="1990" t="s">
        <v>17</v>
      </c>
      <c r="B2604" s="1974" t="s">
        <v>14</v>
      </c>
      <c r="C2604" s="1976"/>
      <c r="D2604" s="1976"/>
      <c r="E2604" s="1978"/>
      <c r="F2604" s="1978"/>
      <c r="G2604" s="1977" t="s">
        <v>3579</v>
      </c>
      <c r="H2604" s="1977" t="s">
        <v>108</v>
      </c>
      <c r="I2604" s="1979" t="s">
        <v>109</v>
      </c>
      <c r="J2604" s="1995">
        <v>1</v>
      </c>
      <c r="K2604" s="1986">
        <v>45231</v>
      </c>
      <c r="L2604" s="1986">
        <v>45808</v>
      </c>
      <c r="M2604" s="1982">
        <f t="shared" si="99"/>
        <v>82.428571428571431</v>
      </c>
      <c r="N2604" s="1983">
        <v>0</v>
      </c>
      <c r="O2604" s="1979" t="s">
        <v>3723</v>
      </c>
      <c r="P2604" s="1983">
        <f t="shared" ref="P2604:P2622" si="101">IF(B2604="ITRC",N2604,N2604/J2604)</f>
        <v>0</v>
      </c>
      <c r="Q2604" s="1984" t="str" cm="1">
        <f t="array" aca="1" ref="Q2604" ca="1">IF(ISNUMBER(P2604),IF(P2604=100%,"CUMPLIDA",IF(AND(ISNUMBER(L2604),ISNUMBER(INDIRECT("FECHA_"&amp;$B2604,1))), IF(L2604&lt;=INDIRECT("FECHA_"&amp;$B2604,1),"INCUMPLIDA","PROCESO"), "VERIFICAR FECHA")),"SIN VALOR AVANCE")</f>
        <v>PROCESO</v>
      </c>
    </row>
    <row r="2605" spans="1:17" ht="30.75" x14ac:dyDescent="0.2">
      <c r="A2605" s="1990" t="s">
        <v>17</v>
      </c>
      <c r="B2605" s="1974" t="s">
        <v>14</v>
      </c>
      <c r="C2605" s="1976"/>
      <c r="D2605" s="1976"/>
      <c r="E2605" s="1978"/>
      <c r="F2605" s="1978"/>
      <c r="G2605" s="1977" t="s">
        <v>3580</v>
      </c>
      <c r="H2605" s="1977" t="s">
        <v>111</v>
      </c>
      <c r="I2605" s="1979" t="s">
        <v>112</v>
      </c>
      <c r="J2605" s="1995">
        <v>2</v>
      </c>
      <c r="K2605" s="1986">
        <v>45839</v>
      </c>
      <c r="L2605" s="1986">
        <v>46022</v>
      </c>
      <c r="M2605" s="1982">
        <f t="shared" si="99"/>
        <v>26.142857142857142</v>
      </c>
      <c r="N2605" s="1983">
        <v>0</v>
      </c>
      <c r="O2605" s="1979" t="s">
        <v>3718</v>
      </c>
      <c r="P2605" s="1983">
        <f t="shared" si="101"/>
        <v>0</v>
      </c>
      <c r="Q2605" s="1984" t="str" cm="1">
        <f t="array" aca="1" ref="Q2605" ca="1">IF(ISNUMBER(P2605),IF(P2605=100%,"CUMPLIDA",IF(AND(ISNUMBER(L2605),ISNUMBER(INDIRECT("FECHA_"&amp;$B2605,1))), IF(L2605&lt;=INDIRECT("FECHA_"&amp;$B2605,1),"INCUMPLIDA","PROCESO"), "VERIFICAR FECHA")),"SIN VALOR AVANCE")</f>
        <v>PROCESO</v>
      </c>
    </row>
    <row r="2606" spans="1:17" ht="45" x14ac:dyDescent="0.2">
      <c r="A2606" s="1990" t="s">
        <v>17</v>
      </c>
      <c r="B2606" s="1974" t="s">
        <v>14</v>
      </c>
      <c r="C2606" s="1976"/>
      <c r="D2606" s="1976"/>
      <c r="E2606" s="1978"/>
      <c r="F2606" s="1978"/>
      <c r="G2606" s="1977" t="s">
        <v>3581</v>
      </c>
      <c r="H2606" s="1977" t="s">
        <v>115</v>
      </c>
      <c r="I2606" s="1979" t="s">
        <v>116</v>
      </c>
      <c r="J2606" s="1995">
        <v>1</v>
      </c>
      <c r="K2606" s="1986">
        <v>45839</v>
      </c>
      <c r="L2606" s="1986">
        <v>46022</v>
      </c>
      <c r="M2606" s="1982">
        <f t="shared" si="99"/>
        <v>26.142857142857142</v>
      </c>
      <c r="N2606" s="1983">
        <v>0</v>
      </c>
      <c r="O2606" s="1979" t="s">
        <v>3722</v>
      </c>
      <c r="P2606" s="1983">
        <f t="shared" si="101"/>
        <v>0</v>
      </c>
      <c r="Q2606" s="1984" t="str" cm="1">
        <f t="array" aca="1" ref="Q2606" ca="1">IF(ISNUMBER(P2606),IF(P2606=100%,"CUMPLIDA",IF(AND(ISNUMBER(L2606),ISNUMBER(INDIRECT("FECHA_"&amp;$B2606,1))), IF(L2606&lt;=INDIRECT("FECHA_"&amp;$B2606,1),"INCUMPLIDA","PROCESO"), "VERIFICAR FECHA")),"SIN VALOR AVANCE")</f>
        <v>PROCESO</v>
      </c>
    </row>
    <row r="2607" spans="1:17" ht="120" x14ac:dyDescent="0.2">
      <c r="A2607" s="1990" t="s">
        <v>17</v>
      </c>
      <c r="B2607" s="1974" t="s">
        <v>14</v>
      </c>
      <c r="C2607" s="1976"/>
      <c r="D2607" s="1976"/>
      <c r="E2607" s="1978"/>
      <c r="F2607" s="1978"/>
      <c r="G2607" s="1977" t="s">
        <v>3582</v>
      </c>
      <c r="H2607" s="1977" t="s">
        <v>118</v>
      </c>
      <c r="I2607" s="1979" t="s">
        <v>119</v>
      </c>
      <c r="J2607" s="1995">
        <v>2</v>
      </c>
      <c r="K2607" s="1986">
        <v>45839</v>
      </c>
      <c r="L2607" s="1986">
        <v>46022</v>
      </c>
      <c r="M2607" s="1982">
        <f t="shared" si="99"/>
        <v>26.142857142857142</v>
      </c>
      <c r="N2607" s="1983">
        <v>0</v>
      </c>
      <c r="O2607" s="1979" t="s">
        <v>3723</v>
      </c>
      <c r="P2607" s="1983">
        <f t="shared" si="101"/>
        <v>0</v>
      </c>
      <c r="Q2607" s="1984" t="str" cm="1">
        <f t="array" aca="1" ref="Q2607" ca="1">IF(ISNUMBER(P2607),IF(P2607=100%,"CUMPLIDA",IF(AND(ISNUMBER(L2607),ISNUMBER(INDIRECT("FECHA_"&amp;$B2607,1))), IF(L2607&lt;=INDIRECT("FECHA_"&amp;$B2607,1),"INCUMPLIDA","PROCESO"), "VERIFICAR FECHA")),"SIN VALOR AVANCE")</f>
        <v>PROCESO</v>
      </c>
    </row>
    <row r="2608" spans="1:17" ht="105" x14ac:dyDescent="0.2">
      <c r="A2608" s="1990" t="s">
        <v>17</v>
      </c>
      <c r="B2608" s="1974" t="s">
        <v>14</v>
      </c>
      <c r="C2608" s="1976"/>
      <c r="D2608" s="1976"/>
      <c r="E2608" s="1978" t="s">
        <v>3724</v>
      </c>
      <c r="F2608" s="1978"/>
      <c r="G2608" s="1977" t="s">
        <v>3725</v>
      </c>
      <c r="H2608" s="1977" t="s">
        <v>3726</v>
      </c>
      <c r="I2608" s="1979" t="s">
        <v>3727</v>
      </c>
      <c r="J2608" s="1995">
        <v>2</v>
      </c>
      <c r="K2608" s="1981">
        <v>45108</v>
      </c>
      <c r="L2608" s="1981">
        <v>45169</v>
      </c>
      <c r="M2608" s="1982">
        <f t="shared" si="99"/>
        <v>8.7142857142857135</v>
      </c>
      <c r="N2608" s="1983">
        <v>1</v>
      </c>
      <c r="O2608" s="1979" t="s">
        <v>3728</v>
      </c>
      <c r="P2608" s="1983">
        <f t="shared" si="101"/>
        <v>1</v>
      </c>
      <c r="Q2608" s="1984" t="str" cm="1">
        <f t="array" aca="1" ref="Q2608" ca="1">IF(ISNUMBER(P2608),IF(P2608=100%,"CUMPLIDA",IF(AND(ISNUMBER(L2608),ISNUMBER(INDIRECT("FECHA_"&amp;$B2608,1))), IF(L2608&lt;=INDIRECT("FECHA_"&amp;$B2608,1),"INCUMPLIDA","PROCESO"), "VERIFICAR FECHA")),"SIN VALOR AVANCE")</f>
        <v>CUMPLIDA</v>
      </c>
    </row>
    <row r="2609" spans="1:17" ht="135" x14ac:dyDescent="0.2">
      <c r="A2609" s="1990" t="s">
        <v>17</v>
      </c>
      <c r="B2609" s="1974" t="s">
        <v>14</v>
      </c>
      <c r="C2609" s="1976"/>
      <c r="D2609" s="1976"/>
      <c r="E2609" s="1978"/>
      <c r="F2609" s="1978"/>
      <c r="G2609" s="1977" t="s">
        <v>3729</v>
      </c>
      <c r="H2609" s="1977" t="s">
        <v>3730</v>
      </c>
      <c r="I2609" s="1979" t="s">
        <v>3731</v>
      </c>
      <c r="J2609" s="1995">
        <v>2</v>
      </c>
      <c r="K2609" s="1981">
        <v>45170</v>
      </c>
      <c r="L2609" s="1981">
        <v>45291</v>
      </c>
      <c r="M2609" s="1982">
        <f t="shared" si="99"/>
        <v>17.285714285714285</v>
      </c>
      <c r="N2609" s="1983">
        <v>1</v>
      </c>
      <c r="O2609" s="1979" t="s">
        <v>3728</v>
      </c>
      <c r="P2609" s="1983">
        <f t="shared" si="101"/>
        <v>1</v>
      </c>
      <c r="Q2609" s="1984" t="str" cm="1">
        <f t="array" aca="1" ref="Q2609" ca="1">IF(ISNUMBER(P2609),IF(P2609=100%,"CUMPLIDA",IF(AND(ISNUMBER(L2609),ISNUMBER(INDIRECT("FECHA_"&amp;$B2609,1))), IF(L2609&lt;=INDIRECT("FECHA_"&amp;$B2609,1),"INCUMPLIDA","PROCESO"), "VERIFICAR FECHA")),"SIN VALOR AVANCE")</f>
        <v>CUMPLIDA</v>
      </c>
    </row>
    <row r="2610" spans="1:17" ht="60.75" x14ac:dyDescent="0.2">
      <c r="A2610" s="1990" t="s">
        <v>17</v>
      </c>
      <c r="B2610" s="1974" t="s">
        <v>14</v>
      </c>
      <c r="C2610" s="1976"/>
      <c r="D2610" s="1976"/>
      <c r="E2610" s="1978"/>
      <c r="F2610" s="1978"/>
      <c r="G2610" s="1977" t="s">
        <v>3713</v>
      </c>
      <c r="H2610" s="1977" t="s">
        <v>3457</v>
      </c>
      <c r="I2610" s="1979" t="s">
        <v>92</v>
      </c>
      <c r="J2610" s="1995">
        <v>1</v>
      </c>
      <c r="K2610" s="1981">
        <v>45231</v>
      </c>
      <c r="L2610" s="1981">
        <v>45504</v>
      </c>
      <c r="M2610" s="1982">
        <f t="shared" si="99"/>
        <v>39</v>
      </c>
      <c r="N2610" s="1983">
        <v>1</v>
      </c>
      <c r="O2610" s="1979" t="s">
        <v>3732</v>
      </c>
      <c r="P2610" s="1983">
        <f t="shared" si="101"/>
        <v>1</v>
      </c>
      <c r="Q2610" s="1984" t="str" cm="1">
        <f t="array" aca="1" ref="Q2610" ca="1">IF(ISNUMBER(P2610),IF(P2610=100%,"CUMPLIDA",IF(AND(ISNUMBER(L2610),ISNUMBER(INDIRECT("FECHA_"&amp;$B2610,1))), IF(L2610&lt;=INDIRECT("FECHA_"&amp;$B2610,1),"INCUMPLIDA","PROCESO"), "VERIFICAR FECHA")),"SIN VALOR AVANCE")</f>
        <v>CUMPLIDA</v>
      </c>
    </row>
    <row r="2611" spans="1:17" ht="30.75" x14ac:dyDescent="0.2">
      <c r="A2611" s="1990" t="s">
        <v>17</v>
      </c>
      <c r="B2611" s="1974" t="s">
        <v>14</v>
      </c>
      <c r="C2611" s="1976"/>
      <c r="D2611" s="1976"/>
      <c r="E2611" s="1978"/>
      <c r="F2611" s="1978"/>
      <c r="G2611" s="1977" t="s">
        <v>3715</v>
      </c>
      <c r="H2611" s="1977" t="s">
        <v>2168</v>
      </c>
      <c r="I2611" s="1979" t="s">
        <v>99</v>
      </c>
      <c r="J2611" s="1995">
        <v>1</v>
      </c>
      <c r="K2611" s="1986">
        <v>45323</v>
      </c>
      <c r="L2611" s="1986">
        <v>45747</v>
      </c>
      <c r="M2611" s="1982">
        <f t="shared" si="99"/>
        <v>60.571428571428569</v>
      </c>
      <c r="N2611" s="1983">
        <v>1</v>
      </c>
      <c r="O2611" s="1979" t="s">
        <v>3716</v>
      </c>
      <c r="P2611" s="1983">
        <f t="shared" si="101"/>
        <v>1</v>
      </c>
      <c r="Q2611" s="1984" t="str" cm="1">
        <f t="array" aca="1" ref="Q2611" ca="1">IF(ISNUMBER(P2611),IF(P2611=100%,"CUMPLIDA",IF(AND(ISNUMBER(L2611),ISNUMBER(INDIRECT("FECHA_"&amp;$B2611,1))), IF(L2611&lt;=INDIRECT("FECHA_"&amp;$B2611,1),"INCUMPLIDA","PROCESO"), "VERIFICAR FECHA")),"SIN VALOR AVANCE")</f>
        <v>CUMPLIDA</v>
      </c>
    </row>
    <row r="2612" spans="1:17" ht="30.75" x14ac:dyDescent="0.2">
      <c r="A2612" s="1990" t="s">
        <v>17</v>
      </c>
      <c r="B2612" s="1974" t="s">
        <v>14</v>
      </c>
      <c r="C2612" s="1976"/>
      <c r="D2612" s="1976"/>
      <c r="E2612" s="1978"/>
      <c r="F2612" s="1978"/>
      <c r="G2612" s="1977" t="s">
        <v>3717</v>
      </c>
      <c r="H2612" s="1977" t="s">
        <v>101</v>
      </c>
      <c r="I2612" s="1979" t="s">
        <v>102</v>
      </c>
      <c r="J2612" s="1995">
        <v>1</v>
      </c>
      <c r="K2612" s="1986">
        <v>45323</v>
      </c>
      <c r="L2612" s="1986">
        <v>45747</v>
      </c>
      <c r="M2612" s="1982">
        <f t="shared" si="99"/>
        <v>60.571428571428569</v>
      </c>
      <c r="N2612" s="1983">
        <v>1</v>
      </c>
      <c r="O2612" s="1979" t="s">
        <v>3718</v>
      </c>
      <c r="P2612" s="1983">
        <f t="shared" si="101"/>
        <v>1</v>
      </c>
      <c r="Q2612" s="1984" t="str" cm="1">
        <f t="array" aca="1" ref="Q2612" ca="1">IF(ISNUMBER(P2612),IF(P2612=100%,"CUMPLIDA",IF(AND(ISNUMBER(L2612),ISNUMBER(INDIRECT("FECHA_"&amp;$B2612,1))), IF(L2612&lt;=INDIRECT("FECHA_"&amp;$B2612,1),"INCUMPLIDA","PROCESO"), "VERIFICAR FECHA")),"SIN VALOR AVANCE")</f>
        <v>CUMPLIDA</v>
      </c>
    </row>
    <row r="2613" spans="1:17" ht="30.75" x14ac:dyDescent="0.2">
      <c r="A2613" s="1990" t="s">
        <v>17</v>
      </c>
      <c r="B2613" s="1974" t="s">
        <v>14</v>
      </c>
      <c r="C2613" s="1976"/>
      <c r="D2613" s="1976"/>
      <c r="E2613" s="1978"/>
      <c r="F2613" s="1978"/>
      <c r="G2613" s="1977" t="s">
        <v>3719</v>
      </c>
      <c r="H2613" s="1977" t="s">
        <v>238</v>
      </c>
      <c r="I2613" s="1979" t="s">
        <v>239</v>
      </c>
      <c r="J2613" s="1995">
        <v>1</v>
      </c>
      <c r="K2613" s="1986">
        <v>45231</v>
      </c>
      <c r="L2613" s="1986">
        <v>45747</v>
      </c>
      <c r="M2613" s="1982">
        <f t="shared" si="99"/>
        <v>73.714285714285708</v>
      </c>
      <c r="N2613" s="1983">
        <v>1</v>
      </c>
      <c r="O2613" s="1979" t="s">
        <v>3718</v>
      </c>
      <c r="P2613" s="1983">
        <f t="shared" si="101"/>
        <v>1</v>
      </c>
      <c r="Q2613" s="1984" t="str" cm="1">
        <f t="array" aca="1" ref="Q2613" ca="1">IF(ISNUMBER(P2613),IF(P2613=100%,"CUMPLIDA",IF(AND(ISNUMBER(L2613),ISNUMBER(INDIRECT("FECHA_"&amp;$B2613,1))), IF(L2613&lt;=INDIRECT("FECHA_"&amp;$B2613,1),"INCUMPLIDA","PROCESO"), "VERIFICAR FECHA")),"SIN VALOR AVANCE")</f>
        <v>CUMPLIDA</v>
      </c>
    </row>
    <row r="2614" spans="1:17" ht="30.75" x14ac:dyDescent="0.2">
      <c r="A2614" s="1990" t="s">
        <v>17</v>
      </c>
      <c r="B2614" s="1974" t="s">
        <v>14</v>
      </c>
      <c r="C2614" s="1976"/>
      <c r="D2614" s="1976"/>
      <c r="E2614" s="1978"/>
      <c r="F2614" s="1978"/>
      <c r="G2614" s="1977" t="s">
        <v>3577</v>
      </c>
      <c r="H2614" s="1977" t="s">
        <v>104</v>
      </c>
      <c r="I2614" s="1979" t="s">
        <v>105</v>
      </c>
      <c r="J2614" s="1995">
        <v>1</v>
      </c>
      <c r="K2614" s="1986">
        <v>45323</v>
      </c>
      <c r="L2614" s="1986">
        <v>45747</v>
      </c>
      <c r="M2614" s="1982">
        <f t="shared" si="99"/>
        <v>60.571428571428569</v>
      </c>
      <c r="N2614" s="1983">
        <v>1</v>
      </c>
      <c r="O2614" s="1979" t="s">
        <v>3716</v>
      </c>
      <c r="P2614" s="1983">
        <f t="shared" si="101"/>
        <v>1</v>
      </c>
      <c r="Q2614" s="1984" t="str" cm="1">
        <f t="array" aca="1" ref="Q2614" ca="1">IF(ISNUMBER(P2614),IF(P2614=100%,"CUMPLIDA",IF(AND(ISNUMBER(L2614),ISNUMBER(INDIRECT("FECHA_"&amp;$B2614,1))), IF(L2614&lt;=INDIRECT("FECHA_"&amp;$B2614,1),"INCUMPLIDA","PROCESO"), "VERIFICAR FECHA")),"SIN VALOR AVANCE")</f>
        <v>CUMPLIDA</v>
      </c>
    </row>
    <row r="2615" spans="1:17" ht="30.75" x14ac:dyDescent="0.2">
      <c r="A2615" s="1990" t="s">
        <v>17</v>
      </c>
      <c r="B2615" s="1974" t="s">
        <v>14</v>
      </c>
      <c r="C2615" s="1976"/>
      <c r="D2615" s="1976"/>
      <c r="E2615" s="1978"/>
      <c r="F2615" s="1978"/>
      <c r="G2615" s="1977" t="s">
        <v>3578</v>
      </c>
      <c r="H2615" s="1977" t="s">
        <v>106</v>
      </c>
      <c r="I2615" s="1979" t="s">
        <v>107</v>
      </c>
      <c r="J2615" s="1995">
        <v>1</v>
      </c>
      <c r="K2615" s="1986">
        <v>45231</v>
      </c>
      <c r="L2615" s="1986">
        <v>45747</v>
      </c>
      <c r="M2615" s="1982">
        <f t="shared" si="99"/>
        <v>73.714285714285708</v>
      </c>
      <c r="N2615" s="1983">
        <v>1</v>
      </c>
      <c r="O2615" s="1979" t="s">
        <v>3718</v>
      </c>
      <c r="P2615" s="1983">
        <f t="shared" si="101"/>
        <v>1</v>
      </c>
      <c r="Q2615" s="1984" t="str" cm="1">
        <f t="array" aca="1" ref="Q2615" ca="1">IF(ISNUMBER(P2615),IF(P2615=100%,"CUMPLIDA",IF(AND(ISNUMBER(L2615),ISNUMBER(INDIRECT("FECHA_"&amp;$B2615,1))), IF(L2615&lt;=INDIRECT("FECHA_"&amp;$B2615,1),"INCUMPLIDA","PROCESO"), "VERIFICAR FECHA")),"SIN VALOR AVANCE")</f>
        <v>CUMPLIDA</v>
      </c>
    </row>
    <row r="2616" spans="1:17" ht="60.75" x14ac:dyDescent="0.2">
      <c r="A2616" s="1990" t="s">
        <v>17</v>
      </c>
      <c r="B2616" s="1974" t="s">
        <v>14</v>
      </c>
      <c r="C2616" s="1976"/>
      <c r="D2616" s="1976"/>
      <c r="E2616" s="1978"/>
      <c r="F2616" s="1978"/>
      <c r="G2616" s="1977" t="s">
        <v>3579</v>
      </c>
      <c r="H2616" s="1977" t="s">
        <v>108</v>
      </c>
      <c r="I2616" s="1979" t="s">
        <v>109</v>
      </c>
      <c r="J2616" s="1995">
        <v>1</v>
      </c>
      <c r="K2616" s="1986">
        <v>45231</v>
      </c>
      <c r="L2616" s="1986">
        <v>45808</v>
      </c>
      <c r="M2616" s="1982">
        <f t="shared" si="99"/>
        <v>82.428571428571431</v>
      </c>
      <c r="N2616" s="1983">
        <v>0</v>
      </c>
      <c r="O2616" s="1979" t="s">
        <v>3720</v>
      </c>
      <c r="P2616" s="1983">
        <f t="shared" si="101"/>
        <v>0</v>
      </c>
      <c r="Q2616" s="1984" t="str" cm="1">
        <f t="array" aca="1" ref="Q2616" ca="1">IF(ISNUMBER(P2616),IF(P2616=100%,"CUMPLIDA",IF(AND(ISNUMBER(L2616),ISNUMBER(INDIRECT("FECHA_"&amp;$B2616,1))), IF(L2616&lt;=INDIRECT("FECHA_"&amp;$B2616,1),"INCUMPLIDA","PROCESO"), "VERIFICAR FECHA")),"SIN VALOR AVANCE")</f>
        <v>PROCESO</v>
      </c>
    </row>
    <row r="2617" spans="1:17" ht="30.75" x14ac:dyDescent="0.2">
      <c r="A2617" s="1990" t="s">
        <v>17</v>
      </c>
      <c r="B2617" s="1974" t="s">
        <v>14</v>
      </c>
      <c r="C2617" s="1976"/>
      <c r="D2617" s="1976"/>
      <c r="E2617" s="1978"/>
      <c r="F2617" s="1978"/>
      <c r="G2617" s="1977" t="s">
        <v>3580</v>
      </c>
      <c r="H2617" s="1977" t="s">
        <v>111</v>
      </c>
      <c r="I2617" s="1979" t="s">
        <v>112</v>
      </c>
      <c r="J2617" s="1995">
        <v>2</v>
      </c>
      <c r="K2617" s="1986">
        <v>45839</v>
      </c>
      <c r="L2617" s="1986">
        <v>46022</v>
      </c>
      <c r="M2617" s="1982">
        <f t="shared" si="99"/>
        <v>26.142857142857142</v>
      </c>
      <c r="N2617" s="1983">
        <v>0</v>
      </c>
      <c r="O2617" s="1979" t="s">
        <v>3718</v>
      </c>
      <c r="P2617" s="1983">
        <f t="shared" si="101"/>
        <v>0</v>
      </c>
      <c r="Q2617" s="1984" t="str" cm="1">
        <f t="array" aca="1" ref="Q2617" ca="1">IF(ISNUMBER(P2617),IF(P2617=100%,"CUMPLIDA",IF(AND(ISNUMBER(L2617),ISNUMBER(INDIRECT("FECHA_"&amp;$B2617,1))), IF(L2617&lt;=INDIRECT("FECHA_"&amp;$B2617,1),"INCUMPLIDA","PROCESO"), "VERIFICAR FECHA")),"SIN VALOR AVANCE")</f>
        <v>PROCESO</v>
      </c>
    </row>
    <row r="2618" spans="1:17" ht="45" x14ac:dyDescent="0.2">
      <c r="A2618" s="1990" t="s">
        <v>17</v>
      </c>
      <c r="B2618" s="1974" t="s">
        <v>14</v>
      </c>
      <c r="C2618" s="1976"/>
      <c r="D2618" s="1976"/>
      <c r="E2618" s="1978"/>
      <c r="F2618" s="1978"/>
      <c r="G2618" s="1977" t="s">
        <v>3581</v>
      </c>
      <c r="H2618" s="1977" t="s">
        <v>115</v>
      </c>
      <c r="I2618" s="1979" t="s">
        <v>116</v>
      </c>
      <c r="J2618" s="1995">
        <v>1</v>
      </c>
      <c r="K2618" s="1986">
        <v>45839</v>
      </c>
      <c r="L2618" s="1986">
        <v>46022</v>
      </c>
      <c r="M2618" s="1982">
        <f t="shared" si="99"/>
        <v>26.142857142857142</v>
      </c>
      <c r="N2618" s="1983">
        <v>0</v>
      </c>
      <c r="O2618" s="1979" t="s">
        <v>3716</v>
      </c>
      <c r="P2618" s="1983">
        <f t="shared" si="101"/>
        <v>0</v>
      </c>
      <c r="Q2618" s="1984" t="str" cm="1">
        <f t="array" aca="1" ref="Q2618" ca="1">IF(ISNUMBER(P2618),IF(P2618=100%,"CUMPLIDA",IF(AND(ISNUMBER(L2618),ISNUMBER(INDIRECT("FECHA_"&amp;$B2618,1))), IF(L2618&lt;=INDIRECT("FECHA_"&amp;$B2618,1),"INCUMPLIDA","PROCESO"), "VERIFICAR FECHA")),"SIN VALOR AVANCE")</f>
        <v>PROCESO</v>
      </c>
    </row>
    <row r="2619" spans="1:17" ht="120" x14ac:dyDescent="0.2">
      <c r="A2619" s="1990" t="s">
        <v>17</v>
      </c>
      <c r="B2619" s="1974" t="s">
        <v>14</v>
      </c>
      <c r="C2619" s="1976"/>
      <c r="D2619" s="1976"/>
      <c r="E2619" s="1978"/>
      <c r="F2619" s="1978"/>
      <c r="G2619" s="1977" t="s">
        <v>3582</v>
      </c>
      <c r="H2619" s="1977" t="s">
        <v>118</v>
      </c>
      <c r="I2619" s="1979" t="s">
        <v>119</v>
      </c>
      <c r="J2619" s="1995">
        <v>2</v>
      </c>
      <c r="K2619" s="1986">
        <v>45839</v>
      </c>
      <c r="L2619" s="1986">
        <v>46022</v>
      </c>
      <c r="M2619" s="1982">
        <f t="shared" si="99"/>
        <v>26.142857142857142</v>
      </c>
      <c r="N2619" s="1983">
        <v>0</v>
      </c>
      <c r="O2619" s="1979" t="s">
        <v>3720</v>
      </c>
      <c r="P2619" s="1983">
        <f t="shared" si="101"/>
        <v>0</v>
      </c>
      <c r="Q2619" s="1984" t="str" cm="1">
        <f t="array" aca="1" ref="Q2619" ca="1">IF(ISNUMBER(P2619),IF(P2619=100%,"CUMPLIDA",IF(AND(ISNUMBER(L2619),ISNUMBER(INDIRECT("FECHA_"&amp;$B2619,1))), IF(L2619&lt;=INDIRECT("FECHA_"&amp;$B2619,1),"INCUMPLIDA","PROCESO"), "VERIFICAR FECHA")),"SIN VALOR AVANCE")</f>
        <v>PROCESO</v>
      </c>
    </row>
    <row r="2620" spans="1:17" ht="75" x14ac:dyDescent="0.2">
      <c r="A2620" s="1990" t="s">
        <v>17</v>
      </c>
      <c r="B2620" s="1974" t="s">
        <v>14</v>
      </c>
      <c r="C2620" s="1976"/>
      <c r="D2620" s="1976"/>
      <c r="E2620" s="1998" t="s">
        <v>3733</v>
      </c>
      <c r="F2620" s="1978"/>
      <c r="G2620" s="1977" t="s">
        <v>3734</v>
      </c>
      <c r="H2620" s="1977" t="s">
        <v>3735</v>
      </c>
      <c r="I2620" s="1979" t="s">
        <v>3736</v>
      </c>
      <c r="J2620" s="1995">
        <v>6</v>
      </c>
      <c r="K2620" s="1981">
        <v>45108</v>
      </c>
      <c r="L2620" s="1981">
        <v>45291</v>
      </c>
      <c r="M2620" s="1982">
        <f t="shared" si="99"/>
        <v>26.142857142857142</v>
      </c>
      <c r="N2620" s="1983">
        <v>1</v>
      </c>
      <c r="O2620" s="1979" t="s">
        <v>3712</v>
      </c>
      <c r="P2620" s="1983">
        <f t="shared" si="101"/>
        <v>1</v>
      </c>
      <c r="Q2620" s="1984" t="str" cm="1">
        <f t="array" aca="1" ref="Q2620" ca="1">IF(ISNUMBER(P2620),IF(P2620=100%,"CUMPLIDA",IF(AND(ISNUMBER(L2620),ISNUMBER(INDIRECT("FECHA_"&amp;$B2620,1))), IF(L2620&lt;=INDIRECT("FECHA_"&amp;$B2620,1),"INCUMPLIDA","PROCESO"), "VERIFICAR FECHA")),"SIN VALOR AVANCE")</f>
        <v>CUMPLIDA</v>
      </c>
    </row>
    <row r="2621" spans="1:17" ht="60.75" x14ac:dyDescent="0.2">
      <c r="A2621" s="1990" t="s">
        <v>17</v>
      </c>
      <c r="B2621" s="1974" t="s">
        <v>14</v>
      </c>
      <c r="C2621" s="1976"/>
      <c r="D2621" s="1976"/>
      <c r="E2621" s="1998"/>
      <c r="F2621" s="1978"/>
      <c r="G2621" s="1977" t="s">
        <v>3713</v>
      </c>
      <c r="H2621" s="1977" t="s">
        <v>3457</v>
      </c>
      <c r="I2621" s="1979" t="s">
        <v>92</v>
      </c>
      <c r="J2621" s="1995">
        <v>1</v>
      </c>
      <c r="K2621" s="1981">
        <v>45231</v>
      </c>
      <c r="L2621" s="1981">
        <v>45504</v>
      </c>
      <c r="M2621" s="1982">
        <f t="shared" si="99"/>
        <v>39</v>
      </c>
      <c r="N2621" s="1983">
        <v>1</v>
      </c>
      <c r="O2621" s="1979" t="s">
        <v>3732</v>
      </c>
      <c r="P2621" s="1983">
        <f t="shared" si="101"/>
        <v>1</v>
      </c>
      <c r="Q2621" s="1984" t="str" cm="1">
        <f t="array" aca="1" ref="Q2621" ca="1">IF(ISNUMBER(P2621),IF(P2621=100%,"CUMPLIDA",IF(AND(ISNUMBER(L2621),ISNUMBER(INDIRECT("FECHA_"&amp;$B2621,1))), IF(L2621&lt;=INDIRECT("FECHA_"&amp;$B2621,1),"INCUMPLIDA","PROCESO"), "VERIFICAR FECHA")),"SIN VALOR AVANCE")</f>
        <v>CUMPLIDA</v>
      </c>
    </row>
    <row r="2622" spans="1:17" ht="30.75" x14ac:dyDescent="0.2">
      <c r="A2622" s="1990" t="s">
        <v>17</v>
      </c>
      <c r="B2622" s="1974" t="s">
        <v>14</v>
      </c>
      <c r="C2622" s="1976"/>
      <c r="D2622" s="1976"/>
      <c r="E2622" s="1998"/>
      <c r="F2622" s="1978"/>
      <c r="G2622" s="1977" t="s">
        <v>3715</v>
      </c>
      <c r="H2622" s="1977" t="s">
        <v>2168</v>
      </c>
      <c r="I2622" s="1979" t="s">
        <v>99</v>
      </c>
      <c r="J2622" s="1995">
        <v>1</v>
      </c>
      <c r="K2622" s="1986">
        <v>45323</v>
      </c>
      <c r="L2622" s="1986">
        <v>45747</v>
      </c>
      <c r="M2622" s="1982">
        <f t="shared" si="99"/>
        <v>60.571428571428569</v>
      </c>
      <c r="N2622" s="1983">
        <v>1</v>
      </c>
      <c r="O2622" s="1979" t="s">
        <v>3716</v>
      </c>
      <c r="P2622" s="1983">
        <f t="shared" si="101"/>
        <v>1</v>
      </c>
      <c r="Q2622" s="1984" t="str" cm="1">
        <f t="array" aca="1" ref="Q2622" ca="1">IF(ISNUMBER(P2622),IF(P2622=100%,"CUMPLIDA",IF(AND(ISNUMBER(L2622),ISNUMBER(INDIRECT("FECHA_"&amp;$B2622,1))), IF(L2622&lt;=INDIRECT("FECHA_"&amp;$B2622,1),"INCUMPLIDA","PROCESO"), "VERIFICAR FECHA")),"SIN VALOR AVANCE")</f>
        <v>CUMPLIDA</v>
      </c>
    </row>
    <row r="2623" spans="1:17" ht="30.75" x14ac:dyDescent="0.2">
      <c r="A2623" s="1990" t="s">
        <v>17</v>
      </c>
      <c r="B2623" s="1974" t="s">
        <v>14</v>
      </c>
      <c r="C2623" s="1976"/>
      <c r="D2623" s="1976"/>
      <c r="E2623" s="1998"/>
      <c r="F2623" s="1978"/>
      <c r="G2623" s="1977" t="s">
        <v>3717</v>
      </c>
      <c r="H2623" s="1977" t="s">
        <v>101</v>
      </c>
      <c r="I2623" s="1979" t="s">
        <v>102</v>
      </c>
      <c r="J2623" s="1995">
        <v>1</v>
      </c>
      <c r="K2623" s="1986">
        <v>45323</v>
      </c>
      <c r="L2623" s="1986">
        <v>45747</v>
      </c>
      <c r="M2623" s="1982">
        <f t="shared" si="99"/>
        <v>60.571428571428569</v>
      </c>
      <c r="N2623" s="1983">
        <v>1</v>
      </c>
      <c r="O2623" s="1979" t="s">
        <v>3718</v>
      </c>
      <c r="P2623" s="1983">
        <v>1</v>
      </c>
      <c r="Q2623" s="1984" t="str" cm="1">
        <f t="array" aca="1" ref="Q2623" ca="1">IF(ISNUMBER(P2623),IF(P2623=100%,"CUMPLIDA",IF(AND(ISNUMBER(L2623),ISNUMBER(INDIRECT("FECHA_"&amp;$B2623,1))), IF(L2623&lt;=INDIRECT("FECHA_"&amp;$B2623,1),"INCUMPLIDA","PROCESO"), "VERIFICAR FECHA")),"SIN VALOR AVANCE")</f>
        <v>CUMPLIDA</v>
      </c>
    </row>
    <row r="2624" spans="1:17" ht="30.75" x14ac:dyDescent="0.2">
      <c r="A2624" s="1990" t="s">
        <v>17</v>
      </c>
      <c r="B2624" s="1974" t="s">
        <v>14</v>
      </c>
      <c r="C2624" s="1976"/>
      <c r="D2624" s="1976"/>
      <c r="E2624" s="1998"/>
      <c r="F2624" s="1978"/>
      <c r="G2624" s="1977" t="s">
        <v>3719</v>
      </c>
      <c r="H2624" s="1977" t="s">
        <v>238</v>
      </c>
      <c r="I2624" s="1979" t="s">
        <v>239</v>
      </c>
      <c r="J2624" s="1995">
        <v>1</v>
      </c>
      <c r="K2624" s="1986">
        <v>45231</v>
      </c>
      <c r="L2624" s="1986">
        <v>45747</v>
      </c>
      <c r="M2624" s="1982">
        <f t="shared" si="99"/>
        <v>73.714285714285708</v>
      </c>
      <c r="N2624" s="1983">
        <v>1</v>
      </c>
      <c r="O2624" s="1979" t="s">
        <v>3718</v>
      </c>
      <c r="P2624" s="1983">
        <v>1</v>
      </c>
      <c r="Q2624" s="1984" t="str" cm="1">
        <f t="array" aca="1" ref="Q2624" ca="1">IF(ISNUMBER(P2624),IF(P2624=100%,"CUMPLIDA",IF(AND(ISNUMBER(L2624),ISNUMBER(INDIRECT("FECHA_"&amp;$B2624,1))), IF(L2624&lt;=INDIRECT("FECHA_"&amp;$B2624,1),"INCUMPLIDA","PROCESO"), "VERIFICAR FECHA")),"SIN VALOR AVANCE")</f>
        <v>CUMPLIDA</v>
      </c>
    </row>
    <row r="2625" spans="1:17" ht="30.75" x14ac:dyDescent="0.2">
      <c r="A2625" s="1990" t="s">
        <v>17</v>
      </c>
      <c r="B2625" s="1974" t="s">
        <v>14</v>
      </c>
      <c r="C2625" s="1976"/>
      <c r="D2625" s="1976"/>
      <c r="E2625" s="1998"/>
      <c r="F2625" s="1978"/>
      <c r="G2625" s="1977" t="s">
        <v>3577</v>
      </c>
      <c r="H2625" s="1977" t="s">
        <v>104</v>
      </c>
      <c r="I2625" s="1979" t="s">
        <v>105</v>
      </c>
      <c r="J2625" s="1995">
        <v>1</v>
      </c>
      <c r="K2625" s="1986">
        <v>45323</v>
      </c>
      <c r="L2625" s="1986">
        <v>45747</v>
      </c>
      <c r="M2625" s="1982">
        <f t="shared" si="99"/>
        <v>60.571428571428569</v>
      </c>
      <c r="N2625" s="1983">
        <v>1</v>
      </c>
      <c r="O2625" s="1979" t="s">
        <v>3716</v>
      </c>
      <c r="P2625" s="1983">
        <v>1</v>
      </c>
      <c r="Q2625" s="1984" t="str" cm="1">
        <f t="array" aca="1" ref="Q2625" ca="1">IF(ISNUMBER(P2625),IF(P2625=100%,"CUMPLIDA",IF(AND(ISNUMBER(L2625),ISNUMBER(INDIRECT("FECHA_"&amp;$B2625,1))), IF(L2625&lt;=INDIRECT("FECHA_"&amp;$B2625,1),"INCUMPLIDA","PROCESO"), "VERIFICAR FECHA")),"SIN VALOR AVANCE")</f>
        <v>CUMPLIDA</v>
      </c>
    </row>
    <row r="2626" spans="1:17" ht="30.75" x14ac:dyDescent="0.2">
      <c r="A2626" s="1990" t="s">
        <v>17</v>
      </c>
      <c r="B2626" s="1974" t="s">
        <v>14</v>
      </c>
      <c r="C2626" s="1976"/>
      <c r="D2626" s="1976"/>
      <c r="E2626" s="1998"/>
      <c r="F2626" s="1978"/>
      <c r="G2626" s="1977" t="s">
        <v>3578</v>
      </c>
      <c r="H2626" s="1977" t="s">
        <v>106</v>
      </c>
      <c r="I2626" s="1979" t="s">
        <v>107</v>
      </c>
      <c r="J2626" s="1995">
        <v>1</v>
      </c>
      <c r="K2626" s="1986">
        <v>45231</v>
      </c>
      <c r="L2626" s="1986">
        <v>45747</v>
      </c>
      <c r="M2626" s="1982">
        <f t="shared" si="99"/>
        <v>73.714285714285708</v>
      </c>
      <c r="N2626" s="1983">
        <v>1</v>
      </c>
      <c r="O2626" s="1979" t="s">
        <v>3718</v>
      </c>
      <c r="P2626" s="1983">
        <v>1</v>
      </c>
      <c r="Q2626" s="1984" t="str" cm="1">
        <f t="array" aca="1" ref="Q2626" ca="1">IF(ISNUMBER(P2626),IF(P2626=100%,"CUMPLIDA",IF(AND(ISNUMBER(L2626),ISNUMBER(INDIRECT("FECHA_"&amp;$B2626,1))), IF(L2626&lt;=INDIRECT("FECHA_"&amp;$B2626,1),"INCUMPLIDA","PROCESO"), "VERIFICAR FECHA")),"SIN VALOR AVANCE")</f>
        <v>CUMPLIDA</v>
      </c>
    </row>
    <row r="2627" spans="1:17" ht="60.75" x14ac:dyDescent="0.2">
      <c r="A2627" s="1990" t="s">
        <v>17</v>
      </c>
      <c r="B2627" s="1974" t="s">
        <v>14</v>
      </c>
      <c r="C2627" s="1976"/>
      <c r="D2627" s="1976"/>
      <c r="E2627" s="1998"/>
      <c r="F2627" s="1978"/>
      <c r="G2627" s="1977" t="s">
        <v>3579</v>
      </c>
      <c r="H2627" s="1977" t="s">
        <v>108</v>
      </c>
      <c r="I2627" s="1979" t="s">
        <v>109</v>
      </c>
      <c r="J2627" s="1995">
        <v>1</v>
      </c>
      <c r="K2627" s="1986">
        <v>45231</v>
      </c>
      <c r="L2627" s="1986">
        <v>45808</v>
      </c>
      <c r="M2627" s="1982">
        <f t="shared" si="99"/>
        <v>82.428571428571431</v>
      </c>
      <c r="N2627" s="1983">
        <v>0</v>
      </c>
      <c r="O2627" s="1979" t="s">
        <v>3720</v>
      </c>
      <c r="P2627" s="1983">
        <f t="shared" ref="P2627:P2690" si="102">IF(B2627="ITRC",N2627,N2627/J2627)</f>
        <v>0</v>
      </c>
      <c r="Q2627" s="1984" t="str" cm="1">
        <f t="array" aca="1" ref="Q2627" ca="1">IF(ISNUMBER(P2627),IF(P2627=100%,"CUMPLIDA",IF(AND(ISNUMBER(L2627),ISNUMBER(INDIRECT("FECHA_"&amp;$B2627,1))), IF(L2627&lt;=INDIRECT("FECHA_"&amp;$B2627,1),"INCUMPLIDA","PROCESO"), "VERIFICAR FECHA")),"SIN VALOR AVANCE")</f>
        <v>PROCESO</v>
      </c>
    </row>
    <row r="2628" spans="1:17" ht="30.75" x14ac:dyDescent="0.2">
      <c r="A2628" s="1990" t="s">
        <v>17</v>
      </c>
      <c r="B2628" s="1974" t="s">
        <v>14</v>
      </c>
      <c r="C2628" s="1976"/>
      <c r="D2628" s="1976"/>
      <c r="E2628" s="1998"/>
      <c r="F2628" s="1978"/>
      <c r="G2628" s="1977" t="s">
        <v>3580</v>
      </c>
      <c r="H2628" s="1977" t="s">
        <v>111</v>
      </c>
      <c r="I2628" s="1979" t="s">
        <v>112</v>
      </c>
      <c r="J2628" s="1995">
        <v>2</v>
      </c>
      <c r="K2628" s="1986">
        <v>45839</v>
      </c>
      <c r="L2628" s="1986">
        <v>46022</v>
      </c>
      <c r="M2628" s="1982">
        <f t="shared" si="99"/>
        <v>26.142857142857142</v>
      </c>
      <c r="N2628" s="1983">
        <v>0</v>
      </c>
      <c r="O2628" s="1979" t="s">
        <v>3718</v>
      </c>
      <c r="P2628" s="1983">
        <f t="shared" si="102"/>
        <v>0</v>
      </c>
      <c r="Q2628" s="1984" t="str" cm="1">
        <f t="array" aca="1" ref="Q2628" ca="1">IF(ISNUMBER(P2628),IF(P2628=100%,"CUMPLIDA",IF(AND(ISNUMBER(L2628),ISNUMBER(INDIRECT("FECHA_"&amp;$B2628,1))), IF(L2628&lt;=INDIRECT("FECHA_"&amp;$B2628,1),"INCUMPLIDA","PROCESO"), "VERIFICAR FECHA")),"SIN VALOR AVANCE")</f>
        <v>PROCESO</v>
      </c>
    </row>
    <row r="2629" spans="1:17" ht="45" x14ac:dyDescent="0.2">
      <c r="A2629" s="1990" t="s">
        <v>17</v>
      </c>
      <c r="B2629" s="1974" t="s">
        <v>14</v>
      </c>
      <c r="C2629" s="1976"/>
      <c r="D2629" s="1976"/>
      <c r="E2629" s="1998"/>
      <c r="F2629" s="1978"/>
      <c r="G2629" s="1977" t="s">
        <v>3581</v>
      </c>
      <c r="H2629" s="1977" t="s">
        <v>115</v>
      </c>
      <c r="I2629" s="1979" t="s">
        <v>116</v>
      </c>
      <c r="J2629" s="1995">
        <v>1</v>
      </c>
      <c r="K2629" s="1986">
        <v>45839</v>
      </c>
      <c r="L2629" s="1986">
        <v>46022</v>
      </c>
      <c r="M2629" s="1982">
        <f t="shared" si="99"/>
        <v>26.142857142857142</v>
      </c>
      <c r="N2629" s="1983">
        <v>0</v>
      </c>
      <c r="O2629" s="1979" t="s">
        <v>3716</v>
      </c>
      <c r="P2629" s="1983">
        <f t="shared" si="102"/>
        <v>0</v>
      </c>
      <c r="Q2629" s="1984" t="str" cm="1">
        <f t="array" aca="1" ref="Q2629" ca="1">IF(ISNUMBER(P2629),IF(P2629=100%,"CUMPLIDA",IF(AND(ISNUMBER(L2629),ISNUMBER(INDIRECT("FECHA_"&amp;$B2629,1))), IF(L2629&lt;=INDIRECT("FECHA_"&amp;$B2629,1),"INCUMPLIDA","PROCESO"), "VERIFICAR FECHA")),"SIN VALOR AVANCE")</f>
        <v>PROCESO</v>
      </c>
    </row>
    <row r="2630" spans="1:17" ht="120" x14ac:dyDescent="0.2">
      <c r="A2630" s="1990" t="s">
        <v>17</v>
      </c>
      <c r="B2630" s="1974" t="s">
        <v>14</v>
      </c>
      <c r="C2630" s="1976"/>
      <c r="D2630" s="1976"/>
      <c r="E2630" s="1998"/>
      <c r="F2630" s="1978"/>
      <c r="G2630" s="1977" t="s">
        <v>3582</v>
      </c>
      <c r="H2630" s="1977" t="s">
        <v>118</v>
      </c>
      <c r="I2630" s="1979" t="s">
        <v>119</v>
      </c>
      <c r="J2630" s="1995">
        <v>2</v>
      </c>
      <c r="K2630" s="1986">
        <v>45839</v>
      </c>
      <c r="L2630" s="1986">
        <v>46022</v>
      </c>
      <c r="M2630" s="1982">
        <f t="shared" si="99"/>
        <v>26.142857142857142</v>
      </c>
      <c r="N2630" s="1983">
        <v>0</v>
      </c>
      <c r="O2630" s="1979" t="s">
        <v>3720</v>
      </c>
      <c r="P2630" s="1983">
        <f t="shared" si="102"/>
        <v>0</v>
      </c>
      <c r="Q2630" s="1984" t="str" cm="1">
        <f t="array" aca="1" ref="Q2630" ca="1">IF(ISNUMBER(P2630),IF(P2630=100%,"CUMPLIDA",IF(AND(ISNUMBER(L2630),ISNUMBER(INDIRECT("FECHA_"&amp;$B2630,1))), IF(L2630&lt;=INDIRECT("FECHA_"&amp;$B2630,1),"INCUMPLIDA","PROCESO"), "VERIFICAR FECHA")),"SIN VALOR AVANCE")</f>
        <v>PROCESO</v>
      </c>
    </row>
    <row r="2631" spans="1:17" ht="105" x14ac:dyDescent="0.2">
      <c r="A2631" s="1990" t="s">
        <v>17</v>
      </c>
      <c r="B2631" s="1974" t="s">
        <v>14</v>
      </c>
      <c r="C2631" s="1976"/>
      <c r="D2631" s="1976"/>
      <c r="E2631" s="1998" t="s">
        <v>3737</v>
      </c>
      <c r="F2631" s="1978"/>
      <c r="G2631" s="1977" t="s">
        <v>3738</v>
      </c>
      <c r="H2631" s="1977" t="s">
        <v>3739</v>
      </c>
      <c r="I2631" s="1979" t="s">
        <v>3740</v>
      </c>
      <c r="J2631" s="1995">
        <v>1</v>
      </c>
      <c r="K2631" s="1981">
        <v>45108</v>
      </c>
      <c r="L2631" s="1981">
        <v>45657</v>
      </c>
      <c r="M2631" s="1982">
        <f t="shared" si="99"/>
        <v>78.428571428571431</v>
      </c>
      <c r="N2631" s="1983">
        <v>1</v>
      </c>
      <c r="O2631" s="1979" t="s">
        <v>3712</v>
      </c>
      <c r="P2631" s="1983">
        <f t="shared" si="102"/>
        <v>1</v>
      </c>
      <c r="Q2631" s="1984" t="str" cm="1">
        <f t="array" aca="1" ref="Q2631" ca="1">IF(ISNUMBER(P2631),IF(P2631=100%,"CUMPLIDA",IF(AND(ISNUMBER(L2631),ISNUMBER(INDIRECT("FECHA_"&amp;$B2631,1))), IF(L2631&lt;=INDIRECT("FECHA_"&amp;$B2631,1),"INCUMPLIDA","PROCESO"), "VERIFICAR FECHA")),"SIN VALOR AVANCE")</f>
        <v>CUMPLIDA</v>
      </c>
    </row>
    <row r="2632" spans="1:17" ht="75" x14ac:dyDescent="0.2">
      <c r="A2632" s="1990" t="s">
        <v>17</v>
      </c>
      <c r="B2632" s="1974" t="s">
        <v>14</v>
      </c>
      <c r="C2632" s="1976"/>
      <c r="D2632" s="1976"/>
      <c r="E2632" s="1998"/>
      <c r="F2632" s="1978"/>
      <c r="G2632" s="1977" t="s">
        <v>3741</v>
      </c>
      <c r="H2632" s="1977" t="s">
        <v>3742</v>
      </c>
      <c r="I2632" s="1979" t="s">
        <v>3743</v>
      </c>
      <c r="J2632" s="1995">
        <v>2</v>
      </c>
      <c r="K2632" s="1981">
        <v>45108</v>
      </c>
      <c r="L2632" s="1981">
        <v>45291</v>
      </c>
      <c r="M2632" s="1982">
        <f t="shared" si="99"/>
        <v>26.142857142857142</v>
      </c>
      <c r="N2632" s="1983">
        <v>1</v>
      </c>
      <c r="O2632" s="1979" t="s">
        <v>3685</v>
      </c>
      <c r="P2632" s="1983">
        <f t="shared" si="102"/>
        <v>1</v>
      </c>
      <c r="Q2632" s="1984" t="str" cm="1">
        <f t="array" aca="1" ref="Q2632" ca="1">IF(ISNUMBER(P2632),IF(P2632=100%,"CUMPLIDA",IF(AND(ISNUMBER(L2632),ISNUMBER(INDIRECT("FECHA_"&amp;$B2632,1))), IF(L2632&lt;=INDIRECT("FECHA_"&amp;$B2632,1),"INCUMPLIDA","PROCESO"), "VERIFICAR FECHA")),"SIN VALOR AVANCE")</f>
        <v>CUMPLIDA</v>
      </c>
    </row>
    <row r="2633" spans="1:17" ht="150" x14ac:dyDescent="0.2">
      <c r="A2633" s="1990" t="s">
        <v>17</v>
      </c>
      <c r="B2633" s="1974" t="s">
        <v>14</v>
      </c>
      <c r="C2633" s="1976"/>
      <c r="D2633" s="1976"/>
      <c r="E2633" s="1998" t="s">
        <v>3744</v>
      </c>
      <c r="F2633" s="1978"/>
      <c r="G2633" s="1977" t="s">
        <v>3745</v>
      </c>
      <c r="H2633" s="1977" t="s">
        <v>3746</v>
      </c>
      <c r="I2633" s="1979" t="s">
        <v>3747</v>
      </c>
      <c r="J2633" s="1995">
        <v>1</v>
      </c>
      <c r="K2633" s="1981">
        <v>45108</v>
      </c>
      <c r="L2633" s="1981">
        <v>45199</v>
      </c>
      <c r="M2633" s="1982">
        <f t="shared" si="99"/>
        <v>13</v>
      </c>
      <c r="N2633" s="1983">
        <v>1</v>
      </c>
      <c r="O2633" s="1979" t="s">
        <v>3685</v>
      </c>
      <c r="P2633" s="1983">
        <f t="shared" si="102"/>
        <v>1</v>
      </c>
      <c r="Q2633" s="1984" t="str" cm="1">
        <f t="array" aca="1" ref="Q2633" ca="1">IF(ISNUMBER(P2633),IF(P2633=100%,"CUMPLIDA",IF(AND(ISNUMBER(L2633),ISNUMBER(INDIRECT("FECHA_"&amp;$B2633,1))), IF(L2633&lt;=INDIRECT("FECHA_"&amp;$B2633,1),"INCUMPLIDA","PROCESO"), "VERIFICAR FECHA")),"SIN VALOR AVANCE")</f>
        <v>CUMPLIDA</v>
      </c>
    </row>
    <row r="2634" spans="1:17" ht="105" x14ac:dyDescent="0.2">
      <c r="A2634" s="1990" t="s">
        <v>17</v>
      </c>
      <c r="B2634" s="1974" t="s">
        <v>14</v>
      </c>
      <c r="C2634" s="1976"/>
      <c r="D2634" s="1976"/>
      <c r="E2634" s="1998"/>
      <c r="F2634" s="1978"/>
      <c r="G2634" s="1977" t="s">
        <v>3748</v>
      </c>
      <c r="H2634" s="1977" t="s">
        <v>3749</v>
      </c>
      <c r="I2634" s="1979" t="s">
        <v>3750</v>
      </c>
      <c r="J2634" s="1995">
        <v>1</v>
      </c>
      <c r="K2634" s="1981">
        <v>45139</v>
      </c>
      <c r="L2634" s="1981">
        <v>45291</v>
      </c>
      <c r="M2634" s="1982">
        <f t="shared" si="99"/>
        <v>21.714285714285715</v>
      </c>
      <c r="N2634" s="1983">
        <v>1</v>
      </c>
      <c r="O2634" s="1979" t="s">
        <v>3685</v>
      </c>
      <c r="P2634" s="1983">
        <f t="shared" si="102"/>
        <v>1</v>
      </c>
      <c r="Q2634" s="1984" t="str" cm="1">
        <f t="array" aca="1" ref="Q2634" ca="1">IF(ISNUMBER(P2634),IF(P2634=100%,"CUMPLIDA",IF(AND(ISNUMBER(L2634),ISNUMBER(INDIRECT("FECHA_"&amp;$B2634,1))), IF(L2634&lt;=INDIRECT("FECHA_"&amp;$B2634,1),"INCUMPLIDA","PROCESO"), "VERIFICAR FECHA")),"SIN VALOR AVANCE")</f>
        <v>CUMPLIDA</v>
      </c>
    </row>
    <row r="2635" spans="1:17" ht="210" x14ac:dyDescent="0.2">
      <c r="A2635" s="1990" t="s">
        <v>17</v>
      </c>
      <c r="B2635" s="1974" t="s">
        <v>14</v>
      </c>
      <c r="C2635" s="1976" t="s">
        <v>3751</v>
      </c>
      <c r="D2635" s="1976" t="s">
        <v>2855</v>
      </c>
      <c r="E2635" s="1978" t="s">
        <v>3752</v>
      </c>
      <c r="F2635" s="1978" t="s">
        <v>3753</v>
      </c>
      <c r="G2635" s="1977" t="s">
        <v>3754</v>
      </c>
      <c r="H2635" s="1977" t="s">
        <v>6169</v>
      </c>
      <c r="I2635" s="1999" t="s">
        <v>6170</v>
      </c>
      <c r="J2635" s="1995" t="s">
        <v>6171</v>
      </c>
      <c r="K2635" s="1981">
        <v>45536</v>
      </c>
      <c r="L2635" s="1981">
        <v>45900</v>
      </c>
      <c r="M2635" s="1982">
        <f t="shared" si="99"/>
        <v>52</v>
      </c>
      <c r="N2635" s="1983">
        <v>0.45</v>
      </c>
      <c r="O2635" s="1979" t="s">
        <v>3755</v>
      </c>
      <c r="P2635" s="1983">
        <f t="shared" si="102"/>
        <v>0.45</v>
      </c>
      <c r="Q2635" s="1984" t="str" cm="1">
        <f t="array" aca="1" ref="Q2635" ca="1">IF(ISNUMBER(P2635),IF(P2635=100%,"CUMPLIDA",IF(AND(ISNUMBER(L2635),ISNUMBER(INDIRECT("FECHA_"&amp;$B2635,1))), IF(L2635&lt;=INDIRECT("FECHA_"&amp;$B2635,1),"INCUMPLIDA","PROCESO"), "VERIFICAR FECHA")),"SIN VALOR AVANCE")</f>
        <v>PROCESO</v>
      </c>
    </row>
    <row r="2636" spans="1:17" ht="120.75" x14ac:dyDescent="0.2">
      <c r="A2636" s="1990" t="s">
        <v>17</v>
      </c>
      <c r="B2636" s="1974" t="s">
        <v>14</v>
      </c>
      <c r="C2636" s="1976"/>
      <c r="D2636" s="1976"/>
      <c r="E2636" s="1978"/>
      <c r="F2636" s="1978"/>
      <c r="G2636" s="1977" t="s">
        <v>3756</v>
      </c>
      <c r="H2636" s="1977" t="s">
        <v>3757</v>
      </c>
      <c r="I2636" s="1999" t="s">
        <v>3758</v>
      </c>
      <c r="J2636" s="1995">
        <v>1</v>
      </c>
      <c r="K2636" s="1981">
        <v>45413</v>
      </c>
      <c r="L2636" s="1981">
        <v>45657</v>
      </c>
      <c r="M2636" s="1982">
        <f t="shared" si="99"/>
        <v>34.857142857142854</v>
      </c>
      <c r="N2636" s="1983">
        <v>1</v>
      </c>
      <c r="O2636" s="1979" t="s">
        <v>3759</v>
      </c>
      <c r="P2636" s="1983">
        <f t="shared" si="102"/>
        <v>1</v>
      </c>
      <c r="Q2636" s="1984" t="str" cm="1">
        <f t="array" aca="1" ref="Q2636" ca="1">IF(ISNUMBER(P2636),IF(P2636=100%,"CUMPLIDA",IF(AND(ISNUMBER(L2636),ISNUMBER(INDIRECT("FECHA_"&amp;$B2636,1))), IF(L2636&lt;=INDIRECT("FECHA_"&amp;$B2636,1),"INCUMPLIDA","PROCESO"), "VERIFICAR FECHA")),"SIN VALOR AVANCE")</f>
        <v>CUMPLIDA</v>
      </c>
    </row>
    <row r="2637" spans="1:17" ht="345" x14ac:dyDescent="0.2">
      <c r="A2637" s="1990" t="s">
        <v>17</v>
      </c>
      <c r="B2637" s="1974" t="s">
        <v>14</v>
      </c>
      <c r="C2637" s="1976"/>
      <c r="D2637" s="1976"/>
      <c r="E2637" s="1978" t="s">
        <v>3760</v>
      </c>
      <c r="F2637" s="1978"/>
      <c r="G2637" s="1977" t="s">
        <v>3761</v>
      </c>
      <c r="H2637" s="1977" t="s">
        <v>3762</v>
      </c>
      <c r="I2637" s="1979" t="s">
        <v>3763</v>
      </c>
      <c r="J2637" s="1995">
        <v>3</v>
      </c>
      <c r="K2637" s="1981">
        <v>45383</v>
      </c>
      <c r="L2637" s="1981">
        <v>45657</v>
      </c>
      <c r="M2637" s="1982">
        <f t="shared" si="99"/>
        <v>39.142857142857146</v>
      </c>
      <c r="N2637" s="1983">
        <v>1</v>
      </c>
      <c r="O2637" s="1979" t="s">
        <v>3764</v>
      </c>
      <c r="P2637" s="1983">
        <f t="shared" si="102"/>
        <v>1</v>
      </c>
      <c r="Q2637" s="1984" t="str" cm="1">
        <f t="array" aca="1" ref="Q2637" ca="1">IF(ISNUMBER(P2637),IF(P2637=100%,"CUMPLIDA",IF(AND(ISNUMBER(L2637),ISNUMBER(INDIRECT("FECHA_"&amp;$B2637,1))), IF(L2637&lt;=INDIRECT("FECHA_"&amp;$B2637,1),"INCUMPLIDA","PROCESO"), "VERIFICAR FECHA")),"SIN VALOR AVANCE")</f>
        <v>CUMPLIDA</v>
      </c>
    </row>
    <row r="2638" spans="1:17" ht="165.75" x14ac:dyDescent="0.2">
      <c r="A2638" s="1990" t="s">
        <v>17</v>
      </c>
      <c r="B2638" s="1974" t="s">
        <v>14</v>
      </c>
      <c r="C2638" s="1976"/>
      <c r="D2638" s="1976"/>
      <c r="E2638" s="1978"/>
      <c r="F2638" s="1978"/>
      <c r="G2638" s="2011" t="s">
        <v>3765</v>
      </c>
      <c r="H2638" s="1977" t="s">
        <v>6172</v>
      </c>
      <c r="I2638" s="1979" t="s">
        <v>3766</v>
      </c>
      <c r="J2638" s="1995">
        <v>1</v>
      </c>
      <c r="K2638" s="1981">
        <v>45383</v>
      </c>
      <c r="L2638" s="1981">
        <v>45961</v>
      </c>
      <c r="M2638" s="1982">
        <f t="shared" si="99"/>
        <v>82.571428571428569</v>
      </c>
      <c r="N2638" s="1983">
        <v>0.25</v>
      </c>
      <c r="O2638" s="1979" t="s">
        <v>3767</v>
      </c>
      <c r="P2638" s="1983">
        <f t="shared" si="102"/>
        <v>0.25</v>
      </c>
      <c r="Q2638" s="1984" t="str" cm="1">
        <f t="array" aca="1" ref="Q2638" ca="1">IF(ISNUMBER(P2638),IF(P2638=100%,"CUMPLIDA",IF(AND(ISNUMBER(L2638),ISNUMBER(INDIRECT("FECHA_"&amp;$B2638,1))), IF(L2638&lt;=INDIRECT("FECHA_"&amp;$B2638,1),"INCUMPLIDA","PROCESO"), "VERIFICAR FECHA")),"SIN VALOR AVANCE")</f>
        <v>PROCESO</v>
      </c>
    </row>
    <row r="2639" spans="1:17" ht="255" x14ac:dyDescent="0.2">
      <c r="A2639" s="1990" t="s">
        <v>17</v>
      </c>
      <c r="B2639" s="1974" t="s">
        <v>14</v>
      </c>
      <c r="C2639" s="1976"/>
      <c r="D2639" s="1976"/>
      <c r="E2639" s="1978"/>
      <c r="F2639" s="1978"/>
      <c r="G2639" s="1977" t="s">
        <v>5672</v>
      </c>
      <c r="H2639" s="1977" t="s">
        <v>5670</v>
      </c>
      <c r="I2639" s="1979" t="s">
        <v>5669</v>
      </c>
      <c r="J2639" s="1995">
        <v>3</v>
      </c>
      <c r="K2639" s="1981">
        <v>45383</v>
      </c>
      <c r="L2639" s="1981">
        <v>45838</v>
      </c>
      <c r="M2639" s="1982">
        <f t="shared" si="99"/>
        <v>65</v>
      </c>
      <c r="N2639" s="1983">
        <v>0.28000000000000003</v>
      </c>
      <c r="O2639" s="1979" t="s">
        <v>5671</v>
      </c>
      <c r="P2639" s="1983">
        <f t="shared" si="102"/>
        <v>0.28000000000000003</v>
      </c>
      <c r="Q2639" s="1984" t="str" cm="1">
        <f t="array" aca="1" ref="Q2639" ca="1">IF(ISNUMBER(P2639),IF(P2639=100%,"CUMPLIDA",IF(AND(ISNUMBER(L2639),ISNUMBER(INDIRECT("FECHA_"&amp;$B2639,1))), IF(L2639&lt;=INDIRECT("FECHA_"&amp;$B2639,1),"INCUMPLIDA","PROCESO"), "VERIFICAR FECHA")),"SIN VALOR AVANCE")</f>
        <v>PROCESO</v>
      </c>
    </row>
    <row r="2640" spans="1:17" ht="165.75" x14ac:dyDescent="0.2">
      <c r="A2640" s="1990" t="s">
        <v>17</v>
      </c>
      <c r="B2640" s="1974" t="s">
        <v>14</v>
      </c>
      <c r="C2640" s="1976"/>
      <c r="D2640" s="1976"/>
      <c r="E2640" s="1978" t="s">
        <v>3769</v>
      </c>
      <c r="F2640" s="1978"/>
      <c r="G2640" s="2011" t="s">
        <v>3770</v>
      </c>
      <c r="H2640" s="2011" t="s">
        <v>5665</v>
      </c>
      <c r="I2640" s="1979" t="s">
        <v>5663</v>
      </c>
      <c r="J2640" s="1995" t="s">
        <v>5664</v>
      </c>
      <c r="K2640" s="1981">
        <v>45413</v>
      </c>
      <c r="L2640" s="1981">
        <v>45961</v>
      </c>
      <c r="M2640" s="1982">
        <f t="shared" si="99"/>
        <v>78.285714285714292</v>
      </c>
      <c r="N2640" s="1983">
        <v>0.7</v>
      </c>
      <c r="O2640" s="1979" t="s">
        <v>3767</v>
      </c>
      <c r="P2640" s="1983">
        <f t="shared" si="102"/>
        <v>0.7</v>
      </c>
      <c r="Q2640" s="1984" t="str" cm="1">
        <f t="array" aca="1" ref="Q2640" ca="1">IF(ISNUMBER(P2640),IF(P2640=100%,"CUMPLIDA",IF(AND(ISNUMBER(L2640),ISNUMBER(INDIRECT("FECHA_"&amp;$B2640,1))), IF(L2640&lt;=INDIRECT("FECHA_"&amp;$B2640,1),"INCUMPLIDA","PROCESO"), "VERIFICAR FECHA")),"SIN VALOR AVANCE")</f>
        <v>PROCESO</v>
      </c>
    </row>
    <row r="2641" spans="1:17" ht="120.75" x14ac:dyDescent="0.2">
      <c r="A2641" s="1990" t="s">
        <v>17</v>
      </c>
      <c r="B2641" s="1974" t="s">
        <v>14</v>
      </c>
      <c r="C2641" s="1976"/>
      <c r="D2641" s="1976"/>
      <c r="E2641" s="1978"/>
      <c r="F2641" s="1978"/>
      <c r="G2641" s="1977" t="s">
        <v>3771</v>
      </c>
      <c r="H2641" s="1977" t="s">
        <v>3772</v>
      </c>
      <c r="I2641" s="1979" t="s">
        <v>3758</v>
      </c>
      <c r="J2641" s="1995">
        <v>1</v>
      </c>
      <c r="K2641" s="1981">
        <v>45413</v>
      </c>
      <c r="L2641" s="1981">
        <v>45657</v>
      </c>
      <c r="M2641" s="1982">
        <f t="shared" si="99"/>
        <v>34.857142857142854</v>
      </c>
      <c r="N2641" s="1983">
        <v>1</v>
      </c>
      <c r="O2641" s="1979" t="s">
        <v>3759</v>
      </c>
      <c r="P2641" s="1983">
        <f t="shared" si="102"/>
        <v>1</v>
      </c>
      <c r="Q2641" s="1984" t="str" cm="1">
        <f t="array" aca="1" ref="Q2641" ca="1">IF(ISNUMBER(P2641),IF(P2641=100%,"CUMPLIDA",IF(AND(ISNUMBER(L2641),ISNUMBER(INDIRECT("FECHA_"&amp;$B2641,1))), IF(L2641&lt;=INDIRECT("FECHA_"&amp;$B2641,1),"INCUMPLIDA","PROCESO"), "VERIFICAR FECHA")),"SIN VALOR AVANCE")</f>
        <v>CUMPLIDA</v>
      </c>
    </row>
    <row r="2642" spans="1:17" ht="75.75" x14ac:dyDescent="0.2">
      <c r="A2642" s="1990" t="s">
        <v>17</v>
      </c>
      <c r="B2642" s="1974" t="s">
        <v>14</v>
      </c>
      <c r="C2642" s="1976"/>
      <c r="D2642" s="1976"/>
      <c r="E2642" s="1978" t="s">
        <v>3773</v>
      </c>
      <c r="F2642" s="1978"/>
      <c r="G2642" s="1977" t="s">
        <v>3774</v>
      </c>
      <c r="H2642" s="1977" t="s">
        <v>3775</v>
      </c>
      <c r="I2642" s="1979" t="s">
        <v>3776</v>
      </c>
      <c r="J2642" s="1995">
        <v>1</v>
      </c>
      <c r="K2642" s="1981">
        <v>45413</v>
      </c>
      <c r="L2642" s="1981">
        <v>45535</v>
      </c>
      <c r="M2642" s="1982">
        <f t="shared" si="99"/>
        <v>17.428571428571427</v>
      </c>
      <c r="N2642" s="1983">
        <v>1</v>
      </c>
      <c r="O2642" s="1979" t="s">
        <v>3764</v>
      </c>
      <c r="P2642" s="1983">
        <f t="shared" si="102"/>
        <v>1</v>
      </c>
      <c r="Q2642" s="1984" t="str" cm="1">
        <f t="array" aca="1" ref="Q2642" ca="1">IF(ISNUMBER(P2642),IF(P2642=100%,"CUMPLIDA",IF(AND(ISNUMBER(L2642),ISNUMBER(INDIRECT("FECHA_"&amp;$B2642,1))), IF(L2642&lt;=INDIRECT("FECHA_"&amp;$B2642,1),"INCUMPLIDA","PROCESO"), "VERIFICAR FECHA")),"SIN VALOR AVANCE")</f>
        <v>CUMPLIDA</v>
      </c>
    </row>
    <row r="2643" spans="1:17" ht="60.75" x14ac:dyDescent="0.2">
      <c r="A2643" s="1990" t="s">
        <v>17</v>
      </c>
      <c r="B2643" s="1974" t="s">
        <v>14</v>
      </c>
      <c r="C2643" s="1976"/>
      <c r="D2643" s="1976"/>
      <c r="E2643" s="1978"/>
      <c r="F2643" s="1978"/>
      <c r="G2643" s="1977" t="s">
        <v>3777</v>
      </c>
      <c r="H2643" s="1977" t="s">
        <v>3778</v>
      </c>
      <c r="I2643" s="1979" t="s">
        <v>1484</v>
      </c>
      <c r="J2643" s="1995">
        <v>1</v>
      </c>
      <c r="K2643" s="1981">
        <v>45413</v>
      </c>
      <c r="L2643" s="1981">
        <v>45535</v>
      </c>
      <c r="M2643" s="1982">
        <f t="shared" si="99"/>
        <v>17.428571428571427</v>
      </c>
      <c r="N2643" s="1983">
        <v>1</v>
      </c>
      <c r="O2643" s="1979" t="s">
        <v>3779</v>
      </c>
      <c r="P2643" s="1983">
        <f t="shared" si="102"/>
        <v>1</v>
      </c>
      <c r="Q2643" s="1984" t="str" cm="1">
        <f t="array" aca="1" ref="Q2643" ca="1">IF(ISNUMBER(P2643),IF(P2643=100%,"CUMPLIDA",IF(AND(ISNUMBER(L2643),ISNUMBER(INDIRECT("FECHA_"&amp;$B2643,1))), IF(L2643&lt;=INDIRECT("FECHA_"&amp;$B2643,1),"INCUMPLIDA","PROCESO"), "VERIFICAR FECHA")),"SIN VALOR AVANCE")</f>
        <v>CUMPLIDA</v>
      </c>
    </row>
    <row r="2644" spans="1:17" ht="120" x14ac:dyDescent="0.2">
      <c r="A2644" s="1990" t="s">
        <v>17</v>
      </c>
      <c r="B2644" s="1974" t="s">
        <v>14</v>
      </c>
      <c r="C2644" s="1976"/>
      <c r="D2644" s="1976"/>
      <c r="E2644" s="1978"/>
      <c r="F2644" s="1978"/>
      <c r="G2644" s="1977" t="s">
        <v>3780</v>
      </c>
      <c r="H2644" s="1977" t="s">
        <v>3781</v>
      </c>
      <c r="I2644" s="1979" t="s">
        <v>3782</v>
      </c>
      <c r="J2644" s="1995">
        <v>3</v>
      </c>
      <c r="K2644" s="1981">
        <v>45413</v>
      </c>
      <c r="L2644" s="1981">
        <v>45657</v>
      </c>
      <c r="M2644" s="1982">
        <f t="shared" ref="M2644:M2654" si="103">(L2644-K2644)/7</f>
        <v>34.857142857142854</v>
      </c>
      <c r="N2644" s="1983">
        <v>1</v>
      </c>
      <c r="O2644" s="1979" t="s">
        <v>3764</v>
      </c>
      <c r="P2644" s="1983">
        <f t="shared" si="102"/>
        <v>1</v>
      </c>
      <c r="Q2644" s="1984" t="str" cm="1">
        <f t="array" aca="1" ref="Q2644" ca="1">IF(ISNUMBER(P2644),IF(P2644=100%,"CUMPLIDA",IF(AND(ISNUMBER(L2644),ISNUMBER(INDIRECT("FECHA_"&amp;$B2644,1))), IF(L2644&lt;=INDIRECT("FECHA_"&amp;$B2644,1),"INCUMPLIDA","PROCESO"), "VERIFICAR FECHA")),"SIN VALOR AVANCE")</f>
        <v>CUMPLIDA</v>
      </c>
    </row>
    <row r="2645" spans="1:17" ht="210" x14ac:dyDescent="0.2">
      <c r="A2645" s="1990" t="s">
        <v>17</v>
      </c>
      <c r="B2645" s="1974" t="s">
        <v>14</v>
      </c>
      <c r="C2645" s="1976"/>
      <c r="D2645" s="1976"/>
      <c r="E2645" s="1978" t="s">
        <v>3783</v>
      </c>
      <c r="F2645" s="1978"/>
      <c r="G2645" s="1977" t="s">
        <v>3784</v>
      </c>
      <c r="H2645" s="1977" t="s">
        <v>3785</v>
      </c>
      <c r="I2645" s="1979" t="s">
        <v>3786</v>
      </c>
      <c r="J2645" s="1995">
        <v>4</v>
      </c>
      <c r="K2645" s="1981">
        <v>45413</v>
      </c>
      <c r="L2645" s="1981">
        <v>45535</v>
      </c>
      <c r="M2645" s="1982">
        <f t="shared" si="103"/>
        <v>17.428571428571427</v>
      </c>
      <c r="N2645" s="1983">
        <v>1</v>
      </c>
      <c r="O2645" s="1979" t="s">
        <v>3787</v>
      </c>
      <c r="P2645" s="1983">
        <f t="shared" si="102"/>
        <v>1</v>
      </c>
      <c r="Q2645" s="1984" t="str" cm="1">
        <f t="array" aca="1" ref="Q2645" ca="1">IF(ISNUMBER(P2645),IF(P2645=100%,"CUMPLIDA",IF(AND(ISNUMBER(L2645),ISNUMBER(INDIRECT("FECHA_"&amp;$B2645,1))), IF(L2645&lt;=INDIRECT("FECHA_"&amp;$B2645,1),"INCUMPLIDA","PROCESO"), "VERIFICAR FECHA")),"SIN VALOR AVANCE")</f>
        <v>CUMPLIDA</v>
      </c>
    </row>
    <row r="2646" spans="1:17" ht="75.75" x14ac:dyDescent="0.2">
      <c r="A2646" s="1990" t="s">
        <v>17</v>
      </c>
      <c r="B2646" s="1974" t="s">
        <v>14</v>
      </c>
      <c r="C2646" s="1976"/>
      <c r="D2646" s="1976"/>
      <c r="E2646" s="1978"/>
      <c r="F2646" s="1978"/>
      <c r="G2646" s="1977" t="s">
        <v>3788</v>
      </c>
      <c r="H2646" s="1977" t="s">
        <v>3789</v>
      </c>
      <c r="I2646" s="1979" t="s">
        <v>3790</v>
      </c>
      <c r="J2646" s="1995">
        <v>5</v>
      </c>
      <c r="K2646" s="1981">
        <v>45413</v>
      </c>
      <c r="L2646" s="1981">
        <v>45626</v>
      </c>
      <c r="M2646" s="1982">
        <f t="shared" si="103"/>
        <v>30.428571428571427</v>
      </c>
      <c r="N2646" s="1983">
        <v>1</v>
      </c>
      <c r="O2646" s="1979" t="s">
        <v>3764</v>
      </c>
      <c r="P2646" s="1983">
        <f t="shared" si="102"/>
        <v>1</v>
      </c>
      <c r="Q2646" s="1984" t="str" cm="1">
        <f t="array" aca="1" ref="Q2646" ca="1">IF(ISNUMBER(P2646),IF(P2646=100%,"CUMPLIDA",IF(AND(ISNUMBER(L2646),ISNUMBER(INDIRECT("FECHA_"&amp;$B2646,1))), IF(L2646&lt;=INDIRECT("FECHA_"&amp;$B2646,1),"INCUMPLIDA","PROCESO"), "VERIFICAR FECHA")),"SIN VALOR AVANCE")</f>
        <v>CUMPLIDA</v>
      </c>
    </row>
    <row r="2647" spans="1:17" ht="105" x14ac:dyDescent="0.2">
      <c r="A2647" s="1990" t="s">
        <v>17</v>
      </c>
      <c r="B2647" s="1974" t="s">
        <v>14</v>
      </c>
      <c r="C2647" s="1976"/>
      <c r="D2647" s="1976"/>
      <c r="E2647" s="1978" t="s">
        <v>3791</v>
      </c>
      <c r="F2647" s="1978"/>
      <c r="G2647" s="1977" t="s">
        <v>3792</v>
      </c>
      <c r="H2647" s="1977" t="s">
        <v>3793</v>
      </c>
      <c r="I2647" s="1979" t="s">
        <v>3794</v>
      </c>
      <c r="J2647" s="1995">
        <v>1</v>
      </c>
      <c r="K2647" s="1981">
        <v>45413</v>
      </c>
      <c r="L2647" s="1981">
        <v>45565</v>
      </c>
      <c r="M2647" s="1982">
        <f t="shared" si="103"/>
        <v>21.714285714285715</v>
      </c>
      <c r="N2647" s="1983">
        <v>1</v>
      </c>
      <c r="O2647" s="1979" t="s">
        <v>3764</v>
      </c>
      <c r="P2647" s="1983">
        <f t="shared" si="102"/>
        <v>1</v>
      </c>
      <c r="Q2647" s="1984" t="str" cm="1">
        <f t="array" aca="1" ref="Q2647" ca="1">IF(ISNUMBER(P2647),IF(P2647=100%,"CUMPLIDA",IF(AND(ISNUMBER(L2647),ISNUMBER(INDIRECT("FECHA_"&amp;$B2647,1))), IF(L2647&lt;=INDIRECT("FECHA_"&amp;$B2647,1),"INCUMPLIDA","PROCESO"), "VERIFICAR FECHA")),"SIN VALOR AVANCE")</f>
        <v>CUMPLIDA</v>
      </c>
    </row>
    <row r="2648" spans="1:17" ht="75.75" x14ac:dyDescent="0.2">
      <c r="A2648" s="1990" t="s">
        <v>17</v>
      </c>
      <c r="B2648" s="1974" t="s">
        <v>14</v>
      </c>
      <c r="C2648" s="1976"/>
      <c r="D2648" s="1976"/>
      <c r="E2648" s="1978"/>
      <c r="F2648" s="1978"/>
      <c r="G2648" s="1977" t="s">
        <v>3795</v>
      </c>
      <c r="H2648" s="1977" t="s">
        <v>3796</v>
      </c>
      <c r="I2648" s="1979" t="s">
        <v>3797</v>
      </c>
      <c r="J2648" s="1995">
        <v>3</v>
      </c>
      <c r="K2648" s="1981">
        <v>45413</v>
      </c>
      <c r="L2648" s="1981">
        <v>45657</v>
      </c>
      <c r="M2648" s="1982">
        <f t="shared" si="103"/>
        <v>34.857142857142854</v>
      </c>
      <c r="N2648" s="1983">
        <v>1</v>
      </c>
      <c r="O2648" s="1979" t="s">
        <v>3764</v>
      </c>
      <c r="P2648" s="1983">
        <f t="shared" si="102"/>
        <v>1</v>
      </c>
      <c r="Q2648" s="1984" t="str" cm="1">
        <f t="array" aca="1" ref="Q2648" ca="1">IF(ISNUMBER(P2648),IF(P2648=100%,"CUMPLIDA",IF(AND(ISNUMBER(L2648),ISNUMBER(INDIRECT("FECHA_"&amp;$B2648,1))), IF(L2648&lt;=INDIRECT("FECHA_"&amp;$B2648,1),"INCUMPLIDA","PROCESO"), "VERIFICAR FECHA")),"SIN VALOR AVANCE")</f>
        <v>CUMPLIDA</v>
      </c>
    </row>
    <row r="2649" spans="1:17" ht="165.75" x14ac:dyDescent="0.2">
      <c r="A2649" s="1990" t="s">
        <v>17</v>
      </c>
      <c r="B2649" s="1974" t="s">
        <v>14</v>
      </c>
      <c r="C2649" s="1976"/>
      <c r="D2649" s="1976"/>
      <c r="E2649" s="1978"/>
      <c r="F2649" s="1978"/>
      <c r="G2649" s="1977" t="s">
        <v>3798</v>
      </c>
      <c r="H2649" s="1977" t="s">
        <v>6173</v>
      </c>
      <c r="I2649" s="1979" t="s">
        <v>6174</v>
      </c>
      <c r="J2649" s="1995" t="s">
        <v>6175</v>
      </c>
      <c r="K2649" s="2043">
        <v>45413</v>
      </c>
      <c r="L2649" s="2044">
        <v>45961</v>
      </c>
      <c r="M2649" s="1982">
        <f t="shared" si="103"/>
        <v>78.285714285714292</v>
      </c>
      <c r="N2649" s="1983">
        <v>0.2</v>
      </c>
      <c r="O2649" s="1979" t="s">
        <v>3767</v>
      </c>
      <c r="P2649" s="1983">
        <f t="shared" si="102"/>
        <v>0.2</v>
      </c>
      <c r="Q2649" s="1984" t="str" cm="1">
        <f t="array" aca="1" ref="Q2649" ca="1">IF(ISNUMBER(P2649),IF(P2649=100%,"CUMPLIDA",IF(AND(ISNUMBER(L2649),ISNUMBER(INDIRECT("FECHA_"&amp;$B2649,1))), IF(L2649&lt;=INDIRECT("FECHA_"&amp;$B2649,1),"INCUMPLIDA","PROCESO"), "VERIFICAR FECHA")),"SIN VALOR AVANCE")</f>
        <v>PROCESO</v>
      </c>
    </row>
    <row r="2650" spans="1:17" ht="165.75" x14ac:dyDescent="0.2">
      <c r="A2650" s="1990" t="s">
        <v>17</v>
      </c>
      <c r="B2650" s="1974" t="s">
        <v>14</v>
      </c>
      <c r="C2650" s="1976"/>
      <c r="D2650" s="1976"/>
      <c r="E2650" s="1977" t="s">
        <v>3799</v>
      </c>
      <c r="F2650" s="1978"/>
      <c r="G2650" s="2011" t="s">
        <v>3800</v>
      </c>
      <c r="H2650" s="2045" t="s">
        <v>6176</v>
      </c>
      <c r="I2650" s="2046" t="s">
        <v>6177</v>
      </c>
      <c r="J2650" s="2015" t="s">
        <v>6178</v>
      </c>
      <c r="K2650" s="1981">
        <v>45413</v>
      </c>
      <c r="L2650" s="1981">
        <v>45961</v>
      </c>
      <c r="M2650" s="1982">
        <f t="shared" si="103"/>
        <v>78.285714285714292</v>
      </c>
      <c r="N2650" s="1983">
        <v>0.3</v>
      </c>
      <c r="O2650" s="1979" t="s">
        <v>3767</v>
      </c>
      <c r="P2650" s="1983">
        <f t="shared" si="102"/>
        <v>0.3</v>
      </c>
      <c r="Q2650" s="1984" t="str" cm="1">
        <f t="array" aca="1" ref="Q2650" ca="1">IF(ISNUMBER(P2650),IF(P2650=100%,"CUMPLIDA",IF(AND(ISNUMBER(L2650),ISNUMBER(INDIRECT("FECHA_"&amp;$B2650,1))), IF(L2650&lt;=INDIRECT("FECHA_"&amp;$B2650,1),"INCUMPLIDA","PROCESO"), "VERIFICAR FECHA")),"SIN VALOR AVANCE")</f>
        <v>PROCESO</v>
      </c>
    </row>
    <row r="2651" spans="1:17" ht="195.75" x14ac:dyDescent="0.2">
      <c r="A2651" s="1990" t="s">
        <v>17</v>
      </c>
      <c r="B2651" s="1974" t="s">
        <v>14</v>
      </c>
      <c r="C2651" s="1976"/>
      <c r="D2651" s="1976"/>
      <c r="E2651" s="1977" t="s">
        <v>3801</v>
      </c>
      <c r="F2651" s="1978"/>
      <c r="G2651" s="2011" t="s">
        <v>3802</v>
      </c>
      <c r="H2651" s="1977" t="s">
        <v>6176</v>
      </c>
      <c r="I2651" s="1979" t="s">
        <v>3768</v>
      </c>
      <c r="J2651" s="1995" t="s">
        <v>6189</v>
      </c>
      <c r="K2651" s="1981">
        <v>45413</v>
      </c>
      <c r="L2651" s="1981">
        <v>45961</v>
      </c>
      <c r="M2651" s="1982">
        <f t="shared" si="103"/>
        <v>78.285714285714292</v>
      </c>
      <c r="N2651" s="1983">
        <v>0.9</v>
      </c>
      <c r="O2651" s="1979" t="s">
        <v>3803</v>
      </c>
      <c r="P2651" s="1983">
        <f t="shared" si="102"/>
        <v>0.9</v>
      </c>
      <c r="Q2651" s="1984" t="str" cm="1">
        <f t="array" aca="1" ref="Q2651" ca="1">IF(ISNUMBER(P2651),IF(P2651=100%,"CUMPLIDA",IF(AND(ISNUMBER(L2651),ISNUMBER(INDIRECT("FECHA_"&amp;$B2651,1))), IF(L2651&lt;=INDIRECT("FECHA_"&amp;$B2651,1),"INCUMPLIDA","PROCESO"), "VERIFICAR FECHA")),"SIN VALOR AVANCE")</f>
        <v>PROCESO</v>
      </c>
    </row>
    <row r="2652" spans="1:17" ht="240" x14ac:dyDescent="0.2">
      <c r="A2652" s="1990" t="s">
        <v>17</v>
      </c>
      <c r="B2652" s="1974" t="s">
        <v>14</v>
      </c>
      <c r="C2652" s="2003" t="s">
        <v>3751</v>
      </c>
      <c r="D2652" s="1976" t="s">
        <v>3804</v>
      </c>
      <c r="E2652" s="1978" t="s">
        <v>3805</v>
      </c>
      <c r="F2652" s="1978" t="s">
        <v>3806</v>
      </c>
      <c r="G2652" s="1977" t="s">
        <v>3807</v>
      </c>
      <c r="H2652" s="1977" t="s">
        <v>3808</v>
      </c>
      <c r="I2652" s="1979" t="s">
        <v>3809</v>
      </c>
      <c r="J2652" s="1995">
        <v>3</v>
      </c>
      <c r="K2652" s="1981">
        <v>45444</v>
      </c>
      <c r="L2652" s="1981">
        <v>46022</v>
      </c>
      <c r="M2652" s="1982">
        <f t="shared" si="103"/>
        <v>82.571428571428569</v>
      </c>
      <c r="N2652" s="1983">
        <v>0</v>
      </c>
      <c r="O2652" s="1979" t="s">
        <v>3810</v>
      </c>
      <c r="P2652" s="1983">
        <f t="shared" si="102"/>
        <v>0</v>
      </c>
      <c r="Q2652" s="1984" t="str" cm="1">
        <f t="array" aca="1" ref="Q2652" ca="1">IF(ISNUMBER(P2652),IF(P2652=100%,"CUMPLIDA",IF(AND(ISNUMBER(L2652),ISNUMBER(INDIRECT("FECHA_"&amp;$B2652,1))), IF(L2652&lt;=INDIRECT("FECHA_"&amp;$B2652,1),"INCUMPLIDA","PROCESO"), "VERIFICAR FECHA")),"SIN VALOR AVANCE")</f>
        <v>PROCESO</v>
      </c>
    </row>
    <row r="2653" spans="1:17" ht="180.75" x14ac:dyDescent="0.2">
      <c r="A2653" s="1990" t="s">
        <v>17</v>
      </c>
      <c r="B2653" s="1974" t="s">
        <v>14</v>
      </c>
      <c r="C2653" s="2004"/>
      <c r="D2653" s="1976"/>
      <c r="E2653" s="1978"/>
      <c r="F2653" s="1978"/>
      <c r="G2653" s="1977" t="s">
        <v>3811</v>
      </c>
      <c r="H2653" s="1977" t="s">
        <v>6179</v>
      </c>
      <c r="I2653" s="1979" t="s">
        <v>6190</v>
      </c>
      <c r="J2653" s="2047" t="s">
        <v>6191</v>
      </c>
      <c r="K2653" s="1986">
        <v>45413</v>
      </c>
      <c r="L2653" s="1986">
        <v>45961</v>
      </c>
      <c r="M2653" s="1982">
        <f t="shared" si="103"/>
        <v>78.285714285714292</v>
      </c>
      <c r="N2653" s="1983">
        <v>0.51600000000000001</v>
      </c>
      <c r="O2653" s="1979" t="s">
        <v>3812</v>
      </c>
      <c r="P2653" s="1983">
        <f t="shared" si="102"/>
        <v>0.51600000000000001</v>
      </c>
      <c r="Q2653" s="1984" t="str" cm="1">
        <f t="array" aca="1" ref="Q2653" ca="1">IF(ISNUMBER(P2653),IF(P2653=100%,"CUMPLIDA",IF(AND(ISNUMBER(L2653),ISNUMBER(INDIRECT("FECHA_"&amp;$B2653,1))), IF(L2653&lt;=INDIRECT("FECHA_"&amp;$B2653,1),"INCUMPLIDA","PROCESO"), "VERIFICAR FECHA")),"SIN VALOR AVANCE")</f>
        <v>PROCESO</v>
      </c>
    </row>
    <row r="2654" spans="1:17" ht="120" x14ac:dyDescent="0.2">
      <c r="A2654" s="1990" t="s">
        <v>17</v>
      </c>
      <c r="B2654" s="1974" t="s">
        <v>14</v>
      </c>
      <c r="C2654" s="2004"/>
      <c r="D2654" s="1976"/>
      <c r="E2654" s="1978"/>
      <c r="F2654" s="1978"/>
      <c r="G2654" s="1977" t="s">
        <v>3813</v>
      </c>
      <c r="H2654" s="1977" t="s">
        <v>3814</v>
      </c>
      <c r="I2654" s="1979" t="s">
        <v>3815</v>
      </c>
      <c r="J2654" s="1995">
        <v>1</v>
      </c>
      <c r="K2654" s="1981">
        <v>45474</v>
      </c>
      <c r="L2654" s="1981">
        <v>45716</v>
      </c>
      <c r="M2654" s="1982">
        <f t="shared" si="103"/>
        <v>34.571428571428569</v>
      </c>
      <c r="N2654" s="1983">
        <v>1</v>
      </c>
      <c r="O2654" s="1979" t="s">
        <v>3816</v>
      </c>
      <c r="P2654" s="1983">
        <f t="shared" si="102"/>
        <v>1</v>
      </c>
      <c r="Q2654" s="1984" t="str" cm="1">
        <f t="array" aca="1" ref="Q2654" ca="1">IF(ISNUMBER(P2654),IF(P2654=100%,"CUMPLIDA",IF(AND(ISNUMBER(L2654),ISNUMBER(INDIRECT("FECHA_"&amp;$B2654,1))), IF(L2654&lt;=INDIRECT("FECHA_"&amp;$B2654,1),"INCUMPLIDA","PROCESO"), "VERIFICAR FECHA")),"SIN VALOR AVANCE")</f>
        <v>CUMPLIDA</v>
      </c>
    </row>
    <row r="2655" spans="1:17" ht="135.75" x14ac:dyDescent="0.2">
      <c r="A2655" s="1990" t="s">
        <v>17</v>
      </c>
      <c r="B2655" s="1974" t="s">
        <v>14</v>
      </c>
      <c r="C2655" s="2014"/>
      <c r="D2655" s="1976"/>
      <c r="E2655" s="1978"/>
      <c r="F2655" s="1978"/>
      <c r="G2655" s="2048" t="s">
        <v>3817</v>
      </c>
      <c r="H2655" s="2048" t="s">
        <v>3772</v>
      </c>
      <c r="I2655" s="2049" t="s">
        <v>3818</v>
      </c>
      <c r="J2655" s="2050">
        <v>1</v>
      </c>
      <c r="K2655" s="2051">
        <v>45294</v>
      </c>
      <c r="L2655" s="2051">
        <v>45657</v>
      </c>
      <c r="M2655" s="2052">
        <f>(L2655-K2655)/7</f>
        <v>51.857142857142854</v>
      </c>
      <c r="N2655" s="2053">
        <v>1</v>
      </c>
      <c r="O2655" s="1979" t="s">
        <v>3819</v>
      </c>
      <c r="P2655" s="1983">
        <f t="shared" si="102"/>
        <v>1</v>
      </c>
      <c r="Q2655" s="1984" t="str" cm="1">
        <f t="array" aca="1" ref="Q2655" ca="1">IF(ISNUMBER(P2655),IF(P2655=100%,"CUMPLIDA",IF(AND(ISNUMBER(L2655),ISNUMBER(INDIRECT("FECHA_"&amp;$B2655,1))), IF(L2655&lt;=INDIRECT("FECHA_"&amp;$B2655,1),"INCUMPLIDA","PROCESO"), "VERIFICAR FECHA")),"SIN VALOR AVANCE")</f>
        <v>CUMPLIDA</v>
      </c>
    </row>
    <row r="2656" spans="1:17" ht="75.75" x14ac:dyDescent="0.2">
      <c r="A2656" s="1990" t="s">
        <v>17</v>
      </c>
      <c r="B2656" s="1974" t="s">
        <v>14</v>
      </c>
      <c r="C2656" s="1976" t="s">
        <v>3820</v>
      </c>
      <c r="D2656" s="1976" t="s">
        <v>2855</v>
      </c>
      <c r="E2656" s="1978" t="s">
        <v>3821</v>
      </c>
      <c r="F2656" s="1978" t="s">
        <v>3822</v>
      </c>
      <c r="G2656" s="1977" t="s">
        <v>3823</v>
      </c>
      <c r="H2656" s="1977" t="s">
        <v>3824</v>
      </c>
      <c r="I2656" s="1979" t="s">
        <v>3825</v>
      </c>
      <c r="J2656" s="1995">
        <v>1</v>
      </c>
      <c r="K2656" s="1981">
        <v>45413</v>
      </c>
      <c r="L2656" s="1981">
        <v>45747</v>
      </c>
      <c r="M2656" s="1982">
        <f t="shared" ref="M2656:M2672" si="104">(L2656-K2656)/7</f>
        <v>47.714285714285715</v>
      </c>
      <c r="N2656" s="1983">
        <v>1</v>
      </c>
      <c r="O2656" s="1979" t="s">
        <v>3553</v>
      </c>
      <c r="P2656" s="1983">
        <f t="shared" si="102"/>
        <v>1</v>
      </c>
      <c r="Q2656" s="1984" t="str" cm="1">
        <f t="array" aca="1" ref="Q2656" ca="1">IF(ISNUMBER(P2656),IF(P2656=100%,"CUMPLIDA",IF(AND(ISNUMBER(L2656),ISNUMBER(INDIRECT("FECHA_"&amp;$B2656,1))), IF(L2656&lt;=INDIRECT("FECHA_"&amp;$B2656,1),"INCUMPLIDA","PROCESO"), "VERIFICAR FECHA")),"SIN VALOR AVANCE")</f>
        <v>CUMPLIDA</v>
      </c>
    </row>
    <row r="2657" spans="1:17" ht="121.5" x14ac:dyDescent="0.2">
      <c r="A2657" s="1990" t="s">
        <v>17</v>
      </c>
      <c r="B2657" s="1974" t="s">
        <v>14</v>
      </c>
      <c r="C2657" s="1976"/>
      <c r="D2657" s="1976"/>
      <c r="E2657" s="1978"/>
      <c r="F2657" s="1978"/>
      <c r="G2657" s="1977" t="s">
        <v>3826</v>
      </c>
      <c r="H2657" s="1977" t="s">
        <v>3827</v>
      </c>
      <c r="I2657" s="1979" t="s">
        <v>3828</v>
      </c>
      <c r="J2657" s="1995">
        <v>1</v>
      </c>
      <c r="K2657" s="1981">
        <v>45596</v>
      </c>
      <c r="L2657" s="1981">
        <v>45747</v>
      </c>
      <c r="M2657" s="1982">
        <f t="shared" si="104"/>
        <v>21.571428571428573</v>
      </c>
      <c r="N2657" s="1983">
        <v>0</v>
      </c>
      <c r="O2657" s="1979" t="s">
        <v>3553</v>
      </c>
      <c r="P2657" s="1983">
        <f t="shared" si="102"/>
        <v>0</v>
      </c>
      <c r="Q2657" s="1984" t="str" cm="1">
        <f t="array" aca="1" ref="Q2657" ca="1">IF(ISNUMBER(P2657),IF(P2657=100%,"CUMPLIDA",IF(AND(ISNUMBER(L2657),ISNUMBER(INDIRECT("FECHA_"&amp;$B2657,1))), IF(L2657&lt;=INDIRECT("FECHA_"&amp;$B2657,1),"INCUMPLIDA","PROCESO"), "VERIFICAR FECHA")),"SIN VALOR AVANCE")</f>
        <v>INCUMPLIDA</v>
      </c>
    </row>
    <row r="2658" spans="1:17" ht="152.25" x14ac:dyDescent="0.2">
      <c r="A2658" s="1990" t="s">
        <v>17</v>
      </c>
      <c r="B2658" s="1974" t="s">
        <v>14</v>
      </c>
      <c r="C2658" s="1976"/>
      <c r="D2658" s="1976"/>
      <c r="E2658" s="1978"/>
      <c r="F2658" s="1978"/>
      <c r="G2658" s="1977" t="s">
        <v>3829</v>
      </c>
      <c r="H2658" s="1977" t="s">
        <v>3830</v>
      </c>
      <c r="I2658" s="1979" t="s">
        <v>3831</v>
      </c>
      <c r="J2658" s="1995">
        <v>1</v>
      </c>
      <c r="K2658" s="1981">
        <v>45413</v>
      </c>
      <c r="L2658" s="1981">
        <v>45747</v>
      </c>
      <c r="M2658" s="1982">
        <f t="shared" si="104"/>
        <v>47.714285714285715</v>
      </c>
      <c r="N2658" s="1983">
        <v>0</v>
      </c>
      <c r="O2658" s="1979" t="s">
        <v>3553</v>
      </c>
      <c r="P2658" s="1983">
        <f t="shared" si="102"/>
        <v>0</v>
      </c>
      <c r="Q2658" s="1984" t="str" cm="1">
        <f t="array" aca="1" ref="Q2658" ca="1">IF(ISNUMBER(P2658),IF(P2658=100%,"CUMPLIDA",IF(AND(ISNUMBER(L2658),ISNUMBER(INDIRECT("FECHA_"&amp;$B2658,1))), IF(L2658&lt;=INDIRECT("FECHA_"&amp;$B2658,1),"INCUMPLIDA","PROCESO"), "VERIFICAR FECHA")),"SIN VALOR AVANCE")</f>
        <v>INCUMPLIDA</v>
      </c>
    </row>
    <row r="2659" spans="1:17" ht="165" x14ac:dyDescent="0.2">
      <c r="A2659" s="1990" t="s">
        <v>17</v>
      </c>
      <c r="B2659" s="1974" t="s">
        <v>14</v>
      </c>
      <c r="C2659" s="1976"/>
      <c r="D2659" s="1976"/>
      <c r="E2659" s="1978"/>
      <c r="F2659" s="1978"/>
      <c r="G2659" s="1977" t="s">
        <v>3832</v>
      </c>
      <c r="H2659" s="1977" t="s">
        <v>3833</v>
      </c>
      <c r="I2659" s="1979" t="s">
        <v>3834</v>
      </c>
      <c r="J2659" s="1995">
        <v>1</v>
      </c>
      <c r="K2659" s="1981">
        <v>45414</v>
      </c>
      <c r="L2659" s="1981">
        <v>45899</v>
      </c>
      <c r="M2659" s="1982">
        <f t="shared" si="104"/>
        <v>69.285714285714292</v>
      </c>
      <c r="N2659" s="1983">
        <v>0.4</v>
      </c>
      <c r="O2659" s="1979" t="s">
        <v>3835</v>
      </c>
      <c r="P2659" s="1983">
        <f t="shared" si="102"/>
        <v>0.4</v>
      </c>
      <c r="Q2659" s="1984" t="str" cm="1">
        <f t="array" aca="1" ref="Q2659" ca="1">IF(ISNUMBER(P2659),IF(P2659=100%,"CUMPLIDA",IF(AND(ISNUMBER(L2659),ISNUMBER(INDIRECT("FECHA_"&amp;$B2659,1))), IF(L2659&lt;=INDIRECT("FECHA_"&amp;$B2659,1),"INCUMPLIDA","PROCESO"), "VERIFICAR FECHA")),"SIN VALOR AVANCE")</f>
        <v>PROCESO</v>
      </c>
    </row>
    <row r="2660" spans="1:17" ht="106.5" x14ac:dyDescent="0.2">
      <c r="A2660" s="1990" t="s">
        <v>17</v>
      </c>
      <c r="B2660" s="1974" t="s">
        <v>14</v>
      </c>
      <c r="C2660" s="1976"/>
      <c r="D2660" s="1976"/>
      <c r="E2660" s="1978"/>
      <c r="F2660" s="1978"/>
      <c r="G2660" s="1977" t="s">
        <v>3836</v>
      </c>
      <c r="H2660" s="1977" t="s">
        <v>3837</v>
      </c>
      <c r="I2660" s="1979" t="s">
        <v>3838</v>
      </c>
      <c r="J2660" s="1995">
        <v>1</v>
      </c>
      <c r="K2660" s="1981">
        <v>45413</v>
      </c>
      <c r="L2660" s="1981">
        <v>45747</v>
      </c>
      <c r="M2660" s="1982">
        <f t="shared" si="104"/>
        <v>47.714285714285715</v>
      </c>
      <c r="N2660" s="1983">
        <v>0</v>
      </c>
      <c r="O2660" s="1979" t="s">
        <v>3553</v>
      </c>
      <c r="P2660" s="1983">
        <f t="shared" si="102"/>
        <v>0</v>
      </c>
      <c r="Q2660" s="1984" t="str" cm="1">
        <f t="array" aca="1" ref="Q2660" ca="1">IF(ISNUMBER(P2660),IF(P2660=100%,"CUMPLIDA",IF(AND(ISNUMBER(L2660),ISNUMBER(INDIRECT("FECHA_"&amp;$B2660,1))), IF(L2660&lt;=INDIRECT("FECHA_"&amp;$B2660,1),"INCUMPLIDA","PROCESO"), "VERIFICAR FECHA")),"SIN VALOR AVANCE")</f>
        <v>INCUMPLIDA</v>
      </c>
    </row>
    <row r="2661" spans="1:17" ht="75" x14ac:dyDescent="0.2">
      <c r="A2661" s="1990" t="s">
        <v>17</v>
      </c>
      <c r="B2661" s="1974" t="s">
        <v>14</v>
      </c>
      <c r="C2661" s="1976"/>
      <c r="D2661" s="1976"/>
      <c r="E2661" s="1978"/>
      <c r="F2661" s="1978"/>
      <c r="G2661" s="1977" t="s">
        <v>3839</v>
      </c>
      <c r="H2661" s="1977" t="s">
        <v>3840</v>
      </c>
      <c r="I2661" s="1979" t="s">
        <v>3841</v>
      </c>
      <c r="J2661" s="1995">
        <v>1</v>
      </c>
      <c r="K2661" s="1981">
        <v>45413</v>
      </c>
      <c r="L2661" s="1981">
        <v>45838</v>
      </c>
      <c r="M2661" s="1982">
        <f t="shared" si="104"/>
        <v>60.714285714285715</v>
      </c>
      <c r="N2661" s="1983">
        <v>0.33</v>
      </c>
      <c r="O2661" s="1979" t="s">
        <v>3553</v>
      </c>
      <c r="P2661" s="1983">
        <f t="shared" si="102"/>
        <v>0.33</v>
      </c>
      <c r="Q2661" s="1984" t="str" cm="1">
        <f t="array" aca="1" ref="Q2661" ca="1">IF(ISNUMBER(P2661),IF(P2661=100%,"CUMPLIDA",IF(AND(ISNUMBER(L2661),ISNUMBER(INDIRECT("FECHA_"&amp;$B2661,1))), IF(L2661&lt;=INDIRECT("FECHA_"&amp;$B2661,1),"INCUMPLIDA","PROCESO"), "VERIFICAR FECHA")),"SIN VALOR AVANCE")</f>
        <v>PROCESO</v>
      </c>
    </row>
    <row r="2662" spans="1:17" ht="270" x14ac:dyDescent="0.2">
      <c r="A2662" s="1990" t="s">
        <v>17</v>
      </c>
      <c r="B2662" s="1974" t="s">
        <v>14</v>
      </c>
      <c r="C2662" s="1976"/>
      <c r="D2662" s="1976"/>
      <c r="E2662" s="1978"/>
      <c r="F2662" s="1978"/>
      <c r="G2662" s="2054" t="s">
        <v>3842</v>
      </c>
      <c r="H2662" s="2054" t="s">
        <v>3843</v>
      </c>
      <c r="I2662" s="2055" t="s">
        <v>3844</v>
      </c>
      <c r="J2662" s="2056">
        <v>7</v>
      </c>
      <c r="K2662" s="2057">
        <v>45413</v>
      </c>
      <c r="L2662" s="2057">
        <v>45657</v>
      </c>
      <c r="M2662" s="2058">
        <f t="shared" si="104"/>
        <v>34.857142857142854</v>
      </c>
      <c r="N2662" s="2059">
        <v>1</v>
      </c>
      <c r="O2662" s="1979" t="s">
        <v>3845</v>
      </c>
      <c r="P2662" s="1983">
        <f t="shared" si="102"/>
        <v>1</v>
      </c>
      <c r="Q2662" s="1984" t="str" cm="1">
        <f t="array" aca="1" ref="Q2662" ca="1">IF(ISNUMBER(P2662),IF(P2662=100%,"CUMPLIDA",IF(AND(ISNUMBER(L2662),ISNUMBER(INDIRECT("FECHA_"&amp;$B2662,1))), IF(L2662&lt;=INDIRECT("FECHA_"&amp;$B2662,1),"INCUMPLIDA","PROCESO"), "VERIFICAR FECHA")),"SIN VALOR AVANCE")</f>
        <v>CUMPLIDA</v>
      </c>
    </row>
    <row r="2663" spans="1:17" ht="150" x14ac:dyDescent="0.2">
      <c r="A2663" s="1990" t="s">
        <v>17</v>
      </c>
      <c r="B2663" s="1974" t="s">
        <v>14</v>
      </c>
      <c r="C2663" s="1976"/>
      <c r="D2663" s="1976"/>
      <c r="E2663" s="1998" t="s">
        <v>3846</v>
      </c>
      <c r="F2663" s="1978"/>
      <c r="G2663" s="1977" t="s">
        <v>3847</v>
      </c>
      <c r="H2663" s="1977" t="s">
        <v>3848</v>
      </c>
      <c r="I2663" s="1979" t="s">
        <v>3825</v>
      </c>
      <c r="J2663" s="1995">
        <v>1</v>
      </c>
      <c r="K2663" s="1981">
        <v>45383</v>
      </c>
      <c r="L2663" s="1981">
        <v>45747</v>
      </c>
      <c r="M2663" s="1982">
        <f t="shared" si="104"/>
        <v>52</v>
      </c>
      <c r="N2663" s="1983">
        <v>0</v>
      </c>
      <c r="O2663" s="1979" t="s">
        <v>3553</v>
      </c>
      <c r="P2663" s="1983">
        <f t="shared" si="102"/>
        <v>0</v>
      </c>
      <c r="Q2663" s="1984" t="str" cm="1">
        <f t="array" aca="1" ref="Q2663" ca="1">IF(ISNUMBER(P2663),IF(P2663=100%,"CUMPLIDA",IF(AND(ISNUMBER(L2663),ISNUMBER(INDIRECT("FECHA_"&amp;$B2663,1))), IF(L2663&lt;=INDIRECT("FECHA_"&amp;$B2663,1),"INCUMPLIDA","PROCESO"), "VERIFICAR FECHA")),"SIN VALOR AVANCE")</f>
        <v>INCUMPLIDA</v>
      </c>
    </row>
    <row r="2664" spans="1:17" ht="165" x14ac:dyDescent="0.2">
      <c r="A2664" s="1990" t="s">
        <v>17</v>
      </c>
      <c r="B2664" s="1974" t="s">
        <v>14</v>
      </c>
      <c r="C2664" s="1976"/>
      <c r="D2664" s="1976"/>
      <c r="E2664" s="1998"/>
      <c r="F2664" s="1978"/>
      <c r="G2664" s="1977" t="s">
        <v>3849</v>
      </c>
      <c r="H2664" s="1977" t="s">
        <v>3850</v>
      </c>
      <c r="I2664" s="1979" t="s">
        <v>3828</v>
      </c>
      <c r="J2664" s="1995">
        <v>1</v>
      </c>
      <c r="K2664" s="1981">
        <v>45596</v>
      </c>
      <c r="L2664" s="1981">
        <v>45747</v>
      </c>
      <c r="M2664" s="1982">
        <f t="shared" si="104"/>
        <v>21.571428571428573</v>
      </c>
      <c r="N2664" s="1983">
        <v>0</v>
      </c>
      <c r="O2664" s="1979" t="s">
        <v>3553</v>
      </c>
      <c r="P2664" s="1983">
        <f t="shared" si="102"/>
        <v>0</v>
      </c>
      <c r="Q2664" s="1984" t="str" cm="1">
        <f t="array" aca="1" ref="Q2664" ca="1">IF(ISNUMBER(P2664),IF(P2664=100%,"CUMPLIDA",IF(AND(ISNUMBER(L2664),ISNUMBER(INDIRECT("FECHA_"&amp;$B2664,1))), IF(L2664&lt;=INDIRECT("FECHA_"&amp;$B2664,1),"INCUMPLIDA","PROCESO"), "VERIFICAR FECHA")),"SIN VALOR AVANCE")</f>
        <v>INCUMPLIDA</v>
      </c>
    </row>
    <row r="2665" spans="1:17" ht="165" x14ac:dyDescent="0.2">
      <c r="A2665" s="1990" t="s">
        <v>17</v>
      </c>
      <c r="B2665" s="1974" t="s">
        <v>14</v>
      </c>
      <c r="C2665" s="1976"/>
      <c r="D2665" s="1976"/>
      <c r="E2665" s="1978" t="s">
        <v>3851</v>
      </c>
      <c r="F2665" s="1978"/>
      <c r="G2665" s="1977" t="s">
        <v>3852</v>
      </c>
      <c r="H2665" s="1977" t="s">
        <v>3853</v>
      </c>
      <c r="I2665" s="1979" t="s">
        <v>3834</v>
      </c>
      <c r="J2665" s="1995">
        <v>1</v>
      </c>
      <c r="K2665" s="1981">
        <v>45414</v>
      </c>
      <c r="L2665" s="1981">
        <v>45899</v>
      </c>
      <c r="M2665" s="1982">
        <f t="shared" si="104"/>
        <v>69.285714285714292</v>
      </c>
      <c r="N2665" s="1983">
        <v>0.4</v>
      </c>
      <c r="O2665" s="1979" t="s">
        <v>3835</v>
      </c>
      <c r="P2665" s="1983">
        <f t="shared" si="102"/>
        <v>0.4</v>
      </c>
      <c r="Q2665" s="1984" t="str" cm="1">
        <f t="array" aca="1" ref="Q2665" ca="1">IF(ISNUMBER(P2665),IF(P2665=100%,"CUMPLIDA",IF(AND(ISNUMBER(L2665),ISNUMBER(INDIRECT("FECHA_"&amp;$B2665,1))), IF(L2665&lt;=INDIRECT("FECHA_"&amp;$B2665,1),"INCUMPLIDA","PROCESO"), "VERIFICAR FECHA")),"SIN VALOR AVANCE")</f>
        <v>PROCESO</v>
      </c>
    </row>
    <row r="2666" spans="1:17" ht="120" x14ac:dyDescent="0.2">
      <c r="A2666" s="1990" t="s">
        <v>17</v>
      </c>
      <c r="B2666" s="1974" t="s">
        <v>14</v>
      </c>
      <c r="C2666" s="1976"/>
      <c r="D2666" s="1976"/>
      <c r="E2666" s="1978"/>
      <c r="F2666" s="1978"/>
      <c r="G2666" s="1977" t="s">
        <v>3854</v>
      </c>
      <c r="H2666" s="1977" t="s">
        <v>3855</v>
      </c>
      <c r="I2666" s="1979" t="s">
        <v>3856</v>
      </c>
      <c r="J2666" s="1995">
        <v>6</v>
      </c>
      <c r="K2666" s="1981">
        <v>45413</v>
      </c>
      <c r="L2666" s="1981">
        <v>45596</v>
      </c>
      <c r="M2666" s="1982">
        <f t="shared" si="104"/>
        <v>26.142857142857142</v>
      </c>
      <c r="N2666" s="1983">
        <v>1</v>
      </c>
      <c r="O2666" s="1979" t="s">
        <v>3857</v>
      </c>
      <c r="P2666" s="1983">
        <f t="shared" si="102"/>
        <v>1</v>
      </c>
      <c r="Q2666" s="1984" t="str" cm="1">
        <f t="array" aca="1" ref="Q2666" ca="1">IF(ISNUMBER(P2666),IF(P2666=100%,"CUMPLIDA",IF(AND(ISNUMBER(L2666),ISNUMBER(INDIRECT("FECHA_"&amp;$B2666,1))), IF(L2666&lt;=INDIRECT("FECHA_"&amp;$B2666,1),"INCUMPLIDA","PROCESO"), "VERIFICAR FECHA")),"SIN VALOR AVANCE")</f>
        <v>CUMPLIDA</v>
      </c>
    </row>
    <row r="2667" spans="1:17" ht="165" x14ac:dyDescent="0.2">
      <c r="A2667" s="1990" t="s">
        <v>17</v>
      </c>
      <c r="B2667" s="1974" t="s">
        <v>14</v>
      </c>
      <c r="C2667" s="1976"/>
      <c r="D2667" s="1976"/>
      <c r="E2667" s="1998" t="s">
        <v>3858</v>
      </c>
      <c r="F2667" s="1978"/>
      <c r="G2667" s="1977" t="s">
        <v>3852</v>
      </c>
      <c r="H2667" s="1977" t="s">
        <v>3859</v>
      </c>
      <c r="I2667" s="1979" t="s">
        <v>3834</v>
      </c>
      <c r="J2667" s="1995">
        <v>1</v>
      </c>
      <c r="K2667" s="1981">
        <v>45414</v>
      </c>
      <c r="L2667" s="1981">
        <v>45899</v>
      </c>
      <c r="M2667" s="1982">
        <f t="shared" si="104"/>
        <v>69.285714285714292</v>
      </c>
      <c r="N2667" s="1983">
        <v>0.4</v>
      </c>
      <c r="O2667" s="1979" t="s">
        <v>3860</v>
      </c>
      <c r="P2667" s="1983">
        <f t="shared" si="102"/>
        <v>0.4</v>
      </c>
      <c r="Q2667" s="1984" t="str" cm="1">
        <f t="array" aca="1" ref="Q2667" ca="1">IF(ISNUMBER(P2667),IF(P2667=100%,"CUMPLIDA",IF(AND(ISNUMBER(L2667),ISNUMBER(INDIRECT("FECHA_"&amp;$B2667,1))), IF(L2667&lt;=INDIRECT("FECHA_"&amp;$B2667,1),"INCUMPLIDA","PROCESO"), "VERIFICAR FECHA")),"SIN VALOR AVANCE")</f>
        <v>PROCESO</v>
      </c>
    </row>
    <row r="2668" spans="1:17" ht="135.75" x14ac:dyDescent="0.2">
      <c r="A2668" s="1990" t="s">
        <v>17</v>
      </c>
      <c r="B2668" s="1974" t="s">
        <v>14</v>
      </c>
      <c r="C2668" s="1976"/>
      <c r="D2668" s="1976"/>
      <c r="E2668" s="1998"/>
      <c r="F2668" s="1978"/>
      <c r="G2668" s="1977" t="s">
        <v>3861</v>
      </c>
      <c r="H2668" s="1977" t="s">
        <v>3862</v>
      </c>
      <c r="I2668" s="1999" t="s">
        <v>3863</v>
      </c>
      <c r="J2668" s="1995">
        <v>1</v>
      </c>
      <c r="K2668" s="1981">
        <v>45327</v>
      </c>
      <c r="L2668" s="1981">
        <v>45777</v>
      </c>
      <c r="M2668" s="1982">
        <f t="shared" si="104"/>
        <v>64.285714285714292</v>
      </c>
      <c r="N2668" s="1983">
        <v>0.7</v>
      </c>
      <c r="O2668" s="1979" t="s">
        <v>3864</v>
      </c>
      <c r="P2668" s="1983">
        <f t="shared" si="102"/>
        <v>0.7</v>
      </c>
      <c r="Q2668" s="1984" t="str" cm="1">
        <f t="array" aca="1" ref="Q2668" ca="1">IF(ISNUMBER(P2668),IF(P2668=100%,"CUMPLIDA",IF(AND(ISNUMBER(L2668),ISNUMBER(INDIRECT("FECHA_"&amp;$B2668,1))), IF(L2668&lt;=INDIRECT("FECHA_"&amp;$B2668,1),"INCUMPLIDA","PROCESO"), "VERIFICAR FECHA")),"SIN VALOR AVANCE")</f>
        <v>PROCESO</v>
      </c>
    </row>
    <row r="2669" spans="1:17" ht="105" x14ac:dyDescent="0.2">
      <c r="A2669" s="1990" t="s">
        <v>17</v>
      </c>
      <c r="B2669" s="1974" t="s">
        <v>14</v>
      </c>
      <c r="C2669" s="1976"/>
      <c r="D2669" s="1976"/>
      <c r="E2669" s="1998" t="s">
        <v>3865</v>
      </c>
      <c r="F2669" s="1978"/>
      <c r="G2669" s="1977" t="s">
        <v>3866</v>
      </c>
      <c r="H2669" s="1977" t="s">
        <v>3867</v>
      </c>
      <c r="I2669" s="1999" t="s">
        <v>3868</v>
      </c>
      <c r="J2669" s="1995">
        <v>1</v>
      </c>
      <c r="K2669" s="1981">
        <v>45442</v>
      </c>
      <c r="L2669" s="1981">
        <v>45626</v>
      </c>
      <c r="M2669" s="1982">
        <f t="shared" si="104"/>
        <v>26.285714285714285</v>
      </c>
      <c r="N2669" s="1983">
        <v>1</v>
      </c>
      <c r="O2669" s="1979" t="s">
        <v>3869</v>
      </c>
      <c r="P2669" s="1983">
        <f t="shared" si="102"/>
        <v>1</v>
      </c>
      <c r="Q2669" s="1984" t="str" cm="1">
        <f t="array" aca="1" ref="Q2669" ca="1">IF(ISNUMBER(P2669),IF(P2669=100%,"CUMPLIDA",IF(AND(ISNUMBER(L2669),ISNUMBER(INDIRECT("FECHA_"&amp;$B2669,1))), IF(L2669&lt;=INDIRECT("FECHA_"&amp;$B2669,1),"INCUMPLIDA","PROCESO"), "VERIFICAR FECHA")),"SIN VALOR AVANCE")</f>
        <v>CUMPLIDA</v>
      </c>
    </row>
    <row r="2670" spans="1:17" ht="60" x14ac:dyDescent="0.2">
      <c r="A2670" s="1990" t="s">
        <v>17</v>
      </c>
      <c r="B2670" s="1974" t="s">
        <v>14</v>
      </c>
      <c r="C2670" s="1976"/>
      <c r="D2670" s="1976"/>
      <c r="E2670" s="1998"/>
      <c r="F2670" s="1978"/>
      <c r="G2670" s="1977" t="s">
        <v>3870</v>
      </c>
      <c r="H2670" s="1977" t="s">
        <v>3871</v>
      </c>
      <c r="I2670" s="1999" t="s">
        <v>3872</v>
      </c>
      <c r="J2670" s="1995">
        <v>1</v>
      </c>
      <c r="K2670" s="1981">
        <v>45442</v>
      </c>
      <c r="L2670" s="1981">
        <v>45626</v>
      </c>
      <c r="M2670" s="1982">
        <f t="shared" si="104"/>
        <v>26.285714285714285</v>
      </c>
      <c r="N2670" s="1983">
        <v>1</v>
      </c>
      <c r="O2670" s="1979" t="s">
        <v>3873</v>
      </c>
      <c r="P2670" s="1983">
        <f t="shared" si="102"/>
        <v>1</v>
      </c>
      <c r="Q2670" s="1984" t="str" cm="1">
        <f t="array" aca="1" ref="Q2670" ca="1">IF(ISNUMBER(P2670),IF(P2670=100%,"CUMPLIDA",IF(AND(ISNUMBER(L2670),ISNUMBER(INDIRECT("FECHA_"&amp;$B2670,1))), IF(L2670&lt;=INDIRECT("FECHA_"&amp;$B2670,1),"INCUMPLIDA","PROCESO"), "VERIFICAR FECHA")),"SIN VALOR AVANCE")</f>
        <v>CUMPLIDA</v>
      </c>
    </row>
    <row r="2671" spans="1:17" ht="195" x14ac:dyDescent="0.2">
      <c r="A2671" s="1990" t="s">
        <v>17</v>
      </c>
      <c r="B2671" s="1974" t="s">
        <v>14</v>
      </c>
      <c r="C2671" s="1976"/>
      <c r="D2671" s="1976"/>
      <c r="E2671" s="1996" t="s">
        <v>3874</v>
      </c>
      <c r="F2671" s="1978"/>
      <c r="G2671" s="1977" t="s">
        <v>3875</v>
      </c>
      <c r="H2671" s="1977" t="s">
        <v>3876</v>
      </c>
      <c r="I2671" s="1979" t="s">
        <v>3877</v>
      </c>
      <c r="J2671" s="1995">
        <v>3</v>
      </c>
      <c r="K2671" s="1981">
        <v>45413</v>
      </c>
      <c r="L2671" s="1981">
        <v>45687</v>
      </c>
      <c r="M2671" s="1982">
        <f t="shared" si="104"/>
        <v>39.142857142857146</v>
      </c>
      <c r="N2671" s="1983">
        <v>1</v>
      </c>
      <c r="O2671" s="1979" t="s">
        <v>3878</v>
      </c>
      <c r="P2671" s="1983">
        <f t="shared" si="102"/>
        <v>1</v>
      </c>
      <c r="Q2671" s="1984" t="str" cm="1">
        <f t="array" aca="1" ref="Q2671" ca="1">IF(ISNUMBER(P2671),IF(P2671=100%,"CUMPLIDA",IF(AND(ISNUMBER(L2671),ISNUMBER(INDIRECT("FECHA_"&amp;$B2671,1))), IF(L2671&lt;=INDIRECT("FECHA_"&amp;$B2671,1),"INCUMPLIDA","PROCESO"), "VERIFICAR FECHA")),"SIN VALOR AVANCE")</f>
        <v>CUMPLIDA</v>
      </c>
    </row>
    <row r="2672" spans="1:17" ht="150" x14ac:dyDescent="0.2">
      <c r="A2672" s="1990" t="s">
        <v>17</v>
      </c>
      <c r="B2672" s="1974" t="s">
        <v>14</v>
      </c>
      <c r="C2672" s="1976"/>
      <c r="D2672" s="1976"/>
      <c r="E2672" s="1996" t="s">
        <v>3879</v>
      </c>
      <c r="F2672" s="1978"/>
      <c r="G2672" s="1977" t="s">
        <v>3880</v>
      </c>
      <c r="H2672" s="1977" t="s">
        <v>3881</v>
      </c>
      <c r="I2672" s="1979" t="s">
        <v>3882</v>
      </c>
      <c r="J2672" s="1995">
        <v>1</v>
      </c>
      <c r="K2672" s="1981">
        <v>45413</v>
      </c>
      <c r="L2672" s="1981">
        <v>45565</v>
      </c>
      <c r="M2672" s="1982">
        <f t="shared" si="104"/>
        <v>21.714285714285715</v>
      </c>
      <c r="N2672" s="1983">
        <v>1</v>
      </c>
      <c r="O2672" s="1979" t="s">
        <v>3883</v>
      </c>
      <c r="P2672" s="1983">
        <f t="shared" si="102"/>
        <v>1</v>
      </c>
      <c r="Q2672" s="1984" t="str" cm="1">
        <f t="array" aca="1" ref="Q2672" ca="1">IF(ISNUMBER(P2672),IF(P2672=100%,"CUMPLIDA",IF(AND(ISNUMBER(L2672),ISNUMBER(INDIRECT("FECHA_"&amp;$B2672,1))), IF(L2672&lt;=INDIRECT("FECHA_"&amp;$B2672,1),"INCUMPLIDA","PROCESO"), "VERIFICAR FECHA")),"SIN VALOR AVANCE")</f>
        <v>CUMPLIDA</v>
      </c>
    </row>
    <row r="2673" spans="1:17" ht="120" x14ac:dyDescent="0.2">
      <c r="A2673" s="1990" t="s">
        <v>17</v>
      </c>
      <c r="B2673" s="1974" t="s">
        <v>14</v>
      </c>
      <c r="C2673" s="1976"/>
      <c r="D2673" s="1976"/>
      <c r="E2673" s="1996" t="s">
        <v>3884</v>
      </c>
      <c r="F2673" s="1978"/>
      <c r="G2673" s="1977" t="s">
        <v>3885</v>
      </c>
      <c r="H2673" s="1977" t="s">
        <v>3824</v>
      </c>
      <c r="I2673" s="1979" t="s">
        <v>3886</v>
      </c>
      <c r="J2673" s="1995">
        <v>1</v>
      </c>
      <c r="K2673" s="1981">
        <v>45565</v>
      </c>
      <c r="L2673" s="1981">
        <v>45747</v>
      </c>
      <c r="M2673" s="1982">
        <f>(L2673-K2673)/7</f>
        <v>26</v>
      </c>
      <c r="N2673" s="1983">
        <v>0</v>
      </c>
      <c r="O2673" s="1979" t="s">
        <v>3560</v>
      </c>
      <c r="P2673" s="1983">
        <f t="shared" si="102"/>
        <v>0</v>
      </c>
      <c r="Q2673" s="1984" t="str" cm="1">
        <f t="array" aca="1" ref="Q2673" ca="1">IF(ISNUMBER(P2673),IF(P2673=100%,"CUMPLIDA",IF(AND(ISNUMBER(L2673),ISNUMBER(INDIRECT("FECHA_"&amp;$B2673,1))), IF(L2673&lt;=INDIRECT("FECHA_"&amp;$B2673,1),"INCUMPLIDA","PROCESO"), "VERIFICAR FECHA")),"SIN VALOR AVANCE")</f>
        <v>INCUMPLIDA</v>
      </c>
    </row>
    <row r="2674" spans="1:17" ht="135" x14ac:dyDescent="0.2">
      <c r="A2674" s="1990" t="s">
        <v>17</v>
      </c>
      <c r="B2674" s="1974" t="s">
        <v>14</v>
      </c>
      <c r="C2674" s="1976" t="s">
        <v>3887</v>
      </c>
      <c r="D2674" s="1976" t="s">
        <v>3888</v>
      </c>
      <c r="E2674" s="1978" t="s">
        <v>3889</v>
      </c>
      <c r="F2674" s="1978" t="s">
        <v>3890</v>
      </c>
      <c r="G2674" s="1977" t="s">
        <v>3891</v>
      </c>
      <c r="H2674" s="1977" t="s">
        <v>3892</v>
      </c>
      <c r="I2674" s="1979" t="s">
        <v>3893</v>
      </c>
      <c r="J2674" s="1995">
        <v>1</v>
      </c>
      <c r="K2674" s="1981">
        <v>45536</v>
      </c>
      <c r="L2674" s="1981">
        <v>45687</v>
      </c>
      <c r="M2674" s="1982">
        <f t="shared" ref="M2674:M2737" si="105">(L2674-K2674)/7</f>
        <v>21.571428571428573</v>
      </c>
      <c r="N2674" s="1983">
        <v>1</v>
      </c>
      <c r="O2674" s="1979" t="s">
        <v>3894</v>
      </c>
      <c r="P2674" s="1983">
        <f t="shared" si="102"/>
        <v>1</v>
      </c>
      <c r="Q2674" s="1984" t="str" cm="1">
        <f t="array" aca="1" ref="Q2674" ca="1">IF(ISNUMBER(P2674),IF(P2674=100%,"CUMPLIDA",IF(AND(ISNUMBER(L2674),ISNUMBER(INDIRECT("FECHA_"&amp;$B2674,1))), IF(L2674&lt;=INDIRECT("FECHA_"&amp;$B2674,1),"INCUMPLIDA","PROCESO"), "VERIFICAR FECHA")),"SIN VALOR AVANCE")</f>
        <v>CUMPLIDA</v>
      </c>
    </row>
    <row r="2675" spans="1:17" ht="165" x14ac:dyDescent="0.2">
      <c r="A2675" s="1990" t="s">
        <v>17</v>
      </c>
      <c r="B2675" s="1974" t="s">
        <v>14</v>
      </c>
      <c r="C2675" s="1976"/>
      <c r="D2675" s="1976"/>
      <c r="E2675" s="1978"/>
      <c r="F2675" s="1978"/>
      <c r="G2675" s="1977" t="s">
        <v>3895</v>
      </c>
      <c r="H2675" s="1977" t="s">
        <v>3896</v>
      </c>
      <c r="I2675" s="1979" t="s">
        <v>3897</v>
      </c>
      <c r="J2675" s="1995">
        <v>12</v>
      </c>
      <c r="K2675" s="1981">
        <v>45658</v>
      </c>
      <c r="L2675" s="1981">
        <v>46022</v>
      </c>
      <c r="M2675" s="1982">
        <f t="shared" si="105"/>
        <v>52</v>
      </c>
      <c r="N2675" s="1983">
        <v>0.25</v>
      </c>
      <c r="O2675" s="1979" t="s">
        <v>3898</v>
      </c>
      <c r="P2675" s="1983">
        <f t="shared" si="102"/>
        <v>0.25</v>
      </c>
      <c r="Q2675" s="1984" t="str" cm="1">
        <f t="array" aca="1" ref="Q2675" ca="1">IF(ISNUMBER(P2675),IF(P2675=100%,"CUMPLIDA",IF(AND(ISNUMBER(L2675),ISNUMBER(INDIRECT("FECHA_"&amp;$B2675,1))), IF(L2675&lt;=INDIRECT("FECHA_"&amp;$B2675,1),"INCUMPLIDA","PROCESO"), "VERIFICAR FECHA")),"SIN VALOR AVANCE")</f>
        <v>PROCESO</v>
      </c>
    </row>
    <row r="2676" spans="1:17" ht="75" x14ac:dyDescent="0.2">
      <c r="A2676" s="1990" t="s">
        <v>17</v>
      </c>
      <c r="B2676" s="1974" t="s">
        <v>14</v>
      </c>
      <c r="C2676" s="1976"/>
      <c r="D2676" s="1976"/>
      <c r="E2676" s="1978"/>
      <c r="F2676" s="1978"/>
      <c r="G2676" s="1977" t="s">
        <v>3899</v>
      </c>
      <c r="H2676" s="1977" t="s">
        <v>3900</v>
      </c>
      <c r="I2676" s="1979" t="s">
        <v>3901</v>
      </c>
      <c r="J2676" s="1995">
        <v>1</v>
      </c>
      <c r="K2676" s="1981">
        <v>45536</v>
      </c>
      <c r="L2676" s="1981">
        <v>45656</v>
      </c>
      <c r="M2676" s="1982">
        <f t="shared" si="105"/>
        <v>17.142857142857142</v>
      </c>
      <c r="N2676" s="1983">
        <v>1</v>
      </c>
      <c r="O2676" s="1979" t="s">
        <v>3894</v>
      </c>
      <c r="P2676" s="1983">
        <f t="shared" si="102"/>
        <v>1</v>
      </c>
      <c r="Q2676" s="1984" t="str" cm="1">
        <f t="array" aca="1" ref="Q2676" ca="1">IF(ISNUMBER(P2676),IF(P2676=100%,"CUMPLIDA",IF(AND(ISNUMBER(L2676),ISNUMBER(INDIRECT("FECHA_"&amp;$B2676,1))), IF(L2676&lt;=INDIRECT("FECHA_"&amp;$B2676,1),"INCUMPLIDA","PROCESO"), "VERIFICAR FECHA")),"SIN VALOR AVANCE")</f>
        <v>CUMPLIDA</v>
      </c>
    </row>
    <row r="2677" spans="1:17" ht="255" x14ac:dyDescent="0.2">
      <c r="A2677" s="1990" t="s">
        <v>17</v>
      </c>
      <c r="B2677" s="1974" t="s">
        <v>14</v>
      </c>
      <c r="C2677" s="1976"/>
      <c r="D2677" s="1976"/>
      <c r="E2677" s="1978"/>
      <c r="F2677" s="1978"/>
      <c r="G2677" s="1977" t="s">
        <v>3902</v>
      </c>
      <c r="H2677" s="1977" t="s">
        <v>3903</v>
      </c>
      <c r="I2677" s="1979" t="s">
        <v>3904</v>
      </c>
      <c r="J2677" s="1995">
        <v>12</v>
      </c>
      <c r="K2677" s="1981">
        <v>45658</v>
      </c>
      <c r="L2677" s="1981">
        <v>46022</v>
      </c>
      <c r="M2677" s="1982">
        <f t="shared" si="105"/>
        <v>52</v>
      </c>
      <c r="N2677" s="1983">
        <v>0.25</v>
      </c>
      <c r="O2677" s="1979" t="s">
        <v>3898</v>
      </c>
      <c r="P2677" s="1983">
        <f t="shared" si="102"/>
        <v>0.25</v>
      </c>
      <c r="Q2677" s="1984" t="str" cm="1">
        <f t="array" aca="1" ref="Q2677" ca="1">IF(ISNUMBER(P2677),IF(P2677=100%,"CUMPLIDA",IF(AND(ISNUMBER(L2677),ISNUMBER(INDIRECT("FECHA_"&amp;$B2677,1))), IF(L2677&lt;=INDIRECT("FECHA_"&amp;$B2677,1),"INCUMPLIDA","PROCESO"), "VERIFICAR FECHA")),"SIN VALOR AVANCE")</f>
        <v>PROCESO</v>
      </c>
    </row>
    <row r="2678" spans="1:17" ht="150" x14ac:dyDescent="0.2">
      <c r="A2678" s="1990" t="s">
        <v>17</v>
      </c>
      <c r="B2678" s="1974" t="s">
        <v>14</v>
      </c>
      <c r="C2678" s="1976"/>
      <c r="D2678" s="1976"/>
      <c r="E2678" s="1978"/>
      <c r="F2678" s="1978"/>
      <c r="G2678" s="1977" t="s">
        <v>3905</v>
      </c>
      <c r="H2678" s="1977" t="s">
        <v>3906</v>
      </c>
      <c r="I2678" s="1979" t="s">
        <v>3907</v>
      </c>
      <c r="J2678" s="1995">
        <v>6</v>
      </c>
      <c r="K2678" s="1981">
        <v>45595</v>
      </c>
      <c r="L2678" s="1981">
        <v>46052</v>
      </c>
      <c r="M2678" s="1982">
        <f t="shared" si="105"/>
        <v>65.285714285714292</v>
      </c>
      <c r="N2678" s="1983">
        <v>0.32</v>
      </c>
      <c r="O2678" s="1979" t="s">
        <v>3894</v>
      </c>
      <c r="P2678" s="1983">
        <f t="shared" si="102"/>
        <v>0.32</v>
      </c>
      <c r="Q2678" s="1984" t="str" cm="1">
        <f t="array" aca="1" ref="Q2678" ca="1">IF(ISNUMBER(P2678),IF(P2678=100%,"CUMPLIDA",IF(AND(ISNUMBER(L2678),ISNUMBER(INDIRECT("FECHA_"&amp;$B2678,1))), IF(L2678&lt;=INDIRECT("FECHA_"&amp;$B2678,1),"INCUMPLIDA","PROCESO"), "VERIFICAR FECHA")),"SIN VALOR AVANCE")</f>
        <v>PROCESO</v>
      </c>
    </row>
    <row r="2679" spans="1:17" ht="150" x14ac:dyDescent="0.2">
      <c r="A2679" s="1990" t="s">
        <v>17</v>
      </c>
      <c r="B2679" s="1974" t="s">
        <v>14</v>
      </c>
      <c r="C2679" s="1976"/>
      <c r="D2679" s="1976"/>
      <c r="E2679" s="1978" t="s">
        <v>3908</v>
      </c>
      <c r="F2679" s="1978"/>
      <c r="G2679" s="1977" t="s">
        <v>3909</v>
      </c>
      <c r="H2679" s="1977" t="s">
        <v>3910</v>
      </c>
      <c r="I2679" s="1979" t="s">
        <v>3911</v>
      </c>
      <c r="J2679" s="1995">
        <v>6</v>
      </c>
      <c r="K2679" s="1981">
        <v>45658</v>
      </c>
      <c r="L2679" s="1981">
        <v>46233</v>
      </c>
      <c r="M2679" s="1982">
        <f t="shared" si="105"/>
        <v>82.142857142857139</v>
      </c>
      <c r="N2679" s="1983">
        <v>0.16</v>
      </c>
      <c r="O2679" s="1979" t="s">
        <v>3912</v>
      </c>
      <c r="P2679" s="1983">
        <f t="shared" si="102"/>
        <v>0.16</v>
      </c>
      <c r="Q2679" s="1984" t="str" cm="1">
        <f t="array" aca="1" ref="Q2679" ca="1">IF(ISNUMBER(P2679),IF(P2679=100%,"CUMPLIDA",IF(AND(ISNUMBER(L2679),ISNUMBER(INDIRECT("FECHA_"&amp;$B2679,1))), IF(L2679&lt;=INDIRECT("FECHA_"&amp;$B2679,1),"INCUMPLIDA","PROCESO"), "VERIFICAR FECHA")),"SIN VALOR AVANCE")</f>
        <v>PROCESO</v>
      </c>
    </row>
    <row r="2680" spans="1:17" ht="60" x14ac:dyDescent="0.2">
      <c r="A2680" s="1990" t="s">
        <v>17</v>
      </c>
      <c r="B2680" s="1974" t="s">
        <v>14</v>
      </c>
      <c r="C2680" s="1976"/>
      <c r="D2680" s="1976"/>
      <c r="E2680" s="1978"/>
      <c r="F2680" s="1978"/>
      <c r="G2680" s="1977" t="s">
        <v>3913</v>
      </c>
      <c r="H2680" s="1977" t="s">
        <v>3914</v>
      </c>
      <c r="I2680" s="1979" t="s">
        <v>3915</v>
      </c>
      <c r="J2680" s="1995">
        <v>6</v>
      </c>
      <c r="K2680" s="1981">
        <v>45566</v>
      </c>
      <c r="L2680" s="1981">
        <v>46142</v>
      </c>
      <c r="M2680" s="1982">
        <f t="shared" si="105"/>
        <v>82.285714285714292</v>
      </c>
      <c r="N2680" s="1983">
        <v>0.5</v>
      </c>
      <c r="O2680" s="1979" t="s">
        <v>3912</v>
      </c>
      <c r="P2680" s="1983">
        <f t="shared" si="102"/>
        <v>0.5</v>
      </c>
      <c r="Q2680" s="1984" t="str" cm="1">
        <f t="array" aca="1" ref="Q2680" ca="1">IF(ISNUMBER(P2680),IF(P2680=100%,"CUMPLIDA",IF(AND(ISNUMBER(L2680),ISNUMBER(INDIRECT("FECHA_"&amp;$B2680,1))), IF(L2680&lt;=INDIRECT("FECHA_"&amp;$B2680,1),"INCUMPLIDA","PROCESO"), "VERIFICAR FECHA")),"SIN VALOR AVANCE")</f>
        <v>PROCESO</v>
      </c>
    </row>
    <row r="2681" spans="1:17" ht="90" x14ac:dyDescent="0.2">
      <c r="A2681" s="1990" t="s">
        <v>17</v>
      </c>
      <c r="B2681" s="1974" t="s">
        <v>14</v>
      </c>
      <c r="C2681" s="1976"/>
      <c r="D2681" s="1976"/>
      <c r="E2681" s="1978"/>
      <c r="F2681" s="1978"/>
      <c r="G2681" s="1977" t="s">
        <v>3916</v>
      </c>
      <c r="H2681" s="1977" t="s">
        <v>3917</v>
      </c>
      <c r="I2681" s="1979" t="s">
        <v>3918</v>
      </c>
      <c r="J2681" s="1995">
        <v>6</v>
      </c>
      <c r="K2681" s="1981">
        <v>45658</v>
      </c>
      <c r="L2681" s="1981">
        <v>46233</v>
      </c>
      <c r="M2681" s="1982">
        <f t="shared" si="105"/>
        <v>82.142857142857139</v>
      </c>
      <c r="N2681" s="1983">
        <v>0.16</v>
      </c>
      <c r="O2681" s="1979" t="s">
        <v>3912</v>
      </c>
      <c r="P2681" s="1983">
        <f t="shared" si="102"/>
        <v>0.16</v>
      </c>
      <c r="Q2681" s="1984" t="str" cm="1">
        <f t="array" aca="1" ref="Q2681" ca="1">IF(ISNUMBER(P2681),IF(P2681=100%,"CUMPLIDA",IF(AND(ISNUMBER(L2681),ISNUMBER(INDIRECT("FECHA_"&amp;$B2681,1))), IF(L2681&lt;=INDIRECT("FECHA_"&amp;$B2681,1),"INCUMPLIDA","PROCESO"), "VERIFICAR FECHA")),"SIN VALOR AVANCE")</f>
        <v>PROCESO</v>
      </c>
    </row>
    <row r="2682" spans="1:17" ht="90" x14ac:dyDescent="0.2">
      <c r="A2682" s="1990" t="s">
        <v>17</v>
      </c>
      <c r="B2682" s="1974" t="s">
        <v>14</v>
      </c>
      <c r="C2682" s="1976"/>
      <c r="D2682" s="1976"/>
      <c r="E2682" s="1978"/>
      <c r="F2682" s="1978"/>
      <c r="G2682" s="1977" t="s">
        <v>3919</v>
      </c>
      <c r="H2682" s="1977" t="s">
        <v>3920</v>
      </c>
      <c r="I2682" s="1979" t="s">
        <v>3921</v>
      </c>
      <c r="J2682" s="1995">
        <v>1</v>
      </c>
      <c r="K2682" s="1981">
        <v>45536</v>
      </c>
      <c r="L2682" s="2060">
        <v>45838</v>
      </c>
      <c r="M2682" s="1982">
        <f t="shared" si="105"/>
        <v>43.142857142857146</v>
      </c>
      <c r="N2682" s="1983">
        <v>0.5</v>
      </c>
      <c r="O2682" s="1979" t="s">
        <v>3912</v>
      </c>
      <c r="P2682" s="1983">
        <f t="shared" si="102"/>
        <v>0.5</v>
      </c>
      <c r="Q2682" s="1984" t="str" cm="1">
        <f t="array" aca="1" ref="Q2682" ca="1">IF(ISNUMBER(P2682),IF(P2682=100%,"CUMPLIDA",IF(AND(ISNUMBER(L2682),ISNUMBER(INDIRECT("FECHA_"&amp;$B2682,1))), IF(L2682&lt;=INDIRECT("FECHA_"&amp;$B2682,1),"INCUMPLIDA","PROCESO"), "VERIFICAR FECHA")),"SIN VALOR AVANCE")</f>
        <v>PROCESO</v>
      </c>
    </row>
    <row r="2683" spans="1:17" ht="120" x14ac:dyDescent="0.2">
      <c r="A2683" s="1990" t="s">
        <v>17</v>
      </c>
      <c r="B2683" s="1974" t="s">
        <v>14</v>
      </c>
      <c r="C2683" s="1976"/>
      <c r="D2683" s="1976"/>
      <c r="E2683" s="1978"/>
      <c r="F2683" s="1978"/>
      <c r="G2683" s="1977" t="s">
        <v>3922</v>
      </c>
      <c r="H2683" s="1977" t="s">
        <v>3923</v>
      </c>
      <c r="I2683" s="1979" t="s">
        <v>3924</v>
      </c>
      <c r="J2683" s="1995">
        <v>2</v>
      </c>
      <c r="K2683" s="1981">
        <v>45536</v>
      </c>
      <c r="L2683" s="1981">
        <v>45658</v>
      </c>
      <c r="M2683" s="1982">
        <f t="shared" si="105"/>
        <v>17.428571428571427</v>
      </c>
      <c r="N2683" s="1983">
        <v>1</v>
      </c>
      <c r="O2683" s="1979" t="s">
        <v>3894</v>
      </c>
      <c r="P2683" s="1983">
        <f t="shared" si="102"/>
        <v>1</v>
      </c>
      <c r="Q2683" s="1984" t="str" cm="1">
        <f t="array" aca="1" ref="Q2683" ca="1">IF(ISNUMBER(P2683),IF(P2683=100%,"CUMPLIDA",IF(AND(ISNUMBER(L2683),ISNUMBER(INDIRECT("FECHA_"&amp;$B2683,1))), IF(L2683&lt;=INDIRECT("FECHA_"&amp;$B2683,1),"INCUMPLIDA","PROCESO"), "VERIFICAR FECHA")),"SIN VALOR AVANCE")</f>
        <v>CUMPLIDA</v>
      </c>
    </row>
    <row r="2684" spans="1:17" ht="270" x14ac:dyDescent="0.2">
      <c r="A2684" s="1990" t="s">
        <v>17</v>
      </c>
      <c r="B2684" s="1974" t="s">
        <v>14</v>
      </c>
      <c r="C2684" s="1976"/>
      <c r="D2684" s="1976"/>
      <c r="E2684" s="1978"/>
      <c r="F2684" s="1978"/>
      <c r="G2684" s="1977" t="s">
        <v>3925</v>
      </c>
      <c r="H2684" s="1977" t="s">
        <v>3926</v>
      </c>
      <c r="I2684" s="1979" t="s">
        <v>3927</v>
      </c>
      <c r="J2684" s="1995">
        <v>6</v>
      </c>
      <c r="K2684" s="1981">
        <v>45658</v>
      </c>
      <c r="L2684" s="1981">
        <v>46203</v>
      </c>
      <c r="M2684" s="1982">
        <f t="shared" si="105"/>
        <v>77.857142857142861</v>
      </c>
      <c r="N2684" s="1983">
        <v>0.16</v>
      </c>
      <c r="O2684" s="1979" t="s">
        <v>3912</v>
      </c>
      <c r="P2684" s="1983">
        <f t="shared" si="102"/>
        <v>0.16</v>
      </c>
      <c r="Q2684" s="1984" t="str" cm="1">
        <f t="array" aca="1" ref="Q2684" ca="1">IF(ISNUMBER(P2684),IF(P2684=100%,"CUMPLIDA",IF(AND(ISNUMBER(L2684),ISNUMBER(INDIRECT("FECHA_"&amp;$B2684,1))), IF(L2684&lt;=INDIRECT("FECHA_"&amp;$B2684,1),"INCUMPLIDA","PROCESO"), "VERIFICAR FECHA")),"SIN VALOR AVANCE")</f>
        <v>PROCESO</v>
      </c>
    </row>
    <row r="2685" spans="1:17" ht="165" x14ac:dyDescent="0.2">
      <c r="A2685" s="1990" t="s">
        <v>17</v>
      </c>
      <c r="B2685" s="1974" t="s">
        <v>14</v>
      </c>
      <c r="C2685" s="1976"/>
      <c r="D2685" s="1976"/>
      <c r="E2685" s="1978" t="s">
        <v>3928</v>
      </c>
      <c r="F2685" s="1978"/>
      <c r="G2685" s="1977" t="s">
        <v>3929</v>
      </c>
      <c r="H2685" s="1977" t="s">
        <v>3930</v>
      </c>
      <c r="I2685" s="1979" t="s">
        <v>3931</v>
      </c>
      <c r="J2685" s="1995">
        <v>6</v>
      </c>
      <c r="K2685" s="1981">
        <v>45658</v>
      </c>
      <c r="L2685" s="1981">
        <v>46234</v>
      </c>
      <c r="M2685" s="1982">
        <f t="shared" si="105"/>
        <v>82.285714285714292</v>
      </c>
      <c r="N2685" s="1983">
        <v>0.16</v>
      </c>
      <c r="O2685" s="1979" t="s">
        <v>3912</v>
      </c>
      <c r="P2685" s="1983">
        <f t="shared" si="102"/>
        <v>0.16</v>
      </c>
      <c r="Q2685" s="1984" t="str" cm="1">
        <f t="array" aca="1" ref="Q2685" ca="1">IF(ISNUMBER(P2685),IF(P2685=100%,"CUMPLIDA",IF(AND(ISNUMBER(L2685),ISNUMBER(INDIRECT("FECHA_"&amp;$B2685,1))), IF(L2685&lt;=INDIRECT("FECHA_"&amp;$B2685,1),"INCUMPLIDA","PROCESO"), "VERIFICAR FECHA")),"SIN VALOR AVANCE")</f>
        <v>PROCESO</v>
      </c>
    </row>
    <row r="2686" spans="1:17" ht="90" x14ac:dyDescent="0.2">
      <c r="A2686" s="1990" t="s">
        <v>17</v>
      </c>
      <c r="B2686" s="1974" t="s">
        <v>14</v>
      </c>
      <c r="C2686" s="1976"/>
      <c r="D2686" s="1976"/>
      <c r="E2686" s="1978"/>
      <c r="F2686" s="1978"/>
      <c r="G2686" s="1977" t="s">
        <v>3919</v>
      </c>
      <c r="H2686" s="1977" t="s">
        <v>3920</v>
      </c>
      <c r="I2686" s="1979" t="s">
        <v>3921</v>
      </c>
      <c r="J2686" s="1995">
        <v>1</v>
      </c>
      <c r="K2686" s="1981">
        <v>45536</v>
      </c>
      <c r="L2686" s="2060">
        <v>45838</v>
      </c>
      <c r="M2686" s="1982">
        <f t="shared" si="105"/>
        <v>43.142857142857146</v>
      </c>
      <c r="N2686" s="1983">
        <v>0.2</v>
      </c>
      <c r="O2686" s="1979" t="s">
        <v>3912</v>
      </c>
      <c r="P2686" s="1983">
        <f t="shared" si="102"/>
        <v>0.2</v>
      </c>
      <c r="Q2686" s="1984" t="str" cm="1">
        <f t="array" aca="1" ref="Q2686" ca="1">IF(ISNUMBER(P2686),IF(P2686=100%,"CUMPLIDA",IF(AND(ISNUMBER(L2686),ISNUMBER(INDIRECT("FECHA_"&amp;$B2686,1))), IF(L2686&lt;=INDIRECT("FECHA_"&amp;$B2686,1),"INCUMPLIDA","PROCESO"), "VERIFICAR FECHA")),"SIN VALOR AVANCE")</f>
        <v>PROCESO</v>
      </c>
    </row>
    <row r="2687" spans="1:17" ht="345" x14ac:dyDescent="0.2">
      <c r="A2687" s="1990" t="s">
        <v>17</v>
      </c>
      <c r="B2687" s="1974" t="s">
        <v>14</v>
      </c>
      <c r="C2687" s="1976"/>
      <c r="D2687" s="1976"/>
      <c r="E2687" s="1978" t="s">
        <v>3932</v>
      </c>
      <c r="F2687" s="1978"/>
      <c r="G2687" s="1977" t="s">
        <v>3933</v>
      </c>
      <c r="H2687" s="1977" t="s">
        <v>3934</v>
      </c>
      <c r="I2687" s="1979" t="s">
        <v>3935</v>
      </c>
      <c r="J2687" s="1995">
        <v>27</v>
      </c>
      <c r="K2687" s="1981">
        <v>45323</v>
      </c>
      <c r="L2687" s="1981">
        <v>47483</v>
      </c>
      <c r="M2687" s="1982">
        <f t="shared" si="105"/>
        <v>308.57142857142856</v>
      </c>
      <c r="N2687" s="1983">
        <v>0.3</v>
      </c>
      <c r="O2687" s="1979" t="s">
        <v>3936</v>
      </c>
      <c r="P2687" s="1983">
        <f t="shared" si="102"/>
        <v>0.3</v>
      </c>
      <c r="Q2687" s="1984" t="str" cm="1">
        <f t="array" aca="1" ref="Q2687" ca="1">IF(ISNUMBER(P2687),IF(P2687=100%,"CUMPLIDA",IF(AND(ISNUMBER(L2687),ISNUMBER(INDIRECT("FECHA_"&amp;$B2687,1))), IF(L2687&lt;=INDIRECT("FECHA_"&amp;$B2687,1),"INCUMPLIDA","PROCESO"), "VERIFICAR FECHA")),"SIN VALOR AVANCE")</f>
        <v>PROCESO</v>
      </c>
    </row>
    <row r="2688" spans="1:17" ht="225" x14ac:dyDescent="0.2">
      <c r="A2688" s="1990" t="s">
        <v>17</v>
      </c>
      <c r="B2688" s="1974" t="s">
        <v>14</v>
      </c>
      <c r="C2688" s="1976"/>
      <c r="D2688" s="1976"/>
      <c r="E2688" s="1978"/>
      <c r="F2688" s="1978"/>
      <c r="G2688" s="1977" t="s">
        <v>3937</v>
      </c>
      <c r="H2688" s="1977" t="s">
        <v>3938</v>
      </c>
      <c r="I2688" s="1979" t="s">
        <v>3939</v>
      </c>
      <c r="J2688" s="1995">
        <v>2</v>
      </c>
      <c r="K2688" s="1986">
        <v>45536</v>
      </c>
      <c r="L2688" s="1986">
        <v>45626</v>
      </c>
      <c r="M2688" s="1982">
        <f t="shared" si="105"/>
        <v>12.857142857142858</v>
      </c>
      <c r="N2688" s="1983">
        <v>1</v>
      </c>
      <c r="O2688" s="1979" t="s">
        <v>3912</v>
      </c>
      <c r="P2688" s="1983">
        <f t="shared" si="102"/>
        <v>1</v>
      </c>
      <c r="Q2688" s="1984" t="str" cm="1">
        <f t="array" aca="1" ref="Q2688" ca="1">IF(ISNUMBER(P2688),IF(P2688=100%,"CUMPLIDA",IF(AND(ISNUMBER(L2688),ISNUMBER(INDIRECT("FECHA_"&amp;$B2688,1))), IF(L2688&lt;=INDIRECT("FECHA_"&amp;$B2688,1),"INCUMPLIDA","PROCESO"), "VERIFICAR FECHA")),"SIN VALOR AVANCE")</f>
        <v>CUMPLIDA</v>
      </c>
    </row>
    <row r="2689" spans="1:17" ht="180" x14ac:dyDescent="0.2">
      <c r="A2689" s="1990" t="s">
        <v>17</v>
      </c>
      <c r="B2689" s="1974" t="s">
        <v>14</v>
      </c>
      <c r="C2689" s="1976"/>
      <c r="D2689" s="1976"/>
      <c r="E2689" s="1978"/>
      <c r="F2689" s="1978"/>
      <c r="G2689" s="1977" t="s">
        <v>3940</v>
      </c>
      <c r="H2689" s="1977" t="s">
        <v>3941</v>
      </c>
      <c r="I2689" s="1979" t="s">
        <v>3942</v>
      </c>
      <c r="J2689" s="1995">
        <v>1</v>
      </c>
      <c r="K2689" s="1981">
        <v>45536</v>
      </c>
      <c r="L2689" s="1981">
        <v>45868</v>
      </c>
      <c r="M2689" s="1982">
        <f t="shared" si="105"/>
        <v>47.428571428571431</v>
      </c>
      <c r="N2689" s="1983">
        <v>0.5</v>
      </c>
      <c r="O2689" s="1979" t="s">
        <v>3912</v>
      </c>
      <c r="P2689" s="1983">
        <f t="shared" si="102"/>
        <v>0.5</v>
      </c>
      <c r="Q2689" s="1984" t="str" cm="1">
        <f t="array" aca="1" ref="Q2689" ca="1">IF(ISNUMBER(P2689),IF(P2689=100%,"CUMPLIDA",IF(AND(ISNUMBER(L2689),ISNUMBER(INDIRECT("FECHA_"&amp;$B2689,1))), IF(L2689&lt;=INDIRECT("FECHA_"&amp;$B2689,1),"INCUMPLIDA","PROCESO"), "VERIFICAR FECHA")),"SIN VALOR AVANCE")</f>
        <v>PROCESO</v>
      </c>
    </row>
    <row r="2690" spans="1:17" ht="180" x14ac:dyDescent="0.2">
      <c r="A2690" s="1990" t="s">
        <v>17</v>
      </c>
      <c r="B2690" s="1974" t="s">
        <v>14</v>
      </c>
      <c r="C2690" s="1976"/>
      <c r="D2690" s="1976"/>
      <c r="E2690" s="1996" t="s">
        <v>3943</v>
      </c>
      <c r="F2690" s="1978"/>
      <c r="G2690" s="1977" t="s">
        <v>3944</v>
      </c>
      <c r="H2690" s="1977" t="s">
        <v>3941</v>
      </c>
      <c r="I2690" s="1979" t="s">
        <v>3942</v>
      </c>
      <c r="J2690" s="1995">
        <v>1</v>
      </c>
      <c r="K2690" s="1981">
        <v>45536</v>
      </c>
      <c r="L2690" s="1981">
        <v>45868</v>
      </c>
      <c r="M2690" s="1982">
        <f t="shared" si="105"/>
        <v>47.428571428571431</v>
      </c>
      <c r="N2690" s="1983">
        <v>0.5</v>
      </c>
      <c r="O2690" s="1979" t="s">
        <v>3912</v>
      </c>
      <c r="P2690" s="1983">
        <f t="shared" si="102"/>
        <v>0.5</v>
      </c>
      <c r="Q2690" s="1984" t="str" cm="1">
        <f t="array" aca="1" ref="Q2690" ca="1">IF(ISNUMBER(P2690),IF(P2690=100%,"CUMPLIDA",IF(AND(ISNUMBER(L2690),ISNUMBER(INDIRECT("FECHA_"&amp;$B2690,1))), IF(L2690&lt;=INDIRECT("FECHA_"&amp;$B2690,1),"INCUMPLIDA","PROCESO"), "VERIFICAR FECHA")),"SIN VALOR AVANCE")</f>
        <v>PROCESO</v>
      </c>
    </row>
    <row r="2691" spans="1:17" ht="60" x14ac:dyDescent="0.2">
      <c r="A2691" s="1990" t="s">
        <v>17</v>
      </c>
      <c r="B2691" s="1974" t="s">
        <v>14</v>
      </c>
      <c r="C2691" s="1976"/>
      <c r="D2691" s="1976"/>
      <c r="E2691" s="1978" t="s">
        <v>3945</v>
      </c>
      <c r="F2691" s="1978"/>
      <c r="G2691" s="1977" t="s">
        <v>3946</v>
      </c>
      <c r="H2691" s="1977" t="s">
        <v>3947</v>
      </c>
      <c r="I2691" s="1999" t="s">
        <v>1557</v>
      </c>
      <c r="J2691" s="1995">
        <v>1</v>
      </c>
      <c r="K2691" s="1981">
        <v>45536</v>
      </c>
      <c r="L2691" s="1981">
        <v>45626</v>
      </c>
      <c r="M2691" s="1982">
        <f t="shared" si="105"/>
        <v>12.857142857142858</v>
      </c>
      <c r="N2691" s="1983">
        <v>1</v>
      </c>
      <c r="O2691" s="1979" t="s">
        <v>3894</v>
      </c>
      <c r="P2691" s="1983">
        <f t="shared" ref="P2691:P2708" si="106">IF(B2691="ITRC",N2691,N2691/J2691)</f>
        <v>1</v>
      </c>
      <c r="Q2691" s="1984" t="str" cm="1">
        <f t="array" aca="1" ref="Q2691" ca="1">IF(ISNUMBER(P2691),IF(P2691=100%,"CUMPLIDA",IF(AND(ISNUMBER(L2691),ISNUMBER(INDIRECT("FECHA_"&amp;$B2691,1))), IF(L2691&lt;=INDIRECT("FECHA_"&amp;$B2691,1),"INCUMPLIDA","PROCESO"), "VERIFICAR FECHA")),"SIN VALOR AVANCE")</f>
        <v>CUMPLIDA</v>
      </c>
    </row>
    <row r="2692" spans="1:17" ht="45.75" x14ac:dyDescent="0.2">
      <c r="A2692" s="1990" t="s">
        <v>17</v>
      </c>
      <c r="B2692" s="1974" t="s">
        <v>14</v>
      </c>
      <c r="C2692" s="1976"/>
      <c r="D2692" s="1976"/>
      <c r="E2692" s="1978"/>
      <c r="F2692" s="1978"/>
      <c r="G2692" s="1977" t="s">
        <v>3948</v>
      </c>
      <c r="H2692" s="1977" t="s">
        <v>3949</v>
      </c>
      <c r="I2692" s="1979" t="s">
        <v>3950</v>
      </c>
      <c r="J2692" s="1995">
        <v>1</v>
      </c>
      <c r="K2692" s="1981">
        <v>45536</v>
      </c>
      <c r="L2692" s="1981">
        <v>45746</v>
      </c>
      <c r="M2692" s="1982">
        <f t="shared" si="105"/>
        <v>30</v>
      </c>
      <c r="N2692" s="1983">
        <v>1</v>
      </c>
      <c r="O2692" s="1979" t="s">
        <v>3894</v>
      </c>
      <c r="P2692" s="1983">
        <f t="shared" si="106"/>
        <v>1</v>
      </c>
      <c r="Q2692" s="1984" t="str" cm="1">
        <f t="array" aca="1" ref="Q2692" ca="1">IF(ISNUMBER(P2692),IF(P2692=100%,"CUMPLIDA",IF(AND(ISNUMBER(L2692),ISNUMBER(INDIRECT("FECHA_"&amp;$B2692,1))), IF(L2692&lt;=INDIRECT("FECHA_"&amp;$B2692,1),"INCUMPLIDA","PROCESO"), "VERIFICAR FECHA")),"SIN VALOR AVANCE")</f>
        <v>CUMPLIDA</v>
      </c>
    </row>
    <row r="2693" spans="1:17" ht="180" x14ac:dyDescent="0.2">
      <c r="A2693" s="1990" t="s">
        <v>17</v>
      </c>
      <c r="B2693" s="1974" t="s">
        <v>14</v>
      </c>
      <c r="C2693" s="1976"/>
      <c r="D2693" s="1976"/>
      <c r="E2693" s="1978" t="s">
        <v>3951</v>
      </c>
      <c r="F2693" s="1978"/>
      <c r="G2693" s="1977" t="s">
        <v>3952</v>
      </c>
      <c r="H2693" s="1977" t="s">
        <v>3953</v>
      </c>
      <c r="I2693" s="1979" t="s">
        <v>3954</v>
      </c>
      <c r="J2693" s="1995">
        <v>2</v>
      </c>
      <c r="K2693" s="1981">
        <v>45566</v>
      </c>
      <c r="L2693" s="1981">
        <v>45687</v>
      </c>
      <c r="M2693" s="1982">
        <f t="shared" si="105"/>
        <v>17.285714285714285</v>
      </c>
      <c r="N2693" s="1983">
        <v>1</v>
      </c>
      <c r="O2693" s="1979" t="s">
        <v>3912</v>
      </c>
      <c r="P2693" s="1983">
        <f t="shared" si="106"/>
        <v>1</v>
      </c>
      <c r="Q2693" s="1984" t="str" cm="1">
        <f t="array" aca="1" ref="Q2693" ca="1">IF(ISNUMBER(P2693),IF(P2693=100%,"CUMPLIDA",IF(AND(ISNUMBER(L2693),ISNUMBER(INDIRECT("FECHA_"&amp;$B2693,1))), IF(L2693&lt;=INDIRECT("FECHA_"&amp;$B2693,1),"INCUMPLIDA","PROCESO"), "VERIFICAR FECHA")),"SIN VALOR AVANCE")</f>
        <v>CUMPLIDA</v>
      </c>
    </row>
    <row r="2694" spans="1:17" ht="180" x14ac:dyDescent="0.2">
      <c r="A2694" s="1990" t="s">
        <v>17</v>
      </c>
      <c r="B2694" s="1974" t="s">
        <v>14</v>
      </c>
      <c r="C2694" s="1976"/>
      <c r="D2694" s="1976"/>
      <c r="E2694" s="1978"/>
      <c r="F2694" s="1978"/>
      <c r="G2694" s="1977" t="s">
        <v>3944</v>
      </c>
      <c r="H2694" s="1977" t="s">
        <v>3941</v>
      </c>
      <c r="I2694" s="1979" t="s">
        <v>3942</v>
      </c>
      <c r="J2694" s="1995">
        <v>1</v>
      </c>
      <c r="K2694" s="1981">
        <v>45536</v>
      </c>
      <c r="L2694" s="1981">
        <v>45868</v>
      </c>
      <c r="M2694" s="1982">
        <f t="shared" si="105"/>
        <v>47.428571428571431</v>
      </c>
      <c r="N2694" s="1983">
        <v>0.1</v>
      </c>
      <c r="O2694" s="1979" t="s">
        <v>3912</v>
      </c>
      <c r="P2694" s="1983">
        <f t="shared" si="106"/>
        <v>0.1</v>
      </c>
      <c r="Q2694" s="1984" t="str" cm="1">
        <f t="array" aca="1" ref="Q2694" ca="1">IF(ISNUMBER(P2694),IF(P2694=100%,"CUMPLIDA",IF(AND(ISNUMBER(L2694),ISNUMBER(INDIRECT("FECHA_"&amp;$B2694,1))), IF(L2694&lt;=INDIRECT("FECHA_"&amp;$B2694,1),"INCUMPLIDA","PROCESO"), "VERIFICAR FECHA")),"SIN VALOR AVANCE")</f>
        <v>PROCESO</v>
      </c>
    </row>
    <row r="2695" spans="1:17" ht="375" x14ac:dyDescent="0.2">
      <c r="A2695" s="1990" t="s">
        <v>17</v>
      </c>
      <c r="B2695" s="1974" t="s">
        <v>14</v>
      </c>
      <c r="C2695" s="1976"/>
      <c r="D2695" s="1976"/>
      <c r="E2695" s="1977" t="s">
        <v>3955</v>
      </c>
      <c r="F2695" s="1978"/>
      <c r="G2695" s="1996" t="s">
        <v>3956</v>
      </c>
      <c r="H2695" s="1977" t="s">
        <v>3957</v>
      </c>
      <c r="I2695" s="1979" t="s">
        <v>3958</v>
      </c>
      <c r="J2695" s="1995">
        <v>3</v>
      </c>
      <c r="K2695" s="1981">
        <v>45536</v>
      </c>
      <c r="L2695" s="1981">
        <v>45626</v>
      </c>
      <c r="M2695" s="1982">
        <f t="shared" si="105"/>
        <v>12.857142857142858</v>
      </c>
      <c r="N2695" s="1983">
        <v>1</v>
      </c>
      <c r="O2695" s="1979" t="s">
        <v>3959</v>
      </c>
      <c r="P2695" s="1983">
        <f t="shared" si="106"/>
        <v>1</v>
      </c>
      <c r="Q2695" s="1984" t="str" cm="1">
        <f t="array" aca="1" ref="Q2695" ca="1">IF(ISNUMBER(P2695),IF(P2695=100%,"CUMPLIDA",IF(AND(ISNUMBER(L2695),ISNUMBER(INDIRECT("FECHA_"&amp;$B2695,1))), IF(L2695&lt;=INDIRECT("FECHA_"&amp;$B2695,1),"INCUMPLIDA","PROCESO"), "VERIFICAR FECHA")),"SIN VALOR AVANCE")</f>
        <v>CUMPLIDA</v>
      </c>
    </row>
    <row r="2696" spans="1:17" ht="180" x14ac:dyDescent="0.2">
      <c r="A2696" s="1990" t="s">
        <v>17</v>
      </c>
      <c r="B2696" s="1974" t="s">
        <v>14</v>
      </c>
      <c r="C2696" s="1976"/>
      <c r="D2696" s="1976"/>
      <c r="E2696" s="1996" t="s">
        <v>3960</v>
      </c>
      <c r="F2696" s="1978"/>
      <c r="G2696" s="1977" t="s">
        <v>3952</v>
      </c>
      <c r="H2696" s="1977" t="s">
        <v>3953</v>
      </c>
      <c r="I2696" s="1979" t="s">
        <v>3954</v>
      </c>
      <c r="J2696" s="1995">
        <v>2</v>
      </c>
      <c r="K2696" s="1981">
        <v>45566</v>
      </c>
      <c r="L2696" s="1981">
        <v>45687</v>
      </c>
      <c r="M2696" s="1982">
        <f t="shared" si="105"/>
        <v>17.285714285714285</v>
      </c>
      <c r="N2696" s="1983">
        <v>1</v>
      </c>
      <c r="O2696" s="1979" t="s">
        <v>3912</v>
      </c>
      <c r="P2696" s="1983">
        <f t="shared" si="106"/>
        <v>1</v>
      </c>
      <c r="Q2696" s="1984" t="str" cm="1">
        <f t="array" aca="1" ref="Q2696" ca="1">IF(ISNUMBER(P2696),IF(P2696=100%,"CUMPLIDA",IF(AND(ISNUMBER(L2696),ISNUMBER(INDIRECT("FECHA_"&amp;$B2696,1))), IF(L2696&lt;=INDIRECT("FECHA_"&amp;$B2696,1),"INCUMPLIDA","PROCESO"), "VERIFICAR FECHA")),"SIN VALOR AVANCE")</f>
        <v>CUMPLIDA</v>
      </c>
    </row>
    <row r="2697" spans="1:17" ht="180" x14ac:dyDescent="0.2">
      <c r="A2697" s="1990" t="s">
        <v>17</v>
      </c>
      <c r="B2697" s="1974" t="s">
        <v>14</v>
      </c>
      <c r="C2697" s="1976"/>
      <c r="D2697" s="1976"/>
      <c r="E2697" s="1977" t="s">
        <v>3961</v>
      </c>
      <c r="F2697" s="1978"/>
      <c r="G2697" s="1977" t="s">
        <v>3962</v>
      </c>
      <c r="H2697" s="1977" t="s">
        <v>3963</v>
      </c>
      <c r="I2697" s="1979" t="s">
        <v>3964</v>
      </c>
      <c r="J2697" s="1995">
        <v>5</v>
      </c>
      <c r="K2697" s="1981">
        <v>45595</v>
      </c>
      <c r="L2697" s="1981">
        <v>45960</v>
      </c>
      <c r="M2697" s="1982">
        <f t="shared" si="105"/>
        <v>52.142857142857146</v>
      </c>
      <c r="N2697" s="1983">
        <v>0.2</v>
      </c>
      <c r="O2697" s="1979" t="s">
        <v>3965</v>
      </c>
      <c r="P2697" s="1983">
        <f t="shared" si="106"/>
        <v>0.2</v>
      </c>
      <c r="Q2697" s="1984" t="str" cm="1">
        <f t="array" aca="1" ref="Q2697" ca="1">IF(ISNUMBER(P2697),IF(P2697=100%,"CUMPLIDA",IF(AND(ISNUMBER(L2697),ISNUMBER(INDIRECT("FECHA_"&amp;$B2697,1))), IF(L2697&lt;=INDIRECT("FECHA_"&amp;$B2697,1),"INCUMPLIDA","PROCESO"), "VERIFICAR FECHA")),"SIN VALOR AVANCE")</f>
        <v>PROCESO</v>
      </c>
    </row>
    <row r="2698" spans="1:17" ht="300" x14ac:dyDescent="0.2">
      <c r="A2698" s="1990" t="s">
        <v>17</v>
      </c>
      <c r="B2698" s="1974" t="s">
        <v>14</v>
      </c>
      <c r="C2698" s="1976"/>
      <c r="D2698" s="1976"/>
      <c r="E2698" s="1977" t="s">
        <v>3966</v>
      </c>
      <c r="F2698" s="1978"/>
      <c r="G2698" s="1977" t="s">
        <v>3944</v>
      </c>
      <c r="H2698" s="1977" t="s">
        <v>3941</v>
      </c>
      <c r="I2698" s="1979" t="s">
        <v>3942</v>
      </c>
      <c r="J2698" s="1995">
        <v>1</v>
      </c>
      <c r="K2698" s="1981">
        <v>45536</v>
      </c>
      <c r="L2698" s="1981">
        <v>45868</v>
      </c>
      <c r="M2698" s="1982">
        <f t="shared" si="105"/>
        <v>47.428571428571431</v>
      </c>
      <c r="N2698" s="1983">
        <v>0</v>
      </c>
      <c r="O2698" s="1979" t="s">
        <v>3912</v>
      </c>
      <c r="P2698" s="1983">
        <f t="shared" si="106"/>
        <v>0</v>
      </c>
      <c r="Q2698" s="1984" t="str" cm="1">
        <f t="array" aca="1" ref="Q2698" ca="1">IF(ISNUMBER(P2698),IF(P2698=100%,"CUMPLIDA",IF(AND(ISNUMBER(L2698),ISNUMBER(INDIRECT("FECHA_"&amp;$B2698,1))), IF(L2698&lt;=INDIRECT("FECHA_"&amp;$B2698,1),"INCUMPLIDA","PROCESO"), "VERIFICAR FECHA")),"SIN VALOR AVANCE")</f>
        <v>PROCESO</v>
      </c>
    </row>
    <row r="2699" spans="1:17" ht="180.75" x14ac:dyDescent="0.2">
      <c r="A2699" s="1990" t="s">
        <v>17</v>
      </c>
      <c r="B2699" s="1974" t="s">
        <v>14</v>
      </c>
      <c r="C2699" s="2003" t="s">
        <v>3967</v>
      </c>
      <c r="D2699" s="2003" t="s">
        <v>3968</v>
      </c>
      <c r="E2699" s="2008" t="s">
        <v>3969</v>
      </c>
      <c r="F2699" s="2008" t="s">
        <v>3970</v>
      </c>
      <c r="G2699" s="1977" t="s">
        <v>3971</v>
      </c>
      <c r="H2699" s="1996" t="s">
        <v>3972</v>
      </c>
      <c r="I2699" s="1999" t="s">
        <v>3972</v>
      </c>
      <c r="J2699" s="1995">
        <v>1</v>
      </c>
      <c r="K2699" s="1981">
        <v>45658</v>
      </c>
      <c r="L2699" s="1981">
        <v>46387</v>
      </c>
      <c r="M2699" s="1982">
        <f t="shared" si="105"/>
        <v>104.14285714285714</v>
      </c>
      <c r="N2699" s="1983">
        <v>0</v>
      </c>
      <c r="O2699" s="1979" t="s">
        <v>3973</v>
      </c>
      <c r="P2699" s="1983">
        <f t="shared" si="106"/>
        <v>0</v>
      </c>
      <c r="Q2699" s="1984" t="str" cm="1">
        <f t="array" aca="1" ref="Q2699" ca="1">IF(ISNUMBER(P2699),IF(P2699=100%,"CUMPLIDA",IF(AND(ISNUMBER(L2699),ISNUMBER(INDIRECT("FECHA_"&amp;$B2699,1))), IF(L2699&lt;=INDIRECT("FECHA_"&amp;$B2699,1),"INCUMPLIDA","PROCESO"), "VERIFICAR FECHA")),"SIN VALOR AVANCE")</f>
        <v>PROCESO</v>
      </c>
    </row>
    <row r="2700" spans="1:17" ht="345" x14ac:dyDescent="0.2">
      <c r="A2700" s="1990" t="s">
        <v>17</v>
      </c>
      <c r="B2700" s="1974" t="s">
        <v>14</v>
      </c>
      <c r="C2700" s="2004"/>
      <c r="D2700" s="2004"/>
      <c r="E2700" s="2010"/>
      <c r="F2700" s="2009"/>
      <c r="G2700" s="1977" t="s">
        <v>6180</v>
      </c>
      <c r="H2700" s="1977" t="s">
        <v>3934</v>
      </c>
      <c r="I2700" s="1979" t="s">
        <v>3935</v>
      </c>
      <c r="J2700" s="1995">
        <v>27</v>
      </c>
      <c r="K2700" s="1981">
        <v>45323</v>
      </c>
      <c r="L2700" s="1981">
        <v>47483</v>
      </c>
      <c r="M2700" s="1982">
        <f t="shared" si="105"/>
        <v>308.57142857142856</v>
      </c>
      <c r="N2700" s="1983">
        <v>0.3</v>
      </c>
      <c r="O2700" s="1979" t="s">
        <v>3973</v>
      </c>
      <c r="P2700" s="1983">
        <f t="shared" si="106"/>
        <v>0.3</v>
      </c>
      <c r="Q2700" s="1984" t="str" cm="1">
        <f t="array" aca="1" ref="Q2700" ca="1">IF(ISNUMBER(P2700),IF(P2700=100%,"CUMPLIDA",IF(AND(ISNUMBER(L2700),ISNUMBER(INDIRECT("FECHA_"&amp;$B2700,1))), IF(L2700&lt;=INDIRECT("FECHA_"&amp;$B2700,1),"INCUMPLIDA","PROCESO"), "VERIFICAR FECHA")),"SIN VALOR AVANCE")</f>
        <v>PROCESO</v>
      </c>
    </row>
    <row r="2701" spans="1:17" ht="345" x14ac:dyDescent="0.2">
      <c r="A2701" s="1990" t="s">
        <v>17</v>
      </c>
      <c r="B2701" s="1974" t="s">
        <v>14</v>
      </c>
      <c r="C2701" s="2004"/>
      <c r="D2701" s="2004"/>
      <c r="E2701" s="2008" t="s">
        <v>3975</v>
      </c>
      <c r="F2701" s="2009"/>
      <c r="G2701" s="1977" t="s">
        <v>3974</v>
      </c>
      <c r="H2701" s="1977" t="s">
        <v>3934</v>
      </c>
      <c r="I2701" s="1979" t="s">
        <v>3935</v>
      </c>
      <c r="J2701" s="1995">
        <v>27</v>
      </c>
      <c r="K2701" s="1981">
        <v>45323</v>
      </c>
      <c r="L2701" s="1981">
        <v>47483</v>
      </c>
      <c r="M2701" s="1982">
        <f t="shared" si="105"/>
        <v>308.57142857142856</v>
      </c>
      <c r="N2701" s="1983">
        <v>0.3</v>
      </c>
      <c r="O2701" s="1979" t="s">
        <v>3976</v>
      </c>
      <c r="P2701" s="1983">
        <f t="shared" si="106"/>
        <v>0.3</v>
      </c>
      <c r="Q2701" s="1984" t="str" cm="1">
        <f t="array" aca="1" ref="Q2701" ca="1">IF(ISNUMBER(P2701),IF(P2701=100%,"CUMPLIDA",IF(AND(ISNUMBER(L2701),ISNUMBER(INDIRECT("FECHA_"&amp;$B2701,1))), IF(L2701&lt;=INDIRECT("FECHA_"&amp;$B2701,1),"INCUMPLIDA","PROCESO"), "VERIFICAR FECHA")),"SIN VALOR AVANCE")</f>
        <v>PROCESO</v>
      </c>
    </row>
    <row r="2702" spans="1:17" ht="180" x14ac:dyDescent="0.2">
      <c r="A2702" s="1990" t="s">
        <v>17</v>
      </c>
      <c r="B2702" s="1974" t="s">
        <v>14</v>
      </c>
      <c r="C2702" s="2004"/>
      <c r="D2702" s="2004"/>
      <c r="E2702" s="2010"/>
      <c r="F2702" s="2009"/>
      <c r="G2702" s="1996" t="s">
        <v>3977</v>
      </c>
      <c r="H2702" s="1977" t="s">
        <v>3978</v>
      </c>
      <c r="I2702" s="1979" t="s">
        <v>3979</v>
      </c>
      <c r="J2702" s="1995" t="s">
        <v>3980</v>
      </c>
      <c r="K2702" s="1981">
        <v>45597</v>
      </c>
      <c r="L2702" s="1981">
        <v>45809</v>
      </c>
      <c r="M2702" s="1982">
        <f t="shared" si="105"/>
        <v>30.285714285714285</v>
      </c>
      <c r="N2702" s="1983">
        <v>0.4</v>
      </c>
      <c r="O2702" s="1979" t="s">
        <v>3981</v>
      </c>
      <c r="P2702" s="1983">
        <f t="shared" si="106"/>
        <v>0.4</v>
      </c>
      <c r="Q2702" s="1984" t="str" cm="1">
        <f t="array" aca="1" ref="Q2702" ca="1">IF(ISNUMBER(P2702),IF(P2702=100%,"CUMPLIDA",IF(AND(ISNUMBER(L2702),ISNUMBER(INDIRECT("FECHA_"&amp;$B2702,1))), IF(L2702&lt;=INDIRECT("FECHA_"&amp;$B2702,1),"INCUMPLIDA","PROCESO"), "VERIFICAR FECHA")),"SIN VALOR AVANCE")</f>
        <v>PROCESO</v>
      </c>
    </row>
    <row r="2703" spans="1:17" ht="345" x14ac:dyDescent="0.2">
      <c r="A2703" s="1990" t="s">
        <v>17</v>
      </c>
      <c r="B2703" s="1974" t="s">
        <v>14</v>
      </c>
      <c r="C2703" s="2004"/>
      <c r="D2703" s="2004"/>
      <c r="E2703" s="2008" t="s">
        <v>3982</v>
      </c>
      <c r="F2703" s="2009"/>
      <c r="G2703" s="1977" t="s">
        <v>3983</v>
      </c>
      <c r="H2703" s="1977" t="s">
        <v>3934</v>
      </c>
      <c r="I2703" s="1979" t="s">
        <v>3935</v>
      </c>
      <c r="J2703" s="1995">
        <v>27</v>
      </c>
      <c r="K2703" s="1981">
        <v>45323</v>
      </c>
      <c r="L2703" s="1981">
        <v>47483</v>
      </c>
      <c r="M2703" s="1982">
        <f t="shared" si="105"/>
        <v>308.57142857142856</v>
      </c>
      <c r="N2703" s="1983">
        <v>0.3</v>
      </c>
      <c r="O2703" s="1979" t="s">
        <v>3984</v>
      </c>
      <c r="P2703" s="1983">
        <f t="shared" si="106"/>
        <v>0.3</v>
      </c>
      <c r="Q2703" s="1984" t="str" cm="1">
        <f t="array" aca="1" ref="Q2703" ca="1">IF(ISNUMBER(P2703),IF(P2703=100%,"CUMPLIDA",IF(AND(ISNUMBER(L2703),ISNUMBER(INDIRECT("FECHA_"&amp;$B2703,1))), IF(L2703&lt;=INDIRECT("FECHA_"&amp;$B2703,1),"INCUMPLIDA","PROCESO"), "VERIFICAR FECHA")),"SIN VALOR AVANCE")</f>
        <v>PROCESO</v>
      </c>
    </row>
    <row r="2704" spans="1:17" ht="90.75" x14ac:dyDescent="0.2">
      <c r="A2704" s="1990" t="s">
        <v>17</v>
      </c>
      <c r="B2704" s="1974" t="s">
        <v>14</v>
      </c>
      <c r="C2704" s="2004"/>
      <c r="D2704" s="2004"/>
      <c r="E2704" s="2009"/>
      <c r="F2704" s="2009"/>
      <c r="G2704" s="1996" t="s">
        <v>6181</v>
      </c>
      <c r="H2704" s="1977" t="s">
        <v>3985</v>
      </c>
      <c r="I2704" s="1979" t="s">
        <v>3986</v>
      </c>
      <c r="J2704" s="1995">
        <v>4</v>
      </c>
      <c r="K2704" s="1981">
        <v>45597</v>
      </c>
      <c r="L2704" s="1981">
        <v>45838</v>
      </c>
      <c r="M2704" s="1982">
        <f t="shared" si="105"/>
        <v>34.428571428571431</v>
      </c>
      <c r="N2704" s="1983">
        <v>0.4</v>
      </c>
      <c r="O2704" s="1979" t="s">
        <v>3981</v>
      </c>
      <c r="P2704" s="1983">
        <f t="shared" si="106"/>
        <v>0.4</v>
      </c>
      <c r="Q2704" s="1984" t="str" cm="1">
        <f t="array" aca="1" ref="Q2704" ca="1">IF(ISNUMBER(P2704),IF(P2704=100%,"CUMPLIDA",IF(AND(ISNUMBER(L2704),ISNUMBER(INDIRECT("FECHA_"&amp;$B2704,1))), IF(L2704&lt;=INDIRECT("FECHA_"&amp;$B2704,1),"INCUMPLIDA","PROCESO"), "VERIFICAR FECHA")),"SIN VALOR AVANCE")</f>
        <v>PROCESO</v>
      </c>
    </row>
    <row r="2705" spans="1:17" ht="135" x14ac:dyDescent="0.2">
      <c r="A2705" s="1990" t="s">
        <v>17</v>
      </c>
      <c r="B2705" s="1974" t="s">
        <v>14</v>
      </c>
      <c r="C2705" s="2004"/>
      <c r="D2705" s="2004"/>
      <c r="E2705" s="2010"/>
      <c r="F2705" s="2009"/>
      <c r="G2705" s="1977" t="s">
        <v>3987</v>
      </c>
      <c r="H2705" s="1977" t="s">
        <v>3988</v>
      </c>
      <c r="I2705" s="1979" t="s">
        <v>3989</v>
      </c>
      <c r="J2705" s="1995" t="s">
        <v>3990</v>
      </c>
      <c r="K2705" s="1981">
        <v>45505</v>
      </c>
      <c r="L2705" s="1981">
        <v>45657</v>
      </c>
      <c r="M2705" s="1982">
        <f t="shared" si="105"/>
        <v>21.714285714285715</v>
      </c>
      <c r="N2705" s="1983">
        <v>1</v>
      </c>
      <c r="O2705" s="1979" t="s">
        <v>3991</v>
      </c>
      <c r="P2705" s="1983">
        <f t="shared" si="106"/>
        <v>1</v>
      </c>
      <c r="Q2705" s="1984" t="str" cm="1">
        <f t="array" aca="1" ref="Q2705" ca="1">IF(ISNUMBER(P2705),IF(P2705=100%,"CUMPLIDA",IF(AND(ISNUMBER(L2705),ISNUMBER(INDIRECT("FECHA_"&amp;$B2705,1))), IF(L2705&lt;=INDIRECT("FECHA_"&amp;$B2705,1),"INCUMPLIDA","PROCESO"), "VERIFICAR FECHA")),"SIN VALOR AVANCE")</f>
        <v>CUMPLIDA</v>
      </c>
    </row>
    <row r="2706" spans="1:17" ht="345" x14ac:dyDescent="0.2">
      <c r="A2706" s="1990" t="s">
        <v>17</v>
      </c>
      <c r="B2706" s="1974" t="s">
        <v>14</v>
      </c>
      <c r="C2706" s="2004"/>
      <c r="D2706" s="2004"/>
      <c r="E2706" s="2008" t="s">
        <v>3992</v>
      </c>
      <c r="F2706" s="2009"/>
      <c r="G2706" s="1977" t="s">
        <v>3993</v>
      </c>
      <c r="H2706" s="1977" t="s">
        <v>3934</v>
      </c>
      <c r="I2706" s="1979" t="s">
        <v>3935</v>
      </c>
      <c r="J2706" s="1995">
        <v>27</v>
      </c>
      <c r="K2706" s="1981">
        <v>45323</v>
      </c>
      <c r="L2706" s="1981">
        <v>47483</v>
      </c>
      <c r="M2706" s="1982">
        <f t="shared" si="105"/>
        <v>308.57142857142856</v>
      </c>
      <c r="N2706" s="1983">
        <v>0.3</v>
      </c>
      <c r="O2706" s="1979" t="s">
        <v>3994</v>
      </c>
      <c r="P2706" s="1983">
        <f t="shared" si="106"/>
        <v>0.3</v>
      </c>
      <c r="Q2706" s="1984" t="str" cm="1">
        <f t="array" aca="1" ref="Q2706" ca="1">IF(ISNUMBER(P2706),IF(P2706=100%,"CUMPLIDA",IF(AND(ISNUMBER(L2706),ISNUMBER(INDIRECT("FECHA_"&amp;$B2706,1))), IF(L2706&lt;=INDIRECT("FECHA_"&amp;$B2706,1),"INCUMPLIDA","PROCESO"), "VERIFICAR FECHA")),"SIN VALOR AVANCE")</f>
        <v>PROCESO</v>
      </c>
    </row>
    <row r="2707" spans="1:17" ht="120" x14ac:dyDescent="0.2">
      <c r="A2707" s="1990" t="s">
        <v>17</v>
      </c>
      <c r="B2707" s="1974" t="s">
        <v>14</v>
      </c>
      <c r="C2707" s="2004"/>
      <c r="D2707" s="2004"/>
      <c r="E2707" s="2009"/>
      <c r="F2707" s="2009"/>
      <c r="G2707" s="1977" t="s">
        <v>3995</v>
      </c>
      <c r="H2707" s="1977" t="s">
        <v>3996</v>
      </c>
      <c r="I2707" s="1979" t="s">
        <v>3997</v>
      </c>
      <c r="J2707" s="1995" t="s">
        <v>3998</v>
      </c>
      <c r="K2707" s="1981">
        <v>45597</v>
      </c>
      <c r="L2707" s="1981">
        <v>45838</v>
      </c>
      <c r="M2707" s="1982">
        <f t="shared" si="105"/>
        <v>34.428571428571431</v>
      </c>
      <c r="N2707" s="1983">
        <v>0.4</v>
      </c>
      <c r="O2707" s="1979" t="s">
        <v>3981</v>
      </c>
      <c r="P2707" s="1983">
        <f t="shared" si="106"/>
        <v>0.4</v>
      </c>
      <c r="Q2707" s="1984" t="str" cm="1">
        <f t="array" aca="1" ref="Q2707" ca="1">IF(ISNUMBER(P2707),IF(P2707=100%,"CUMPLIDA",IF(AND(ISNUMBER(L2707),ISNUMBER(INDIRECT("FECHA_"&amp;$B2707,1))), IF(L2707&lt;=INDIRECT("FECHA_"&amp;$B2707,1),"INCUMPLIDA","PROCESO"), "VERIFICAR FECHA")),"SIN VALOR AVANCE")</f>
        <v>PROCESO</v>
      </c>
    </row>
    <row r="2708" spans="1:17" ht="90.75" x14ac:dyDescent="0.2">
      <c r="A2708" s="1990" t="s">
        <v>17</v>
      </c>
      <c r="B2708" s="1974" t="s">
        <v>14</v>
      </c>
      <c r="C2708" s="2004"/>
      <c r="D2708" s="2004"/>
      <c r="E2708" s="2010"/>
      <c r="F2708" s="2009"/>
      <c r="G2708" s="1977" t="s">
        <v>3999</v>
      </c>
      <c r="H2708" s="1977" t="s">
        <v>4000</v>
      </c>
      <c r="I2708" s="1979" t="s">
        <v>4001</v>
      </c>
      <c r="J2708" s="1983">
        <v>1</v>
      </c>
      <c r="K2708" s="1981">
        <v>45597</v>
      </c>
      <c r="L2708" s="1981">
        <v>45868</v>
      </c>
      <c r="M2708" s="1982">
        <f t="shared" si="105"/>
        <v>38.714285714285715</v>
      </c>
      <c r="N2708" s="1983">
        <v>0.4</v>
      </c>
      <c r="O2708" s="1979" t="s">
        <v>3981</v>
      </c>
      <c r="P2708" s="1983">
        <f t="shared" si="106"/>
        <v>0.4</v>
      </c>
      <c r="Q2708" s="1984" t="str" cm="1">
        <f t="array" aca="1" ref="Q2708" ca="1">IF(ISNUMBER(P2708),IF(P2708=100%,"CUMPLIDA",IF(AND(ISNUMBER(L2708),ISNUMBER(INDIRECT("FECHA_"&amp;$B2708,1))), IF(L2708&lt;=INDIRECT("FECHA_"&amp;$B2708,1),"INCUMPLIDA","PROCESO"), "VERIFICAR FECHA")),"SIN VALOR AVANCE")</f>
        <v>PROCESO</v>
      </c>
    </row>
    <row r="2709" spans="1:17" ht="225" x14ac:dyDescent="0.2">
      <c r="A2709" s="1990" t="s">
        <v>17</v>
      </c>
      <c r="B2709" s="1974" t="s">
        <v>14</v>
      </c>
      <c r="C2709" s="2004"/>
      <c r="D2709" s="2004"/>
      <c r="E2709" s="2008" t="s">
        <v>4002</v>
      </c>
      <c r="F2709" s="2009"/>
      <c r="G2709" s="1977" t="s">
        <v>4003</v>
      </c>
      <c r="H2709" s="1996" t="s">
        <v>4004</v>
      </c>
      <c r="I2709" s="1979" t="s">
        <v>4005</v>
      </c>
      <c r="J2709" s="1995">
        <v>1</v>
      </c>
      <c r="K2709" s="1981">
        <v>45597</v>
      </c>
      <c r="L2709" s="1981">
        <v>45868</v>
      </c>
      <c r="M2709" s="1982">
        <f t="shared" si="105"/>
        <v>38.714285714285715</v>
      </c>
      <c r="N2709" s="1983">
        <v>0</v>
      </c>
      <c r="O2709" s="1979" t="s">
        <v>4006</v>
      </c>
      <c r="P2709" s="1983">
        <f>IF(B2709="ITRC",N2709,N2709/J2709)</f>
        <v>0</v>
      </c>
      <c r="Q2709" s="1984" t="str" cm="1">
        <f t="array" aca="1" ref="Q2709" ca="1">IF(ISNUMBER(P2709),IF(P2709=100%,"CUMPLIDA",IF(AND(ISNUMBER(L2709),ISNUMBER(INDIRECT("FECHA_"&amp;$B2709,1))), IF(L2709&lt;=INDIRECT("FECHA_"&amp;$B2709,1),"INCUMPLIDA","PROCESO"), "VERIFICAR FECHA")),"SIN VALOR AVANCE")</f>
        <v>PROCESO</v>
      </c>
    </row>
    <row r="2710" spans="1:17" ht="330" x14ac:dyDescent="0.2">
      <c r="A2710" s="1990" t="s">
        <v>17</v>
      </c>
      <c r="B2710" s="1974" t="s">
        <v>14</v>
      </c>
      <c r="C2710" s="2004"/>
      <c r="D2710" s="2004"/>
      <c r="E2710" s="2009"/>
      <c r="F2710" s="2009"/>
      <c r="G2710" s="1977" t="s">
        <v>6192</v>
      </c>
      <c r="H2710" s="2045" t="s">
        <v>6193</v>
      </c>
      <c r="I2710" s="2045" t="s">
        <v>6182</v>
      </c>
      <c r="J2710" s="1995" t="s">
        <v>6194</v>
      </c>
      <c r="K2710" s="2061">
        <v>45323</v>
      </c>
      <c r="L2710" s="2061">
        <v>47483</v>
      </c>
      <c r="M2710" s="1982">
        <f t="shared" si="105"/>
        <v>308.57142857142856</v>
      </c>
      <c r="N2710" s="1983">
        <v>0.3</v>
      </c>
      <c r="O2710" s="1979" t="s">
        <v>3973</v>
      </c>
      <c r="P2710" s="1983">
        <f>IF(B2711="ITRC",N2710,N2710/J2710)</f>
        <v>0.3</v>
      </c>
      <c r="Q2710" s="1984" t="str" cm="1">
        <f t="array" aca="1" ref="Q2710" ca="1">IF(ISNUMBER(P2710),IF(P2710=100%,"CUMPLIDA",IF(AND(ISNUMBER(L2710),ISNUMBER(INDIRECT("FECHA_"&amp;$B2710,1))), IF(L2710&lt;=INDIRECT("FECHA_"&amp;$B2710,1),"INCUMPLIDA","PROCESO"), "VERIFICAR FECHA")),"SIN VALOR AVANCE")</f>
        <v>PROCESO</v>
      </c>
    </row>
    <row r="2711" spans="1:17" ht="180.75" x14ac:dyDescent="0.2">
      <c r="A2711" s="1990" t="s">
        <v>17</v>
      </c>
      <c r="B2711" s="1974" t="s">
        <v>14</v>
      </c>
      <c r="C2711" s="2014"/>
      <c r="D2711" s="2014"/>
      <c r="E2711" s="2010"/>
      <c r="F2711" s="2010"/>
      <c r="G2711" s="2012" t="s">
        <v>6186</v>
      </c>
      <c r="H2711" s="2045" t="s">
        <v>6183</v>
      </c>
      <c r="I2711" s="2045" t="s">
        <v>6184</v>
      </c>
      <c r="J2711" s="1995" t="s">
        <v>6185</v>
      </c>
      <c r="K2711" s="2000">
        <v>45597</v>
      </c>
      <c r="L2711" s="2000">
        <v>45868</v>
      </c>
      <c r="M2711" s="1982">
        <f t="shared" si="105"/>
        <v>38.714285714285715</v>
      </c>
      <c r="N2711" s="1983">
        <v>0</v>
      </c>
      <c r="O2711" s="1979" t="s">
        <v>3973</v>
      </c>
      <c r="P2711" s="2059">
        <f>IF(B2712="ITRC",N2711,N2711/J2711)</f>
        <v>0</v>
      </c>
      <c r="Q2711" s="1984" t="str" cm="1">
        <f t="array" aca="1" ref="Q2711" ca="1">IF(ISNUMBER(P2711),IF(P2711=100%,"CUMPLIDA",IF(AND(ISNUMBER(L2711),ISNUMBER(INDIRECT("FECHA_"&amp;$B2711,1))), IF(L2711&lt;=INDIRECT("FECHA_"&amp;$B2711,1),"INCUMPLIDA","PROCESO"), "VERIFICAR FECHA")),"SIN VALOR AVANCE")</f>
        <v>PROCESO</v>
      </c>
    </row>
    <row r="2712" spans="1:17" ht="165" x14ac:dyDescent="0.2">
      <c r="A2712" s="1990" t="s">
        <v>17</v>
      </c>
      <c r="B2712" s="1974" t="s">
        <v>14</v>
      </c>
      <c r="C2712" s="1976" t="s">
        <v>6057</v>
      </c>
      <c r="D2712" s="1976" t="s">
        <v>3968</v>
      </c>
      <c r="E2712" s="2027" t="s">
        <v>6059</v>
      </c>
      <c r="F2712" s="2062" t="s">
        <v>6058</v>
      </c>
      <c r="G2712" s="2045" t="s">
        <v>6060</v>
      </c>
      <c r="H2712" s="1977" t="s">
        <v>6063</v>
      </c>
      <c r="I2712" s="1979" t="s">
        <v>6066</v>
      </c>
      <c r="J2712" s="1995">
        <v>2</v>
      </c>
      <c r="K2712" s="1981">
        <v>45698</v>
      </c>
      <c r="L2712" s="1981">
        <v>46022</v>
      </c>
      <c r="M2712" s="1982">
        <f t="shared" si="105"/>
        <v>46.285714285714285</v>
      </c>
      <c r="N2712" s="1983">
        <v>0.5</v>
      </c>
      <c r="O2712" s="2063" t="s">
        <v>6069</v>
      </c>
      <c r="P2712" s="1983">
        <f t="shared" ref="P2712:P2750" si="107">IF(B2712="ITRC",N2712,N2712/J2712)</f>
        <v>0.5</v>
      </c>
      <c r="Q2712" s="1984" t="str" cm="1">
        <f t="array" aca="1" ref="Q2712" ca="1">IF(ISNUMBER(P2712),IF(P2712=100%,"CUMPLIDA",IF(AND(ISNUMBER(L2712),ISNUMBER(INDIRECT("FECHA_"&amp;$B2712,1))), IF(L2712&lt;=INDIRECT("FECHA_"&amp;$B2712,1),"INCUMPLIDA","PROCESO"), "VERIFICAR FECHA")),"SIN VALOR AVANCE")</f>
        <v>PROCESO</v>
      </c>
    </row>
    <row r="2713" spans="1:17" ht="195" x14ac:dyDescent="0.2">
      <c r="A2713" s="1990" t="s">
        <v>17</v>
      </c>
      <c r="B2713" s="1974" t="s">
        <v>14</v>
      </c>
      <c r="C2713" s="1976"/>
      <c r="D2713" s="1976"/>
      <c r="E2713" s="2027"/>
      <c r="F2713" s="2062"/>
      <c r="G2713" s="2011" t="s">
        <v>6061</v>
      </c>
      <c r="H2713" s="1977" t="s">
        <v>6064</v>
      </c>
      <c r="I2713" s="1979" t="s">
        <v>6067</v>
      </c>
      <c r="J2713" s="1995">
        <v>1</v>
      </c>
      <c r="K2713" s="1981">
        <v>45722</v>
      </c>
      <c r="L2713" s="1981">
        <v>46022</v>
      </c>
      <c r="M2713" s="1982">
        <f t="shared" si="105"/>
        <v>42.857142857142854</v>
      </c>
      <c r="N2713" s="1983">
        <v>0</v>
      </c>
      <c r="O2713" s="2063" t="s">
        <v>6069</v>
      </c>
      <c r="P2713" s="1983">
        <f t="shared" si="107"/>
        <v>0</v>
      </c>
      <c r="Q2713" s="1984" t="str" cm="1">
        <f t="array" aca="1" ref="Q2713" ca="1">IF(ISNUMBER(P2713),IF(P2713=100%,"CUMPLIDA",IF(AND(ISNUMBER(L2713),ISNUMBER(INDIRECT("FECHA_"&amp;$B2713,1))), IF(L2713&lt;=INDIRECT("FECHA_"&amp;$B2713,1),"INCUMPLIDA","PROCESO"), "VERIFICAR FECHA")),"SIN VALOR AVANCE")</f>
        <v>PROCESO</v>
      </c>
    </row>
    <row r="2714" spans="1:17" ht="105" x14ac:dyDescent="0.2">
      <c r="A2714" s="1990" t="s">
        <v>17</v>
      </c>
      <c r="B2714" s="1974" t="s">
        <v>14</v>
      </c>
      <c r="C2714" s="1976"/>
      <c r="D2714" s="1976"/>
      <c r="E2714" s="2027"/>
      <c r="F2714" s="2062"/>
      <c r="G2714" s="2011" t="s">
        <v>6062</v>
      </c>
      <c r="H2714" s="1977" t="s">
        <v>6065</v>
      </c>
      <c r="I2714" s="1999" t="s">
        <v>6068</v>
      </c>
      <c r="J2714" s="1995">
        <v>1</v>
      </c>
      <c r="K2714" s="1981">
        <v>45698</v>
      </c>
      <c r="L2714" s="1981">
        <v>46022</v>
      </c>
      <c r="M2714" s="1982">
        <f t="shared" si="105"/>
        <v>46.285714285714285</v>
      </c>
      <c r="N2714" s="1983">
        <v>0</v>
      </c>
      <c r="O2714" s="2063" t="s">
        <v>6070</v>
      </c>
      <c r="P2714" s="1983">
        <f t="shared" si="107"/>
        <v>0</v>
      </c>
      <c r="Q2714" s="1984" t="str" cm="1">
        <f t="array" aca="1" ref="Q2714" ca="1">IF(ISNUMBER(P2714),IF(P2714=100%,"CUMPLIDA",IF(AND(ISNUMBER(L2714),ISNUMBER(INDIRECT("FECHA_"&amp;$B2714,1))), IF(L2714&lt;=INDIRECT("FECHA_"&amp;$B2714,1),"INCUMPLIDA","PROCESO"), "VERIFICAR FECHA")),"SIN VALOR AVANCE")</f>
        <v>PROCESO</v>
      </c>
    </row>
    <row r="2715" spans="1:17" ht="150" x14ac:dyDescent="0.2">
      <c r="A2715" s="1990" t="s">
        <v>17</v>
      </c>
      <c r="B2715" s="1974" t="s">
        <v>14</v>
      </c>
      <c r="C2715" s="1976"/>
      <c r="D2715" s="1976"/>
      <c r="E2715" s="2027" t="s">
        <v>6071</v>
      </c>
      <c r="F2715" s="2062"/>
      <c r="G2715" s="1996" t="s">
        <v>6072</v>
      </c>
      <c r="H2715" s="1977" t="s">
        <v>6074</v>
      </c>
      <c r="I2715" s="1979" t="s">
        <v>6076</v>
      </c>
      <c r="J2715" s="1995">
        <v>1</v>
      </c>
      <c r="K2715" s="1981">
        <v>45698</v>
      </c>
      <c r="L2715" s="1981">
        <v>45747</v>
      </c>
      <c r="M2715" s="1982">
        <f t="shared" si="105"/>
        <v>7</v>
      </c>
      <c r="N2715" s="1983">
        <v>1</v>
      </c>
      <c r="O2715" s="2064" t="s">
        <v>6167</v>
      </c>
      <c r="P2715" s="1983">
        <f t="shared" si="107"/>
        <v>1</v>
      </c>
      <c r="Q2715" s="1984" t="str" cm="1">
        <f t="array" aca="1" ref="Q2715" ca="1">IF(ISNUMBER(P2715),IF(P2715=100%,"CUMPLIDA",IF(AND(ISNUMBER(L2715),ISNUMBER(INDIRECT("FECHA_"&amp;$B2715,1))), IF(L2715&lt;=INDIRECT("FECHA_"&amp;$B2715,1),"INCUMPLIDA","PROCESO"), "VERIFICAR FECHA")),"SIN VALOR AVANCE")</f>
        <v>CUMPLIDA</v>
      </c>
    </row>
    <row r="2716" spans="1:17" ht="135" x14ac:dyDescent="0.2">
      <c r="A2716" s="1990" t="s">
        <v>17</v>
      </c>
      <c r="B2716" s="1974" t="s">
        <v>14</v>
      </c>
      <c r="C2716" s="1976"/>
      <c r="D2716" s="1976"/>
      <c r="E2716" s="2027"/>
      <c r="F2716" s="2062"/>
      <c r="G2716" s="1996" t="s">
        <v>6073</v>
      </c>
      <c r="H2716" s="1977" t="s">
        <v>6075</v>
      </c>
      <c r="I2716" s="1979" t="s">
        <v>6077</v>
      </c>
      <c r="J2716" s="1995">
        <v>2</v>
      </c>
      <c r="K2716" s="1981">
        <v>45719</v>
      </c>
      <c r="L2716" s="1981">
        <v>46022</v>
      </c>
      <c r="M2716" s="1982">
        <f t="shared" si="105"/>
        <v>43.285714285714285</v>
      </c>
      <c r="N2716" s="1983">
        <v>0.2</v>
      </c>
      <c r="O2716" s="2064" t="s">
        <v>6078</v>
      </c>
      <c r="P2716" s="1983">
        <f t="shared" si="107"/>
        <v>0.2</v>
      </c>
      <c r="Q2716" s="1984" t="str" cm="1">
        <f t="array" aca="1" ref="Q2716" ca="1">IF(ISNUMBER(P2716),IF(P2716=100%,"CUMPLIDA",IF(AND(ISNUMBER(L2716),ISNUMBER(INDIRECT("FECHA_"&amp;$B2716,1))), IF(L2716&lt;=INDIRECT("FECHA_"&amp;$B2716,1),"INCUMPLIDA","PROCESO"), "VERIFICAR FECHA")),"SIN VALOR AVANCE")</f>
        <v>PROCESO</v>
      </c>
    </row>
    <row r="2717" spans="1:17" ht="210" x14ac:dyDescent="0.2">
      <c r="A2717" s="1990" t="s">
        <v>17</v>
      </c>
      <c r="B2717" s="1974" t="s">
        <v>14</v>
      </c>
      <c r="C2717" s="1976"/>
      <c r="D2717" s="1976"/>
      <c r="E2717" s="2027" t="s">
        <v>6079</v>
      </c>
      <c r="F2717" s="2062"/>
      <c r="G2717" s="2045" t="s">
        <v>6080</v>
      </c>
      <c r="H2717" s="1977" t="s">
        <v>6082</v>
      </c>
      <c r="I2717" s="2045" t="s">
        <v>6085</v>
      </c>
      <c r="J2717" s="1995">
        <v>1</v>
      </c>
      <c r="K2717" s="1981">
        <v>45698</v>
      </c>
      <c r="L2717" s="1981">
        <v>46022</v>
      </c>
      <c r="M2717" s="1982">
        <f t="shared" si="105"/>
        <v>46.285714285714285</v>
      </c>
      <c r="N2717" s="1983">
        <v>0</v>
      </c>
      <c r="O2717" s="2045" t="s">
        <v>6195</v>
      </c>
      <c r="P2717" s="1983">
        <f t="shared" si="107"/>
        <v>0</v>
      </c>
      <c r="Q2717" s="1984" t="str" cm="1">
        <f t="array" aca="1" ref="Q2717" ca="1">IF(ISNUMBER(P2717),IF(P2717=100%,"CUMPLIDA",IF(AND(ISNUMBER(L2717),ISNUMBER(INDIRECT("FECHA_"&amp;$B2717,1))), IF(L2717&lt;=INDIRECT("FECHA_"&amp;$B2717,1),"INCUMPLIDA","PROCESO"), "VERIFICAR FECHA")),"SIN VALOR AVANCE")</f>
        <v>PROCESO</v>
      </c>
    </row>
    <row r="2718" spans="1:17" ht="180" x14ac:dyDescent="0.2">
      <c r="A2718" s="1990" t="s">
        <v>17</v>
      </c>
      <c r="B2718" s="1974" t="s">
        <v>14</v>
      </c>
      <c r="C2718" s="1976"/>
      <c r="D2718" s="1976"/>
      <c r="E2718" s="2027"/>
      <c r="F2718" s="2062"/>
      <c r="G2718" s="2011" t="s">
        <v>6081</v>
      </c>
      <c r="H2718" s="1977" t="s">
        <v>6083</v>
      </c>
      <c r="I2718" s="2011" t="s">
        <v>6086</v>
      </c>
      <c r="J2718" s="1995">
        <v>1</v>
      </c>
      <c r="K2718" s="1981">
        <v>45698</v>
      </c>
      <c r="L2718" s="1981">
        <v>46022</v>
      </c>
      <c r="M2718" s="1982">
        <f t="shared" si="105"/>
        <v>46.285714285714285</v>
      </c>
      <c r="N2718" s="1983">
        <v>0.4</v>
      </c>
      <c r="O2718" s="2045" t="s">
        <v>6195</v>
      </c>
      <c r="P2718" s="1983">
        <f t="shared" si="107"/>
        <v>0.4</v>
      </c>
      <c r="Q2718" s="1984" t="str" cm="1">
        <f t="array" aca="1" ref="Q2718" ca="1">IF(ISNUMBER(P2718),IF(P2718=100%,"CUMPLIDA",IF(AND(ISNUMBER(L2718),ISNUMBER(INDIRECT("FECHA_"&amp;$B2718,1))), IF(L2718&lt;=INDIRECT("FECHA_"&amp;$B2718,1),"INCUMPLIDA","PROCESO"), "VERIFICAR FECHA")),"SIN VALOR AVANCE")</f>
        <v>PROCESO</v>
      </c>
    </row>
    <row r="2719" spans="1:17" ht="360" x14ac:dyDescent="0.2">
      <c r="A2719" s="1990" t="s">
        <v>17</v>
      </c>
      <c r="B2719" s="1974" t="s">
        <v>14</v>
      </c>
      <c r="C2719" s="1976"/>
      <c r="D2719" s="1976"/>
      <c r="E2719" s="2027"/>
      <c r="F2719" s="2062"/>
      <c r="G2719" s="2011" t="s">
        <v>6166</v>
      </c>
      <c r="H2719" s="1977" t="s">
        <v>6084</v>
      </c>
      <c r="I2719" s="2011" t="s">
        <v>6087</v>
      </c>
      <c r="J2719" s="1995">
        <v>1</v>
      </c>
      <c r="K2719" s="1981">
        <v>45698</v>
      </c>
      <c r="L2719" s="1981">
        <v>46022</v>
      </c>
      <c r="M2719" s="1982">
        <f t="shared" si="105"/>
        <v>46.285714285714285</v>
      </c>
      <c r="N2719" s="1983">
        <v>0</v>
      </c>
      <c r="O2719" s="2045" t="s">
        <v>6196</v>
      </c>
      <c r="P2719" s="1983">
        <f t="shared" si="107"/>
        <v>0</v>
      </c>
      <c r="Q2719" s="1984" t="str" cm="1">
        <f t="array" aca="1" ref="Q2719" ca="1">IF(ISNUMBER(P2719),IF(P2719=100%,"CUMPLIDA",IF(AND(ISNUMBER(L2719),ISNUMBER(INDIRECT("FECHA_"&amp;$B2719,1))), IF(L2719&lt;=INDIRECT("FECHA_"&amp;$B2719,1),"INCUMPLIDA","PROCESO"), "VERIFICAR FECHA")),"SIN VALOR AVANCE")</f>
        <v>PROCESO</v>
      </c>
    </row>
    <row r="2720" spans="1:17" ht="150" x14ac:dyDescent="0.2">
      <c r="A2720" s="1990" t="s">
        <v>17</v>
      </c>
      <c r="B2720" s="1974" t="s">
        <v>14</v>
      </c>
      <c r="C2720" s="1976"/>
      <c r="D2720" s="1976"/>
      <c r="E2720" s="2027" t="s">
        <v>6088</v>
      </c>
      <c r="F2720" s="2062"/>
      <c r="G2720" s="2045" t="s">
        <v>6089</v>
      </c>
      <c r="H2720" s="1977" t="s">
        <v>6091</v>
      </c>
      <c r="I2720" s="2045" t="s">
        <v>6093</v>
      </c>
      <c r="J2720" s="1995">
        <v>1</v>
      </c>
      <c r="K2720" s="2000">
        <v>45698</v>
      </c>
      <c r="L2720" s="2000">
        <v>46022</v>
      </c>
      <c r="M2720" s="1982">
        <f t="shared" si="105"/>
        <v>46.285714285714285</v>
      </c>
      <c r="N2720" s="1983">
        <v>0.25</v>
      </c>
      <c r="O2720" s="2045" t="s">
        <v>6195</v>
      </c>
      <c r="P2720" s="1983">
        <f t="shared" si="107"/>
        <v>0.25</v>
      </c>
      <c r="Q2720" s="1984" t="str" cm="1">
        <f t="array" aca="1" ref="Q2720" ca="1">IF(ISNUMBER(P2720),IF(P2720=100%,"CUMPLIDA",IF(AND(ISNUMBER(L2720),ISNUMBER(INDIRECT("FECHA_"&amp;$B2720,1))), IF(L2720&lt;=INDIRECT("FECHA_"&amp;$B2720,1),"INCUMPLIDA","PROCESO"), "VERIFICAR FECHA")),"SIN VALOR AVANCE")</f>
        <v>PROCESO</v>
      </c>
    </row>
    <row r="2721" spans="1:17" ht="180" x14ac:dyDescent="0.2">
      <c r="A2721" s="1990" t="s">
        <v>17</v>
      </c>
      <c r="B2721" s="1974" t="s">
        <v>14</v>
      </c>
      <c r="C2721" s="1976"/>
      <c r="D2721" s="1976"/>
      <c r="E2721" s="2027"/>
      <c r="F2721" s="2062"/>
      <c r="G2721" s="2045" t="s">
        <v>6090</v>
      </c>
      <c r="H2721" s="1977" t="s">
        <v>6092</v>
      </c>
      <c r="I2721" s="2011" t="s">
        <v>6094</v>
      </c>
      <c r="J2721" s="1995">
        <v>1</v>
      </c>
      <c r="K2721" s="2024">
        <v>45698</v>
      </c>
      <c r="L2721" s="2024">
        <v>46022</v>
      </c>
      <c r="M2721" s="1982">
        <f t="shared" si="105"/>
        <v>46.285714285714285</v>
      </c>
      <c r="N2721" s="1983">
        <v>0</v>
      </c>
      <c r="O2721" s="2045" t="s">
        <v>6195</v>
      </c>
      <c r="P2721" s="1983">
        <f t="shared" si="107"/>
        <v>0</v>
      </c>
      <c r="Q2721" s="1984" t="str" cm="1">
        <f t="array" aca="1" ref="Q2721" ca="1">IF(ISNUMBER(P2721),IF(P2721=100%,"CUMPLIDA",IF(AND(ISNUMBER(L2721),ISNUMBER(INDIRECT("FECHA_"&amp;$B2721,1))), IF(L2721&lt;=INDIRECT("FECHA_"&amp;$B2721,1),"INCUMPLIDA","PROCESO"), "VERIFICAR FECHA")),"SIN VALOR AVANCE")</f>
        <v>PROCESO</v>
      </c>
    </row>
    <row r="2722" spans="1:17" ht="210" x14ac:dyDescent="0.2">
      <c r="A2722" s="1990" t="s">
        <v>17</v>
      </c>
      <c r="B2722" s="1974" t="s">
        <v>14</v>
      </c>
      <c r="C2722" s="1976"/>
      <c r="D2722" s="1976"/>
      <c r="E2722" s="2027" t="s">
        <v>6095</v>
      </c>
      <c r="F2722" s="2062"/>
      <c r="G2722" s="2045" t="s">
        <v>6197</v>
      </c>
      <c r="H2722" s="1977" t="s">
        <v>6097</v>
      </c>
      <c r="I2722" s="2045" t="s">
        <v>6105</v>
      </c>
      <c r="J2722" s="1995">
        <v>1</v>
      </c>
      <c r="K2722" s="2000">
        <v>45698</v>
      </c>
      <c r="L2722" s="2000">
        <v>45900</v>
      </c>
      <c r="M2722" s="1982">
        <f t="shared" si="105"/>
        <v>28.857142857142858</v>
      </c>
      <c r="N2722" s="1983">
        <v>0</v>
      </c>
      <c r="O2722" s="2045" t="s">
        <v>6198</v>
      </c>
      <c r="P2722" s="1983">
        <f t="shared" si="107"/>
        <v>0</v>
      </c>
      <c r="Q2722" s="1984" t="str" cm="1">
        <f t="array" aca="1" ref="Q2722" ca="1">IF(ISNUMBER(P2722),IF(P2722=100%,"CUMPLIDA",IF(AND(ISNUMBER(L2722),ISNUMBER(INDIRECT("FECHA_"&amp;$B2722,1))), IF(L2722&lt;=INDIRECT("FECHA_"&amp;$B2722,1),"INCUMPLIDA","PROCESO"), "VERIFICAR FECHA")),"SIN VALOR AVANCE")</f>
        <v>PROCESO</v>
      </c>
    </row>
    <row r="2723" spans="1:17" ht="195" x14ac:dyDescent="0.2">
      <c r="A2723" s="1990" t="s">
        <v>17</v>
      </c>
      <c r="B2723" s="1974" t="s">
        <v>14</v>
      </c>
      <c r="C2723" s="1976"/>
      <c r="D2723" s="1976"/>
      <c r="E2723" s="2027"/>
      <c r="F2723" s="2062"/>
      <c r="G2723" s="2011" t="s">
        <v>6199</v>
      </c>
      <c r="H2723" s="1977" t="s">
        <v>6098</v>
      </c>
      <c r="I2723" s="2011" t="s">
        <v>6105</v>
      </c>
      <c r="J2723" s="1995">
        <v>1</v>
      </c>
      <c r="K2723" s="2024">
        <v>45698</v>
      </c>
      <c r="L2723" s="2024">
        <v>45900</v>
      </c>
      <c r="M2723" s="1982">
        <f t="shared" si="105"/>
        <v>28.857142857142858</v>
      </c>
      <c r="N2723" s="1983">
        <v>0</v>
      </c>
      <c r="O2723" s="2011" t="s">
        <v>6200</v>
      </c>
      <c r="P2723" s="1983">
        <f t="shared" si="107"/>
        <v>0</v>
      </c>
      <c r="Q2723" s="1984" t="str" cm="1">
        <f t="array" aca="1" ref="Q2723" ca="1">IF(ISNUMBER(P2723),IF(P2723=100%,"CUMPLIDA",IF(AND(ISNUMBER(L2723),ISNUMBER(INDIRECT("FECHA_"&amp;$B2723,1))), IF(L2723&lt;=INDIRECT("FECHA_"&amp;$B2723,1),"INCUMPLIDA","PROCESO"), "VERIFICAR FECHA")),"SIN VALOR AVANCE")</f>
        <v>PROCESO</v>
      </c>
    </row>
    <row r="2724" spans="1:17" ht="330" x14ac:dyDescent="0.2">
      <c r="A2724" s="1990" t="s">
        <v>17</v>
      </c>
      <c r="B2724" s="1974" t="s">
        <v>14</v>
      </c>
      <c r="C2724" s="1976"/>
      <c r="D2724" s="1976"/>
      <c r="E2724" s="2027"/>
      <c r="F2724" s="2062"/>
      <c r="G2724" s="2011" t="s">
        <v>6201</v>
      </c>
      <c r="H2724" s="1977" t="s">
        <v>6099</v>
      </c>
      <c r="I2724" s="2011" t="s">
        <v>6106</v>
      </c>
      <c r="J2724" s="1995">
        <v>1</v>
      </c>
      <c r="K2724" s="2024">
        <v>45332</v>
      </c>
      <c r="L2724" s="2024">
        <v>45900</v>
      </c>
      <c r="M2724" s="1982">
        <f t="shared" si="105"/>
        <v>81.142857142857139</v>
      </c>
      <c r="N2724" s="1983">
        <v>0</v>
      </c>
      <c r="O2724" s="2011" t="s">
        <v>6202</v>
      </c>
      <c r="P2724" s="1983">
        <f t="shared" si="107"/>
        <v>0</v>
      </c>
      <c r="Q2724" s="1984" t="str" cm="1">
        <f t="array" aca="1" ref="Q2724" ca="1">IF(ISNUMBER(P2724),IF(P2724=100%,"CUMPLIDA",IF(AND(ISNUMBER(L2724),ISNUMBER(INDIRECT("FECHA_"&amp;$B2724,1))), IF(L2724&lt;=INDIRECT("FECHA_"&amp;$B2724,1),"INCUMPLIDA","PROCESO"), "VERIFICAR FECHA")),"SIN VALOR AVANCE")</f>
        <v>PROCESO</v>
      </c>
    </row>
    <row r="2725" spans="1:17" ht="180" x14ac:dyDescent="0.2">
      <c r="A2725" s="1990" t="s">
        <v>17</v>
      </c>
      <c r="B2725" s="1974" t="s">
        <v>14</v>
      </c>
      <c r="C2725" s="1976"/>
      <c r="D2725" s="1976"/>
      <c r="E2725" s="2027"/>
      <c r="F2725" s="2062"/>
      <c r="G2725" s="2045" t="s">
        <v>6203</v>
      </c>
      <c r="H2725" s="1977" t="s">
        <v>6100</v>
      </c>
      <c r="I2725" s="2045" t="s">
        <v>6107</v>
      </c>
      <c r="J2725" s="1995">
        <v>1</v>
      </c>
      <c r="K2725" s="2024">
        <v>45332</v>
      </c>
      <c r="L2725" s="2024">
        <v>45900</v>
      </c>
      <c r="M2725" s="1982">
        <f t="shared" si="105"/>
        <v>81.142857142857139</v>
      </c>
      <c r="N2725" s="1983">
        <v>0</v>
      </c>
      <c r="O2725" s="2045" t="s">
        <v>6204</v>
      </c>
      <c r="P2725" s="1983">
        <f t="shared" si="107"/>
        <v>0</v>
      </c>
      <c r="Q2725" s="1984" t="str" cm="1">
        <f t="array" aca="1" ref="Q2725" ca="1">IF(ISNUMBER(P2725),IF(P2725=100%,"CUMPLIDA",IF(AND(ISNUMBER(L2725),ISNUMBER(INDIRECT("FECHA_"&amp;$B2725,1))), IF(L2725&lt;=INDIRECT("FECHA_"&amp;$B2725,1),"INCUMPLIDA","PROCESO"), "VERIFICAR FECHA")),"SIN VALOR AVANCE")</f>
        <v>PROCESO</v>
      </c>
    </row>
    <row r="2726" spans="1:17" ht="120" x14ac:dyDescent="0.2">
      <c r="A2726" s="1990" t="s">
        <v>17</v>
      </c>
      <c r="B2726" s="1974" t="s">
        <v>14</v>
      </c>
      <c r="C2726" s="1976"/>
      <c r="D2726" s="1976"/>
      <c r="E2726" s="2027"/>
      <c r="F2726" s="2062"/>
      <c r="G2726" s="2045" t="s">
        <v>6205</v>
      </c>
      <c r="H2726" s="1977" t="s">
        <v>6101</v>
      </c>
      <c r="I2726" s="2045" t="s">
        <v>6107</v>
      </c>
      <c r="J2726" s="1995">
        <v>1</v>
      </c>
      <c r="K2726" s="2024">
        <v>45332</v>
      </c>
      <c r="L2726" s="2024">
        <v>45900</v>
      </c>
      <c r="M2726" s="1982">
        <f t="shared" si="105"/>
        <v>81.142857142857139</v>
      </c>
      <c r="N2726" s="1983">
        <v>0</v>
      </c>
      <c r="O2726" s="2045" t="s">
        <v>6206</v>
      </c>
      <c r="P2726" s="1983">
        <f t="shared" si="107"/>
        <v>0</v>
      </c>
      <c r="Q2726" s="1984" t="str" cm="1">
        <f t="array" aca="1" ref="Q2726" ca="1">IF(ISNUMBER(P2726),IF(P2726=100%,"CUMPLIDA",IF(AND(ISNUMBER(L2726),ISNUMBER(INDIRECT("FECHA_"&amp;$B2726,1))), IF(L2726&lt;=INDIRECT("FECHA_"&amp;$B2726,1),"INCUMPLIDA","PROCESO"), "VERIFICAR FECHA")),"SIN VALOR AVANCE")</f>
        <v>PROCESO</v>
      </c>
    </row>
    <row r="2727" spans="1:17" ht="195" x14ac:dyDescent="0.2">
      <c r="A2727" s="1990" t="s">
        <v>17</v>
      </c>
      <c r="B2727" s="1974" t="s">
        <v>14</v>
      </c>
      <c r="C2727" s="1976"/>
      <c r="D2727" s="1976"/>
      <c r="E2727" s="2027"/>
      <c r="F2727" s="2062"/>
      <c r="G2727" s="2045" t="s">
        <v>6207</v>
      </c>
      <c r="H2727" s="1977" t="s">
        <v>6102</v>
      </c>
      <c r="I2727" s="2045" t="s">
        <v>6108</v>
      </c>
      <c r="J2727" s="1995">
        <v>3</v>
      </c>
      <c r="K2727" s="2024">
        <v>45717</v>
      </c>
      <c r="L2727" s="2024">
        <v>46022</v>
      </c>
      <c r="M2727" s="1982">
        <f t="shared" si="105"/>
        <v>43.571428571428569</v>
      </c>
      <c r="N2727" s="1983">
        <v>0</v>
      </c>
      <c r="O2727" s="2045" t="s">
        <v>6204</v>
      </c>
      <c r="P2727" s="1983">
        <f t="shared" si="107"/>
        <v>0</v>
      </c>
      <c r="Q2727" s="1984" t="str" cm="1">
        <f t="array" aca="1" ref="Q2727" ca="1">IF(ISNUMBER(P2727),IF(P2727=100%,"CUMPLIDA",IF(AND(ISNUMBER(L2727),ISNUMBER(INDIRECT("FECHA_"&amp;$B2727,1))), IF(L2727&lt;=INDIRECT("FECHA_"&amp;$B2727,1),"INCUMPLIDA","PROCESO"), "VERIFICAR FECHA")),"SIN VALOR AVANCE")</f>
        <v>PROCESO</v>
      </c>
    </row>
    <row r="2728" spans="1:17" ht="165" x14ac:dyDescent="0.2">
      <c r="A2728" s="1990" t="s">
        <v>17</v>
      </c>
      <c r="B2728" s="1974" t="s">
        <v>14</v>
      </c>
      <c r="C2728" s="1976"/>
      <c r="D2728" s="1976"/>
      <c r="E2728" s="2027"/>
      <c r="F2728" s="2062"/>
      <c r="G2728" s="2045" t="s">
        <v>6208</v>
      </c>
      <c r="H2728" s="1977" t="s">
        <v>6103</v>
      </c>
      <c r="I2728" s="2045" t="s">
        <v>6108</v>
      </c>
      <c r="J2728" s="1995">
        <v>3</v>
      </c>
      <c r="K2728" s="2024">
        <v>45717</v>
      </c>
      <c r="L2728" s="2024">
        <v>46022</v>
      </c>
      <c r="M2728" s="1982">
        <f t="shared" si="105"/>
        <v>43.571428571428569</v>
      </c>
      <c r="N2728" s="1983">
        <v>0</v>
      </c>
      <c r="O2728" s="2045" t="s">
        <v>6204</v>
      </c>
      <c r="P2728" s="1983">
        <f t="shared" si="107"/>
        <v>0</v>
      </c>
      <c r="Q2728" s="1984" t="str" cm="1">
        <f t="array" aca="1" ref="Q2728" ca="1">IF(ISNUMBER(P2728),IF(P2728=100%,"CUMPLIDA",IF(AND(ISNUMBER(L2728),ISNUMBER(INDIRECT("FECHA_"&amp;$B2728,1))), IF(L2728&lt;=INDIRECT("FECHA_"&amp;$B2728,1),"INCUMPLIDA","PROCESO"), "VERIFICAR FECHA")),"SIN VALOR AVANCE")</f>
        <v>PROCESO</v>
      </c>
    </row>
    <row r="2729" spans="1:17" ht="180" x14ac:dyDescent="0.2">
      <c r="A2729" s="1990" t="s">
        <v>17</v>
      </c>
      <c r="B2729" s="1974" t="s">
        <v>14</v>
      </c>
      <c r="C2729" s="1976"/>
      <c r="D2729" s="1976"/>
      <c r="E2729" s="2027"/>
      <c r="F2729" s="2062"/>
      <c r="G2729" s="2045" t="s">
        <v>6096</v>
      </c>
      <c r="H2729" s="1977" t="s">
        <v>6104</v>
      </c>
      <c r="I2729" s="2045" t="s">
        <v>6109</v>
      </c>
      <c r="J2729" s="1995">
        <v>1</v>
      </c>
      <c r="K2729" s="2024">
        <v>45698</v>
      </c>
      <c r="L2729" s="2024">
        <v>45838</v>
      </c>
      <c r="M2729" s="1982">
        <f t="shared" si="105"/>
        <v>20</v>
      </c>
      <c r="N2729" s="1983">
        <v>0</v>
      </c>
      <c r="O2729" s="2045" t="s">
        <v>6209</v>
      </c>
      <c r="P2729" s="1983">
        <f t="shared" si="107"/>
        <v>0</v>
      </c>
      <c r="Q2729" s="1984" t="str" cm="1">
        <f t="array" aca="1" ref="Q2729" ca="1">IF(ISNUMBER(P2729),IF(P2729=100%,"CUMPLIDA",IF(AND(ISNUMBER(L2729),ISNUMBER(INDIRECT("FECHA_"&amp;$B2729,1))), IF(L2729&lt;=INDIRECT("FECHA_"&amp;$B2729,1),"INCUMPLIDA","PROCESO"), "VERIFICAR FECHA")),"SIN VALOR AVANCE")</f>
        <v>PROCESO</v>
      </c>
    </row>
    <row r="2730" spans="1:17" ht="180" x14ac:dyDescent="0.2">
      <c r="A2730" s="1990" t="s">
        <v>17</v>
      </c>
      <c r="B2730" s="1974" t="s">
        <v>14</v>
      </c>
      <c r="C2730" s="1976"/>
      <c r="D2730" s="1976"/>
      <c r="E2730" s="2027" t="s">
        <v>6110</v>
      </c>
      <c r="F2730" s="2062"/>
      <c r="G2730" s="2045" t="s">
        <v>6111</v>
      </c>
      <c r="H2730" s="1977" t="s">
        <v>6114</v>
      </c>
      <c r="I2730" s="2045" t="s">
        <v>6109</v>
      </c>
      <c r="J2730" s="1995">
        <v>1</v>
      </c>
      <c r="K2730" s="2024">
        <v>45703</v>
      </c>
      <c r="L2730" s="2024">
        <v>45838</v>
      </c>
      <c r="M2730" s="1982">
        <f t="shared" si="105"/>
        <v>19.285714285714285</v>
      </c>
      <c r="N2730" s="1983">
        <v>0</v>
      </c>
      <c r="O2730" s="2045" t="s">
        <v>6209</v>
      </c>
      <c r="P2730" s="1983">
        <f t="shared" si="107"/>
        <v>0</v>
      </c>
      <c r="Q2730" s="1984" t="str" cm="1">
        <f t="array" aca="1" ref="Q2730" ca="1">IF(ISNUMBER(P2730),IF(P2730=100%,"CUMPLIDA",IF(AND(ISNUMBER(L2730),ISNUMBER(INDIRECT("FECHA_"&amp;$B2730,1))), IF(L2730&lt;=INDIRECT("FECHA_"&amp;$B2730,1),"INCUMPLIDA","PROCESO"), "VERIFICAR FECHA")),"SIN VALOR AVANCE")</f>
        <v>PROCESO</v>
      </c>
    </row>
    <row r="2731" spans="1:17" ht="120" x14ac:dyDescent="0.2">
      <c r="A2731" s="1990" t="s">
        <v>17</v>
      </c>
      <c r="B2731" s="1974" t="s">
        <v>14</v>
      </c>
      <c r="C2731" s="1976"/>
      <c r="D2731" s="1976"/>
      <c r="E2731" s="2027"/>
      <c r="F2731" s="2062"/>
      <c r="G2731" s="2045" t="s">
        <v>6112</v>
      </c>
      <c r="H2731" s="1977" t="s">
        <v>6115</v>
      </c>
      <c r="I2731" s="2045" t="s">
        <v>1430</v>
      </c>
      <c r="J2731" s="1995">
        <v>2</v>
      </c>
      <c r="K2731" s="2024">
        <v>45703</v>
      </c>
      <c r="L2731" s="2024">
        <v>45777</v>
      </c>
      <c r="M2731" s="1982">
        <f t="shared" si="105"/>
        <v>10.571428571428571</v>
      </c>
      <c r="N2731" s="1983">
        <v>0</v>
      </c>
      <c r="O2731" s="2045" t="s">
        <v>6209</v>
      </c>
      <c r="P2731" s="1983">
        <f t="shared" si="107"/>
        <v>0</v>
      </c>
      <c r="Q2731" s="1984" t="str" cm="1">
        <f t="array" aca="1" ref="Q2731" ca="1">IF(ISNUMBER(P2731),IF(P2731=100%,"CUMPLIDA",IF(AND(ISNUMBER(L2731),ISNUMBER(INDIRECT("FECHA_"&amp;$B2731,1))), IF(L2731&lt;=INDIRECT("FECHA_"&amp;$B2731,1),"INCUMPLIDA","PROCESO"), "VERIFICAR FECHA")),"SIN VALOR AVANCE")</f>
        <v>PROCESO</v>
      </c>
    </row>
    <row r="2732" spans="1:17" ht="120" x14ac:dyDescent="0.2">
      <c r="A2732" s="1990" t="s">
        <v>17</v>
      </c>
      <c r="B2732" s="1974" t="s">
        <v>14</v>
      </c>
      <c r="C2732" s="1976"/>
      <c r="D2732" s="1976"/>
      <c r="E2732" s="2027"/>
      <c r="F2732" s="2062"/>
      <c r="G2732" s="2045" t="s">
        <v>6113</v>
      </c>
      <c r="H2732" s="1977" t="s">
        <v>6116</v>
      </c>
      <c r="I2732" s="2045" t="s">
        <v>1430</v>
      </c>
      <c r="J2732" s="1995">
        <v>2</v>
      </c>
      <c r="K2732" s="2024">
        <v>45839</v>
      </c>
      <c r="L2732" s="2024">
        <v>45869</v>
      </c>
      <c r="M2732" s="1982">
        <f t="shared" si="105"/>
        <v>4.2857142857142856</v>
      </c>
      <c r="N2732" s="1983">
        <v>0</v>
      </c>
      <c r="O2732" s="2045" t="s">
        <v>6209</v>
      </c>
      <c r="P2732" s="1983">
        <f t="shared" si="107"/>
        <v>0</v>
      </c>
      <c r="Q2732" s="1984" t="str" cm="1">
        <f t="array" aca="1" ref="Q2732" ca="1">IF(ISNUMBER(P2732),IF(P2732=100%,"CUMPLIDA",IF(AND(ISNUMBER(L2732),ISNUMBER(INDIRECT("FECHA_"&amp;$B2732,1))), IF(L2732&lt;=INDIRECT("FECHA_"&amp;$B2732,1),"INCUMPLIDA","PROCESO"), "VERIFICAR FECHA")),"SIN VALOR AVANCE")</f>
        <v>PROCESO</v>
      </c>
    </row>
    <row r="2733" spans="1:17" ht="120.75" x14ac:dyDescent="0.2">
      <c r="A2733" s="1990" t="s">
        <v>17</v>
      </c>
      <c r="B2733" s="1974" t="s">
        <v>14</v>
      </c>
      <c r="C2733" s="1976"/>
      <c r="D2733" s="1976"/>
      <c r="E2733" s="2027" t="s">
        <v>6117</v>
      </c>
      <c r="F2733" s="2062"/>
      <c r="G2733" s="2045" t="s">
        <v>6118</v>
      </c>
      <c r="H2733" s="1977" t="s">
        <v>6124</v>
      </c>
      <c r="I2733" s="2045" t="s">
        <v>6131</v>
      </c>
      <c r="J2733" s="1995">
        <v>1</v>
      </c>
      <c r="K2733" s="2024">
        <v>45698</v>
      </c>
      <c r="L2733" s="2024">
        <v>45869</v>
      </c>
      <c r="M2733" s="1982">
        <f t="shared" si="105"/>
        <v>24.428571428571427</v>
      </c>
      <c r="N2733" s="1983">
        <v>0.3</v>
      </c>
      <c r="O2733" s="2045" t="s">
        <v>6210</v>
      </c>
      <c r="P2733" s="1983">
        <f t="shared" si="107"/>
        <v>0.3</v>
      </c>
      <c r="Q2733" s="1984" t="str" cm="1">
        <f t="array" aca="1" ref="Q2733" ca="1">IF(ISNUMBER(P2733),IF(P2733=100%,"CUMPLIDA",IF(AND(ISNUMBER(L2733),ISNUMBER(INDIRECT("FECHA_"&amp;$B2733,1))), IF(L2733&lt;=INDIRECT("FECHA_"&amp;$B2733,1),"INCUMPLIDA","PROCESO"), "VERIFICAR FECHA")),"SIN VALOR AVANCE")</f>
        <v>PROCESO</v>
      </c>
    </row>
    <row r="2734" spans="1:17" ht="180" x14ac:dyDescent="0.2">
      <c r="A2734" s="1990" t="s">
        <v>17</v>
      </c>
      <c r="B2734" s="1974" t="s">
        <v>14</v>
      </c>
      <c r="C2734" s="1976"/>
      <c r="D2734" s="1976"/>
      <c r="E2734" s="2027"/>
      <c r="F2734" s="2062"/>
      <c r="G2734" s="2045" t="s">
        <v>6119</v>
      </c>
      <c r="H2734" s="1977" t="s">
        <v>6128</v>
      </c>
      <c r="I2734" s="2045" t="s">
        <v>6132</v>
      </c>
      <c r="J2734" s="1995">
        <v>1</v>
      </c>
      <c r="K2734" s="2024">
        <v>45870</v>
      </c>
      <c r="L2734" s="2024">
        <v>45930</v>
      </c>
      <c r="M2734" s="1982">
        <f t="shared" si="105"/>
        <v>8.5714285714285712</v>
      </c>
      <c r="N2734" s="1983">
        <v>0</v>
      </c>
      <c r="O2734" s="2011" t="s">
        <v>6211</v>
      </c>
      <c r="P2734" s="1983">
        <f t="shared" si="107"/>
        <v>0</v>
      </c>
      <c r="Q2734" s="1984" t="str" cm="1">
        <f t="array" aca="1" ref="Q2734" ca="1">IF(ISNUMBER(P2734),IF(P2734=100%,"CUMPLIDA",IF(AND(ISNUMBER(L2734),ISNUMBER(INDIRECT("FECHA_"&amp;$B2734,1))), IF(L2734&lt;=INDIRECT("FECHA_"&amp;$B2734,1),"INCUMPLIDA","PROCESO"), "VERIFICAR FECHA")),"SIN VALOR AVANCE")</f>
        <v>PROCESO</v>
      </c>
    </row>
    <row r="2735" spans="1:17" ht="165" x14ac:dyDescent="0.2">
      <c r="A2735" s="1990" t="s">
        <v>17</v>
      </c>
      <c r="B2735" s="1974" t="s">
        <v>14</v>
      </c>
      <c r="C2735" s="1976"/>
      <c r="D2735" s="1976"/>
      <c r="E2735" s="2027"/>
      <c r="F2735" s="2062"/>
      <c r="G2735" s="2045" t="s">
        <v>6120</v>
      </c>
      <c r="H2735" s="1977" t="s">
        <v>6126</v>
      </c>
      <c r="I2735" s="2045" t="s">
        <v>6133</v>
      </c>
      <c r="J2735" s="1995">
        <v>2</v>
      </c>
      <c r="K2735" s="2024">
        <v>45931</v>
      </c>
      <c r="L2735" s="2024">
        <v>46053</v>
      </c>
      <c r="M2735" s="1982">
        <f t="shared" si="105"/>
        <v>17.428571428571427</v>
      </c>
      <c r="N2735" s="1983">
        <v>0</v>
      </c>
      <c r="O2735" s="1977" t="s">
        <v>6212</v>
      </c>
      <c r="P2735" s="1983">
        <f t="shared" si="107"/>
        <v>0</v>
      </c>
      <c r="Q2735" s="1984" t="str" cm="1">
        <f t="array" aca="1" ref="Q2735" ca="1">IF(ISNUMBER(P2735),IF(P2735=100%,"CUMPLIDA",IF(AND(ISNUMBER(L2735),ISNUMBER(INDIRECT("FECHA_"&amp;$B2735,1))), IF(L2735&lt;=INDIRECT("FECHA_"&amp;$B2735,1),"INCUMPLIDA","PROCESO"), "VERIFICAR FECHA")),"SIN VALOR AVANCE")</f>
        <v>PROCESO</v>
      </c>
    </row>
    <row r="2736" spans="1:17" ht="195" x14ac:dyDescent="0.2">
      <c r="A2736" s="1990" t="s">
        <v>17</v>
      </c>
      <c r="B2736" s="1974" t="s">
        <v>14</v>
      </c>
      <c r="C2736" s="1976"/>
      <c r="D2736" s="1976"/>
      <c r="E2736" s="2027"/>
      <c r="F2736" s="2062"/>
      <c r="G2736" s="2045" t="s">
        <v>6121</v>
      </c>
      <c r="H2736" s="1977" t="s">
        <v>6127</v>
      </c>
      <c r="I2736" s="2045" t="s">
        <v>6134</v>
      </c>
      <c r="J2736" s="1995">
        <v>3</v>
      </c>
      <c r="K2736" s="2024">
        <v>45698</v>
      </c>
      <c r="L2736" s="2024">
        <v>46203</v>
      </c>
      <c r="M2736" s="1982">
        <f t="shared" si="105"/>
        <v>72.142857142857139</v>
      </c>
      <c r="N2736" s="1983">
        <v>0</v>
      </c>
      <c r="O2736" s="2011" t="s">
        <v>6213</v>
      </c>
      <c r="P2736" s="1983">
        <f t="shared" si="107"/>
        <v>0</v>
      </c>
      <c r="Q2736" s="1984" t="str" cm="1">
        <f t="array" aca="1" ref="Q2736" ca="1">IF(ISNUMBER(P2736),IF(P2736=100%,"CUMPLIDA",IF(AND(ISNUMBER(L2736),ISNUMBER(INDIRECT("FECHA_"&amp;$B2736,1))), IF(L2736&lt;=INDIRECT("FECHA_"&amp;$B2736,1),"INCUMPLIDA","PROCESO"), "VERIFICAR FECHA")),"SIN VALOR AVANCE")</f>
        <v>PROCESO</v>
      </c>
    </row>
    <row r="2737" spans="1:17" ht="409.5" x14ac:dyDescent="0.2">
      <c r="A2737" s="1990" t="s">
        <v>17</v>
      </c>
      <c r="B2737" s="1974" t="s">
        <v>14</v>
      </c>
      <c r="C2737" s="1976"/>
      <c r="D2737" s="1976"/>
      <c r="E2737" s="2027"/>
      <c r="F2737" s="2062"/>
      <c r="G2737" s="2045" t="s">
        <v>6122</v>
      </c>
      <c r="H2737" s="1977" t="s">
        <v>6129</v>
      </c>
      <c r="I2737" s="2045" t="s">
        <v>6135</v>
      </c>
      <c r="J2737" s="1995">
        <v>11</v>
      </c>
      <c r="K2737" s="2024">
        <v>45698</v>
      </c>
      <c r="L2737" s="2024">
        <v>46022</v>
      </c>
      <c r="M2737" s="1982">
        <f t="shared" si="105"/>
        <v>46.285714285714285</v>
      </c>
      <c r="N2737" s="1983">
        <v>0.05</v>
      </c>
      <c r="O2737" s="2011" t="s">
        <v>6214</v>
      </c>
      <c r="P2737" s="1983">
        <f t="shared" si="107"/>
        <v>0.05</v>
      </c>
      <c r="Q2737" s="1984" t="str" cm="1">
        <f t="array" aca="1" ref="Q2737" ca="1">IF(ISNUMBER(P2737),IF(P2737=100%,"CUMPLIDA",IF(AND(ISNUMBER(L2737),ISNUMBER(INDIRECT("FECHA_"&amp;$B2737,1))), IF(L2737&lt;=INDIRECT("FECHA_"&amp;$B2737,1),"INCUMPLIDA","PROCESO"), "VERIFICAR FECHA")),"SIN VALOR AVANCE")</f>
        <v>PROCESO</v>
      </c>
    </row>
    <row r="2738" spans="1:17" ht="120" x14ac:dyDescent="0.2">
      <c r="A2738" s="1990" t="s">
        <v>17</v>
      </c>
      <c r="B2738" s="1974" t="s">
        <v>14</v>
      </c>
      <c r="C2738" s="1976"/>
      <c r="D2738" s="1976"/>
      <c r="E2738" s="2027"/>
      <c r="F2738" s="2062"/>
      <c r="G2738" s="2011" t="s">
        <v>6123</v>
      </c>
      <c r="H2738" s="1977" t="s">
        <v>6130</v>
      </c>
      <c r="I2738" s="2011" t="s">
        <v>6136</v>
      </c>
      <c r="J2738" s="1995">
        <v>1</v>
      </c>
      <c r="K2738" s="2024">
        <v>45698</v>
      </c>
      <c r="L2738" s="2024">
        <v>45869</v>
      </c>
      <c r="M2738" s="1982">
        <f t="shared" ref="M2738:M2750" si="108">(L2738-K2738)/7</f>
        <v>24.428571428571427</v>
      </c>
      <c r="N2738" s="1983">
        <v>0</v>
      </c>
      <c r="O2738" s="2011" t="s">
        <v>6215</v>
      </c>
      <c r="P2738" s="1983">
        <f t="shared" si="107"/>
        <v>0</v>
      </c>
      <c r="Q2738" s="1984" t="str" cm="1">
        <f t="array" aca="1" ref="Q2738" ca="1">IF(ISNUMBER(P2738),IF(P2738=100%,"CUMPLIDA",IF(AND(ISNUMBER(L2738),ISNUMBER(INDIRECT("FECHA_"&amp;$B2738,1))), IF(L2738&lt;=INDIRECT("FECHA_"&amp;$B2738,1),"INCUMPLIDA","PROCESO"), "VERIFICAR FECHA")),"SIN VALOR AVANCE")</f>
        <v>PROCESO</v>
      </c>
    </row>
    <row r="2739" spans="1:17" ht="210" x14ac:dyDescent="0.2">
      <c r="A2739" s="1990" t="s">
        <v>17</v>
      </c>
      <c r="B2739" s="1974" t="s">
        <v>14</v>
      </c>
      <c r="C2739" s="1976"/>
      <c r="D2739" s="1976"/>
      <c r="E2739" s="2027" t="s">
        <v>6137</v>
      </c>
      <c r="F2739" s="2062"/>
      <c r="G2739" s="2045" t="s">
        <v>6118</v>
      </c>
      <c r="H2739" s="1977" t="s">
        <v>6144</v>
      </c>
      <c r="I2739" s="2045" t="s">
        <v>6131</v>
      </c>
      <c r="J2739" s="1995">
        <v>1</v>
      </c>
      <c r="K2739" s="2024">
        <v>45698</v>
      </c>
      <c r="L2739" s="2024">
        <v>45869</v>
      </c>
      <c r="M2739" s="1982">
        <f t="shared" si="108"/>
        <v>24.428571428571427</v>
      </c>
      <c r="N2739" s="1983">
        <v>0.3</v>
      </c>
      <c r="O2739" s="2045" t="s">
        <v>6216</v>
      </c>
      <c r="P2739" s="1983">
        <f t="shared" si="107"/>
        <v>0.3</v>
      </c>
      <c r="Q2739" s="1984" t="str" cm="1">
        <f t="array" aca="1" ref="Q2739" ca="1">IF(ISNUMBER(P2739),IF(P2739=100%,"CUMPLIDA",IF(AND(ISNUMBER(L2739),ISNUMBER(INDIRECT("FECHA_"&amp;$B2739,1))), IF(L2739&lt;=INDIRECT("FECHA_"&amp;$B2739,1),"INCUMPLIDA","PROCESO"), "VERIFICAR FECHA")),"SIN VALOR AVANCE")</f>
        <v>PROCESO</v>
      </c>
    </row>
    <row r="2740" spans="1:17" ht="120.75" x14ac:dyDescent="0.2">
      <c r="A2740" s="1990" t="s">
        <v>17</v>
      </c>
      <c r="B2740" s="1974" t="s">
        <v>14</v>
      </c>
      <c r="C2740" s="1976"/>
      <c r="D2740" s="1976"/>
      <c r="E2740" s="2027"/>
      <c r="F2740" s="2062"/>
      <c r="G2740" s="2045" t="s">
        <v>6119</v>
      </c>
      <c r="H2740" s="1977" t="s">
        <v>6125</v>
      </c>
      <c r="I2740" s="2045" t="s">
        <v>6132</v>
      </c>
      <c r="J2740" s="1995">
        <v>1</v>
      </c>
      <c r="K2740" s="2024">
        <v>45870</v>
      </c>
      <c r="L2740" s="2024">
        <v>45930</v>
      </c>
      <c r="M2740" s="1982">
        <f t="shared" si="108"/>
        <v>8.5714285714285712</v>
      </c>
      <c r="N2740" s="1983">
        <v>0</v>
      </c>
      <c r="O2740" s="2011" t="s">
        <v>6211</v>
      </c>
      <c r="P2740" s="1983">
        <f t="shared" si="107"/>
        <v>0</v>
      </c>
      <c r="Q2740" s="1984" t="str" cm="1">
        <f t="array" aca="1" ref="Q2740" ca="1">IF(ISNUMBER(P2740),IF(P2740=100%,"CUMPLIDA",IF(AND(ISNUMBER(L2740),ISNUMBER(INDIRECT("FECHA_"&amp;$B2740,1))), IF(L2740&lt;=INDIRECT("FECHA_"&amp;$B2740,1),"INCUMPLIDA","PROCESO"), "VERIFICAR FECHA")),"SIN VALOR AVANCE")</f>
        <v>PROCESO</v>
      </c>
    </row>
    <row r="2741" spans="1:17" ht="150" x14ac:dyDescent="0.2">
      <c r="A2741" s="1990" t="s">
        <v>17</v>
      </c>
      <c r="B2741" s="1974" t="s">
        <v>14</v>
      </c>
      <c r="C2741" s="1976"/>
      <c r="D2741" s="1976"/>
      <c r="E2741" s="2027"/>
      <c r="F2741" s="2062"/>
      <c r="G2741" s="2045" t="s">
        <v>6120</v>
      </c>
      <c r="H2741" s="1977" t="s">
        <v>6141</v>
      </c>
      <c r="I2741" s="2045" t="s">
        <v>6133</v>
      </c>
      <c r="J2741" s="1995">
        <v>2</v>
      </c>
      <c r="K2741" s="2024">
        <v>45931</v>
      </c>
      <c r="L2741" s="2024">
        <v>46053</v>
      </c>
      <c r="M2741" s="1982">
        <f t="shared" si="108"/>
        <v>17.428571428571427</v>
      </c>
      <c r="N2741" s="1983">
        <v>0</v>
      </c>
      <c r="O2741" s="1977" t="s">
        <v>6217</v>
      </c>
      <c r="P2741" s="1983">
        <f t="shared" si="107"/>
        <v>0</v>
      </c>
      <c r="Q2741" s="1984" t="str" cm="1">
        <f t="array" aca="1" ref="Q2741" ca="1">IF(ISNUMBER(P2741),IF(P2741=100%,"CUMPLIDA",IF(AND(ISNUMBER(L2741),ISNUMBER(INDIRECT("FECHA_"&amp;$B2741,1))), IF(L2741&lt;=INDIRECT("FECHA_"&amp;$B2741,1),"INCUMPLIDA","PROCESO"), "VERIFICAR FECHA")),"SIN VALOR AVANCE")</f>
        <v>PROCESO</v>
      </c>
    </row>
    <row r="2742" spans="1:17" ht="195" x14ac:dyDescent="0.2">
      <c r="A2742" s="1990" t="s">
        <v>17</v>
      </c>
      <c r="B2742" s="1974" t="s">
        <v>14</v>
      </c>
      <c r="C2742" s="1976"/>
      <c r="D2742" s="1976"/>
      <c r="E2742" s="2027"/>
      <c r="F2742" s="2062"/>
      <c r="G2742" s="2045" t="s">
        <v>6138</v>
      </c>
      <c r="H2742" s="1977" t="s">
        <v>6142</v>
      </c>
      <c r="I2742" s="2045" t="s">
        <v>6134</v>
      </c>
      <c r="J2742" s="1995">
        <v>3</v>
      </c>
      <c r="K2742" s="2024">
        <v>45698</v>
      </c>
      <c r="L2742" s="2024">
        <v>46203</v>
      </c>
      <c r="M2742" s="1982">
        <f t="shared" si="108"/>
        <v>72.142857142857139</v>
      </c>
      <c r="N2742" s="1983">
        <v>0</v>
      </c>
      <c r="O2742" s="2011" t="s">
        <v>6218</v>
      </c>
      <c r="P2742" s="1983">
        <f t="shared" si="107"/>
        <v>0</v>
      </c>
      <c r="Q2742" s="1984" t="str" cm="1">
        <f t="array" aca="1" ref="Q2742" ca="1">IF(ISNUMBER(P2742),IF(P2742=100%,"CUMPLIDA",IF(AND(ISNUMBER(L2742),ISNUMBER(INDIRECT("FECHA_"&amp;$B2742,1))), IF(L2742&lt;=INDIRECT("FECHA_"&amp;$B2742,1),"INCUMPLIDA","PROCESO"), "VERIFICAR FECHA")),"SIN VALOR AVANCE")</f>
        <v>PROCESO</v>
      </c>
    </row>
    <row r="2743" spans="1:17" ht="390.75" x14ac:dyDescent="0.2">
      <c r="A2743" s="1990" t="s">
        <v>17</v>
      </c>
      <c r="B2743" s="1974" t="s">
        <v>14</v>
      </c>
      <c r="C2743" s="1976"/>
      <c r="D2743" s="1976"/>
      <c r="E2743" s="2027"/>
      <c r="F2743" s="2062"/>
      <c r="G2743" s="2045" t="s">
        <v>6122</v>
      </c>
      <c r="H2743" s="1977" t="s">
        <v>6143</v>
      </c>
      <c r="I2743" s="2045" t="s">
        <v>6135</v>
      </c>
      <c r="J2743" s="1995">
        <v>11</v>
      </c>
      <c r="K2743" s="2024">
        <v>45698</v>
      </c>
      <c r="L2743" s="2024">
        <v>46022</v>
      </c>
      <c r="M2743" s="1982">
        <f t="shared" si="108"/>
        <v>46.285714285714285</v>
      </c>
      <c r="N2743" s="1983">
        <v>0</v>
      </c>
      <c r="O2743" s="2011" t="s">
        <v>6214</v>
      </c>
      <c r="P2743" s="1983">
        <f t="shared" si="107"/>
        <v>0</v>
      </c>
      <c r="Q2743" s="1984" t="str" cm="1">
        <f t="array" aca="1" ref="Q2743" ca="1">IF(ISNUMBER(P2743),IF(P2743=100%,"CUMPLIDA",IF(AND(ISNUMBER(L2743),ISNUMBER(INDIRECT("FECHA_"&amp;$B2743,1))), IF(L2743&lt;=INDIRECT("FECHA_"&amp;$B2743,1),"INCUMPLIDA","PROCESO"), "VERIFICAR FECHA")),"SIN VALOR AVANCE")</f>
        <v>PROCESO</v>
      </c>
    </row>
    <row r="2744" spans="1:17" ht="120" x14ac:dyDescent="0.2">
      <c r="A2744" s="1990" t="s">
        <v>17</v>
      </c>
      <c r="B2744" s="1974" t="s">
        <v>14</v>
      </c>
      <c r="C2744" s="1976"/>
      <c r="D2744" s="1976"/>
      <c r="E2744" s="2027"/>
      <c r="F2744" s="2062"/>
      <c r="G2744" s="2011" t="s">
        <v>6139</v>
      </c>
      <c r="H2744" s="1977" t="s">
        <v>6145</v>
      </c>
      <c r="I2744" s="2011" t="s">
        <v>6147</v>
      </c>
      <c r="J2744" s="1995">
        <v>1</v>
      </c>
      <c r="K2744" s="2024">
        <v>45698</v>
      </c>
      <c r="L2744" s="2024">
        <v>45868</v>
      </c>
      <c r="M2744" s="1982">
        <f t="shared" si="108"/>
        <v>24.285714285714285</v>
      </c>
      <c r="N2744" s="1983">
        <v>0.5</v>
      </c>
      <c r="O2744" s="1977" t="s">
        <v>6217</v>
      </c>
      <c r="P2744" s="1983">
        <f t="shared" si="107"/>
        <v>0.5</v>
      </c>
      <c r="Q2744" s="1984" t="str" cm="1">
        <f t="array" aca="1" ref="Q2744" ca="1">IF(ISNUMBER(P2744),IF(P2744=100%,"CUMPLIDA",IF(AND(ISNUMBER(L2744),ISNUMBER(INDIRECT("FECHA_"&amp;$B2744,1))), IF(L2744&lt;=INDIRECT("FECHA_"&amp;$B2744,1),"INCUMPLIDA","PROCESO"), "VERIFICAR FECHA")),"SIN VALOR AVANCE")</f>
        <v>PROCESO</v>
      </c>
    </row>
    <row r="2745" spans="1:17" ht="75" x14ac:dyDescent="0.2">
      <c r="A2745" s="1990" t="s">
        <v>17</v>
      </c>
      <c r="B2745" s="1974" t="s">
        <v>14</v>
      </c>
      <c r="C2745" s="1976"/>
      <c r="D2745" s="1976"/>
      <c r="E2745" s="2027"/>
      <c r="F2745" s="2062"/>
      <c r="G2745" s="2011" t="s">
        <v>6140</v>
      </c>
      <c r="H2745" s="1977" t="s">
        <v>6146</v>
      </c>
      <c r="I2745" s="2011" t="s">
        <v>6148</v>
      </c>
      <c r="J2745" s="1995">
        <v>5</v>
      </c>
      <c r="K2745" s="2024">
        <v>45870</v>
      </c>
      <c r="L2745" s="2024">
        <v>46021</v>
      </c>
      <c r="M2745" s="1982">
        <f t="shared" si="108"/>
        <v>21.571428571428573</v>
      </c>
      <c r="N2745" s="1983">
        <v>0</v>
      </c>
      <c r="O2745" s="1977" t="s">
        <v>6217</v>
      </c>
      <c r="P2745" s="1983">
        <f t="shared" si="107"/>
        <v>0</v>
      </c>
      <c r="Q2745" s="1984" t="str" cm="1">
        <f t="array" aca="1" ref="Q2745" ca="1">IF(ISNUMBER(P2745),IF(P2745=100%,"CUMPLIDA",IF(AND(ISNUMBER(L2745),ISNUMBER(INDIRECT("FECHA_"&amp;$B2745,1))), IF(L2745&lt;=INDIRECT("FECHA_"&amp;$B2745,1),"INCUMPLIDA","PROCESO"), "VERIFICAR FECHA")),"SIN VALOR AVANCE")</f>
        <v>PROCESO</v>
      </c>
    </row>
    <row r="2746" spans="1:17" ht="165" x14ac:dyDescent="0.2">
      <c r="A2746" s="1990" t="s">
        <v>17</v>
      </c>
      <c r="B2746" s="1974" t="s">
        <v>14</v>
      </c>
      <c r="C2746" s="1976"/>
      <c r="D2746" s="1976"/>
      <c r="E2746" s="2027" t="s">
        <v>6161</v>
      </c>
      <c r="F2746" s="2062"/>
      <c r="G2746" s="2045" t="s">
        <v>6149</v>
      </c>
      <c r="H2746" s="1977" t="s">
        <v>6156</v>
      </c>
      <c r="I2746" s="2065" t="s">
        <v>6157</v>
      </c>
      <c r="J2746" s="1995">
        <v>3</v>
      </c>
      <c r="K2746" s="2024">
        <v>45717</v>
      </c>
      <c r="L2746" s="2024">
        <v>45808</v>
      </c>
      <c r="M2746" s="1982">
        <f t="shared" si="108"/>
        <v>13</v>
      </c>
      <c r="N2746" s="1983">
        <v>0</v>
      </c>
      <c r="O2746" s="2025" t="s">
        <v>6219</v>
      </c>
      <c r="P2746" s="1983">
        <f t="shared" si="107"/>
        <v>0</v>
      </c>
      <c r="Q2746" s="1984" t="str" cm="1">
        <f t="array" aca="1" ref="Q2746" ca="1">IF(ISNUMBER(P2746),IF(P2746=100%,"CUMPLIDA",IF(AND(ISNUMBER(L2746),ISNUMBER(INDIRECT("FECHA_"&amp;$B2746,1))), IF(L2746&lt;=INDIRECT("FECHA_"&amp;$B2746,1),"INCUMPLIDA","PROCESO"), "VERIFICAR FECHA")),"SIN VALOR AVANCE")</f>
        <v>PROCESO</v>
      </c>
    </row>
    <row r="2747" spans="1:17" ht="195" x14ac:dyDescent="0.2">
      <c r="A2747" s="1990" t="s">
        <v>17</v>
      </c>
      <c r="B2747" s="1974" t="s">
        <v>14</v>
      </c>
      <c r="C2747" s="1976"/>
      <c r="D2747" s="1976"/>
      <c r="E2747" s="2027"/>
      <c r="F2747" s="2062"/>
      <c r="G2747" s="2045" t="s">
        <v>6150</v>
      </c>
      <c r="H2747" s="1977" t="s">
        <v>6153</v>
      </c>
      <c r="I2747" s="2045" t="s">
        <v>6158</v>
      </c>
      <c r="J2747" s="1995">
        <v>2</v>
      </c>
      <c r="K2747" s="2024">
        <v>45698</v>
      </c>
      <c r="L2747" s="2024">
        <v>45746</v>
      </c>
      <c r="M2747" s="1982">
        <f t="shared" si="108"/>
        <v>6.8571428571428568</v>
      </c>
      <c r="N2747" s="1983">
        <v>1</v>
      </c>
      <c r="O2747" s="2045" t="s">
        <v>6212</v>
      </c>
      <c r="P2747" s="1983">
        <f t="shared" si="107"/>
        <v>1</v>
      </c>
      <c r="Q2747" s="1984" t="str" cm="1">
        <f t="array" aca="1" ref="Q2747" ca="1">IF(ISNUMBER(P2747),IF(P2747=100%,"CUMPLIDA",IF(AND(ISNUMBER(L2747),ISNUMBER(INDIRECT("FECHA_"&amp;$B2747,1))), IF(L2747&lt;=INDIRECT("FECHA_"&amp;$B2747,1),"INCUMPLIDA","PROCESO"), "VERIFICAR FECHA")),"SIN VALOR AVANCE")</f>
        <v>CUMPLIDA</v>
      </c>
    </row>
    <row r="2748" spans="1:17" ht="60" x14ac:dyDescent="0.2">
      <c r="A2748" s="1990" t="s">
        <v>17</v>
      </c>
      <c r="B2748" s="1974" t="s">
        <v>14</v>
      </c>
      <c r="C2748" s="1976"/>
      <c r="D2748" s="1976"/>
      <c r="E2748" s="2027"/>
      <c r="F2748" s="2062"/>
      <c r="G2748" s="2045" t="s">
        <v>6151</v>
      </c>
      <c r="H2748" s="1977" t="s">
        <v>6154</v>
      </c>
      <c r="I2748" s="2066" t="s">
        <v>6159</v>
      </c>
      <c r="J2748" s="1995">
        <v>1</v>
      </c>
      <c r="K2748" s="2024">
        <v>45748</v>
      </c>
      <c r="L2748" s="2024">
        <v>45777</v>
      </c>
      <c r="M2748" s="1982">
        <f t="shared" si="108"/>
        <v>4.1428571428571432</v>
      </c>
      <c r="N2748" s="1983">
        <v>0</v>
      </c>
      <c r="O2748" s="2045" t="s">
        <v>6212</v>
      </c>
      <c r="P2748" s="1983">
        <f t="shared" si="107"/>
        <v>0</v>
      </c>
      <c r="Q2748" s="1984" t="str" cm="1">
        <f t="array" aca="1" ref="Q2748" ca="1">IF(ISNUMBER(P2748),IF(P2748=100%,"CUMPLIDA",IF(AND(ISNUMBER(L2748),ISNUMBER(INDIRECT("FECHA_"&amp;$B2748,1))), IF(L2748&lt;=INDIRECT("FECHA_"&amp;$B2748,1),"INCUMPLIDA","PROCESO"), "VERIFICAR FECHA")),"SIN VALOR AVANCE")</f>
        <v>PROCESO</v>
      </c>
    </row>
    <row r="2749" spans="1:17" ht="90" x14ac:dyDescent="0.2">
      <c r="A2749" s="1990" t="s">
        <v>17</v>
      </c>
      <c r="B2749" s="1974" t="s">
        <v>14</v>
      </c>
      <c r="C2749" s="1976"/>
      <c r="D2749" s="1976"/>
      <c r="E2749" s="2027"/>
      <c r="F2749" s="2062"/>
      <c r="G2749" s="2045" t="s">
        <v>6152</v>
      </c>
      <c r="H2749" s="1996" t="s">
        <v>6155</v>
      </c>
      <c r="I2749" s="2066" t="s">
        <v>6160</v>
      </c>
      <c r="J2749" s="1995">
        <v>2</v>
      </c>
      <c r="K2749" s="2024">
        <v>45778</v>
      </c>
      <c r="L2749" s="2024">
        <v>45808</v>
      </c>
      <c r="M2749" s="1982">
        <f t="shared" si="108"/>
        <v>4.2857142857142856</v>
      </c>
      <c r="N2749" s="1983">
        <v>0</v>
      </c>
      <c r="O2749" s="2045" t="s">
        <v>6212</v>
      </c>
      <c r="P2749" s="1983">
        <f t="shared" si="107"/>
        <v>0</v>
      </c>
      <c r="Q2749" s="1984" t="str" cm="1">
        <f t="array" aca="1" ref="Q2749" ca="1">IF(ISNUMBER(P2749),IF(P2749=100%,"CUMPLIDA",IF(AND(ISNUMBER(L2749),ISNUMBER(INDIRECT("FECHA_"&amp;$B2749,1))), IF(L2749&lt;=INDIRECT("FECHA_"&amp;$B2749,1),"INCUMPLIDA","PROCESO"), "VERIFICAR FECHA")),"SIN VALOR AVANCE")</f>
        <v>PROCESO</v>
      </c>
    </row>
    <row r="2750" spans="1:17" ht="180" x14ac:dyDescent="0.2">
      <c r="A2750" s="1990" t="s">
        <v>17</v>
      </c>
      <c r="B2750" s="1974" t="s">
        <v>14</v>
      </c>
      <c r="C2750" s="1976"/>
      <c r="D2750" s="1976"/>
      <c r="E2750" s="2045" t="s">
        <v>6162</v>
      </c>
      <c r="F2750" s="2062"/>
      <c r="G2750" s="2045" t="s">
        <v>6163</v>
      </c>
      <c r="H2750" s="2045" t="s">
        <v>6164</v>
      </c>
      <c r="I2750" s="2066" t="s">
        <v>6165</v>
      </c>
      <c r="J2750" s="1995">
        <v>1</v>
      </c>
      <c r="K2750" s="2024">
        <v>45931</v>
      </c>
      <c r="L2750" s="2024">
        <v>46053</v>
      </c>
      <c r="M2750" s="1982">
        <f t="shared" si="108"/>
        <v>17.428571428571427</v>
      </c>
      <c r="N2750" s="1983">
        <v>0.9</v>
      </c>
      <c r="O2750" s="2045" t="s">
        <v>6212</v>
      </c>
      <c r="P2750" s="1983">
        <f t="shared" si="107"/>
        <v>0.9</v>
      </c>
      <c r="Q2750" s="1984" t="str" cm="1">
        <f t="array" aca="1" ref="Q2750" ca="1">IF(ISNUMBER(P2750),IF(P2750=100%,"CUMPLIDA",IF(AND(ISNUMBER(L2750),ISNUMBER(INDIRECT("FECHA_"&amp;$B2750,1))), IF(L2750&lt;=INDIRECT("FECHA_"&amp;$B2750,1),"INCUMPLIDA","PROCESO"), "VERIFICAR FECHA")),"SIN VALOR AVANCE")</f>
        <v>PROCESO</v>
      </c>
    </row>
  </sheetData>
  <sheetProtection algorithmName="SHA-512" hashValue="LQ1P7UoiWIujBeTNS3V6AKXQGchrer72UIifthDGdKNwn7dHiKZ/QqoT4Dz6hblvp6FztIf8JgXDr7XSA60USA==" saltValue="b6dp6PuP8RO0nZGOXWcTrw==" spinCount="100000" sheet="1" formatCells="0" formatColumns="0" formatRows="0" autoFilter="0"/>
  <protectedRanges>
    <protectedRange sqref="O1152:O1160 O1149:O1150" name="Rango2_75_1_1_1_1_1_3"/>
    <protectedRange sqref="O1139" name="Rango2_76_1_1_1_1_1_1_3"/>
    <protectedRange sqref="O1140" name="Rango2_77_1_1_1_1_1_1_3"/>
    <protectedRange sqref="O1141" name="Rango2_78_1_1_1_1_1_1_3"/>
    <protectedRange sqref="O1142" name="Rango2_79_1_1_1_1_1_1_3"/>
    <protectedRange sqref="O1143" name="Rango2_1_16_1_1_1_1_1_1_3"/>
    <protectedRange sqref="O1144:O1145" name="Rango2_80_1_1_1_1_1_1_3"/>
    <protectedRange sqref="O1161:O1162" name="Rango2_7_10_1_1_1_1_1_1_3"/>
    <protectedRange sqref="O1164:O1165" name="Rango2_9_1_2_1_1_1_1_1_3"/>
    <protectedRange sqref="O1163" name="Rango2_10_1_2_1_1_1_1_1_3"/>
    <protectedRange sqref="O1166:O1170" name="Rango2_13_4_2_1_1_1_1_1_3"/>
    <protectedRange sqref="O1171:O1172" name="Rango2_14_7_1_1_1_1_1_1_3"/>
    <protectedRange sqref="O1173:O1175" name="Rango2_15_5_1_1_1_1_1_1_3"/>
    <protectedRange sqref="O1176:O1178" name="Rango2_3_1_10_1_1_1_1_1_1_3"/>
    <protectedRange sqref="O1179:O1181" name="Rango2_4_8_2_1_1_1_1_1_3"/>
    <protectedRange sqref="O1182" name="Rango2_4_9_1_1_1_1_1_1_3"/>
    <protectedRange sqref="O1184 O1186" name="Rango2_4_19_1_1_1_1_1_1_3"/>
    <protectedRange sqref="O1187:O1192" name="Rango2_4_20_1_1_1_1_1_1_3"/>
    <protectedRange sqref="O1193:O1200" name="Rango2_5_12_2_1_1_1_1_1_3"/>
    <protectedRange sqref="O1201:O1203" name="Rango2_3_6_1_1_1_1_1_1_3"/>
    <protectedRange sqref="O1204" name="Rango2_2_3_1_1_2_1_1_1_1_3"/>
    <protectedRange sqref="O1207" name="Rango2_4_1_5_1_1_1_1_1_1_3"/>
    <protectedRange sqref="O1205" name="Rango2_17_1_5_1_1_1_1_1_1_3"/>
    <protectedRange sqref="O1206" name="Rango2_6_1_1_5_1_1_1_1_1_1_3"/>
    <protectedRange sqref="G1149:J1152 E1148:E1160 G1153 I1153:L1153 G1154:J1157 G1158:L1160 G1148 I1148:L1148" name="Rango2_75_1_5_1_1_1_1_1_3"/>
    <protectedRange sqref="E1135:E1137" name="Rango2_63_1_1_2_1_1_1_1_1_3"/>
    <protectedRange sqref="G1135 G1137" name="Rango2_65_1_1_2_1_1_1_1_1_3"/>
    <protectedRange sqref="H1135 H1137" name="Rango2_66_1_1_2_1_1_1_1_1_3"/>
    <protectedRange sqref="I1135 I1137" name="Rango2_67_1_1_2_1_1_1_1_1_3"/>
    <protectedRange sqref="J1135:J1137" name="Rango2_68_1_1_2_1_1_1_1_1_3"/>
    <protectedRange sqref="K1135:L1137" name="Rango2_69_1_1_2_1_1_1_1_1_3"/>
    <protectedRange sqref="G1138:G1142 G1144:G1147" name="Rango2_81_1_1_2_1_1_1_1_1_3"/>
    <protectedRange sqref="G1143" name="Rango2_1_17_1_1_2_1_1_1_1_1_3"/>
    <protectedRange sqref="H1138:H1142 H1144:H1147" name="Rango2_82_1_1_2_1_1_1_1_1_3"/>
    <protectedRange sqref="H1143" name="Rango2_1_18_1_1_2_1_1_1_1_1_3"/>
    <protectedRange sqref="I1138:I1142 I1144:I1147" name="Rango2_83_1_1_2_1_1_1_1_1_3"/>
    <protectedRange sqref="I1143" name="Rango2_1_19_1_1_2_1_1_1_1_1_3"/>
    <protectedRange sqref="J1138:J1142 J1144:J1147" name="Rango2_84_1_1_2_1_1_1_1_1_3"/>
    <protectedRange sqref="J1143" name="Rango2_1_20_1_1_2_1_1_1_1_1_3"/>
    <protectedRange sqref="K1138:L1138 K1144:L1147" name="Rango2_85_1_1_2_1_1_1_1_1_3"/>
    <protectedRange sqref="K1143:L1143" name="Rango2_1_21_1_1_2_1_1_1_1_1_3"/>
    <protectedRange sqref="E1161:E1170" name="Rango2_5_13_1_2_1_1_1_1_1_3"/>
    <protectedRange sqref="F1161:F1170" name="Rango2_23_1_1_2_1_1_1_1_1_3"/>
    <protectedRange sqref="G1162:G1165" name="Rango2_7_7_2_1_2_1_1_1_1_1_3"/>
    <protectedRange sqref="H1161:H1162 H1164:H1165" name="Rango2_7_8_1_1_2_1_1_1_1_1_3"/>
    <protectedRange sqref="J1161:J1165" name="Rango2_7_9_1_1_2_1_1_1_1_1_3"/>
    <protectedRange sqref="J1166:J1170" name="Rango2_13_1_3_1_2_1_1_1_1_1_3"/>
    <protectedRange sqref="K1161:L1161" name="Rango2_12_2_3_1_2_1_1_1_1_1_3"/>
    <protectedRange sqref="K1166:L1166" name="Rango2_1_1_7_1_1_2_1_1_1_1_1_3"/>
    <protectedRange sqref="K1167:L1167" name="Rango2_13_1_2_2_1_2_1_1_1_1_1_3"/>
    <protectedRange sqref="K1168:L1168" name="Rango2_13_2_2_1_2_1_1_1_1_1_3"/>
    <protectedRange sqref="K1169:L1169" name="Rango2_1_1_1_2_2_1_2_1_1_1_1_1_3"/>
    <protectedRange sqref="L1170" name="Rango2_13_3_2_1_2_1_1_1_1_1_3"/>
    <protectedRange sqref="K1170" name="Rango2_1_1_2_1_1_1_3_1_1_1_1_1_3"/>
    <protectedRange sqref="E1171:E1172" name="Rango2_71_1_1_2_1_1_1_1_1_3"/>
    <protectedRange sqref="F1171:F1172" name="Rango2_72_1_1_2_1_1_1_1_1_3"/>
    <protectedRange sqref="G1171:G1172" name="Rango2_14_3_2_1_2_1_1_1_1_1_3"/>
    <protectedRange sqref="H1171:H1172" name="Rango2_14_4_1_1_2_1_1_1_1_1_3"/>
    <protectedRange sqref="J1171:J1172" name="Rango2_14_5_1_1_2_1_1_1_1_1_3"/>
    <protectedRange sqref="K1171:L1172" name="Rango2_14_6_1_1_2_1_1_1_1_1_3"/>
    <protectedRange sqref="E1173:E1207" name="Rango2_73_1_1_2_1_1_1_1_1_3"/>
    <protectedRange sqref="F1173:F1207" name="Rango2_74_1_1_2_1_1_1_1_1_3"/>
    <protectedRange sqref="G1204" name="Rango2_2_11_2_1_2_1_1_1_1_1_3"/>
    <protectedRange sqref="G1173:G1175" name="Rango2_15_1_2_1_2_1_1_1_1_1_3"/>
    <protectedRange sqref="G1176:G1178" name="Rango2_3_1_6_1_1_2_1_1_1_1_1_3"/>
    <protectedRange sqref="G1207" name="Rango2_4_1_1_3_1_2_1_1_1_1_1_3"/>
    <protectedRange sqref="G1206" name="Rango2_6_1_1_6_1_2_1_1_1_1_1_3"/>
    <protectedRange sqref="G1186" name="Rango2_4_3_1_3_1_2_1_1_1_1_1_3"/>
    <protectedRange sqref="G1187:G1192" name="Rango2_4_16_1_1_2_1_1_1_1_1_3"/>
    <protectedRange sqref="G1193:G1199" name="Rango2_5_1_2_1_1_2_1_1_1_1_1_3"/>
    <protectedRange sqref="G1201:G1203" name="Rango2_3_4_1_2_1_2_1_1_1_1_1_3"/>
    <protectedRange sqref="H1204" name="Rango2_2_12_1_1_2_1_1_1_1_1_3"/>
    <protectedRange sqref="H1173:H1175" name="Rango2_15_2_1_1_2_1_1_1_1_1_3"/>
    <protectedRange sqref="H1176:H1178" name="Rango2_3_1_7_1_1_2_1_1_1_1_1_3"/>
    <protectedRange sqref="H1207" name="Rango2_4_1_2_2_1_2_1_1_1_1_1_3"/>
    <protectedRange sqref="H1205" name="Rango2_17_1_2_1_1_2_1_1_1_1_1_3"/>
    <protectedRange sqref="H1206" name="Rango2_6_1_1_2_1_1_2_1_1_1_1_1_3"/>
    <protectedRange sqref="H1179:H1181" name="Rango2_4_5_1_2_1_2_1_1_1_1_1_3"/>
    <protectedRange sqref="H1186" name="Rango2_4_3_1_1_2_1_2_1_1_1_1_1_3"/>
    <protectedRange sqref="H1187:H1192" name="Rango2_4_17_2_1_2_1_1_1_1_1_3"/>
    <protectedRange sqref="H1193:H1199" name="Rango2_5_1_3_2_1_2_1_1_1_1_1_3"/>
    <protectedRange sqref="H1200" name="Rango2_5_4_1_1_2_1_2_1_1_1_1_1_3"/>
    <protectedRange sqref="H1201:H1203" name="Rango2_5_6_1_2_1_2_1_1_1_1_1_3"/>
    <protectedRange sqref="J1204" name="Rango2_2_13_1_1_2_1_1_1_1_1_3"/>
    <protectedRange sqref="J1173:J1175" name="Rango2_15_3_1_1_2_1_1_1_1_1_3"/>
    <protectedRange sqref="J1176:J1178" name="Rango2_3_1_8_1_1_2_1_1_1_1_1_3"/>
    <protectedRange sqref="J1207" name="Rango2_4_1_3_2_1_2_1_1_1_1_1_3"/>
    <protectedRange sqref="J1205" name="Rango2_17_1_3_1_1_2_1_1_1_1_1_3"/>
    <protectedRange sqref="J1206" name="Rango2_6_1_1_3_1_1_2_1_1_1_1_1_3"/>
    <protectedRange sqref="J1179:J1181" name="Rango2_4_6_1_2_1_2_1_1_1_1_1_3"/>
    <protectedRange sqref="J1186" name="Rango2_4_3_1_2_1_1_2_1_1_1_1_1_3"/>
    <protectedRange sqref="J1187:J1192" name="Rango2_4_17_1_1_1_2_1_1_1_1_1_3"/>
    <protectedRange sqref="J1193:J1200" name="Rango2_5_1_4_1_1_2_1_1_1_1_1_3"/>
    <protectedRange sqref="J1203" name="Rango2_3_2_1_3_1_2_1_1_1_1_1_3"/>
    <protectedRange sqref="J1201:J1202" name="Rango2_5_6_1_1_2_1_2_1_1_1_1_1_3"/>
    <protectedRange sqref="K1173:L1176" name="Rango2_15_4_1_1_2_1_1_1_1_1_3"/>
    <protectedRange sqref="K1177:L1178" name="Rango2_3_1_9_1_1_2_1_1_1_1_1_3"/>
    <protectedRange sqref="K1205:L1205" name="Rango2_17_1_4_1_1_2_1_1_1_1_1_3"/>
    <protectedRange sqref="K1206" name="Rango2_6_1_1_4_1_1_2_1_1_1_1_1_3"/>
    <protectedRange sqref="K1179:L1181" name="Rango2_4_7_1_2_1_2_1_1_1_1_1_3"/>
    <protectedRange sqref="K1186:L1186" name="Rango2_4_15_1_1_2_1_1_1_1_1_3"/>
    <protectedRange sqref="K1187:L1192" name="Rango2_4_18_1_1_2_1_1_1_1_1_3"/>
    <protectedRange sqref="K1193:L1195" name="Rango2_5_8_1_2_1_2_1_1_1_1_1_3"/>
    <protectedRange sqref="K1196:L1197" name="Rango2_5_2_1_2_1_2_1_1_1_1_1_3"/>
    <protectedRange sqref="K1198:L1199" name="Rango2_5_3_1_1_2_1_2_1_1_1_1_1_3"/>
    <protectedRange sqref="K1200:L1200" name="Rango2_5_5_1_2_1_2_1_1_1_1_1_3"/>
    <protectedRange sqref="K1203:L1203" name="Rango2_3_3_1_3_1_2_1_1_1_1_1_3"/>
    <protectedRange sqref="K1201:L1202" name="Rango2_5_7_1_2_1_2_1_1_1_1_1_3"/>
    <protectedRange sqref="K1204:L1204" name="Rango2_2_1_1_2_2_1_2_1_1_1_1_1_3"/>
    <protectedRange sqref="K1207:L1207" name="Rango2_4_1_1_2_2_1_2_1_1_1_1_1_3"/>
    <protectedRange sqref="K1139:L1142" name="Rango2_85_1_1_1_2_1_1_1_1_1_3"/>
    <protectedRange sqref="H1148" name="Rango2_75_1_1_2_1_1_1_1_1_3"/>
    <protectedRange sqref="K1149:L1152" name="Rango2_75_1_2_1_1_1_1_1_1_3"/>
    <protectedRange sqref="H1153" name="Rango2_75_1_3_1_1_1_1_1_1_3"/>
    <protectedRange sqref="K1154:L1157" name="Rango2_75_1_4_1_1_1_1_1_1_3"/>
    <protectedRange sqref="G1161" name="Rango2_7_7_2_1_1_2_1_1_1_1_1_3"/>
    <protectedRange sqref="K1162:L1162" name="Rango2_12_2_3_1_1_2_1_1_1_1_1_3"/>
    <protectedRange sqref="K1163:L1165" name="Rango2_2_2_7_1_1_1_2_1_1_1_1_1_3"/>
    <protectedRange sqref="L1206" name="Rango2_6_1_1_4_1_1_1_2_1_1_1_1_1_3"/>
    <protectedRange sqref="E1138:E1147" name="Rango2_70_1_1_2_1_1_1_3"/>
    <protectedRange sqref="G1184" name="Rango2_4_14_3_1_2_1_1_1_3"/>
    <protectedRange sqref="H1182" name="Rango2_4_10_1_1_1_2_1_1_1_3"/>
    <protectedRange sqref="H1184" name="Rango2_4_14_1_1_1_2_1_1_1_3"/>
    <protectedRange sqref="J1182" name="Rango2_4_10_2_1_1_2_1_1_1_3"/>
    <protectedRange sqref="J1184" name="Rango2_4_14_2_1_1_2_1_1_1_3"/>
    <protectedRange sqref="K1182:L1182" name="Rango2_4_11_1_1_2_1_1_1_3"/>
    <protectedRange sqref="L1184" name="Rango2_4_15_1_1_2_1_1_1_3"/>
    <protectedRange sqref="K1184" name="Rango2_4_2_1_3_1_2_1_1_1_3"/>
    <protectedRange sqref="O1183" name="Rango2_4_19_1_1_1_2_1_3"/>
    <protectedRange sqref="H1183" name="Rango2_4_12_1_1_1_2_1_1_1_3"/>
    <protectedRange sqref="J1183" name="Rango2_4_12_2_1_1_2_1_1_1_3"/>
    <protectedRange sqref="K1183:L1183" name="Rango2_4_13_1_1_2_1_1_1_3"/>
    <protectedRange sqref="O1185" name="Rango2_4_19_1_1_2_1_1_3"/>
    <protectedRange sqref="G1185" name="Rango2_4_14_3_1_2_1_2_2_1_3"/>
    <protectedRange sqref="H1185" name="Rango2_4_14_1_1_1_2_1_2_2_1_3"/>
    <protectedRange sqref="J1185" name="Rango2_4_14_2_1_1_2_1_2_2_1_3"/>
    <protectedRange sqref="L1185" name="Rango2_4_15_1_1_2_1_2_2_1_3"/>
    <protectedRange sqref="K1185" name="Rango2_4_2_1_3_1_2_1_2_2_1_3"/>
    <protectedRange sqref="O1217" name="Rango2_3_1_1_1_1_1_1_1_2_2"/>
    <protectedRange sqref="O1219" name="Rango2_3_2_1_1_1_1_1_1_2_2"/>
    <protectedRange sqref="O1218" name="Rango2_1_3_1_1_1_1_1_2_2"/>
    <protectedRange sqref="O1223:O1224" name="Rango2_7_1_1_1_1_1_1_2_2"/>
    <protectedRange sqref="O1225" name="Rango2_6_1_3_1_1_1_1_1_2_2"/>
    <protectedRange sqref="O1226" name="Rango2_3_3_4_1_1_1_1_1_2_2"/>
    <protectedRange sqref="O1220" name="Rango2_12_2_1_1_1_1_1_2_2"/>
    <protectedRange sqref="O1221" name="Rango2_13_4_1_1_1_1_1_2_2"/>
    <protectedRange sqref="O1222" name="Rango2_2_1_3_1_1_1_1_1_2_2"/>
    <protectedRange sqref="O1227" name="Rango2_4_1_3_1_1_1_1_1_2_2"/>
    <protectedRange sqref="O1228" name="Rango2_4_2_3_1_1_1_1_1_2_2"/>
    <protectedRange sqref="K1217:L1217" name="Rango2_3_1_1_1_1_1_2_1_1_1_2_2"/>
    <protectedRange sqref="G1217:J1217 J1218" name="Rango2_1_1_1_1_1_1_2_1_1_1_2_2"/>
    <protectedRange sqref="G1219:H1219" name="Rango2_11_1_1_2_2_1_1_1_2_2"/>
    <protectedRange sqref="I1219:J1219" name="Rango2_1_2_1_2_1_2_1_1_1_2_2"/>
    <protectedRange sqref="K1219:L1219" name="Rango2_3_2_1_1_1_1_2_1_1_1_2_2"/>
    <protectedRange sqref="G1218:H1218" name="Rango2_17_1_6_1_2_1_1_1_2_2"/>
    <protectedRange sqref="I1218 K1218:L1218" name="Rango2_1_3_1_1_1_2_1_1_1_2_2"/>
    <protectedRange sqref="E1220 E1222" name="Rango2_9_2_1_2_1_1_1_2_2"/>
    <protectedRange sqref="E1221" name="Rango2_13_5_1_1_2_1_1_1_2_2"/>
    <protectedRange sqref="F1220 F1222" name="Rango2_1_1_1_3_1_2_1_1_1_2_2"/>
    <protectedRange sqref="F1221" name="Rango2_13_1_1_1_1_2_1_1_1_2_2"/>
    <protectedRange sqref="G1220:H1220" name="Rango2_12_3_1_1_2_1_1_1_2_2"/>
    <protectedRange sqref="G1221:H1221" name="Rango2_13_2_1_1_1_2_1_1_1_2_2"/>
    <protectedRange sqref="G1222:H1222" name="Rango2_2_1_4_1_1_2_1_1_1_2_2"/>
    <protectedRange sqref="I1220:J1220" name="Rango2_12_1_1_1_1_2_1_1_1_2_2"/>
    <protectedRange sqref="I1221:J1221 J1222" name="Rango2_13_3_1_1_1_2_1_1_1_2_2"/>
    <protectedRange sqref="I1222" name="Rango2_2_1_1_1_1_1_2_1_1_1_2_2"/>
    <protectedRange sqref="K1220:L1220" name="Rango2_3_2_2_1_1_1_2_1_1_1_2_2"/>
    <protectedRange sqref="K1221:L1221" name="Rango2_3_2_3_1_1_1_2_1_1_1_2_2"/>
    <protectedRange sqref="K1222:L1222" name="Rango2_2_1_2_1_1_1_2_1_1_1_2_2"/>
    <protectedRange sqref="E1223:E1224 E1226" name="Rango2_2_2_1_1_1_1_2_1_1_1_2_2"/>
    <protectedRange sqref="E1225" name="Rango2_14_2_1_1_2_1_1_1_2_2"/>
    <protectedRange sqref="F1223:F1224 F1226" name="Rango2_3_1_1_2_1_1_2_1_1_1_2_2"/>
    <protectedRange sqref="F1225" name="Rango2_14_1_1_1_1_2_1_1_1_2_2"/>
    <protectedRange sqref="G1223:G1224" name="Rango2_4_3_3_1_2_1_1_1_2_2"/>
    <protectedRange sqref="G1225" name="Rango2_6_1_4_1_1_2_1_1_1_2_2"/>
    <protectedRange sqref="G1226" name="Rango2_3_3_5_1_1_2_1_1_1_2_2"/>
    <protectedRange sqref="H1223:H1224" name="Rango2_5_2_2_1_2_1_1_1_2_2"/>
    <protectedRange sqref="H1225" name="Rango2_6_1_1_1_1_1_2_1_1_1_2_2"/>
    <protectedRange sqref="H1226" name="Rango2_3_3_1_1_1_1_2_1_1_1_2_2"/>
    <protectedRange sqref="J1223:J1224" name="Rango2_7_2_1_1_2_1_1_1_2_2"/>
    <protectedRange sqref="I1225:J1225" name="Rango2_6_1_2_1_1_1_2_1_1_1_2_2"/>
    <protectedRange sqref="I1226:J1226" name="Rango2_3_3_2_1_1_1_2_1_1_1_2_2"/>
    <protectedRange sqref="K1223:K1224" name="Rango2_3_2_7_2_1_2_1_1_1_2_2"/>
    <protectedRange sqref="K1225:L1225 L1224" name="Rango2_3_2_4_1_1_1_2_1_1_1_2_2"/>
    <protectedRange sqref="K1226:L1226" name="Rango2_3_3_3_1_1_1_2_1_1_1_2_2"/>
    <protectedRange sqref="E1227" name="Rango2_6_2_1_1_2_1_1_1_2_2"/>
    <protectedRange sqref="E1228" name="Rango2_16_2_1_1_2_1_1_1_2_2"/>
    <protectedRange sqref="F1227" name="Rango2_8_1_1_1_2_1_1_1_2_2"/>
    <protectedRange sqref="F1228" name="Rango2_16_1_1_1_1_2_1_1_1_2_2"/>
    <protectedRange sqref="G1227" name="Rango2_4_1_4_1_1_2_1_1_1_2_2"/>
    <protectedRange sqref="G1228" name="Rango2_4_2_4_1_1_2_1_1_1_2_2"/>
    <protectedRange sqref="H1227" name="Rango2_4_1_1_1_1_1_2_1_1_1_2_2"/>
    <protectedRange sqref="H1228" name="Rango2_4_2_1_1_1_1_2_1_1_1_2_2"/>
    <protectedRange sqref="I1227:J1227" name="Rango2_4_1_2_1_2_1_2_1_1_1_2_2"/>
    <protectedRange sqref="I1228" name="Rango2_4_2_2_1_1_1_2_1_1_1_2_2"/>
    <protectedRange sqref="J1228" name="Rango2_5_1_1_1_1_2_1_1_1_2_2"/>
    <protectedRange sqref="K1227:L1227" name="Rango2_3_2_5_1_1_1_2_1_1_1_2_2"/>
    <protectedRange sqref="K1228:L1228" name="Rango2_3_2_6_1_1_1_2_1_1_1_2_2"/>
    <protectedRange sqref="L1223" name="Rango2_3_2_7_1_1_1_2_1_1_1_2_2"/>
    <protectedRange sqref="E1229:E1233" name="Rango2_16_1_1_3_2"/>
    <protectedRange sqref="E1265:E1276" name="Rango2_2_3_1_1_1_2_2"/>
    <protectedRange sqref="E1277:E1280" name="Rango2_2_6_1_1_2_2"/>
    <protectedRange sqref="F1229:F1233" name="Rango2_5_1_2_1_1_2_2"/>
    <protectedRange sqref="F1265:F1276" name="Rango2_6_3_1_1_2_2"/>
    <protectedRange sqref="F1277:F1280" name="Rango2_6_6_1_1_2_2"/>
    <protectedRange sqref="O1411:O1412" name="Rango2_16_1_2_1_1_2"/>
    <protectedRange sqref="O1413" name="Rango2_16_4_1_1_1_3"/>
    <protectedRange sqref="O1414" name="Rango2_16_5_1_1_1_3"/>
    <protectedRange sqref="F1327:F1340" name="Rango2_38_1_1_1_1_2_1_1_1_1_2_1_1_1_3"/>
    <protectedRange sqref="E1327:E1340" name="Rango2_36_1_1_1_1_2_1_1_1_1_2_1_1_1_3"/>
    <protectedRange sqref="E1352:E1354" name="Rango2_1_22_1_2_1_1_1_3"/>
    <protectedRange sqref="F1352:F1354" name="Rango2_1_1_8_1_2_1_1_1_3"/>
    <protectedRange sqref="E1371:E1374" name="Rango2_7_11_1_2_1_1_1_3"/>
    <protectedRange sqref="F1371:F1374" name="Rango2_8_7_2_2_1_1_1_3"/>
    <protectedRange sqref="E1375:E1390" name="Rango2_15_6_1_2_1_1_1_3"/>
    <protectedRange sqref="E1391:E1394" name="Rango2_25_1_1_2_1_1_1_3"/>
    <protectedRange sqref="E1395:E1408" name="Rango2_33_1_1_2_1_1_1_3"/>
    <protectedRange sqref="E1411:E1414" name="Rango2_4_1_6_2_1_1_1_3"/>
    <protectedRange sqref="G1413:G1414 G1411:H1412" name="Rango2_11_2_1_1_2_1_1_3"/>
    <protectedRange sqref="H1413:H1414" name="Rango2_11_3_1_2_1_1_1_3"/>
    <protectedRange sqref="I1411:I1414" name="Rango2_11_4_1_2_1_1_1_3"/>
    <protectedRange sqref="J1411:J1414" name="Rango2_12_1_2_1_2_1_1_3"/>
    <protectedRange sqref="K1411:L1414" name="Rango2_14_1_2_2_1_1_1_3"/>
    <protectedRange sqref="O1446:O1447" name="Rango2_1_1_3_1_1_2_2_1_1_1_1_2_7_1_1_1_3"/>
    <protectedRange sqref="O1465:O1466" name="Rango2_1_1_3_1_1_2_2_1_1_1_1_2_11_1_1_1_3"/>
    <protectedRange sqref="O1441:O1442 O1457:O1463" name="Rango2_1_1_3_1_1_2_2_1_1_1_1_2_9_1_1_1_1_3"/>
    <protectedRange sqref="O1472:O1474" name="Rango2_1_1_3_1_1_2_2_1_1_1_1_2_3_1_1_3"/>
    <protectedRange sqref="O1476" name="Rango2_1_1_3_1_1_2_2_1_1_1_1_2_1_1_1_1_3"/>
    <protectedRange sqref="O1482" name="Rango2_1_1_3_1_1_2_2_1_1_1_1_2_2_1_1_1_3"/>
    <protectedRange sqref="G1281:G1282" name="Rango2_38_2_10_1_3_1_1_1_2_1_1_1_1_2_1_1_1_1_1_3"/>
    <protectedRange sqref="G1314:G1317 H1314:H1315" name="Rango2_38_2_12_1_4_1_1_2_1_1_1_1_2_1_1_1_1_1_3"/>
    <protectedRange sqref="I1314:I1315" name="Rango2_38_2_12_1_2_2_1_1_2_1_1_1_1_2_1_1_1_1_1_3"/>
    <protectedRange sqref="I1327" name="Rango2_41_2_2_1_1_1_1_1_1_2_1_1_1_1_2_1_1_1_1_1_3"/>
    <protectedRange sqref="G1339:G1340" name="Rango2_40_2_2_1_1_1_1_1_2_1_1_1_1_2_1_1_1_1_1_3"/>
    <protectedRange sqref="H1339:H1340" name="Rango2_40_2_3_1_1_1_1_1_2_1_1_1_1_2_1_1_1_1_1_3"/>
    <protectedRange sqref="I1339:I1340" name="Rango2_41_2_2_1_1_1_1_1_1_2_1_1_1_1_2_1_2_1_1_3"/>
    <protectedRange sqref="G1341:G1342" name="Rango2_2_40_1_1_1_1_1_1_2_1_1_1_1_2_1_1_1_1_1_3"/>
    <protectedRange sqref="O1356:O1359" name="Rango2_6_1_1_1_1_1_1_3"/>
    <protectedRange sqref="O1353 O1355" name="Rango2_1_6_1_1_1_1_1_1_3"/>
    <protectedRange sqref="O1354" name="Rango2_1_1_5_1_1_1_1_1_1_3"/>
    <protectedRange sqref="O1352" name="Rango2_1_6_1_1_2_1_1_1_1_3"/>
    <protectedRange sqref="G1356:H1359" name="Rango2_2_14_1_2_1_1_1_1_1_3"/>
    <protectedRange sqref="G1355:H1355 G1353:H1353" name="Rango2_1_2_4_1_2_1_1_1_1_1_3"/>
    <protectedRange sqref="G1354:H1354" name="Rango2_1_1_1_2_1_1_2_1_1_1_1_1_3"/>
    <protectedRange sqref="I1356:I1359" name="Rango2_3_7_1_2_1_1_1_1_1_3"/>
    <protectedRange sqref="I1355 I1353" name="Rango2_1_3_13_1_2_1_1_1_1_1_3"/>
    <protectedRange sqref="I1354" name="Rango2_1_1_2_2_1_2_1_1_1_1_1_3"/>
    <protectedRange sqref="J1356:J1359" name="Rango2_4_21_1_2_1_1_1_1_1_3"/>
    <protectedRange sqref="J1353 J1355" name="Rango2_1_4_1_2_2_1_1_1_1_1_3"/>
    <protectedRange sqref="J1354" name="Rango2_1_1_3_1_1_2_1_1_1_1_1_3"/>
    <protectedRange sqref="K1353:L1353 K1355:L1355" name="Rango2_1_5_1_1_2_1_1_1_1_1_3"/>
    <protectedRange sqref="K1354:L1354" name="Rango2_1_1_4_1_1_2_1_1_1_1_1_3"/>
    <protectedRange sqref="K1356:L1359" name="Rango2_5_3_1_2_1_2_1_1_1_1_1_3"/>
    <protectedRange sqref="G1352:H1352" name="Rango2_1_2_4_1_1_2_1_1_1_1_1_3"/>
    <protectedRange sqref="I1352" name="Rango2_1_3_13_1_1_2_1_1_1_1_1_3"/>
    <protectedRange sqref="J1352" name="Rango2_1_4_1_1_2_1_1_1_1_1_3"/>
    <protectedRange sqref="K1352:L1352" name="Rango2_1_5_1_2_4_1_1_1_1_1_3"/>
    <protectedRange sqref="O1372" name="Rango2_2_1_1_3_1_1_1_1_1_3"/>
    <protectedRange sqref="G1373:G1374" name="Rango2_2_1_2_1_2_1_1_1_1_1_3"/>
    <protectedRange sqref="G1372" name="Rango2_7_1_2_1_2_1_1_1_1_1_3"/>
    <protectedRange sqref="H1373:H1374" name="Rango2_2_3_2_1_2_1_1_1_1_1_3"/>
    <protectedRange sqref="H1372" name="Rango2_7_3_1_1_2_1_1_1_1_1_3"/>
    <protectedRange sqref="I1373:I1374" name="Rango2_2_4_1_1_2_1_1_1_1_1_3"/>
    <protectedRange sqref="I1372" name="Rango2_7_4_1_1_2_1_1_1_1_1_3"/>
    <protectedRange sqref="J1373:J1374" name="Rango2_2_5_1_1_2_1_1_1_1_1_3"/>
    <protectedRange sqref="J1372" name="Rango2_7_5_1_1_2_1_1_1_1_1_3"/>
    <protectedRange sqref="K1373:K1374" name="Rango2_14_8_1_2_1_1_1_1_1_3"/>
    <protectedRange sqref="L1373:L1374" name="Rango2_2_6_1_1_2_1_1_1_1_1_3"/>
    <protectedRange sqref="K1372:L1372" name="Rango2_7_6_1_1_2_1_1_1_1_1_3"/>
    <protectedRange sqref="G1371" name="Rango2_10_2_2_1_1_1_1_1_3"/>
    <protectedRange sqref="H1371" name="Rango2_11_5_1_2_1_1_1_1_3"/>
    <protectedRange sqref="I1371" name="Rango2_12_4_2_1_1_1_1_1_3"/>
    <protectedRange sqref="J1371" name="Rango2_13_6_2_1_1_1_1_1_3"/>
    <protectedRange sqref="K1371" name="Rango2_14_8_2_1_1_1_1_1_3"/>
    <protectedRange sqref="L1371" name="Rango2_1_5_1_2_1_1_1_1_1_1_1_3"/>
    <protectedRange sqref="O1376:O1379" name="Rango2_24_1_1_1_1_1_1_3"/>
    <protectedRange sqref="G1376:G1379" name="Rango2_16_10_1_2_1_1_1_1_1_3"/>
    <protectedRange sqref="H1376:H1379" name="Rango2_17_2_1_2_1_1_1_1_1_3"/>
    <protectedRange sqref="I1376:I1379" name="Rango2_18_1_1_2_1_1_1_1_1_3"/>
    <protectedRange sqref="J1376:J1379" name="Rango2_20_1_1_2_1_1_1_1_1_3"/>
    <protectedRange sqref="K1376:L1379" name="Rango2_5_3_2_1_2_2_1_1_1_1_1_3"/>
    <protectedRange sqref="G1375" name="Rango2_16_10_2_1_1_1_1_1_3"/>
    <protectedRange sqref="H1375" name="Rango2_17_2_2_1_1_1_1_1_3"/>
    <protectedRange sqref="I1375" name="Rango2_18_1_2_1_1_1_1_1_3"/>
    <protectedRange sqref="J1375" name="Rango2_20_1_2_1_1_1_1_1_3"/>
    <protectedRange sqref="L1375" name="Rango2_1_5_1_2_2_1_1_1_1_1_1_3"/>
    <protectedRange sqref="O1392" name="Rango2_3_5_1_1_1_1_1_1_3"/>
    <protectedRange sqref="O1393" name="Rango2_30_1_1_1_1_1_1_1_3"/>
    <protectedRange sqref="O1394" name="Rango2_30_1_1_1_1_1_3"/>
    <protectedRange sqref="G1394" name="Rango2_26_1_1_2_1_1_1_1_1_3"/>
    <protectedRange sqref="G1392" name="Rango2_3_2_2_1_2_1_1_1_1_1_3"/>
    <protectedRange sqref="H1394" name="Rango2_27_1_1_2_1_1_1_1_1_3"/>
    <protectedRange sqref="H1392" name="Rango2_3_3_2_1_2_1_1_1_1_1_3"/>
    <protectedRange sqref="I1394:J1394" name="Rango2_28_1_1_2_1_1_1_1_1_3"/>
    <protectedRange sqref="I1392:J1392" name="Rango2_3_4_2_1_2_1_1_1_1_1_3"/>
    <protectedRange sqref="K1394 K1392" name="Rango2_29_1_1_2_1_1_1_1_1_3"/>
    <protectedRange sqref="L1392" name="Rango2_2_7_1_1_2_1_1_1_1_1_3"/>
    <protectedRange sqref="G1391" name="Rango2_26_1_3_1_1_1_1_1_3"/>
    <protectedRange sqref="H1391" name="Rango2_27_1_2_1_1_1_1_1_3"/>
    <protectedRange sqref="I1391:J1391" name="Rango2_28_1_3_1_1_1_1_1_3"/>
    <protectedRange sqref="K1391" name="Rango2_29_1_3_1_1_1_1_1_3"/>
    <protectedRange sqref="G1393" name="Rango2_26_1_2_1_1_1_1_1_1_3"/>
    <protectedRange sqref="J1393" name="Rango2_28_1_2_1_1_1_1_1_1_3"/>
    <protectedRange sqref="H1393" name="Rango2_27_1_1_1_2_1_1_1_1_1_3"/>
    <protectedRange sqref="L1391" name="Rango2_1_5_1_2_3_1_1_1_1_1_1_3"/>
    <protectedRange sqref="I1393" name="Rango2_28_1_1_1_2_1_1_1_1_1_3"/>
    <protectedRange sqref="K1393" name="Rango2_29_1_2_1_1_1_1_1_1_3"/>
    <protectedRange sqref="L1393" name="Rango2_2_7_1_3_1_1_1_1_1_3"/>
    <protectedRange sqref="L1394" name="Rango2_2_7_1_2_1_1_1_1_1_1_3"/>
    <protectedRange sqref="O1395:O1398 O1410" name="Rango2_37_1_1_1_1_1_1_3"/>
    <protectedRange sqref="G1395:H1398" name="Rango2_34_1_1_2_1_1_1_1_1_3"/>
    <protectedRange sqref="I1395:J1398" name="Rango2_35_1_1_2_1_1_1_1_1_3"/>
    <protectedRange sqref="K1395:L1398" name="Rango2_5_3_3_1_1_2_1_1_1_1_1_3"/>
    <protectedRange sqref="I1410:J1410" name="Rango2_35_1_2_1_1_1_1_1_3"/>
    <protectedRange sqref="K1410" name="Rango2_36_1_2_1_1_1_2_1_3"/>
    <protectedRange sqref="L1410" name="Rango2_36_1_2_1_1_1_1_2_1_3"/>
    <protectedRange sqref="E1501:E1503" name="Rango2_5_2_1_1_3"/>
    <protectedRange sqref="E1504:E1506" name="Rango2_1_1_2_1_4"/>
    <protectedRange sqref="E1507:E1508" name="Rango2_2_1_1_1_4"/>
    <protectedRange sqref="E1509" name="Rango2_3_1_1_3"/>
    <protectedRange sqref="E1510:E1511" name="Rango2_4_1_1_1_3"/>
    <protectedRange sqref="E1513:E1519" name="Rango2_5_2_1_1_1_3"/>
    <protectedRange sqref="E1521" name="Rango2_6_1_1_3"/>
    <protectedRange sqref="E1523" name="Rango2_7_1_1_2"/>
    <protectedRange sqref="F1501:F1503" name="Rango2_8_1_3"/>
    <protectedRange sqref="G1501:G1503" name="Rango2_9_1_1_2"/>
    <protectedRange sqref="H1501:I1503" name="Rango2_10_1_1_2"/>
    <protectedRange sqref="J1501:J1503" name="Rango2_12_1_1_2"/>
    <protectedRange sqref="K1501:L1503" name="Rango2_13_1_1_2"/>
    <protectedRange sqref="F1504:F1506" name="Rango2_15_1_3"/>
    <protectedRange sqref="G1504" name="Rango2_18_1_3"/>
    <protectedRange sqref="G1505" name="Rango2_2_1_1_1_1_3"/>
    <protectedRange sqref="G1506" name="Rango2_3_1_2_1_1_2"/>
    <protectedRange sqref="H1504" name="Rango2_1_1_2_1_1_3"/>
    <protectedRange sqref="H1505" name="Rango2_2_2_1_3"/>
    <protectedRange sqref="H1506" name="Rango2_3_2_1_1_3"/>
    <protectedRange sqref="I1504" name="Rango2_1_2_1_1_3"/>
    <protectedRange sqref="I1505" name="Rango2_2_3_1_3"/>
    <protectedRange sqref="I1506" name="Rango2_3_3_1_3"/>
    <protectedRange sqref="J1504" name="Rango2_1_4_1_1_2"/>
    <protectedRange sqref="J1505" name="Rango2_2_4_1_3"/>
    <protectedRange sqref="J1506" name="Rango2_3_4_1_3"/>
    <protectedRange sqref="K1504:L1504" name="Rango2_1_5_1_3"/>
    <protectedRange sqref="K1505:L1505" name="Rango2_2_5_1_1_3"/>
    <protectedRange sqref="K1506:L1506" name="Rango2_3_5_1_3"/>
    <protectedRange sqref="F1507:F1508" name="Rango2_20_1_3"/>
    <protectedRange sqref="G1507:G1508" name="Rango2_21_1_1_2"/>
    <protectedRange sqref="H1507:H1508" name="Rango2_22_1_1_2"/>
    <protectedRange sqref="I1507:I1508" name="Rango2_23_1_3"/>
    <protectedRange sqref="J1507:J1508" name="Rango2_24_1_3"/>
    <protectedRange sqref="K1507:L1508" name="Rango2_25_1_3"/>
    <protectedRange sqref="O1507:O1508" name="Rango2_26_1_3"/>
    <protectedRange sqref="F1509" name="Rango2_27_1_3"/>
    <protectedRange sqref="G1509" name="Rango2_28_1_3"/>
    <protectedRange sqref="H1509" name="Rango2_29_1_3"/>
    <protectedRange sqref="I1509" name="Rango2_30_1_3"/>
    <protectedRange sqref="J1509" name="Rango2_31_1_3"/>
    <protectedRange sqref="K1509:L1509" name="Rango2_32_1_3"/>
    <protectedRange sqref="O1509" name="Rango2_33_1_3"/>
    <protectedRange sqref="F1510" name="Rango2_34_1_3"/>
    <protectedRange sqref="G1510" name="Rango2_5_1_2_1_1_1_3"/>
    <protectedRange sqref="G1511:G1512" name="Rango2_6_2_1_1_1_1_3"/>
    <protectedRange sqref="H1510:I1512" name="Rango2_5_1_3_1_3"/>
    <protectedRange sqref="J1510:J1512" name="Rango2_5_1_4_1_3"/>
    <protectedRange sqref="K1510:L1512" name="Rango2_5_1_5_1_3"/>
    <protectedRange sqref="O1510:O1512" name="Rango2_5_1_6_1_3"/>
    <protectedRange sqref="F1513:F1520" name="Rango2_35_1_3"/>
    <protectedRange sqref="G1513:G1518" name="Rango2_36_1_3"/>
    <protectedRange sqref="H1513:I1519" name="Rango2_37_1_3"/>
    <protectedRange sqref="J1513:J1518" name="Rango2_38_1_1_2"/>
    <protectedRange sqref="K1513:L1517" name="Rango2_39_1_1_2"/>
    <protectedRange sqref="O1513:O1520" name="Rango2_40_1_1_2"/>
    <protectedRange sqref="F1521:F1522" name="Rango2_41_1_1_2"/>
    <protectedRange sqref="G1521:G1522" name="Rango2_42_1_1_2"/>
    <protectedRange sqref="H1521:I1522" name="Rango2_43_1_1_2"/>
    <protectedRange sqref="J1521:J1522" name="Rango2_44_1_1_2"/>
    <protectedRange sqref="K1521:L1522" name="Rango2_45_1_1_2"/>
    <protectedRange sqref="O1521:O1522" name="Rango2_46_1_1_2"/>
    <protectedRange sqref="F1523" name="Rango2_47_1_1_2"/>
    <protectedRange sqref="G1523" name="Rango2_48_1_1_2"/>
    <protectedRange sqref="H1523:I1523" name="Rango2_49_1_1_2"/>
    <protectedRange sqref="J1523:J1524" name="Rango2_50_1_1_2"/>
    <protectedRange sqref="K1523:L1524" name="Rango2_51_1_1_2"/>
    <protectedRange sqref="O1523:O1524" name="Rango2_52_1_1_2"/>
    <protectedRange sqref="O1567:O1568" name="Rango2_57_1_1_1_1_2"/>
    <protectedRange sqref="G1567:G1568" name="Rango2_52_1_1_2_1_1_1_1_3"/>
    <protectedRange sqref="H1567:H1568" name="Rango2_53_1_1_2_1_1_1_1_3"/>
    <protectedRange sqref="I1567:I1568" name="Rango2_54_1_1_2_1_1_1_1_3"/>
    <protectedRange sqref="J1567:J1568" name="Rango2_55_1_1_2_1_1_1_1_3"/>
    <protectedRange sqref="K1567:L1568" name="Rango2_56_1_1_2_1_1_1_1_3"/>
    <protectedRange sqref="E1580:E1585 E1589" name="Rango2_1_11_1_1_2_1_1_1_1_3"/>
    <protectedRange sqref="E1586" name="Rango2_4_1_1_4_1_2_1_1_1_1_3"/>
    <protectedRange sqref="E1587:E1588" name="Rango2_9_1_1_1_2_1_1_1_1_3"/>
    <protectedRange sqref="F1580:F1581" name="Rango2_2_2_8_1_2_1_1_1_1_3"/>
    <protectedRange sqref="F1582" name="Rango2_3_1_11_1_2_1_1_1_1_3"/>
    <protectedRange sqref="F1583" name="Rango2_6_1_2_1_2_1_1_1_1_3"/>
    <protectedRange sqref="F1584:G1585" name="Rango2_8_7_1_1_2_1_1_1_1_3"/>
    <protectedRange sqref="F1586" name="Rango2_4_3_1_4_1_2_1_1_1_1_3"/>
    <protectedRange sqref="F1587:G1588" name="Rango2_12_1_2_1_1_2_1_1_1_1_3"/>
    <protectedRange sqref="H1587:I1587" name="Rango2_5_2_1_1_1_2_1_1_1_1_3"/>
    <protectedRange sqref="J1587" name="Rango2_5_3_4_1_1_2_1_1_1_1_3"/>
    <protectedRange sqref="K1587:L1587" name="Rango2_5_3_1_1_1_2_2_1_1_1_1_3"/>
    <protectedRange sqref="F1589" name="Rango2_13_1_4_1_2_1_1_1_1_3"/>
    <protectedRange sqref="I1588" name="Rango2_5_2_1_1_2_1_1_1_1_3"/>
    <protectedRange sqref="J1588" name="Rango2_5_3_4_1_2_1_1_1_1_3"/>
    <protectedRange sqref="K1588:L1588" name="Rango2_5_3_1_1_1_1_2_1_1_1_3"/>
    <protectedRange sqref="E1611:E1645" name="Rango2_11_1_1_1_2"/>
    <protectedRange sqref="O1548" name="Rango2_1_1_3_1_1_2_2_1_1_1_1_1_1_1_1_3"/>
    <protectedRange sqref="O1553" name="Rango2_1_1_3_1_1_2_3_1_1_1_1_1_1_1_1_3"/>
    <protectedRange sqref="O1563:O1566" name="Rango2_39_1_1_1_1_1_1_3"/>
    <protectedRange sqref="O1559:O1561" name="Rango2_1_1_6_1_1_1_1_1_1_3"/>
    <protectedRange sqref="G1563:H1566" name="Rango2_19_1_1_2_1_1_1_1_1_1_3"/>
    <protectedRange sqref="G1559:H1561" name="Rango2_1_7_1_1_2_1_1_1_1_1_1_3"/>
    <protectedRange sqref="G1562:H1562" name="Rango2_2_8_1_1_2_1_1_1_1_1_1_3"/>
    <protectedRange sqref="I1563:I1566" name="Rango2_21_1_1_2_1_1_1_1_1_1_3"/>
    <protectedRange sqref="I1559:I1561" name="Rango2_1_8_1_1_2_1_1_1_1_1_1_3"/>
    <protectedRange sqref="I1562" name="Rango2_2_9_1_1_2_1_1_1_1_1_1_3"/>
    <protectedRange sqref="J1563:J1566" name="Rango2_22_1_1_2_1_1_1_1_1_1_3"/>
    <protectedRange sqref="J1559:J1561" name="Rango2_1_9_1_1_2_1_1_1_1_1_1_3"/>
    <protectedRange sqref="J1562" name="Rango2_2_10_1_1_2_1_1_1_1_1_1_3"/>
    <protectedRange sqref="K1563:L1565 K1566" name="Rango2_38_1_1_2_1_1_1_1_1_1_3"/>
    <protectedRange sqref="K1559:L1561" name="Rango2_1_10_1_1_2_1_1_1_1_1_1_3"/>
    <protectedRange sqref="L1566" name="Rango2_38_1_2_1_1_1_1_1_1_3"/>
    <protectedRange sqref="O1579" name="Rango2_64_1_1_1_1_1_1_3"/>
    <protectedRange sqref="O1572:O1573" name="Rango2_8_8_1_1_1_1_1_1_3"/>
    <protectedRange sqref="O1574:O1578" name="Rango2_4_3_2_1_1_1_1_1_1_3"/>
    <protectedRange sqref="G1579" name="Rango2_58_1_1_2_1_1_1_1_1_1_3"/>
    <protectedRange sqref="G1572:G1578" name="Rango2_8_2_1_1_2_1_1_1_1_1_1_3"/>
    <protectedRange sqref="H1579" name="Rango2_59_1_1_2_1_1_1_1_1_1_3"/>
    <protectedRange sqref="H1572:H1578" name="Rango2_8_3_1_1_2_1_1_1_1_1_1_3"/>
    <protectedRange sqref="I1579" name="Rango2_60_1_1_2_1_1_1_1_1_1_3"/>
    <protectedRange sqref="I1572:I1578" name="Rango2_8_4_1_1_2_1_1_1_1_1_1_3"/>
    <protectedRange sqref="J1579" name="Rango2_61_1_1_2_1_1_1_1_1_1_3"/>
    <protectedRange sqref="J1572:J1578" name="Rango2_8_5_1_1_2_1_1_1_1_1_1_3"/>
    <protectedRange sqref="K1579" name="Rango2_62_1_1_2_1_1_1_1_1_1_3"/>
    <protectedRange sqref="K1572:L1578" name="Rango2_8_6_1_1_2_1_1_1_1_1_1_3"/>
    <protectedRange sqref="L1579" name="Rango2_62_1_2_1_1_1_1_1_1_3"/>
    <protectedRange sqref="G1580:G1581" name="Rango2_2_2_8_1_2_1_1_1_1_1_1_3"/>
    <protectedRange sqref="H1580:J1581" name="Rango2_1_2_3_1_1_2_1_1_1_1_1_1_3"/>
    <protectedRange sqref="K1580:L1580 K1581" name="Rango2_1_3_9_1_1_2_1_1_1_1_2_1_3"/>
    <protectedRange sqref="L1581" name="Rango2_1_3_9_1_1_2_1_1_1_1_1_2_1_3"/>
    <protectedRange sqref="G1582:J1582" name="Rango2_3_1_11_1_2_1_1_1_1_1_1_3"/>
    <protectedRange sqref="K1582" name="Rango2_5_12_1_1_2_1_1_1_1_2_1_3"/>
    <protectedRange sqref="L1582" name="Rango2_5_12_1_1_2_1_1_1_1_1_2_1_3"/>
    <protectedRange sqref="G1583 I1583:J1583" name="Rango2_6_1_2_1_2_1_1_1_1_2_1_3"/>
    <protectedRange sqref="K1583" name="Rango2_7_7_1_1_2_1_1_1_1_2_1_3"/>
    <protectedRange sqref="H1583" name="Rango2_6_1_2_1_2_1_1_1_1_1_2_1_3"/>
    <protectedRange sqref="L1583" name="Rango2_7_7_1_1_2_1_1_1_1_1_2_1_3"/>
    <protectedRange sqref="J1584" name="Rango2_8_7_1_1_2_1_1_1_1_2_1_3"/>
    <protectedRange sqref="H1585 J1585" name="Rango2_3_1_6_2_1_2_1_1_1_1_1_1_3"/>
    <protectedRange sqref="K1585:L1585 K1584" name="Rango2_10_1_1_1_2_1_1_1_1_2_1_3"/>
    <protectedRange sqref="H1584" name="Rango2_8_7_1_1_2_1_1_1_1_1_2_1_3"/>
    <protectedRange sqref="L1584" name="Rango2_10_1_1_1_2_1_1_1_1_1_2_1_3"/>
    <protectedRange sqref="J1586" name="Rango2_11_5_1_1_2_1_1_1_1_1_1_3"/>
    <protectedRange sqref="G1586" name="Rango2_4_3_1_4_1_2_1_1_1_1_1_1_3"/>
    <protectedRange sqref="I1586" name="Rango2_11_1_1_1_1_2_1_1_1_1_2_1_3"/>
    <protectedRange sqref="K1586" name="Rango2_12_2_2_1_2_1_1_1_1_2_1_3"/>
    <protectedRange sqref="H1586" name="Rango2_11_1_1_1_1_2_1_1_1_1_1_2_1_3"/>
    <protectedRange sqref="L1586" name="Rango2_12_2_2_1_2_1_1_1_1_1_2_1_3"/>
    <protectedRange sqref="J1589 G1589:H1589" name="Rango2_13_1_4_1_2_1_1_1_1_1_1_3"/>
    <protectedRange sqref="I1589" name="Rango2_11_2_1_1_1_2_1_1_1_1_1_1_3"/>
    <protectedRange sqref="K1589" name="Rango2_14_3_1_1_2_1_1_1_1_2_1_3"/>
    <protectedRange sqref="L1589" name="Rango2_14_3_1_1_2_1_1_1_1_1_2_1_3"/>
    <protectedRange sqref="E1598:E1603" name="Rango2_17_1_1_3"/>
    <protectedRange sqref="I1602:J1603" name="Rango2_4_2_1_1_1_2_1_3"/>
    <protectedRange sqref="K1602:L1603" name="Rango2_4_2_1_2_1_1_3"/>
    <protectedRange sqref="O1598:O1603" name="Rango2_4_2_2_1_1_1_1_3"/>
    <protectedRange sqref="E1604:E1606" name="Rango2_1_3_1_1_3"/>
    <protectedRange sqref="G1604:H1605" name="Rango2_1_1_1_1_1_3"/>
    <protectedRange sqref="G1606:H1606" name="Rango2_2_1_2_1_1_3"/>
    <protectedRange sqref="J1604:J1606" name="Rango2_3_1_1_1_1_3"/>
    <protectedRange sqref="I1604:I1606" name="Rango2_1_2_2_1_1_3"/>
    <protectedRange sqref="K1604:L1606" name="Rango2_4_1_1_1_1_3"/>
    <protectedRange sqref="O1604:O1606" name="Rango2_5_1_1_1_1_3"/>
    <protectedRange sqref="E1607:E1610" name="Rango2_6_2_1_1_1_4"/>
    <protectedRange sqref="G1607:G1610" name="Rango2_7_1_1_1_2_3"/>
    <protectedRange sqref="H1607:H1610" name="Rango2_8_1_1_1_1_3"/>
    <protectedRange sqref="I1607:J1610" name="Rango2_9_1_1_1_1_3"/>
    <protectedRange sqref="K1607:L1610" name="Rango2_10_1_1_1_1_3"/>
    <protectedRange sqref="G1611:H1645" name="Rango2_12_1_1_1_1_3"/>
    <protectedRange sqref="J1633:J1634 I1641 J1625:J1631 I1611:J1624 I1625:I1634 I1635:J1640 I1642:J1645" name="Rango2_13_1_1_1_1_3"/>
    <protectedRange sqref="K1611:L1613 K1615:L1645 K1614" name="Rango2_14_1_1_2_1_3"/>
    <protectedRange sqref="O1611:O1645" name="Rango2_15_1_1_1_1_3"/>
    <protectedRange sqref="L1614" name="Rango2_14_1_1_1_2_1_3"/>
    <protectedRange sqref="I1598:J1601" name="Rango2_4_2_1_1_2_3"/>
    <protectedRange sqref="K1598:L1601" name="Rango2_4_2_1_1_1_1_2_2_3"/>
    <protectedRange sqref="E1646:E1648" name="Rango2_7"/>
    <protectedRange sqref="F1646:F1648" name="Rango2_1_4"/>
    <protectedRange sqref="G1646:I1648" name="Rango2_2_3"/>
    <protectedRange sqref="J1646:J1648" name="Rango2_3_3"/>
    <protectedRange sqref="K1646:L1648" name="Rango2_4_3"/>
    <protectedRange sqref="O1646:O1648 O1656 O1650:O1654" name="Rango2_5_1_3"/>
    <protectedRange sqref="E1649" name="Rango2_6_2_3"/>
    <protectedRange sqref="F1649" name="Rango2_7_2_3"/>
    <protectedRange sqref="G1649:I1649" name="Rango2_8_2_3"/>
    <protectedRange sqref="J1649" name="Rango2_9_2_3"/>
    <protectedRange sqref="K1649:L1649" name="Rango2_10_2_3"/>
    <protectedRange sqref="E1650:E1656" name="Rango2_11_3"/>
    <protectedRange sqref="F1650:F1656" name="Rango2_12_2_1_2"/>
    <protectedRange sqref="G1650:I1656" name="Rango2_13_2_3"/>
    <protectedRange sqref="J1650:J1656" name="Rango2_14_3"/>
    <protectedRange sqref="K1650:L1656" name="Rango2_15_2_3"/>
    <protectedRange sqref="O1655 O1657" name="Rango2_16_3"/>
    <protectedRange sqref="E1657" name="Rango2_17_3"/>
    <protectedRange sqref="F1657" name="Rango2_18_2_3"/>
    <protectedRange sqref="G1657:I1658" name="Rango2_19_3"/>
    <protectedRange sqref="J1657:J1658" name="Rango2_20_2_3"/>
    <protectedRange sqref="K1657:L1658" name="Rango2_21_2_3"/>
    <protectedRange sqref="O1649" name="Rango2_22_2_3"/>
    <protectedRange sqref="O1658" name="Rango2_23_2_3"/>
    <protectedRange sqref="E1659:E1663" name="Rango2_24_2_3"/>
    <protectedRange sqref="F1659:F1663" name="Rango2_25_2_3"/>
    <protectedRange sqref="G1659:G1660 G1663:I1663" name="Rango2_26_2_3"/>
    <protectedRange sqref="H1659:I1660" name="Rango2_1_1_1_3"/>
    <protectedRange sqref="G1661:I1662" name="Rango2_2_1_2_3"/>
    <protectedRange sqref="J1659:J1663" name="Rango2_27_2_3"/>
    <protectedRange sqref="K1659:L1663" name="Rango2_1_2_2_3"/>
    <protectedRange sqref="O1659:O1660" name="Rango2_1_3_3"/>
    <protectedRange sqref="O1661" name="Rango2_2_2_2_3"/>
    <protectedRange sqref="O1662:O1663" name="Rango2_2_3_2_3"/>
    <protectedRange sqref="M1115" name="Rango2_1_5_1_2_4_1_1_5_1"/>
    <protectedRange sqref="M1116:M1117 M1120:M1121" name="Rango2_1_5_1_2_4_1_1_1_1_1"/>
    <protectedRange sqref="M1123:M1125" name="Rango2_1_5_1_2_4_1_1_2_1_1"/>
    <protectedRange sqref="M1127" name="Rango2_1_5_1_2_4_1_1_3_1_1"/>
    <protectedRange sqref="M1129" name="Rango2_1_5_1_2_4_1_1_4_1_1"/>
    <protectedRange sqref="J1117 J1131 J1121 J1127" name="Rango2_1_4_1_1_2_1_1_3_1_1"/>
    <protectedRange sqref="J1125" name="Rango2_28_1_3_1_1_1"/>
    <protectedRange sqref="G1131:H1131 G1117:H1117 G1118:I1118 G1126:I1126 G1128:I1128 G1121:H1122 G1127:H1127" name="Rango2_1_2_4_1_1_2_1_1_4_1_1"/>
    <protectedRange sqref="I1117 I1125 I1127" name="Rango2_1_3_13_1_1_2_1_1_3_1_1"/>
    <protectedRange sqref="G1125:H1125" name="Rango2_27_1_2_1_1_1_1"/>
    <protectedRange sqref="K1114:K1116 L1115:L1116 K1130:L1131 K1117:L1118 K1133:L1134 K1121:L1122 K1124:L1128" name="Rango2_1_5_1_2_4_1_1_6_1_1"/>
    <protectedRange sqref="I1121" name="Rango2_1_3_13_1_1_2_1_1_1_1"/>
    <protectedRange sqref="I1122" name="Rango2_1_2_4_1_1_2_1_1_1_1"/>
    <protectedRange sqref="O1695:O1696" name="Rango2_40_1_1_1_1_1_1_1_1_1_1_1_1"/>
    <protectedRange sqref="E1723:F1734" name="Rango2_2_1_1_1_2_1_1_1_1_1_1_1_1_1_1"/>
    <protectedRange sqref="O2137:O2138 O2149" name="Rango2_2_1_14_2_1_1_1_1_1_1_1_1_1_1_1_1_1"/>
    <protectedRange sqref="G1693 G1695:G1696" name="Rango2_6_1_2_1_1_1"/>
    <protectedRange sqref="I1693 I1695:I1696" name="Rango2_1_2_1_2_1_1_1"/>
    <protectedRange sqref="I1697" name="Rango2_2_1_3_1_1_1_1_1_1"/>
    <protectedRange sqref="K1693:L1693 K1695:L1696" name="Rango2_3_2_1_2_1_1_1"/>
    <protectedRange sqref="K1697:L1697" name="Rango2_2_2_1_1_1_1_1_1_1"/>
    <protectedRange sqref="J1693 J1696" name="Rango2_4_2_1_1_1_1_1"/>
    <protectedRange sqref="J1697" name="Rango2_2_3_3_1_1_1_1_1_1"/>
    <protectedRange sqref="O2717:O2721" name="Rango2_5_1_1"/>
    <protectedRange sqref="O2722 O2726" name="Rango2_5_3_1_1"/>
    <protectedRange sqref="O2723" name="Rango2_5_4_1_1"/>
    <protectedRange sqref="O2724" name="Rango2_5_5_1_1"/>
    <protectedRange sqref="O2725 O2727:O2732" name="Rango2_5_6_1_1"/>
    <protectedRange sqref="G1723:G1734 I1723:I1734" name="Rango2_9_2_2_1_1_1_1_1_1_1_1_2_1"/>
    <protectedRange sqref="G1830:G1831" name="Rango2_40_2_1_1_1_1_5_3_1_1_1_1_1_1_1_1_1_1_1"/>
    <protectedRange sqref="H1830:H1831" name="Rango2_40_2_1_1_1_1_5_5_1_1_1_1_1_1_1_1_1_1_1"/>
    <protectedRange sqref="I2069:I2071" name="Rango2_2_4_2_10_3_1_8_1_14_1_1_1_1_1_1_1_1_1_1_1_1"/>
    <protectedRange sqref="I2068" name="Rango2_4_4_1_10_3_1_8_1_8_1_1_1_1_1_1_1_1_1_1_1_1"/>
    <protectedRange sqref="I2075:I2077" name="Rango2_2_4_2_10_3_1_8_1_16_1_1_1_1_1_1_1_1_1_1_1_1"/>
    <protectedRange sqref="I2074" name="Rango2_4_4_1_10_3_1_8_1_9_1_1_1_1_1_1_1_1_1_1_1_1"/>
    <protectedRange sqref="G2131:G2136" name="Rango2_40_2_1_1_1_1_4_1_1_1_1_1_1_1_1_1_1_1"/>
    <protectedRange sqref="G2137:G2143 G2149 H2141:H2148" name="Rango2_40_2_1_1_1_1_5_1_1_1_1_1_1_1_1_1_1_1"/>
    <protectedRange sqref="G2150:G2170" name="Rango2_40_2_1_1_1_1_2_2_1_1_1_1_1_1_1_1_1_1_1"/>
    <protectedRange sqref="I2171:I2175" name="Rango2_4_4_1_10_3_1_8_1_2_1_1_1_1_1_1_1_1_1_1_1"/>
    <protectedRange sqref="I2176:I2178" name="Rango2_2_4_2_10_3_1_8_1_2_1_1_1_1_1_1_1_1_1_1_1"/>
    <protectedRange sqref="I2183 I2185:I2189" name="Rango2_2_4_2_10_3_1_8_1_2_1_1_1_1_1_1_1_1_2_1"/>
    <protectedRange sqref="I2182 I2184" name="Rango2_4_4_1_10_3_1_8_1_2_1_1_1_1_1_1_1_1_2_1"/>
    <protectedRange sqref="I2192:I2196" name="Rango2_4_4_1_10_3_1_8_1_2_1_1_1_1_1_1_1_1_3_1_1"/>
    <protectedRange sqref="I2197:I2199" name="Rango2_2_4_2_10_3_1_8_1_2_1_1_1_1_1_1_1_1_3_1_1"/>
    <protectedRange sqref="I2202:I2206" name="Rango2_4_4_1_10_3_1_8_1_2_1_1_1_1_1_1_1_1_4_1_1"/>
    <protectedRange sqref="I2207:I2209" name="Rango2_2_4_2_10_3_1_8_1_2_1_1_1_1_1_1_1_1_4_1_1"/>
    <protectedRange sqref="I2717" name="Rango2_4_2_1"/>
    <protectedRange sqref="I2718" name="Rango2_4_1_1_1"/>
    <protectedRange sqref="I2747" name="Rango2_1_3_1"/>
    <protectedRange sqref="I2748" name="Rango2_1_1_1_1"/>
    <protectedRange sqref="I2749" name="Rango2_1_2_1_1"/>
    <protectedRange sqref="K2748:L2748" name="Rango2_3_2_1_1"/>
    <protectedRange sqref="K2749:L2749" name="Rango2_3_3_2_1"/>
  </protectedRanges>
  <autoFilter ref="A9:Q2750" xr:uid="{329D99C8-B3DE-4AE0-A596-91432E65C782}"/>
  <mergeCells count="1311">
    <mergeCell ref="F2712:F2750"/>
    <mergeCell ref="E2715:E2716"/>
    <mergeCell ref="E2717:E2719"/>
    <mergeCell ref="E2720:E2721"/>
    <mergeCell ref="E2722:E2729"/>
    <mergeCell ref="E2730:E2732"/>
    <mergeCell ref="E2733:E2738"/>
    <mergeCell ref="E2739:E2745"/>
    <mergeCell ref="E2746:E2749"/>
    <mergeCell ref="E2669:E2670"/>
    <mergeCell ref="C2674:C2698"/>
    <mergeCell ref="D2674:D2698"/>
    <mergeCell ref="E2674:E2678"/>
    <mergeCell ref="F2674:F2698"/>
    <mergeCell ref="E2679:E2684"/>
    <mergeCell ref="E2685:E2686"/>
    <mergeCell ref="E2687:E2689"/>
    <mergeCell ref="E2691:E2692"/>
    <mergeCell ref="E2693:E2694"/>
    <mergeCell ref="C2699:C2711"/>
    <mergeCell ref="D2699:D2711"/>
    <mergeCell ref="E2699:E2700"/>
    <mergeCell ref="F2699:F2711"/>
    <mergeCell ref="E2701:E2702"/>
    <mergeCell ref="E2703:E2705"/>
    <mergeCell ref="E2706:E2708"/>
    <mergeCell ref="E2709:E2711"/>
    <mergeCell ref="E2562:E2564"/>
    <mergeCell ref="E2565:E2566"/>
    <mergeCell ref="E2568:E2569"/>
    <mergeCell ref="E2570:E2572"/>
    <mergeCell ref="E2573:E2575"/>
    <mergeCell ref="E2576:E2578"/>
    <mergeCell ref="C2579:C2634"/>
    <mergeCell ref="D2579:D2634"/>
    <mergeCell ref="E2579:E2581"/>
    <mergeCell ref="F2579:F2634"/>
    <mergeCell ref="E2582:E2586"/>
    <mergeCell ref="E2587:E2607"/>
    <mergeCell ref="E2608:E2619"/>
    <mergeCell ref="E2620:E2630"/>
    <mergeCell ref="E2631:E2632"/>
    <mergeCell ref="E2633:E2634"/>
    <mergeCell ref="C2635:C2651"/>
    <mergeCell ref="D2635:D2651"/>
    <mergeCell ref="E2635:E2636"/>
    <mergeCell ref="F2635:F2651"/>
    <mergeCell ref="E2637:E2639"/>
    <mergeCell ref="E2640:E2641"/>
    <mergeCell ref="E2642:E2644"/>
    <mergeCell ref="E2645:E2646"/>
    <mergeCell ref="E2647:E2649"/>
    <mergeCell ref="G2423:G2424"/>
    <mergeCell ref="E2428:E2430"/>
    <mergeCell ref="E2432:E2435"/>
    <mergeCell ref="C2436:C2452"/>
    <mergeCell ref="D2436:D2452"/>
    <mergeCell ref="F2436:F2452"/>
    <mergeCell ref="E2437:E2438"/>
    <mergeCell ref="E2439:E2440"/>
    <mergeCell ref="E2441:E2442"/>
    <mergeCell ref="E2443:E2445"/>
    <mergeCell ref="E2446:E2451"/>
    <mergeCell ref="C2453:C2471"/>
    <mergeCell ref="D2453:D2471"/>
    <mergeCell ref="E2453:E2458"/>
    <mergeCell ref="F2453:F2471"/>
    <mergeCell ref="G2458:G2461"/>
    <mergeCell ref="E2459:E2464"/>
    <mergeCell ref="G2463:G2466"/>
    <mergeCell ref="E2465:E2471"/>
    <mergeCell ref="G2469:G2470"/>
    <mergeCell ref="E2364:E2365"/>
    <mergeCell ref="E2366:E2368"/>
    <mergeCell ref="E2369:E2370"/>
    <mergeCell ref="C2373:C2413"/>
    <mergeCell ref="D2373:D2413"/>
    <mergeCell ref="E2373:E2383"/>
    <mergeCell ref="F2373:F2413"/>
    <mergeCell ref="E2384:E2385"/>
    <mergeCell ref="E2386:E2396"/>
    <mergeCell ref="E2397:E2398"/>
    <mergeCell ref="E2399:E2401"/>
    <mergeCell ref="E2402:E2412"/>
    <mergeCell ref="C2414:C2435"/>
    <mergeCell ref="D2414:D2435"/>
    <mergeCell ref="E2414:E2422"/>
    <mergeCell ref="F2414:F2435"/>
    <mergeCell ref="E2423:E2427"/>
    <mergeCell ref="D2278:D2296"/>
    <mergeCell ref="E2278:E2281"/>
    <mergeCell ref="F2278:F2296"/>
    <mergeCell ref="E2283:E2286"/>
    <mergeCell ref="E2289:E2292"/>
    <mergeCell ref="C2297:C2338"/>
    <mergeCell ref="D2297:D2338"/>
    <mergeCell ref="E2297:E2326"/>
    <mergeCell ref="F2297:F2338"/>
    <mergeCell ref="G2297:G2300"/>
    <mergeCell ref="G2301:G2305"/>
    <mergeCell ref="H2301:H2305"/>
    <mergeCell ref="I2301:I2305"/>
    <mergeCell ref="G2306:G2309"/>
    <mergeCell ref="G2310:G2316"/>
    <mergeCell ref="H2310:H2316"/>
    <mergeCell ref="I2310:I2316"/>
    <mergeCell ref="G2318:G2319"/>
    <mergeCell ref="H2318:H2319"/>
    <mergeCell ref="I2320:I2321"/>
    <mergeCell ref="G2323:G2326"/>
    <mergeCell ref="E2327:E2335"/>
    <mergeCell ref="G2327:G2337"/>
    <mergeCell ref="H2327:H2337"/>
    <mergeCell ref="I2327:I2337"/>
    <mergeCell ref="E2336:E2338"/>
    <mergeCell ref="C2712:C2750"/>
    <mergeCell ref="D2712:D2750"/>
    <mergeCell ref="E2712:E2714"/>
    <mergeCell ref="C2652:C2655"/>
    <mergeCell ref="D2652:D2655"/>
    <mergeCell ref="E2652:E2655"/>
    <mergeCell ref="F2652:F2655"/>
    <mergeCell ref="C2656:C2673"/>
    <mergeCell ref="D2656:D2673"/>
    <mergeCell ref="E2656:E2662"/>
    <mergeCell ref="F2656:F2673"/>
    <mergeCell ref="E2663:E2664"/>
    <mergeCell ref="E2665:E2666"/>
    <mergeCell ref="E2667:E2668"/>
    <mergeCell ref="C2555:C2558"/>
    <mergeCell ref="D2555:D2558"/>
    <mergeCell ref="F2555:F2558"/>
    <mergeCell ref="E2557:E2558"/>
    <mergeCell ref="C2559:C2578"/>
    <mergeCell ref="D2559:D2578"/>
    <mergeCell ref="E2559:E2561"/>
    <mergeCell ref="F2559:F2578"/>
    <mergeCell ref="C2472:C2519"/>
    <mergeCell ref="D2472:D2519"/>
    <mergeCell ref="E2472:E2519"/>
    <mergeCell ref="F2472:F2491"/>
    <mergeCell ref="F2492:F2503"/>
    <mergeCell ref="F2504:F2519"/>
    <mergeCell ref="C2520:C2554"/>
    <mergeCell ref="D2520:D2554"/>
    <mergeCell ref="F2520:F2554"/>
    <mergeCell ref="E2524:E2526"/>
    <mergeCell ref="E2527:E2529"/>
    <mergeCell ref="E2530:E2531"/>
    <mergeCell ref="E2532:E2554"/>
    <mergeCell ref="E2354:E2355"/>
    <mergeCell ref="E2371:E2372"/>
    <mergeCell ref="C2339:C2372"/>
    <mergeCell ref="D2339:D2372"/>
    <mergeCell ref="E2339:E2344"/>
    <mergeCell ref="F2339:F2372"/>
    <mergeCell ref="G2340:G2341"/>
    <mergeCell ref="E2345:E2347"/>
    <mergeCell ref="E2348:E2351"/>
    <mergeCell ref="E2352:E2353"/>
    <mergeCell ref="E2356:E2363"/>
    <mergeCell ref="G2320:G2321"/>
    <mergeCell ref="H2320:H2321"/>
    <mergeCell ref="E2211:E2232"/>
    <mergeCell ref="E2233:E2243"/>
    <mergeCell ref="C2211:C2259"/>
    <mergeCell ref="D2211:D2259"/>
    <mergeCell ref="F2211:F2259"/>
    <mergeCell ref="E2246:E2247"/>
    <mergeCell ref="E2248:E2259"/>
    <mergeCell ref="C2260:C2277"/>
    <mergeCell ref="D2260:D2277"/>
    <mergeCell ref="E2260:E2264"/>
    <mergeCell ref="F2260:F2277"/>
    <mergeCell ref="E2265:E2269"/>
    <mergeCell ref="E2273:E2276"/>
    <mergeCell ref="C2278:C2296"/>
    <mergeCell ref="C2131:C2136"/>
    <mergeCell ref="D2131:D2136"/>
    <mergeCell ref="E2131:E2132"/>
    <mergeCell ref="F2131:F2136"/>
    <mergeCell ref="E2133:E2134"/>
    <mergeCell ref="G2134:G2135"/>
    <mergeCell ref="C2137:C2149"/>
    <mergeCell ref="D2137:D2149"/>
    <mergeCell ref="E2137:E2149"/>
    <mergeCell ref="F2137:F2149"/>
    <mergeCell ref="C2150:C2170"/>
    <mergeCell ref="D2150:D2170"/>
    <mergeCell ref="E2150:E2154"/>
    <mergeCell ref="F2150:F2170"/>
    <mergeCell ref="E2155:E2163"/>
    <mergeCell ref="E2164:E2170"/>
    <mergeCell ref="C2171:C2210"/>
    <mergeCell ref="D2171:D2210"/>
    <mergeCell ref="E2171:E2180"/>
    <mergeCell ref="F2171:F2210"/>
    <mergeCell ref="E2181:E2189"/>
    <mergeCell ref="E2190:E2199"/>
    <mergeCell ref="E2200:E2210"/>
    <mergeCell ref="G2150:G2151"/>
    <mergeCell ref="G2164:G2165"/>
    <mergeCell ref="G2166:G2167"/>
    <mergeCell ref="G2168:G2169"/>
    <mergeCell ref="C2087:C2100"/>
    <mergeCell ref="D2087:D2100"/>
    <mergeCell ref="E2087:E2096"/>
    <mergeCell ref="F2087:F2100"/>
    <mergeCell ref="E2097:E2098"/>
    <mergeCell ref="E2099:E2100"/>
    <mergeCell ref="C2101:C2130"/>
    <mergeCell ref="D2101:D2130"/>
    <mergeCell ref="E2101:E2102"/>
    <mergeCell ref="F2101:F2130"/>
    <mergeCell ref="E2103:E2104"/>
    <mergeCell ref="E2105:E2106"/>
    <mergeCell ref="E2107:E2108"/>
    <mergeCell ref="E2109:E2110"/>
    <mergeCell ref="E2112:E2114"/>
    <mergeCell ref="E2115:E2116"/>
    <mergeCell ref="E2117:E2118"/>
    <mergeCell ref="E2119:E2120"/>
    <mergeCell ref="E2121:E2125"/>
    <mergeCell ref="E2128:E2130"/>
    <mergeCell ref="E2036:E2051"/>
    <mergeCell ref="G2036:G2038"/>
    <mergeCell ref="G2039:G2040"/>
    <mergeCell ref="G2041:G2043"/>
    <mergeCell ref="G2044:G2046"/>
    <mergeCell ref="G2047:G2048"/>
    <mergeCell ref="G2049:G2051"/>
    <mergeCell ref="E2052:E2065"/>
    <mergeCell ref="G2052:G2054"/>
    <mergeCell ref="G2055:G2057"/>
    <mergeCell ref="G2058:G2060"/>
    <mergeCell ref="G2061:G2062"/>
    <mergeCell ref="G2063:G2065"/>
    <mergeCell ref="C2066:C2086"/>
    <mergeCell ref="D2066:D2086"/>
    <mergeCell ref="E2066:E2086"/>
    <mergeCell ref="F2066:F2086"/>
    <mergeCell ref="G2066:G2068"/>
    <mergeCell ref="G2069:G2071"/>
    <mergeCell ref="G2072:G2074"/>
    <mergeCell ref="G2075:G2077"/>
    <mergeCell ref="G2078:G2080"/>
    <mergeCell ref="G2081:G2083"/>
    <mergeCell ref="G2084:G2086"/>
    <mergeCell ref="G1993:G1995"/>
    <mergeCell ref="G1996:G1997"/>
    <mergeCell ref="G1998:G2000"/>
    <mergeCell ref="G2001:G2003"/>
    <mergeCell ref="G2004:G2005"/>
    <mergeCell ref="G2006:G2008"/>
    <mergeCell ref="G2009:G2011"/>
    <mergeCell ref="G2012:G2013"/>
    <mergeCell ref="G2014:G2016"/>
    <mergeCell ref="E2017:E2035"/>
    <mergeCell ref="G2017:G2019"/>
    <mergeCell ref="G2020:G2022"/>
    <mergeCell ref="G2023:G2027"/>
    <mergeCell ref="I2023:I2025"/>
    <mergeCell ref="G2028:G2030"/>
    <mergeCell ref="G2031:G2032"/>
    <mergeCell ref="G2033:G2035"/>
    <mergeCell ref="I1916:I1918"/>
    <mergeCell ref="G1921:G1923"/>
    <mergeCell ref="G1924:G1925"/>
    <mergeCell ref="G1926:G1928"/>
    <mergeCell ref="G1929:G1931"/>
    <mergeCell ref="G1932:G1933"/>
    <mergeCell ref="G1934:G1936"/>
    <mergeCell ref="G1937:G1939"/>
    <mergeCell ref="G1940:G1941"/>
    <mergeCell ref="G1942:G1944"/>
    <mergeCell ref="G1945:G1947"/>
    <mergeCell ref="G1948:G1949"/>
    <mergeCell ref="G1950:G1952"/>
    <mergeCell ref="E1953:E1984"/>
    <mergeCell ref="G1953:G1955"/>
    <mergeCell ref="G1956:G1957"/>
    <mergeCell ref="G1958:G1960"/>
    <mergeCell ref="G1961:G1963"/>
    <mergeCell ref="G1964:G1965"/>
    <mergeCell ref="G1966:G1968"/>
    <mergeCell ref="G1969:G1971"/>
    <mergeCell ref="G1972:G1973"/>
    <mergeCell ref="G1974:G1976"/>
    <mergeCell ref="G1977:G1979"/>
    <mergeCell ref="G1980:G1981"/>
    <mergeCell ref="G1982:G1984"/>
    <mergeCell ref="C1862:C1885"/>
    <mergeCell ref="D1862:D1885"/>
    <mergeCell ref="E1862:E1865"/>
    <mergeCell ref="F1862:F1885"/>
    <mergeCell ref="E1866:E1868"/>
    <mergeCell ref="E1869:E1871"/>
    <mergeCell ref="E1872:E1874"/>
    <mergeCell ref="E1875:E1877"/>
    <mergeCell ref="E1879:E1881"/>
    <mergeCell ref="E1882:E1885"/>
    <mergeCell ref="C1886:C2065"/>
    <mergeCell ref="D1886:D2065"/>
    <mergeCell ref="E1886:E1901"/>
    <mergeCell ref="F1886:F2065"/>
    <mergeCell ref="G1886:G1888"/>
    <mergeCell ref="G1889:G1890"/>
    <mergeCell ref="G1891:G1893"/>
    <mergeCell ref="G1894:G1896"/>
    <mergeCell ref="G1897:G1898"/>
    <mergeCell ref="G1899:G1901"/>
    <mergeCell ref="E1902:E1952"/>
    <mergeCell ref="G1902:G1904"/>
    <mergeCell ref="G1905:G1906"/>
    <mergeCell ref="G1907:G1909"/>
    <mergeCell ref="G1910:G1912"/>
    <mergeCell ref="G1913:G1915"/>
    <mergeCell ref="G1916:G1920"/>
    <mergeCell ref="E1985:E1992"/>
    <mergeCell ref="G1985:G1987"/>
    <mergeCell ref="G1988:G1989"/>
    <mergeCell ref="G1990:G1992"/>
    <mergeCell ref="E1993:E2016"/>
    <mergeCell ref="C1837:C1838"/>
    <mergeCell ref="D1837:D1838"/>
    <mergeCell ref="F1837:F1838"/>
    <mergeCell ref="C1839:C1844"/>
    <mergeCell ref="D1839:D1844"/>
    <mergeCell ref="E1839:E1841"/>
    <mergeCell ref="F1839:F1844"/>
    <mergeCell ref="E1842:E1844"/>
    <mergeCell ref="C1845:C1852"/>
    <mergeCell ref="D1845:D1852"/>
    <mergeCell ref="E1845:E1852"/>
    <mergeCell ref="F1845:F1852"/>
    <mergeCell ref="G1847:G1849"/>
    <mergeCell ref="G1850:G1851"/>
    <mergeCell ref="C1853:C1861"/>
    <mergeCell ref="D1853:D1861"/>
    <mergeCell ref="E1853:E1855"/>
    <mergeCell ref="F1853:F1861"/>
    <mergeCell ref="E1858:E1861"/>
    <mergeCell ref="C1812:C1818"/>
    <mergeCell ref="D1812:D1818"/>
    <mergeCell ref="E1812:E1815"/>
    <mergeCell ref="F1812:F1818"/>
    <mergeCell ref="E1816:E1818"/>
    <mergeCell ref="C1819:C1827"/>
    <mergeCell ref="D1819:D1827"/>
    <mergeCell ref="E1819:E1821"/>
    <mergeCell ref="F1819:F1827"/>
    <mergeCell ref="G1819:G1820"/>
    <mergeCell ref="E1823:E1825"/>
    <mergeCell ref="G1823:G1824"/>
    <mergeCell ref="C1828:C1836"/>
    <mergeCell ref="D1828:D1836"/>
    <mergeCell ref="E1828:E1830"/>
    <mergeCell ref="F1828:F1836"/>
    <mergeCell ref="E1831:E1833"/>
    <mergeCell ref="E1834:E1836"/>
    <mergeCell ref="C1783:C1793"/>
    <mergeCell ref="D1783:D1793"/>
    <mergeCell ref="E1783:E1785"/>
    <mergeCell ref="F1783:F1793"/>
    <mergeCell ref="G1783:G1786"/>
    <mergeCell ref="E1786:E1790"/>
    <mergeCell ref="G1790:G1793"/>
    <mergeCell ref="E1791:E1793"/>
    <mergeCell ref="C1794:C1802"/>
    <mergeCell ref="D1794:D1802"/>
    <mergeCell ref="E1794:E1797"/>
    <mergeCell ref="F1794:F1802"/>
    <mergeCell ref="G1795:G1796"/>
    <mergeCell ref="E1798:E1802"/>
    <mergeCell ref="C1803:C1811"/>
    <mergeCell ref="D1803:D1811"/>
    <mergeCell ref="E1803:E1804"/>
    <mergeCell ref="F1803:F1811"/>
    <mergeCell ref="E1805:E1806"/>
    <mergeCell ref="E1807:E1808"/>
    <mergeCell ref="E1809:E1810"/>
    <mergeCell ref="C1743:C1753"/>
    <mergeCell ref="D1743:D1753"/>
    <mergeCell ref="E1743:E1747"/>
    <mergeCell ref="F1743:F1753"/>
    <mergeCell ref="E1748:E1753"/>
    <mergeCell ref="C1754:C1761"/>
    <mergeCell ref="D1754:D1761"/>
    <mergeCell ref="E1754:E1757"/>
    <mergeCell ref="F1754:F1761"/>
    <mergeCell ref="E1758:E1761"/>
    <mergeCell ref="C1762:C1782"/>
    <mergeCell ref="D1762:D1782"/>
    <mergeCell ref="E1762:E1764"/>
    <mergeCell ref="F1762:F1782"/>
    <mergeCell ref="E1765:E1767"/>
    <mergeCell ref="E1768:E1770"/>
    <mergeCell ref="E1771:E1773"/>
    <mergeCell ref="E1774:E1776"/>
    <mergeCell ref="E1777:E1779"/>
    <mergeCell ref="E1780:E1781"/>
    <mergeCell ref="C1705:C1722"/>
    <mergeCell ref="D1705:D1722"/>
    <mergeCell ref="E1705:E1722"/>
    <mergeCell ref="F1705:F1722"/>
    <mergeCell ref="C1723:C1734"/>
    <mergeCell ref="D1723:D1734"/>
    <mergeCell ref="E1723:E1725"/>
    <mergeCell ref="F1723:F1734"/>
    <mergeCell ref="G1723:G1724"/>
    <mergeCell ref="G1725:G1726"/>
    <mergeCell ref="E1726:E1728"/>
    <mergeCell ref="G1728:G1729"/>
    <mergeCell ref="E1729:E1731"/>
    <mergeCell ref="G1730:G1731"/>
    <mergeCell ref="E1732:E1734"/>
    <mergeCell ref="G1733:G1734"/>
    <mergeCell ref="C1735:C1742"/>
    <mergeCell ref="D1735:D1742"/>
    <mergeCell ref="E1735:E1742"/>
    <mergeCell ref="F1735:F1742"/>
    <mergeCell ref="C1664:C1672"/>
    <mergeCell ref="D1664:D1672"/>
    <mergeCell ref="F1664:F1672"/>
    <mergeCell ref="C1673:C1697"/>
    <mergeCell ref="D1673:D1697"/>
    <mergeCell ref="E1673:E1675"/>
    <mergeCell ref="F1673:F1697"/>
    <mergeCell ref="E1676:E1678"/>
    <mergeCell ref="E1679:E1681"/>
    <mergeCell ref="G1681:G1682"/>
    <mergeCell ref="H1681:H1682"/>
    <mergeCell ref="E1682:E1688"/>
    <mergeCell ref="E1689:E1690"/>
    <mergeCell ref="E1691:E1697"/>
    <mergeCell ref="C1698:C1704"/>
    <mergeCell ref="D1698:D1704"/>
    <mergeCell ref="E1698:E1704"/>
    <mergeCell ref="F1698:F1704"/>
    <mergeCell ref="G1251:G1253"/>
    <mergeCell ref="G1255:G1258"/>
    <mergeCell ref="G1260:G1263"/>
    <mergeCell ref="F870:F886"/>
    <mergeCell ref="C1587:C1588"/>
    <mergeCell ref="D1587:D1588"/>
    <mergeCell ref="E1587:E1588"/>
    <mergeCell ref="F1587:F1588"/>
    <mergeCell ref="G1587:G1588"/>
    <mergeCell ref="C1590:C1593"/>
    <mergeCell ref="D1590:D1593"/>
    <mergeCell ref="E1590:E1593"/>
    <mergeCell ref="F1590:F1593"/>
    <mergeCell ref="C1594:C1597"/>
    <mergeCell ref="D1594:D1597"/>
    <mergeCell ref="E1594:E1597"/>
    <mergeCell ref="F1594:F1597"/>
    <mergeCell ref="G1594:G1597"/>
    <mergeCell ref="C1567:C1571"/>
    <mergeCell ref="D1567:D1571"/>
    <mergeCell ref="E1567:E1571"/>
    <mergeCell ref="F1567:F1571"/>
    <mergeCell ref="C1572:C1579"/>
    <mergeCell ref="D1572:D1579"/>
    <mergeCell ref="E1572:E1579"/>
    <mergeCell ref="F1572:F1579"/>
    <mergeCell ref="C1580:C1581"/>
    <mergeCell ref="D1580:D1581"/>
    <mergeCell ref="E1580:E1581"/>
    <mergeCell ref="D1584:D1585"/>
    <mergeCell ref="E1584:E1585"/>
    <mergeCell ref="F1584:F1585"/>
    <mergeCell ref="O7:P7"/>
    <mergeCell ref="O6:P6"/>
    <mergeCell ref="O4:P4"/>
    <mergeCell ref="O5:P5"/>
    <mergeCell ref="G317:G318"/>
    <mergeCell ref="G319:G320"/>
    <mergeCell ref="G330:G331"/>
    <mergeCell ref="G358:G359"/>
    <mergeCell ref="G361:G362"/>
    <mergeCell ref="G529:G530"/>
    <mergeCell ref="G540:G541"/>
    <mergeCell ref="G619:G621"/>
    <mergeCell ref="G631:G632"/>
    <mergeCell ref="F785:F802"/>
    <mergeCell ref="G787:G788"/>
    <mergeCell ref="F803:F817"/>
    <mergeCell ref="G804:G805"/>
    <mergeCell ref="F403:F414"/>
    <mergeCell ref="G404:G405"/>
    <mergeCell ref="F269:F279"/>
    <mergeCell ref="G150:G151"/>
    <mergeCell ref="H152:H153"/>
    <mergeCell ref="H148:H149"/>
    <mergeCell ref="G131:G132"/>
    <mergeCell ref="F148:F149"/>
    <mergeCell ref="G186:G187"/>
    <mergeCell ref="H141:H142"/>
    <mergeCell ref="G141:G142"/>
    <mergeCell ref="G114:G115"/>
    <mergeCell ref="G192:G194"/>
    <mergeCell ref="G195:G200"/>
    <mergeCell ref="G201:G210"/>
    <mergeCell ref="E1650:E1656"/>
    <mergeCell ref="F1650:F1656"/>
    <mergeCell ref="E1657:E1658"/>
    <mergeCell ref="F1657:F1658"/>
    <mergeCell ref="E1659:E1663"/>
    <mergeCell ref="F1659:F1663"/>
    <mergeCell ref="C1598:C1603"/>
    <mergeCell ref="D1598:D1603"/>
    <mergeCell ref="E1598:E1603"/>
    <mergeCell ref="F1598:F1603"/>
    <mergeCell ref="G1598:G1603"/>
    <mergeCell ref="C1604:C1606"/>
    <mergeCell ref="D1604:D1606"/>
    <mergeCell ref="E1604:E1606"/>
    <mergeCell ref="F1604:F1606"/>
    <mergeCell ref="C1607:C1610"/>
    <mergeCell ref="D1607:D1610"/>
    <mergeCell ref="E1607:E1610"/>
    <mergeCell ref="F1607:F1610"/>
    <mergeCell ref="C1611:C1645"/>
    <mergeCell ref="D1611:D1645"/>
    <mergeCell ref="E1611:E1645"/>
    <mergeCell ref="F1611:F1645"/>
    <mergeCell ref="G1611:G1612"/>
    <mergeCell ref="G1639:G1640"/>
    <mergeCell ref="C1646:C1663"/>
    <mergeCell ref="D1646:D1663"/>
    <mergeCell ref="E1646:E1648"/>
    <mergeCell ref="F1646:F1648"/>
    <mergeCell ref="G1584:G1585"/>
    <mergeCell ref="C1536:C1537"/>
    <mergeCell ref="D1536:D1537"/>
    <mergeCell ref="E1536:E1537"/>
    <mergeCell ref="F1536:F1537"/>
    <mergeCell ref="C1538:C1547"/>
    <mergeCell ref="D1538:D1547"/>
    <mergeCell ref="E1538:E1547"/>
    <mergeCell ref="F1538:F1547"/>
    <mergeCell ref="C1549:C1551"/>
    <mergeCell ref="D1549:D1551"/>
    <mergeCell ref="E1549:E1551"/>
    <mergeCell ref="F1549:F1551"/>
    <mergeCell ref="C1553:C1558"/>
    <mergeCell ref="D1553:D1558"/>
    <mergeCell ref="E1553:E1558"/>
    <mergeCell ref="F1553:F1558"/>
    <mergeCell ref="C1559:C1566"/>
    <mergeCell ref="D1559:D1566"/>
    <mergeCell ref="E1559:E1566"/>
    <mergeCell ref="F1559:F1566"/>
    <mergeCell ref="F1580:F1581"/>
    <mergeCell ref="G1580:G1581"/>
    <mergeCell ref="C1584:C1585"/>
    <mergeCell ref="C1501:C1524"/>
    <mergeCell ref="D1501:D1524"/>
    <mergeCell ref="E1501:E1503"/>
    <mergeCell ref="F1501:F1503"/>
    <mergeCell ref="E1504:E1506"/>
    <mergeCell ref="F1504:F1506"/>
    <mergeCell ref="E1507:E1508"/>
    <mergeCell ref="F1507:F1508"/>
    <mergeCell ref="E1510:E1512"/>
    <mergeCell ref="F1510:F1512"/>
    <mergeCell ref="E1513:E1520"/>
    <mergeCell ref="F1513:F1520"/>
    <mergeCell ref="E1521:E1522"/>
    <mergeCell ref="F1521:F1522"/>
    <mergeCell ref="E1523:E1524"/>
    <mergeCell ref="F1523:F1524"/>
    <mergeCell ref="C1525:C1535"/>
    <mergeCell ref="D1525:D1535"/>
    <mergeCell ref="E1525:E1535"/>
    <mergeCell ref="F1525:F1535"/>
    <mergeCell ref="C1471:C1500"/>
    <mergeCell ref="D1471:D1474"/>
    <mergeCell ref="E1471:E1474"/>
    <mergeCell ref="F1471:F1474"/>
    <mergeCell ref="D1475:D1478"/>
    <mergeCell ref="E1475:E1478"/>
    <mergeCell ref="F1475:F1478"/>
    <mergeCell ref="D1479:D1481"/>
    <mergeCell ref="E1479:E1481"/>
    <mergeCell ref="F1479:F1481"/>
    <mergeCell ref="D1482:D1486"/>
    <mergeCell ref="E1482:E1486"/>
    <mergeCell ref="F1482:F1486"/>
    <mergeCell ref="D1487:D1489"/>
    <mergeCell ref="E1487:E1489"/>
    <mergeCell ref="F1487:F1489"/>
    <mergeCell ref="D1490:D1491"/>
    <mergeCell ref="E1490:E1491"/>
    <mergeCell ref="F1490:F1491"/>
    <mergeCell ref="D1492:D1500"/>
    <mergeCell ref="E1492:E1500"/>
    <mergeCell ref="F1492:F1500"/>
    <mergeCell ref="C1431:C1449"/>
    <mergeCell ref="D1431:D1449"/>
    <mergeCell ref="E1431:E1449"/>
    <mergeCell ref="F1431:F1449"/>
    <mergeCell ref="C1450:C1456"/>
    <mergeCell ref="D1450:D1456"/>
    <mergeCell ref="E1450:E1456"/>
    <mergeCell ref="F1450:F1456"/>
    <mergeCell ref="C1457:C1463"/>
    <mergeCell ref="D1457:D1463"/>
    <mergeCell ref="E1457:E1463"/>
    <mergeCell ref="F1457:F1463"/>
    <mergeCell ref="C1464:C1466"/>
    <mergeCell ref="D1464:D1466"/>
    <mergeCell ref="E1464:E1466"/>
    <mergeCell ref="F1464:F1466"/>
    <mergeCell ref="C1467:C1470"/>
    <mergeCell ref="D1467:D1470"/>
    <mergeCell ref="E1467:E1470"/>
    <mergeCell ref="F1467:F1470"/>
    <mergeCell ref="C1391:C1394"/>
    <mergeCell ref="D1391:D1394"/>
    <mergeCell ref="E1391:E1394"/>
    <mergeCell ref="F1391:F1394"/>
    <mergeCell ref="C1395:C1410"/>
    <mergeCell ref="D1395:D1410"/>
    <mergeCell ref="E1395:E1410"/>
    <mergeCell ref="F1395:F1410"/>
    <mergeCell ref="G1399:G1400"/>
    <mergeCell ref="C1411:C1414"/>
    <mergeCell ref="D1411:D1414"/>
    <mergeCell ref="E1411:E1414"/>
    <mergeCell ref="F1411:F1414"/>
    <mergeCell ref="C1415:C1430"/>
    <mergeCell ref="D1415:D1430"/>
    <mergeCell ref="E1415:E1430"/>
    <mergeCell ref="F1415:F1430"/>
    <mergeCell ref="C1341:C1351"/>
    <mergeCell ref="D1341:D1351"/>
    <mergeCell ref="E1341:E1351"/>
    <mergeCell ref="F1341:F1351"/>
    <mergeCell ref="G1341:G1342"/>
    <mergeCell ref="C1352:C1370"/>
    <mergeCell ref="D1352:D1370"/>
    <mergeCell ref="E1352:E1370"/>
    <mergeCell ref="F1352:F1370"/>
    <mergeCell ref="C1371:C1374"/>
    <mergeCell ref="D1371:D1374"/>
    <mergeCell ref="E1371:E1374"/>
    <mergeCell ref="F1371:F1374"/>
    <mergeCell ref="C1375:C1390"/>
    <mergeCell ref="D1375:D1390"/>
    <mergeCell ref="E1375:E1390"/>
    <mergeCell ref="F1375:F1390"/>
    <mergeCell ref="G1380:G1381"/>
    <mergeCell ref="C1292:C1302"/>
    <mergeCell ref="D1292:D1302"/>
    <mergeCell ref="E1292:E1302"/>
    <mergeCell ref="F1292:F1302"/>
    <mergeCell ref="C1303:C1313"/>
    <mergeCell ref="D1303:D1313"/>
    <mergeCell ref="E1303:E1313"/>
    <mergeCell ref="F1303:F1313"/>
    <mergeCell ref="G1303:G1304"/>
    <mergeCell ref="C1314:C1326"/>
    <mergeCell ref="D1314:D1326"/>
    <mergeCell ref="E1314:E1326"/>
    <mergeCell ref="F1314:F1326"/>
    <mergeCell ref="G1316:G1317"/>
    <mergeCell ref="C1327:C1340"/>
    <mergeCell ref="D1327:D1340"/>
    <mergeCell ref="E1327:E1340"/>
    <mergeCell ref="F1327:F1340"/>
    <mergeCell ref="G1328:G1329"/>
    <mergeCell ref="D1265:D1276"/>
    <mergeCell ref="E1265:E1276"/>
    <mergeCell ref="F1265:F1276"/>
    <mergeCell ref="G1265:G1267"/>
    <mergeCell ref="G1268:G1271"/>
    <mergeCell ref="G1272:G1275"/>
    <mergeCell ref="D1277:D1280"/>
    <mergeCell ref="E1277:E1280"/>
    <mergeCell ref="F1277:F1280"/>
    <mergeCell ref="C1281:C1291"/>
    <mergeCell ref="D1281:D1291"/>
    <mergeCell ref="E1281:E1291"/>
    <mergeCell ref="F1281:F1291"/>
    <mergeCell ref="G1281:G1282"/>
    <mergeCell ref="F1220:F1222"/>
    <mergeCell ref="C1223:C1226"/>
    <mergeCell ref="D1223:D1226"/>
    <mergeCell ref="E1223:E1226"/>
    <mergeCell ref="F1223:F1226"/>
    <mergeCell ref="C1227:C1228"/>
    <mergeCell ref="D1227:D1228"/>
    <mergeCell ref="E1227:E1228"/>
    <mergeCell ref="F1227:F1228"/>
    <mergeCell ref="C1229:C1280"/>
    <mergeCell ref="D1229:D1233"/>
    <mergeCell ref="E1229:E1233"/>
    <mergeCell ref="F1229:F1233"/>
    <mergeCell ref="D1254:D1263"/>
    <mergeCell ref="E1254:E1263"/>
    <mergeCell ref="F1254:F1263"/>
    <mergeCell ref="G1231:G1232"/>
    <mergeCell ref="D1234:D1241"/>
    <mergeCell ref="C1220:C1222"/>
    <mergeCell ref="E1234:E1241"/>
    <mergeCell ref="F1234:F1241"/>
    <mergeCell ref="G1236:G1238"/>
    <mergeCell ref="D1242:D1244"/>
    <mergeCell ref="E1242:E1244"/>
    <mergeCell ref="F1242:F1244"/>
    <mergeCell ref="G1243:G1244"/>
    <mergeCell ref="D1245:D1246"/>
    <mergeCell ref="E1245:E1246"/>
    <mergeCell ref="F1245:F1246"/>
    <mergeCell ref="D1247:D1253"/>
    <mergeCell ref="E1247:E1253"/>
    <mergeCell ref="F1247:F1253"/>
    <mergeCell ref="G1247:G1249"/>
    <mergeCell ref="G1191:G1192"/>
    <mergeCell ref="C1193:C1200"/>
    <mergeCell ref="D1193:D1200"/>
    <mergeCell ref="E1193:E1200"/>
    <mergeCell ref="F1193:F1200"/>
    <mergeCell ref="G1196:G1197"/>
    <mergeCell ref="G1198:G1199"/>
    <mergeCell ref="C1201:C1203"/>
    <mergeCell ref="D1201:D1203"/>
    <mergeCell ref="E1201:E1203"/>
    <mergeCell ref="F1201:F1203"/>
    <mergeCell ref="G1201:G1203"/>
    <mergeCell ref="C1204:C1207"/>
    <mergeCell ref="D1204:D1207"/>
    <mergeCell ref="E1204:E1207"/>
    <mergeCell ref="F1204:F1207"/>
    <mergeCell ref="C1208:C1216"/>
    <mergeCell ref="C1179:C1181"/>
    <mergeCell ref="D1179:D1181"/>
    <mergeCell ref="E1179:E1181"/>
    <mergeCell ref="F1179:F1181"/>
    <mergeCell ref="C1182:C1186"/>
    <mergeCell ref="D1182:D1186"/>
    <mergeCell ref="E1182:E1186"/>
    <mergeCell ref="F1182:F1186"/>
    <mergeCell ref="C1187:C1192"/>
    <mergeCell ref="D1187:D1192"/>
    <mergeCell ref="E1187:E1192"/>
    <mergeCell ref="F1187:F1192"/>
    <mergeCell ref="C1217:C1219"/>
    <mergeCell ref="D1217:D1219"/>
    <mergeCell ref="E1217:E1219"/>
    <mergeCell ref="F1217:F1219"/>
    <mergeCell ref="D1208:D1216"/>
    <mergeCell ref="G2:I2"/>
    <mergeCell ref="A4:E4"/>
    <mergeCell ref="A5:E5"/>
    <mergeCell ref="A6:E6"/>
    <mergeCell ref="A7:E7"/>
    <mergeCell ref="D1220:D1222"/>
    <mergeCell ref="E1220:E1222"/>
    <mergeCell ref="E1148:E1160"/>
    <mergeCell ref="F1148:F1160"/>
    <mergeCell ref="C1161:C1170"/>
    <mergeCell ref="D1161:D1170"/>
    <mergeCell ref="E1161:E1170"/>
    <mergeCell ref="F1161:F1170"/>
    <mergeCell ref="E1208:E1216"/>
    <mergeCell ref="F1208:F1216"/>
    <mergeCell ref="C964:C979"/>
    <mergeCell ref="D964:D979"/>
    <mergeCell ref="E964:E979"/>
    <mergeCell ref="C980:C997"/>
    <mergeCell ref="D980:D997"/>
    <mergeCell ref="E980:E997"/>
    <mergeCell ref="G981:G982"/>
    <mergeCell ref="C998:C1009"/>
    <mergeCell ref="D998:D1009"/>
    <mergeCell ref="E998:E1009"/>
    <mergeCell ref="C1010:C1024"/>
    <mergeCell ref="D1010:D1024"/>
    <mergeCell ref="E1010:E1024"/>
    <mergeCell ref="C1070:C1081"/>
    <mergeCell ref="D1070:D1081"/>
    <mergeCell ref="E1070:E1081"/>
    <mergeCell ref="F1070:F1081"/>
    <mergeCell ref="C1171:C1172"/>
    <mergeCell ref="D1171:D1172"/>
    <mergeCell ref="E1171:E1172"/>
    <mergeCell ref="F1171:F1172"/>
    <mergeCell ref="C1173:C1178"/>
    <mergeCell ref="D1173:D1178"/>
    <mergeCell ref="E1173:E1178"/>
    <mergeCell ref="C1082:C1092"/>
    <mergeCell ref="D1082:D1092"/>
    <mergeCell ref="E1082:E1092"/>
    <mergeCell ref="F1082:F1092"/>
    <mergeCell ref="C1093:C1108"/>
    <mergeCell ref="D1093:D1108"/>
    <mergeCell ref="E1093:E1108"/>
    <mergeCell ref="F1093:F1108"/>
    <mergeCell ref="F1127:F1130"/>
    <mergeCell ref="G1119:G1120"/>
    <mergeCell ref="C1125:C1126"/>
    <mergeCell ref="D1125:D1126"/>
    <mergeCell ref="E1125:E1126"/>
    <mergeCell ref="F1125:F1126"/>
    <mergeCell ref="E1114:E1116"/>
    <mergeCell ref="F1114:F1116"/>
    <mergeCell ref="C1117:C1120"/>
    <mergeCell ref="D1117:D1120"/>
    <mergeCell ref="E1117:E1120"/>
    <mergeCell ref="F1117:F1120"/>
    <mergeCell ref="C1121:C1124"/>
    <mergeCell ref="D1121:D1124"/>
    <mergeCell ref="F1173:F1178"/>
    <mergeCell ref="E1138:E1147"/>
    <mergeCell ref="F1138:F1147"/>
    <mergeCell ref="C934:C948"/>
    <mergeCell ref="D934:D948"/>
    <mergeCell ref="E934:E948"/>
    <mergeCell ref="F887:F901"/>
    <mergeCell ref="F902:F916"/>
    <mergeCell ref="F918:F933"/>
    <mergeCell ref="F934:F948"/>
    <mergeCell ref="F949:F963"/>
    <mergeCell ref="F964:F979"/>
    <mergeCell ref="F980:F997"/>
    <mergeCell ref="F998:F1009"/>
    <mergeCell ref="F1010:F1024"/>
    <mergeCell ref="F1025:F1041"/>
    <mergeCell ref="G1093:G1096"/>
    <mergeCell ref="G1097:G1098"/>
    <mergeCell ref="C1109:C1113"/>
    <mergeCell ref="D1109:D1113"/>
    <mergeCell ref="E1109:E1113"/>
    <mergeCell ref="F1109:F1113"/>
    <mergeCell ref="G1111:G1113"/>
    <mergeCell ref="C1042:C1053"/>
    <mergeCell ref="D1042:D1053"/>
    <mergeCell ref="E1042:E1053"/>
    <mergeCell ref="G1042:G1043"/>
    <mergeCell ref="C1054:C1068"/>
    <mergeCell ref="D1054:D1068"/>
    <mergeCell ref="E1054:E1068"/>
    <mergeCell ref="F1054:F1068"/>
    <mergeCell ref="G1054:G1059"/>
    <mergeCell ref="C949:C963"/>
    <mergeCell ref="F1042:F1053"/>
    <mergeCell ref="D949:D963"/>
    <mergeCell ref="E949:E963"/>
    <mergeCell ref="C803:C817"/>
    <mergeCell ref="D803:D817"/>
    <mergeCell ref="E803:E817"/>
    <mergeCell ref="C818:C832"/>
    <mergeCell ref="D818:D832"/>
    <mergeCell ref="E818:E832"/>
    <mergeCell ref="G818:G819"/>
    <mergeCell ref="C833:C849"/>
    <mergeCell ref="D833:D849"/>
    <mergeCell ref="E833:E849"/>
    <mergeCell ref="C850:C868"/>
    <mergeCell ref="D850:D868"/>
    <mergeCell ref="E850:E868"/>
    <mergeCell ref="G851:G852"/>
    <mergeCell ref="C1025:C1041"/>
    <mergeCell ref="D1025:D1041"/>
    <mergeCell ref="E1025:E1041"/>
    <mergeCell ref="C870:C886"/>
    <mergeCell ref="D870:D886"/>
    <mergeCell ref="E870:E886"/>
    <mergeCell ref="G871:G872"/>
    <mergeCell ref="C887:C901"/>
    <mergeCell ref="D887:D901"/>
    <mergeCell ref="E887:E901"/>
    <mergeCell ref="G888:G889"/>
    <mergeCell ref="C902:C916"/>
    <mergeCell ref="D902:D916"/>
    <mergeCell ref="E902:E916"/>
    <mergeCell ref="G903:G904"/>
    <mergeCell ref="C918:C933"/>
    <mergeCell ref="D918:D933"/>
    <mergeCell ref="E918:E933"/>
    <mergeCell ref="C760:C770"/>
    <mergeCell ref="D760:D770"/>
    <mergeCell ref="E760:E770"/>
    <mergeCell ref="F760:F770"/>
    <mergeCell ref="G760:G761"/>
    <mergeCell ref="C771:C772"/>
    <mergeCell ref="D771:D772"/>
    <mergeCell ref="E771:E772"/>
    <mergeCell ref="F771:F772"/>
    <mergeCell ref="G771:G772"/>
    <mergeCell ref="C773:C783"/>
    <mergeCell ref="D773:D783"/>
    <mergeCell ref="E773:E783"/>
    <mergeCell ref="F773:F783"/>
    <mergeCell ref="G773:G774"/>
    <mergeCell ref="C785:C802"/>
    <mergeCell ref="D785:D802"/>
    <mergeCell ref="E785:E802"/>
    <mergeCell ref="F818:F832"/>
    <mergeCell ref="F833:F849"/>
    <mergeCell ref="F850:F868"/>
    <mergeCell ref="C725:C735"/>
    <mergeCell ref="D725:D735"/>
    <mergeCell ref="E725:E735"/>
    <mergeCell ref="F725:F735"/>
    <mergeCell ref="G725:G726"/>
    <mergeCell ref="C736:C746"/>
    <mergeCell ref="D736:D746"/>
    <mergeCell ref="E736:E746"/>
    <mergeCell ref="F736:F746"/>
    <mergeCell ref="G736:G737"/>
    <mergeCell ref="C747:C757"/>
    <mergeCell ref="D747:D757"/>
    <mergeCell ref="E747:E757"/>
    <mergeCell ref="F747:F757"/>
    <mergeCell ref="G747:G748"/>
    <mergeCell ref="C758:C759"/>
    <mergeCell ref="D758:D759"/>
    <mergeCell ref="E758:E759"/>
    <mergeCell ref="F758:F759"/>
    <mergeCell ref="C677:C687"/>
    <mergeCell ref="D677:D687"/>
    <mergeCell ref="E677:E687"/>
    <mergeCell ref="F677:F687"/>
    <mergeCell ref="G677:G678"/>
    <mergeCell ref="C688:C698"/>
    <mergeCell ref="D688:D698"/>
    <mergeCell ref="E688:E698"/>
    <mergeCell ref="F688:F698"/>
    <mergeCell ref="G688:G689"/>
    <mergeCell ref="C699:C711"/>
    <mergeCell ref="D699:D711"/>
    <mergeCell ref="E699:E711"/>
    <mergeCell ref="F699:F711"/>
    <mergeCell ref="G699:G702"/>
    <mergeCell ref="C712:C724"/>
    <mergeCell ref="D712:D724"/>
    <mergeCell ref="E712:E724"/>
    <mergeCell ref="F712:F724"/>
    <mergeCell ref="G712:G715"/>
    <mergeCell ref="C631:C641"/>
    <mergeCell ref="D631:D641"/>
    <mergeCell ref="E631:E641"/>
    <mergeCell ref="F631:F641"/>
    <mergeCell ref="C642:C653"/>
    <mergeCell ref="D642:D653"/>
    <mergeCell ref="E642:E653"/>
    <mergeCell ref="F642:F653"/>
    <mergeCell ref="G642:G644"/>
    <mergeCell ref="C654:C665"/>
    <mergeCell ref="D654:D665"/>
    <mergeCell ref="E654:E665"/>
    <mergeCell ref="F654:F665"/>
    <mergeCell ref="G654:G656"/>
    <mergeCell ref="C666:C676"/>
    <mergeCell ref="D666:D676"/>
    <mergeCell ref="E666:E676"/>
    <mergeCell ref="F666:F676"/>
    <mergeCell ref="G666:G667"/>
    <mergeCell ref="C587:C598"/>
    <mergeCell ref="D587:D598"/>
    <mergeCell ref="E587:E598"/>
    <mergeCell ref="F587:F598"/>
    <mergeCell ref="G587:G589"/>
    <mergeCell ref="C599:C604"/>
    <mergeCell ref="D599:D604"/>
    <mergeCell ref="E599:E604"/>
    <mergeCell ref="F599:F604"/>
    <mergeCell ref="C605:C616"/>
    <mergeCell ref="D605:D616"/>
    <mergeCell ref="E605:E616"/>
    <mergeCell ref="F605:F616"/>
    <mergeCell ref="G605:G607"/>
    <mergeCell ref="C617:C630"/>
    <mergeCell ref="D617:D630"/>
    <mergeCell ref="E617:E630"/>
    <mergeCell ref="F617:F630"/>
    <mergeCell ref="C540:C550"/>
    <mergeCell ref="D540:D550"/>
    <mergeCell ref="E540:E550"/>
    <mergeCell ref="F540:F550"/>
    <mergeCell ref="C551:C562"/>
    <mergeCell ref="D551:D562"/>
    <mergeCell ref="E551:E562"/>
    <mergeCell ref="F551:F562"/>
    <mergeCell ref="G551:G553"/>
    <mergeCell ref="C563:C574"/>
    <mergeCell ref="D563:D574"/>
    <mergeCell ref="E563:E574"/>
    <mergeCell ref="F563:F574"/>
    <mergeCell ref="G563:G565"/>
    <mergeCell ref="C575:C586"/>
    <mergeCell ref="D575:D586"/>
    <mergeCell ref="E575:E586"/>
    <mergeCell ref="F575:F586"/>
    <mergeCell ref="G575:G577"/>
    <mergeCell ref="C493:C504"/>
    <mergeCell ref="D493:D504"/>
    <mergeCell ref="E493:E504"/>
    <mergeCell ref="F493:F504"/>
    <mergeCell ref="G494:G495"/>
    <mergeCell ref="C505:C516"/>
    <mergeCell ref="D505:D516"/>
    <mergeCell ref="E505:E516"/>
    <mergeCell ref="F505:F516"/>
    <mergeCell ref="G506:G507"/>
    <mergeCell ref="C517:C528"/>
    <mergeCell ref="D517:D528"/>
    <mergeCell ref="E517:E528"/>
    <mergeCell ref="F517:F528"/>
    <mergeCell ref="G518:G519"/>
    <mergeCell ref="C529:C539"/>
    <mergeCell ref="D529:D539"/>
    <mergeCell ref="E529:E539"/>
    <mergeCell ref="F529:F539"/>
    <mergeCell ref="C454:C465"/>
    <mergeCell ref="D454:D465"/>
    <mergeCell ref="E454:E465"/>
    <mergeCell ref="F454:F465"/>
    <mergeCell ref="G455:G456"/>
    <mergeCell ref="C466:C477"/>
    <mergeCell ref="D466:D477"/>
    <mergeCell ref="E466:E477"/>
    <mergeCell ref="F466:F477"/>
    <mergeCell ref="G467:G468"/>
    <mergeCell ref="C478:C480"/>
    <mergeCell ref="D478:D480"/>
    <mergeCell ref="E478:E480"/>
    <mergeCell ref="F478:F480"/>
    <mergeCell ref="G478:G480"/>
    <mergeCell ref="C481:C492"/>
    <mergeCell ref="D481:D492"/>
    <mergeCell ref="E481:E492"/>
    <mergeCell ref="F481:F492"/>
    <mergeCell ref="G482:G483"/>
    <mergeCell ref="H401:H402"/>
    <mergeCell ref="C442:C453"/>
    <mergeCell ref="D442:D453"/>
    <mergeCell ref="E442:E453"/>
    <mergeCell ref="F442:F453"/>
    <mergeCell ref="G443:G444"/>
    <mergeCell ref="D399:D402"/>
    <mergeCell ref="E399:E402"/>
    <mergeCell ref="F399:F402"/>
    <mergeCell ref="C403:C414"/>
    <mergeCell ref="D403:D414"/>
    <mergeCell ref="E403:E414"/>
    <mergeCell ref="C415:C426"/>
    <mergeCell ref="D415:D426"/>
    <mergeCell ref="E415:E426"/>
    <mergeCell ref="F415:F426"/>
    <mergeCell ref="G416:G417"/>
    <mergeCell ref="E317:E329"/>
    <mergeCell ref="F317:F329"/>
    <mergeCell ref="C330:C342"/>
    <mergeCell ref="C304:C316"/>
    <mergeCell ref="E343:E357"/>
    <mergeCell ref="F343:F357"/>
    <mergeCell ref="G345:G348"/>
    <mergeCell ref="C427:C429"/>
    <mergeCell ref="D427:D429"/>
    <mergeCell ref="E427:E429"/>
    <mergeCell ref="F427:F429"/>
    <mergeCell ref="G427:G429"/>
    <mergeCell ref="D430:D441"/>
    <mergeCell ref="E430:E441"/>
    <mergeCell ref="F430:F441"/>
    <mergeCell ref="G431:G432"/>
    <mergeCell ref="G400:G402"/>
    <mergeCell ref="H208:H209"/>
    <mergeCell ref="G220:G229"/>
    <mergeCell ref="H220:H221"/>
    <mergeCell ref="H222:H223"/>
    <mergeCell ref="C230:C242"/>
    <mergeCell ref="D230:D242"/>
    <mergeCell ref="E230:E242"/>
    <mergeCell ref="F230:F242"/>
    <mergeCell ref="G230:G232"/>
    <mergeCell ref="C243:C255"/>
    <mergeCell ref="D243:D255"/>
    <mergeCell ref="E243:E255"/>
    <mergeCell ref="F243:F255"/>
    <mergeCell ref="G243:G245"/>
    <mergeCell ref="G293:G294"/>
    <mergeCell ref="G304:G305"/>
    <mergeCell ref="C256:C268"/>
    <mergeCell ref="D256:D268"/>
    <mergeCell ref="G280:G281"/>
    <mergeCell ref="C291:C303"/>
    <mergeCell ref="D291:D303"/>
    <mergeCell ref="D304:D316"/>
    <mergeCell ref="E304:E316"/>
    <mergeCell ref="F304:F316"/>
    <mergeCell ref="E269:E279"/>
    <mergeCell ref="G306:G307"/>
    <mergeCell ref="G256:G258"/>
    <mergeCell ref="C269:C279"/>
    <mergeCell ref="D269:D279"/>
    <mergeCell ref="C280:C290"/>
    <mergeCell ref="D280:D290"/>
    <mergeCell ref="C181:C190"/>
    <mergeCell ref="D181:D190"/>
    <mergeCell ref="E181:E190"/>
    <mergeCell ref="F181:F190"/>
    <mergeCell ref="G181:G183"/>
    <mergeCell ref="E280:E290"/>
    <mergeCell ref="F280:F290"/>
    <mergeCell ref="G189:G190"/>
    <mergeCell ref="G291:G292"/>
    <mergeCell ref="D388:D398"/>
    <mergeCell ref="E388:E398"/>
    <mergeCell ref="F388:F398"/>
    <mergeCell ref="G388:G389"/>
    <mergeCell ref="C366:C376"/>
    <mergeCell ref="D366:D376"/>
    <mergeCell ref="E366:E376"/>
    <mergeCell ref="F366:F376"/>
    <mergeCell ref="G366:G367"/>
    <mergeCell ref="C358:C360"/>
    <mergeCell ref="D358:D360"/>
    <mergeCell ref="E358:E360"/>
    <mergeCell ref="F358:F360"/>
    <mergeCell ref="C361:C365"/>
    <mergeCell ref="D361:D365"/>
    <mergeCell ref="E361:E365"/>
    <mergeCell ref="F361:F365"/>
    <mergeCell ref="G363:G364"/>
    <mergeCell ref="G377:G378"/>
    <mergeCell ref="C343:C357"/>
    <mergeCell ref="D343:D357"/>
    <mergeCell ref="C317:C329"/>
    <mergeCell ref="D317:D329"/>
    <mergeCell ref="H154:H155"/>
    <mergeCell ref="C156:C158"/>
    <mergeCell ref="D156:D158"/>
    <mergeCell ref="E156:E158"/>
    <mergeCell ref="F156:F158"/>
    <mergeCell ref="G156:G158"/>
    <mergeCell ref="G159:G160"/>
    <mergeCell ref="D159:D160"/>
    <mergeCell ref="E159:E160"/>
    <mergeCell ref="F159:F160"/>
    <mergeCell ref="D330:D342"/>
    <mergeCell ref="E330:E342"/>
    <mergeCell ref="F330:F342"/>
    <mergeCell ref="G332:G333"/>
    <mergeCell ref="C162:C164"/>
    <mergeCell ref="D162:D164"/>
    <mergeCell ref="E162:E164"/>
    <mergeCell ref="F162:F164"/>
    <mergeCell ref="C165:C167"/>
    <mergeCell ref="D165:D167"/>
    <mergeCell ref="E165:E167"/>
    <mergeCell ref="F165:F167"/>
    <mergeCell ref="C168:C170"/>
    <mergeCell ref="D168:D170"/>
    <mergeCell ref="E168:E170"/>
    <mergeCell ref="F168:F170"/>
    <mergeCell ref="C171:C180"/>
    <mergeCell ref="D171:D180"/>
    <mergeCell ref="C191:C229"/>
    <mergeCell ref="D191:D229"/>
    <mergeCell ref="E191:E229"/>
    <mergeCell ref="F191:F229"/>
    <mergeCell ref="C159:C160"/>
    <mergeCell ref="C143:C144"/>
    <mergeCell ref="D143:D144"/>
    <mergeCell ref="E143:E144"/>
    <mergeCell ref="F143:F144"/>
    <mergeCell ref="G143:G144"/>
    <mergeCell ref="C150:C151"/>
    <mergeCell ref="D150:D151"/>
    <mergeCell ref="C154:C155"/>
    <mergeCell ref="C145:C147"/>
    <mergeCell ref="D145:D147"/>
    <mergeCell ref="E145:E147"/>
    <mergeCell ref="F145:F147"/>
    <mergeCell ref="G145:G147"/>
    <mergeCell ref="C148:C149"/>
    <mergeCell ref="D148:D149"/>
    <mergeCell ref="E148:E149"/>
    <mergeCell ref="D154:D155"/>
    <mergeCell ref="E154:E155"/>
    <mergeCell ref="F154:F155"/>
    <mergeCell ref="G154:G155"/>
    <mergeCell ref="G152:G153"/>
    <mergeCell ref="G148:G149"/>
    <mergeCell ref="C152:C153"/>
    <mergeCell ref="D152:D153"/>
    <mergeCell ref="E152:E153"/>
    <mergeCell ref="F152:F153"/>
    <mergeCell ref="C10:C25"/>
    <mergeCell ref="D10:D25"/>
    <mergeCell ref="E10:E25"/>
    <mergeCell ref="F10:F25"/>
    <mergeCell ref="G10:G15"/>
    <mergeCell ref="G37:G41"/>
    <mergeCell ref="C42:C53"/>
    <mergeCell ref="D42:D53"/>
    <mergeCell ref="E42:E53"/>
    <mergeCell ref="F42:F53"/>
    <mergeCell ref="G43:G47"/>
    <mergeCell ref="G50:G51"/>
    <mergeCell ref="G52:G53"/>
    <mergeCell ref="C118:C125"/>
    <mergeCell ref="D118:D125"/>
    <mergeCell ref="E118:E125"/>
    <mergeCell ref="F118:F125"/>
    <mergeCell ref="G119:G120"/>
    <mergeCell ref="G121:G122"/>
    <mergeCell ref="G124:G125"/>
    <mergeCell ref="C69:C80"/>
    <mergeCell ref="C26:C41"/>
    <mergeCell ref="D26:D41"/>
    <mergeCell ref="E26:E41"/>
    <mergeCell ref="F26:F41"/>
    <mergeCell ref="G56:G62"/>
    <mergeCell ref="G105:G106"/>
    <mergeCell ref="G65:G66"/>
    <mergeCell ref="G67:G68"/>
    <mergeCell ref="C54:C62"/>
    <mergeCell ref="D54:D62"/>
    <mergeCell ref="E54:E62"/>
    <mergeCell ref="F54:F62"/>
    <mergeCell ref="C108:C109"/>
    <mergeCell ref="D108:D109"/>
    <mergeCell ref="E108:E109"/>
    <mergeCell ref="F108:F109"/>
    <mergeCell ref="C63:C68"/>
    <mergeCell ref="D63:D68"/>
    <mergeCell ref="E63:E68"/>
    <mergeCell ref="F63:F68"/>
    <mergeCell ref="D136:D140"/>
    <mergeCell ref="E136:E140"/>
    <mergeCell ref="F136:F140"/>
    <mergeCell ref="G136:G137"/>
    <mergeCell ref="G138:G139"/>
    <mergeCell ref="G129:G130"/>
    <mergeCell ref="E150:E151"/>
    <mergeCell ref="F150:F151"/>
    <mergeCell ref="C133:C135"/>
    <mergeCell ref="D133:D135"/>
    <mergeCell ref="E133:E135"/>
    <mergeCell ref="F133:F135"/>
    <mergeCell ref="G134:G135"/>
    <mergeCell ref="C136:C140"/>
    <mergeCell ref="D69:D80"/>
    <mergeCell ref="E69:E80"/>
    <mergeCell ref="F69:F80"/>
    <mergeCell ref="C81:C104"/>
    <mergeCell ref="D81:D104"/>
    <mergeCell ref="E81:E104"/>
    <mergeCell ref="C141:C142"/>
    <mergeCell ref="D141:D142"/>
    <mergeCell ref="E141:E142"/>
    <mergeCell ref="F141:F142"/>
    <mergeCell ref="C131:C132"/>
    <mergeCell ref="D131:D132"/>
    <mergeCell ref="E131:E132"/>
    <mergeCell ref="F131:F132"/>
    <mergeCell ref="F81:F104"/>
    <mergeCell ref="C105:C107"/>
    <mergeCell ref="D105:D107"/>
    <mergeCell ref="E105:E107"/>
    <mergeCell ref="F105:F107"/>
    <mergeCell ref="C126:C128"/>
    <mergeCell ref="D126:D128"/>
    <mergeCell ref="E126:E128"/>
    <mergeCell ref="F126:F128"/>
    <mergeCell ref="C129:C130"/>
    <mergeCell ref="D129:D130"/>
    <mergeCell ref="E129:E130"/>
    <mergeCell ref="F129:F130"/>
    <mergeCell ref="C114:C117"/>
    <mergeCell ref="D114:D117"/>
    <mergeCell ref="E114:E117"/>
    <mergeCell ref="F114:F117"/>
    <mergeCell ref="C1148:C1160"/>
    <mergeCell ref="D1148:D1160"/>
    <mergeCell ref="E171:E180"/>
    <mergeCell ref="F171:F180"/>
    <mergeCell ref="C388:C398"/>
    <mergeCell ref="C1114:C1116"/>
    <mergeCell ref="D1114:D1116"/>
    <mergeCell ref="C1127:C1130"/>
    <mergeCell ref="D1127:D1130"/>
    <mergeCell ref="E1127:E1130"/>
    <mergeCell ref="E1131:E1133"/>
    <mergeCell ref="F1131:F1133"/>
    <mergeCell ref="C1131:C1133"/>
    <mergeCell ref="D1131:D1133"/>
    <mergeCell ref="C1135:C1137"/>
    <mergeCell ref="D1135:D1137"/>
    <mergeCell ref="E1135:E1137"/>
    <mergeCell ref="F1135:F1137"/>
    <mergeCell ref="C1138:C1147"/>
    <mergeCell ref="D1138:D1147"/>
    <mergeCell ref="E1121:E1124"/>
    <mergeCell ref="F1121:F1124"/>
    <mergeCell ref="E291:E303"/>
    <mergeCell ref="F291:F303"/>
    <mergeCell ref="E256:E268"/>
    <mergeCell ref="F256:F268"/>
    <mergeCell ref="C399:C402"/>
    <mergeCell ref="C377:C387"/>
    <mergeCell ref="D377:D387"/>
    <mergeCell ref="E377:E387"/>
    <mergeCell ref="F377:F387"/>
    <mergeCell ref="C430:C441"/>
  </mergeCells>
  <conditionalFormatting sqref="L157:L158">
    <cfRule type="cellIs" dxfId="76" priority="46" operator="equal">
      <formula>"INCUMPLIDA"</formula>
    </cfRule>
    <cfRule type="cellIs" dxfId="75" priority="47" operator="equal">
      <formula>"PROCESO"</formula>
    </cfRule>
    <cfRule type="cellIs" dxfId="74" priority="48" operator="equal">
      <formula>"CUMPLIDA"</formula>
    </cfRule>
    <cfRule type="cellIs" dxfId="73" priority="49" operator="equal">
      <formula>"VERIFICAR FECHA"</formula>
    </cfRule>
    <cfRule type="cellIs" dxfId="72" priority="50" operator="equal">
      <formula>"SIN VALOR AVANCE"</formula>
    </cfRule>
  </conditionalFormatting>
  <conditionalFormatting sqref="Q10:Q1663">
    <cfRule type="cellIs" dxfId="71" priority="6" operator="equal">
      <formula>"SIN VALOR AVANCE"</formula>
    </cfRule>
    <cfRule type="cellIs" dxfId="70" priority="7" operator="equal">
      <formula>"VALIDAR FECHA"</formula>
    </cfRule>
    <cfRule type="cellIs" dxfId="69" priority="8" operator="equal">
      <formula>"INCUMPLIDA"</formula>
    </cfRule>
    <cfRule type="cellIs" dxfId="68" priority="9" operator="equal">
      <formula>"PROCESO"</formula>
    </cfRule>
    <cfRule type="cellIs" dxfId="67" priority="10" operator="equal">
      <formula>"CUMPLIDA"</formula>
    </cfRule>
  </conditionalFormatting>
  <conditionalFormatting sqref="Q1664:Q2750">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G1399 H1526 H1388:H1390 G1360:G1361 G1380 H1407:H1409 H1289:H1291 H1300:H1302 H1311:H1313 H1324:H1326 H1336:H1338 H1349:H1351 H1368:H1370 H71 H23:H25 H93 H33:H35 H50:H53 H77:H79 H100:H102 H17 H27 H65:H68 H82 H89:H91 H126:H135 H234 H172 H270 H178:H180 H240:H242 H187 H225:H228 H204:H207 H217:H219 H247 H260 H266:H268 H276:H278 H288:H290 H253:H255 H1054:H1057 H340:H342 H744:H746 H396:H401 H1050:H1052 H1079:H1081 H301:H303 H314:H316 H327:H329 H355:H365 H374:H378 H385:H387 H404:H405 H412:H414 H424:H426 H439:H441 H451:H453 H463:H465 H467:H468 H475:H477 H482:H483 H490:H492 H502:H504 H506:H507 H514:H516 H526:H528 H537:H539 H548:H550 H560:H562 H572:H574 H584:H586 H596:H598 H614:H616 H628:H630 H639:H641 H651:H653 H663:H665 H674:H676 H685:H687 H696:H698 H709:H711 H722:H724 H733:H735 H755:H759 H768:H770 H781:H783 H795:H797 H812:H814 H826:H828 H842:H844 H859:H861 H879:H881 H896:H898 H911:H913 H927:H929 H943:H945 H958:H960 H973:H975 H989:H991 H1007:H1009 H1019:H1021 H1034:H1036 H1066:H1070 H1090:H1096 H1105:H1107" xr:uid="{A1F7EE88-AA0F-4AE8-8524-7C88C19B9823}">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322:I1326 I1334:I1338 I1347:I1351 I1366:I1370 I1405:I1409 I1287:I1291 I1329 I1282 I1317 I1381 I1298:I1302 I1386:I1390 I1342 I1361 I1400 I1293 I1304 I1309:I1313 I1526 I1584:I1585 I93 I75:I79 I31:I35 I50:I53 I71 I21:I25 I98:I102 I17 I27 I65:I68 I82 I87:I91 I126:I135 I156:I158 I234 I172 I178:I180 I186:I187 I270 I281 I238:I242 I225:I228 I204:I207 I215:I219 I247 I260 I264:I268 I274:I278 I286:I290 I251:I255 J1133 J1115:J1116 J1130 J1124 I1043 I353:I365 I941:I945 I956:I960 I987:I991 I1032:I1036 I971:I975 I372:I378 I920 I1005:I1009 I1017:I1021 I753:I759 I294 I306:I307 H333:I333 I348 I389 I404:I405 I416:I417 I432 I437:I441 I449:I453 I467:I468 I482:I483 I488:I492 I500:I504 I541 I546:I550 I558:I562 I565 I582:I586 I594:I598 I621 I637:I641 I683:I687 I742:I746 I766:I770 I731:I735 I779:I783 I720:I724 I793:I797 I707:I711 I810:I814 I672:I676 I824:I828 I661:I665 I840:I844 I694:I698 I649:I653 I857:I861 I530 I894:I898 I612:I616 I877:I881 I518:I519 I909:I913 I1064:I1070 I1048:I1052 I1077:I1081 I1083 I1088:I1096 I299:I303 I312:I316 I320 I325:I329 I338:I342 I367 I383:I387 I394:I402 I410:I414 I422:I426 I444 I456 I461:I465 I473:I477 I495 I506:I507 I512:I516 I524:I528 I535:I539 I553 I570:I574 I577 I589 I607 I626:I630 I632 I644 I656 I667 I678 I689 I702 I715 I726 I737 I748 I761 I774 I788 I805 I819 I835 I852 I872 I889 I904 I925:I929 I936 I951 I966 I982 I1000 I1012 I1027 I1059 I1054:I1057 I1072 I1103:I1107 J1108 I1098 I2444:I2448 H2475:I2479 I2525:I2529 I2533:I2537 I2541:I2545 I2550:I2554" xr:uid="{7751D1E7-219C-418D-9984-5DC8C32A7D62}">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288 K1323 K1310 K1367 K1299 L156 K156:K157 K126:K135 K186 K211:K217 K282:K288 K226 K205 K1070 K1089 K595 K585 K895 K354 K359 K1006 K1018 K1033 K1054:K1056 K1049 K1065 K300 K313 K326 K339 K362 K376:K378 K384 K404:K405 K398 K438 K450 K462 K474 K489 K501 K513 K525 K536 K547 K559 K573 K604 K613 K629 K650 K662 K673 K1078 K697 K988 K972 K957 K942 K926 K910 K780 K794 K811 K825 K841 K858 K878 K1093:K1095 K1108 K1104" xr:uid="{B58BB13F-0037-477C-B80C-3D0C9DA5DA9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57" xr:uid="{8B400731-488E-44DD-AA50-4928BF9A7203}">
      <formula1>0</formula1>
      <formula2>500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26:G134 G172 G185 G736 G1069:G1072 G399:G400 G1054 G360:G361 G747 G363 G358 G725 G758:G760 G365 G1093 G1097" xr:uid="{6B1AA90B-3878-4EC5-91D7-659C5950193E}">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33 D126 D129 D131 D358 D361 D725:D734 D736:D771 D773:D780 D784 D1054:D1061 D1069:D1077 D366:D402" xr:uid="{6F339475-2074-4C66-B47E-AD655006AA34}">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29 E133 E131 E126 E358 E361 E388:E395 E399 E725:E734 E736:E771 E773:E780 E1054:E1061 E1069:E1077 E366:E382" xr:uid="{D3F8D3AA-E009-4DFF-93E7-E81DDCD0B65C}">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26:F135 F358 F736:F771 F725:F734 F388:F395 F399 F361:F382 F1054:F1081" xr:uid="{EB1905A4-9BEB-4E1F-BAB5-60FF439C7307}">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56 O126:O135 O358:O365 O399 O771" xr:uid="{2D430BC3-7A44-40D6-8ECB-DFF75542EFB7}">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26:L135 L1054:L1057 L1070 L1093:L1096 L1108" xr:uid="{BE16D44D-E899-48BE-A526-FCE5B64F476F}">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56:J157 J126:J135 J1070 J1054:J1057 J1093:J1096" xr:uid="{76DCB688-E1B0-4E24-BC8A-22F85F0AA40A}">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1114:O1114" xr:uid="{E5203D51-F0C0-47F8-97FB-057D27373654}">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D4CF-4B4E-4CC5-B184-554CD0741AE9}">
  <dimension ref="A1:S1135"/>
  <sheetViews>
    <sheetView topLeftCell="I8" zoomScale="55" zoomScaleNormal="55" workbookViewId="0">
      <selection activeCell="Q11" sqref="Q11"/>
    </sheetView>
  </sheetViews>
  <sheetFormatPr baseColWidth="10" defaultColWidth="11.42578125" defaultRowHeight="14.25" x14ac:dyDescent="0.2"/>
  <cols>
    <col min="1" max="1" width="26.42578125" style="777" customWidth="1"/>
    <col min="2" max="2" width="16.7109375" style="778" customWidth="1"/>
    <col min="3" max="3" width="22" style="778" customWidth="1"/>
    <col min="4" max="4" width="33.28515625" style="779" customWidth="1"/>
    <col min="5" max="5" width="98.28515625" style="924" customWidth="1"/>
    <col min="6" max="6" width="41.85546875" style="924" customWidth="1"/>
    <col min="7" max="7" width="39" style="924" customWidth="1"/>
    <col min="8" max="8" width="42.140625" style="924" customWidth="1"/>
    <col min="9" max="9" width="33.28515625" style="777" customWidth="1"/>
    <col min="10" max="10" width="39.140625" style="779" customWidth="1"/>
    <col min="11" max="11" width="23.140625" style="779" customWidth="1"/>
    <col min="12" max="12" width="29.28515625" style="779" customWidth="1"/>
    <col min="13" max="13" width="31.28515625" style="779" customWidth="1"/>
    <col min="14" max="14" width="40.42578125" style="779" customWidth="1"/>
    <col min="15" max="15" width="41" style="779" customWidth="1"/>
    <col min="16" max="16" width="29.7109375" style="779" customWidth="1"/>
    <col min="17" max="17" width="50.85546875" style="925" bestFit="1" customWidth="1"/>
    <col min="18" max="16384" width="11.42578125" style="776"/>
  </cols>
  <sheetData>
    <row r="1" spans="1:17" x14ac:dyDescent="0.2">
      <c r="A1" s="1319"/>
      <c r="B1" s="1320"/>
      <c r="C1" s="1323" t="s">
        <v>4589</v>
      </c>
      <c r="D1" s="1323"/>
      <c r="E1" s="1323"/>
      <c r="F1" s="1323"/>
      <c r="G1" s="1323"/>
      <c r="H1" s="1323"/>
      <c r="I1" s="1323"/>
      <c r="J1" s="1323"/>
      <c r="K1" s="1323"/>
      <c r="L1" s="1323"/>
      <c r="M1" s="1323"/>
      <c r="N1" s="1323"/>
      <c r="O1" s="1323"/>
      <c r="P1" s="1323"/>
      <c r="Q1" s="1324"/>
    </row>
    <row r="2" spans="1:17" x14ac:dyDescent="0.2">
      <c r="A2" s="1321"/>
      <c r="B2" s="1322"/>
      <c r="C2" s="1325"/>
      <c r="D2" s="1325"/>
      <c r="E2" s="1325"/>
      <c r="F2" s="1325"/>
      <c r="G2" s="1325"/>
      <c r="H2" s="1325"/>
      <c r="I2" s="1325"/>
      <c r="J2" s="1325"/>
      <c r="K2" s="1325"/>
      <c r="L2" s="1325"/>
      <c r="M2" s="1325"/>
      <c r="N2" s="1325"/>
      <c r="O2" s="1325"/>
      <c r="P2" s="1325"/>
      <c r="Q2" s="1326"/>
    </row>
    <row r="3" spans="1:17" ht="15" x14ac:dyDescent="0.2">
      <c r="A3" s="1321"/>
      <c r="B3" s="1322"/>
      <c r="C3" s="1322"/>
      <c r="D3" s="1322"/>
      <c r="E3" s="1322"/>
      <c r="F3" s="1322"/>
      <c r="G3" s="1322"/>
      <c r="H3" s="1322"/>
      <c r="I3" s="1322"/>
      <c r="J3" s="1322"/>
      <c r="K3" s="1322"/>
      <c r="L3" s="1322"/>
      <c r="M3" s="1322"/>
      <c r="N3" s="1322"/>
      <c r="O3" s="1322"/>
      <c r="P3" s="1322"/>
      <c r="Q3" s="1327"/>
    </row>
    <row r="4" spans="1:17" ht="15.75" x14ac:dyDescent="0.2">
      <c r="A4" s="1328" t="s">
        <v>45</v>
      </c>
      <c r="B4" s="1329"/>
      <c r="C4" s="1329"/>
      <c r="D4" s="1329"/>
      <c r="E4" s="1329"/>
      <c r="F4" s="1329"/>
      <c r="G4" s="1329"/>
      <c r="H4" s="1329"/>
      <c r="I4" s="1329"/>
      <c r="J4" s="529"/>
      <c r="K4" s="1330" t="s">
        <v>46</v>
      </c>
      <c r="L4" s="1330"/>
      <c r="M4" s="1330"/>
      <c r="N4" s="1330"/>
      <c r="O4" s="1330"/>
      <c r="P4" s="1020">
        <v>45657</v>
      </c>
      <c r="Q4" s="884"/>
    </row>
    <row r="5" spans="1:17" ht="15.75" x14ac:dyDescent="0.2">
      <c r="A5" s="616" t="s">
        <v>47</v>
      </c>
      <c r="B5" s="529"/>
      <c r="C5" s="529"/>
      <c r="D5" s="529"/>
      <c r="E5" s="885"/>
      <c r="F5" s="885"/>
      <c r="G5" s="885"/>
      <c r="H5" s="885"/>
      <c r="I5" s="771"/>
      <c r="J5" s="529"/>
      <c r="K5" s="1330"/>
      <c r="L5" s="1330"/>
      <c r="M5" s="1330"/>
      <c r="N5" s="1330"/>
      <c r="O5" s="1330"/>
      <c r="P5" s="1020"/>
      <c r="Q5" s="884"/>
    </row>
    <row r="6" spans="1:17" ht="15.75" x14ac:dyDescent="0.2">
      <c r="A6" s="616" t="s">
        <v>4590</v>
      </c>
      <c r="B6" s="529"/>
      <c r="C6" s="529"/>
      <c r="D6" s="529"/>
      <c r="E6" s="885"/>
      <c r="F6" s="885"/>
      <c r="G6" s="885"/>
      <c r="H6" s="885"/>
      <c r="I6" s="771"/>
      <c r="J6" s="529"/>
      <c r="K6" s="1330"/>
      <c r="L6" s="1330"/>
      <c r="M6" s="1330"/>
      <c r="N6" s="1330"/>
      <c r="O6" s="1330"/>
      <c r="P6" s="1020"/>
      <c r="Q6" s="884"/>
    </row>
    <row r="7" spans="1:17" ht="15.75" x14ac:dyDescent="0.2">
      <c r="A7" s="616" t="s">
        <v>4591</v>
      </c>
      <c r="B7" s="529"/>
      <c r="C7" s="529"/>
      <c r="D7" s="529"/>
      <c r="E7" s="885"/>
      <c r="F7" s="885"/>
      <c r="G7" s="885"/>
      <c r="H7" s="885"/>
      <c r="I7" s="771"/>
      <c r="J7" s="529"/>
      <c r="K7" s="1330"/>
      <c r="L7" s="1330"/>
      <c r="M7" s="1330"/>
      <c r="N7" s="1330"/>
      <c r="O7" s="1330"/>
      <c r="P7" s="1020"/>
      <c r="Q7" s="884"/>
    </row>
    <row r="8" spans="1:17" ht="15.75" x14ac:dyDescent="0.2">
      <c r="A8" s="616" t="s">
        <v>51</v>
      </c>
      <c r="B8" s="529"/>
      <c r="C8" s="529"/>
      <c r="D8" s="529"/>
      <c r="E8" s="885"/>
      <c r="F8" s="885"/>
      <c r="G8" s="885"/>
      <c r="H8" s="885"/>
      <c r="I8" s="772"/>
      <c r="J8" s="529"/>
      <c r="K8" s="1330" t="s">
        <v>4592</v>
      </c>
      <c r="L8" s="1330"/>
      <c r="M8" s="1330"/>
      <c r="N8" s="1330"/>
      <c r="O8" s="1330"/>
      <c r="P8" s="1020">
        <v>45688</v>
      </c>
      <c r="Q8" s="884"/>
    </row>
    <row r="9" spans="1:17" ht="15.75" x14ac:dyDescent="0.2">
      <c r="A9" s="531"/>
      <c r="B9" s="532"/>
      <c r="C9" s="532"/>
      <c r="D9" s="532"/>
      <c r="E9" s="533"/>
      <c r="F9" s="533"/>
      <c r="G9" s="533"/>
      <c r="H9" s="533"/>
      <c r="I9" s="773"/>
      <c r="J9" s="532"/>
      <c r="K9" s="532"/>
      <c r="L9" s="534"/>
      <c r="M9" s="534"/>
      <c r="N9" s="534"/>
      <c r="O9" s="534"/>
      <c r="P9" s="534"/>
      <c r="Q9" s="886"/>
    </row>
    <row r="10" spans="1:17" ht="47.25" x14ac:dyDescent="0.2">
      <c r="A10" s="535" t="s">
        <v>27</v>
      </c>
      <c r="B10" s="535" t="s">
        <v>9</v>
      </c>
      <c r="C10" s="535" t="s">
        <v>53</v>
      </c>
      <c r="D10" s="535" t="s">
        <v>4593</v>
      </c>
      <c r="E10" s="774" t="s">
        <v>4594</v>
      </c>
      <c r="F10" s="535" t="s">
        <v>4595</v>
      </c>
      <c r="G10" s="535" t="s">
        <v>57</v>
      </c>
      <c r="H10" s="535" t="s">
        <v>58</v>
      </c>
      <c r="I10" s="775" t="s">
        <v>59</v>
      </c>
      <c r="J10" s="775" t="s">
        <v>60</v>
      </c>
      <c r="K10" s="617" t="s">
        <v>61</v>
      </c>
      <c r="L10" s="617" t="s">
        <v>62</v>
      </c>
      <c r="M10" s="3" t="s">
        <v>63</v>
      </c>
      <c r="N10" s="3" t="s">
        <v>64</v>
      </c>
      <c r="O10" s="775" t="s">
        <v>65</v>
      </c>
      <c r="P10" s="618" t="s">
        <v>66</v>
      </c>
      <c r="Q10" s="775" t="s">
        <v>33</v>
      </c>
    </row>
    <row r="11" spans="1:17" ht="150.75" customHeight="1" x14ac:dyDescent="0.2">
      <c r="A11" s="987" t="s">
        <v>17</v>
      </c>
      <c r="B11" s="988" t="s">
        <v>13</v>
      </c>
      <c r="C11" s="1263" t="s">
        <v>67</v>
      </c>
      <c r="D11" s="1263" t="s">
        <v>68</v>
      </c>
      <c r="E11" s="1262" t="s">
        <v>69</v>
      </c>
      <c r="F11" s="1262" t="s">
        <v>70</v>
      </c>
      <c r="G11" s="1262" t="s">
        <v>71</v>
      </c>
      <c r="H11" s="362" t="s">
        <v>72</v>
      </c>
      <c r="I11" s="962" t="s">
        <v>73</v>
      </c>
      <c r="J11" s="963">
        <v>1</v>
      </c>
      <c r="K11" s="1057">
        <v>42461</v>
      </c>
      <c r="L11" s="1057">
        <v>42551</v>
      </c>
      <c r="M11" s="964">
        <f t="shared" ref="M11:M18" si="0">(L11-K11)/7</f>
        <v>12.857142857142858</v>
      </c>
      <c r="N11" s="1058">
        <v>1</v>
      </c>
      <c r="O11" s="962" t="s">
        <v>74</v>
      </c>
      <c r="P11" s="364">
        <f t="shared" ref="P11:P74" si="1">N11/J11</f>
        <v>1</v>
      </c>
      <c r="Q11" s="965" t="str">
        <f>IF(ISNUMBER(P11),IF(P11=100%,"CUMPLIDA",IF(AND(ISNUMBER(L11),ISNUMBER(CGR!$P$4)), IF(L11&lt;CGR!$P$4,"INCUMPLIDA","PROCESO"), "VERIFICAR FECHA")),"SIN VALOR AVANCE")</f>
        <v>CUMPLIDA</v>
      </c>
    </row>
    <row r="12" spans="1:17" ht="195.75" x14ac:dyDescent="0.2">
      <c r="A12" s="987" t="s">
        <v>17</v>
      </c>
      <c r="B12" s="988" t="s">
        <v>13</v>
      </c>
      <c r="C12" s="1263"/>
      <c r="D12" s="1263"/>
      <c r="E12" s="1262"/>
      <c r="F12" s="1262"/>
      <c r="G12" s="1262"/>
      <c r="H12" s="362" t="s">
        <v>75</v>
      </c>
      <c r="I12" s="962" t="s">
        <v>76</v>
      </c>
      <c r="J12" s="989">
        <v>1</v>
      </c>
      <c r="K12" s="1057">
        <v>42461</v>
      </c>
      <c r="L12" s="1057">
        <v>42650</v>
      </c>
      <c r="M12" s="964">
        <f t="shared" si="0"/>
        <v>27</v>
      </c>
      <c r="N12" s="1059">
        <v>1</v>
      </c>
      <c r="O12" s="962" t="s">
        <v>77</v>
      </c>
      <c r="P12" s="364">
        <f t="shared" si="1"/>
        <v>1</v>
      </c>
      <c r="Q12" s="965" t="str">
        <f>IF(ISNUMBER(P12),IF(P12=100%,"CUMPLIDA",IF(AND(ISNUMBER(L12),ISNUMBER(CGR!$P$4)), IF(L12&lt;CGR!$P$4,"INCUMPLIDA","PROCESO"), "VERIFICAR FECHA")),"SIN VALOR AVANCE")</f>
        <v>CUMPLIDA</v>
      </c>
    </row>
    <row r="13" spans="1:17" ht="165.75" x14ac:dyDescent="0.2">
      <c r="A13" s="987" t="s">
        <v>17</v>
      </c>
      <c r="B13" s="988" t="s">
        <v>13</v>
      </c>
      <c r="C13" s="1263"/>
      <c r="D13" s="1263"/>
      <c r="E13" s="1262"/>
      <c r="F13" s="1262"/>
      <c r="G13" s="1262"/>
      <c r="H13" s="362" t="s">
        <v>78</v>
      </c>
      <c r="I13" s="962" t="s">
        <v>79</v>
      </c>
      <c r="J13" s="963">
        <v>1</v>
      </c>
      <c r="K13" s="1057">
        <v>42653</v>
      </c>
      <c r="L13" s="1057">
        <v>42661</v>
      </c>
      <c r="M13" s="964">
        <f t="shared" si="0"/>
        <v>1.1428571428571428</v>
      </c>
      <c r="N13" s="1058">
        <v>1</v>
      </c>
      <c r="O13" s="962" t="s">
        <v>4596</v>
      </c>
      <c r="P13" s="364">
        <f t="shared" si="1"/>
        <v>1</v>
      </c>
      <c r="Q13" s="965" t="str">
        <f>IF(ISNUMBER(P13),IF(P13=100%,"CUMPLIDA",IF(AND(ISNUMBER(L13),ISNUMBER(CGR!$P$4)), IF(L13&lt;CGR!$P$4,"INCUMPLIDA","PROCESO"), "VERIFICAR FECHA")),"SIN VALOR AVANCE")</f>
        <v>CUMPLIDA</v>
      </c>
    </row>
    <row r="14" spans="1:17" ht="195.75" x14ac:dyDescent="0.2">
      <c r="A14" s="987" t="s">
        <v>17</v>
      </c>
      <c r="B14" s="988" t="s">
        <v>13</v>
      </c>
      <c r="C14" s="1263"/>
      <c r="D14" s="1263"/>
      <c r="E14" s="1262"/>
      <c r="F14" s="1262"/>
      <c r="G14" s="1262"/>
      <c r="H14" s="362" t="s">
        <v>81</v>
      </c>
      <c r="I14" s="962" t="s">
        <v>82</v>
      </c>
      <c r="J14" s="989">
        <v>1</v>
      </c>
      <c r="K14" s="1057">
        <v>42662</v>
      </c>
      <c r="L14" s="1057">
        <v>42683</v>
      </c>
      <c r="M14" s="964">
        <f t="shared" si="0"/>
        <v>3</v>
      </c>
      <c r="N14" s="1059">
        <v>1</v>
      </c>
      <c r="O14" s="962" t="s">
        <v>4597</v>
      </c>
      <c r="P14" s="364">
        <f t="shared" si="1"/>
        <v>1</v>
      </c>
      <c r="Q14" s="965" t="str">
        <f>IF(ISNUMBER(P14),IF(P14=100%,"CUMPLIDA",IF(AND(ISNUMBER(L14),ISNUMBER(CGR!$P$4)), IF(L14&lt;CGR!$P$4,"INCUMPLIDA","PROCESO"), "VERIFICAR FECHA")),"SIN VALOR AVANCE")</f>
        <v>CUMPLIDA</v>
      </c>
    </row>
    <row r="15" spans="1:17" ht="225.75" x14ac:dyDescent="0.2">
      <c r="A15" s="987" t="s">
        <v>17</v>
      </c>
      <c r="B15" s="988" t="s">
        <v>13</v>
      </c>
      <c r="C15" s="1263"/>
      <c r="D15" s="1263"/>
      <c r="E15" s="1262"/>
      <c r="F15" s="1262"/>
      <c r="G15" s="1262"/>
      <c r="H15" s="362" t="s">
        <v>84</v>
      </c>
      <c r="I15" s="962" t="s">
        <v>85</v>
      </c>
      <c r="J15" s="989">
        <v>1</v>
      </c>
      <c r="K15" s="1057">
        <v>42684</v>
      </c>
      <c r="L15" s="1057">
        <v>42698</v>
      </c>
      <c r="M15" s="964">
        <f t="shared" si="0"/>
        <v>2</v>
      </c>
      <c r="N15" s="1059">
        <v>1</v>
      </c>
      <c r="O15" s="962" t="s">
        <v>86</v>
      </c>
      <c r="P15" s="364">
        <f t="shared" si="1"/>
        <v>1</v>
      </c>
      <c r="Q15" s="965" t="str">
        <f>IF(ISNUMBER(P15),IF(P15=100%,"CUMPLIDA",IF(AND(ISNUMBER(L15),ISNUMBER(CGR!$P$4)), IF(L15&lt;CGR!$P$4,"INCUMPLIDA","PROCESO"), "VERIFICAR FECHA")),"SIN VALOR AVANCE")</f>
        <v>CUMPLIDA</v>
      </c>
    </row>
    <row r="16" spans="1:17" ht="195.75" x14ac:dyDescent="0.2">
      <c r="A16" s="987" t="s">
        <v>17</v>
      </c>
      <c r="B16" s="988" t="s">
        <v>13</v>
      </c>
      <c r="C16" s="1263"/>
      <c r="D16" s="1263"/>
      <c r="E16" s="1262"/>
      <c r="F16" s="1262"/>
      <c r="G16" s="1262"/>
      <c r="H16" s="362" t="s">
        <v>87</v>
      </c>
      <c r="I16" s="962" t="s">
        <v>88</v>
      </c>
      <c r="J16" s="989">
        <v>1</v>
      </c>
      <c r="K16" s="1057">
        <v>42699</v>
      </c>
      <c r="L16" s="1057">
        <v>42760</v>
      </c>
      <c r="M16" s="964">
        <f t="shared" si="0"/>
        <v>8.7142857142857135</v>
      </c>
      <c r="N16" s="1059">
        <v>1</v>
      </c>
      <c r="O16" s="962" t="s">
        <v>89</v>
      </c>
      <c r="P16" s="364">
        <f t="shared" si="1"/>
        <v>1</v>
      </c>
      <c r="Q16" s="965" t="str">
        <f>IF(ISNUMBER(P16),IF(P16=100%,"CUMPLIDA",IF(AND(ISNUMBER(L16),ISNUMBER(CGR!$P$4)), IF(L16&lt;CGR!$P$4,"INCUMPLIDA","PROCESO"), "VERIFICAR FECHA")),"SIN VALOR AVANCE")</f>
        <v>CUMPLIDA</v>
      </c>
    </row>
    <row r="17" spans="1:17" ht="210.75" x14ac:dyDescent="0.2">
      <c r="A17" s="987" t="s">
        <v>17</v>
      </c>
      <c r="B17" s="988" t="s">
        <v>13</v>
      </c>
      <c r="C17" s="1263"/>
      <c r="D17" s="1263"/>
      <c r="E17" s="1262"/>
      <c r="F17" s="1262"/>
      <c r="G17" s="362" t="s">
        <v>90</v>
      </c>
      <c r="H17" s="362" t="s">
        <v>91</v>
      </c>
      <c r="I17" s="962" t="s">
        <v>92</v>
      </c>
      <c r="J17" s="967">
        <v>1</v>
      </c>
      <c r="K17" s="1060">
        <v>45231</v>
      </c>
      <c r="L17" s="1060">
        <v>45504</v>
      </c>
      <c r="M17" s="964">
        <f t="shared" si="0"/>
        <v>39</v>
      </c>
      <c r="N17" s="1058">
        <v>1</v>
      </c>
      <c r="O17" s="990" t="s">
        <v>93</v>
      </c>
      <c r="P17" s="364">
        <f t="shared" si="1"/>
        <v>1</v>
      </c>
      <c r="Q17" s="965" t="str">
        <f>IF(ISNUMBER(P17),IF(P17=100%,"CUMPLIDA",IF(AND(ISNUMBER(L17),ISNUMBER(CGR!$P$4)), IF(L17&lt;CGR!$P$4,"INCUMPLIDA","PROCESO"), "VERIFICAR FECHA")),"SIN VALOR AVANCE")</f>
        <v>CUMPLIDA</v>
      </c>
    </row>
    <row r="18" spans="1:17" ht="210.75" x14ac:dyDescent="0.2">
      <c r="A18" s="987" t="s">
        <v>17</v>
      </c>
      <c r="B18" s="988" t="s">
        <v>13</v>
      </c>
      <c r="C18" s="1263"/>
      <c r="D18" s="1263"/>
      <c r="E18" s="1262"/>
      <c r="F18" s="1262"/>
      <c r="G18" s="362" t="s">
        <v>94</v>
      </c>
      <c r="H18" s="362" t="s">
        <v>95</v>
      </c>
      <c r="I18" s="962" t="s">
        <v>96</v>
      </c>
      <c r="J18" s="967">
        <v>1</v>
      </c>
      <c r="K18" s="1060">
        <v>45231</v>
      </c>
      <c r="L18" s="1060">
        <v>45504</v>
      </c>
      <c r="M18" s="964">
        <f t="shared" si="0"/>
        <v>39</v>
      </c>
      <c r="N18" s="1058">
        <v>1</v>
      </c>
      <c r="O18" s="990" t="s">
        <v>93</v>
      </c>
      <c r="P18" s="364">
        <f t="shared" si="1"/>
        <v>1</v>
      </c>
      <c r="Q18" s="965" t="str">
        <f>IF(ISNUMBER(P18),IF(P18=100%,"CUMPLIDA",IF(AND(ISNUMBER(L18),ISNUMBER(CGR!$P$4)), IF(L18&lt;CGR!$P$4,"INCUMPLIDA","PROCESO"), "VERIFICAR FECHA")),"SIN VALOR AVANCE")</f>
        <v>CUMPLIDA</v>
      </c>
    </row>
    <row r="19" spans="1:17" ht="105.75" x14ac:dyDescent="0.2">
      <c r="A19" s="987" t="s">
        <v>17</v>
      </c>
      <c r="B19" s="988" t="s">
        <v>13</v>
      </c>
      <c r="C19" s="1263"/>
      <c r="D19" s="1263"/>
      <c r="E19" s="1262"/>
      <c r="F19" s="1262"/>
      <c r="G19" s="362" t="s">
        <v>97</v>
      </c>
      <c r="H19" s="362" t="s">
        <v>98</v>
      </c>
      <c r="I19" s="962" t="s">
        <v>99</v>
      </c>
      <c r="J19" s="967">
        <v>1</v>
      </c>
      <c r="K19" s="1060">
        <v>45444</v>
      </c>
      <c r="L19" s="1060">
        <v>45747</v>
      </c>
      <c r="M19" s="964">
        <f>(L19-K19)/7</f>
        <v>43.285714285714285</v>
      </c>
      <c r="N19" s="1061">
        <v>0</v>
      </c>
      <c r="O19" s="987" t="s">
        <v>100</v>
      </c>
      <c r="P19" s="364">
        <f t="shared" si="1"/>
        <v>0</v>
      </c>
      <c r="Q19" s="965" t="str">
        <f>IF(ISNUMBER(P19),IF(P19=100%,"CUMPLIDA",IF(AND(ISNUMBER(L19),ISNUMBER(CGR!$P$4)), IF(L19&lt;CGR!$P$4,"INCUMPLIDA","PROCESO"), "VERIFICAR FECHA")),"SIN VALOR AVANCE")</f>
        <v>PROCESO</v>
      </c>
    </row>
    <row r="20" spans="1:17" ht="135.75" x14ac:dyDescent="0.2">
      <c r="A20" s="987" t="s">
        <v>17</v>
      </c>
      <c r="B20" s="988" t="s">
        <v>13</v>
      </c>
      <c r="C20" s="1263"/>
      <c r="D20" s="1263"/>
      <c r="E20" s="1262"/>
      <c r="F20" s="1262"/>
      <c r="G20" s="362" t="s">
        <v>101</v>
      </c>
      <c r="H20" s="362" t="s">
        <v>101</v>
      </c>
      <c r="I20" s="962" t="s">
        <v>102</v>
      </c>
      <c r="J20" s="967">
        <v>1</v>
      </c>
      <c r="K20" s="1060">
        <v>45444</v>
      </c>
      <c r="L20" s="1060">
        <v>45747</v>
      </c>
      <c r="M20" s="964">
        <f t="shared" ref="M20:M83" si="2">(L20-K20)/7</f>
        <v>43.285714285714285</v>
      </c>
      <c r="N20" s="1061">
        <v>1</v>
      </c>
      <c r="O20" s="987" t="s">
        <v>103</v>
      </c>
      <c r="P20" s="364">
        <f t="shared" si="1"/>
        <v>1</v>
      </c>
      <c r="Q20" s="965" t="str">
        <f>IF(ISNUMBER(P20),IF(P20=100%,"CUMPLIDA",IF(AND(ISNUMBER(L20),ISNUMBER(CGR!$P$4)), IF(L20&lt;CGR!$P$4,"INCUMPLIDA","PROCESO"), "VERIFICAR FECHA")),"SIN VALOR AVANCE")</f>
        <v>CUMPLIDA</v>
      </c>
    </row>
    <row r="21" spans="1:17" ht="105.75" x14ac:dyDescent="0.2">
      <c r="A21" s="987" t="s">
        <v>17</v>
      </c>
      <c r="B21" s="988" t="s">
        <v>13</v>
      </c>
      <c r="C21" s="1263"/>
      <c r="D21" s="1263"/>
      <c r="E21" s="1262"/>
      <c r="F21" s="1262"/>
      <c r="G21" s="362" t="s">
        <v>104</v>
      </c>
      <c r="H21" s="362" t="s">
        <v>104</v>
      </c>
      <c r="I21" s="962" t="s">
        <v>105</v>
      </c>
      <c r="J21" s="967">
        <v>1</v>
      </c>
      <c r="K21" s="1060">
        <v>45444</v>
      </c>
      <c r="L21" s="1060">
        <v>45747</v>
      </c>
      <c r="M21" s="964">
        <f t="shared" si="2"/>
        <v>43.285714285714285</v>
      </c>
      <c r="N21" s="1061">
        <v>0</v>
      </c>
      <c r="O21" s="987" t="s">
        <v>100</v>
      </c>
      <c r="P21" s="364">
        <f t="shared" si="1"/>
        <v>0</v>
      </c>
      <c r="Q21" s="965" t="str">
        <f>IF(ISNUMBER(P21),IF(P21=100%,"CUMPLIDA",IF(AND(ISNUMBER(L21),ISNUMBER(CGR!$P$4)), IF(L21&lt;CGR!$P$4,"INCUMPLIDA","PROCESO"), "VERIFICAR FECHA")),"SIN VALOR AVANCE")</f>
        <v>PROCESO</v>
      </c>
    </row>
    <row r="22" spans="1:17" ht="135.75" x14ac:dyDescent="0.2">
      <c r="A22" s="987" t="s">
        <v>17</v>
      </c>
      <c r="B22" s="988" t="s">
        <v>13</v>
      </c>
      <c r="C22" s="1263"/>
      <c r="D22" s="1263"/>
      <c r="E22" s="1262"/>
      <c r="F22" s="1262"/>
      <c r="G22" s="362" t="s">
        <v>106</v>
      </c>
      <c r="H22" s="362" t="s">
        <v>106</v>
      </c>
      <c r="I22" s="962" t="s">
        <v>107</v>
      </c>
      <c r="J22" s="967">
        <v>1</v>
      </c>
      <c r="K22" s="1060">
        <v>45444</v>
      </c>
      <c r="L22" s="1060">
        <v>45747</v>
      </c>
      <c r="M22" s="964">
        <f t="shared" si="2"/>
        <v>43.285714285714285</v>
      </c>
      <c r="N22" s="1061">
        <v>1</v>
      </c>
      <c r="O22" s="987" t="s">
        <v>103</v>
      </c>
      <c r="P22" s="364">
        <f t="shared" si="1"/>
        <v>1</v>
      </c>
      <c r="Q22" s="965" t="str">
        <f>IF(ISNUMBER(P22),IF(P22=100%,"CUMPLIDA",IF(AND(ISNUMBER(L22),ISNUMBER(CGR!$P$4)), IF(L22&lt;CGR!$P$4,"INCUMPLIDA","PROCESO"), "VERIFICAR FECHA")),"SIN VALOR AVANCE")</f>
        <v>CUMPLIDA</v>
      </c>
    </row>
    <row r="23" spans="1:17" ht="210.75" x14ac:dyDescent="0.2">
      <c r="A23" s="987" t="s">
        <v>17</v>
      </c>
      <c r="B23" s="988" t="s">
        <v>13</v>
      </c>
      <c r="C23" s="1263"/>
      <c r="D23" s="1263"/>
      <c r="E23" s="1262"/>
      <c r="F23" s="1262"/>
      <c r="G23" s="362" t="s">
        <v>108</v>
      </c>
      <c r="H23" s="362" t="s">
        <v>108</v>
      </c>
      <c r="I23" s="962" t="s">
        <v>109</v>
      </c>
      <c r="J23" s="967">
        <v>1</v>
      </c>
      <c r="K23" s="1060">
        <v>45444</v>
      </c>
      <c r="L23" s="1060">
        <v>45747</v>
      </c>
      <c r="M23" s="964">
        <f t="shared" si="2"/>
        <v>43.285714285714285</v>
      </c>
      <c r="N23" s="1061">
        <v>1</v>
      </c>
      <c r="O23" s="987" t="s">
        <v>93</v>
      </c>
      <c r="P23" s="364">
        <f t="shared" si="1"/>
        <v>1</v>
      </c>
      <c r="Q23" s="965" t="str">
        <f>IF(ISNUMBER(P23),IF(P23=100%,"CUMPLIDA",IF(AND(ISNUMBER(L23),ISNUMBER(CGR!$P$4)), IF(L23&lt;CGR!$P$4,"INCUMPLIDA","PROCESO"), "VERIFICAR FECHA")),"SIN VALOR AVANCE")</f>
        <v>CUMPLIDA</v>
      </c>
    </row>
    <row r="24" spans="1:17" ht="210.75" x14ac:dyDescent="0.2">
      <c r="A24" s="987" t="s">
        <v>17</v>
      </c>
      <c r="B24" s="988" t="s">
        <v>13</v>
      </c>
      <c r="C24" s="1263"/>
      <c r="D24" s="1263"/>
      <c r="E24" s="1262"/>
      <c r="F24" s="1262"/>
      <c r="G24" s="362" t="s">
        <v>110</v>
      </c>
      <c r="H24" s="362" t="s">
        <v>111</v>
      </c>
      <c r="I24" s="962" t="s">
        <v>112</v>
      </c>
      <c r="J24" s="967">
        <v>2</v>
      </c>
      <c r="K24" s="1060">
        <v>45748</v>
      </c>
      <c r="L24" s="1060">
        <v>45930</v>
      </c>
      <c r="M24" s="964">
        <f t="shared" si="2"/>
        <v>26</v>
      </c>
      <c r="N24" s="1061">
        <v>0</v>
      </c>
      <c r="O24" s="987" t="s">
        <v>113</v>
      </c>
      <c r="P24" s="364">
        <f t="shared" si="1"/>
        <v>0</v>
      </c>
      <c r="Q24" s="965" t="str">
        <f>IF(ISNUMBER(P24),IF(P24=100%,"CUMPLIDA",IF(AND(ISNUMBER(L24),ISNUMBER(CGR!$P$4)), IF(L24&lt;CGR!$P$4,"INCUMPLIDA","PROCESO"), "VERIFICAR FECHA")),"SIN VALOR AVANCE")</f>
        <v>PROCESO</v>
      </c>
    </row>
    <row r="25" spans="1:17" ht="105.75" x14ac:dyDescent="0.2">
      <c r="A25" s="987" t="s">
        <v>17</v>
      </c>
      <c r="B25" s="988" t="s">
        <v>13</v>
      </c>
      <c r="C25" s="1263"/>
      <c r="D25" s="1263"/>
      <c r="E25" s="1262"/>
      <c r="F25" s="1262"/>
      <c r="G25" s="362" t="s">
        <v>114</v>
      </c>
      <c r="H25" s="362" t="s">
        <v>115</v>
      </c>
      <c r="I25" s="962" t="s">
        <v>116</v>
      </c>
      <c r="J25" s="967">
        <v>1</v>
      </c>
      <c r="K25" s="1060">
        <v>45748</v>
      </c>
      <c r="L25" s="1060">
        <v>45930</v>
      </c>
      <c r="M25" s="964">
        <f t="shared" si="2"/>
        <v>26</v>
      </c>
      <c r="N25" s="1061">
        <v>0</v>
      </c>
      <c r="O25" s="987" t="s">
        <v>100</v>
      </c>
      <c r="P25" s="364">
        <f t="shared" si="1"/>
        <v>0</v>
      </c>
      <c r="Q25" s="965" t="str">
        <f>IF(ISNUMBER(P25),IF(P25=100%,"CUMPLIDA",IF(AND(ISNUMBER(L25),ISNUMBER(CGR!$P$4)), IF(L25&lt;CGR!$P$4,"INCUMPLIDA","PROCESO"), "VERIFICAR FECHA")),"SIN VALOR AVANCE")</f>
        <v>PROCESO</v>
      </c>
    </row>
    <row r="26" spans="1:17" ht="285.75" x14ac:dyDescent="0.2">
      <c r="A26" s="987" t="s">
        <v>17</v>
      </c>
      <c r="B26" s="988" t="s">
        <v>13</v>
      </c>
      <c r="C26" s="1263"/>
      <c r="D26" s="1263"/>
      <c r="E26" s="1262"/>
      <c r="F26" s="1262"/>
      <c r="G26" s="362" t="s">
        <v>117</v>
      </c>
      <c r="H26" s="362" t="s">
        <v>118</v>
      </c>
      <c r="I26" s="962" t="s">
        <v>119</v>
      </c>
      <c r="J26" s="967">
        <v>2</v>
      </c>
      <c r="K26" s="1060">
        <v>45748</v>
      </c>
      <c r="L26" s="1060">
        <v>45930</v>
      </c>
      <c r="M26" s="964">
        <f t="shared" si="2"/>
        <v>26</v>
      </c>
      <c r="N26" s="1061">
        <v>0</v>
      </c>
      <c r="O26" s="987" t="s">
        <v>120</v>
      </c>
      <c r="P26" s="364">
        <f t="shared" si="1"/>
        <v>0</v>
      </c>
      <c r="Q26" s="965" t="str">
        <f>IF(ISNUMBER(P26),IF(P26=100%,"CUMPLIDA",IF(AND(ISNUMBER(L26),ISNUMBER(CGR!$P$4)), IF(L26&lt;CGR!$P$4,"INCUMPLIDA","PROCESO"), "VERIFICAR FECHA")),"SIN VALOR AVANCE")</f>
        <v>PROCESO</v>
      </c>
    </row>
    <row r="27" spans="1:17" ht="165.75" x14ac:dyDescent="0.2">
      <c r="A27" s="987" t="s">
        <v>17</v>
      </c>
      <c r="B27" s="988" t="s">
        <v>13</v>
      </c>
      <c r="C27" s="1263" t="s">
        <v>121</v>
      </c>
      <c r="D27" s="1263" t="s">
        <v>68</v>
      </c>
      <c r="E27" s="1262" t="s">
        <v>122</v>
      </c>
      <c r="F27" s="1262" t="s">
        <v>123</v>
      </c>
      <c r="G27" s="362" t="s">
        <v>124</v>
      </c>
      <c r="H27" s="362" t="s">
        <v>91</v>
      </c>
      <c r="I27" s="962" t="s">
        <v>92</v>
      </c>
      <c r="J27" s="967">
        <v>1</v>
      </c>
      <c r="K27" s="1060">
        <v>45231</v>
      </c>
      <c r="L27" s="1060">
        <v>45504</v>
      </c>
      <c r="M27" s="964">
        <f t="shared" si="2"/>
        <v>39</v>
      </c>
      <c r="N27" s="1058">
        <v>1</v>
      </c>
      <c r="O27" s="962" t="s">
        <v>125</v>
      </c>
      <c r="P27" s="364">
        <f t="shared" si="1"/>
        <v>1</v>
      </c>
      <c r="Q27" s="965" t="str">
        <f>IF(ISNUMBER(P27),IF(P27=100%,"CUMPLIDA",IF(AND(ISNUMBER(L27),ISNUMBER(CGR!$P$4)), IF(L27&lt;CGR!$P$4,"INCUMPLIDA","PROCESO"), "VERIFICAR FECHA")),"SIN VALOR AVANCE")</f>
        <v>CUMPLIDA</v>
      </c>
    </row>
    <row r="28" spans="1:17" ht="300.75" x14ac:dyDescent="0.2">
      <c r="A28" s="987" t="s">
        <v>17</v>
      </c>
      <c r="B28" s="988" t="s">
        <v>13</v>
      </c>
      <c r="C28" s="1263"/>
      <c r="D28" s="1263"/>
      <c r="E28" s="1262"/>
      <c r="F28" s="1262"/>
      <c r="G28" s="362" t="s">
        <v>126</v>
      </c>
      <c r="H28" s="362" t="s">
        <v>95</v>
      </c>
      <c r="I28" s="962" t="s">
        <v>96</v>
      </c>
      <c r="J28" s="967">
        <v>1</v>
      </c>
      <c r="K28" s="1060">
        <v>45231</v>
      </c>
      <c r="L28" s="1060">
        <v>45504</v>
      </c>
      <c r="M28" s="964">
        <f t="shared" si="2"/>
        <v>39</v>
      </c>
      <c r="N28" s="1058">
        <v>1</v>
      </c>
      <c r="O28" s="962" t="s">
        <v>127</v>
      </c>
      <c r="P28" s="364">
        <f t="shared" si="1"/>
        <v>1</v>
      </c>
      <c r="Q28" s="965" t="str">
        <f>IF(ISNUMBER(P28),IF(P28=100%,"CUMPLIDA",IF(AND(ISNUMBER(L28),ISNUMBER(CGR!$P$4)), IF(L28&lt;CGR!$P$4,"INCUMPLIDA","PROCESO"), "VERIFICAR FECHA")),"SIN VALOR AVANCE")</f>
        <v>CUMPLIDA</v>
      </c>
    </row>
    <row r="29" spans="1:17" ht="105.75" x14ac:dyDescent="0.2">
      <c r="A29" s="987" t="s">
        <v>17</v>
      </c>
      <c r="B29" s="988" t="s">
        <v>13</v>
      </c>
      <c r="C29" s="1263"/>
      <c r="D29" s="1263"/>
      <c r="E29" s="1262"/>
      <c r="F29" s="1262"/>
      <c r="G29" s="362" t="s">
        <v>97</v>
      </c>
      <c r="H29" s="362" t="s">
        <v>98</v>
      </c>
      <c r="I29" s="962" t="s">
        <v>99</v>
      </c>
      <c r="J29" s="967">
        <v>1</v>
      </c>
      <c r="K29" s="1060">
        <v>45444</v>
      </c>
      <c r="L29" s="1060">
        <v>45747</v>
      </c>
      <c r="M29" s="964">
        <f t="shared" si="2"/>
        <v>43.285714285714285</v>
      </c>
      <c r="N29" s="1061">
        <v>0</v>
      </c>
      <c r="O29" s="991" t="s">
        <v>100</v>
      </c>
      <c r="P29" s="364">
        <f t="shared" si="1"/>
        <v>0</v>
      </c>
      <c r="Q29" s="965" t="str">
        <f>IF(ISNUMBER(P29),IF(P29=100%,"CUMPLIDA",IF(AND(ISNUMBER(L29),ISNUMBER(CGR!$P$4)), IF(L29&lt;CGR!$P$4,"INCUMPLIDA","PROCESO"), "VERIFICAR FECHA")),"SIN VALOR AVANCE")</f>
        <v>PROCESO</v>
      </c>
    </row>
    <row r="30" spans="1:17" ht="135.75" x14ac:dyDescent="0.2">
      <c r="A30" s="987" t="s">
        <v>17</v>
      </c>
      <c r="B30" s="988" t="s">
        <v>13</v>
      </c>
      <c r="C30" s="1263"/>
      <c r="D30" s="1263"/>
      <c r="E30" s="1262"/>
      <c r="F30" s="1262"/>
      <c r="G30" s="362" t="s">
        <v>101</v>
      </c>
      <c r="H30" s="362" t="s">
        <v>101</v>
      </c>
      <c r="I30" s="962" t="s">
        <v>102</v>
      </c>
      <c r="J30" s="967">
        <v>1</v>
      </c>
      <c r="K30" s="1060">
        <v>45444</v>
      </c>
      <c r="L30" s="1060">
        <v>45747</v>
      </c>
      <c r="M30" s="964">
        <f t="shared" si="2"/>
        <v>43.285714285714285</v>
      </c>
      <c r="N30" s="1061">
        <v>1</v>
      </c>
      <c r="O30" s="991" t="s">
        <v>103</v>
      </c>
      <c r="P30" s="364">
        <f t="shared" si="1"/>
        <v>1</v>
      </c>
      <c r="Q30" s="965" t="str">
        <f>IF(ISNUMBER(P30),IF(P30=100%,"CUMPLIDA",IF(AND(ISNUMBER(L30),ISNUMBER(CGR!$P$4)), IF(L30&lt;CGR!$P$4,"INCUMPLIDA","PROCESO"), "VERIFICAR FECHA")),"SIN VALOR AVANCE")</f>
        <v>CUMPLIDA</v>
      </c>
    </row>
    <row r="31" spans="1:17" ht="105.75" x14ac:dyDescent="0.2">
      <c r="A31" s="987" t="s">
        <v>17</v>
      </c>
      <c r="B31" s="988" t="s">
        <v>13</v>
      </c>
      <c r="C31" s="1263"/>
      <c r="D31" s="1263"/>
      <c r="E31" s="1262"/>
      <c r="F31" s="1262"/>
      <c r="G31" s="362" t="s">
        <v>104</v>
      </c>
      <c r="H31" s="362" t="s">
        <v>104</v>
      </c>
      <c r="I31" s="962" t="s">
        <v>105</v>
      </c>
      <c r="J31" s="967">
        <v>1</v>
      </c>
      <c r="K31" s="1060">
        <v>45444</v>
      </c>
      <c r="L31" s="1060">
        <v>45747</v>
      </c>
      <c r="M31" s="964">
        <f t="shared" si="2"/>
        <v>43.285714285714285</v>
      </c>
      <c r="N31" s="1061">
        <v>0</v>
      </c>
      <c r="O31" s="991" t="s">
        <v>100</v>
      </c>
      <c r="P31" s="364">
        <f t="shared" si="1"/>
        <v>0</v>
      </c>
      <c r="Q31" s="965" t="str">
        <f>IF(ISNUMBER(P31),IF(P31=100%,"CUMPLIDA",IF(AND(ISNUMBER(L31),ISNUMBER(CGR!$P$4)), IF(L31&lt;CGR!$P$4,"INCUMPLIDA","PROCESO"), "VERIFICAR FECHA")),"SIN VALOR AVANCE")</f>
        <v>PROCESO</v>
      </c>
    </row>
    <row r="32" spans="1:17" ht="135.75" x14ac:dyDescent="0.2">
      <c r="A32" s="987" t="s">
        <v>17</v>
      </c>
      <c r="B32" s="988" t="s">
        <v>13</v>
      </c>
      <c r="C32" s="1263"/>
      <c r="D32" s="1263"/>
      <c r="E32" s="1262"/>
      <c r="F32" s="1262"/>
      <c r="G32" s="362" t="s">
        <v>106</v>
      </c>
      <c r="H32" s="362" t="s">
        <v>106</v>
      </c>
      <c r="I32" s="962" t="s">
        <v>107</v>
      </c>
      <c r="J32" s="967">
        <v>1</v>
      </c>
      <c r="K32" s="1060">
        <v>45444</v>
      </c>
      <c r="L32" s="1060">
        <v>45747</v>
      </c>
      <c r="M32" s="964">
        <f t="shared" si="2"/>
        <v>43.285714285714285</v>
      </c>
      <c r="N32" s="1061">
        <v>0.77</v>
      </c>
      <c r="O32" s="991" t="s">
        <v>103</v>
      </c>
      <c r="P32" s="364">
        <f t="shared" si="1"/>
        <v>0.77</v>
      </c>
      <c r="Q32" s="965" t="str">
        <f>IF(ISNUMBER(P32),IF(P32=100%,"CUMPLIDA",IF(AND(ISNUMBER(L32),ISNUMBER(CGR!$P$4)), IF(L32&lt;CGR!$P$4,"INCUMPLIDA","PROCESO"), "VERIFICAR FECHA")),"SIN VALOR AVANCE")</f>
        <v>PROCESO</v>
      </c>
    </row>
    <row r="33" spans="1:17" ht="210.75" x14ac:dyDescent="0.2">
      <c r="A33" s="987" t="s">
        <v>17</v>
      </c>
      <c r="B33" s="988" t="s">
        <v>13</v>
      </c>
      <c r="C33" s="1263"/>
      <c r="D33" s="1263"/>
      <c r="E33" s="1262"/>
      <c r="F33" s="1262"/>
      <c r="G33" s="362" t="s">
        <v>108</v>
      </c>
      <c r="H33" s="362" t="s">
        <v>108</v>
      </c>
      <c r="I33" s="962" t="s">
        <v>109</v>
      </c>
      <c r="J33" s="967">
        <v>1</v>
      </c>
      <c r="K33" s="1060">
        <v>45444</v>
      </c>
      <c r="L33" s="1060">
        <v>45747</v>
      </c>
      <c r="M33" s="964">
        <f t="shared" si="2"/>
        <v>43.285714285714285</v>
      </c>
      <c r="N33" s="1061">
        <v>0.77</v>
      </c>
      <c r="O33" s="991" t="s">
        <v>93</v>
      </c>
      <c r="P33" s="364">
        <f t="shared" si="1"/>
        <v>0.77</v>
      </c>
      <c r="Q33" s="965" t="str">
        <f>IF(ISNUMBER(P33),IF(P33=100%,"CUMPLIDA",IF(AND(ISNUMBER(L33),ISNUMBER(CGR!$P$4)), IF(L33&lt;CGR!$P$4,"INCUMPLIDA","PROCESO"), "VERIFICAR FECHA")),"SIN VALOR AVANCE")</f>
        <v>PROCESO</v>
      </c>
    </row>
    <row r="34" spans="1:17" ht="225.75" x14ac:dyDescent="0.2">
      <c r="A34" s="987" t="s">
        <v>17</v>
      </c>
      <c r="B34" s="988" t="s">
        <v>13</v>
      </c>
      <c r="C34" s="1263"/>
      <c r="D34" s="1263"/>
      <c r="E34" s="1262"/>
      <c r="F34" s="1262"/>
      <c r="G34" s="362" t="s">
        <v>110</v>
      </c>
      <c r="H34" s="362" t="s">
        <v>111</v>
      </c>
      <c r="I34" s="962" t="s">
        <v>112</v>
      </c>
      <c r="J34" s="967">
        <v>2</v>
      </c>
      <c r="K34" s="1060">
        <v>45748</v>
      </c>
      <c r="L34" s="1060">
        <v>45930</v>
      </c>
      <c r="M34" s="964">
        <f t="shared" si="2"/>
        <v>26</v>
      </c>
      <c r="N34" s="1061">
        <v>0</v>
      </c>
      <c r="O34" s="991" t="s">
        <v>128</v>
      </c>
      <c r="P34" s="364">
        <f t="shared" si="1"/>
        <v>0</v>
      </c>
      <c r="Q34" s="965" t="str">
        <f>IF(ISNUMBER(P34),IF(P34=100%,"CUMPLIDA",IF(AND(ISNUMBER(L34),ISNUMBER(CGR!$P$4)), IF(L34&lt;CGR!$P$4,"INCUMPLIDA","PROCESO"), "VERIFICAR FECHA")),"SIN VALOR AVANCE")</f>
        <v>PROCESO</v>
      </c>
    </row>
    <row r="35" spans="1:17" ht="105.75" x14ac:dyDescent="0.2">
      <c r="A35" s="987" t="s">
        <v>17</v>
      </c>
      <c r="B35" s="988" t="s">
        <v>13</v>
      </c>
      <c r="C35" s="1263"/>
      <c r="D35" s="1263"/>
      <c r="E35" s="1262"/>
      <c r="F35" s="1262"/>
      <c r="G35" s="362" t="s">
        <v>114</v>
      </c>
      <c r="H35" s="362" t="s">
        <v>115</v>
      </c>
      <c r="I35" s="962" t="s">
        <v>116</v>
      </c>
      <c r="J35" s="967">
        <v>1</v>
      </c>
      <c r="K35" s="1060">
        <v>45748</v>
      </c>
      <c r="L35" s="1060">
        <v>45930</v>
      </c>
      <c r="M35" s="964">
        <f t="shared" si="2"/>
        <v>26</v>
      </c>
      <c r="N35" s="1061">
        <v>0</v>
      </c>
      <c r="O35" s="991" t="s">
        <v>129</v>
      </c>
      <c r="P35" s="364">
        <f t="shared" si="1"/>
        <v>0</v>
      </c>
      <c r="Q35" s="965" t="str">
        <f>IF(ISNUMBER(P35),IF(P35=100%,"CUMPLIDA",IF(AND(ISNUMBER(L35),ISNUMBER(CGR!$P$4)), IF(L35&lt;CGR!$P$4,"INCUMPLIDA","PROCESO"), "VERIFICAR FECHA")),"SIN VALOR AVANCE")</f>
        <v>PROCESO</v>
      </c>
    </row>
    <row r="36" spans="1:17" ht="330.75" x14ac:dyDescent="0.2">
      <c r="A36" s="987" t="s">
        <v>17</v>
      </c>
      <c r="B36" s="988" t="s">
        <v>13</v>
      </c>
      <c r="C36" s="1263"/>
      <c r="D36" s="1263"/>
      <c r="E36" s="1262"/>
      <c r="F36" s="1262"/>
      <c r="G36" s="362" t="s">
        <v>117</v>
      </c>
      <c r="H36" s="362" t="s">
        <v>118</v>
      </c>
      <c r="I36" s="962" t="s">
        <v>119</v>
      </c>
      <c r="J36" s="967">
        <v>2</v>
      </c>
      <c r="K36" s="1060">
        <v>45748</v>
      </c>
      <c r="L36" s="1060">
        <v>45930</v>
      </c>
      <c r="M36" s="964">
        <f t="shared" si="2"/>
        <v>26</v>
      </c>
      <c r="N36" s="1061">
        <v>0</v>
      </c>
      <c r="O36" s="991" t="s">
        <v>130</v>
      </c>
      <c r="P36" s="364">
        <f t="shared" si="1"/>
        <v>0</v>
      </c>
      <c r="Q36" s="965" t="str">
        <f>IF(ISNUMBER(P36),IF(P36=100%,"CUMPLIDA",IF(AND(ISNUMBER(L36),ISNUMBER(CGR!$P$4)), IF(L36&lt;CGR!$P$4,"INCUMPLIDA","PROCESO"), "VERIFICAR FECHA")),"SIN VALOR AVANCE")</f>
        <v>PROCESO</v>
      </c>
    </row>
    <row r="37" spans="1:17" ht="150.75" x14ac:dyDescent="0.2">
      <c r="A37" s="987" t="s">
        <v>17</v>
      </c>
      <c r="B37" s="988" t="s">
        <v>13</v>
      </c>
      <c r="C37" s="1263"/>
      <c r="D37" s="1263"/>
      <c r="E37" s="1262"/>
      <c r="F37" s="1262"/>
      <c r="G37" s="362" t="s">
        <v>131</v>
      </c>
      <c r="H37" s="362" t="s">
        <v>132</v>
      </c>
      <c r="I37" s="962" t="s">
        <v>133</v>
      </c>
      <c r="J37" s="963">
        <v>1</v>
      </c>
      <c r="K37" s="1057">
        <v>42552</v>
      </c>
      <c r="L37" s="1057">
        <v>42916</v>
      </c>
      <c r="M37" s="964">
        <f t="shared" si="2"/>
        <v>52</v>
      </c>
      <c r="N37" s="1061">
        <v>1</v>
      </c>
      <c r="O37" s="962" t="s">
        <v>134</v>
      </c>
      <c r="P37" s="364">
        <f t="shared" si="1"/>
        <v>1</v>
      </c>
      <c r="Q37" s="965" t="str">
        <f>IF(ISNUMBER(P37),IF(P37=100%,"CUMPLIDA",IF(AND(ISNUMBER(L37),ISNUMBER(CGR!$P$4)), IF(L37&lt;CGR!$P$4,"INCUMPLIDA","PROCESO"), "VERIFICAR FECHA")),"SIN VALOR AVANCE")</f>
        <v>CUMPLIDA</v>
      </c>
    </row>
    <row r="38" spans="1:17" ht="345" customHeight="1" x14ac:dyDescent="0.2">
      <c r="A38" s="987" t="s">
        <v>17</v>
      </c>
      <c r="B38" s="988" t="s">
        <v>13</v>
      </c>
      <c r="C38" s="1263"/>
      <c r="D38" s="1263"/>
      <c r="E38" s="1262"/>
      <c r="F38" s="1262"/>
      <c r="G38" s="1262" t="s">
        <v>135</v>
      </c>
      <c r="H38" s="362" t="s">
        <v>136</v>
      </c>
      <c r="I38" s="962" t="s">
        <v>137</v>
      </c>
      <c r="J38" s="963">
        <v>1</v>
      </c>
      <c r="K38" s="1057">
        <v>42558</v>
      </c>
      <c r="L38" s="1057">
        <v>42735</v>
      </c>
      <c r="M38" s="964">
        <f t="shared" si="2"/>
        <v>25.285714285714285</v>
      </c>
      <c r="N38" s="1061">
        <v>1</v>
      </c>
      <c r="O38" s="962" t="s">
        <v>134</v>
      </c>
      <c r="P38" s="364">
        <f t="shared" si="1"/>
        <v>1</v>
      </c>
      <c r="Q38" s="965" t="str">
        <f>IF(ISNUMBER(P38),IF(P38=100%,"CUMPLIDA",IF(AND(ISNUMBER(L38),ISNUMBER(CGR!$P$4)), IF(L38&lt;CGR!$P$4,"INCUMPLIDA","PROCESO"), "VERIFICAR FECHA")),"SIN VALOR AVANCE")</f>
        <v>CUMPLIDA</v>
      </c>
    </row>
    <row r="39" spans="1:17" ht="180.75" x14ac:dyDescent="0.2">
      <c r="A39" s="987" t="s">
        <v>17</v>
      </c>
      <c r="B39" s="988" t="s">
        <v>13</v>
      </c>
      <c r="C39" s="1263"/>
      <c r="D39" s="1263"/>
      <c r="E39" s="1262"/>
      <c r="F39" s="1262"/>
      <c r="G39" s="1262"/>
      <c r="H39" s="362" t="s">
        <v>138</v>
      </c>
      <c r="I39" s="962" t="s">
        <v>139</v>
      </c>
      <c r="J39" s="963">
        <v>3</v>
      </c>
      <c r="K39" s="1057">
        <v>42835</v>
      </c>
      <c r="L39" s="1057">
        <v>43190</v>
      </c>
      <c r="M39" s="964">
        <f t="shared" si="2"/>
        <v>50.714285714285715</v>
      </c>
      <c r="N39" s="1061">
        <v>3</v>
      </c>
      <c r="O39" s="962" t="s">
        <v>140</v>
      </c>
      <c r="P39" s="364">
        <f t="shared" si="1"/>
        <v>1</v>
      </c>
      <c r="Q39" s="965" t="str">
        <f>IF(ISNUMBER(P39),IF(P39=100%,"CUMPLIDA",IF(AND(ISNUMBER(L39),ISNUMBER(CGR!$P$4)), IF(L39&lt;CGR!$P$4,"INCUMPLIDA","PROCESO"), "VERIFICAR FECHA")),"SIN VALOR AVANCE")</f>
        <v>CUMPLIDA</v>
      </c>
    </row>
    <row r="40" spans="1:17" ht="210.75" x14ac:dyDescent="0.2">
      <c r="A40" s="987" t="s">
        <v>17</v>
      </c>
      <c r="B40" s="988" t="s">
        <v>13</v>
      </c>
      <c r="C40" s="1263"/>
      <c r="D40" s="1263"/>
      <c r="E40" s="1262"/>
      <c r="F40" s="1262"/>
      <c r="G40" s="1262"/>
      <c r="H40" s="362" t="s">
        <v>141</v>
      </c>
      <c r="I40" s="962" t="s">
        <v>142</v>
      </c>
      <c r="J40" s="963">
        <v>1</v>
      </c>
      <c r="K40" s="1057">
        <v>43465</v>
      </c>
      <c r="L40" s="1057">
        <v>43830</v>
      </c>
      <c r="M40" s="964">
        <f t="shared" si="2"/>
        <v>52.142857142857146</v>
      </c>
      <c r="N40" s="1061">
        <v>1</v>
      </c>
      <c r="O40" s="962" t="s">
        <v>143</v>
      </c>
      <c r="P40" s="364">
        <f t="shared" si="1"/>
        <v>1</v>
      </c>
      <c r="Q40" s="965" t="str">
        <f>IF(ISNUMBER(P40),IF(P40=100%,"CUMPLIDA",IF(AND(ISNUMBER(L40),ISNUMBER(CGR!$P$4)), IF(L40&lt;CGR!$P$4,"INCUMPLIDA","PROCESO"), "VERIFICAR FECHA")),"SIN VALOR AVANCE")</f>
        <v>CUMPLIDA</v>
      </c>
    </row>
    <row r="41" spans="1:17" ht="165.75" x14ac:dyDescent="0.2">
      <c r="A41" s="987" t="s">
        <v>17</v>
      </c>
      <c r="B41" s="988" t="s">
        <v>13</v>
      </c>
      <c r="C41" s="1263"/>
      <c r="D41" s="1263"/>
      <c r="E41" s="1262"/>
      <c r="F41" s="1262"/>
      <c r="G41" s="1262"/>
      <c r="H41" s="362" t="s">
        <v>144</v>
      </c>
      <c r="I41" s="962" t="s">
        <v>145</v>
      </c>
      <c r="J41" s="963">
        <v>1</v>
      </c>
      <c r="K41" s="1057">
        <v>43831</v>
      </c>
      <c r="L41" s="1057">
        <v>43920</v>
      </c>
      <c r="M41" s="964">
        <f t="shared" si="2"/>
        <v>12.714285714285714</v>
      </c>
      <c r="N41" s="1061">
        <v>1</v>
      </c>
      <c r="O41" s="962" t="s">
        <v>146</v>
      </c>
      <c r="P41" s="364">
        <f t="shared" si="1"/>
        <v>1</v>
      </c>
      <c r="Q41" s="965" t="str">
        <f>IF(ISNUMBER(P41),IF(P41=100%,"CUMPLIDA",IF(AND(ISNUMBER(L41),ISNUMBER(CGR!$P$4)), IF(L41&lt;CGR!$P$4,"INCUMPLIDA","PROCESO"), "VERIFICAR FECHA")),"SIN VALOR AVANCE")</f>
        <v>CUMPLIDA</v>
      </c>
    </row>
    <row r="42" spans="1:17" ht="180.75" x14ac:dyDescent="0.2">
      <c r="A42" s="987" t="s">
        <v>17</v>
      </c>
      <c r="B42" s="988" t="s">
        <v>13</v>
      </c>
      <c r="C42" s="1263"/>
      <c r="D42" s="1263"/>
      <c r="E42" s="1262"/>
      <c r="F42" s="1262"/>
      <c r="G42" s="1262"/>
      <c r="H42" s="362" t="s">
        <v>147</v>
      </c>
      <c r="I42" s="962" t="s">
        <v>148</v>
      </c>
      <c r="J42" s="963">
        <v>2</v>
      </c>
      <c r="K42" s="1057">
        <v>43922</v>
      </c>
      <c r="L42" s="1057">
        <v>44012</v>
      </c>
      <c r="M42" s="964">
        <f t="shared" si="2"/>
        <v>12.857142857142858</v>
      </c>
      <c r="N42" s="1061">
        <v>2</v>
      </c>
      <c r="O42" s="962" t="s">
        <v>149</v>
      </c>
      <c r="P42" s="364">
        <f t="shared" si="1"/>
        <v>1</v>
      </c>
      <c r="Q42" s="965" t="str">
        <f>IF(ISNUMBER(P42),IF(P42=100%,"CUMPLIDA",IF(AND(ISNUMBER(L42),ISNUMBER(CGR!$P$4)), IF(L42&lt;CGR!$P$4,"INCUMPLIDA","PROCESO"), "VERIFICAR FECHA")),"SIN VALOR AVANCE")</f>
        <v>CUMPLIDA</v>
      </c>
    </row>
    <row r="43" spans="1:17" ht="135.75" customHeight="1" x14ac:dyDescent="0.2">
      <c r="A43" s="987" t="s">
        <v>17</v>
      </c>
      <c r="B43" s="988" t="s">
        <v>13</v>
      </c>
      <c r="C43" s="1263" t="s">
        <v>150</v>
      </c>
      <c r="D43" s="1263" t="s">
        <v>151</v>
      </c>
      <c r="E43" s="1262" t="s">
        <v>152</v>
      </c>
      <c r="F43" s="1262" t="s">
        <v>153</v>
      </c>
      <c r="G43" s="362" t="s">
        <v>154</v>
      </c>
      <c r="H43" s="362" t="s">
        <v>155</v>
      </c>
      <c r="I43" s="962" t="s">
        <v>133</v>
      </c>
      <c r="J43" s="963">
        <v>1</v>
      </c>
      <c r="K43" s="1057">
        <v>42552</v>
      </c>
      <c r="L43" s="1057">
        <v>42916</v>
      </c>
      <c r="M43" s="964">
        <f t="shared" si="2"/>
        <v>52</v>
      </c>
      <c r="N43" s="1061">
        <v>1</v>
      </c>
      <c r="O43" s="962" t="s">
        <v>156</v>
      </c>
      <c r="P43" s="364">
        <f t="shared" si="1"/>
        <v>1</v>
      </c>
      <c r="Q43" s="965" t="str">
        <f>IF(ISNUMBER(P43),IF(P43=100%,"CUMPLIDA",IF(AND(ISNUMBER(L43),ISNUMBER(CGR!$P$4)), IF(L43&lt;CGR!$P$4,"INCUMPLIDA","PROCESO"), "VERIFICAR FECHA")),"SIN VALOR AVANCE")</f>
        <v>CUMPLIDA</v>
      </c>
    </row>
    <row r="44" spans="1:17" ht="345" customHeight="1" x14ac:dyDescent="0.2">
      <c r="A44" s="987" t="s">
        <v>17</v>
      </c>
      <c r="B44" s="988" t="s">
        <v>13</v>
      </c>
      <c r="C44" s="1263"/>
      <c r="D44" s="1263"/>
      <c r="E44" s="1262"/>
      <c r="F44" s="1262"/>
      <c r="G44" s="1262" t="s">
        <v>157</v>
      </c>
      <c r="H44" s="362" t="s">
        <v>158</v>
      </c>
      <c r="I44" s="962" t="s">
        <v>137</v>
      </c>
      <c r="J44" s="963">
        <v>1</v>
      </c>
      <c r="K44" s="1057">
        <v>42558</v>
      </c>
      <c r="L44" s="1057">
        <v>42735</v>
      </c>
      <c r="M44" s="964">
        <f t="shared" si="2"/>
        <v>25.285714285714285</v>
      </c>
      <c r="N44" s="1061">
        <v>1</v>
      </c>
      <c r="O44" s="962" t="s">
        <v>134</v>
      </c>
      <c r="P44" s="364">
        <f t="shared" si="1"/>
        <v>1</v>
      </c>
      <c r="Q44" s="965" t="str">
        <f>IF(ISNUMBER(P44),IF(P44=100%,"CUMPLIDA",IF(AND(ISNUMBER(L44),ISNUMBER(CGR!$P$4)), IF(L44&lt;CGR!$P$4,"INCUMPLIDA","PROCESO"), "VERIFICAR FECHA")),"SIN VALOR AVANCE")</f>
        <v>CUMPLIDA</v>
      </c>
    </row>
    <row r="45" spans="1:17" ht="180.75" x14ac:dyDescent="0.2">
      <c r="A45" s="987" t="s">
        <v>17</v>
      </c>
      <c r="B45" s="988" t="s">
        <v>13</v>
      </c>
      <c r="C45" s="1263"/>
      <c r="D45" s="1263"/>
      <c r="E45" s="1262"/>
      <c r="F45" s="1262"/>
      <c r="G45" s="1262"/>
      <c r="H45" s="362" t="s">
        <v>138</v>
      </c>
      <c r="I45" s="962" t="s">
        <v>139</v>
      </c>
      <c r="J45" s="963">
        <v>3</v>
      </c>
      <c r="K45" s="1057">
        <v>42835</v>
      </c>
      <c r="L45" s="1057">
        <v>43190</v>
      </c>
      <c r="M45" s="964">
        <f t="shared" si="2"/>
        <v>50.714285714285715</v>
      </c>
      <c r="N45" s="1061">
        <v>3</v>
      </c>
      <c r="O45" s="962" t="s">
        <v>140</v>
      </c>
      <c r="P45" s="364">
        <f t="shared" si="1"/>
        <v>1</v>
      </c>
      <c r="Q45" s="965" t="str">
        <f>IF(ISNUMBER(P45),IF(P45=100%,"CUMPLIDA",IF(AND(ISNUMBER(L45),ISNUMBER(CGR!$P$4)), IF(L45&lt;CGR!$P$4,"INCUMPLIDA","PROCESO"), "VERIFICAR FECHA")),"SIN VALOR AVANCE")</f>
        <v>CUMPLIDA</v>
      </c>
    </row>
    <row r="46" spans="1:17" ht="225.75" x14ac:dyDescent="0.2">
      <c r="A46" s="987" t="s">
        <v>17</v>
      </c>
      <c r="B46" s="988" t="s">
        <v>13</v>
      </c>
      <c r="C46" s="1263"/>
      <c r="D46" s="1263"/>
      <c r="E46" s="1262"/>
      <c r="F46" s="1262"/>
      <c r="G46" s="1262"/>
      <c r="H46" s="362" t="s">
        <v>141</v>
      </c>
      <c r="I46" s="962" t="s">
        <v>142</v>
      </c>
      <c r="J46" s="963">
        <v>1</v>
      </c>
      <c r="K46" s="1057">
        <v>43465</v>
      </c>
      <c r="L46" s="1057">
        <v>43830</v>
      </c>
      <c r="M46" s="964">
        <f t="shared" si="2"/>
        <v>52.142857142857146</v>
      </c>
      <c r="N46" s="1061">
        <v>1</v>
      </c>
      <c r="O46" s="962" t="s">
        <v>159</v>
      </c>
      <c r="P46" s="364">
        <f t="shared" si="1"/>
        <v>1</v>
      </c>
      <c r="Q46" s="965" t="str">
        <f>IF(ISNUMBER(P46),IF(P46=100%,"CUMPLIDA",IF(AND(ISNUMBER(L46),ISNUMBER(CGR!$P$4)), IF(L46&lt;CGR!$P$4,"INCUMPLIDA","PROCESO"), "VERIFICAR FECHA")),"SIN VALOR AVANCE")</f>
        <v>CUMPLIDA</v>
      </c>
    </row>
    <row r="47" spans="1:17" ht="180.75" x14ac:dyDescent="0.2">
      <c r="A47" s="987" t="s">
        <v>17</v>
      </c>
      <c r="B47" s="988" t="s">
        <v>13</v>
      </c>
      <c r="C47" s="1263"/>
      <c r="D47" s="1263"/>
      <c r="E47" s="1262"/>
      <c r="F47" s="1262"/>
      <c r="G47" s="1262"/>
      <c r="H47" s="362" t="s">
        <v>144</v>
      </c>
      <c r="I47" s="962" t="s">
        <v>145</v>
      </c>
      <c r="J47" s="963">
        <v>1</v>
      </c>
      <c r="K47" s="1057">
        <v>43831</v>
      </c>
      <c r="L47" s="1057">
        <v>43920</v>
      </c>
      <c r="M47" s="964">
        <f t="shared" si="2"/>
        <v>12.714285714285714</v>
      </c>
      <c r="N47" s="1061">
        <v>1</v>
      </c>
      <c r="O47" s="962" t="s">
        <v>149</v>
      </c>
      <c r="P47" s="364">
        <f t="shared" si="1"/>
        <v>1</v>
      </c>
      <c r="Q47" s="965" t="str">
        <f>IF(ISNUMBER(P47),IF(P47=100%,"CUMPLIDA",IF(AND(ISNUMBER(L47),ISNUMBER(CGR!$P$4)), IF(L47&lt;CGR!$P$4,"INCUMPLIDA","PROCESO"), "VERIFICAR FECHA")),"SIN VALOR AVANCE")</f>
        <v>CUMPLIDA</v>
      </c>
    </row>
    <row r="48" spans="1:17" ht="180.75" x14ac:dyDescent="0.2">
      <c r="A48" s="987" t="s">
        <v>17</v>
      </c>
      <c r="B48" s="988" t="s">
        <v>13</v>
      </c>
      <c r="C48" s="1263"/>
      <c r="D48" s="1263"/>
      <c r="E48" s="1262"/>
      <c r="F48" s="1262"/>
      <c r="G48" s="1262"/>
      <c r="H48" s="362" t="s">
        <v>147</v>
      </c>
      <c r="I48" s="962" t="s">
        <v>148</v>
      </c>
      <c r="J48" s="963">
        <v>2</v>
      </c>
      <c r="K48" s="1057">
        <v>43922</v>
      </c>
      <c r="L48" s="1057">
        <v>44012</v>
      </c>
      <c r="M48" s="964">
        <f t="shared" si="2"/>
        <v>12.857142857142858</v>
      </c>
      <c r="N48" s="1061">
        <v>2</v>
      </c>
      <c r="O48" s="962" t="s">
        <v>149</v>
      </c>
      <c r="P48" s="364">
        <f t="shared" si="1"/>
        <v>1</v>
      </c>
      <c r="Q48" s="965" t="str">
        <f>IF(ISNUMBER(P48),IF(P48=100%,"CUMPLIDA",IF(AND(ISNUMBER(L48),ISNUMBER(CGR!$P$4)), IF(L48&lt;CGR!$P$4,"INCUMPLIDA","PROCESO"), "VERIFICAR FECHA")),"SIN VALOR AVANCE")</f>
        <v>CUMPLIDA</v>
      </c>
    </row>
    <row r="49" spans="1:17" ht="150.75" x14ac:dyDescent="0.2">
      <c r="A49" s="987" t="s">
        <v>17</v>
      </c>
      <c r="B49" s="988" t="s">
        <v>13</v>
      </c>
      <c r="C49" s="1263"/>
      <c r="D49" s="1263"/>
      <c r="E49" s="1262"/>
      <c r="F49" s="1262"/>
      <c r="G49" s="362" t="s">
        <v>160</v>
      </c>
      <c r="H49" s="362" t="s">
        <v>91</v>
      </c>
      <c r="I49" s="962" t="s">
        <v>92</v>
      </c>
      <c r="J49" s="963">
        <v>1</v>
      </c>
      <c r="K49" s="1057">
        <v>45231</v>
      </c>
      <c r="L49" s="1057">
        <v>45504</v>
      </c>
      <c r="M49" s="964">
        <f t="shared" si="2"/>
        <v>39</v>
      </c>
      <c r="N49" s="1061">
        <v>1</v>
      </c>
      <c r="O49" s="962" t="s">
        <v>161</v>
      </c>
      <c r="P49" s="364">
        <f t="shared" si="1"/>
        <v>1</v>
      </c>
      <c r="Q49" s="965" t="str">
        <f>IF(ISNUMBER(P49),IF(P49=100%,"CUMPLIDA",IF(AND(ISNUMBER(L49),ISNUMBER(CGR!$P$4)), IF(L49&lt;CGR!$P$4,"INCUMPLIDA","PROCESO"), "VERIFICAR FECHA")),"SIN VALOR AVANCE")</f>
        <v>CUMPLIDA</v>
      </c>
    </row>
    <row r="50" spans="1:17" ht="150.75" x14ac:dyDescent="0.2">
      <c r="A50" s="987" t="s">
        <v>17</v>
      </c>
      <c r="B50" s="988" t="s">
        <v>13</v>
      </c>
      <c r="C50" s="1263"/>
      <c r="D50" s="1263"/>
      <c r="E50" s="1262"/>
      <c r="F50" s="1262"/>
      <c r="G50" s="362" t="s">
        <v>162</v>
      </c>
      <c r="H50" s="362" t="s">
        <v>163</v>
      </c>
      <c r="I50" s="962" t="s">
        <v>164</v>
      </c>
      <c r="J50" s="963">
        <v>1</v>
      </c>
      <c r="K50" s="1057">
        <v>45323</v>
      </c>
      <c r="L50" s="1057">
        <v>45596</v>
      </c>
      <c r="M50" s="964">
        <f t="shared" si="2"/>
        <v>39</v>
      </c>
      <c r="N50" s="1061">
        <v>1</v>
      </c>
      <c r="O50" s="962" t="s">
        <v>161</v>
      </c>
      <c r="P50" s="364">
        <f t="shared" si="1"/>
        <v>1</v>
      </c>
      <c r="Q50" s="965" t="str">
        <f>IF(ISNUMBER(P50),IF(P50=100%,"CUMPLIDA",IF(AND(ISNUMBER(L50),ISNUMBER(CGR!$P$4)), IF(L50&lt;CGR!$P$4,"INCUMPLIDA","PROCESO"), "VERIFICAR FECHA")),"SIN VALOR AVANCE")</f>
        <v>CUMPLIDA</v>
      </c>
    </row>
    <row r="51" spans="1:17" ht="285.75" x14ac:dyDescent="0.2">
      <c r="A51" s="987" t="s">
        <v>17</v>
      </c>
      <c r="B51" s="988" t="s">
        <v>13</v>
      </c>
      <c r="C51" s="1263"/>
      <c r="D51" s="1263"/>
      <c r="E51" s="1262"/>
      <c r="F51" s="1262"/>
      <c r="G51" s="1262" t="s">
        <v>165</v>
      </c>
      <c r="H51" s="992" t="s">
        <v>95</v>
      </c>
      <c r="I51" s="993" t="s">
        <v>96</v>
      </c>
      <c r="J51" s="963">
        <v>1</v>
      </c>
      <c r="K51" s="1057">
        <v>45231</v>
      </c>
      <c r="L51" s="1057">
        <v>45504</v>
      </c>
      <c r="M51" s="964">
        <f t="shared" si="2"/>
        <v>39</v>
      </c>
      <c r="N51" s="1061">
        <v>1</v>
      </c>
      <c r="O51" s="962" t="s">
        <v>166</v>
      </c>
      <c r="P51" s="364">
        <f t="shared" si="1"/>
        <v>1</v>
      </c>
      <c r="Q51" s="965" t="str">
        <f>IF(ISNUMBER(P51),IF(P51=100%,"CUMPLIDA",IF(AND(ISNUMBER(L51),ISNUMBER(CGR!$P$4)), IF(L51&lt;CGR!$P$4,"INCUMPLIDA","PROCESO"), "VERIFICAR FECHA")),"SIN VALOR AVANCE")</f>
        <v>CUMPLIDA</v>
      </c>
    </row>
    <row r="52" spans="1:17" ht="285.75" x14ac:dyDescent="0.2">
      <c r="A52" s="987" t="s">
        <v>17</v>
      </c>
      <c r="B52" s="988" t="s">
        <v>13</v>
      </c>
      <c r="C52" s="1263"/>
      <c r="D52" s="1263"/>
      <c r="E52" s="1262"/>
      <c r="F52" s="1262"/>
      <c r="G52" s="1262"/>
      <c r="H52" s="992" t="s">
        <v>167</v>
      </c>
      <c r="I52" s="993" t="s">
        <v>168</v>
      </c>
      <c r="J52" s="963">
        <v>1</v>
      </c>
      <c r="K52" s="1057">
        <v>45231</v>
      </c>
      <c r="L52" s="1057">
        <v>45596</v>
      </c>
      <c r="M52" s="964">
        <f t="shared" si="2"/>
        <v>52.142857142857146</v>
      </c>
      <c r="N52" s="1061">
        <v>1</v>
      </c>
      <c r="O52" s="962" t="s">
        <v>166</v>
      </c>
      <c r="P52" s="364">
        <f t="shared" si="1"/>
        <v>1</v>
      </c>
      <c r="Q52" s="965" t="str">
        <f>IF(ISNUMBER(P52),IF(P52=100%,"CUMPLIDA",IF(AND(ISNUMBER(L52),ISNUMBER(CGR!$P$4)), IF(L52&lt;CGR!$P$4,"INCUMPLIDA","PROCESO"), "VERIFICAR FECHA")),"SIN VALOR AVANCE")</f>
        <v>CUMPLIDA</v>
      </c>
    </row>
    <row r="53" spans="1:17" ht="315.75" x14ac:dyDescent="0.2">
      <c r="A53" s="987" t="s">
        <v>17</v>
      </c>
      <c r="B53" s="988" t="s">
        <v>13</v>
      </c>
      <c r="C53" s="1263"/>
      <c r="D53" s="1263"/>
      <c r="E53" s="1262"/>
      <c r="F53" s="1262"/>
      <c r="G53" s="1262" t="s">
        <v>169</v>
      </c>
      <c r="H53" s="992" t="s">
        <v>170</v>
      </c>
      <c r="I53" s="993" t="s">
        <v>171</v>
      </c>
      <c r="J53" s="963">
        <v>21</v>
      </c>
      <c r="K53" s="1057">
        <v>45505</v>
      </c>
      <c r="L53" s="1057">
        <v>47483</v>
      </c>
      <c r="M53" s="964">
        <f t="shared" si="2"/>
        <v>282.57142857142856</v>
      </c>
      <c r="N53" s="1061">
        <v>1</v>
      </c>
      <c r="O53" s="962" t="s">
        <v>172</v>
      </c>
      <c r="P53" s="364">
        <f t="shared" si="1"/>
        <v>4.7619047619047616E-2</v>
      </c>
      <c r="Q53" s="965" t="str">
        <f>IF(ISNUMBER(P53),IF(P53=100%,"CUMPLIDA",IF(AND(ISNUMBER(L53),ISNUMBER(CGR!$P$4)), IF(L53&lt;CGR!$P$4,"INCUMPLIDA","PROCESO"), "VERIFICAR FECHA")),"SIN VALOR AVANCE")</f>
        <v>PROCESO</v>
      </c>
    </row>
    <row r="54" spans="1:17" ht="315.75" x14ac:dyDescent="0.2">
      <c r="A54" s="987" t="s">
        <v>17</v>
      </c>
      <c r="B54" s="988" t="s">
        <v>13</v>
      </c>
      <c r="C54" s="1263"/>
      <c r="D54" s="1263"/>
      <c r="E54" s="1262"/>
      <c r="F54" s="1262"/>
      <c r="G54" s="1262"/>
      <c r="H54" s="994" t="s">
        <v>173</v>
      </c>
      <c r="I54" s="995" t="s">
        <v>174</v>
      </c>
      <c r="J54" s="963">
        <v>3</v>
      </c>
      <c r="K54" s="1057">
        <v>45505</v>
      </c>
      <c r="L54" s="1057">
        <v>47483</v>
      </c>
      <c r="M54" s="964">
        <f t="shared" si="2"/>
        <v>282.57142857142856</v>
      </c>
      <c r="N54" s="1061">
        <v>3</v>
      </c>
      <c r="O54" s="962" t="s">
        <v>172</v>
      </c>
      <c r="P54" s="364">
        <f t="shared" si="1"/>
        <v>1</v>
      </c>
      <c r="Q54" s="965" t="str">
        <f>IF(ISNUMBER(P54),IF(P54=100%,"CUMPLIDA",IF(AND(ISNUMBER(L54),ISNUMBER(CGR!$P$4)), IF(L54&lt;CGR!$P$4,"INCUMPLIDA","PROCESO"), "VERIFICAR FECHA")),"SIN VALOR AVANCE")</f>
        <v>CUMPLIDA</v>
      </c>
    </row>
    <row r="55" spans="1:17" ht="195.75" x14ac:dyDescent="0.2">
      <c r="A55" s="987" t="s">
        <v>17</v>
      </c>
      <c r="B55" s="988" t="s">
        <v>13</v>
      </c>
      <c r="C55" s="1263" t="s">
        <v>175</v>
      </c>
      <c r="D55" s="1263" t="s">
        <v>176</v>
      </c>
      <c r="E55" s="1262" t="s">
        <v>177</v>
      </c>
      <c r="F55" s="1269" t="s">
        <v>178</v>
      </c>
      <c r="G55" s="362" t="s">
        <v>179</v>
      </c>
      <c r="H55" s="362" t="s">
        <v>180</v>
      </c>
      <c r="I55" s="962" t="s">
        <v>181</v>
      </c>
      <c r="J55" s="963">
        <v>3</v>
      </c>
      <c r="K55" s="1057">
        <v>42736</v>
      </c>
      <c r="L55" s="1057">
        <v>43100</v>
      </c>
      <c r="M55" s="964">
        <f t="shared" si="2"/>
        <v>52</v>
      </c>
      <c r="N55" s="1061">
        <v>3</v>
      </c>
      <c r="O55" s="962" t="s">
        <v>182</v>
      </c>
      <c r="P55" s="364">
        <f t="shared" si="1"/>
        <v>1</v>
      </c>
      <c r="Q55" s="965" t="str">
        <f>IF(ISNUMBER(P55),IF(P55=100%,"CUMPLIDA",IF(AND(ISNUMBER(L55),ISNUMBER(CGR!$P$4)), IF(L55&lt;CGR!$P$4,"INCUMPLIDA","PROCESO"), "VERIFICAR FECHA")),"SIN VALOR AVANCE")</f>
        <v>CUMPLIDA</v>
      </c>
    </row>
    <row r="56" spans="1:17" ht="120.75" x14ac:dyDescent="0.2">
      <c r="A56" s="987" t="s">
        <v>17</v>
      </c>
      <c r="B56" s="988" t="s">
        <v>13</v>
      </c>
      <c r="C56" s="1263"/>
      <c r="D56" s="1263"/>
      <c r="E56" s="1262"/>
      <c r="F56" s="1269"/>
      <c r="G56" s="362" t="s">
        <v>183</v>
      </c>
      <c r="H56" s="362" t="s">
        <v>184</v>
      </c>
      <c r="I56" s="962" t="s">
        <v>185</v>
      </c>
      <c r="J56" s="963">
        <v>4</v>
      </c>
      <c r="K56" s="1057">
        <v>42736</v>
      </c>
      <c r="L56" s="1057">
        <v>43100</v>
      </c>
      <c r="M56" s="964">
        <f t="shared" si="2"/>
        <v>52</v>
      </c>
      <c r="N56" s="1061">
        <v>4</v>
      </c>
      <c r="O56" s="962" t="s">
        <v>186</v>
      </c>
      <c r="P56" s="364">
        <f t="shared" si="1"/>
        <v>1</v>
      </c>
      <c r="Q56" s="965" t="str">
        <f>IF(ISNUMBER(P56),IF(P56=100%,"CUMPLIDA",IF(AND(ISNUMBER(L56),ISNUMBER(CGR!$P$4)), IF(L56&lt;CGR!$P$4,"INCUMPLIDA","PROCESO"), "VERIFICAR FECHA")),"SIN VALOR AVANCE")</f>
        <v>CUMPLIDA</v>
      </c>
    </row>
    <row r="57" spans="1:17" ht="285.75" x14ac:dyDescent="0.2">
      <c r="A57" s="987" t="s">
        <v>17</v>
      </c>
      <c r="B57" s="988" t="s">
        <v>13</v>
      </c>
      <c r="C57" s="1263"/>
      <c r="D57" s="1263"/>
      <c r="E57" s="1262"/>
      <c r="F57" s="1269"/>
      <c r="G57" s="1262" t="s">
        <v>187</v>
      </c>
      <c r="H57" s="362" t="s">
        <v>188</v>
      </c>
      <c r="I57" s="962" t="s">
        <v>189</v>
      </c>
      <c r="J57" s="963">
        <v>2</v>
      </c>
      <c r="K57" s="1057">
        <v>42648</v>
      </c>
      <c r="L57" s="1057">
        <v>42930</v>
      </c>
      <c r="M57" s="964">
        <f t="shared" si="2"/>
        <v>40.285714285714285</v>
      </c>
      <c r="N57" s="1061">
        <v>2</v>
      </c>
      <c r="O57" s="962" t="s">
        <v>190</v>
      </c>
      <c r="P57" s="364">
        <f t="shared" si="1"/>
        <v>1</v>
      </c>
      <c r="Q57" s="965" t="str">
        <f>IF(ISNUMBER(P57),IF(P57=100%,"CUMPLIDA",IF(AND(ISNUMBER(L57),ISNUMBER(CGR!$P$4)), IF(L57&lt;CGR!$P$4,"INCUMPLIDA","PROCESO"), "VERIFICAR FECHA")),"SIN VALOR AVANCE")</f>
        <v>CUMPLIDA</v>
      </c>
    </row>
    <row r="58" spans="1:17" ht="210.75" x14ac:dyDescent="0.2">
      <c r="A58" s="987" t="s">
        <v>17</v>
      </c>
      <c r="B58" s="988" t="s">
        <v>13</v>
      </c>
      <c r="C58" s="1263"/>
      <c r="D58" s="1263"/>
      <c r="E58" s="1262"/>
      <c r="F58" s="1269"/>
      <c r="G58" s="1262"/>
      <c r="H58" s="362" t="s">
        <v>138</v>
      </c>
      <c r="I58" s="962" t="s">
        <v>139</v>
      </c>
      <c r="J58" s="963">
        <v>3</v>
      </c>
      <c r="K58" s="1057">
        <v>42933</v>
      </c>
      <c r="L58" s="1057">
        <v>43220</v>
      </c>
      <c r="M58" s="964">
        <f t="shared" si="2"/>
        <v>41</v>
      </c>
      <c r="N58" s="1061">
        <v>3</v>
      </c>
      <c r="O58" s="962" t="s">
        <v>191</v>
      </c>
      <c r="P58" s="364">
        <f t="shared" si="1"/>
        <v>1</v>
      </c>
      <c r="Q58" s="965" t="str">
        <f>IF(ISNUMBER(P58),IF(P58=100%,"CUMPLIDA",IF(AND(ISNUMBER(L58),ISNUMBER(CGR!$P$4)), IF(L58&lt;CGR!$P$4,"INCUMPLIDA","PROCESO"), "VERIFICAR FECHA")),"SIN VALOR AVANCE")</f>
        <v>CUMPLIDA</v>
      </c>
    </row>
    <row r="59" spans="1:17" ht="330.75" x14ac:dyDescent="0.2">
      <c r="A59" s="987" t="s">
        <v>17</v>
      </c>
      <c r="B59" s="988" t="s">
        <v>13</v>
      </c>
      <c r="C59" s="1263"/>
      <c r="D59" s="1263"/>
      <c r="E59" s="1262"/>
      <c r="F59" s="1269"/>
      <c r="G59" s="1262"/>
      <c r="H59" s="362" t="s">
        <v>192</v>
      </c>
      <c r="I59" s="962" t="s">
        <v>193</v>
      </c>
      <c r="J59" s="963">
        <v>2</v>
      </c>
      <c r="K59" s="1057">
        <v>44197</v>
      </c>
      <c r="L59" s="1057">
        <v>44409</v>
      </c>
      <c r="M59" s="964">
        <f t="shared" si="2"/>
        <v>30.285714285714285</v>
      </c>
      <c r="N59" s="1061">
        <v>2</v>
      </c>
      <c r="O59" s="962" t="s">
        <v>194</v>
      </c>
      <c r="P59" s="364">
        <f t="shared" si="1"/>
        <v>1</v>
      </c>
      <c r="Q59" s="965" t="str">
        <f>IF(ISNUMBER(P59),IF(P59=100%,"CUMPLIDA",IF(AND(ISNUMBER(L59),ISNUMBER(CGR!$P$4)), IF(L59&lt;CGR!$P$4,"INCUMPLIDA","PROCESO"), "VERIFICAR FECHA")),"SIN VALOR AVANCE")</f>
        <v>CUMPLIDA</v>
      </c>
    </row>
    <row r="60" spans="1:17" ht="330.75" x14ac:dyDescent="0.2">
      <c r="A60" s="987" t="s">
        <v>17</v>
      </c>
      <c r="B60" s="988" t="s">
        <v>13</v>
      </c>
      <c r="C60" s="1263"/>
      <c r="D60" s="1263"/>
      <c r="E60" s="1262"/>
      <c r="F60" s="1269"/>
      <c r="G60" s="1262"/>
      <c r="H60" s="362" t="s">
        <v>195</v>
      </c>
      <c r="I60" s="962" t="s">
        <v>196</v>
      </c>
      <c r="J60" s="963">
        <v>2</v>
      </c>
      <c r="K60" s="1057">
        <v>44515</v>
      </c>
      <c r="L60" s="1057">
        <v>44881</v>
      </c>
      <c r="M60" s="964">
        <f t="shared" si="2"/>
        <v>52.285714285714285</v>
      </c>
      <c r="N60" s="1061">
        <v>2</v>
      </c>
      <c r="O60" s="962" t="s">
        <v>194</v>
      </c>
      <c r="P60" s="364">
        <f t="shared" si="1"/>
        <v>1</v>
      </c>
      <c r="Q60" s="965" t="str">
        <f>IF(ISNUMBER(P60),IF(P60=100%,"CUMPLIDA",IF(AND(ISNUMBER(L60),ISNUMBER(CGR!$P$4)), IF(L60&lt;CGR!$P$4,"INCUMPLIDA","PROCESO"), "VERIFICAR FECHA")),"SIN VALOR AVANCE")</f>
        <v>CUMPLIDA</v>
      </c>
    </row>
    <row r="61" spans="1:17" ht="330.75" x14ac:dyDescent="0.2">
      <c r="A61" s="987" t="s">
        <v>17</v>
      </c>
      <c r="B61" s="988" t="s">
        <v>13</v>
      </c>
      <c r="C61" s="1263"/>
      <c r="D61" s="1263"/>
      <c r="E61" s="1262"/>
      <c r="F61" s="1269"/>
      <c r="G61" s="1262"/>
      <c r="H61" s="362" t="s">
        <v>197</v>
      </c>
      <c r="I61" s="962" t="s">
        <v>198</v>
      </c>
      <c r="J61" s="963">
        <v>2</v>
      </c>
      <c r="K61" s="1057">
        <v>44882</v>
      </c>
      <c r="L61" s="1057">
        <v>44937</v>
      </c>
      <c r="M61" s="964">
        <f t="shared" si="2"/>
        <v>7.8571428571428568</v>
      </c>
      <c r="N61" s="1061">
        <v>2</v>
      </c>
      <c r="O61" s="962" t="s">
        <v>194</v>
      </c>
      <c r="P61" s="364">
        <f t="shared" si="1"/>
        <v>1</v>
      </c>
      <c r="Q61" s="965" t="str">
        <f>IF(ISNUMBER(P61),IF(P61=100%,"CUMPLIDA",IF(AND(ISNUMBER(L61),ISNUMBER(CGR!$P$4)), IF(L61&lt;CGR!$P$4,"INCUMPLIDA","PROCESO"), "VERIFICAR FECHA")),"SIN VALOR AVANCE")</f>
        <v>CUMPLIDA</v>
      </c>
    </row>
    <row r="62" spans="1:17" ht="240.75" x14ac:dyDescent="0.2">
      <c r="A62" s="987" t="s">
        <v>17</v>
      </c>
      <c r="B62" s="988" t="s">
        <v>13</v>
      </c>
      <c r="C62" s="1263"/>
      <c r="D62" s="1263"/>
      <c r="E62" s="1262"/>
      <c r="F62" s="1269"/>
      <c r="G62" s="1262"/>
      <c r="H62" s="362" t="s">
        <v>199</v>
      </c>
      <c r="I62" s="962" t="s">
        <v>198</v>
      </c>
      <c r="J62" s="963">
        <v>2</v>
      </c>
      <c r="K62" s="1057">
        <v>45444</v>
      </c>
      <c r="L62" s="1057">
        <v>45808</v>
      </c>
      <c r="M62" s="964">
        <f t="shared" si="2"/>
        <v>52</v>
      </c>
      <c r="N62" s="1061">
        <v>0</v>
      </c>
      <c r="O62" s="962" t="s">
        <v>200</v>
      </c>
      <c r="P62" s="364">
        <f t="shared" si="1"/>
        <v>0</v>
      </c>
      <c r="Q62" s="965" t="str">
        <f>IF(ISNUMBER(P62),IF(P62=100%,"CUMPLIDA",IF(AND(ISNUMBER(L62),ISNUMBER(CGR!$P$4)), IF(L62&lt;CGR!$P$4,"INCUMPLIDA","PROCESO"), "VERIFICAR FECHA")),"SIN VALOR AVANCE")</f>
        <v>PROCESO</v>
      </c>
    </row>
    <row r="63" spans="1:17" ht="195.75" x14ac:dyDescent="0.2">
      <c r="A63" s="987" t="s">
        <v>17</v>
      </c>
      <c r="B63" s="988" t="s">
        <v>13</v>
      </c>
      <c r="C63" s="1263"/>
      <c r="D63" s="1263"/>
      <c r="E63" s="1262"/>
      <c r="F63" s="1269"/>
      <c r="G63" s="1262"/>
      <c r="H63" s="362" t="s">
        <v>201</v>
      </c>
      <c r="I63" s="962" t="s">
        <v>198</v>
      </c>
      <c r="J63" s="963">
        <v>2</v>
      </c>
      <c r="K63" s="1057">
        <v>45809</v>
      </c>
      <c r="L63" s="1057">
        <v>46022</v>
      </c>
      <c r="M63" s="964">
        <f t="shared" si="2"/>
        <v>30.428571428571427</v>
      </c>
      <c r="N63" s="1061">
        <v>0</v>
      </c>
      <c r="O63" s="962" t="s">
        <v>202</v>
      </c>
      <c r="P63" s="364">
        <f t="shared" si="1"/>
        <v>0</v>
      </c>
      <c r="Q63" s="965" t="str">
        <f>IF(ISNUMBER(P63),IF(P63=100%,"CUMPLIDA",IF(AND(ISNUMBER(L63),ISNUMBER(CGR!$P$4)), IF(L63&lt;CGR!$P$4,"INCUMPLIDA","PROCESO"), "VERIFICAR FECHA")),"SIN VALOR AVANCE")</f>
        <v>PROCESO</v>
      </c>
    </row>
    <row r="64" spans="1:17" ht="105.75" customHeight="1" x14ac:dyDescent="0.2">
      <c r="A64" s="987" t="s">
        <v>17</v>
      </c>
      <c r="B64" s="988" t="s">
        <v>13</v>
      </c>
      <c r="C64" s="1263" t="s">
        <v>203</v>
      </c>
      <c r="D64" s="1263" t="s">
        <v>204</v>
      </c>
      <c r="E64" s="1262" t="s">
        <v>205</v>
      </c>
      <c r="F64" s="1262" t="s">
        <v>206</v>
      </c>
      <c r="G64" s="362" t="s">
        <v>207</v>
      </c>
      <c r="H64" s="362" t="s">
        <v>208</v>
      </c>
      <c r="I64" s="962" t="s">
        <v>209</v>
      </c>
      <c r="J64" s="963">
        <v>1</v>
      </c>
      <c r="K64" s="1057">
        <v>43862</v>
      </c>
      <c r="L64" s="1057">
        <v>43920</v>
      </c>
      <c r="M64" s="964">
        <f t="shared" si="2"/>
        <v>8.2857142857142865</v>
      </c>
      <c r="N64" s="1061">
        <v>1</v>
      </c>
      <c r="O64" s="962" t="s">
        <v>210</v>
      </c>
      <c r="P64" s="364">
        <f t="shared" si="1"/>
        <v>1</v>
      </c>
      <c r="Q64" s="965" t="str">
        <f>IF(ISNUMBER(P64),IF(P64=100%,"CUMPLIDA",IF(AND(ISNUMBER(L64),ISNUMBER(CGR!$P$4)), IF(L64&lt;CGR!$P$4,"INCUMPLIDA","PROCESO"), "VERIFICAR FECHA")),"SIN VALOR AVANCE")</f>
        <v>CUMPLIDA</v>
      </c>
    </row>
    <row r="65" spans="1:17" ht="120.75" x14ac:dyDescent="0.2">
      <c r="A65" s="987" t="s">
        <v>17</v>
      </c>
      <c r="B65" s="988" t="s">
        <v>13</v>
      </c>
      <c r="C65" s="1263"/>
      <c r="D65" s="1263"/>
      <c r="E65" s="1262"/>
      <c r="F65" s="1262"/>
      <c r="G65" s="362" t="s">
        <v>211</v>
      </c>
      <c r="H65" s="362" t="s">
        <v>91</v>
      </c>
      <c r="I65" s="962" t="s">
        <v>92</v>
      </c>
      <c r="J65" s="963">
        <v>1</v>
      </c>
      <c r="K65" s="1057">
        <v>45231</v>
      </c>
      <c r="L65" s="1057">
        <v>45504</v>
      </c>
      <c r="M65" s="964">
        <f t="shared" si="2"/>
        <v>39</v>
      </c>
      <c r="N65" s="1061">
        <v>1</v>
      </c>
      <c r="O65" s="962" t="s">
        <v>210</v>
      </c>
      <c r="P65" s="364">
        <f t="shared" si="1"/>
        <v>1</v>
      </c>
      <c r="Q65" s="965" t="str">
        <f>IF(ISNUMBER(P65),IF(P65=100%,"CUMPLIDA",IF(AND(ISNUMBER(L65),ISNUMBER(CGR!$P$4)), IF(L65&lt;CGR!$P$4,"INCUMPLIDA","PROCESO"), "VERIFICAR FECHA")),"SIN VALOR AVANCE")</f>
        <v>CUMPLIDA</v>
      </c>
    </row>
    <row r="66" spans="1:17" ht="285.75" x14ac:dyDescent="0.2">
      <c r="A66" s="987" t="s">
        <v>17</v>
      </c>
      <c r="B66" s="988" t="s">
        <v>13</v>
      </c>
      <c r="C66" s="1263"/>
      <c r="D66" s="1263"/>
      <c r="E66" s="1262"/>
      <c r="F66" s="1262"/>
      <c r="G66" s="1262" t="s">
        <v>212</v>
      </c>
      <c r="H66" s="992" t="s">
        <v>95</v>
      </c>
      <c r="I66" s="993" t="s">
        <v>96</v>
      </c>
      <c r="J66" s="963">
        <v>1</v>
      </c>
      <c r="K66" s="1057">
        <v>45231</v>
      </c>
      <c r="L66" s="1057">
        <v>45504</v>
      </c>
      <c r="M66" s="964">
        <f t="shared" si="2"/>
        <v>39</v>
      </c>
      <c r="N66" s="1061">
        <v>1</v>
      </c>
      <c r="O66" s="962" t="s">
        <v>166</v>
      </c>
      <c r="P66" s="364">
        <f t="shared" si="1"/>
        <v>1</v>
      </c>
      <c r="Q66" s="965" t="str">
        <f>IF(ISNUMBER(P66),IF(P66=100%,"CUMPLIDA",IF(AND(ISNUMBER(L66),ISNUMBER(CGR!$P$4)), IF(L66&lt;CGR!$P$4,"INCUMPLIDA","PROCESO"), "VERIFICAR FECHA")),"SIN VALOR AVANCE")</f>
        <v>CUMPLIDA</v>
      </c>
    </row>
    <row r="67" spans="1:17" ht="285.75" x14ac:dyDescent="0.2">
      <c r="A67" s="987" t="s">
        <v>17</v>
      </c>
      <c r="B67" s="988" t="s">
        <v>13</v>
      </c>
      <c r="C67" s="1263"/>
      <c r="D67" s="1263"/>
      <c r="E67" s="1262"/>
      <c r="F67" s="1262"/>
      <c r="G67" s="1262"/>
      <c r="H67" s="992" t="s">
        <v>167</v>
      </c>
      <c r="I67" s="993" t="s">
        <v>168</v>
      </c>
      <c r="J67" s="963">
        <v>1</v>
      </c>
      <c r="K67" s="1057">
        <v>45231</v>
      </c>
      <c r="L67" s="1057">
        <v>45596</v>
      </c>
      <c r="M67" s="964">
        <f t="shared" si="2"/>
        <v>52.142857142857146</v>
      </c>
      <c r="N67" s="1061">
        <v>1</v>
      </c>
      <c r="O67" s="962" t="s">
        <v>166</v>
      </c>
      <c r="P67" s="364">
        <f t="shared" si="1"/>
        <v>1</v>
      </c>
      <c r="Q67" s="965" t="str">
        <f>IF(ISNUMBER(P67),IF(P67=100%,"CUMPLIDA",IF(AND(ISNUMBER(L67),ISNUMBER(CGR!$P$4)), IF(L67&lt;CGR!$P$4,"INCUMPLIDA","PROCESO"), "VERIFICAR FECHA")),"SIN VALOR AVANCE")</f>
        <v>CUMPLIDA</v>
      </c>
    </row>
    <row r="68" spans="1:17" ht="300.75" x14ac:dyDescent="0.2">
      <c r="A68" s="987" t="s">
        <v>17</v>
      </c>
      <c r="B68" s="988" t="s">
        <v>13</v>
      </c>
      <c r="C68" s="1263"/>
      <c r="D68" s="1263"/>
      <c r="E68" s="1262"/>
      <c r="F68" s="1262"/>
      <c r="G68" s="1262" t="s">
        <v>213</v>
      </c>
      <c r="H68" s="992" t="s">
        <v>170</v>
      </c>
      <c r="I68" s="993" t="s">
        <v>171</v>
      </c>
      <c r="J68" s="963">
        <v>21</v>
      </c>
      <c r="K68" s="1057">
        <v>45505</v>
      </c>
      <c r="L68" s="1057">
        <v>47483</v>
      </c>
      <c r="M68" s="964">
        <f t="shared" si="2"/>
        <v>282.57142857142856</v>
      </c>
      <c r="N68" s="1061">
        <v>1</v>
      </c>
      <c r="O68" s="962" t="s">
        <v>214</v>
      </c>
      <c r="P68" s="364">
        <f t="shared" si="1"/>
        <v>4.7619047619047616E-2</v>
      </c>
      <c r="Q68" s="965" t="str">
        <f>IF(ISNUMBER(P68),IF(P68=100%,"CUMPLIDA",IF(AND(ISNUMBER(L68),ISNUMBER(CGR!$P$4)), IF(L68&lt;CGR!$P$4,"INCUMPLIDA","PROCESO"), "VERIFICAR FECHA")),"SIN VALOR AVANCE")</f>
        <v>PROCESO</v>
      </c>
    </row>
    <row r="69" spans="1:17" ht="285.75" x14ac:dyDescent="0.2">
      <c r="A69" s="987" t="s">
        <v>17</v>
      </c>
      <c r="B69" s="988" t="s">
        <v>13</v>
      </c>
      <c r="C69" s="1263"/>
      <c r="D69" s="1263"/>
      <c r="E69" s="1262"/>
      <c r="F69" s="1262"/>
      <c r="G69" s="1262"/>
      <c r="H69" s="994" t="s">
        <v>173</v>
      </c>
      <c r="I69" s="995" t="s">
        <v>174</v>
      </c>
      <c r="J69" s="963">
        <v>3</v>
      </c>
      <c r="K69" s="1057">
        <v>45505</v>
      </c>
      <c r="L69" s="1057">
        <v>47483</v>
      </c>
      <c r="M69" s="964">
        <f t="shared" si="2"/>
        <v>282.57142857142856</v>
      </c>
      <c r="N69" s="1061">
        <v>3</v>
      </c>
      <c r="O69" s="962" t="s">
        <v>215</v>
      </c>
      <c r="P69" s="364">
        <f t="shared" si="1"/>
        <v>1</v>
      </c>
      <c r="Q69" s="965" t="str">
        <f>IF(ISNUMBER(P69),IF(P69=100%,"CUMPLIDA",IF(AND(ISNUMBER(L69),ISNUMBER(CGR!$P$4)), IF(L69&lt;CGR!$P$4,"INCUMPLIDA","PROCESO"), "VERIFICAR FECHA")),"SIN VALOR AVANCE")</f>
        <v>CUMPLIDA</v>
      </c>
    </row>
    <row r="70" spans="1:17" ht="105.75" customHeight="1" x14ac:dyDescent="0.2">
      <c r="A70" s="987" t="s">
        <v>17</v>
      </c>
      <c r="B70" s="988" t="s">
        <v>13</v>
      </c>
      <c r="C70" s="1263" t="s">
        <v>216</v>
      </c>
      <c r="D70" s="1263" t="s">
        <v>151</v>
      </c>
      <c r="E70" s="1262" t="s">
        <v>217</v>
      </c>
      <c r="F70" s="1262" t="s">
        <v>218</v>
      </c>
      <c r="G70" s="362" t="s">
        <v>219</v>
      </c>
      <c r="H70" s="362" t="s">
        <v>220</v>
      </c>
      <c r="I70" s="962" t="s">
        <v>221</v>
      </c>
      <c r="J70" s="963">
        <v>1</v>
      </c>
      <c r="K70" s="1057">
        <v>42491</v>
      </c>
      <c r="L70" s="1057">
        <v>42582</v>
      </c>
      <c r="M70" s="964">
        <f t="shared" si="2"/>
        <v>13</v>
      </c>
      <c r="N70" s="1061">
        <v>1</v>
      </c>
      <c r="O70" s="962" t="s">
        <v>210</v>
      </c>
      <c r="P70" s="364">
        <f t="shared" si="1"/>
        <v>1</v>
      </c>
      <c r="Q70" s="965" t="str">
        <f>IF(ISNUMBER(P70),IF(P70=100%,"CUMPLIDA",IF(AND(ISNUMBER(L70),ISNUMBER(CGR!$P$4)), IF(L70&lt;CGR!$P$4,"INCUMPLIDA","PROCESO"), "VERIFICAR FECHA")),"SIN VALOR AVANCE")</f>
        <v>CUMPLIDA</v>
      </c>
    </row>
    <row r="71" spans="1:17" ht="210.75" x14ac:dyDescent="0.2">
      <c r="A71" s="987" t="s">
        <v>17</v>
      </c>
      <c r="B71" s="988" t="s">
        <v>13</v>
      </c>
      <c r="C71" s="1263"/>
      <c r="D71" s="1263"/>
      <c r="E71" s="1262"/>
      <c r="F71" s="1262"/>
      <c r="G71" s="362" t="s">
        <v>222</v>
      </c>
      <c r="H71" s="362" t="s">
        <v>91</v>
      </c>
      <c r="I71" s="962" t="s">
        <v>92</v>
      </c>
      <c r="J71" s="967">
        <v>1</v>
      </c>
      <c r="K71" s="1060">
        <v>45231</v>
      </c>
      <c r="L71" s="1060">
        <v>45504</v>
      </c>
      <c r="M71" s="964">
        <f t="shared" si="2"/>
        <v>39</v>
      </c>
      <c r="N71" s="1061">
        <v>1</v>
      </c>
      <c r="O71" s="990" t="s">
        <v>93</v>
      </c>
      <c r="P71" s="364">
        <f t="shared" si="1"/>
        <v>1</v>
      </c>
      <c r="Q71" s="965" t="str">
        <f>IF(ISNUMBER(P71),IF(P71=100%,"CUMPLIDA",IF(AND(ISNUMBER(L71),ISNUMBER(CGR!$P$4)), IF(L71&lt;CGR!$P$4,"INCUMPLIDA","PROCESO"), "VERIFICAR FECHA")),"SIN VALOR AVANCE")</f>
        <v>CUMPLIDA</v>
      </c>
    </row>
    <row r="72" spans="1:17" ht="210.75" x14ac:dyDescent="0.2">
      <c r="A72" s="987" t="s">
        <v>17</v>
      </c>
      <c r="B72" s="988" t="s">
        <v>13</v>
      </c>
      <c r="C72" s="1263"/>
      <c r="D72" s="1263"/>
      <c r="E72" s="1262"/>
      <c r="F72" s="1262"/>
      <c r="G72" s="362" t="s">
        <v>94</v>
      </c>
      <c r="H72" s="362" t="s">
        <v>95</v>
      </c>
      <c r="I72" s="962" t="s">
        <v>96</v>
      </c>
      <c r="J72" s="967">
        <v>1</v>
      </c>
      <c r="K72" s="1060">
        <v>45231</v>
      </c>
      <c r="L72" s="1060">
        <v>45504</v>
      </c>
      <c r="M72" s="964">
        <f t="shared" si="2"/>
        <v>39</v>
      </c>
      <c r="N72" s="1061">
        <v>1</v>
      </c>
      <c r="O72" s="990" t="s">
        <v>93</v>
      </c>
      <c r="P72" s="364">
        <f t="shared" si="1"/>
        <v>1</v>
      </c>
      <c r="Q72" s="965" t="str">
        <f>IF(ISNUMBER(P72),IF(P72=100%,"CUMPLIDA",IF(AND(ISNUMBER(L72),ISNUMBER(CGR!$P$4)), IF(L72&lt;CGR!$P$4,"INCUMPLIDA","PROCESO"), "VERIFICAR FECHA")),"SIN VALOR AVANCE")</f>
        <v>CUMPLIDA</v>
      </c>
    </row>
    <row r="73" spans="1:17" ht="105.75" x14ac:dyDescent="0.2">
      <c r="A73" s="987" t="s">
        <v>17</v>
      </c>
      <c r="B73" s="988" t="s">
        <v>13</v>
      </c>
      <c r="C73" s="1263"/>
      <c r="D73" s="1263"/>
      <c r="E73" s="1262"/>
      <c r="F73" s="1262"/>
      <c r="G73" s="362" t="s">
        <v>97</v>
      </c>
      <c r="H73" s="362" t="s">
        <v>98</v>
      </c>
      <c r="I73" s="962" t="s">
        <v>99</v>
      </c>
      <c r="J73" s="967">
        <v>1</v>
      </c>
      <c r="K73" s="1060">
        <v>45444</v>
      </c>
      <c r="L73" s="1060">
        <v>45747</v>
      </c>
      <c r="M73" s="964">
        <f t="shared" si="2"/>
        <v>43.285714285714285</v>
      </c>
      <c r="N73" s="1061">
        <v>0</v>
      </c>
      <c r="O73" s="990" t="s">
        <v>100</v>
      </c>
      <c r="P73" s="364">
        <f t="shared" si="1"/>
        <v>0</v>
      </c>
      <c r="Q73" s="965" t="str">
        <f>IF(ISNUMBER(P73),IF(P73=100%,"CUMPLIDA",IF(AND(ISNUMBER(L73),ISNUMBER(CGR!$P$4)), IF(L73&lt;CGR!$P$4,"INCUMPLIDA","PROCESO"), "VERIFICAR FECHA")),"SIN VALOR AVANCE")</f>
        <v>PROCESO</v>
      </c>
    </row>
    <row r="74" spans="1:17" ht="135.75" x14ac:dyDescent="0.2">
      <c r="A74" s="987" t="s">
        <v>17</v>
      </c>
      <c r="B74" s="988" t="s">
        <v>13</v>
      </c>
      <c r="C74" s="1263"/>
      <c r="D74" s="1263"/>
      <c r="E74" s="1262"/>
      <c r="F74" s="1262"/>
      <c r="G74" s="362" t="s">
        <v>101</v>
      </c>
      <c r="H74" s="362" t="s">
        <v>101</v>
      </c>
      <c r="I74" s="962" t="s">
        <v>102</v>
      </c>
      <c r="J74" s="967">
        <v>1</v>
      </c>
      <c r="K74" s="1060">
        <v>45444</v>
      </c>
      <c r="L74" s="1060">
        <v>45747</v>
      </c>
      <c r="M74" s="964">
        <f t="shared" si="2"/>
        <v>43.285714285714285</v>
      </c>
      <c r="N74" s="1061">
        <v>0.77</v>
      </c>
      <c r="O74" s="990" t="s">
        <v>103</v>
      </c>
      <c r="P74" s="364">
        <f t="shared" si="1"/>
        <v>0.77</v>
      </c>
      <c r="Q74" s="965" t="str">
        <f>IF(ISNUMBER(P74),IF(P74=100%,"CUMPLIDA",IF(AND(ISNUMBER(L74),ISNUMBER(CGR!$P$4)), IF(L74&lt;CGR!$P$4,"INCUMPLIDA","PROCESO"), "VERIFICAR FECHA")),"SIN VALOR AVANCE")</f>
        <v>PROCESO</v>
      </c>
    </row>
    <row r="75" spans="1:17" ht="105.75" x14ac:dyDescent="0.2">
      <c r="A75" s="987" t="s">
        <v>17</v>
      </c>
      <c r="B75" s="988" t="s">
        <v>13</v>
      </c>
      <c r="C75" s="1263"/>
      <c r="D75" s="1263"/>
      <c r="E75" s="1262"/>
      <c r="F75" s="1262"/>
      <c r="G75" s="362" t="s">
        <v>104</v>
      </c>
      <c r="H75" s="362" t="s">
        <v>104</v>
      </c>
      <c r="I75" s="962" t="s">
        <v>105</v>
      </c>
      <c r="J75" s="967">
        <v>1</v>
      </c>
      <c r="K75" s="1060">
        <v>45444</v>
      </c>
      <c r="L75" s="1060">
        <v>45747</v>
      </c>
      <c r="M75" s="964">
        <f t="shared" si="2"/>
        <v>43.285714285714285</v>
      </c>
      <c r="N75" s="1061">
        <v>0</v>
      </c>
      <c r="O75" s="990" t="s">
        <v>100</v>
      </c>
      <c r="P75" s="364">
        <f t="shared" ref="P75:P138" si="3">N75/J75</f>
        <v>0</v>
      </c>
      <c r="Q75" s="965" t="str">
        <f>IF(ISNUMBER(P75),IF(P75=100%,"CUMPLIDA",IF(AND(ISNUMBER(L75),ISNUMBER(CGR!$P$4)), IF(L75&lt;CGR!$P$4,"INCUMPLIDA","PROCESO"), "VERIFICAR FECHA")),"SIN VALOR AVANCE")</f>
        <v>PROCESO</v>
      </c>
    </row>
    <row r="76" spans="1:17" ht="135.75" x14ac:dyDescent="0.2">
      <c r="A76" s="987" t="s">
        <v>17</v>
      </c>
      <c r="B76" s="988" t="s">
        <v>13</v>
      </c>
      <c r="C76" s="1263"/>
      <c r="D76" s="1263"/>
      <c r="E76" s="1262"/>
      <c r="F76" s="1262"/>
      <c r="G76" s="362" t="s">
        <v>106</v>
      </c>
      <c r="H76" s="362" t="s">
        <v>106</v>
      </c>
      <c r="I76" s="962" t="s">
        <v>107</v>
      </c>
      <c r="J76" s="967">
        <v>1</v>
      </c>
      <c r="K76" s="1060">
        <v>45444</v>
      </c>
      <c r="L76" s="1060">
        <v>45747</v>
      </c>
      <c r="M76" s="964">
        <f t="shared" si="2"/>
        <v>43.285714285714285</v>
      </c>
      <c r="N76" s="1061">
        <v>0.77</v>
      </c>
      <c r="O76" s="990" t="s">
        <v>103</v>
      </c>
      <c r="P76" s="364">
        <f t="shared" si="3"/>
        <v>0.77</v>
      </c>
      <c r="Q76" s="965" t="str">
        <f>IF(ISNUMBER(P76),IF(P76=100%,"CUMPLIDA",IF(AND(ISNUMBER(L76),ISNUMBER(CGR!$P$4)), IF(L76&lt;CGR!$P$4,"INCUMPLIDA","PROCESO"), "VERIFICAR FECHA")),"SIN VALOR AVANCE")</f>
        <v>PROCESO</v>
      </c>
    </row>
    <row r="77" spans="1:17" ht="210.75" x14ac:dyDescent="0.2">
      <c r="A77" s="987" t="s">
        <v>17</v>
      </c>
      <c r="B77" s="988" t="s">
        <v>13</v>
      </c>
      <c r="C77" s="1263"/>
      <c r="D77" s="1263"/>
      <c r="E77" s="1262"/>
      <c r="F77" s="1262"/>
      <c r="G77" s="362" t="s">
        <v>108</v>
      </c>
      <c r="H77" s="362" t="s">
        <v>108</v>
      </c>
      <c r="I77" s="962" t="s">
        <v>109</v>
      </c>
      <c r="J77" s="967">
        <v>1</v>
      </c>
      <c r="K77" s="1060">
        <v>45444</v>
      </c>
      <c r="L77" s="1060">
        <v>45747</v>
      </c>
      <c r="M77" s="964">
        <f t="shared" si="2"/>
        <v>43.285714285714285</v>
      </c>
      <c r="N77" s="1061">
        <v>0.77</v>
      </c>
      <c r="O77" s="990" t="s">
        <v>93</v>
      </c>
      <c r="P77" s="364">
        <f t="shared" si="3"/>
        <v>0.77</v>
      </c>
      <c r="Q77" s="965" t="str">
        <f>IF(ISNUMBER(P77),IF(P77=100%,"CUMPLIDA",IF(AND(ISNUMBER(L77),ISNUMBER(CGR!$P$4)), IF(L77&lt;CGR!$P$4,"INCUMPLIDA","PROCESO"), "VERIFICAR FECHA")),"SIN VALOR AVANCE")</f>
        <v>PROCESO</v>
      </c>
    </row>
    <row r="78" spans="1:17" ht="225.75" x14ac:dyDescent="0.2">
      <c r="A78" s="987" t="s">
        <v>17</v>
      </c>
      <c r="B78" s="988" t="s">
        <v>13</v>
      </c>
      <c r="C78" s="1263"/>
      <c r="D78" s="1263"/>
      <c r="E78" s="1262"/>
      <c r="F78" s="1262"/>
      <c r="G78" s="362" t="s">
        <v>110</v>
      </c>
      <c r="H78" s="362" t="s">
        <v>111</v>
      </c>
      <c r="I78" s="962" t="s">
        <v>112</v>
      </c>
      <c r="J78" s="967">
        <v>2</v>
      </c>
      <c r="K78" s="1060">
        <v>45748</v>
      </c>
      <c r="L78" s="1060">
        <v>45930</v>
      </c>
      <c r="M78" s="964">
        <f t="shared" si="2"/>
        <v>26</v>
      </c>
      <c r="N78" s="1061">
        <v>0</v>
      </c>
      <c r="O78" s="962" t="s">
        <v>223</v>
      </c>
      <c r="P78" s="364">
        <f t="shared" si="3"/>
        <v>0</v>
      </c>
      <c r="Q78" s="965" t="str">
        <f>IF(ISNUMBER(P78),IF(P78=100%,"CUMPLIDA",IF(AND(ISNUMBER(L78),ISNUMBER(CGR!$P$4)), IF(L78&lt;CGR!$P$4,"INCUMPLIDA","PROCESO"), "VERIFICAR FECHA")),"SIN VALOR AVANCE")</f>
        <v>PROCESO</v>
      </c>
    </row>
    <row r="79" spans="1:17" ht="105.75" x14ac:dyDescent="0.2">
      <c r="A79" s="987" t="s">
        <v>17</v>
      </c>
      <c r="B79" s="988" t="s">
        <v>13</v>
      </c>
      <c r="C79" s="1263"/>
      <c r="D79" s="1263"/>
      <c r="E79" s="1262"/>
      <c r="F79" s="1262"/>
      <c r="G79" s="362" t="s">
        <v>114</v>
      </c>
      <c r="H79" s="362" t="s">
        <v>115</v>
      </c>
      <c r="I79" s="962" t="s">
        <v>116</v>
      </c>
      <c r="J79" s="967">
        <v>1</v>
      </c>
      <c r="K79" s="1060">
        <v>45748</v>
      </c>
      <c r="L79" s="1060">
        <v>45930</v>
      </c>
      <c r="M79" s="964">
        <f t="shared" si="2"/>
        <v>26</v>
      </c>
      <c r="N79" s="1061">
        <v>0</v>
      </c>
      <c r="O79" s="990" t="s">
        <v>100</v>
      </c>
      <c r="P79" s="364">
        <f t="shared" si="3"/>
        <v>0</v>
      </c>
      <c r="Q79" s="965" t="str">
        <f>IF(ISNUMBER(P79),IF(P79=100%,"CUMPLIDA",IF(AND(ISNUMBER(L79),ISNUMBER(CGR!$P$4)), IF(L79&lt;CGR!$P$4,"INCUMPLIDA","PROCESO"), "VERIFICAR FECHA")),"SIN VALOR AVANCE")</f>
        <v>PROCESO</v>
      </c>
    </row>
    <row r="80" spans="1:17" ht="300.75" x14ac:dyDescent="0.2">
      <c r="A80" s="987" t="s">
        <v>17</v>
      </c>
      <c r="B80" s="988" t="s">
        <v>13</v>
      </c>
      <c r="C80" s="1263"/>
      <c r="D80" s="1263"/>
      <c r="E80" s="1262"/>
      <c r="F80" s="1262"/>
      <c r="G80" s="362" t="s">
        <v>117</v>
      </c>
      <c r="H80" s="362" t="s">
        <v>118</v>
      </c>
      <c r="I80" s="962" t="s">
        <v>119</v>
      </c>
      <c r="J80" s="967">
        <v>2</v>
      </c>
      <c r="K80" s="1060">
        <v>45748</v>
      </c>
      <c r="L80" s="1060">
        <v>45930</v>
      </c>
      <c r="M80" s="964">
        <f t="shared" si="2"/>
        <v>26</v>
      </c>
      <c r="N80" s="1061">
        <v>0</v>
      </c>
      <c r="O80" s="962" t="s">
        <v>224</v>
      </c>
      <c r="P80" s="364">
        <f t="shared" si="3"/>
        <v>0</v>
      </c>
      <c r="Q80" s="965" t="str">
        <f>IF(ISNUMBER(P80),IF(P80=100%,"CUMPLIDA",IF(AND(ISNUMBER(L80),ISNUMBER(CGR!$P$4)), IF(L80&lt;CGR!$P$4,"INCUMPLIDA","PROCESO"), "VERIFICAR FECHA")),"SIN VALOR AVANCE")</f>
        <v>PROCESO</v>
      </c>
    </row>
    <row r="81" spans="1:17" ht="120.75" x14ac:dyDescent="0.2">
      <c r="A81" s="987" t="s">
        <v>17</v>
      </c>
      <c r="B81" s="988" t="s">
        <v>13</v>
      </c>
      <c r="C81" s="1263"/>
      <c r="D81" s="1263"/>
      <c r="E81" s="1262"/>
      <c r="F81" s="1262"/>
      <c r="G81" s="362" t="s">
        <v>225</v>
      </c>
      <c r="H81" s="362" t="s">
        <v>226</v>
      </c>
      <c r="I81" s="962" t="s">
        <v>227</v>
      </c>
      <c r="J81" s="963">
        <v>5</v>
      </c>
      <c r="K81" s="1057">
        <v>42581</v>
      </c>
      <c r="L81" s="1057">
        <v>42735</v>
      </c>
      <c r="M81" s="964">
        <f t="shared" si="2"/>
        <v>22</v>
      </c>
      <c r="N81" s="1061">
        <v>5</v>
      </c>
      <c r="O81" s="962" t="s">
        <v>228</v>
      </c>
      <c r="P81" s="364">
        <f t="shared" si="3"/>
        <v>1</v>
      </c>
      <c r="Q81" s="965" t="str">
        <f>IF(ISNUMBER(P81),IF(P81=100%,"CUMPLIDA",IF(AND(ISNUMBER(L81),ISNUMBER(CGR!$P$4)), IF(L81&lt;CGR!$P$4,"INCUMPLIDA","PROCESO"), "VERIFICAR FECHA")),"SIN VALOR AVANCE")</f>
        <v>CUMPLIDA</v>
      </c>
    </row>
    <row r="82" spans="1:17" ht="135.75" customHeight="1" x14ac:dyDescent="0.2">
      <c r="A82" s="987" t="s">
        <v>17</v>
      </c>
      <c r="B82" s="988" t="s">
        <v>13</v>
      </c>
      <c r="C82" s="1263" t="s">
        <v>229</v>
      </c>
      <c r="D82" s="1263" t="s">
        <v>230</v>
      </c>
      <c r="E82" s="1262" t="s">
        <v>231</v>
      </c>
      <c r="F82" s="1262" t="s">
        <v>232</v>
      </c>
      <c r="G82" s="362" t="s">
        <v>233</v>
      </c>
      <c r="H82" s="362" t="s">
        <v>91</v>
      </c>
      <c r="I82" s="962" t="s">
        <v>92</v>
      </c>
      <c r="J82" s="967">
        <v>1</v>
      </c>
      <c r="K82" s="1062">
        <v>45231</v>
      </c>
      <c r="L82" s="1062">
        <v>45504</v>
      </c>
      <c r="M82" s="996">
        <f t="shared" si="2"/>
        <v>39</v>
      </c>
      <c r="N82" s="1061">
        <v>1</v>
      </c>
      <c r="O82" s="990" t="s">
        <v>93</v>
      </c>
      <c r="P82" s="364">
        <f t="shared" si="3"/>
        <v>1</v>
      </c>
      <c r="Q82" s="965" t="str">
        <f>IF(ISNUMBER(P82),IF(P82=100%,"CUMPLIDA",IF(AND(ISNUMBER(L82),ISNUMBER(CGR!$P$4)), IF(L82&lt;CGR!$P$4,"INCUMPLIDA","PROCESO"), "VERIFICAR FECHA")),"SIN VALOR AVANCE")</f>
        <v>CUMPLIDA</v>
      </c>
    </row>
    <row r="83" spans="1:17" ht="285.75" x14ac:dyDescent="0.2">
      <c r="A83" s="987" t="s">
        <v>17</v>
      </c>
      <c r="B83" s="988" t="s">
        <v>13</v>
      </c>
      <c r="C83" s="1263"/>
      <c r="D83" s="1263"/>
      <c r="E83" s="1262"/>
      <c r="F83" s="1262"/>
      <c r="G83" s="362" t="s">
        <v>234</v>
      </c>
      <c r="H83" s="362" t="s">
        <v>95</v>
      </c>
      <c r="I83" s="962" t="s">
        <v>96</v>
      </c>
      <c r="J83" s="967">
        <v>1</v>
      </c>
      <c r="K83" s="1062">
        <v>45231</v>
      </c>
      <c r="L83" s="1062">
        <v>45504</v>
      </c>
      <c r="M83" s="996">
        <f t="shared" si="2"/>
        <v>39</v>
      </c>
      <c r="N83" s="1061">
        <v>1</v>
      </c>
      <c r="O83" s="987" t="s">
        <v>235</v>
      </c>
      <c r="P83" s="364">
        <f t="shared" si="3"/>
        <v>1</v>
      </c>
      <c r="Q83" s="965" t="str">
        <f>IF(ISNUMBER(P83),IF(P83=100%,"CUMPLIDA",IF(AND(ISNUMBER(L83),ISNUMBER(CGR!$P$4)), IF(L83&lt;CGR!$P$4,"INCUMPLIDA","PROCESO"), "VERIFICAR FECHA")),"SIN VALOR AVANCE")</f>
        <v>CUMPLIDA</v>
      </c>
    </row>
    <row r="84" spans="1:17" ht="180.75" x14ac:dyDescent="0.2">
      <c r="A84" s="987" t="s">
        <v>17</v>
      </c>
      <c r="B84" s="988" t="s">
        <v>13</v>
      </c>
      <c r="C84" s="1263"/>
      <c r="D84" s="1263"/>
      <c r="E84" s="1262"/>
      <c r="F84" s="1262"/>
      <c r="G84" s="362" t="s">
        <v>97</v>
      </c>
      <c r="H84" s="362" t="s">
        <v>98</v>
      </c>
      <c r="I84" s="962" t="s">
        <v>99</v>
      </c>
      <c r="J84" s="967">
        <v>1</v>
      </c>
      <c r="K84" s="1060">
        <v>45323</v>
      </c>
      <c r="L84" s="1060">
        <v>45747</v>
      </c>
      <c r="M84" s="964">
        <f t="shared" ref="M84:M147" si="4">(L84-K84)/7</f>
        <v>60.571428571428569</v>
      </c>
      <c r="N84" s="1061">
        <v>0</v>
      </c>
      <c r="O84" s="962" t="s">
        <v>236</v>
      </c>
      <c r="P84" s="364">
        <f t="shared" si="3"/>
        <v>0</v>
      </c>
      <c r="Q84" s="965" t="str">
        <f>IF(ISNUMBER(P84),IF(P84=100%,"CUMPLIDA",IF(AND(ISNUMBER(L84),ISNUMBER(CGR!$P$4)), IF(L84&lt;CGR!$P$4,"INCUMPLIDA","PROCESO"), "VERIFICAR FECHA")),"SIN VALOR AVANCE")</f>
        <v>PROCESO</v>
      </c>
    </row>
    <row r="85" spans="1:17" ht="135.75" x14ac:dyDescent="0.2">
      <c r="A85" s="987" t="s">
        <v>17</v>
      </c>
      <c r="B85" s="988" t="s">
        <v>13</v>
      </c>
      <c r="C85" s="1263"/>
      <c r="D85" s="1263"/>
      <c r="E85" s="1262"/>
      <c r="F85" s="1262"/>
      <c r="G85" s="362" t="s">
        <v>101</v>
      </c>
      <c r="H85" s="362" t="s">
        <v>101</v>
      </c>
      <c r="I85" s="962" t="s">
        <v>102</v>
      </c>
      <c r="J85" s="967">
        <v>1</v>
      </c>
      <c r="K85" s="1060">
        <v>45323</v>
      </c>
      <c r="L85" s="1060">
        <v>45747</v>
      </c>
      <c r="M85" s="964">
        <f t="shared" si="4"/>
        <v>60.571428571428569</v>
      </c>
      <c r="N85" s="1061">
        <v>0</v>
      </c>
      <c r="O85" s="990" t="s">
        <v>103</v>
      </c>
      <c r="P85" s="364">
        <f t="shared" si="3"/>
        <v>0</v>
      </c>
      <c r="Q85" s="965" t="str">
        <f>IF(ISNUMBER(P85),IF(P85=100%,"CUMPLIDA",IF(AND(ISNUMBER(L85),ISNUMBER(CGR!$P$4)), IF(L85&lt;CGR!$P$4,"INCUMPLIDA","PROCESO"), "VERIFICAR FECHA")),"SIN VALOR AVANCE")</f>
        <v>PROCESO</v>
      </c>
    </row>
    <row r="86" spans="1:17" ht="135.75" x14ac:dyDescent="0.2">
      <c r="A86" s="987" t="s">
        <v>17</v>
      </c>
      <c r="B86" s="988" t="s">
        <v>13</v>
      </c>
      <c r="C86" s="1263"/>
      <c r="D86" s="1263"/>
      <c r="E86" s="1262"/>
      <c r="F86" s="1262"/>
      <c r="G86" s="362" t="s">
        <v>237</v>
      </c>
      <c r="H86" s="362" t="s">
        <v>238</v>
      </c>
      <c r="I86" s="962" t="s">
        <v>239</v>
      </c>
      <c r="J86" s="967">
        <v>1</v>
      </c>
      <c r="K86" s="1060">
        <v>45231</v>
      </c>
      <c r="L86" s="1060">
        <v>45747</v>
      </c>
      <c r="M86" s="964">
        <f t="shared" si="4"/>
        <v>73.714285714285708</v>
      </c>
      <c r="N86" s="1061">
        <v>0</v>
      </c>
      <c r="O86" s="990" t="s">
        <v>103</v>
      </c>
      <c r="P86" s="364">
        <f t="shared" si="3"/>
        <v>0</v>
      </c>
      <c r="Q86" s="965" t="str">
        <f>IF(ISNUMBER(P86),IF(P86=100%,"CUMPLIDA",IF(AND(ISNUMBER(L86),ISNUMBER(CGR!$P$4)), IF(L86&lt;CGR!$P$4,"INCUMPLIDA","PROCESO"), "VERIFICAR FECHA")),"SIN VALOR AVANCE")</f>
        <v>PROCESO</v>
      </c>
    </row>
    <row r="87" spans="1:17" ht="180.75" x14ac:dyDescent="0.2">
      <c r="A87" s="987" t="s">
        <v>17</v>
      </c>
      <c r="B87" s="988" t="s">
        <v>13</v>
      </c>
      <c r="C87" s="1263"/>
      <c r="D87" s="1263"/>
      <c r="E87" s="1262"/>
      <c r="F87" s="1262"/>
      <c r="G87" s="362" t="s">
        <v>104</v>
      </c>
      <c r="H87" s="362" t="s">
        <v>104</v>
      </c>
      <c r="I87" s="962" t="s">
        <v>105</v>
      </c>
      <c r="J87" s="967">
        <v>1</v>
      </c>
      <c r="K87" s="1060">
        <v>45323</v>
      </c>
      <c r="L87" s="1060">
        <v>45747</v>
      </c>
      <c r="M87" s="964">
        <f t="shared" si="4"/>
        <v>60.571428571428569</v>
      </c>
      <c r="N87" s="1061">
        <v>0</v>
      </c>
      <c r="O87" s="962" t="s">
        <v>236</v>
      </c>
      <c r="P87" s="364">
        <f t="shared" si="3"/>
        <v>0</v>
      </c>
      <c r="Q87" s="965" t="str">
        <f>IF(ISNUMBER(P87),IF(P87=100%,"CUMPLIDA",IF(AND(ISNUMBER(L87),ISNUMBER(CGR!$P$4)), IF(L87&lt;CGR!$P$4,"INCUMPLIDA","PROCESO"), "VERIFICAR FECHA")),"SIN VALOR AVANCE")</f>
        <v>PROCESO</v>
      </c>
    </row>
    <row r="88" spans="1:17" ht="135.75" x14ac:dyDescent="0.2">
      <c r="A88" s="987" t="s">
        <v>17</v>
      </c>
      <c r="B88" s="988" t="s">
        <v>13</v>
      </c>
      <c r="C88" s="1263"/>
      <c r="D88" s="1263"/>
      <c r="E88" s="1262"/>
      <c r="F88" s="1262"/>
      <c r="G88" s="362" t="s">
        <v>106</v>
      </c>
      <c r="H88" s="362" t="s">
        <v>106</v>
      </c>
      <c r="I88" s="962" t="s">
        <v>107</v>
      </c>
      <c r="J88" s="967">
        <v>1</v>
      </c>
      <c r="K88" s="1060">
        <v>45231</v>
      </c>
      <c r="L88" s="1060">
        <v>45747</v>
      </c>
      <c r="M88" s="964">
        <f t="shared" si="4"/>
        <v>73.714285714285708</v>
      </c>
      <c r="N88" s="1061">
        <v>0</v>
      </c>
      <c r="O88" s="990" t="s">
        <v>103</v>
      </c>
      <c r="P88" s="364">
        <f t="shared" si="3"/>
        <v>0</v>
      </c>
      <c r="Q88" s="965" t="str">
        <f>IF(ISNUMBER(P88),IF(P88=100%,"CUMPLIDA",IF(AND(ISNUMBER(L88),ISNUMBER(CGR!$P$4)), IF(L88&lt;CGR!$P$4,"INCUMPLIDA","PROCESO"), "VERIFICAR FECHA")),"SIN VALOR AVANCE")</f>
        <v>PROCESO</v>
      </c>
    </row>
    <row r="89" spans="1:17" ht="345.75" x14ac:dyDescent="0.2">
      <c r="A89" s="987" t="s">
        <v>17</v>
      </c>
      <c r="B89" s="988" t="s">
        <v>13</v>
      </c>
      <c r="C89" s="1263"/>
      <c r="D89" s="1263"/>
      <c r="E89" s="1262"/>
      <c r="F89" s="1262"/>
      <c r="G89" s="362" t="s">
        <v>108</v>
      </c>
      <c r="H89" s="362" t="s">
        <v>108</v>
      </c>
      <c r="I89" s="962" t="s">
        <v>109</v>
      </c>
      <c r="J89" s="967">
        <v>1</v>
      </c>
      <c r="K89" s="1060">
        <v>45231</v>
      </c>
      <c r="L89" s="1060">
        <v>45747</v>
      </c>
      <c r="M89" s="964">
        <f t="shared" si="4"/>
        <v>73.714285714285708</v>
      </c>
      <c r="N89" s="1061">
        <v>0</v>
      </c>
      <c r="O89" s="962" t="s">
        <v>240</v>
      </c>
      <c r="P89" s="364">
        <f t="shared" si="3"/>
        <v>0</v>
      </c>
      <c r="Q89" s="965" t="str">
        <f>IF(ISNUMBER(P89),IF(P89=100%,"CUMPLIDA",IF(AND(ISNUMBER(L89),ISNUMBER(CGR!$P$4)), IF(L89&lt;CGR!$P$4,"INCUMPLIDA","PROCESO"), "VERIFICAR FECHA")),"SIN VALOR AVANCE")</f>
        <v>PROCESO</v>
      </c>
    </row>
    <row r="90" spans="1:17" ht="195.75" x14ac:dyDescent="0.2">
      <c r="A90" s="987" t="s">
        <v>17</v>
      </c>
      <c r="B90" s="988" t="s">
        <v>13</v>
      </c>
      <c r="C90" s="1263"/>
      <c r="D90" s="1263"/>
      <c r="E90" s="1262"/>
      <c r="F90" s="1262"/>
      <c r="G90" s="362" t="s">
        <v>110</v>
      </c>
      <c r="H90" s="362" t="s">
        <v>111</v>
      </c>
      <c r="I90" s="962" t="s">
        <v>112</v>
      </c>
      <c r="J90" s="967">
        <v>11</v>
      </c>
      <c r="K90" s="1060">
        <v>46113</v>
      </c>
      <c r="L90" s="1060">
        <v>47118</v>
      </c>
      <c r="M90" s="964">
        <f t="shared" si="4"/>
        <v>143.57142857142858</v>
      </c>
      <c r="N90" s="1061">
        <v>0</v>
      </c>
      <c r="O90" s="962" t="s">
        <v>241</v>
      </c>
      <c r="P90" s="364">
        <f t="shared" si="3"/>
        <v>0</v>
      </c>
      <c r="Q90" s="965" t="str">
        <f>IF(ISNUMBER(P90),IF(P90=100%,"CUMPLIDA",IF(AND(ISNUMBER(L90),ISNUMBER(CGR!$P$4)), IF(L90&lt;CGR!$P$4,"INCUMPLIDA","PROCESO"), "VERIFICAR FECHA")),"SIN VALOR AVANCE")</f>
        <v>PROCESO</v>
      </c>
    </row>
    <row r="91" spans="1:17" ht="180.75" x14ac:dyDescent="0.2">
      <c r="A91" s="987" t="s">
        <v>17</v>
      </c>
      <c r="B91" s="988" t="s">
        <v>13</v>
      </c>
      <c r="C91" s="1263"/>
      <c r="D91" s="1263"/>
      <c r="E91" s="1262"/>
      <c r="F91" s="1262"/>
      <c r="G91" s="362" t="s">
        <v>114</v>
      </c>
      <c r="H91" s="362" t="s">
        <v>115</v>
      </c>
      <c r="I91" s="962" t="s">
        <v>116</v>
      </c>
      <c r="J91" s="967">
        <v>1</v>
      </c>
      <c r="K91" s="1060">
        <v>46113</v>
      </c>
      <c r="L91" s="1060">
        <v>47118</v>
      </c>
      <c r="M91" s="964">
        <f t="shared" si="4"/>
        <v>143.57142857142858</v>
      </c>
      <c r="N91" s="1061">
        <v>0</v>
      </c>
      <c r="O91" s="962" t="s">
        <v>236</v>
      </c>
      <c r="P91" s="364">
        <f t="shared" si="3"/>
        <v>0</v>
      </c>
      <c r="Q91" s="965" t="str">
        <f>IF(ISNUMBER(P91),IF(P91=100%,"CUMPLIDA",IF(AND(ISNUMBER(L91),ISNUMBER(CGR!$P$4)), IF(L91&lt;CGR!$P$4,"INCUMPLIDA","PROCESO"), "VERIFICAR FECHA")),"SIN VALOR AVANCE")</f>
        <v>PROCESO</v>
      </c>
    </row>
    <row r="92" spans="1:17" ht="375.75" x14ac:dyDescent="0.2">
      <c r="A92" s="987" t="s">
        <v>17</v>
      </c>
      <c r="B92" s="988" t="s">
        <v>13</v>
      </c>
      <c r="C92" s="1263"/>
      <c r="D92" s="1263"/>
      <c r="E92" s="1262"/>
      <c r="F92" s="1262"/>
      <c r="G92" s="362" t="s">
        <v>117</v>
      </c>
      <c r="H92" s="362" t="s">
        <v>118</v>
      </c>
      <c r="I92" s="962" t="s">
        <v>119</v>
      </c>
      <c r="J92" s="967">
        <v>2</v>
      </c>
      <c r="K92" s="1060">
        <v>46113</v>
      </c>
      <c r="L92" s="1060">
        <v>47118</v>
      </c>
      <c r="M92" s="964">
        <f t="shared" si="4"/>
        <v>143.57142857142858</v>
      </c>
      <c r="N92" s="1061">
        <v>0</v>
      </c>
      <c r="O92" s="962" t="s">
        <v>242</v>
      </c>
      <c r="P92" s="364">
        <f t="shared" si="3"/>
        <v>0</v>
      </c>
      <c r="Q92" s="965" t="str">
        <f>IF(ISNUMBER(P92),IF(P92=100%,"CUMPLIDA",IF(AND(ISNUMBER(L92),ISNUMBER(CGR!$P$4)), IF(L92&lt;CGR!$P$4,"INCUMPLIDA","PROCESO"), "VERIFICAR FECHA")),"SIN VALOR AVANCE")</f>
        <v>PROCESO</v>
      </c>
    </row>
    <row r="93" spans="1:17" ht="210.75" x14ac:dyDescent="0.2">
      <c r="A93" s="987" t="s">
        <v>17</v>
      </c>
      <c r="B93" s="988" t="s">
        <v>13</v>
      </c>
      <c r="C93" s="1263"/>
      <c r="D93" s="1263"/>
      <c r="E93" s="1262"/>
      <c r="F93" s="1262"/>
      <c r="G93" s="362" t="s">
        <v>243</v>
      </c>
      <c r="H93" s="362" t="s">
        <v>91</v>
      </c>
      <c r="I93" s="962" t="s">
        <v>92</v>
      </c>
      <c r="J93" s="967">
        <v>1</v>
      </c>
      <c r="K93" s="1060">
        <v>45231</v>
      </c>
      <c r="L93" s="1060">
        <v>45504</v>
      </c>
      <c r="M93" s="964">
        <f t="shared" si="4"/>
        <v>39</v>
      </c>
      <c r="N93" s="1061">
        <v>1</v>
      </c>
      <c r="O93" s="990" t="s">
        <v>93</v>
      </c>
      <c r="P93" s="364">
        <f t="shared" si="3"/>
        <v>1</v>
      </c>
      <c r="Q93" s="965" t="str">
        <f>IF(ISNUMBER(P93),IF(P93=100%,"CUMPLIDA",IF(AND(ISNUMBER(L93),ISNUMBER(CGR!$P$4)), IF(L93&lt;CGR!$P$4,"INCUMPLIDA","PROCESO"), "VERIFICAR FECHA")),"SIN VALOR AVANCE")</f>
        <v>CUMPLIDA</v>
      </c>
    </row>
    <row r="94" spans="1:17" ht="270.75" x14ac:dyDescent="0.2">
      <c r="A94" s="987" t="s">
        <v>17</v>
      </c>
      <c r="B94" s="988" t="s">
        <v>13</v>
      </c>
      <c r="C94" s="1263"/>
      <c r="D94" s="1263"/>
      <c r="E94" s="1262"/>
      <c r="F94" s="1262"/>
      <c r="G94" s="362" t="s">
        <v>244</v>
      </c>
      <c r="H94" s="362" t="s">
        <v>95</v>
      </c>
      <c r="I94" s="962" t="s">
        <v>96</v>
      </c>
      <c r="J94" s="967">
        <v>1</v>
      </c>
      <c r="K94" s="1060">
        <v>45231</v>
      </c>
      <c r="L94" s="1060">
        <v>45504</v>
      </c>
      <c r="M94" s="964">
        <f t="shared" si="4"/>
        <v>39</v>
      </c>
      <c r="N94" s="1061">
        <v>1</v>
      </c>
      <c r="O94" s="987" t="s">
        <v>245</v>
      </c>
      <c r="P94" s="364">
        <f t="shared" si="3"/>
        <v>1</v>
      </c>
      <c r="Q94" s="965" t="str">
        <f>IF(ISNUMBER(P94),IF(P94=100%,"CUMPLIDA",IF(AND(ISNUMBER(L94),ISNUMBER(CGR!$P$4)), IF(L94&lt;CGR!$P$4,"INCUMPLIDA","PROCESO"), "VERIFICAR FECHA")),"SIN VALOR AVANCE")</f>
        <v>CUMPLIDA</v>
      </c>
    </row>
    <row r="95" spans="1:17" ht="180.75" x14ac:dyDescent="0.2">
      <c r="A95" s="987" t="s">
        <v>17</v>
      </c>
      <c r="B95" s="988" t="s">
        <v>13</v>
      </c>
      <c r="C95" s="1263"/>
      <c r="D95" s="1263"/>
      <c r="E95" s="1262"/>
      <c r="F95" s="1262"/>
      <c r="G95" s="362" t="s">
        <v>97</v>
      </c>
      <c r="H95" s="362" t="s">
        <v>98</v>
      </c>
      <c r="I95" s="962" t="s">
        <v>99</v>
      </c>
      <c r="J95" s="967">
        <v>1</v>
      </c>
      <c r="K95" s="1060">
        <v>45323</v>
      </c>
      <c r="L95" s="1060">
        <v>45747</v>
      </c>
      <c r="M95" s="964">
        <f t="shared" si="4"/>
        <v>60.571428571428569</v>
      </c>
      <c r="N95" s="1061">
        <v>0</v>
      </c>
      <c r="O95" s="962" t="s">
        <v>236</v>
      </c>
      <c r="P95" s="364">
        <f t="shared" si="3"/>
        <v>0</v>
      </c>
      <c r="Q95" s="965" t="str">
        <f>IF(ISNUMBER(P95),IF(P95=100%,"CUMPLIDA",IF(AND(ISNUMBER(L95),ISNUMBER(CGR!$P$4)), IF(L95&lt;CGR!$P$4,"INCUMPLIDA","PROCESO"), "VERIFICAR FECHA")),"SIN VALOR AVANCE")</f>
        <v>PROCESO</v>
      </c>
    </row>
    <row r="96" spans="1:17" ht="135.75" x14ac:dyDescent="0.2">
      <c r="A96" s="987" t="s">
        <v>17</v>
      </c>
      <c r="B96" s="988" t="s">
        <v>13</v>
      </c>
      <c r="C96" s="1263"/>
      <c r="D96" s="1263"/>
      <c r="E96" s="1262"/>
      <c r="F96" s="1262"/>
      <c r="G96" s="362" t="s">
        <v>101</v>
      </c>
      <c r="H96" s="362" t="s">
        <v>101</v>
      </c>
      <c r="I96" s="962" t="s">
        <v>102</v>
      </c>
      <c r="J96" s="967">
        <v>1</v>
      </c>
      <c r="K96" s="1060">
        <v>45323</v>
      </c>
      <c r="L96" s="1060">
        <v>45747</v>
      </c>
      <c r="M96" s="964">
        <f t="shared" si="4"/>
        <v>60.571428571428569</v>
      </c>
      <c r="N96" s="1061">
        <v>0</v>
      </c>
      <c r="O96" s="990" t="s">
        <v>103</v>
      </c>
      <c r="P96" s="364">
        <f t="shared" si="3"/>
        <v>0</v>
      </c>
      <c r="Q96" s="965" t="str">
        <f>IF(ISNUMBER(P96),IF(P96=100%,"CUMPLIDA",IF(AND(ISNUMBER(L96),ISNUMBER(CGR!$P$4)), IF(L96&lt;CGR!$P$4,"INCUMPLIDA","PROCESO"), "VERIFICAR FECHA")),"SIN VALOR AVANCE")</f>
        <v>PROCESO</v>
      </c>
    </row>
    <row r="97" spans="1:17" ht="135.75" x14ac:dyDescent="0.2">
      <c r="A97" s="987" t="s">
        <v>17</v>
      </c>
      <c r="B97" s="988" t="s">
        <v>13</v>
      </c>
      <c r="C97" s="1263"/>
      <c r="D97" s="1263"/>
      <c r="E97" s="1262"/>
      <c r="F97" s="1262"/>
      <c r="G97" s="362" t="s">
        <v>237</v>
      </c>
      <c r="H97" s="362" t="s">
        <v>238</v>
      </c>
      <c r="I97" s="962" t="s">
        <v>246</v>
      </c>
      <c r="J97" s="967">
        <v>1</v>
      </c>
      <c r="K97" s="1060">
        <v>45231</v>
      </c>
      <c r="L97" s="1060">
        <v>45747</v>
      </c>
      <c r="M97" s="964">
        <f t="shared" si="4"/>
        <v>73.714285714285708</v>
      </c>
      <c r="N97" s="1061">
        <v>0</v>
      </c>
      <c r="O97" s="990" t="s">
        <v>103</v>
      </c>
      <c r="P97" s="364">
        <f t="shared" si="3"/>
        <v>0</v>
      </c>
      <c r="Q97" s="965" t="str">
        <f>IF(ISNUMBER(P97),IF(P97=100%,"CUMPLIDA",IF(AND(ISNUMBER(L97),ISNUMBER(CGR!$P$4)), IF(L97&lt;CGR!$P$4,"INCUMPLIDA","PROCESO"), "VERIFICAR FECHA")),"SIN VALOR AVANCE")</f>
        <v>PROCESO</v>
      </c>
    </row>
    <row r="98" spans="1:17" ht="180.75" x14ac:dyDescent="0.2">
      <c r="A98" s="987" t="s">
        <v>17</v>
      </c>
      <c r="B98" s="988" t="s">
        <v>13</v>
      </c>
      <c r="C98" s="1263"/>
      <c r="D98" s="1263"/>
      <c r="E98" s="1262"/>
      <c r="F98" s="1262"/>
      <c r="G98" s="362" t="s">
        <v>104</v>
      </c>
      <c r="H98" s="362" t="s">
        <v>104</v>
      </c>
      <c r="I98" s="962" t="s">
        <v>247</v>
      </c>
      <c r="J98" s="967">
        <v>1</v>
      </c>
      <c r="K98" s="1060">
        <v>45323</v>
      </c>
      <c r="L98" s="1060">
        <v>45747</v>
      </c>
      <c r="M98" s="964">
        <f t="shared" si="4"/>
        <v>60.571428571428569</v>
      </c>
      <c r="N98" s="1061">
        <v>0</v>
      </c>
      <c r="O98" s="962" t="s">
        <v>236</v>
      </c>
      <c r="P98" s="364">
        <f t="shared" si="3"/>
        <v>0</v>
      </c>
      <c r="Q98" s="965" t="str">
        <f>IF(ISNUMBER(P98),IF(P98=100%,"CUMPLIDA",IF(AND(ISNUMBER(L98),ISNUMBER(CGR!$P$4)), IF(L98&lt;CGR!$P$4,"INCUMPLIDA","PROCESO"), "VERIFICAR FECHA")),"SIN VALOR AVANCE")</f>
        <v>PROCESO</v>
      </c>
    </row>
    <row r="99" spans="1:17" ht="135.75" x14ac:dyDescent="0.2">
      <c r="A99" s="987" t="s">
        <v>17</v>
      </c>
      <c r="B99" s="988" t="s">
        <v>13</v>
      </c>
      <c r="C99" s="1263"/>
      <c r="D99" s="1263"/>
      <c r="E99" s="1262"/>
      <c r="F99" s="1262"/>
      <c r="G99" s="362" t="s">
        <v>106</v>
      </c>
      <c r="H99" s="362" t="s">
        <v>106</v>
      </c>
      <c r="I99" s="962" t="s">
        <v>107</v>
      </c>
      <c r="J99" s="967">
        <v>1</v>
      </c>
      <c r="K99" s="1060">
        <v>45231</v>
      </c>
      <c r="L99" s="1060">
        <v>45747</v>
      </c>
      <c r="M99" s="964">
        <f t="shared" si="4"/>
        <v>73.714285714285708</v>
      </c>
      <c r="N99" s="1061">
        <v>0</v>
      </c>
      <c r="O99" s="990" t="s">
        <v>103</v>
      </c>
      <c r="P99" s="364">
        <f t="shared" si="3"/>
        <v>0</v>
      </c>
      <c r="Q99" s="965" t="str">
        <f>IF(ISNUMBER(P99),IF(P99=100%,"CUMPLIDA",IF(AND(ISNUMBER(L99),ISNUMBER(CGR!$P$4)), IF(L99&lt;CGR!$P$4,"INCUMPLIDA","PROCESO"), "VERIFICAR FECHA")),"SIN VALOR AVANCE")</f>
        <v>PROCESO</v>
      </c>
    </row>
    <row r="100" spans="1:17" ht="345.75" x14ac:dyDescent="0.2">
      <c r="A100" s="987" t="s">
        <v>17</v>
      </c>
      <c r="B100" s="988" t="s">
        <v>13</v>
      </c>
      <c r="C100" s="1263"/>
      <c r="D100" s="1263"/>
      <c r="E100" s="1262"/>
      <c r="F100" s="1262"/>
      <c r="G100" s="362" t="s">
        <v>108</v>
      </c>
      <c r="H100" s="362" t="s">
        <v>108</v>
      </c>
      <c r="I100" s="962" t="s">
        <v>109</v>
      </c>
      <c r="J100" s="967">
        <v>1</v>
      </c>
      <c r="K100" s="1060">
        <v>45231</v>
      </c>
      <c r="L100" s="1060">
        <v>45747</v>
      </c>
      <c r="M100" s="964">
        <f t="shared" si="4"/>
        <v>73.714285714285708</v>
      </c>
      <c r="N100" s="1061">
        <v>0</v>
      </c>
      <c r="O100" s="962" t="s">
        <v>248</v>
      </c>
      <c r="P100" s="364">
        <f t="shared" si="3"/>
        <v>0</v>
      </c>
      <c r="Q100" s="965" t="str">
        <f>IF(ISNUMBER(P100),IF(P100=100%,"CUMPLIDA",IF(AND(ISNUMBER(L100),ISNUMBER(CGR!$P$4)), IF(L100&lt;CGR!$P$4,"INCUMPLIDA","PROCESO"), "VERIFICAR FECHA")),"SIN VALOR AVANCE")</f>
        <v>PROCESO</v>
      </c>
    </row>
    <row r="101" spans="1:17" ht="225.75" x14ac:dyDescent="0.2">
      <c r="A101" s="987" t="s">
        <v>17</v>
      </c>
      <c r="B101" s="988" t="s">
        <v>13</v>
      </c>
      <c r="C101" s="1263"/>
      <c r="D101" s="1263"/>
      <c r="E101" s="1262"/>
      <c r="F101" s="1262"/>
      <c r="G101" s="362" t="s">
        <v>110</v>
      </c>
      <c r="H101" s="362" t="s">
        <v>111</v>
      </c>
      <c r="I101" s="962" t="s">
        <v>112</v>
      </c>
      <c r="J101" s="967">
        <v>3</v>
      </c>
      <c r="K101" s="1060">
        <v>46113</v>
      </c>
      <c r="L101" s="1060">
        <v>47118</v>
      </c>
      <c r="M101" s="964">
        <f t="shared" si="4"/>
        <v>143.57142857142858</v>
      </c>
      <c r="N101" s="1061">
        <v>0</v>
      </c>
      <c r="O101" s="962" t="s">
        <v>249</v>
      </c>
      <c r="P101" s="364">
        <f t="shared" si="3"/>
        <v>0</v>
      </c>
      <c r="Q101" s="965" t="str">
        <f>IF(ISNUMBER(P101),IF(P101=100%,"CUMPLIDA",IF(AND(ISNUMBER(L101),ISNUMBER(CGR!$P$4)), IF(L101&lt;CGR!$P$4,"INCUMPLIDA","PROCESO"), "VERIFICAR FECHA")),"SIN VALOR AVANCE")</f>
        <v>PROCESO</v>
      </c>
    </row>
    <row r="102" spans="1:17" ht="195.75" x14ac:dyDescent="0.2">
      <c r="A102" s="987" t="s">
        <v>17</v>
      </c>
      <c r="B102" s="988" t="s">
        <v>13</v>
      </c>
      <c r="C102" s="1263"/>
      <c r="D102" s="1263"/>
      <c r="E102" s="1262"/>
      <c r="F102" s="1262"/>
      <c r="G102" s="362" t="s">
        <v>114</v>
      </c>
      <c r="H102" s="362" t="s">
        <v>115</v>
      </c>
      <c r="I102" s="962" t="s">
        <v>116</v>
      </c>
      <c r="J102" s="967">
        <v>1</v>
      </c>
      <c r="K102" s="1060">
        <v>46113</v>
      </c>
      <c r="L102" s="1060">
        <v>47118</v>
      </c>
      <c r="M102" s="964">
        <f t="shared" si="4"/>
        <v>143.57142857142858</v>
      </c>
      <c r="N102" s="1061">
        <v>0</v>
      </c>
      <c r="O102" s="962" t="s">
        <v>250</v>
      </c>
      <c r="P102" s="364">
        <f t="shared" si="3"/>
        <v>0</v>
      </c>
      <c r="Q102" s="965" t="str">
        <f>IF(ISNUMBER(P102),IF(P102=100%,"CUMPLIDA",IF(AND(ISNUMBER(L102),ISNUMBER(CGR!$P$4)), IF(L102&lt;CGR!$P$4,"INCUMPLIDA","PROCESO"), "VERIFICAR FECHA")),"SIN VALOR AVANCE")</f>
        <v>PROCESO</v>
      </c>
    </row>
    <row r="103" spans="1:17" ht="405.75" x14ac:dyDescent="0.2">
      <c r="A103" s="987" t="s">
        <v>17</v>
      </c>
      <c r="B103" s="988" t="s">
        <v>13</v>
      </c>
      <c r="C103" s="1263"/>
      <c r="D103" s="1263"/>
      <c r="E103" s="1262"/>
      <c r="F103" s="1262"/>
      <c r="G103" s="362" t="s">
        <v>117</v>
      </c>
      <c r="H103" s="362" t="s">
        <v>118</v>
      </c>
      <c r="I103" s="962" t="s">
        <v>119</v>
      </c>
      <c r="J103" s="967">
        <v>2</v>
      </c>
      <c r="K103" s="1060">
        <v>46113</v>
      </c>
      <c r="L103" s="1060">
        <v>47118</v>
      </c>
      <c r="M103" s="964">
        <f t="shared" si="4"/>
        <v>143.57142857142858</v>
      </c>
      <c r="N103" s="1061">
        <v>0</v>
      </c>
      <c r="O103" s="962" t="s">
        <v>251</v>
      </c>
      <c r="P103" s="364">
        <f t="shared" si="3"/>
        <v>0</v>
      </c>
      <c r="Q103" s="965" t="str">
        <f>IF(ISNUMBER(P103),IF(P103=100%,"CUMPLIDA",IF(AND(ISNUMBER(L103),ISNUMBER(CGR!$P$4)), IF(L103&lt;CGR!$P$4,"INCUMPLIDA","PROCESO"), "VERIFICAR FECHA")),"SIN VALOR AVANCE")</f>
        <v>PROCESO</v>
      </c>
    </row>
    <row r="104" spans="1:17" ht="135.75" x14ac:dyDescent="0.2">
      <c r="A104" s="987" t="s">
        <v>17</v>
      </c>
      <c r="B104" s="988" t="s">
        <v>13</v>
      </c>
      <c r="C104" s="1263"/>
      <c r="D104" s="1263"/>
      <c r="E104" s="1262"/>
      <c r="F104" s="1262"/>
      <c r="G104" s="362" t="s">
        <v>252</v>
      </c>
      <c r="H104" s="362" t="s">
        <v>253</v>
      </c>
      <c r="I104" s="962" t="s">
        <v>254</v>
      </c>
      <c r="J104" s="963">
        <v>1</v>
      </c>
      <c r="K104" s="1057">
        <v>42583</v>
      </c>
      <c r="L104" s="1057">
        <v>42825</v>
      </c>
      <c r="M104" s="964">
        <f t="shared" si="4"/>
        <v>34.571428571428569</v>
      </c>
      <c r="N104" s="1061">
        <v>1</v>
      </c>
      <c r="O104" s="962" t="s">
        <v>255</v>
      </c>
      <c r="P104" s="364">
        <f t="shared" si="3"/>
        <v>1</v>
      </c>
      <c r="Q104" s="965" t="str">
        <f>IF(ISNUMBER(P104),IF(P104=100%,"CUMPLIDA",IF(AND(ISNUMBER(L104),ISNUMBER(CGR!$P$4)), IF(L104&lt;CGR!$P$4,"INCUMPLIDA","PROCESO"), "VERIFICAR FECHA")),"SIN VALOR AVANCE")</f>
        <v>CUMPLIDA</v>
      </c>
    </row>
    <row r="105" spans="1:17" ht="120.75" x14ac:dyDescent="0.2">
      <c r="A105" s="987" t="s">
        <v>17</v>
      </c>
      <c r="B105" s="988" t="s">
        <v>13</v>
      </c>
      <c r="C105" s="1263"/>
      <c r="D105" s="1263"/>
      <c r="E105" s="1262"/>
      <c r="F105" s="1262"/>
      <c r="G105" s="362" t="s">
        <v>256</v>
      </c>
      <c r="H105" s="362" t="s">
        <v>257</v>
      </c>
      <c r="I105" s="962" t="s">
        <v>258</v>
      </c>
      <c r="J105" s="963">
        <v>5</v>
      </c>
      <c r="K105" s="1057">
        <v>42581</v>
      </c>
      <c r="L105" s="1057">
        <v>42735</v>
      </c>
      <c r="M105" s="964">
        <f t="shared" si="4"/>
        <v>22</v>
      </c>
      <c r="N105" s="1061">
        <v>5</v>
      </c>
      <c r="O105" s="962" t="s">
        <v>259</v>
      </c>
      <c r="P105" s="364">
        <f t="shared" si="3"/>
        <v>1</v>
      </c>
      <c r="Q105" s="965" t="str">
        <f>IF(ISNUMBER(P105),IF(P105=100%,"CUMPLIDA",IF(AND(ISNUMBER(L105),ISNUMBER(CGR!$P$4)), IF(L105&lt;CGR!$P$4,"INCUMPLIDA","PROCESO"), "VERIFICAR FECHA")),"SIN VALOR AVANCE")</f>
        <v>CUMPLIDA</v>
      </c>
    </row>
    <row r="106" spans="1:17" ht="75" customHeight="1" x14ac:dyDescent="0.2">
      <c r="A106" s="987" t="s">
        <v>17</v>
      </c>
      <c r="B106" s="988" t="s">
        <v>13</v>
      </c>
      <c r="C106" s="1265" t="s">
        <v>260</v>
      </c>
      <c r="D106" s="1265" t="s">
        <v>261</v>
      </c>
      <c r="E106" s="1268" t="s">
        <v>262</v>
      </c>
      <c r="F106" s="1262" t="s">
        <v>263</v>
      </c>
      <c r="G106" s="1272" t="s">
        <v>264</v>
      </c>
      <c r="H106" s="997" t="s">
        <v>265</v>
      </c>
      <c r="I106" s="962" t="s">
        <v>266</v>
      </c>
      <c r="J106" s="963">
        <v>6</v>
      </c>
      <c r="K106" s="1063">
        <v>45292</v>
      </c>
      <c r="L106" s="1063">
        <v>45868</v>
      </c>
      <c r="M106" s="964">
        <f t="shared" si="4"/>
        <v>82.285714285714292</v>
      </c>
      <c r="N106" s="1061">
        <v>4</v>
      </c>
      <c r="O106" s="962" t="s">
        <v>267</v>
      </c>
      <c r="P106" s="364">
        <f t="shared" si="3"/>
        <v>0.66666666666666663</v>
      </c>
      <c r="Q106" s="965" t="str">
        <f>IF(ISNUMBER(P106),IF(P106=100%,"CUMPLIDA",IF(AND(ISNUMBER(L106),ISNUMBER(CGR!$P$4)), IF(L106&lt;CGR!$P$4,"INCUMPLIDA","PROCESO"), "VERIFICAR FECHA")),"SIN VALOR AVANCE")</f>
        <v>PROCESO</v>
      </c>
    </row>
    <row r="107" spans="1:17" ht="120" x14ac:dyDescent="0.2">
      <c r="A107" s="987" t="s">
        <v>17</v>
      </c>
      <c r="B107" s="988" t="s">
        <v>13</v>
      </c>
      <c r="C107" s="1265"/>
      <c r="D107" s="1265"/>
      <c r="E107" s="1268"/>
      <c r="F107" s="1262"/>
      <c r="G107" s="1262"/>
      <c r="H107" s="997" t="s">
        <v>268</v>
      </c>
      <c r="I107" s="962" t="s">
        <v>269</v>
      </c>
      <c r="J107" s="963">
        <v>1</v>
      </c>
      <c r="K107" s="1063">
        <v>45292</v>
      </c>
      <c r="L107" s="1063">
        <v>45868</v>
      </c>
      <c r="M107" s="964">
        <f t="shared" si="4"/>
        <v>82.285714285714292</v>
      </c>
      <c r="N107" s="1061">
        <v>0</v>
      </c>
      <c r="O107" s="962" t="s">
        <v>267</v>
      </c>
      <c r="P107" s="364">
        <f t="shared" si="3"/>
        <v>0</v>
      </c>
      <c r="Q107" s="965" t="str">
        <f>IF(ISNUMBER(P107),IF(P107=100%,"CUMPLIDA",IF(AND(ISNUMBER(L107),ISNUMBER(CGR!$P$4)), IF(L107&lt;CGR!$P$4,"INCUMPLIDA","PROCESO"), "VERIFICAR FECHA")),"SIN VALOR AVANCE")</f>
        <v>PROCESO</v>
      </c>
    </row>
    <row r="108" spans="1:17" ht="256.5" x14ac:dyDescent="0.2">
      <c r="A108" s="987" t="s">
        <v>17</v>
      </c>
      <c r="B108" s="988" t="s">
        <v>13</v>
      </c>
      <c r="C108" s="1265"/>
      <c r="D108" s="1263"/>
      <c r="E108" s="1262"/>
      <c r="F108" s="1262"/>
      <c r="G108" s="997" t="s">
        <v>270</v>
      </c>
      <c r="H108" s="362" t="s">
        <v>271</v>
      </c>
      <c r="I108" s="962" t="s">
        <v>272</v>
      </c>
      <c r="J108" s="963">
        <v>1</v>
      </c>
      <c r="K108" s="1063">
        <v>45306</v>
      </c>
      <c r="L108" s="1063">
        <v>45565</v>
      </c>
      <c r="M108" s="964">
        <f t="shared" si="4"/>
        <v>37</v>
      </c>
      <c r="N108" s="1061">
        <v>1</v>
      </c>
      <c r="O108" s="962" t="s">
        <v>273</v>
      </c>
      <c r="P108" s="364">
        <f t="shared" si="3"/>
        <v>1</v>
      </c>
      <c r="Q108" s="965" t="str">
        <f>IF(ISNUMBER(P108),IF(P108=100%,"CUMPLIDA",IF(AND(ISNUMBER(L108),ISNUMBER(CGR!$P$4)), IF(L108&lt;CGR!$P$4,"INCUMPLIDA","PROCESO"), "VERIFICAR FECHA")),"SIN VALOR AVANCE")</f>
        <v>CUMPLIDA</v>
      </c>
    </row>
    <row r="109" spans="1:17" ht="210.75" customHeight="1" x14ac:dyDescent="0.2">
      <c r="A109" s="998" t="s">
        <v>12</v>
      </c>
      <c r="B109" s="988" t="s">
        <v>13</v>
      </c>
      <c r="C109" s="1263" t="s">
        <v>274</v>
      </c>
      <c r="D109" s="1263" t="s">
        <v>275</v>
      </c>
      <c r="E109" s="1262" t="s">
        <v>276</v>
      </c>
      <c r="F109" s="1262" t="s">
        <v>277</v>
      </c>
      <c r="G109" s="1064" t="s">
        <v>278</v>
      </c>
      <c r="H109" s="1064" t="s">
        <v>279</v>
      </c>
      <c r="I109" s="987" t="s">
        <v>280</v>
      </c>
      <c r="J109" s="989">
        <v>1</v>
      </c>
      <c r="K109" s="1057">
        <v>44136</v>
      </c>
      <c r="L109" s="1057">
        <v>44865</v>
      </c>
      <c r="M109" s="964">
        <f t="shared" si="4"/>
        <v>104.14285714285714</v>
      </c>
      <c r="N109" s="1059">
        <v>1</v>
      </c>
      <c r="O109" s="962" t="s">
        <v>281</v>
      </c>
      <c r="P109" s="364">
        <f t="shared" si="3"/>
        <v>1</v>
      </c>
      <c r="Q109" s="965" t="str">
        <f>IF(ISNUMBER(P109),IF(P109=100%,"CUMPLIDA",IF(AND(ISNUMBER(L109),ISNUMBER(CGR!$P$4)), IF(L109&lt;CGR!$P$4,"INCUMPLIDA","PROCESO"), "VERIFICAR FECHA")),"SIN VALOR AVANCE")</f>
        <v>CUMPLIDA</v>
      </c>
    </row>
    <row r="110" spans="1:17" ht="225.75" x14ac:dyDescent="0.2">
      <c r="A110" s="998" t="s">
        <v>12</v>
      </c>
      <c r="B110" s="988" t="s">
        <v>13</v>
      </c>
      <c r="C110" s="1263"/>
      <c r="D110" s="1263"/>
      <c r="E110" s="1262"/>
      <c r="F110" s="1262"/>
      <c r="G110" s="1064" t="s">
        <v>282</v>
      </c>
      <c r="H110" s="1064" t="s">
        <v>279</v>
      </c>
      <c r="I110" s="987" t="s">
        <v>280</v>
      </c>
      <c r="J110" s="989">
        <v>1</v>
      </c>
      <c r="K110" s="1057">
        <v>44866</v>
      </c>
      <c r="L110" s="1057">
        <v>45838</v>
      </c>
      <c r="M110" s="964">
        <f t="shared" si="4"/>
        <v>138.85714285714286</v>
      </c>
      <c r="N110" s="1059">
        <v>0.59230000000000005</v>
      </c>
      <c r="O110" s="962" t="s">
        <v>283</v>
      </c>
      <c r="P110" s="364">
        <f t="shared" si="3"/>
        <v>0.59230000000000005</v>
      </c>
      <c r="Q110" s="965" t="str">
        <f>IF(ISNUMBER(P110),IF(P110=100%,"CUMPLIDA",IF(AND(ISNUMBER(L110),ISNUMBER(CGR!$P$4)), IF(L110&lt;CGR!$P$4,"INCUMPLIDA","PROCESO"), "VERIFICAR FECHA")),"SIN VALOR AVANCE")</f>
        <v>PROCESO</v>
      </c>
    </row>
    <row r="111" spans="1:17" ht="255.75" x14ac:dyDescent="0.2">
      <c r="A111" s="998" t="s">
        <v>12</v>
      </c>
      <c r="B111" s="988" t="s">
        <v>13</v>
      </c>
      <c r="C111" s="966" t="s">
        <v>284</v>
      </c>
      <c r="D111" s="966" t="s">
        <v>275</v>
      </c>
      <c r="E111" s="362" t="s">
        <v>285</v>
      </c>
      <c r="F111" s="362" t="s">
        <v>286</v>
      </c>
      <c r="G111" s="1064" t="s">
        <v>287</v>
      </c>
      <c r="H111" s="1064" t="s">
        <v>279</v>
      </c>
      <c r="I111" s="987" t="s">
        <v>280</v>
      </c>
      <c r="J111" s="989">
        <v>1</v>
      </c>
      <c r="K111" s="1057">
        <v>44928</v>
      </c>
      <c r="L111" s="1057">
        <v>45838</v>
      </c>
      <c r="M111" s="964">
        <f t="shared" si="4"/>
        <v>130</v>
      </c>
      <c r="N111" s="1059">
        <v>0.97650000000000003</v>
      </c>
      <c r="O111" s="962" t="s">
        <v>288</v>
      </c>
      <c r="P111" s="364">
        <f t="shared" si="3"/>
        <v>0.97650000000000003</v>
      </c>
      <c r="Q111" s="965" t="str">
        <f>IF(ISNUMBER(P111),IF(P111=100%,"CUMPLIDA",IF(AND(ISNUMBER(L111),ISNUMBER(CGR!$P$4)), IF(L111&lt;CGR!$P$4,"INCUMPLIDA","PROCESO"), "VERIFICAR FECHA")),"SIN VALOR AVANCE")</f>
        <v>PROCESO</v>
      </c>
    </row>
    <row r="112" spans="1:17" ht="360.75" x14ac:dyDescent="0.2">
      <c r="A112" s="998" t="s">
        <v>12</v>
      </c>
      <c r="B112" s="988" t="s">
        <v>13</v>
      </c>
      <c r="C112" s="966" t="s">
        <v>289</v>
      </c>
      <c r="D112" s="966" t="s">
        <v>290</v>
      </c>
      <c r="E112" s="362" t="s">
        <v>291</v>
      </c>
      <c r="F112" s="362" t="s">
        <v>292</v>
      </c>
      <c r="G112" s="1064" t="s">
        <v>293</v>
      </c>
      <c r="H112" s="1065" t="s">
        <v>279</v>
      </c>
      <c r="I112" s="987" t="s">
        <v>280</v>
      </c>
      <c r="J112" s="989">
        <v>1</v>
      </c>
      <c r="K112" s="1057">
        <v>44928</v>
      </c>
      <c r="L112" s="1057">
        <v>45838</v>
      </c>
      <c r="M112" s="964">
        <f t="shared" si="4"/>
        <v>130</v>
      </c>
      <c r="N112" s="1059">
        <v>0.97650000000000003</v>
      </c>
      <c r="O112" s="962" t="s">
        <v>294</v>
      </c>
      <c r="P112" s="364">
        <f t="shared" si="3"/>
        <v>0.97650000000000003</v>
      </c>
      <c r="Q112" s="965" t="str">
        <f>IF(ISNUMBER(P112),IF(P112=100%,"CUMPLIDA",IF(AND(ISNUMBER(L112),ISNUMBER(CGR!$P$4)), IF(L112&lt;CGR!$P$4,"INCUMPLIDA","PROCESO"), "VERIFICAR FECHA")),"SIN VALOR AVANCE")</f>
        <v>PROCESO</v>
      </c>
    </row>
    <row r="113" spans="1:19" ht="165.75" x14ac:dyDescent="0.2">
      <c r="A113" s="998" t="s">
        <v>12</v>
      </c>
      <c r="B113" s="988" t="s">
        <v>13</v>
      </c>
      <c r="C113" s="966" t="s">
        <v>295</v>
      </c>
      <c r="D113" s="966" t="s">
        <v>296</v>
      </c>
      <c r="E113" s="362" t="s">
        <v>297</v>
      </c>
      <c r="F113" s="362" t="s">
        <v>298</v>
      </c>
      <c r="G113" s="1064" t="s">
        <v>299</v>
      </c>
      <c r="H113" s="1064" t="s">
        <v>300</v>
      </c>
      <c r="I113" s="987" t="s">
        <v>301</v>
      </c>
      <c r="J113" s="989">
        <v>1</v>
      </c>
      <c r="K113" s="1057">
        <v>44928</v>
      </c>
      <c r="L113" s="1057">
        <v>45869</v>
      </c>
      <c r="M113" s="964">
        <f t="shared" si="4"/>
        <v>134.42857142857142</v>
      </c>
      <c r="N113" s="1059">
        <v>0.6482</v>
      </c>
      <c r="O113" s="962" t="s">
        <v>302</v>
      </c>
      <c r="P113" s="364">
        <f t="shared" si="3"/>
        <v>0.6482</v>
      </c>
      <c r="Q113" s="965" t="str">
        <f>IF(ISNUMBER(P113),IF(P113=100%,"CUMPLIDA",IF(AND(ISNUMBER(L113),ISNUMBER(CGR!$P$4)), IF(L113&lt;CGR!$P$4,"INCUMPLIDA","PROCESO"), "VERIFICAR FECHA")),"SIN VALOR AVANCE")</f>
        <v>PROCESO</v>
      </c>
    </row>
    <row r="114" spans="1:19" ht="195.75" x14ac:dyDescent="0.2">
      <c r="A114" s="998" t="s">
        <v>12</v>
      </c>
      <c r="B114" s="988" t="s">
        <v>13</v>
      </c>
      <c r="C114" s="999" t="s">
        <v>303</v>
      </c>
      <c r="D114" s="999" t="s">
        <v>304</v>
      </c>
      <c r="E114" s="1000" t="s">
        <v>305</v>
      </c>
      <c r="F114" s="1001" t="s">
        <v>306</v>
      </c>
      <c r="G114" s="1064" t="s">
        <v>307</v>
      </c>
      <c r="H114" s="1065" t="s">
        <v>300</v>
      </c>
      <c r="I114" s="1066" t="s">
        <v>308</v>
      </c>
      <c r="J114" s="989">
        <v>1</v>
      </c>
      <c r="K114" s="1057">
        <v>44928</v>
      </c>
      <c r="L114" s="1057">
        <v>45869</v>
      </c>
      <c r="M114" s="964">
        <f t="shared" si="4"/>
        <v>134.42857142857142</v>
      </c>
      <c r="N114" s="1059">
        <v>0.99</v>
      </c>
      <c r="O114" s="1002" t="s">
        <v>309</v>
      </c>
      <c r="P114" s="364">
        <f t="shared" si="3"/>
        <v>0.99</v>
      </c>
      <c r="Q114" s="965" t="str">
        <f>IF(ISNUMBER(P114),IF(P114=100%,"CUMPLIDA",IF(AND(ISNUMBER(L114),ISNUMBER(CGR!$P$4)), IF(L114&lt;CGR!$P$4,"INCUMPLIDA","PROCESO"), "VERIFICAR FECHA")),"SIN VALOR AVANCE")</f>
        <v>PROCESO</v>
      </c>
    </row>
    <row r="115" spans="1:19" ht="105.75" customHeight="1" x14ac:dyDescent="0.2">
      <c r="A115" s="998" t="s">
        <v>12</v>
      </c>
      <c r="B115" s="988" t="s">
        <v>13</v>
      </c>
      <c r="C115" s="1263" t="s">
        <v>310</v>
      </c>
      <c r="D115" s="1263" t="s">
        <v>311</v>
      </c>
      <c r="E115" s="1262" t="s">
        <v>312</v>
      </c>
      <c r="F115" s="1262" t="s">
        <v>313</v>
      </c>
      <c r="G115" s="1271" t="s">
        <v>314</v>
      </c>
      <c r="H115" s="1064" t="s">
        <v>315</v>
      </c>
      <c r="I115" s="1067" t="s">
        <v>316</v>
      </c>
      <c r="J115" s="963">
        <v>1</v>
      </c>
      <c r="K115" s="1057">
        <v>42064</v>
      </c>
      <c r="L115" s="1057">
        <v>42277</v>
      </c>
      <c r="M115" s="964">
        <f t="shared" si="4"/>
        <v>30.428571428571427</v>
      </c>
      <c r="N115" s="1061">
        <v>1</v>
      </c>
      <c r="O115" s="1003" t="s">
        <v>317</v>
      </c>
      <c r="P115" s="364">
        <f t="shared" si="3"/>
        <v>1</v>
      </c>
      <c r="Q115" s="965" t="str">
        <f>IF(ISNUMBER(P115),IF(P115=100%,"CUMPLIDA",IF(AND(ISNUMBER(L115),ISNUMBER(CGR!$P$4)), IF(L115&lt;CGR!$P$4,"INCUMPLIDA","PROCESO"), "VERIFICAR FECHA")),"SIN VALOR AVANCE")</f>
        <v>CUMPLIDA</v>
      </c>
      <c r="S115" s="897"/>
    </row>
    <row r="116" spans="1:19" ht="150.75" x14ac:dyDescent="0.2">
      <c r="A116" s="998" t="s">
        <v>12</v>
      </c>
      <c r="B116" s="988" t="s">
        <v>13</v>
      </c>
      <c r="C116" s="1263"/>
      <c r="D116" s="1263"/>
      <c r="E116" s="1262"/>
      <c r="F116" s="1262"/>
      <c r="G116" s="1271"/>
      <c r="H116" s="1064" t="s">
        <v>318</v>
      </c>
      <c r="I116" s="1067" t="s">
        <v>319</v>
      </c>
      <c r="J116" s="963">
        <v>1</v>
      </c>
      <c r="K116" s="1057">
        <v>42064</v>
      </c>
      <c r="L116" s="1057">
        <v>42308</v>
      </c>
      <c r="M116" s="964">
        <f t="shared" si="4"/>
        <v>34.857142857142854</v>
      </c>
      <c r="N116" s="1061">
        <v>1</v>
      </c>
      <c r="O116" s="1003" t="s">
        <v>320</v>
      </c>
      <c r="P116" s="364">
        <f t="shared" si="3"/>
        <v>1</v>
      </c>
      <c r="Q116" s="965" t="str">
        <f>IF(ISNUMBER(P116),IF(P116=100%,"CUMPLIDA",IF(AND(ISNUMBER(L116),ISNUMBER(CGR!$P$4)), IF(L116&lt;CGR!$P$4,"INCUMPLIDA","PROCESO"), "VERIFICAR FECHA")),"SIN VALOR AVANCE")</f>
        <v>CUMPLIDA</v>
      </c>
      <c r="S116" s="897"/>
    </row>
    <row r="117" spans="1:19" ht="345.75" x14ac:dyDescent="0.2">
      <c r="A117" s="998" t="s">
        <v>12</v>
      </c>
      <c r="B117" s="988" t="s">
        <v>13</v>
      </c>
      <c r="C117" s="1263"/>
      <c r="D117" s="1263"/>
      <c r="E117" s="1262"/>
      <c r="F117" s="1262"/>
      <c r="G117" s="1068" t="s">
        <v>321</v>
      </c>
      <c r="H117" s="1068" t="s">
        <v>322</v>
      </c>
      <c r="I117" s="1069" t="s">
        <v>323</v>
      </c>
      <c r="J117" s="1005">
        <v>8902914</v>
      </c>
      <c r="K117" s="1057">
        <v>44928</v>
      </c>
      <c r="L117" s="1057">
        <v>45657</v>
      </c>
      <c r="M117" s="964">
        <f t="shared" si="4"/>
        <v>104.14285714285714</v>
      </c>
      <c r="N117" s="1061">
        <v>8902914</v>
      </c>
      <c r="O117" s="1006" t="s">
        <v>324</v>
      </c>
      <c r="P117" s="364">
        <f t="shared" si="3"/>
        <v>1</v>
      </c>
      <c r="Q117" s="965" t="str">
        <f>IF(ISNUMBER(P117),IF(P117=100%,"CUMPLIDA",IF(AND(ISNUMBER(L117),ISNUMBER(CGR!$P$4)), IF(L117&lt;CGR!$P$4,"INCUMPLIDA","PROCESO"), "VERIFICAR FECHA")),"SIN VALOR AVANCE")</f>
        <v>CUMPLIDA</v>
      </c>
      <c r="S117" s="897"/>
    </row>
    <row r="118" spans="1:19" ht="180.75" x14ac:dyDescent="0.2">
      <c r="A118" s="998" t="s">
        <v>12</v>
      </c>
      <c r="B118" s="988" t="s">
        <v>13</v>
      </c>
      <c r="C118" s="1263"/>
      <c r="D118" s="1263"/>
      <c r="E118" s="1262"/>
      <c r="F118" s="1262"/>
      <c r="G118" s="1068" t="s">
        <v>325</v>
      </c>
      <c r="H118" s="1068" t="s">
        <v>326</v>
      </c>
      <c r="I118" s="1069" t="s">
        <v>327</v>
      </c>
      <c r="J118" s="963">
        <v>1</v>
      </c>
      <c r="K118" s="1057">
        <v>43952</v>
      </c>
      <c r="L118" s="1057">
        <v>44196</v>
      </c>
      <c r="M118" s="964">
        <f t="shared" si="4"/>
        <v>34.857142857142854</v>
      </c>
      <c r="N118" s="1061">
        <v>1</v>
      </c>
      <c r="O118" s="1004" t="s">
        <v>328</v>
      </c>
      <c r="P118" s="364">
        <f t="shared" si="3"/>
        <v>1</v>
      </c>
      <c r="Q118" s="965" t="str">
        <f>IF(ISNUMBER(P118),IF(P118=100%,"CUMPLIDA",IF(AND(ISNUMBER(L118),ISNUMBER(CGR!$P$4)), IF(L118&lt;CGR!$P$4,"INCUMPLIDA","PROCESO"), "VERIFICAR FECHA")),"SIN VALOR AVANCE")</f>
        <v>CUMPLIDA</v>
      </c>
      <c r="S118" s="897"/>
    </row>
    <row r="119" spans="1:19" ht="165.75" customHeight="1" x14ac:dyDescent="0.2">
      <c r="A119" s="998" t="s">
        <v>12</v>
      </c>
      <c r="B119" s="988" t="s">
        <v>13</v>
      </c>
      <c r="C119" s="1263" t="s">
        <v>329</v>
      </c>
      <c r="D119" s="1263" t="s">
        <v>330</v>
      </c>
      <c r="E119" s="1262" t="s">
        <v>331</v>
      </c>
      <c r="F119" s="1262" t="s">
        <v>332</v>
      </c>
      <c r="G119" s="1064" t="s">
        <v>333</v>
      </c>
      <c r="H119" s="1064" t="s">
        <v>334</v>
      </c>
      <c r="I119" s="987" t="s">
        <v>335</v>
      </c>
      <c r="J119" s="963">
        <v>1</v>
      </c>
      <c r="K119" s="1057">
        <v>44172</v>
      </c>
      <c r="L119" s="1057">
        <v>44211</v>
      </c>
      <c r="M119" s="964">
        <f t="shared" si="4"/>
        <v>5.5714285714285712</v>
      </c>
      <c r="N119" s="1061">
        <v>1</v>
      </c>
      <c r="O119" s="962" t="s">
        <v>336</v>
      </c>
      <c r="P119" s="364">
        <f t="shared" si="3"/>
        <v>1</v>
      </c>
      <c r="Q119" s="965" t="str">
        <f>IF(ISNUMBER(P119),IF(P119=100%,"CUMPLIDA",IF(AND(ISNUMBER(L119),ISNUMBER(CGR!$P$4)), IF(L119&lt;CGR!$P$4,"INCUMPLIDA","PROCESO"), "VERIFICAR FECHA")),"SIN VALOR AVANCE")</f>
        <v>CUMPLIDA</v>
      </c>
    </row>
    <row r="120" spans="1:19" ht="195.75" x14ac:dyDescent="0.2">
      <c r="A120" s="998" t="s">
        <v>12</v>
      </c>
      <c r="B120" s="988" t="s">
        <v>13</v>
      </c>
      <c r="C120" s="1263"/>
      <c r="D120" s="1263"/>
      <c r="E120" s="1262"/>
      <c r="F120" s="1262"/>
      <c r="G120" s="1271" t="s">
        <v>337</v>
      </c>
      <c r="H120" s="1064" t="s">
        <v>338</v>
      </c>
      <c r="I120" s="1070" t="s">
        <v>339</v>
      </c>
      <c r="J120" s="989">
        <v>1</v>
      </c>
      <c r="K120" s="1057">
        <v>44928</v>
      </c>
      <c r="L120" s="1057">
        <v>46022</v>
      </c>
      <c r="M120" s="964">
        <f t="shared" si="4"/>
        <v>156.28571428571428</v>
      </c>
      <c r="N120" s="1059">
        <v>1</v>
      </c>
      <c r="O120" s="962" t="s">
        <v>340</v>
      </c>
      <c r="P120" s="364">
        <f t="shared" si="3"/>
        <v>1</v>
      </c>
      <c r="Q120" s="965" t="str">
        <f>IF(ISNUMBER(P120),IF(P120=100%,"CUMPLIDA",IF(AND(ISNUMBER(L120),ISNUMBER(CGR!$P$4)), IF(L120&lt;CGR!$P$4,"INCUMPLIDA","PROCESO"), "VERIFICAR FECHA")),"SIN VALOR AVANCE")</f>
        <v>CUMPLIDA</v>
      </c>
    </row>
    <row r="121" spans="1:19" ht="255.75" x14ac:dyDescent="0.2">
      <c r="A121" s="998" t="s">
        <v>12</v>
      </c>
      <c r="B121" s="988" t="s">
        <v>13</v>
      </c>
      <c r="C121" s="1263"/>
      <c r="D121" s="1263"/>
      <c r="E121" s="1262"/>
      <c r="F121" s="1262"/>
      <c r="G121" s="1271"/>
      <c r="H121" s="1064" t="s">
        <v>341</v>
      </c>
      <c r="I121" s="987" t="s">
        <v>342</v>
      </c>
      <c r="J121" s="989">
        <v>1</v>
      </c>
      <c r="K121" s="1057">
        <v>44928</v>
      </c>
      <c r="L121" s="1057">
        <v>46022</v>
      </c>
      <c r="M121" s="964">
        <f t="shared" si="4"/>
        <v>156.28571428571428</v>
      </c>
      <c r="N121" s="1059">
        <v>0.96850000000000003</v>
      </c>
      <c r="O121" s="962" t="s">
        <v>343</v>
      </c>
      <c r="P121" s="364">
        <f t="shared" si="3"/>
        <v>0.96850000000000003</v>
      </c>
      <c r="Q121" s="965" t="str">
        <f>IF(ISNUMBER(P121),IF(P121=100%,"CUMPLIDA",IF(AND(ISNUMBER(L121),ISNUMBER(CGR!$P$4)), IF(L121&lt;CGR!$P$4,"INCUMPLIDA","PROCESO"), "VERIFICAR FECHA")),"SIN VALOR AVANCE")</f>
        <v>PROCESO</v>
      </c>
    </row>
    <row r="122" spans="1:19" ht="210.75" x14ac:dyDescent="0.2">
      <c r="A122" s="998" t="s">
        <v>12</v>
      </c>
      <c r="B122" s="988" t="s">
        <v>13</v>
      </c>
      <c r="C122" s="1263"/>
      <c r="D122" s="1263"/>
      <c r="E122" s="1262"/>
      <c r="F122" s="1262"/>
      <c r="G122" s="1271" t="s">
        <v>344</v>
      </c>
      <c r="H122" s="1064" t="s">
        <v>338</v>
      </c>
      <c r="I122" s="987" t="s">
        <v>345</v>
      </c>
      <c r="J122" s="989">
        <v>1</v>
      </c>
      <c r="K122" s="1057">
        <v>44928</v>
      </c>
      <c r="L122" s="1057">
        <v>45657</v>
      </c>
      <c r="M122" s="964">
        <f t="shared" si="4"/>
        <v>104.14285714285714</v>
      </c>
      <c r="N122" s="1059">
        <v>1</v>
      </c>
      <c r="O122" s="962" t="s">
        <v>346</v>
      </c>
      <c r="P122" s="364">
        <f t="shared" si="3"/>
        <v>1</v>
      </c>
      <c r="Q122" s="965" t="str">
        <f>IF(ISNUMBER(P122),IF(P122=100%,"CUMPLIDA",IF(AND(ISNUMBER(L122),ISNUMBER(CGR!$P$4)), IF(L122&lt;CGR!$P$4,"INCUMPLIDA","PROCESO"), "VERIFICAR FECHA")),"SIN VALOR AVANCE")</f>
        <v>CUMPLIDA</v>
      </c>
    </row>
    <row r="123" spans="1:19" ht="255.75" x14ac:dyDescent="0.2">
      <c r="A123" s="998" t="s">
        <v>12</v>
      </c>
      <c r="B123" s="988" t="s">
        <v>13</v>
      </c>
      <c r="C123" s="1263"/>
      <c r="D123" s="1263"/>
      <c r="E123" s="1262"/>
      <c r="F123" s="1262"/>
      <c r="G123" s="1271"/>
      <c r="H123" s="1064" t="s">
        <v>341</v>
      </c>
      <c r="I123" s="987" t="s">
        <v>342</v>
      </c>
      <c r="J123" s="989">
        <v>1</v>
      </c>
      <c r="K123" s="1057">
        <v>44928</v>
      </c>
      <c r="L123" s="1057">
        <v>46022</v>
      </c>
      <c r="M123" s="964">
        <f t="shared" si="4"/>
        <v>156.28571428571428</v>
      </c>
      <c r="N123" s="1059">
        <v>1</v>
      </c>
      <c r="O123" s="962" t="s">
        <v>347</v>
      </c>
      <c r="P123" s="364">
        <f t="shared" si="3"/>
        <v>1</v>
      </c>
      <c r="Q123" s="965" t="str">
        <f>IF(ISNUMBER(P123),IF(P123=100%,"CUMPLIDA",IF(AND(ISNUMBER(L123),ISNUMBER(CGR!$P$4)), IF(L123&lt;CGR!$P$4,"INCUMPLIDA","PROCESO"), "VERIFICAR FECHA")),"SIN VALOR AVANCE")</f>
        <v>CUMPLIDA</v>
      </c>
    </row>
    <row r="124" spans="1:19" ht="195.75" x14ac:dyDescent="0.2">
      <c r="A124" s="998" t="s">
        <v>12</v>
      </c>
      <c r="B124" s="988" t="s">
        <v>13</v>
      </c>
      <c r="C124" s="1263"/>
      <c r="D124" s="1263"/>
      <c r="E124" s="1262"/>
      <c r="F124" s="1262"/>
      <c r="G124" s="1064" t="s">
        <v>348</v>
      </c>
      <c r="H124" s="1064" t="s">
        <v>349</v>
      </c>
      <c r="I124" s="987" t="s">
        <v>350</v>
      </c>
      <c r="J124" s="989">
        <v>1</v>
      </c>
      <c r="K124" s="1057">
        <v>44928</v>
      </c>
      <c r="L124" s="1057">
        <v>45838</v>
      </c>
      <c r="M124" s="964">
        <f t="shared" si="4"/>
        <v>130</v>
      </c>
      <c r="N124" s="1059">
        <v>1.29E-2</v>
      </c>
      <c r="O124" s="962" t="s">
        <v>351</v>
      </c>
      <c r="P124" s="364">
        <f t="shared" si="3"/>
        <v>1.29E-2</v>
      </c>
      <c r="Q124" s="965" t="str">
        <f>IF(ISNUMBER(P124),IF(P124=100%,"CUMPLIDA",IF(AND(ISNUMBER(L124),ISNUMBER(CGR!$P$4)), IF(L124&lt;CGR!$P$4,"INCUMPLIDA","PROCESO"), "VERIFICAR FECHA")),"SIN VALOR AVANCE")</f>
        <v>PROCESO</v>
      </c>
    </row>
    <row r="125" spans="1:19" ht="330" x14ac:dyDescent="0.2">
      <c r="A125" s="998" t="s">
        <v>12</v>
      </c>
      <c r="B125" s="988" t="s">
        <v>13</v>
      </c>
      <c r="C125" s="1263"/>
      <c r="D125" s="1263"/>
      <c r="E125" s="1262"/>
      <c r="F125" s="1262"/>
      <c r="G125" s="1271" t="s">
        <v>352</v>
      </c>
      <c r="H125" s="1064" t="s">
        <v>353</v>
      </c>
      <c r="I125" s="987" t="s">
        <v>354</v>
      </c>
      <c r="J125" s="989">
        <v>1</v>
      </c>
      <c r="K125" s="1057">
        <v>44928</v>
      </c>
      <c r="L125" s="1057">
        <v>45838</v>
      </c>
      <c r="M125" s="964">
        <f t="shared" si="4"/>
        <v>130</v>
      </c>
      <c r="N125" s="1059">
        <v>0.1573</v>
      </c>
      <c r="O125" s="962" t="s">
        <v>355</v>
      </c>
      <c r="P125" s="364">
        <f t="shared" si="3"/>
        <v>0.1573</v>
      </c>
      <c r="Q125" s="965" t="str">
        <f>IF(ISNUMBER(P125),IF(P125=100%,"CUMPLIDA",IF(AND(ISNUMBER(L125),ISNUMBER(CGR!$P$4)), IF(L125&lt;CGR!$P$4,"INCUMPLIDA","PROCESO"), "VERIFICAR FECHA")),"SIN VALOR AVANCE")</f>
        <v>PROCESO</v>
      </c>
    </row>
    <row r="126" spans="1:19" ht="180.75" x14ac:dyDescent="0.2">
      <c r="A126" s="998" t="s">
        <v>12</v>
      </c>
      <c r="B126" s="988" t="s">
        <v>13</v>
      </c>
      <c r="C126" s="1263"/>
      <c r="D126" s="1263"/>
      <c r="E126" s="1262"/>
      <c r="F126" s="1262"/>
      <c r="G126" s="1271"/>
      <c r="H126" s="1064" t="s">
        <v>356</v>
      </c>
      <c r="I126" s="987" t="s">
        <v>357</v>
      </c>
      <c r="J126" s="963">
        <v>3</v>
      </c>
      <c r="K126" s="1057">
        <v>44197</v>
      </c>
      <c r="L126" s="1057">
        <v>44651</v>
      </c>
      <c r="M126" s="964">
        <f t="shared" si="4"/>
        <v>64.857142857142861</v>
      </c>
      <c r="N126" s="1061">
        <v>3</v>
      </c>
      <c r="O126" s="962" t="s">
        <v>358</v>
      </c>
      <c r="P126" s="364">
        <f t="shared" si="3"/>
        <v>1</v>
      </c>
      <c r="Q126" s="965" t="str">
        <f>IF(ISNUMBER(P126),IF(P126=100%,"CUMPLIDA",IF(AND(ISNUMBER(L126),ISNUMBER(CGR!$P$4)), IF(L126&lt;CGR!$P$4,"INCUMPLIDA","PROCESO"), "VERIFICAR FECHA")),"SIN VALOR AVANCE")</f>
        <v>CUMPLIDA</v>
      </c>
    </row>
    <row r="127" spans="1:19" ht="135" customHeight="1" x14ac:dyDescent="0.2">
      <c r="A127" s="998" t="s">
        <v>12</v>
      </c>
      <c r="B127" s="988" t="s">
        <v>13</v>
      </c>
      <c r="C127" s="1263" t="s">
        <v>359</v>
      </c>
      <c r="D127" s="1263" t="s">
        <v>360</v>
      </c>
      <c r="E127" s="1262" t="s">
        <v>361</v>
      </c>
      <c r="F127" s="1262" t="s">
        <v>362</v>
      </c>
      <c r="G127" s="1064" t="s">
        <v>363</v>
      </c>
      <c r="H127" s="1064" t="s">
        <v>364</v>
      </c>
      <c r="I127" s="987" t="s">
        <v>365</v>
      </c>
      <c r="J127" s="967">
        <v>1</v>
      </c>
      <c r="K127" s="1057">
        <v>45108</v>
      </c>
      <c r="L127" s="1057">
        <v>45170</v>
      </c>
      <c r="M127" s="964">
        <f t="shared" si="4"/>
        <v>8.8571428571428577</v>
      </c>
      <c r="N127" s="1061">
        <v>1</v>
      </c>
      <c r="O127" s="962" t="s">
        <v>366</v>
      </c>
      <c r="P127" s="364">
        <f t="shared" si="3"/>
        <v>1</v>
      </c>
      <c r="Q127" s="965" t="str">
        <f>IF(ISNUMBER(P127),IF(P127=100%,"CUMPLIDA",IF(AND(ISNUMBER(L127),ISNUMBER(CGR!$P$4)), IF(L127&lt;CGR!$P$4,"INCUMPLIDA","PROCESO"), "VERIFICAR FECHA")),"SIN VALOR AVANCE")</f>
        <v>CUMPLIDA</v>
      </c>
    </row>
    <row r="128" spans="1:19" ht="90.75" customHeight="1" x14ac:dyDescent="0.2">
      <c r="A128" s="998" t="s">
        <v>12</v>
      </c>
      <c r="B128" s="988" t="s">
        <v>13</v>
      </c>
      <c r="C128" s="1263"/>
      <c r="D128" s="1263"/>
      <c r="E128" s="1262"/>
      <c r="F128" s="1262" t="s">
        <v>362</v>
      </c>
      <c r="G128" s="1064" t="s">
        <v>367</v>
      </c>
      <c r="H128" s="1064" t="s">
        <v>368</v>
      </c>
      <c r="I128" s="987" t="s">
        <v>369</v>
      </c>
      <c r="J128" s="967">
        <v>12</v>
      </c>
      <c r="K128" s="1057">
        <v>45154</v>
      </c>
      <c r="L128" s="1057">
        <v>45869</v>
      </c>
      <c r="M128" s="964">
        <f t="shared" si="4"/>
        <v>102.14285714285714</v>
      </c>
      <c r="N128" s="1061">
        <v>8</v>
      </c>
      <c r="O128" s="962" t="s">
        <v>366</v>
      </c>
      <c r="P128" s="364">
        <f t="shared" si="3"/>
        <v>0.66666666666666663</v>
      </c>
      <c r="Q128" s="965" t="str">
        <f>IF(ISNUMBER(P128),IF(P128=100%,"CUMPLIDA",IF(AND(ISNUMBER(L128),ISNUMBER(CGR!$P$4)), IF(L128&lt;CGR!$P$4,"INCUMPLIDA","PROCESO"), "VERIFICAR FECHA")),"SIN VALOR AVANCE")</f>
        <v>PROCESO</v>
      </c>
    </row>
    <row r="129" spans="1:17" ht="105" customHeight="1" x14ac:dyDescent="0.2">
      <c r="A129" s="998" t="s">
        <v>12</v>
      </c>
      <c r="B129" s="988" t="s">
        <v>13</v>
      </c>
      <c r="C129" s="1263"/>
      <c r="D129" s="1263"/>
      <c r="E129" s="1262"/>
      <c r="F129" s="1262" t="s">
        <v>362</v>
      </c>
      <c r="G129" s="1064" t="s">
        <v>370</v>
      </c>
      <c r="H129" s="1064" t="s">
        <v>371</v>
      </c>
      <c r="I129" s="987" t="s">
        <v>372</v>
      </c>
      <c r="J129" s="967">
        <v>4</v>
      </c>
      <c r="K129" s="1057">
        <v>45108</v>
      </c>
      <c r="L129" s="1057">
        <v>45473</v>
      </c>
      <c r="M129" s="964">
        <f t="shared" si="4"/>
        <v>52.142857142857146</v>
      </c>
      <c r="N129" s="1061">
        <v>4</v>
      </c>
      <c r="O129" s="962" t="s">
        <v>366</v>
      </c>
      <c r="P129" s="364">
        <f t="shared" si="3"/>
        <v>1</v>
      </c>
      <c r="Q129" s="965" t="str">
        <f>IF(ISNUMBER(P129),IF(P129=100%,"CUMPLIDA",IF(AND(ISNUMBER(L129),ISNUMBER(CGR!$P$4)), IF(L129&lt;CGR!$P$4,"INCUMPLIDA","PROCESO"), "VERIFICAR FECHA")),"SIN VALOR AVANCE")</f>
        <v>CUMPLIDA</v>
      </c>
    </row>
    <row r="130" spans="1:17" ht="165.75" customHeight="1" x14ac:dyDescent="0.2">
      <c r="A130" s="998" t="s">
        <v>12</v>
      </c>
      <c r="B130" s="988" t="s">
        <v>13</v>
      </c>
      <c r="C130" s="1263" t="s">
        <v>359</v>
      </c>
      <c r="D130" s="1263" t="s">
        <v>373</v>
      </c>
      <c r="E130" s="1262" t="s">
        <v>374</v>
      </c>
      <c r="F130" s="1262" t="s">
        <v>375</v>
      </c>
      <c r="G130" s="1271" t="s">
        <v>376</v>
      </c>
      <c r="H130" s="1064" t="s">
        <v>377</v>
      </c>
      <c r="I130" s="987" t="s">
        <v>378</v>
      </c>
      <c r="J130" s="967">
        <v>2</v>
      </c>
      <c r="K130" s="1057">
        <v>45092</v>
      </c>
      <c r="L130" s="1057">
        <v>45838</v>
      </c>
      <c r="M130" s="964">
        <f t="shared" si="4"/>
        <v>106.57142857142857</v>
      </c>
      <c r="N130" s="1061">
        <v>0.6</v>
      </c>
      <c r="O130" s="962" t="s">
        <v>379</v>
      </c>
      <c r="P130" s="364">
        <f t="shared" si="3"/>
        <v>0.3</v>
      </c>
      <c r="Q130" s="965" t="str">
        <f>IF(ISNUMBER(P130),IF(P130=100%,"CUMPLIDA",IF(AND(ISNUMBER(L130),ISNUMBER(CGR!$P$4)), IF(L130&lt;CGR!$P$4,"INCUMPLIDA","PROCESO"), "VERIFICAR FECHA")),"SIN VALOR AVANCE")</f>
        <v>PROCESO</v>
      </c>
    </row>
    <row r="131" spans="1:17" ht="165.75" customHeight="1" x14ac:dyDescent="0.2">
      <c r="A131" s="998" t="s">
        <v>12</v>
      </c>
      <c r="B131" s="988" t="s">
        <v>13</v>
      </c>
      <c r="C131" s="1263"/>
      <c r="D131" s="1263"/>
      <c r="E131" s="1262"/>
      <c r="F131" s="1262" t="s">
        <v>375</v>
      </c>
      <c r="G131" s="1271" t="s">
        <v>376</v>
      </c>
      <c r="H131" s="1064" t="s">
        <v>380</v>
      </c>
      <c r="I131" s="987" t="s">
        <v>381</v>
      </c>
      <c r="J131" s="967">
        <v>1</v>
      </c>
      <c r="K131" s="1057">
        <v>45123</v>
      </c>
      <c r="L131" s="1057">
        <v>45838</v>
      </c>
      <c r="M131" s="964">
        <f t="shared" si="4"/>
        <v>102.14285714285714</v>
      </c>
      <c r="N131" s="1061">
        <v>0.4</v>
      </c>
      <c r="O131" s="962" t="s">
        <v>379</v>
      </c>
      <c r="P131" s="364">
        <f t="shared" si="3"/>
        <v>0.4</v>
      </c>
      <c r="Q131" s="965" t="str">
        <f>IF(ISNUMBER(P131),IF(P131=100%,"CUMPLIDA",IF(AND(ISNUMBER(L131),ISNUMBER(CGR!$P$4)), IF(L131&lt;CGR!$P$4,"INCUMPLIDA","PROCESO"), "VERIFICAR FECHA")),"SIN VALOR AVANCE")</f>
        <v>PROCESO</v>
      </c>
    </row>
    <row r="132" spans="1:17" ht="225.75" x14ac:dyDescent="0.2">
      <c r="A132" s="998" t="s">
        <v>12</v>
      </c>
      <c r="B132" s="988" t="s">
        <v>13</v>
      </c>
      <c r="C132" s="1263" t="s">
        <v>359</v>
      </c>
      <c r="D132" s="1263" t="s">
        <v>382</v>
      </c>
      <c r="E132" s="1262" t="s">
        <v>383</v>
      </c>
      <c r="F132" s="1262" t="s">
        <v>384</v>
      </c>
      <c r="G132" s="1271" t="s">
        <v>385</v>
      </c>
      <c r="H132" s="1064" t="s">
        <v>386</v>
      </c>
      <c r="I132" s="987" t="s">
        <v>387</v>
      </c>
      <c r="J132" s="967">
        <v>1</v>
      </c>
      <c r="K132" s="1057">
        <v>45122</v>
      </c>
      <c r="L132" s="1057">
        <v>45275</v>
      </c>
      <c r="M132" s="964">
        <f t="shared" si="4"/>
        <v>21.857142857142858</v>
      </c>
      <c r="N132" s="1061">
        <v>1</v>
      </c>
      <c r="O132" s="962" t="s">
        <v>379</v>
      </c>
      <c r="P132" s="364">
        <f t="shared" si="3"/>
        <v>1</v>
      </c>
      <c r="Q132" s="965" t="str">
        <f>IF(ISNUMBER(P132),IF(P132=100%,"CUMPLIDA",IF(AND(ISNUMBER(L132),ISNUMBER(CGR!$P$4)), IF(L132&lt;CGR!$P$4,"INCUMPLIDA","PROCESO"), "VERIFICAR FECHA")),"SIN VALOR AVANCE")</f>
        <v>CUMPLIDA</v>
      </c>
    </row>
    <row r="133" spans="1:17" ht="225.75" x14ac:dyDescent="0.2">
      <c r="A133" s="998" t="s">
        <v>12</v>
      </c>
      <c r="B133" s="988" t="s">
        <v>13</v>
      </c>
      <c r="C133" s="1263"/>
      <c r="D133" s="1263"/>
      <c r="E133" s="1262"/>
      <c r="F133" s="1262" t="s">
        <v>384</v>
      </c>
      <c r="G133" s="1271" t="s">
        <v>385</v>
      </c>
      <c r="H133" s="1064" t="s">
        <v>388</v>
      </c>
      <c r="I133" s="987" t="s">
        <v>389</v>
      </c>
      <c r="J133" s="967">
        <v>2</v>
      </c>
      <c r="K133" s="1057">
        <v>45139</v>
      </c>
      <c r="L133" s="1057">
        <v>45838</v>
      </c>
      <c r="M133" s="964">
        <f t="shared" si="4"/>
        <v>99.857142857142861</v>
      </c>
      <c r="N133" s="1061">
        <v>1</v>
      </c>
      <c r="O133" s="962" t="s">
        <v>379</v>
      </c>
      <c r="P133" s="364">
        <f t="shared" si="3"/>
        <v>0.5</v>
      </c>
      <c r="Q133" s="965" t="str">
        <f>IF(ISNUMBER(P133),IF(P133=100%,"CUMPLIDA",IF(AND(ISNUMBER(L133),ISNUMBER(CGR!$P$4)), IF(L133&lt;CGR!$P$4,"INCUMPLIDA","PROCESO"), "VERIFICAR FECHA")),"SIN VALOR AVANCE")</f>
        <v>PROCESO</v>
      </c>
    </row>
    <row r="134" spans="1:17" ht="105.75" customHeight="1" x14ac:dyDescent="0.2">
      <c r="A134" s="998" t="s">
        <v>12</v>
      </c>
      <c r="B134" s="988" t="s">
        <v>13</v>
      </c>
      <c r="C134" s="1263" t="s">
        <v>359</v>
      </c>
      <c r="D134" s="1263" t="s">
        <v>390</v>
      </c>
      <c r="E134" s="1262" t="s">
        <v>391</v>
      </c>
      <c r="F134" s="1262" t="s">
        <v>392</v>
      </c>
      <c r="G134" s="1064" t="s">
        <v>393</v>
      </c>
      <c r="H134" s="1064" t="s">
        <v>394</v>
      </c>
      <c r="I134" s="987" t="s">
        <v>395</v>
      </c>
      <c r="J134" s="967">
        <v>1</v>
      </c>
      <c r="K134" s="1057">
        <v>45108</v>
      </c>
      <c r="L134" s="1057">
        <v>45291</v>
      </c>
      <c r="M134" s="964">
        <f t="shared" si="4"/>
        <v>26.142857142857142</v>
      </c>
      <c r="N134" s="1061">
        <v>1</v>
      </c>
      <c r="O134" s="962" t="s">
        <v>396</v>
      </c>
      <c r="P134" s="364">
        <f t="shared" si="3"/>
        <v>1</v>
      </c>
      <c r="Q134" s="965" t="str">
        <f>IF(ISNUMBER(P134),IF(P134=100%,"CUMPLIDA",IF(AND(ISNUMBER(L134),ISNUMBER(CGR!$P$4)), IF(L134&lt;CGR!$P$4,"INCUMPLIDA","PROCESO"), "VERIFICAR FECHA")),"SIN VALOR AVANCE")</f>
        <v>CUMPLIDA</v>
      </c>
    </row>
    <row r="135" spans="1:17" ht="150.75" customHeight="1" x14ac:dyDescent="0.2">
      <c r="A135" s="998" t="s">
        <v>12</v>
      </c>
      <c r="B135" s="988" t="s">
        <v>13</v>
      </c>
      <c r="C135" s="1263"/>
      <c r="D135" s="1263"/>
      <c r="E135" s="1262"/>
      <c r="F135" s="1262" t="s">
        <v>392</v>
      </c>
      <c r="G135" s="1271" t="s">
        <v>397</v>
      </c>
      <c r="H135" s="1064" t="s">
        <v>398</v>
      </c>
      <c r="I135" s="987" t="s">
        <v>399</v>
      </c>
      <c r="J135" s="967">
        <v>2</v>
      </c>
      <c r="K135" s="1057">
        <v>45566</v>
      </c>
      <c r="L135" s="1057">
        <v>45930</v>
      </c>
      <c r="M135" s="964">
        <f t="shared" si="4"/>
        <v>52</v>
      </c>
      <c r="N135" s="1061">
        <v>0</v>
      </c>
      <c r="O135" s="962" t="s">
        <v>400</v>
      </c>
      <c r="P135" s="364">
        <f t="shared" si="3"/>
        <v>0</v>
      </c>
      <c r="Q135" s="965" t="str">
        <f>IF(ISNUMBER(P135),IF(P135=100%,"CUMPLIDA",IF(AND(ISNUMBER(L135),ISNUMBER(CGR!$P$4)), IF(L135&lt;CGR!$P$4,"INCUMPLIDA","PROCESO"), "VERIFICAR FECHA")),"SIN VALOR AVANCE")</f>
        <v>PROCESO</v>
      </c>
    </row>
    <row r="136" spans="1:17" ht="150.75" customHeight="1" x14ac:dyDescent="0.2">
      <c r="A136" s="998" t="s">
        <v>12</v>
      </c>
      <c r="B136" s="988" t="s">
        <v>13</v>
      </c>
      <c r="C136" s="1263"/>
      <c r="D136" s="1263"/>
      <c r="E136" s="1262"/>
      <c r="F136" s="1262" t="s">
        <v>392</v>
      </c>
      <c r="G136" s="1271"/>
      <c r="H136" s="1064" t="s">
        <v>401</v>
      </c>
      <c r="I136" s="987" t="s">
        <v>258</v>
      </c>
      <c r="J136" s="967">
        <v>2</v>
      </c>
      <c r="K136" s="1057">
        <v>45566</v>
      </c>
      <c r="L136" s="1057">
        <v>45930</v>
      </c>
      <c r="M136" s="964">
        <f t="shared" si="4"/>
        <v>52</v>
      </c>
      <c r="N136" s="1061">
        <v>0</v>
      </c>
      <c r="O136" s="962" t="s">
        <v>400</v>
      </c>
      <c r="P136" s="364">
        <f t="shared" si="3"/>
        <v>0</v>
      </c>
      <c r="Q136" s="965" t="str">
        <f>IF(ISNUMBER(P136),IF(P136=100%,"CUMPLIDA",IF(AND(ISNUMBER(L136),ISNUMBER(CGR!$P$4)), IF(L136&lt;CGR!$P$4,"INCUMPLIDA","PROCESO"), "VERIFICAR FECHA")),"SIN VALOR AVANCE")</f>
        <v>PROCESO</v>
      </c>
    </row>
    <row r="137" spans="1:17" ht="120.75" customHeight="1" x14ac:dyDescent="0.2">
      <c r="A137" s="998" t="s">
        <v>12</v>
      </c>
      <c r="B137" s="988" t="s">
        <v>13</v>
      </c>
      <c r="C137" s="1265" t="s">
        <v>260</v>
      </c>
      <c r="D137" s="1265" t="s">
        <v>402</v>
      </c>
      <c r="E137" s="1268" t="s">
        <v>403</v>
      </c>
      <c r="F137" s="1262" t="s">
        <v>404</v>
      </c>
      <c r="G137" s="1270" t="s">
        <v>405</v>
      </c>
      <c r="H137" s="1071" t="s">
        <v>406</v>
      </c>
      <c r="I137" s="987" t="s">
        <v>407</v>
      </c>
      <c r="J137" s="967">
        <v>789</v>
      </c>
      <c r="K137" s="1063">
        <v>45278</v>
      </c>
      <c r="L137" s="1063">
        <v>45657</v>
      </c>
      <c r="M137" s="964">
        <f t="shared" si="4"/>
        <v>54.142857142857146</v>
      </c>
      <c r="N137" s="1061">
        <v>789</v>
      </c>
      <c r="O137" s="962" t="s">
        <v>408</v>
      </c>
      <c r="P137" s="364">
        <f t="shared" si="3"/>
        <v>1</v>
      </c>
      <c r="Q137" s="965" t="str">
        <f>IF(ISNUMBER(P137),IF(P137=100%,"CUMPLIDA",IF(AND(ISNUMBER(L137),ISNUMBER(CGR!$P$4)), IF(L137&lt;CGR!$P$4,"INCUMPLIDA","PROCESO"), "VERIFICAR FECHA")),"SIN VALOR AVANCE")</f>
        <v>CUMPLIDA</v>
      </c>
    </row>
    <row r="138" spans="1:17" ht="165.75" x14ac:dyDescent="0.2">
      <c r="A138" s="998" t="s">
        <v>12</v>
      </c>
      <c r="B138" s="988" t="s">
        <v>13</v>
      </c>
      <c r="C138" s="1265"/>
      <c r="D138" s="1265"/>
      <c r="E138" s="1262"/>
      <c r="F138" s="1262"/>
      <c r="G138" s="1270"/>
      <c r="H138" s="1071" t="s">
        <v>409</v>
      </c>
      <c r="I138" s="987" t="s">
        <v>410</v>
      </c>
      <c r="J138" s="963">
        <v>1</v>
      </c>
      <c r="K138" s="1063">
        <v>45278</v>
      </c>
      <c r="L138" s="1063">
        <v>45657</v>
      </c>
      <c r="M138" s="964">
        <f t="shared" si="4"/>
        <v>54.142857142857146</v>
      </c>
      <c r="N138" s="1061">
        <v>1</v>
      </c>
      <c r="O138" s="962" t="s">
        <v>408</v>
      </c>
      <c r="P138" s="364">
        <f t="shared" si="3"/>
        <v>1</v>
      </c>
      <c r="Q138" s="965" t="str">
        <f>IF(ISNUMBER(P138),IF(P138=100%,"CUMPLIDA",IF(AND(ISNUMBER(L138),ISNUMBER(CGR!$P$4)), IF(L138&lt;CGR!$P$4,"INCUMPLIDA","PROCESO"), "VERIFICAR FECHA")),"SIN VALOR AVANCE")</f>
        <v>CUMPLIDA</v>
      </c>
    </row>
    <row r="139" spans="1:17" ht="165.75" x14ac:dyDescent="0.2">
      <c r="A139" s="998" t="s">
        <v>12</v>
      </c>
      <c r="B139" s="988" t="s">
        <v>13</v>
      </c>
      <c r="C139" s="1265"/>
      <c r="D139" s="1265"/>
      <c r="E139" s="1262"/>
      <c r="F139" s="1262"/>
      <c r="G139" s="1270" t="s">
        <v>411</v>
      </c>
      <c r="H139" s="1071" t="s">
        <v>412</v>
      </c>
      <c r="I139" s="987" t="s">
        <v>413</v>
      </c>
      <c r="J139" s="963">
        <v>1</v>
      </c>
      <c r="K139" s="1063">
        <v>45278</v>
      </c>
      <c r="L139" s="1057">
        <v>45838</v>
      </c>
      <c r="M139" s="964">
        <f t="shared" si="4"/>
        <v>80</v>
      </c>
      <c r="N139" s="1061">
        <v>1</v>
      </c>
      <c r="O139" s="962" t="s">
        <v>408</v>
      </c>
      <c r="P139" s="364">
        <f t="shared" ref="P139:P202" si="5">N139/J139</f>
        <v>1</v>
      </c>
      <c r="Q139" s="965" t="str">
        <f>IF(ISNUMBER(P139),IF(P139=100%,"CUMPLIDA",IF(AND(ISNUMBER(L139),ISNUMBER(CGR!$P$4)), IF(L139&lt;CGR!$P$4,"INCUMPLIDA","PROCESO"), "VERIFICAR FECHA")),"SIN VALOR AVANCE")</f>
        <v>CUMPLIDA</v>
      </c>
    </row>
    <row r="140" spans="1:17" ht="165.75" x14ac:dyDescent="0.2">
      <c r="A140" s="998" t="s">
        <v>12</v>
      </c>
      <c r="B140" s="988" t="s">
        <v>13</v>
      </c>
      <c r="C140" s="1265"/>
      <c r="D140" s="1265"/>
      <c r="E140" s="1262"/>
      <c r="F140" s="1262"/>
      <c r="G140" s="1270"/>
      <c r="H140" s="1071" t="s">
        <v>414</v>
      </c>
      <c r="I140" s="987" t="s">
        <v>415</v>
      </c>
      <c r="J140" s="963">
        <v>1</v>
      </c>
      <c r="K140" s="1063">
        <v>45278</v>
      </c>
      <c r="L140" s="1057">
        <v>45838</v>
      </c>
      <c r="M140" s="964">
        <f t="shared" si="4"/>
        <v>80</v>
      </c>
      <c r="N140" s="1061">
        <v>0</v>
      </c>
      <c r="O140" s="962" t="s">
        <v>408</v>
      </c>
      <c r="P140" s="364">
        <f t="shared" si="5"/>
        <v>0</v>
      </c>
      <c r="Q140" s="965" t="str">
        <f>IF(ISNUMBER(P140),IF(P140=100%,"CUMPLIDA",IF(AND(ISNUMBER(L140),ISNUMBER(CGR!$P$4)), IF(L140&lt;CGR!$P$4,"INCUMPLIDA","PROCESO"), "VERIFICAR FECHA")),"SIN VALOR AVANCE")</f>
        <v>PROCESO</v>
      </c>
    </row>
    <row r="141" spans="1:17" ht="165.75" x14ac:dyDescent="0.2">
      <c r="A141" s="998" t="s">
        <v>12</v>
      </c>
      <c r="B141" s="988" t="s">
        <v>13</v>
      </c>
      <c r="C141" s="1265"/>
      <c r="D141" s="1265"/>
      <c r="E141" s="1262"/>
      <c r="F141" s="1262"/>
      <c r="G141" s="1071" t="s">
        <v>416</v>
      </c>
      <c r="H141" s="1071" t="s">
        <v>417</v>
      </c>
      <c r="I141" s="987" t="s">
        <v>418</v>
      </c>
      <c r="J141" s="963">
        <v>1</v>
      </c>
      <c r="K141" s="1063">
        <v>45306</v>
      </c>
      <c r="L141" s="1063">
        <v>45412</v>
      </c>
      <c r="M141" s="964">
        <f t="shared" si="4"/>
        <v>15.142857142857142</v>
      </c>
      <c r="N141" s="1061">
        <v>1</v>
      </c>
      <c r="O141" s="962" t="s">
        <v>408</v>
      </c>
      <c r="P141" s="364">
        <f t="shared" si="5"/>
        <v>1</v>
      </c>
      <c r="Q141" s="965" t="str">
        <f>IF(ISNUMBER(P141),IF(P141=100%,"CUMPLIDA",IF(AND(ISNUMBER(L141),ISNUMBER(CGR!$P$4)), IF(L141&lt;CGR!$P$4,"INCUMPLIDA","PROCESO"), "VERIFICAR FECHA")),"SIN VALOR AVANCE")</f>
        <v>CUMPLIDA</v>
      </c>
    </row>
    <row r="142" spans="1:17" ht="135.75" customHeight="1" x14ac:dyDescent="0.2">
      <c r="A142" s="998" t="s">
        <v>12</v>
      </c>
      <c r="B142" s="988" t="s">
        <v>13</v>
      </c>
      <c r="C142" s="1265" t="s">
        <v>260</v>
      </c>
      <c r="D142" s="1265" t="s">
        <v>419</v>
      </c>
      <c r="E142" s="1262" t="s">
        <v>420</v>
      </c>
      <c r="F142" s="1262" t="s">
        <v>421</v>
      </c>
      <c r="G142" s="1270" t="s">
        <v>422</v>
      </c>
      <c r="H142" s="1271" t="s">
        <v>423</v>
      </c>
      <c r="I142" s="1070" t="s">
        <v>424</v>
      </c>
      <c r="J142" s="963">
        <v>1</v>
      </c>
      <c r="K142" s="1063">
        <v>45300</v>
      </c>
      <c r="L142" s="1063">
        <v>45666</v>
      </c>
      <c r="M142" s="1007">
        <f t="shared" si="4"/>
        <v>52.285714285714285</v>
      </c>
      <c r="N142" s="1061">
        <v>1</v>
      </c>
      <c r="O142" s="962" t="s">
        <v>425</v>
      </c>
      <c r="P142" s="364">
        <f t="shared" si="5"/>
        <v>1</v>
      </c>
      <c r="Q142" s="965" t="str">
        <f>IF(ISNUMBER(P142),IF(P142=100%,"CUMPLIDA",IF(AND(ISNUMBER(L142),ISNUMBER(CGR!$P$4)), IF(L142&lt;CGR!$P$4,"INCUMPLIDA","PROCESO"), "VERIFICAR FECHA")),"SIN VALOR AVANCE")</f>
        <v>CUMPLIDA</v>
      </c>
    </row>
    <row r="143" spans="1:17" ht="150.75" x14ac:dyDescent="0.2">
      <c r="A143" s="998" t="s">
        <v>12</v>
      </c>
      <c r="B143" s="988" t="s">
        <v>13</v>
      </c>
      <c r="C143" s="1265"/>
      <c r="D143" s="1265"/>
      <c r="E143" s="1262"/>
      <c r="F143" s="1262"/>
      <c r="G143" s="1270"/>
      <c r="H143" s="1271"/>
      <c r="I143" s="987" t="s">
        <v>426</v>
      </c>
      <c r="J143" s="963">
        <v>6</v>
      </c>
      <c r="K143" s="1063">
        <v>45300</v>
      </c>
      <c r="L143" s="1063">
        <v>45666</v>
      </c>
      <c r="M143" s="1007">
        <f t="shared" si="4"/>
        <v>52.285714285714285</v>
      </c>
      <c r="N143" s="1061">
        <v>6</v>
      </c>
      <c r="O143" s="962" t="s">
        <v>425</v>
      </c>
      <c r="P143" s="364">
        <f t="shared" si="5"/>
        <v>1</v>
      </c>
      <c r="Q143" s="965" t="str">
        <f>IF(ISNUMBER(P143),IF(P143=100%,"CUMPLIDA",IF(AND(ISNUMBER(L143),ISNUMBER(CGR!$P$4)), IF(L143&lt;CGR!$P$4,"INCUMPLIDA","PROCESO"), "VERIFICAR FECHA")),"SIN VALOR AVANCE")</f>
        <v>CUMPLIDA</v>
      </c>
    </row>
    <row r="144" spans="1:17" ht="150" customHeight="1" x14ac:dyDescent="0.2">
      <c r="A144" s="998" t="s">
        <v>12</v>
      </c>
      <c r="B144" s="988" t="s">
        <v>13</v>
      </c>
      <c r="C144" s="1265" t="s">
        <v>260</v>
      </c>
      <c r="D144" s="1265" t="s">
        <v>427</v>
      </c>
      <c r="E144" s="1262" t="s">
        <v>428</v>
      </c>
      <c r="F144" s="1262" t="s">
        <v>429</v>
      </c>
      <c r="G144" s="1270" t="s">
        <v>430</v>
      </c>
      <c r="H144" s="1071" t="s">
        <v>431</v>
      </c>
      <c r="I144" s="987" t="s">
        <v>432</v>
      </c>
      <c r="J144" s="963">
        <v>12</v>
      </c>
      <c r="K144" s="1063">
        <v>45300</v>
      </c>
      <c r="L144" s="1063">
        <v>45666</v>
      </c>
      <c r="M144" s="1007">
        <f t="shared" si="4"/>
        <v>52.285714285714285</v>
      </c>
      <c r="N144" s="1061">
        <v>12</v>
      </c>
      <c r="O144" s="962" t="s">
        <v>433</v>
      </c>
      <c r="P144" s="364">
        <f t="shared" si="5"/>
        <v>1</v>
      </c>
      <c r="Q144" s="965" t="str">
        <f>IF(ISNUMBER(P144),IF(P144=100%,"CUMPLIDA",IF(AND(ISNUMBER(L144),ISNUMBER(CGR!$P$4)), IF(L144&lt;CGR!$P$4,"INCUMPLIDA","PROCESO"), "VERIFICAR FECHA")),"SIN VALOR AVANCE")</f>
        <v>CUMPLIDA</v>
      </c>
    </row>
    <row r="145" spans="1:17" ht="165" x14ac:dyDescent="0.2">
      <c r="A145" s="998" t="s">
        <v>12</v>
      </c>
      <c r="B145" s="988" t="s">
        <v>13</v>
      </c>
      <c r="C145" s="1265"/>
      <c r="D145" s="1265"/>
      <c r="E145" s="1262"/>
      <c r="F145" s="1262"/>
      <c r="G145" s="1270"/>
      <c r="H145" s="1071" t="s">
        <v>434</v>
      </c>
      <c r="I145" s="987" t="s">
        <v>435</v>
      </c>
      <c r="J145" s="963">
        <v>12</v>
      </c>
      <c r="K145" s="1063">
        <v>45300</v>
      </c>
      <c r="L145" s="1063">
        <v>45666</v>
      </c>
      <c r="M145" s="1007">
        <f t="shared" si="4"/>
        <v>52.285714285714285</v>
      </c>
      <c r="N145" s="1061">
        <v>12</v>
      </c>
      <c r="O145" s="962" t="s">
        <v>433</v>
      </c>
      <c r="P145" s="364">
        <f t="shared" si="5"/>
        <v>1</v>
      </c>
      <c r="Q145" s="965" t="str">
        <f>IF(ISNUMBER(P145),IF(P145=100%,"CUMPLIDA",IF(AND(ISNUMBER(L145),ISNUMBER(CGR!$P$4)), IF(L145&lt;CGR!$P$4,"INCUMPLIDA","PROCESO"), "VERIFICAR FECHA")),"SIN VALOR AVANCE")</f>
        <v>CUMPLIDA</v>
      </c>
    </row>
    <row r="146" spans="1:17" ht="165.75" customHeight="1" x14ac:dyDescent="0.2">
      <c r="A146" s="998" t="s">
        <v>12</v>
      </c>
      <c r="B146" s="988" t="s">
        <v>13</v>
      </c>
      <c r="C146" s="1265" t="s">
        <v>260</v>
      </c>
      <c r="D146" s="1265" t="s">
        <v>427</v>
      </c>
      <c r="E146" s="1262" t="s">
        <v>436</v>
      </c>
      <c r="F146" s="1262" t="s">
        <v>437</v>
      </c>
      <c r="G146" s="1270" t="s">
        <v>430</v>
      </c>
      <c r="H146" s="1064" t="s">
        <v>438</v>
      </c>
      <c r="I146" s="987" t="s">
        <v>439</v>
      </c>
      <c r="J146" s="963">
        <v>12</v>
      </c>
      <c r="K146" s="1063">
        <v>45300</v>
      </c>
      <c r="L146" s="1063">
        <v>45666</v>
      </c>
      <c r="M146" s="1007">
        <f t="shared" si="4"/>
        <v>52.285714285714285</v>
      </c>
      <c r="N146" s="1061">
        <v>12</v>
      </c>
      <c r="O146" s="962" t="s">
        <v>440</v>
      </c>
      <c r="P146" s="364">
        <f t="shared" si="5"/>
        <v>1</v>
      </c>
      <c r="Q146" s="965" t="str">
        <f>IF(ISNUMBER(P146),IF(P146=100%,"CUMPLIDA",IF(AND(ISNUMBER(L146),ISNUMBER(CGR!$P$4)), IF(L146&lt;CGR!$P$4,"INCUMPLIDA","PROCESO"), "VERIFICAR FECHA")),"SIN VALOR AVANCE")</f>
        <v>CUMPLIDA</v>
      </c>
    </row>
    <row r="147" spans="1:17" ht="165" x14ac:dyDescent="0.2">
      <c r="A147" s="998" t="s">
        <v>12</v>
      </c>
      <c r="B147" s="988" t="s">
        <v>13</v>
      </c>
      <c r="C147" s="1265"/>
      <c r="D147" s="1265"/>
      <c r="E147" s="1262"/>
      <c r="F147" s="1262"/>
      <c r="G147" s="1270"/>
      <c r="H147" s="1064" t="s">
        <v>441</v>
      </c>
      <c r="I147" s="987" t="s">
        <v>435</v>
      </c>
      <c r="J147" s="963">
        <v>12</v>
      </c>
      <c r="K147" s="1063">
        <v>45300</v>
      </c>
      <c r="L147" s="1063">
        <v>45666</v>
      </c>
      <c r="M147" s="1007">
        <f t="shared" si="4"/>
        <v>52.285714285714285</v>
      </c>
      <c r="N147" s="1061">
        <v>12</v>
      </c>
      <c r="O147" s="962" t="s">
        <v>442</v>
      </c>
      <c r="P147" s="364">
        <f t="shared" si="5"/>
        <v>1</v>
      </c>
      <c r="Q147" s="965" t="str">
        <f>IF(ISNUMBER(P147),IF(P147=100%,"CUMPLIDA",IF(AND(ISNUMBER(L147),ISNUMBER(CGR!$P$4)), IF(L147&lt;CGR!$P$4,"INCUMPLIDA","PROCESO"), "VERIFICAR FECHA")),"SIN VALOR AVANCE")</f>
        <v>CUMPLIDA</v>
      </c>
    </row>
    <row r="148" spans="1:17" ht="135" x14ac:dyDescent="0.2">
      <c r="A148" s="998" t="s">
        <v>12</v>
      </c>
      <c r="B148" s="988" t="s">
        <v>13</v>
      </c>
      <c r="C148" s="1265"/>
      <c r="D148" s="1263"/>
      <c r="E148" s="1262"/>
      <c r="F148" s="1262"/>
      <c r="G148" s="1270"/>
      <c r="H148" s="1064" t="s">
        <v>443</v>
      </c>
      <c r="I148" s="987" t="s">
        <v>444</v>
      </c>
      <c r="J148" s="963">
        <v>2</v>
      </c>
      <c r="K148" s="1063">
        <v>45300</v>
      </c>
      <c r="L148" s="1063">
        <v>45666</v>
      </c>
      <c r="M148" s="1007">
        <f t="shared" ref="M148:M211" si="6">(L148-K148)/7</f>
        <v>52.285714285714285</v>
      </c>
      <c r="N148" s="1061">
        <v>2</v>
      </c>
      <c r="O148" s="962" t="s">
        <v>445</v>
      </c>
      <c r="P148" s="364">
        <f t="shared" si="5"/>
        <v>1</v>
      </c>
      <c r="Q148" s="965" t="str">
        <f>IF(ISNUMBER(P148),IF(P148=100%,"CUMPLIDA",IF(AND(ISNUMBER(L148),ISNUMBER(CGR!$P$4)), IF(L148&lt;CGR!$P$4,"INCUMPLIDA","PROCESO"), "VERIFICAR FECHA")),"SIN VALOR AVANCE")</f>
        <v>CUMPLIDA</v>
      </c>
    </row>
    <row r="149" spans="1:17" ht="135.75" customHeight="1" x14ac:dyDescent="0.2">
      <c r="A149" s="998" t="s">
        <v>12</v>
      </c>
      <c r="B149" s="988" t="s">
        <v>13</v>
      </c>
      <c r="C149" s="1265" t="s">
        <v>260</v>
      </c>
      <c r="D149" s="1265" t="s">
        <v>446</v>
      </c>
      <c r="E149" s="1262" t="s">
        <v>447</v>
      </c>
      <c r="F149" s="1262" t="s">
        <v>448</v>
      </c>
      <c r="G149" s="1271" t="s">
        <v>430</v>
      </c>
      <c r="H149" s="1273" t="s">
        <v>449</v>
      </c>
      <c r="I149" s="1073" t="s">
        <v>450</v>
      </c>
      <c r="J149" s="963">
        <v>6</v>
      </c>
      <c r="K149" s="1063">
        <v>45300</v>
      </c>
      <c r="L149" s="1063">
        <v>45666</v>
      </c>
      <c r="M149" s="1007">
        <f t="shared" si="6"/>
        <v>52.285714285714285</v>
      </c>
      <c r="N149" s="1061">
        <v>6</v>
      </c>
      <c r="O149" s="962" t="s">
        <v>451</v>
      </c>
      <c r="P149" s="364">
        <f t="shared" si="5"/>
        <v>1</v>
      </c>
      <c r="Q149" s="965" t="str">
        <f>IF(ISNUMBER(P149),IF(P149=100%,"CUMPLIDA",IF(AND(ISNUMBER(L149),ISNUMBER(CGR!$P$4)), IF(L149&lt;CGR!$P$4,"INCUMPLIDA","PROCESO"), "VERIFICAR FECHA")),"SIN VALOR AVANCE")</f>
        <v>CUMPLIDA</v>
      </c>
    </row>
    <row r="150" spans="1:17" ht="150.75" x14ac:dyDescent="0.2">
      <c r="A150" s="998" t="s">
        <v>12</v>
      </c>
      <c r="B150" s="988" t="s">
        <v>13</v>
      </c>
      <c r="C150" s="1265"/>
      <c r="D150" s="1265"/>
      <c r="E150" s="1262"/>
      <c r="F150" s="1262"/>
      <c r="G150" s="1271"/>
      <c r="H150" s="1273"/>
      <c r="I150" s="1073" t="s">
        <v>452</v>
      </c>
      <c r="J150" s="963">
        <v>6</v>
      </c>
      <c r="K150" s="1063">
        <v>45300</v>
      </c>
      <c r="L150" s="1063">
        <v>45666</v>
      </c>
      <c r="M150" s="1007">
        <f t="shared" si="6"/>
        <v>52.285714285714285</v>
      </c>
      <c r="N150" s="1061">
        <v>6</v>
      </c>
      <c r="O150" s="962" t="s">
        <v>451</v>
      </c>
      <c r="P150" s="364">
        <f t="shared" si="5"/>
        <v>1</v>
      </c>
      <c r="Q150" s="965" t="str">
        <f>IF(ISNUMBER(P150),IF(P150=100%,"CUMPLIDA",IF(AND(ISNUMBER(L150),ISNUMBER(CGR!$P$4)), IF(L150&lt;CGR!$P$4,"INCUMPLIDA","PROCESO"), "VERIFICAR FECHA")),"SIN VALOR AVANCE")</f>
        <v>CUMPLIDA</v>
      </c>
    </row>
    <row r="151" spans="1:17" ht="225" customHeight="1" x14ac:dyDescent="0.2">
      <c r="A151" s="998" t="s">
        <v>12</v>
      </c>
      <c r="B151" s="988" t="s">
        <v>13</v>
      </c>
      <c r="C151" s="1265" t="s">
        <v>260</v>
      </c>
      <c r="D151" s="1265" t="s">
        <v>446</v>
      </c>
      <c r="E151" s="1262" t="s">
        <v>453</v>
      </c>
      <c r="F151" s="1262" t="s">
        <v>454</v>
      </c>
      <c r="G151" s="1271" t="s">
        <v>430</v>
      </c>
      <c r="H151" s="1072" t="s">
        <v>455</v>
      </c>
      <c r="I151" s="1073" t="s">
        <v>456</v>
      </c>
      <c r="J151" s="963">
        <v>4</v>
      </c>
      <c r="K151" s="1063">
        <v>45300</v>
      </c>
      <c r="L151" s="1063">
        <v>45666</v>
      </c>
      <c r="M151" s="1007">
        <f t="shared" si="6"/>
        <v>52.285714285714285</v>
      </c>
      <c r="N151" s="1061">
        <v>4</v>
      </c>
      <c r="O151" s="962" t="s">
        <v>457</v>
      </c>
      <c r="P151" s="364">
        <f t="shared" si="5"/>
        <v>1</v>
      </c>
      <c r="Q151" s="965" t="str">
        <f>IF(ISNUMBER(P151),IF(P151=100%,"CUMPLIDA",IF(AND(ISNUMBER(L151),ISNUMBER(CGR!$P$4)), IF(L151&lt;CGR!$P$4,"INCUMPLIDA","PROCESO"), "VERIFICAR FECHA")),"SIN VALOR AVANCE")</f>
        <v>CUMPLIDA</v>
      </c>
    </row>
    <row r="152" spans="1:17" ht="180" x14ac:dyDescent="0.2">
      <c r="A152" s="998" t="s">
        <v>12</v>
      </c>
      <c r="B152" s="988" t="s">
        <v>13</v>
      </c>
      <c r="C152" s="1265"/>
      <c r="D152" s="1265"/>
      <c r="E152" s="1262"/>
      <c r="F152" s="1262"/>
      <c r="G152" s="1271"/>
      <c r="H152" s="1072" t="s">
        <v>458</v>
      </c>
      <c r="I152" s="1073" t="s">
        <v>459</v>
      </c>
      <c r="J152" s="963">
        <v>1</v>
      </c>
      <c r="K152" s="1063">
        <v>45300</v>
      </c>
      <c r="L152" s="1063">
        <v>45666</v>
      </c>
      <c r="M152" s="1007">
        <f t="shared" si="6"/>
        <v>52.285714285714285</v>
      </c>
      <c r="N152" s="1061">
        <v>1</v>
      </c>
      <c r="O152" s="962" t="s">
        <v>457</v>
      </c>
      <c r="P152" s="364">
        <f t="shared" si="5"/>
        <v>1</v>
      </c>
      <c r="Q152" s="965" t="str">
        <f>IF(ISNUMBER(P152),IF(P152=100%,"CUMPLIDA",IF(AND(ISNUMBER(L152),ISNUMBER(CGR!$P$4)), IF(L152&lt;CGR!$P$4,"INCUMPLIDA","PROCESO"), "VERIFICAR FECHA")),"SIN VALOR AVANCE")</f>
        <v>CUMPLIDA</v>
      </c>
    </row>
    <row r="153" spans="1:17" ht="105.75" customHeight="1" x14ac:dyDescent="0.2">
      <c r="A153" s="998" t="s">
        <v>12</v>
      </c>
      <c r="B153" s="988" t="s">
        <v>13</v>
      </c>
      <c r="C153" s="1265" t="s">
        <v>260</v>
      </c>
      <c r="D153" s="1265" t="s">
        <v>460</v>
      </c>
      <c r="E153" s="1262" t="s">
        <v>461</v>
      </c>
      <c r="F153" s="1262" t="s">
        <v>462</v>
      </c>
      <c r="G153" s="1271" t="s">
        <v>463</v>
      </c>
      <c r="H153" s="1273" t="s">
        <v>464</v>
      </c>
      <c r="I153" s="1073" t="s">
        <v>465</v>
      </c>
      <c r="J153" s="963">
        <v>1</v>
      </c>
      <c r="K153" s="1063">
        <v>45300</v>
      </c>
      <c r="L153" s="1063">
        <v>45666</v>
      </c>
      <c r="M153" s="1007">
        <f t="shared" si="6"/>
        <v>52.285714285714285</v>
      </c>
      <c r="N153" s="1061">
        <v>1</v>
      </c>
      <c r="O153" s="962" t="s">
        <v>457</v>
      </c>
      <c r="P153" s="364">
        <f t="shared" si="5"/>
        <v>1</v>
      </c>
      <c r="Q153" s="965" t="str">
        <f>IF(ISNUMBER(P153),IF(P153=100%,"CUMPLIDA",IF(AND(ISNUMBER(L153),ISNUMBER(CGR!$P$4)), IF(L153&lt;CGR!$P$4,"INCUMPLIDA","PROCESO"), "VERIFICAR FECHA")),"SIN VALOR AVANCE")</f>
        <v>CUMPLIDA</v>
      </c>
    </row>
    <row r="154" spans="1:17" ht="120.75" x14ac:dyDescent="0.2">
      <c r="A154" s="998" t="s">
        <v>12</v>
      </c>
      <c r="B154" s="988" t="s">
        <v>13</v>
      </c>
      <c r="C154" s="1265"/>
      <c r="D154" s="1265"/>
      <c r="E154" s="1262"/>
      <c r="F154" s="1262"/>
      <c r="G154" s="1271"/>
      <c r="H154" s="1273"/>
      <c r="I154" s="1073" t="s">
        <v>466</v>
      </c>
      <c r="J154" s="963">
        <v>2</v>
      </c>
      <c r="K154" s="1063">
        <v>45300</v>
      </c>
      <c r="L154" s="1063">
        <v>45666</v>
      </c>
      <c r="M154" s="1007">
        <f t="shared" si="6"/>
        <v>52.285714285714285</v>
      </c>
      <c r="N154" s="1061">
        <v>2</v>
      </c>
      <c r="O154" s="962" t="s">
        <v>457</v>
      </c>
      <c r="P154" s="364">
        <f t="shared" si="5"/>
        <v>1</v>
      </c>
      <c r="Q154" s="965" t="str">
        <f>IF(ISNUMBER(P154),IF(P154=100%,"CUMPLIDA",IF(AND(ISNUMBER(L154),ISNUMBER(CGR!$P$4)), IF(L154&lt;CGR!$P$4,"INCUMPLIDA","PROCESO"), "VERIFICAR FECHA")),"SIN VALOR AVANCE")</f>
        <v>CUMPLIDA</v>
      </c>
    </row>
    <row r="155" spans="1:17" ht="105.75" customHeight="1" x14ac:dyDescent="0.2">
      <c r="A155" s="998" t="s">
        <v>12</v>
      </c>
      <c r="B155" s="988" t="s">
        <v>13</v>
      </c>
      <c r="C155" s="1265" t="s">
        <v>260</v>
      </c>
      <c r="D155" s="1265" t="s">
        <v>460</v>
      </c>
      <c r="E155" s="1262" t="s">
        <v>467</v>
      </c>
      <c r="F155" s="1262" t="s">
        <v>468</v>
      </c>
      <c r="G155" s="1271" t="s">
        <v>469</v>
      </c>
      <c r="H155" s="1273" t="s">
        <v>470</v>
      </c>
      <c r="I155" s="1073" t="s">
        <v>471</v>
      </c>
      <c r="J155" s="963">
        <v>1</v>
      </c>
      <c r="K155" s="1063">
        <v>45300</v>
      </c>
      <c r="L155" s="1063">
        <v>45666</v>
      </c>
      <c r="M155" s="1007">
        <f t="shared" si="6"/>
        <v>52.285714285714285</v>
      </c>
      <c r="N155" s="1061">
        <v>1</v>
      </c>
      <c r="O155" s="962" t="s">
        <v>457</v>
      </c>
      <c r="P155" s="364">
        <f t="shared" si="5"/>
        <v>1</v>
      </c>
      <c r="Q155" s="965" t="str">
        <f>IF(ISNUMBER(P155),IF(P155=100%,"CUMPLIDA",IF(AND(ISNUMBER(L155),ISNUMBER(CGR!$P$4)), IF(L155&lt;CGR!$P$4,"INCUMPLIDA","PROCESO"), "VERIFICAR FECHA")),"SIN VALOR AVANCE")</f>
        <v>CUMPLIDA</v>
      </c>
    </row>
    <row r="156" spans="1:17" ht="120.75" x14ac:dyDescent="0.2">
      <c r="A156" s="998" t="s">
        <v>12</v>
      </c>
      <c r="B156" s="988" t="s">
        <v>13</v>
      </c>
      <c r="C156" s="1265"/>
      <c r="D156" s="1265"/>
      <c r="E156" s="1262"/>
      <c r="F156" s="1262"/>
      <c r="G156" s="1271"/>
      <c r="H156" s="1273"/>
      <c r="I156" s="1073" t="s">
        <v>472</v>
      </c>
      <c r="J156" s="963">
        <v>4</v>
      </c>
      <c r="K156" s="1063">
        <v>45300</v>
      </c>
      <c r="L156" s="1063">
        <v>45666</v>
      </c>
      <c r="M156" s="1007">
        <f t="shared" si="6"/>
        <v>52.285714285714285</v>
      </c>
      <c r="N156" s="1061">
        <v>4</v>
      </c>
      <c r="O156" s="962" t="s">
        <v>457</v>
      </c>
      <c r="P156" s="364">
        <f t="shared" si="5"/>
        <v>1</v>
      </c>
      <c r="Q156" s="965" t="str">
        <f>IF(ISNUMBER(P156),IF(P156=100%,"CUMPLIDA",IF(AND(ISNUMBER(L156),ISNUMBER(CGR!$P$4)), IF(L156&lt;CGR!$P$4,"INCUMPLIDA","PROCESO"), "VERIFICAR FECHA")),"SIN VALOR AVANCE")</f>
        <v>CUMPLIDA</v>
      </c>
    </row>
    <row r="157" spans="1:17" ht="165.75" customHeight="1" x14ac:dyDescent="0.2">
      <c r="A157" s="998" t="s">
        <v>12</v>
      </c>
      <c r="B157" s="804" t="s">
        <v>13</v>
      </c>
      <c r="C157" s="1265" t="s">
        <v>473</v>
      </c>
      <c r="D157" s="1265" t="s">
        <v>474</v>
      </c>
      <c r="E157" s="1262" t="s">
        <v>475</v>
      </c>
      <c r="F157" s="1262" t="s">
        <v>476</v>
      </c>
      <c r="G157" s="1271" t="s">
        <v>477</v>
      </c>
      <c r="H157" s="1064" t="s">
        <v>478</v>
      </c>
      <c r="I157" s="987" t="s">
        <v>479</v>
      </c>
      <c r="J157" s="967">
        <v>1</v>
      </c>
      <c r="K157" s="1057">
        <v>45460</v>
      </c>
      <c r="L157" s="1057">
        <v>45504</v>
      </c>
      <c r="M157" s="1007">
        <f t="shared" si="6"/>
        <v>6.2857142857142856</v>
      </c>
      <c r="N157" s="1061">
        <v>1</v>
      </c>
      <c r="O157" s="962" t="s">
        <v>480</v>
      </c>
      <c r="P157" s="364">
        <f t="shared" si="5"/>
        <v>1</v>
      </c>
      <c r="Q157" s="965" t="str">
        <f>IF(ISNUMBER(P157),IF(P157=100%,"CUMPLIDA",IF(AND(ISNUMBER(L157),ISNUMBER(CGR!$P$4)), IF(L157&lt;CGR!$P$4,"INCUMPLIDA","PROCESO"), "VERIFICAR FECHA")),"SIN VALOR AVANCE")</f>
        <v>CUMPLIDA</v>
      </c>
    </row>
    <row r="158" spans="1:17" ht="285.75" x14ac:dyDescent="0.2">
      <c r="A158" s="998" t="s">
        <v>12</v>
      </c>
      <c r="B158" s="804" t="s">
        <v>13</v>
      </c>
      <c r="C158" s="1265"/>
      <c r="D158" s="1265"/>
      <c r="E158" s="1262"/>
      <c r="F158" s="1262"/>
      <c r="G158" s="1271"/>
      <c r="H158" s="1064" t="s">
        <v>481</v>
      </c>
      <c r="I158" s="987" t="s">
        <v>482</v>
      </c>
      <c r="J158" s="967">
        <v>1</v>
      </c>
      <c r="K158" s="1057">
        <v>45505</v>
      </c>
      <c r="L158" s="1009">
        <v>45625</v>
      </c>
      <c r="M158" s="1007">
        <f t="shared" si="6"/>
        <v>17.142857142857142</v>
      </c>
      <c r="N158" s="1061">
        <v>1</v>
      </c>
      <c r="O158" s="962" t="s">
        <v>483</v>
      </c>
      <c r="P158" s="364">
        <f t="shared" si="5"/>
        <v>1</v>
      </c>
      <c r="Q158" s="965" t="str">
        <f>IF(ISNUMBER(P158),IF(P158=100%,"CUMPLIDA",IF(AND(ISNUMBER(L158),ISNUMBER(CGR!$P$4)), IF(L158&lt;CGR!$P$4,"INCUMPLIDA","PROCESO"), "VERIFICAR FECHA")),"SIN VALOR AVANCE")</f>
        <v>CUMPLIDA</v>
      </c>
    </row>
    <row r="159" spans="1:17" ht="90.75" x14ac:dyDescent="0.2">
      <c r="A159" s="998" t="s">
        <v>12</v>
      </c>
      <c r="B159" s="804" t="s">
        <v>13</v>
      </c>
      <c r="C159" s="1265"/>
      <c r="D159" s="1265"/>
      <c r="E159" s="1262"/>
      <c r="F159" s="1262"/>
      <c r="G159" s="1271"/>
      <c r="H159" s="1064" t="s">
        <v>484</v>
      </c>
      <c r="I159" s="987" t="s">
        <v>482</v>
      </c>
      <c r="J159" s="967">
        <v>1</v>
      </c>
      <c r="K159" s="1057">
        <v>45628</v>
      </c>
      <c r="L159" s="1009">
        <v>45657</v>
      </c>
      <c r="M159" s="1007">
        <f t="shared" si="6"/>
        <v>4.1428571428571432</v>
      </c>
      <c r="N159" s="1061">
        <v>1</v>
      </c>
      <c r="O159" s="962" t="s">
        <v>485</v>
      </c>
      <c r="P159" s="364">
        <f t="shared" si="5"/>
        <v>1</v>
      </c>
      <c r="Q159" s="965" t="str">
        <f>IF(ISNUMBER(P159),IF(P159=100%,"CUMPLIDA",IF(AND(ISNUMBER(L159),ISNUMBER(CGR!$P$4)), IF(L159&lt;CGR!$P$4,"INCUMPLIDA","PROCESO"), "VERIFICAR FECHA")),"SIN VALOR AVANCE")</f>
        <v>CUMPLIDA</v>
      </c>
    </row>
    <row r="160" spans="1:17" ht="90.75" customHeight="1" x14ac:dyDescent="0.2">
      <c r="A160" s="998" t="s">
        <v>12</v>
      </c>
      <c r="B160" s="804" t="s">
        <v>13</v>
      </c>
      <c r="C160" s="1265" t="s">
        <v>473</v>
      </c>
      <c r="D160" s="1265" t="s">
        <v>486</v>
      </c>
      <c r="E160" s="1262" t="s">
        <v>487</v>
      </c>
      <c r="F160" s="1262" t="s">
        <v>488</v>
      </c>
      <c r="G160" s="1270" t="s">
        <v>489</v>
      </c>
      <c r="H160" s="1071" t="s">
        <v>490</v>
      </c>
      <c r="I160" s="987" t="s">
        <v>491</v>
      </c>
      <c r="J160" s="1010">
        <v>1</v>
      </c>
      <c r="K160" s="1063">
        <v>45467</v>
      </c>
      <c r="L160" s="1063">
        <v>45596</v>
      </c>
      <c r="M160" s="1007">
        <f t="shared" si="6"/>
        <v>18.428571428571427</v>
      </c>
      <c r="N160" s="1074">
        <v>1</v>
      </c>
      <c r="O160" s="962" t="s">
        <v>492</v>
      </c>
      <c r="P160" s="364">
        <f t="shared" si="5"/>
        <v>1</v>
      </c>
      <c r="Q160" s="965" t="str">
        <f>IF(ISNUMBER(P160),IF(P160=100%,"CUMPLIDA",IF(AND(ISNUMBER(L160),ISNUMBER(CGR!$P$4)), IF(L160&lt;CGR!$P$4,"INCUMPLIDA","PROCESO"), "VERIFICAR FECHA")),"SIN VALOR AVANCE")</f>
        <v>CUMPLIDA</v>
      </c>
    </row>
    <row r="161" spans="1:17" ht="120.75" x14ac:dyDescent="0.2">
      <c r="A161" s="998" t="s">
        <v>12</v>
      </c>
      <c r="B161" s="804" t="s">
        <v>13</v>
      </c>
      <c r="C161" s="1265"/>
      <c r="D161" s="1265"/>
      <c r="E161" s="1262"/>
      <c r="F161" s="1262"/>
      <c r="G161" s="1270"/>
      <c r="H161" s="1064" t="s">
        <v>493</v>
      </c>
      <c r="I161" s="987" t="s">
        <v>494</v>
      </c>
      <c r="J161" s="1010">
        <v>1</v>
      </c>
      <c r="K161" s="1063">
        <v>45597</v>
      </c>
      <c r="L161" s="1063">
        <v>45688</v>
      </c>
      <c r="M161" s="1007">
        <f t="shared" si="6"/>
        <v>13</v>
      </c>
      <c r="N161" s="1074">
        <v>1</v>
      </c>
      <c r="O161" s="962" t="s">
        <v>495</v>
      </c>
      <c r="P161" s="364">
        <f t="shared" si="5"/>
        <v>1</v>
      </c>
      <c r="Q161" s="965" t="str">
        <f>IF(ISNUMBER(P161),IF(P161=100%,"CUMPLIDA",IF(AND(ISNUMBER(L161),ISNUMBER(CGR!$P$4)), IF(L161&lt;CGR!$P$4,"INCUMPLIDA","PROCESO"), "VERIFICAR FECHA")),"SIN VALOR AVANCE")</f>
        <v>CUMPLIDA</v>
      </c>
    </row>
    <row r="162" spans="1:17" ht="330.75" x14ac:dyDescent="0.2">
      <c r="A162" s="998" t="s">
        <v>12</v>
      </c>
      <c r="B162" s="804" t="s">
        <v>13</v>
      </c>
      <c r="C162" s="804" t="s">
        <v>473</v>
      </c>
      <c r="D162" s="804" t="s">
        <v>496</v>
      </c>
      <c r="E162" s="362" t="s">
        <v>497</v>
      </c>
      <c r="F162" s="362" t="s">
        <v>498</v>
      </c>
      <c r="G162" s="1071" t="s">
        <v>499</v>
      </c>
      <c r="H162" s="1071" t="s">
        <v>500</v>
      </c>
      <c r="I162" s="987" t="s">
        <v>501</v>
      </c>
      <c r="J162" s="967">
        <v>1</v>
      </c>
      <c r="K162" s="1063">
        <v>45460</v>
      </c>
      <c r="L162" s="1063">
        <v>45656</v>
      </c>
      <c r="M162" s="1007">
        <f t="shared" si="6"/>
        <v>28</v>
      </c>
      <c r="N162" s="1061">
        <v>1</v>
      </c>
      <c r="O162" s="962" t="s">
        <v>502</v>
      </c>
      <c r="P162" s="364">
        <f t="shared" si="5"/>
        <v>1</v>
      </c>
      <c r="Q162" s="965" t="str">
        <f>IF(ISNUMBER(P162),IF(P162=100%,"CUMPLIDA",IF(AND(ISNUMBER(L162),ISNUMBER(CGR!$P$4)), IF(L162&lt;CGR!$P$4,"INCUMPLIDA","PROCESO"), "VERIFICAR FECHA")),"SIN VALOR AVANCE")</f>
        <v>CUMPLIDA</v>
      </c>
    </row>
    <row r="163" spans="1:17" ht="150.75" customHeight="1" x14ac:dyDescent="0.2">
      <c r="A163" s="998" t="s">
        <v>12</v>
      </c>
      <c r="B163" s="804" t="s">
        <v>13</v>
      </c>
      <c r="C163" s="1265" t="s">
        <v>473</v>
      </c>
      <c r="D163" s="1265" t="s">
        <v>503</v>
      </c>
      <c r="E163" s="1262" t="s">
        <v>504</v>
      </c>
      <c r="F163" s="1262" t="s">
        <v>505</v>
      </c>
      <c r="G163" s="1071" t="s">
        <v>506</v>
      </c>
      <c r="H163" s="1071" t="s">
        <v>507</v>
      </c>
      <c r="I163" s="987" t="s">
        <v>258</v>
      </c>
      <c r="J163" s="967">
        <v>4</v>
      </c>
      <c r="K163" s="1063">
        <v>45475</v>
      </c>
      <c r="L163" s="1063">
        <v>45835</v>
      </c>
      <c r="M163" s="1007">
        <f t="shared" si="6"/>
        <v>51.428571428571431</v>
      </c>
      <c r="N163" s="1061">
        <v>2</v>
      </c>
      <c r="O163" s="962" t="s">
        <v>508</v>
      </c>
      <c r="P163" s="364">
        <f t="shared" si="5"/>
        <v>0.5</v>
      </c>
      <c r="Q163" s="965" t="str">
        <f>IF(ISNUMBER(P163),IF(P163=100%,"CUMPLIDA",IF(AND(ISNUMBER(L163),ISNUMBER(CGR!$P$4)), IF(L163&lt;CGR!$P$4,"INCUMPLIDA","PROCESO"), "VERIFICAR FECHA")),"SIN VALOR AVANCE")</f>
        <v>PROCESO</v>
      </c>
    </row>
    <row r="164" spans="1:17" ht="180" x14ac:dyDescent="0.2">
      <c r="A164" s="998" t="s">
        <v>12</v>
      </c>
      <c r="B164" s="804" t="s">
        <v>13</v>
      </c>
      <c r="C164" s="1265"/>
      <c r="D164" s="1265"/>
      <c r="E164" s="1262"/>
      <c r="F164" s="1262"/>
      <c r="G164" s="1071" t="s">
        <v>509</v>
      </c>
      <c r="H164" s="1071" t="s">
        <v>510</v>
      </c>
      <c r="I164" s="1075" t="s">
        <v>511</v>
      </c>
      <c r="J164" s="967">
        <v>1</v>
      </c>
      <c r="K164" s="1063">
        <v>45475</v>
      </c>
      <c r="L164" s="1063">
        <v>45835</v>
      </c>
      <c r="M164" s="1007">
        <f t="shared" si="6"/>
        <v>51.428571428571431</v>
      </c>
      <c r="N164" s="1061">
        <v>1</v>
      </c>
      <c r="O164" s="962" t="s">
        <v>508</v>
      </c>
      <c r="P164" s="364">
        <f t="shared" si="5"/>
        <v>1</v>
      </c>
      <c r="Q164" s="965" t="str">
        <f>IF(ISNUMBER(P164),IF(P164=100%,"CUMPLIDA",IF(AND(ISNUMBER(L164),ISNUMBER(CGR!$P$4)), IF(L164&lt;CGR!$P$4,"INCUMPLIDA","PROCESO"), "VERIFICAR FECHA")),"SIN VALOR AVANCE")</f>
        <v>CUMPLIDA</v>
      </c>
    </row>
    <row r="165" spans="1:17" ht="165.75" x14ac:dyDescent="0.2">
      <c r="A165" s="998" t="s">
        <v>12</v>
      </c>
      <c r="B165" s="804" t="s">
        <v>13</v>
      </c>
      <c r="C165" s="1265"/>
      <c r="D165" s="1265"/>
      <c r="E165" s="1262"/>
      <c r="F165" s="1262"/>
      <c r="G165" s="1064" t="s">
        <v>512</v>
      </c>
      <c r="H165" s="1064" t="s">
        <v>513</v>
      </c>
      <c r="I165" s="1075" t="s">
        <v>511</v>
      </c>
      <c r="J165" s="967">
        <v>1</v>
      </c>
      <c r="K165" s="1063">
        <v>45475</v>
      </c>
      <c r="L165" s="1063">
        <v>45835</v>
      </c>
      <c r="M165" s="1007">
        <f t="shared" si="6"/>
        <v>51.428571428571431</v>
      </c>
      <c r="N165" s="1061">
        <v>1</v>
      </c>
      <c r="O165" s="962" t="s">
        <v>508</v>
      </c>
      <c r="P165" s="364">
        <f t="shared" si="5"/>
        <v>1</v>
      </c>
      <c r="Q165" s="965" t="str">
        <f>IF(ISNUMBER(P165),IF(P165=100%,"CUMPLIDA",IF(AND(ISNUMBER(L165),ISNUMBER(CGR!$P$4)), IF(L165&lt;CGR!$P$4,"INCUMPLIDA","PROCESO"), "VERIFICAR FECHA")),"SIN VALOR AVANCE")</f>
        <v>CUMPLIDA</v>
      </c>
    </row>
    <row r="166" spans="1:17" ht="150.75" customHeight="1" x14ac:dyDescent="0.2">
      <c r="A166" s="998" t="s">
        <v>12</v>
      </c>
      <c r="B166" s="804" t="s">
        <v>13</v>
      </c>
      <c r="C166" s="1265" t="s">
        <v>473</v>
      </c>
      <c r="D166" s="1265" t="s">
        <v>503</v>
      </c>
      <c r="E166" s="1262" t="s">
        <v>514</v>
      </c>
      <c r="F166" s="1262" t="s">
        <v>515</v>
      </c>
      <c r="G166" s="1071" t="s">
        <v>506</v>
      </c>
      <c r="H166" s="1071" t="s">
        <v>507</v>
      </c>
      <c r="I166" s="987" t="s">
        <v>258</v>
      </c>
      <c r="J166" s="967">
        <v>4</v>
      </c>
      <c r="K166" s="1063">
        <v>45475</v>
      </c>
      <c r="L166" s="1063">
        <v>45835</v>
      </c>
      <c r="M166" s="1007">
        <f t="shared" si="6"/>
        <v>51.428571428571431</v>
      </c>
      <c r="N166" s="1061">
        <v>2</v>
      </c>
      <c r="O166" s="962" t="s">
        <v>516</v>
      </c>
      <c r="P166" s="364">
        <f t="shared" si="5"/>
        <v>0.5</v>
      </c>
      <c r="Q166" s="965" t="str">
        <f>IF(ISNUMBER(P166),IF(P166=100%,"CUMPLIDA",IF(AND(ISNUMBER(L166),ISNUMBER(CGR!$P$4)), IF(L166&lt;CGR!$P$4,"INCUMPLIDA","PROCESO"), "VERIFICAR FECHA")),"SIN VALOR AVANCE")</f>
        <v>PROCESO</v>
      </c>
    </row>
    <row r="167" spans="1:17" ht="180" x14ac:dyDescent="0.2">
      <c r="A167" s="998" t="s">
        <v>12</v>
      </c>
      <c r="B167" s="804" t="s">
        <v>13</v>
      </c>
      <c r="C167" s="1265"/>
      <c r="D167" s="1265"/>
      <c r="E167" s="1262"/>
      <c r="F167" s="1262"/>
      <c r="G167" s="1071" t="s">
        <v>509</v>
      </c>
      <c r="H167" s="1071" t="s">
        <v>510</v>
      </c>
      <c r="I167" s="1075" t="s">
        <v>511</v>
      </c>
      <c r="J167" s="967">
        <v>1</v>
      </c>
      <c r="K167" s="1063">
        <v>45475</v>
      </c>
      <c r="L167" s="1063">
        <v>45835</v>
      </c>
      <c r="M167" s="1007">
        <f t="shared" si="6"/>
        <v>51.428571428571431</v>
      </c>
      <c r="N167" s="1061">
        <v>0</v>
      </c>
      <c r="O167" s="962" t="s">
        <v>516</v>
      </c>
      <c r="P167" s="364">
        <f t="shared" si="5"/>
        <v>0</v>
      </c>
      <c r="Q167" s="965" t="str">
        <f>IF(ISNUMBER(P167),IF(P167=100%,"CUMPLIDA",IF(AND(ISNUMBER(L167),ISNUMBER(CGR!$P$4)), IF(L167&lt;CGR!$P$4,"INCUMPLIDA","PROCESO"), "VERIFICAR FECHA")),"SIN VALOR AVANCE")</f>
        <v>PROCESO</v>
      </c>
    </row>
    <row r="168" spans="1:17" ht="165.75" x14ac:dyDescent="0.2">
      <c r="A168" s="998" t="s">
        <v>12</v>
      </c>
      <c r="B168" s="804" t="s">
        <v>13</v>
      </c>
      <c r="C168" s="1265"/>
      <c r="D168" s="1265"/>
      <c r="E168" s="1262"/>
      <c r="F168" s="1262"/>
      <c r="G168" s="1064" t="s">
        <v>512</v>
      </c>
      <c r="H168" s="1064" t="s">
        <v>513</v>
      </c>
      <c r="I168" s="1075" t="s">
        <v>511</v>
      </c>
      <c r="J168" s="967">
        <v>1</v>
      </c>
      <c r="K168" s="1063">
        <v>45475</v>
      </c>
      <c r="L168" s="1063">
        <v>45835</v>
      </c>
      <c r="M168" s="1007">
        <f t="shared" si="6"/>
        <v>51.428571428571431</v>
      </c>
      <c r="N168" s="1061">
        <v>0</v>
      </c>
      <c r="O168" s="962" t="s">
        <v>516</v>
      </c>
      <c r="P168" s="364">
        <f t="shared" si="5"/>
        <v>0</v>
      </c>
      <c r="Q168" s="965" t="str">
        <f>IF(ISNUMBER(P168),IF(P168=100%,"CUMPLIDA",IF(AND(ISNUMBER(L168),ISNUMBER(CGR!$P$4)), IF(L168&lt;CGR!$P$4,"INCUMPLIDA","PROCESO"), "VERIFICAR FECHA")),"SIN VALOR AVANCE")</f>
        <v>PROCESO</v>
      </c>
    </row>
    <row r="169" spans="1:17" ht="165.75" customHeight="1" x14ac:dyDescent="0.2">
      <c r="A169" s="998" t="s">
        <v>12</v>
      </c>
      <c r="B169" s="804" t="s">
        <v>13</v>
      </c>
      <c r="C169" s="1265" t="s">
        <v>473</v>
      </c>
      <c r="D169" s="1265" t="s">
        <v>517</v>
      </c>
      <c r="E169" s="1262" t="s">
        <v>518</v>
      </c>
      <c r="F169" s="1262" t="s">
        <v>515</v>
      </c>
      <c r="G169" s="1071" t="s">
        <v>506</v>
      </c>
      <c r="H169" s="1071" t="s">
        <v>507</v>
      </c>
      <c r="I169" s="987" t="s">
        <v>258</v>
      </c>
      <c r="J169" s="967">
        <v>4</v>
      </c>
      <c r="K169" s="1063">
        <v>45475</v>
      </c>
      <c r="L169" s="1063">
        <v>45835</v>
      </c>
      <c r="M169" s="1007">
        <f t="shared" si="6"/>
        <v>51.428571428571431</v>
      </c>
      <c r="N169" s="1061">
        <v>2</v>
      </c>
      <c r="O169" s="962" t="s">
        <v>519</v>
      </c>
      <c r="P169" s="364">
        <f t="shared" si="5"/>
        <v>0.5</v>
      </c>
      <c r="Q169" s="965" t="str">
        <f>IF(ISNUMBER(P169),IF(P169=100%,"CUMPLIDA",IF(AND(ISNUMBER(L169),ISNUMBER(CGR!$P$4)), IF(L169&lt;CGR!$P$4,"INCUMPLIDA","PROCESO"), "VERIFICAR FECHA")),"SIN VALOR AVANCE")</f>
        <v>PROCESO</v>
      </c>
    </row>
    <row r="170" spans="1:17" ht="180.75" x14ac:dyDescent="0.2">
      <c r="A170" s="998" t="s">
        <v>12</v>
      </c>
      <c r="B170" s="804" t="s">
        <v>13</v>
      </c>
      <c r="C170" s="1265"/>
      <c r="D170" s="1265"/>
      <c r="E170" s="1262"/>
      <c r="F170" s="1262"/>
      <c r="G170" s="1071" t="s">
        <v>509</v>
      </c>
      <c r="H170" s="1071" t="s">
        <v>510</v>
      </c>
      <c r="I170" s="1075" t="s">
        <v>511</v>
      </c>
      <c r="J170" s="967">
        <v>1</v>
      </c>
      <c r="K170" s="1063">
        <v>45475</v>
      </c>
      <c r="L170" s="1063">
        <v>45835</v>
      </c>
      <c r="M170" s="1007">
        <f t="shared" si="6"/>
        <v>51.428571428571431</v>
      </c>
      <c r="N170" s="1061">
        <v>1</v>
      </c>
      <c r="O170" s="962" t="s">
        <v>519</v>
      </c>
      <c r="P170" s="364">
        <f t="shared" si="5"/>
        <v>1</v>
      </c>
      <c r="Q170" s="965" t="str">
        <f>IF(ISNUMBER(P170),IF(P170=100%,"CUMPLIDA",IF(AND(ISNUMBER(L170),ISNUMBER(CGR!$P$4)), IF(L170&lt;CGR!$P$4,"INCUMPLIDA","PROCESO"), "VERIFICAR FECHA")),"SIN VALOR AVANCE")</f>
        <v>CUMPLIDA</v>
      </c>
    </row>
    <row r="171" spans="1:17" ht="180.75" x14ac:dyDescent="0.2">
      <c r="A171" s="998" t="s">
        <v>12</v>
      </c>
      <c r="B171" s="804" t="s">
        <v>13</v>
      </c>
      <c r="C171" s="1265"/>
      <c r="D171" s="1265"/>
      <c r="E171" s="1262"/>
      <c r="F171" s="1262"/>
      <c r="G171" s="1064" t="s">
        <v>512</v>
      </c>
      <c r="H171" s="1064" t="s">
        <v>513</v>
      </c>
      <c r="I171" s="1075" t="s">
        <v>511</v>
      </c>
      <c r="J171" s="967">
        <v>1</v>
      </c>
      <c r="K171" s="1063">
        <v>45475</v>
      </c>
      <c r="L171" s="1063">
        <v>45835</v>
      </c>
      <c r="M171" s="1007">
        <f t="shared" si="6"/>
        <v>51.428571428571431</v>
      </c>
      <c r="N171" s="1061">
        <v>1</v>
      </c>
      <c r="O171" s="962" t="s">
        <v>519</v>
      </c>
      <c r="P171" s="364">
        <f t="shared" si="5"/>
        <v>1</v>
      </c>
      <c r="Q171" s="965" t="str">
        <f>IF(ISNUMBER(P171),IF(P171=100%,"CUMPLIDA",IF(AND(ISNUMBER(L171),ISNUMBER(CGR!$P$4)), IF(L171&lt;CGR!$P$4,"INCUMPLIDA","PROCESO"), "VERIFICAR FECHA")),"SIN VALOR AVANCE")</f>
        <v>CUMPLIDA</v>
      </c>
    </row>
    <row r="172" spans="1:17" ht="285.75" x14ac:dyDescent="0.2">
      <c r="A172" s="987" t="s">
        <v>20</v>
      </c>
      <c r="B172" s="988" t="s">
        <v>13</v>
      </c>
      <c r="C172" s="1263" t="s">
        <v>520</v>
      </c>
      <c r="D172" s="1263" t="s">
        <v>68</v>
      </c>
      <c r="E172" s="1262" t="s">
        <v>521</v>
      </c>
      <c r="F172" s="1262" t="s">
        <v>522</v>
      </c>
      <c r="G172" s="362" t="s">
        <v>160</v>
      </c>
      <c r="H172" s="362" t="s">
        <v>91</v>
      </c>
      <c r="I172" s="962" t="s">
        <v>92</v>
      </c>
      <c r="J172" s="963">
        <v>1</v>
      </c>
      <c r="K172" s="1057">
        <v>45231</v>
      </c>
      <c r="L172" s="1057">
        <v>45504</v>
      </c>
      <c r="M172" s="964">
        <f t="shared" si="6"/>
        <v>39</v>
      </c>
      <c r="N172" s="1061">
        <v>1</v>
      </c>
      <c r="O172" s="962" t="s">
        <v>523</v>
      </c>
      <c r="P172" s="364">
        <f t="shared" si="5"/>
        <v>1</v>
      </c>
      <c r="Q172" s="965" t="str">
        <f>IF(ISNUMBER(P172),IF(P172=100%,"CUMPLIDA",IF(AND(ISNUMBER(L172),ISNUMBER(CGR!$P$4)), IF(L172&lt;CGR!$P$4,"INCUMPLIDA","PROCESO"), "VERIFICAR FECHA")),"SIN VALOR AVANCE")</f>
        <v>CUMPLIDA</v>
      </c>
    </row>
    <row r="173" spans="1:17" ht="270.75" x14ac:dyDescent="0.2">
      <c r="A173" s="987" t="s">
        <v>20</v>
      </c>
      <c r="B173" s="988" t="s">
        <v>13</v>
      </c>
      <c r="C173" s="1263"/>
      <c r="D173" s="1263"/>
      <c r="E173" s="1262"/>
      <c r="F173" s="1262"/>
      <c r="G173" s="994" t="s">
        <v>524</v>
      </c>
      <c r="H173" s="994" t="s">
        <v>95</v>
      </c>
      <c r="I173" s="995" t="s">
        <v>96</v>
      </c>
      <c r="J173" s="963">
        <v>1</v>
      </c>
      <c r="K173" s="1057">
        <v>45231</v>
      </c>
      <c r="L173" s="1057">
        <v>45504</v>
      </c>
      <c r="M173" s="964">
        <f t="shared" si="6"/>
        <v>39</v>
      </c>
      <c r="N173" s="1061">
        <v>1</v>
      </c>
      <c r="O173" s="962" t="s">
        <v>525</v>
      </c>
      <c r="P173" s="364">
        <f t="shared" si="5"/>
        <v>1</v>
      </c>
      <c r="Q173" s="965" t="str">
        <f>IF(ISNUMBER(P173),IF(P173=100%,"CUMPLIDA",IF(AND(ISNUMBER(L173),ISNUMBER(CGR!$P$4)), IF(L173&lt;CGR!$P$4,"INCUMPLIDA","PROCESO"), "VERIFICAR FECHA")),"SIN VALOR AVANCE")</f>
        <v>CUMPLIDA</v>
      </c>
    </row>
    <row r="174" spans="1:17" ht="90.75" x14ac:dyDescent="0.2">
      <c r="A174" s="987" t="s">
        <v>20</v>
      </c>
      <c r="B174" s="988" t="s">
        <v>13</v>
      </c>
      <c r="C174" s="1263"/>
      <c r="D174" s="1263"/>
      <c r="E174" s="1262"/>
      <c r="F174" s="1262"/>
      <c r="G174" s="362" t="s">
        <v>97</v>
      </c>
      <c r="H174" s="362" t="s">
        <v>98</v>
      </c>
      <c r="I174" s="962" t="s">
        <v>99</v>
      </c>
      <c r="J174" s="967">
        <v>1</v>
      </c>
      <c r="K174" s="1060">
        <v>45352</v>
      </c>
      <c r="L174" s="1060">
        <v>45747</v>
      </c>
      <c r="M174" s="964">
        <f t="shared" si="6"/>
        <v>56.428571428571431</v>
      </c>
      <c r="N174" s="1061">
        <v>0</v>
      </c>
      <c r="O174" s="962" t="s">
        <v>526</v>
      </c>
      <c r="P174" s="364">
        <f t="shared" si="5"/>
        <v>0</v>
      </c>
      <c r="Q174" s="965" t="str">
        <f>IF(ISNUMBER(P174),IF(P174=100%,"CUMPLIDA",IF(AND(ISNUMBER(L174),ISNUMBER(CGR!$P$4)), IF(L174&lt;CGR!$P$4,"INCUMPLIDA","PROCESO"), "VERIFICAR FECHA")),"SIN VALOR AVANCE")</f>
        <v>PROCESO</v>
      </c>
    </row>
    <row r="175" spans="1:17" ht="150.75" x14ac:dyDescent="0.2">
      <c r="A175" s="987" t="s">
        <v>20</v>
      </c>
      <c r="B175" s="988" t="s">
        <v>13</v>
      </c>
      <c r="C175" s="1263"/>
      <c r="D175" s="1263"/>
      <c r="E175" s="1262"/>
      <c r="F175" s="1262"/>
      <c r="G175" s="362" t="s">
        <v>101</v>
      </c>
      <c r="H175" s="362" t="s">
        <v>101</v>
      </c>
      <c r="I175" s="962" t="s">
        <v>102</v>
      </c>
      <c r="J175" s="967">
        <v>1</v>
      </c>
      <c r="K175" s="1060">
        <v>45352</v>
      </c>
      <c r="L175" s="1060">
        <v>45747</v>
      </c>
      <c r="M175" s="964">
        <f t="shared" si="6"/>
        <v>56.428571428571431</v>
      </c>
      <c r="N175" s="1061">
        <v>0.77</v>
      </c>
      <c r="O175" s="962" t="s">
        <v>527</v>
      </c>
      <c r="P175" s="364">
        <f t="shared" si="5"/>
        <v>0.77</v>
      </c>
      <c r="Q175" s="965" t="str">
        <f>IF(ISNUMBER(P175),IF(P175=100%,"CUMPLIDA",IF(AND(ISNUMBER(L175),ISNUMBER(CGR!$P$4)), IF(L175&lt;CGR!$P$4,"INCUMPLIDA","PROCESO"), "VERIFICAR FECHA")),"SIN VALOR AVANCE")</f>
        <v>PROCESO</v>
      </c>
    </row>
    <row r="176" spans="1:17" ht="90.75" x14ac:dyDescent="0.2">
      <c r="A176" s="987" t="s">
        <v>20</v>
      </c>
      <c r="B176" s="988" t="s">
        <v>13</v>
      </c>
      <c r="C176" s="1263"/>
      <c r="D176" s="1263"/>
      <c r="E176" s="1262"/>
      <c r="F176" s="1262"/>
      <c r="G176" s="362" t="s">
        <v>104</v>
      </c>
      <c r="H176" s="362" t="s">
        <v>104</v>
      </c>
      <c r="I176" s="962" t="s">
        <v>105</v>
      </c>
      <c r="J176" s="967">
        <v>1</v>
      </c>
      <c r="K176" s="1060">
        <v>45352</v>
      </c>
      <c r="L176" s="1060">
        <v>45747</v>
      </c>
      <c r="M176" s="964">
        <f t="shared" si="6"/>
        <v>56.428571428571431</v>
      </c>
      <c r="N176" s="1061">
        <v>0</v>
      </c>
      <c r="O176" s="962" t="s">
        <v>526</v>
      </c>
      <c r="P176" s="364">
        <f t="shared" si="5"/>
        <v>0</v>
      </c>
      <c r="Q176" s="965" t="str">
        <f>IF(ISNUMBER(P176),IF(P176=100%,"CUMPLIDA",IF(AND(ISNUMBER(L176),ISNUMBER(CGR!$P$4)), IF(L176&lt;CGR!$P$4,"INCUMPLIDA","PROCESO"), "VERIFICAR FECHA")),"SIN VALOR AVANCE")</f>
        <v>PROCESO</v>
      </c>
    </row>
    <row r="177" spans="1:17" ht="135.75" x14ac:dyDescent="0.2">
      <c r="A177" s="987" t="s">
        <v>20</v>
      </c>
      <c r="B177" s="988" t="s">
        <v>13</v>
      </c>
      <c r="C177" s="1263"/>
      <c r="D177" s="1263"/>
      <c r="E177" s="1262"/>
      <c r="F177" s="1262"/>
      <c r="G177" s="362" t="s">
        <v>528</v>
      </c>
      <c r="H177" s="362" t="s">
        <v>528</v>
      </c>
      <c r="I177" s="962" t="s">
        <v>107</v>
      </c>
      <c r="J177" s="967">
        <v>1</v>
      </c>
      <c r="K177" s="1060">
        <v>45352</v>
      </c>
      <c r="L177" s="1060">
        <v>45747</v>
      </c>
      <c r="M177" s="964">
        <f t="shared" si="6"/>
        <v>56.428571428571431</v>
      </c>
      <c r="N177" s="1061">
        <v>0.77</v>
      </c>
      <c r="O177" s="962" t="s">
        <v>529</v>
      </c>
      <c r="P177" s="364">
        <f t="shared" si="5"/>
        <v>0.77</v>
      </c>
      <c r="Q177" s="965" t="str">
        <f>IF(ISNUMBER(P177),IF(P177=100%,"CUMPLIDA",IF(AND(ISNUMBER(L177),ISNUMBER(CGR!$P$4)), IF(L177&lt;CGR!$P$4,"INCUMPLIDA","PROCESO"), "VERIFICAR FECHA")),"SIN VALOR AVANCE")</f>
        <v>PROCESO</v>
      </c>
    </row>
    <row r="178" spans="1:17" ht="210.75" x14ac:dyDescent="0.2">
      <c r="A178" s="987" t="s">
        <v>20</v>
      </c>
      <c r="B178" s="988" t="s">
        <v>13</v>
      </c>
      <c r="C178" s="1263"/>
      <c r="D178" s="1263"/>
      <c r="E178" s="1262"/>
      <c r="F178" s="1262"/>
      <c r="G178" s="362" t="s">
        <v>530</v>
      </c>
      <c r="H178" s="362" t="s">
        <v>530</v>
      </c>
      <c r="I178" s="962" t="s">
        <v>531</v>
      </c>
      <c r="J178" s="967">
        <v>1</v>
      </c>
      <c r="K178" s="1060">
        <v>45352</v>
      </c>
      <c r="L178" s="1060">
        <v>45747</v>
      </c>
      <c r="M178" s="964">
        <f t="shared" si="6"/>
        <v>56.428571428571431</v>
      </c>
      <c r="N178" s="1061">
        <v>0.77</v>
      </c>
      <c r="O178" s="1011" t="s">
        <v>532</v>
      </c>
      <c r="P178" s="364">
        <f t="shared" si="5"/>
        <v>0.77</v>
      </c>
      <c r="Q178" s="965" t="str">
        <f>IF(ISNUMBER(P178),IF(P178=100%,"CUMPLIDA",IF(AND(ISNUMBER(L178),ISNUMBER(CGR!$P$4)), IF(L178&lt;CGR!$P$4,"INCUMPLIDA","PROCESO"), "VERIFICAR FECHA")),"SIN VALOR AVANCE")</f>
        <v>PROCESO</v>
      </c>
    </row>
    <row r="179" spans="1:17" ht="225.75" x14ac:dyDescent="0.2">
      <c r="A179" s="987" t="s">
        <v>20</v>
      </c>
      <c r="B179" s="988" t="s">
        <v>13</v>
      </c>
      <c r="C179" s="1263"/>
      <c r="D179" s="1263"/>
      <c r="E179" s="1262"/>
      <c r="F179" s="1262"/>
      <c r="G179" s="362" t="s">
        <v>110</v>
      </c>
      <c r="H179" s="362" t="s">
        <v>111</v>
      </c>
      <c r="I179" s="962" t="s">
        <v>112</v>
      </c>
      <c r="J179" s="967">
        <v>2</v>
      </c>
      <c r="K179" s="1060">
        <v>45748</v>
      </c>
      <c r="L179" s="1060">
        <v>45930</v>
      </c>
      <c r="M179" s="964">
        <f t="shared" si="6"/>
        <v>26</v>
      </c>
      <c r="N179" s="1061">
        <v>0</v>
      </c>
      <c r="O179" s="962" t="s">
        <v>533</v>
      </c>
      <c r="P179" s="364">
        <f t="shared" si="5"/>
        <v>0</v>
      </c>
      <c r="Q179" s="965" t="str">
        <f>IF(ISNUMBER(P179),IF(P179=100%,"CUMPLIDA",IF(AND(ISNUMBER(L179),ISNUMBER(CGR!$P$4)), IF(L179&lt;CGR!$P$4,"INCUMPLIDA","PROCESO"), "VERIFICAR FECHA")),"SIN VALOR AVANCE")</f>
        <v>PROCESO</v>
      </c>
    </row>
    <row r="180" spans="1:17" ht="75.75" x14ac:dyDescent="0.2">
      <c r="A180" s="987" t="s">
        <v>20</v>
      </c>
      <c r="B180" s="988" t="s">
        <v>13</v>
      </c>
      <c r="C180" s="1263"/>
      <c r="D180" s="1263"/>
      <c r="E180" s="1262"/>
      <c r="F180" s="1262"/>
      <c r="G180" s="362" t="s">
        <v>114</v>
      </c>
      <c r="H180" s="362" t="s">
        <v>115</v>
      </c>
      <c r="I180" s="962" t="s">
        <v>116</v>
      </c>
      <c r="J180" s="967">
        <v>1</v>
      </c>
      <c r="K180" s="1060">
        <v>45748</v>
      </c>
      <c r="L180" s="1060">
        <v>45930</v>
      </c>
      <c r="M180" s="964">
        <f t="shared" si="6"/>
        <v>26</v>
      </c>
      <c r="N180" s="1061">
        <v>0</v>
      </c>
      <c r="O180" s="987" t="s">
        <v>534</v>
      </c>
      <c r="P180" s="364">
        <f t="shared" si="5"/>
        <v>0</v>
      </c>
      <c r="Q180" s="965" t="str">
        <f>IF(ISNUMBER(P180),IF(P180=100%,"CUMPLIDA",IF(AND(ISNUMBER(L180),ISNUMBER(CGR!$P$4)), IF(L180&lt;CGR!$P$4,"INCUMPLIDA","PROCESO"), "VERIFICAR FECHA")),"SIN VALOR AVANCE")</f>
        <v>PROCESO</v>
      </c>
    </row>
    <row r="181" spans="1:17" ht="285.75" x14ac:dyDescent="0.2">
      <c r="A181" s="987" t="s">
        <v>20</v>
      </c>
      <c r="B181" s="988" t="s">
        <v>13</v>
      </c>
      <c r="C181" s="1263"/>
      <c r="D181" s="1263"/>
      <c r="E181" s="1262"/>
      <c r="F181" s="1262"/>
      <c r="G181" s="362" t="s">
        <v>117</v>
      </c>
      <c r="H181" s="362" t="s">
        <v>118</v>
      </c>
      <c r="I181" s="962" t="s">
        <v>119</v>
      </c>
      <c r="J181" s="967">
        <v>2</v>
      </c>
      <c r="K181" s="1060">
        <v>45748</v>
      </c>
      <c r="L181" s="1060">
        <v>45930</v>
      </c>
      <c r="M181" s="964">
        <f t="shared" si="6"/>
        <v>26</v>
      </c>
      <c r="N181" s="1061">
        <v>0</v>
      </c>
      <c r="O181" s="962" t="s">
        <v>535</v>
      </c>
      <c r="P181" s="364">
        <f t="shared" si="5"/>
        <v>0</v>
      </c>
      <c r="Q181" s="965" t="str">
        <f>IF(ISNUMBER(P181),IF(P181=100%,"CUMPLIDA",IF(AND(ISNUMBER(L181),ISNUMBER(CGR!$P$4)), IF(L181&lt;CGR!$P$4,"INCUMPLIDA","PROCESO"), "VERIFICAR FECHA")),"SIN VALOR AVANCE")</f>
        <v>PROCESO</v>
      </c>
    </row>
    <row r="182" spans="1:17" ht="135.75" customHeight="1" x14ac:dyDescent="0.2">
      <c r="A182" s="987" t="s">
        <v>20</v>
      </c>
      <c r="B182" s="988" t="s">
        <v>13</v>
      </c>
      <c r="C182" s="1263" t="s">
        <v>536</v>
      </c>
      <c r="D182" s="1263" t="s">
        <v>537</v>
      </c>
      <c r="E182" s="1262" t="s">
        <v>538</v>
      </c>
      <c r="F182" s="1262" t="s">
        <v>539</v>
      </c>
      <c r="G182" s="1262" t="s">
        <v>540</v>
      </c>
      <c r="H182" s="362" t="s">
        <v>541</v>
      </c>
      <c r="I182" s="962" t="s">
        <v>542</v>
      </c>
      <c r="J182" s="963">
        <v>3</v>
      </c>
      <c r="K182" s="1057">
        <v>43481</v>
      </c>
      <c r="L182" s="1057">
        <v>43845</v>
      </c>
      <c r="M182" s="964">
        <f t="shared" si="6"/>
        <v>52</v>
      </c>
      <c r="N182" s="1061">
        <v>3</v>
      </c>
      <c r="O182" s="962" t="s">
        <v>543</v>
      </c>
      <c r="P182" s="364">
        <f t="shared" si="5"/>
        <v>1</v>
      </c>
      <c r="Q182" s="965" t="str">
        <f>IF(ISNUMBER(P182),IF(P182=100%,"CUMPLIDA",IF(AND(ISNUMBER(L182),ISNUMBER(CGR!$P$4)), IF(L182&lt;CGR!$P$4,"INCUMPLIDA","PROCESO"), "VERIFICAR FECHA")),"SIN VALOR AVANCE")</f>
        <v>CUMPLIDA</v>
      </c>
    </row>
    <row r="183" spans="1:17" ht="180.75" x14ac:dyDescent="0.2">
      <c r="A183" s="987" t="s">
        <v>20</v>
      </c>
      <c r="B183" s="988" t="s">
        <v>13</v>
      </c>
      <c r="C183" s="1263"/>
      <c r="D183" s="1263"/>
      <c r="E183" s="1262"/>
      <c r="F183" s="1262"/>
      <c r="G183" s="1262"/>
      <c r="H183" s="362" t="s">
        <v>544</v>
      </c>
      <c r="I183" s="962" t="s">
        <v>545</v>
      </c>
      <c r="J183" s="963">
        <v>1</v>
      </c>
      <c r="K183" s="1057">
        <v>43846</v>
      </c>
      <c r="L183" s="1057">
        <v>44213</v>
      </c>
      <c r="M183" s="964">
        <f t="shared" si="6"/>
        <v>52.428571428571431</v>
      </c>
      <c r="N183" s="1061">
        <v>1</v>
      </c>
      <c r="O183" s="962" t="s">
        <v>543</v>
      </c>
      <c r="P183" s="364">
        <f t="shared" si="5"/>
        <v>1</v>
      </c>
      <c r="Q183" s="965" t="str">
        <f>IF(ISNUMBER(P183),IF(P183=100%,"CUMPLIDA",IF(AND(ISNUMBER(L183),ISNUMBER(CGR!$P$4)), IF(L183&lt;CGR!$P$4,"INCUMPLIDA","PROCESO"), "VERIFICAR FECHA")),"SIN VALOR AVANCE")</f>
        <v>CUMPLIDA</v>
      </c>
    </row>
    <row r="184" spans="1:17" ht="180.75" x14ac:dyDescent="0.2">
      <c r="A184" s="987" t="s">
        <v>20</v>
      </c>
      <c r="B184" s="988" t="s">
        <v>13</v>
      </c>
      <c r="C184" s="1263"/>
      <c r="D184" s="1263"/>
      <c r="E184" s="1262"/>
      <c r="F184" s="1262"/>
      <c r="G184" s="1262"/>
      <c r="H184" s="362" t="s">
        <v>546</v>
      </c>
      <c r="I184" s="962" t="s">
        <v>547</v>
      </c>
      <c r="J184" s="963">
        <v>1</v>
      </c>
      <c r="K184" s="1057">
        <v>44214</v>
      </c>
      <c r="L184" s="1057">
        <v>44580</v>
      </c>
      <c r="M184" s="964">
        <f t="shared" si="6"/>
        <v>52.285714285714285</v>
      </c>
      <c r="N184" s="1061">
        <v>1</v>
      </c>
      <c r="O184" s="962" t="s">
        <v>548</v>
      </c>
      <c r="P184" s="364">
        <f t="shared" si="5"/>
        <v>1</v>
      </c>
      <c r="Q184" s="965" t="str">
        <f>IF(ISNUMBER(P184),IF(P184=100%,"CUMPLIDA",IF(AND(ISNUMBER(L184),ISNUMBER(CGR!$P$4)), IF(L184&lt;CGR!$P$4,"INCUMPLIDA","PROCESO"), "VERIFICAR FECHA")),"SIN VALOR AVANCE")</f>
        <v>CUMPLIDA</v>
      </c>
    </row>
    <row r="185" spans="1:17" ht="300.75" x14ac:dyDescent="0.2">
      <c r="A185" s="987" t="s">
        <v>20</v>
      </c>
      <c r="B185" s="988" t="s">
        <v>13</v>
      </c>
      <c r="C185" s="1263"/>
      <c r="D185" s="1263"/>
      <c r="E185" s="1262"/>
      <c r="F185" s="1262"/>
      <c r="G185" s="362" t="s">
        <v>549</v>
      </c>
      <c r="H185" s="362" t="s">
        <v>163</v>
      </c>
      <c r="I185" s="962" t="s">
        <v>99</v>
      </c>
      <c r="J185" s="963">
        <v>1</v>
      </c>
      <c r="K185" s="1057">
        <v>43770</v>
      </c>
      <c r="L185" s="1057">
        <v>44134</v>
      </c>
      <c r="M185" s="964">
        <f t="shared" si="6"/>
        <v>52</v>
      </c>
      <c r="N185" s="1061">
        <v>1</v>
      </c>
      <c r="O185" s="962" t="s">
        <v>550</v>
      </c>
      <c r="P185" s="364">
        <f t="shared" si="5"/>
        <v>1</v>
      </c>
      <c r="Q185" s="965" t="str">
        <f>IF(ISNUMBER(P185),IF(P185=100%,"CUMPLIDA",IF(AND(ISNUMBER(L185),ISNUMBER(CGR!$P$4)), IF(L185&lt;CGR!$P$4,"INCUMPLIDA","PROCESO"), "VERIFICAR FECHA")),"SIN VALOR AVANCE")</f>
        <v>CUMPLIDA</v>
      </c>
    </row>
    <row r="186" spans="1:17" ht="330.75" x14ac:dyDescent="0.2">
      <c r="A186" s="987" t="s">
        <v>20</v>
      </c>
      <c r="B186" s="988" t="s">
        <v>13</v>
      </c>
      <c r="C186" s="1263"/>
      <c r="D186" s="1263"/>
      <c r="E186" s="1262"/>
      <c r="F186" s="1262"/>
      <c r="G186" s="994" t="s">
        <v>551</v>
      </c>
      <c r="H186" s="362" t="s">
        <v>552</v>
      </c>
      <c r="I186" s="962" t="s">
        <v>553</v>
      </c>
      <c r="J186" s="967">
        <v>1</v>
      </c>
      <c r="K186" s="1060">
        <v>45931</v>
      </c>
      <c r="L186" s="1060">
        <v>45991</v>
      </c>
      <c r="M186" s="964">
        <f t="shared" si="6"/>
        <v>8.5714285714285712</v>
      </c>
      <c r="N186" s="1061">
        <v>0</v>
      </c>
      <c r="O186" s="962" t="s">
        <v>554</v>
      </c>
      <c r="P186" s="364">
        <f t="shared" si="5"/>
        <v>0</v>
      </c>
      <c r="Q186" s="965" t="str">
        <f>IF(ISNUMBER(P186),IF(P186=100%,"CUMPLIDA",IF(AND(ISNUMBER(L186),ISNUMBER(CGR!$P$4)), IF(L186&lt;CGR!$P$4,"INCUMPLIDA","PROCESO"), "VERIFICAR FECHA")),"SIN VALOR AVANCE")</f>
        <v>PROCESO</v>
      </c>
    </row>
    <row r="187" spans="1:17" ht="330.75" x14ac:dyDescent="0.2">
      <c r="A187" s="987" t="s">
        <v>20</v>
      </c>
      <c r="B187" s="988" t="s">
        <v>13</v>
      </c>
      <c r="C187" s="1263"/>
      <c r="D187" s="1263"/>
      <c r="E187" s="1262"/>
      <c r="F187" s="1262"/>
      <c r="G187" s="1274" t="s">
        <v>555</v>
      </c>
      <c r="H187" s="362" t="s">
        <v>528</v>
      </c>
      <c r="I187" s="962" t="s">
        <v>168</v>
      </c>
      <c r="J187" s="967">
        <v>1</v>
      </c>
      <c r="K187" s="1060">
        <v>45992</v>
      </c>
      <c r="L187" s="1060">
        <v>46081</v>
      </c>
      <c r="M187" s="964">
        <f t="shared" si="6"/>
        <v>12.714285714285714</v>
      </c>
      <c r="N187" s="1061">
        <v>0</v>
      </c>
      <c r="O187" s="962" t="s">
        <v>556</v>
      </c>
      <c r="P187" s="364">
        <f t="shared" si="5"/>
        <v>0</v>
      </c>
      <c r="Q187" s="965" t="str">
        <f>IF(ISNUMBER(P187),IF(P187=100%,"CUMPLIDA",IF(AND(ISNUMBER(L187),ISNUMBER(CGR!$P$4)), IF(L187&lt;CGR!$P$4,"INCUMPLIDA","PROCESO"), "VERIFICAR FECHA")),"SIN VALOR AVANCE")</f>
        <v>PROCESO</v>
      </c>
    </row>
    <row r="188" spans="1:17" ht="330.75" x14ac:dyDescent="0.2">
      <c r="A188" s="987" t="s">
        <v>20</v>
      </c>
      <c r="B188" s="988" t="s">
        <v>13</v>
      </c>
      <c r="C188" s="1263"/>
      <c r="D188" s="1263"/>
      <c r="E188" s="1262"/>
      <c r="F188" s="1262"/>
      <c r="G188" s="1274"/>
      <c r="H188" s="362" t="s">
        <v>110</v>
      </c>
      <c r="I188" s="962" t="s">
        <v>112</v>
      </c>
      <c r="J188" s="967">
        <v>5</v>
      </c>
      <c r="K188" s="1060">
        <v>46113</v>
      </c>
      <c r="L188" s="1060">
        <v>46568</v>
      </c>
      <c r="M188" s="964">
        <f t="shared" si="6"/>
        <v>65</v>
      </c>
      <c r="N188" s="1061">
        <v>0</v>
      </c>
      <c r="O188" s="962" t="s">
        <v>554</v>
      </c>
      <c r="P188" s="364">
        <f t="shared" si="5"/>
        <v>0</v>
      </c>
      <c r="Q188" s="965" t="str">
        <f>IF(ISNUMBER(P188),IF(P188=100%,"CUMPLIDA",IF(AND(ISNUMBER(L188),ISNUMBER(CGR!$P$4)), IF(L188&lt;CGR!$P$4,"INCUMPLIDA","PROCESO"), "VERIFICAR FECHA")),"SIN VALOR AVANCE")</f>
        <v>PROCESO</v>
      </c>
    </row>
    <row r="189" spans="1:17" ht="330.75" x14ac:dyDescent="0.2">
      <c r="A189" s="987" t="s">
        <v>20</v>
      </c>
      <c r="B189" s="988" t="s">
        <v>13</v>
      </c>
      <c r="C189" s="1263"/>
      <c r="D189" s="1263"/>
      <c r="E189" s="1262"/>
      <c r="F189" s="1262"/>
      <c r="G189" s="994" t="s">
        <v>557</v>
      </c>
      <c r="H189" s="362" t="s">
        <v>558</v>
      </c>
      <c r="I189" s="962" t="s">
        <v>559</v>
      </c>
      <c r="J189" s="967">
        <v>3</v>
      </c>
      <c r="K189" s="1060">
        <v>46296</v>
      </c>
      <c r="L189" s="1060">
        <v>46568</v>
      </c>
      <c r="M189" s="964">
        <f t="shared" si="6"/>
        <v>38.857142857142854</v>
      </c>
      <c r="N189" s="1061">
        <v>0</v>
      </c>
      <c r="O189" s="1012" t="s">
        <v>560</v>
      </c>
      <c r="P189" s="364">
        <f t="shared" si="5"/>
        <v>0</v>
      </c>
      <c r="Q189" s="965" t="str">
        <f>IF(ISNUMBER(P189),IF(P189=100%,"CUMPLIDA",IF(AND(ISNUMBER(L189),ISNUMBER(CGR!$P$4)), IF(L189&lt;CGR!$P$4,"INCUMPLIDA","PROCESO"), "VERIFICAR FECHA")),"SIN VALOR AVANCE")</f>
        <v>PROCESO</v>
      </c>
    </row>
    <row r="190" spans="1:17" ht="255.75" x14ac:dyDescent="0.2">
      <c r="A190" s="987" t="s">
        <v>20</v>
      </c>
      <c r="B190" s="988" t="s">
        <v>13</v>
      </c>
      <c r="C190" s="1263"/>
      <c r="D190" s="1263"/>
      <c r="E190" s="1262"/>
      <c r="F190" s="1262"/>
      <c r="G190" s="1262" t="s">
        <v>561</v>
      </c>
      <c r="H190" s="362" t="s">
        <v>562</v>
      </c>
      <c r="I190" s="1003" t="s">
        <v>563</v>
      </c>
      <c r="J190" s="963">
        <v>3</v>
      </c>
      <c r="K190" s="1057">
        <v>43726</v>
      </c>
      <c r="L190" s="1057">
        <v>44042</v>
      </c>
      <c r="M190" s="964">
        <f t="shared" si="6"/>
        <v>45.142857142857146</v>
      </c>
      <c r="N190" s="1058">
        <v>3</v>
      </c>
      <c r="O190" s="962" t="s">
        <v>564</v>
      </c>
      <c r="P190" s="364">
        <f t="shared" si="5"/>
        <v>1</v>
      </c>
      <c r="Q190" s="965" t="str">
        <f>IF(ISNUMBER(P190),IF(P190=100%,"CUMPLIDA",IF(AND(ISNUMBER(L190),ISNUMBER(CGR!$P$4)), IF(L190&lt;CGR!$P$4,"INCUMPLIDA","PROCESO"), "VERIFICAR FECHA")),"SIN VALOR AVANCE")</f>
        <v>CUMPLIDA</v>
      </c>
    </row>
    <row r="191" spans="1:17" ht="255.75" x14ac:dyDescent="0.2">
      <c r="A191" s="987" t="s">
        <v>20</v>
      </c>
      <c r="B191" s="988" t="s">
        <v>13</v>
      </c>
      <c r="C191" s="1263"/>
      <c r="D191" s="1263"/>
      <c r="E191" s="1262"/>
      <c r="F191" s="1262"/>
      <c r="G191" s="1262"/>
      <c r="H191" s="362" t="s">
        <v>565</v>
      </c>
      <c r="I191" s="962" t="s">
        <v>566</v>
      </c>
      <c r="J191" s="963">
        <v>3</v>
      </c>
      <c r="K191" s="1057">
        <v>44044</v>
      </c>
      <c r="L191" s="1057">
        <v>44134</v>
      </c>
      <c r="M191" s="964">
        <f t="shared" si="6"/>
        <v>12.857142857142858</v>
      </c>
      <c r="N191" s="1058">
        <v>3</v>
      </c>
      <c r="O191" s="962" t="s">
        <v>564</v>
      </c>
      <c r="P191" s="364">
        <f t="shared" si="5"/>
        <v>1</v>
      </c>
      <c r="Q191" s="965" t="str">
        <f>IF(ISNUMBER(P191),IF(P191=100%,"CUMPLIDA",IF(AND(ISNUMBER(L191),ISNUMBER(CGR!$P$4)), IF(L191&lt;CGR!$P$4,"INCUMPLIDA","PROCESO"), "VERIFICAR FECHA")),"SIN VALOR AVANCE")</f>
        <v>CUMPLIDA</v>
      </c>
    </row>
    <row r="192" spans="1:17" ht="409.5" x14ac:dyDescent="0.2">
      <c r="A192" s="987" t="s">
        <v>20</v>
      </c>
      <c r="B192" s="988" t="s">
        <v>13</v>
      </c>
      <c r="C192" s="1263" t="s">
        <v>567</v>
      </c>
      <c r="D192" s="1263" t="s">
        <v>568</v>
      </c>
      <c r="E192" s="1262" t="s">
        <v>569</v>
      </c>
      <c r="F192" s="1262" t="s">
        <v>570</v>
      </c>
      <c r="G192" s="362" t="s">
        <v>571</v>
      </c>
      <c r="H192" s="362" t="s">
        <v>572</v>
      </c>
      <c r="I192" s="962" t="s">
        <v>573</v>
      </c>
      <c r="J192" s="963">
        <v>24</v>
      </c>
      <c r="K192" s="1057">
        <v>42278</v>
      </c>
      <c r="L192" s="1057">
        <v>42490</v>
      </c>
      <c r="M192" s="964">
        <f t="shared" si="6"/>
        <v>30.285714285714285</v>
      </c>
      <c r="N192" s="1058">
        <v>24</v>
      </c>
      <c r="O192" s="962" t="s">
        <v>574</v>
      </c>
      <c r="P192" s="364">
        <f t="shared" si="5"/>
        <v>1</v>
      </c>
      <c r="Q192" s="965" t="str">
        <f>IF(ISNUMBER(P192),IF(P192=100%,"CUMPLIDA",IF(AND(ISNUMBER(L192),ISNUMBER(CGR!$P$4)), IF(L192&lt;CGR!$P$4,"INCUMPLIDA","PROCESO"), "VERIFICAR FECHA")),"SIN VALOR AVANCE")</f>
        <v>CUMPLIDA</v>
      </c>
    </row>
    <row r="193" spans="1:17" ht="409.5" x14ac:dyDescent="0.2">
      <c r="A193" s="987" t="s">
        <v>20</v>
      </c>
      <c r="B193" s="988" t="s">
        <v>13</v>
      </c>
      <c r="C193" s="1263"/>
      <c r="D193" s="1263"/>
      <c r="E193" s="1262"/>
      <c r="F193" s="1262"/>
      <c r="G193" s="1262" t="s">
        <v>575</v>
      </c>
      <c r="H193" s="362" t="s">
        <v>576</v>
      </c>
      <c r="I193" s="962" t="s">
        <v>577</v>
      </c>
      <c r="J193" s="963">
        <v>19</v>
      </c>
      <c r="K193" s="1057">
        <v>42492</v>
      </c>
      <c r="L193" s="1057">
        <v>42735</v>
      </c>
      <c r="M193" s="964">
        <f t="shared" si="6"/>
        <v>34.714285714285715</v>
      </c>
      <c r="N193" s="1058">
        <v>19</v>
      </c>
      <c r="O193" s="962" t="s">
        <v>578</v>
      </c>
      <c r="P193" s="364">
        <f t="shared" si="5"/>
        <v>1</v>
      </c>
      <c r="Q193" s="965" t="str">
        <f>IF(ISNUMBER(P193),IF(P193=100%,"CUMPLIDA",IF(AND(ISNUMBER(L193),ISNUMBER(CGR!$P$4)), IF(L193&lt;CGR!$P$4,"INCUMPLIDA","PROCESO"), "VERIFICAR FECHA")),"SIN VALOR AVANCE")</f>
        <v>CUMPLIDA</v>
      </c>
    </row>
    <row r="194" spans="1:17" ht="409.5" x14ac:dyDescent="0.2">
      <c r="A194" s="987" t="s">
        <v>20</v>
      </c>
      <c r="B194" s="988" t="s">
        <v>13</v>
      </c>
      <c r="C194" s="1263"/>
      <c r="D194" s="1263"/>
      <c r="E194" s="1262"/>
      <c r="F194" s="1262"/>
      <c r="G194" s="1262"/>
      <c r="H194" s="362" t="s">
        <v>579</v>
      </c>
      <c r="I194" s="1003" t="s">
        <v>580</v>
      </c>
      <c r="J194" s="963">
        <v>14</v>
      </c>
      <c r="K194" s="1057">
        <v>42917</v>
      </c>
      <c r="L194" s="1057">
        <v>43281</v>
      </c>
      <c r="M194" s="964">
        <f t="shared" si="6"/>
        <v>52</v>
      </c>
      <c r="N194" s="1058">
        <v>14</v>
      </c>
      <c r="O194" s="962" t="s">
        <v>543</v>
      </c>
      <c r="P194" s="364">
        <f t="shared" si="5"/>
        <v>1</v>
      </c>
      <c r="Q194" s="965" t="str">
        <f>IF(ISNUMBER(P194),IF(P194=100%,"CUMPLIDA",IF(AND(ISNUMBER(L194),ISNUMBER(CGR!$P$4)), IF(L194&lt;CGR!$P$4,"INCUMPLIDA","PROCESO"), "VERIFICAR FECHA")),"SIN VALOR AVANCE")</f>
        <v>CUMPLIDA</v>
      </c>
    </row>
    <row r="195" spans="1:17" ht="210" x14ac:dyDescent="0.2">
      <c r="A195" s="987" t="s">
        <v>20</v>
      </c>
      <c r="B195" s="988" t="s">
        <v>13</v>
      </c>
      <c r="C195" s="1263"/>
      <c r="D195" s="1263"/>
      <c r="E195" s="1262"/>
      <c r="F195" s="1262"/>
      <c r="G195" s="1262"/>
      <c r="H195" s="362" t="s">
        <v>581</v>
      </c>
      <c r="I195" s="962" t="s">
        <v>582</v>
      </c>
      <c r="J195" s="963">
        <v>4</v>
      </c>
      <c r="K195" s="1057">
        <v>42919</v>
      </c>
      <c r="L195" s="1057">
        <v>42947</v>
      </c>
      <c r="M195" s="964">
        <f t="shared" si="6"/>
        <v>4</v>
      </c>
      <c r="N195" s="1058">
        <v>4</v>
      </c>
      <c r="O195" s="962" t="s">
        <v>543</v>
      </c>
      <c r="P195" s="364">
        <f t="shared" si="5"/>
        <v>1</v>
      </c>
      <c r="Q195" s="965" t="str">
        <f>IF(ISNUMBER(P195),IF(P195=100%,"CUMPLIDA",IF(AND(ISNUMBER(L195),ISNUMBER(CGR!$P$4)), IF(L195&lt;CGR!$P$4,"INCUMPLIDA","PROCESO"), "VERIFICAR FECHA")),"SIN VALOR AVANCE")</f>
        <v>CUMPLIDA</v>
      </c>
    </row>
    <row r="196" spans="1:17" ht="165.75" customHeight="1" x14ac:dyDescent="0.2">
      <c r="A196" s="987" t="s">
        <v>20</v>
      </c>
      <c r="B196" s="988" t="s">
        <v>13</v>
      </c>
      <c r="C196" s="1263"/>
      <c r="D196" s="1263"/>
      <c r="E196" s="1262"/>
      <c r="F196" s="1262"/>
      <c r="G196" s="1262" t="s">
        <v>583</v>
      </c>
      <c r="H196" s="362" t="s">
        <v>584</v>
      </c>
      <c r="I196" s="962" t="s">
        <v>585</v>
      </c>
      <c r="J196" s="963">
        <v>3</v>
      </c>
      <c r="K196" s="1057">
        <v>43481</v>
      </c>
      <c r="L196" s="1057">
        <v>43845</v>
      </c>
      <c r="M196" s="964">
        <f t="shared" si="6"/>
        <v>52</v>
      </c>
      <c r="N196" s="1058">
        <v>3</v>
      </c>
      <c r="O196" s="962" t="s">
        <v>586</v>
      </c>
      <c r="P196" s="364">
        <f t="shared" si="5"/>
        <v>1</v>
      </c>
      <c r="Q196" s="965" t="str">
        <f>IF(ISNUMBER(P196),IF(P196=100%,"CUMPLIDA",IF(AND(ISNUMBER(L196),ISNUMBER(CGR!$P$4)), IF(L196&lt;CGR!$P$4,"INCUMPLIDA","PROCESO"), "VERIFICAR FECHA")),"SIN VALOR AVANCE")</f>
        <v>CUMPLIDA</v>
      </c>
    </row>
    <row r="197" spans="1:17" ht="195.75" x14ac:dyDescent="0.2">
      <c r="A197" s="987" t="s">
        <v>20</v>
      </c>
      <c r="B197" s="988" t="s">
        <v>13</v>
      </c>
      <c r="C197" s="1263"/>
      <c r="D197" s="1263"/>
      <c r="E197" s="1262"/>
      <c r="F197" s="1262"/>
      <c r="G197" s="1262"/>
      <c r="H197" s="362" t="s">
        <v>587</v>
      </c>
      <c r="I197" s="962" t="s">
        <v>545</v>
      </c>
      <c r="J197" s="963">
        <v>1</v>
      </c>
      <c r="K197" s="1057">
        <v>43846</v>
      </c>
      <c r="L197" s="1057">
        <v>44213</v>
      </c>
      <c r="M197" s="964">
        <f t="shared" si="6"/>
        <v>52.428571428571431</v>
      </c>
      <c r="N197" s="1058">
        <v>1</v>
      </c>
      <c r="O197" s="962" t="s">
        <v>588</v>
      </c>
      <c r="P197" s="364">
        <f t="shared" si="5"/>
        <v>1</v>
      </c>
      <c r="Q197" s="965" t="str">
        <f>IF(ISNUMBER(P197),IF(P197=100%,"CUMPLIDA",IF(AND(ISNUMBER(L197),ISNUMBER(CGR!$P$4)), IF(L197&lt;CGR!$P$4,"INCUMPLIDA","PROCESO"), "VERIFICAR FECHA")),"SIN VALOR AVANCE")</f>
        <v>CUMPLIDA</v>
      </c>
    </row>
    <row r="198" spans="1:17" ht="225.75" x14ac:dyDescent="0.2">
      <c r="A198" s="987" t="s">
        <v>20</v>
      </c>
      <c r="B198" s="988" t="s">
        <v>13</v>
      </c>
      <c r="C198" s="1263"/>
      <c r="D198" s="1263"/>
      <c r="E198" s="1262"/>
      <c r="F198" s="1262"/>
      <c r="G198" s="1262"/>
      <c r="H198" s="362" t="s">
        <v>589</v>
      </c>
      <c r="I198" s="962" t="s">
        <v>547</v>
      </c>
      <c r="J198" s="963">
        <v>2</v>
      </c>
      <c r="K198" s="1057">
        <v>44214</v>
      </c>
      <c r="L198" s="1057">
        <v>44580</v>
      </c>
      <c r="M198" s="964">
        <f t="shared" si="6"/>
        <v>52.285714285714285</v>
      </c>
      <c r="N198" s="1058">
        <v>2</v>
      </c>
      <c r="O198" s="962" t="s">
        <v>590</v>
      </c>
      <c r="P198" s="364">
        <f t="shared" si="5"/>
        <v>1</v>
      </c>
      <c r="Q198" s="965" t="str">
        <f>IF(ISNUMBER(P198),IF(P198=100%,"CUMPLIDA",IF(AND(ISNUMBER(L198),ISNUMBER(CGR!$P$4)), IF(L198&lt;CGR!$P$4,"INCUMPLIDA","PROCESO"), "VERIFICAR FECHA")),"SIN VALOR AVANCE")</f>
        <v>CUMPLIDA</v>
      </c>
    </row>
    <row r="199" spans="1:17" ht="135" customHeight="1" x14ac:dyDescent="0.2">
      <c r="A199" s="987" t="s">
        <v>20</v>
      </c>
      <c r="B199" s="988" t="s">
        <v>13</v>
      </c>
      <c r="C199" s="1263"/>
      <c r="D199" s="1263"/>
      <c r="E199" s="1262"/>
      <c r="F199" s="1262"/>
      <c r="G199" s="1262"/>
      <c r="H199" s="362" t="s">
        <v>591</v>
      </c>
      <c r="I199" s="962" t="s">
        <v>585</v>
      </c>
      <c r="J199" s="963">
        <v>3</v>
      </c>
      <c r="K199" s="1057">
        <v>43922</v>
      </c>
      <c r="L199" s="1057">
        <v>44042</v>
      </c>
      <c r="M199" s="964">
        <f t="shared" si="6"/>
        <v>17.142857142857142</v>
      </c>
      <c r="N199" s="1058">
        <v>3</v>
      </c>
      <c r="O199" s="962" t="s">
        <v>592</v>
      </c>
      <c r="P199" s="364">
        <f t="shared" si="5"/>
        <v>1</v>
      </c>
      <c r="Q199" s="965" t="str">
        <f>IF(ISNUMBER(P199),IF(P199=100%,"CUMPLIDA",IF(AND(ISNUMBER(L199),ISNUMBER(CGR!$P$4)), IF(L199&lt;CGR!$P$4,"INCUMPLIDA","PROCESO"), "VERIFICAR FECHA")),"SIN VALOR AVANCE")</f>
        <v>CUMPLIDA</v>
      </c>
    </row>
    <row r="200" spans="1:17" ht="150.75" x14ac:dyDescent="0.2">
      <c r="A200" s="987" t="s">
        <v>20</v>
      </c>
      <c r="B200" s="988" t="s">
        <v>13</v>
      </c>
      <c r="C200" s="1263"/>
      <c r="D200" s="1263"/>
      <c r="E200" s="1262"/>
      <c r="F200" s="1262"/>
      <c r="G200" s="1262"/>
      <c r="H200" s="362" t="s">
        <v>593</v>
      </c>
      <c r="I200" s="962" t="s">
        <v>545</v>
      </c>
      <c r="J200" s="963">
        <v>1</v>
      </c>
      <c r="K200" s="1057">
        <v>44044</v>
      </c>
      <c r="L200" s="1057">
        <v>44213</v>
      </c>
      <c r="M200" s="964">
        <f t="shared" si="6"/>
        <v>24.142857142857142</v>
      </c>
      <c r="N200" s="1058">
        <v>1</v>
      </c>
      <c r="O200" s="962" t="s">
        <v>592</v>
      </c>
      <c r="P200" s="364">
        <f t="shared" si="5"/>
        <v>1</v>
      </c>
      <c r="Q200" s="965" t="str">
        <f>IF(ISNUMBER(P200),IF(P200=100%,"CUMPLIDA",IF(AND(ISNUMBER(L200),ISNUMBER(CGR!$P$4)), IF(L200&lt;CGR!$P$4,"INCUMPLIDA","PROCESO"), "VERIFICAR FECHA")),"SIN VALOR AVANCE")</f>
        <v>CUMPLIDA</v>
      </c>
    </row>
    <row r="201" spans="1:17" ht="150.75" x14ac:dyDescent="0.2">
      <c r="A201" s="987" t="s">
        <v>20</v>
      </c>
      <c r="B201" s="988" t="s">
        <v>13</v>
      </c>
      <c r="C201" s="1263"/>
      <c r="D201" s="1263"/>
      <c r="E201" s="1262"/>
      <c r="F201" s="1262"/>
      <c r="G201" s="1262"/>
      <c r="H201" s="362" t="s">
        <v>594</v>
      </c>
      <c r="I201" s="962" t="s">
        <v>547</v>
      </c>
      <c r="J201" s="963">
        <v>2</v>
      </c>
      <c r="K201" s="1057">
        <v>44214</v>
      </c>
      <c r="L201" s="1057">
        <v>44580</v>
      </c>
      <c r="M201" s="964">
        <f t="shared" si="6"/>
        <v>52.285714285714285</v>
      </c>
      <c r="N201" s="1058">
        <v>2</v>
      </c>
      <c r="O201" s="962" t="s">
        <v>592</v>
      </c>
      <c r="P201" s="364">
        <f t="shared" si="5"/>
        <v>1</v>
      </c>
      <c r="Q201" s="965" t="str">
        <f>IF(ISNUMBER(P201),IF(P201=100%,"CUMPLIDA",IF(AND(ISNUMBER(L201),ISNUMBER(CGR!$P$4)), IF(L201&lt;CGR!$P$4,"INCUMPLIDA","PROCESO"), "VERIFICAR FECHA")),"SIN VALOR AVANCE")</f>
        <v>CUMPLIDA</v>
      </c>
    </row>
    <row r="202" spans="1:17" ht="165.75" customHeight="1" x14ac:dyDescent="0.2">
      <c r="A202" s="987" t="s">
        <v>20</v>
      </c>
      <c r="B202" s="988" t="s">
        <v>13</v>
      </c>
      <c r="C202" s="1263"/>
      <c r="D202" s="1263"/>
      <c r="E202" s="1262"/>
      <c r="F202" s="1262"/>
      <c r="G202" s="1262" t="s">
        <v>595</v>
      </c>
      <c r="H202" s="362" t="s">
        <v>596</v>
      </c>
      <c r="I202" s="1003" t="s">
        <v>563</v>
      </c>
      <c r="J202" s="963">
        <v>3</v>
      </c>
      <c r="K202" s="1057">
        <v>43361</v>
      </c>
      <c r="L202" s="1057">
        <v>43708</v>
      </c>
      <c r="M202" s="964">
        <f t="shared" si="6"/>
        <v>49.571428571428569</v>
      </c>
      <c r="N202" s="1058">
        <v>3</v>
      </c>
      <c r="O202" s="962" t="s">
        <v>597</v>
      </c>
      <c r="P202" s="364">
        <f t="shared" si="5"/>
        <v>1</v>
      </c>
      <c r="Q202" s="965" t="str">
        <f>IF(ISNUMBER(P202),IF(P202=100%,"CUMPLIDA",IF(AND(ISNUMBER(L202),ISNUMBER(CGR!$P$4)), IF(L202&lt;CGR!$P$4,"INCUMPLIDA","PROCESO"), "VERIFICAR FECHA")),"SIN VALOR AVANCE")</f>
        <v>CUMPLIDA</v>
      </c>
    </row>
    <row r="203" spans="1:17" ht="210.75" x14ac:dyDescent="0.2">
      <c r="A203" s="987" t="s">
        <v>20</v>
      </c>
      <c r="B203" s="988" t="s">
        <v>13</v>
      </c>
      <c r="C203" s="1263"/>
      <c r="D203" s="1263"/>
      <c r="E203" s="1262"/>
      <c r="F203" s="1262"/>
      <c r="G203" s="1262"/>
      <c r="H203" s="362" t="s">
        <v>596</v>
      </c>
      <c r="I203" s="962" t="s">
        <v>598</v>
      </c>
      <c r="J203" s="963">
        <v>3</v>
      </c>
      <c r="K203" s="1057">
        <v>43709</v>
      </c>
      <c r="L203" s="1057">
        <v>43830</v>
      </c>
      <c r="M203" s="964">
        <f t="shared" si="6"/>
        <v>17.285714285714285</v>
      </c>
      <c r="N203" s="1058">
        <v>3</v>
      </c>
      <c r="O203" s="962" t="s">
        <v>597</v>
      </c>
      <c r="P203" s="364">
        <f t="shared" ref="P203:P266" si="7">N203/J203</f>
        <v>1</v>
      </c>
      <c r="Q203" s="965" t="str">
        <f>IF(ISNUMBER(P203),IF(P203=100%,"CUMPLIDA",IF(AND(ISNUMBER(L203),ISNUMBER(CGR!$P$4)), IF(L203&lt;CGR!$P$4,"INCUMPLIDA","PROCESO"), "VERIFICAR FECHA")),"SIN VALOR AVANCE")</f>
        <v>CUMPLIDA</v>
      </c>
    </row>
    <row r="204" spans="1:17" ht="285.75" x14ac:dyDescent="0.2">
      <c r="A204" s="987" t="s">
        <v>20</v>
      </c>
      <c r="B204" s="988" t="s">
        <v>13</v>
      </c>
      <c r="C204" s="1263"/>
      <c r="D204" s="1263"/>
      <c r="E204" s="1262"/>
      <c r="F204" s="1262"/>
      <c r="G204" s="1262"/>
      <c r="H204" s="362" t="s">
        <v>549</v>
      </c>
      <c r="I204" s="962" t="s">
        <v>99</v>
      </c>
      <c r="J204" s="963">
        <v>1</v>
      </c>
      <c r="K204" s="1057">
        <v>43770</v>
      </c>
      <c r="L204" s="1057">
        <v>44134</v>
      </c>
      <c r="M204" s="964">
        <f t="shared" si="6"/>
        <v>52</v>
      </c>
      <c r="N204" s="1058">
        <v>1</v>
      </c>
      <c r="O204" s="962" t="s">
        <v>599</v>
      </c>
      <c r="P204" s="364">
        <f t="shared" si="7"/>
        <v>1</v>
      </c>
      <c r="Q204" s="965" t="str">
        <f>IF(ISNUMBER(P204),IF(P204=100%,"CUMPLIDA",IF(AND(ISNUMBER(L204),ISNUMBER(CGR!$P$4)), IF(L204&lt;CGR!$P$4,"INCUMPLIDA","PROCESO"), "VERIFICAR FECHA")),"SIN VALOR AVANCE")</f>
        <v>CUMPLIDA</v>
      </c>
    </row>
    <row r="205" spans="1:17" ht="315.75" x14ac:dyDescent="0.2">
      <c r="A205" s="987" t="s">
        <v>20</v>
      </c>
      <c r="B205" s="988" t="s">
        <v>13</v>
      </c>
      <c r="C205" s="1263"/>
      <c r="D205" s="1263"/>
      <c r="E205" s="1262"/>
      <c r="F205" s="1262"/>
      <c r="G205" s="1262"/>
      <c r="H205" s="362" t="s">
        <v>552</v>
      </c>
      <c r="I205" s="962" t="s">
        <v>553</v>
      </c>
      <c r="J205" s="967">
        <v>1</v>
      </c>
      <c r="K205" s="1060">
        <v>45931</v>
      </c>
      <c r="L205" s="1060">
        <v>45991</v>
      </c>
      <c r="M205" s="964">
        <f t="shared" si="6"/>
        <v>8.5714285714285712</v>
      </c>
      <c r="N205" s="1058">
        <v>0</v>
      </c>
      <c r="O205" s="962" t="s">
        <v>600</v>
      </c>
      <c r="P205" s="364">
        <f t="shared" si="7"/>
        <v>0</v>
      </c>
      <c r="Q205" s="965" t="str">
        <f>IF(ISNUMBER(P205),IF(P205=100%,"CUMPLIDA",IF(AND(ISNUMBER(L205),ISNUMBER(CGR!$P$4)), IF(L205&lt;CGR!$P$4,"INCUMPLIDA","PROCESO"), "VERIFICAR FECHA")),"SIN VALOR AVANCE")</f>
        <v>PROCESO</v>
      </c>
    </row>
    <row r="206" spans="1:17" ht="375.75" x14ac:dyDescent="0.2">
      <c r="A206" s="987" t="s">
        <v>20</v>
      </c>
      <c r="B206" s="988" t="s">
        <v>13</v>
      </c>
      <c r="C206" s="1263"/>
      <c r="D206" s="1263"/>
      <c r="E206" s="1262"/>
      <c r="F206" s="1262"/>
      <c r="G206" s="1262"/>
      <c r="H206" s="362" t="s">
        <v>528</v>
      </c>
      <c r="I206" s="962" t="s">
        <v>601</v>
      </c>
      <c r="J206" s="967">
        <v>1</v>
      </c>
      <c r="K206" s="1060">
        <v>45992</v>
      </c>
      <c r="L206" s="1060">
        <v>46081</v>
      </c>
      <c r="M206" s="964">
        <f t="shared" si="6"/>
        <v>12.714285714285714</v>
      </c>
      <c r="N206" s="1058">
        <v>0</v>
      </c>
      <c r="O206" s="962" t="s">
        <v>602</v>
      </c>
      <c r="P206" s="364">
        <f t="shared" si="7"/>
        <v>0</v>
      </c>
      <c r="Q206" s="965" t="str">
        <f>IF(ISNUMBER(P206),IF(P206=100%,"CUMPLIDA",IF(AND(ISNUMBER(L206),ISNUMBER(CGR!$P$4)), IF(L206&lt;CGR!$P$4,"INCUMPLIDA","PROCESO"), "VERIFICAR FECHA")),"SIN VALOR AVANCE")</f>
        <v>PROCESO</v>
      </c>
    </row>
    <row r="207" spans="1:17" ht="375.75" x14ac:dyDescent="0.2">
      <c r="A207" s="987" t="s">
        <v>20</v>
      </c>
      <c r="B207" s="988" t="s">
        <v>13</v>
      </c>
      <c r="C207" s="1263"/>
      <c r="D207" s="1263"/>
      <c r="E207" s="1262"/>
      <c r="F207" s="1262"/>
      <c r="G207" s="1262"/>
      <c r="H207" s="362" t="s">
        <v>110</v>
      </c>
      <c r="I207" s="962" t="s">
        <v>112</v>
      </c>
      <c r="J207" s="967">
        <v>5</v>
      </c>
      <c r="K207" s="1060">
        <v>46113</v>
      </c>
      <c r="L207" s="1060">
        <v>46568</v>
      </c>
      <c r="M207" s="964">
        <f t="shared" si="6"/>
        <v>65</v>
      </c>
      <c r="N207" s="1058">
        <v>0</v>
      </c>
      <c r="O207" s="962" t="s">
        <v>602</v>
      </c>
      <c r="P207" s="364">
        <f t="shared" si="7"/>
        <v>0</v>
      </c>
      <c r="Q207" s="965" t="str">
        <f>IF(ISNUMBER(P207),IF(P207=100%,"CUMPLIDA",IF(AND(ISNUMBER(L207),ISNUMBER(CGR!$P$4)), IF(L207&lt;CGR!$P$4,"INCUMPLIDA","PROCESO"), "VERIFICAR FECHA")),"SIN VALOR AVANCE")</f>
        <v>PROCESO</v>
      </c>
    </row>
    <row r="208" spans="1:17" ht="375.75" x14ac:dyDescent="0.2">
      <c r="A208" s="987" t="s">
        <v>20</v>
      </c>
      <c r="B208" s="988" t="s">
        <v>13</v>
      </c>
      <c r="C208" s="1263"/>
      <c r="D208" s="1263"/>
      <c r="E208" s="1262"/>
      <c r="F208" s="1262"/>
      <c r="G208" s="1262"/>
      <c r="H208" s="362" t="s">
        <v>558</v>
      </c>
      <c r="I208" s="962" t="s">
        <v>603</v>
      </c>
      <c r="J208" s="967">
        <v>3</v>
      </c>
      <c r="K208" s="1060">
        <v>46296</v>
      </c>
      <c r="L208" s="1060">
        <v>46568</v>
      </c>
      <c r="M208" s="964">
        <f t="shared" si="6"/>
        <v>38.857142857142854</v>
      </c>
      <c r="N208" s="1058">
        <v>0</v>
      </c>
      <c r="O208" s="962" t="s">
        <v>602</v>
      </c>
      <c r="P208" s="364">
        <f t="shared" si="7"/>
        <v>0</v>
      </c>
      <c r="Q208" s="965" t="str">
        <f>IF(ISNUMBER(P208),IF(P208=100%,"CUMPLIDA",IF(AND(ISNUMBER(L208),ISNUMBER(CGR!$P$4)), IF(L208&lt;CGR!$P$4,"INCUMPLIDA","PROCESO"), "VERIFICAR FECHA")),"SIN VALOR AVANCE")</f>
        <v>PROCESO</v>
      </c>
    </row>
    <row r="209" spans="1:17" ht="210.75" x14ac:dyDescent="0.2">
      <c r="A209" s="987" t="s">
        <v>20</v>
      </c>
      <c r="B209" s="988" t="s">
        <v>13</v>
      </c>
      <c r="C209" s="1263"/>
      <c r="D209" s="1263"/>
      <c r="E209" s="1262"/>
      <c r="F209" s="1262"/>
      <c r="G209" s="1262"/>
      <c r="H209" s="1262" t="s">
        <v>604</v>
      </c>
      <c r="I209" s="1003" t="s">
        <v>605</v>
      </c>
      <c r="J209" s="963">
        <v>3</v>
      </c>
      <c r="K209" s="1057">
        <v>43726</v>
      </c>
      <c r="L209" s="1057">
        <v>44042</v>
      </c>
      <c r="M209" s="964">
        <f t="shared" si="6"/>
        <v>45.142857142857146</v>
      </c>
      <c r="N209" s="1058">
        <v>3</v>
      </c>
      <c r="O209" s="962" t="s">
        <v>586</v>
      </c>
      <c r="P209" s="364">
        <f t="shared" si="7"/>
        <v>1</v>
      </c>
      <c r="Q209" s="965" t="str">
        <f>IF(ISNUMBER(P209),IF(P209=100%,"CUMPLIDA",IF(AND(ISNUMBER(L209),ISNUMBER(CGR!$P$4)), IF(L209&lt;CGR!$P$4,"INCUMPLIDA","PROCESO"), "VERIFICAR FECHA")),"SIN VALOR AVANCE")</f>
        <v>CUMPLIDA</v>
      </c>
    </row>
    <row r="210" spans="1:17" ht="285.75" x14ac:dyDescent="0.2">
      <c r="A210" s="987" t="s">
        <v>20</v>
      </c>
      <c r="B210" s="988" t="s">
        <v>13</v>
      </c>
      <c r="C210" s="1263"/>
      <c r="D210" s="1263"/>
      <c r="E210" s="1262"/>
      <c r="F210" s="1262"/>
      <c r="G210" s="1262"/>
      <c r="H210" s="1262"/>
      <c r="I210" s="962" t="s">
        <v>606</v>
      </c>
      <c r="J210" s="963">
        <v>3</v>
      </c>
      <c r="K210" s="1057">
        <v>44044</v>
      </c>
      <c r="L210" s="1057">
        <v>44134</v>
      </c>
      <c r="M210" s="964">
        <f t="shared" si="6"/>
        <v>12.857142857142858</v>
      </c>
      <c r="N210" s="1058">
        <v>3</v>
      </c>
      <c r="O210" s="962" t="s">
        <v>607</v>
      </c>
      <c r="P210" s="364">
        <f t="shared" si="7"/>
        <v>1</v>
      </c>
      <c r="Q210" s="965" t="str">
        <f>IF(ISNUMBER(P210),IF(P210=100%,"CUMPLIDA",IF(AND(ISNUMBER(L210),ISNUMBER(CGR!$P$4)), IF(L210&lt;CGR!$P$4,"INCUMPLIDA","PROCESO"), "VERIFICAR FECHA")),"SIN VALOR AVANCE")</f>
        <v>CUMPLIDA</v>
      </c>
    </row>
    <row r="211" spans="1:17" ht="240.75" x14ac:dyDescent="0.2">
      <c r="A211" s="987" t="s">
        <v>20</v>
      </c>
      <c r="B211" s="988" t="s">
        <v>13</v>
      </c>
      <c r="C211" s="1263"/>
      <c r="D211" s="1263"/>
      <c r="E211" s="1262"/>
      <c r="F211" s="1262"/>
      <c r="G211" s="1262"/>
      <c r="H211" s="362" t="s">
        <v>608</v>
      </c>
      <c r="I211" s="1003" t="s">
        <v>605</v>
      </c>
      <c r="J211" s="963">
        <v>3</v>
      </c>
      <c r="K211" s="1057">
        <v>43983</v>
      </c>
      <c r="L211" s="1057">
        <v>44346</v>
      </c>
      <c r="M211" s="964">
        <f t="shared" si="6"/>
        <v>51.857142857142854</v>
      </c>
      <c r="N211" s="1058">
        <v>3</v>
      </c>
      <c r="O211" s="962" t="s">
        <v>609</v>
      </c>
      <c r="P211" s="364">
        <f t="shared" si="7"/>
        <v>1</v>
      </c>
      <c r="Q211" s="965" t="str">
        <f>IF(ISNUMBER(P211),IF(P211=100%,"CUMPLIDA",IF(AND(ISNUMBER(L211),ISNUMBER(CGR!$P$4)), IF(L211&lt;CGR!$P$4,"INCUMPLIDA","PROCESO"), "VERIFICAR FECHA")),"SIN VALOR AVANCE")</f>
        <v>CUMPLIDA</v>
      </c>
    </row>
    <row r="212" spans="1:17" ht="120.75" x14ac:dyDescent="0.2">
      <c r="A212" s="987" t="s">
        <v>20</v>
      </c>
      <c r="B212" s="988" t="s">
        <v>13</v>
      </c>
      <c r="C212" s="1263"/>
      <c r="D212" s="1263"/>
      <c r="E212" s="1262"/>
      <c r="F212" s="1262"/>
      <c r="G212" s="362" t="s">
        <v>610</v>
      </c>
      <c r="H212" s="362" t="s">
        <v>98</v>
      </c>
      <c r="I212" s="962" t="s">
        <v>99</v>
      </c>
      <c r="J212" s="967">
        <v>1</v>
      </c>
      <c r="K212" s="1060">
        <v>45323</v>
      </c>
      <c r="L212" s="1060">
        <v>45747</v>
      </c>
      <c r="M212" s="964">
        <f t="shared" ref="M212:M275" si="8">(L212-K212)/7</f>
        <v>60.571428571428569</v>
      </c>
      <c r="N212" s="1058">
        <v>0</v>
      </c>
      <c r="O212" s="987" t="s">
        <v>611</v>
      </c>
      <c r="P212" s="364">
        <f t="shared" si="7"/>
        <v>0</v>
      </c>
      <c r="Q212" s="965" t="str">
        <f>IF(ISNUMBER(P212),IF(P212=100%,"CUMPLIDA",IF(AND(ISNUMBER(L212),ISNUMBER(CGR!$P$4)), IF(L212&lt;CGR!$P$4,"INCUMPLIDA","PROCESO"), "VERIFICAR FECHA")),"SIN VALOR AVANCE")</f>
        <v>PROCESO</v>
      </c>
    </row>
    <row r="213" spans="1:17" ht="135.75" x14ac:dyDescent="0.2">
      <c r="A213" s="987" t="s">
        <v>20</v>
      </c>
      <c r="B213" s="988" t="s">
        <v>13</v>
      </c>
      <c r="C213" s="1263"/>
      <c r="D213" s="1263"/>
      <c r="E213" s="1262"/>
      <c r="F213" s="1262"/>
      <c r="G213" s="362" t="s">
        <v>101</v>
      </c>
      <c r="H213" s="362" t="s">
        <v>101</v>
      </c>
      <c r="I213" s="962" t="s">
        <v>102</v>
      </c>
      <c r="J213" s="967">
        <v>1</v>
      </c>
      <c r="K213" s="1060">
        <v>45323</v>
      </c>
      <c r="L213" s="1060">
        <v>45747</v>
      </c>
      <c r="M213" s="964">
        <f t="shared" si="8"/>
        <v>60.571428571428569</v>
      </c>
      <c r="N213" s="1058">
        <v>0</v>
      </c>
      <c r="O213" s="987" t="s">
        <v>612</v>
      </c>
      <c r="P213" s="364">
        <f t="shared" si="7"/>
        <v>0</v>
      </c>
      <c r="Q213" s="965" t="str">
        <f>IF(ISNUMBER(P213),IF(P213=100%,"CUMPLIDA",IF(AND(ISNUMBER(L213),ISNUMBER(CGR!$P$4)), IF(L213&lt;CGR!$P$4,"INCUMPLIDA","PROCESO"), "VERIFICAR FECHA")),"SIN VALOR AVANCE")</f>
        <v>PROCESO</v>
      </c>
    </row>
    <row r="214" spans="1:17" ht="135.75" x14ac:dyDescent="0.2">
      <c r="A214" s="987" t="s">
        <v>20</v>
      </c>
      <c r="B214" s="988" t="s">
        <v>13</v>
      </c>
      <c r="C214" s="1263"/>
      <c r="D214" s="1263"/>
      <c r="E214" s="1262"/>
      <c r="F214" s="1262"/>
      <c r="G214" s="362" t="s">
        <v>237</v>
      </c>
      <c r="H214" s="362" t="s">
        <v>238</v>
      </c>
      <c r="I214" s="962" t="s">
        <v>239</v>
      </c>
      <c r="J214" s="967">
        <v>1</v>
      </c>
      <c r="K214" s="1060">
        <v>45231</v>
      </c>
      <c r="L214" s="1060">
        <v>45747</v>
      </c>
      <c r="M214" s="964">
        <f t="shared" si="8"/>
        <v>73.714285714285708</v>
      </c>
      <c r="N214" s="1058">
        <v>0</v>
      </c>
      <c r="O214" s="987" t="s">
        <v>612</v>
      </c>
      <c r="P214" s="364">
        <f t="shared" si="7"/>
        <v>0</v>
      </c>
      <c r="Q214" s="965" t="str">
        <f>IF(ISNUMBER(P214),IF(P214=100%,"CUMPLIDA",IF(AND(ISNUMBER(L214),ISNUMBER(CGR!$P$4)), IF(L214&lt;CGR!$P$4,"INCUMPLIDA","PROCESO"), "VERIFICAR FECHA")),"SIN VALOR AVANCE")</f>
        <v>PROCESO</v>
      </c>
    </row>
    <row r="215" spans="1:17" ht="120.75" x14ac:dyDescent="0.2">
      <c r="A215" s="987" t="s">
        <v>20</v>
      </c>
      <c r="B215" s="988" t="s">
        <v>13</v>
      </c>
      <c r="C215" s="1263"/>
      <c r="D215" s="1263"/>
      <c r="E215" s="1262"/>
      <c r="F215" s="1262"/>
      <c r="G215" s="362" t="s">
        <v>104</v>
      </c>
      <c r="H215" s="362" t="s">
        <v>104</v>
      </c>
      <c r="I215" s="962" t="s">
        <v>105</v>
      </c>
      <c r="J215" s="967">
        <v>1</v>
      </c>
      <c r="K215" s="1060">
        <v>45323</v>
      </c>
      <c r="L215" s="1060">
        <v>45747</v>
      </c>
      <c r="M215" s="964">
        <f t="shared" si="8"/>
        <v>60.571428571428569</v>
      </c>
      <c r="N215" s="1058">
        <v>0</v>
      </c>
      <c r="O215" s="987" t="s">
        <v>611</v>
      </c>
      <c r="P215" s="364">
        <f t="shared" si="7"/>
        <v>0</v>
      </c>
      <c r="Q215" s="965" t="str">
        <f>IF(ISNUMBER(P215),IF(P215=100%,"CUMPLIDA",IF(AND(ISNUMBER(L215),ISNUMBER(CGR!$P$4)), IF(L215&lt;CGR!$P$4,"INCUMPLIDA","PROCESO"), "VERIFICAR FECHA")),"SIN VALOR AVANCE")</f>
        <v>PROCESO</v>
      </c>
    </row>
    <row r="216" spans="1:17" ht="135.75" x14ac:dyDescent="0.2">
      <c r="A216" s="987" t="s">
        <v>20</v>
      </c>
      <c r="B216" s="988" t="s">
        <v>13</v>
      </c>
      <c r="C216" s="1263"/>
      <c r="D216" s="1263"/>
      <c r="E216" s="1262"/>
      <c r="F216" s="1262"/>
      <c r="G216" s="362" t="s">
        <v>528</v>
      </c>
      <c r="H216" s="362" t="s">
        <v>528</v>
      </c>
      <c r="I216" s="962" t="s">
        <v>107</v>
      </c>
      <c r="J216" s="967">
        <v>1</v>
      </c>
      <c r="K216" s="1060">
        <v>45231</v>
      </c>
      <c r="L216" s="1060">
        <v>45747</v>
      </c>
      <c r="M216" s="964">
        <f t="shared" si="8"/>
        <v>73.714285714285708</v>
      </c>
      <c r="N216" s="1058">
        <v>0</v>
      </c>
      <c r="O216" s="987" t="s">
        <v>612</v>
      </c>
      <c r="P216" s="364">
        <f t="shared" si="7"/>
        <v>0</v>
      </c>
      <c r="Q216" s="965" t="str">
        <f>IF(ISNUMBER(P216),IF(P216=100%,"CUMPLIDA",IF(AND(ISNUMBER(L216),ISNUMBER(CGR!$P$4)), IF(L216&lt;CGR!$P$4,"INCUMPLIDA","PROCESO"), "VERIFICAR FECHA")),"SIN VALOR AVANCE")</f>
        <v>PROCESO</v>
      </c>
    </row>
    <row r="217" spans="1:17" ht="240.75" x14ac:dyDescent="0.2">
      <c r="A217" s="987" t="s">
        <v>20</v>
      </c>
      <c r="B217" s="988" t="s">
        <v>13</v>
      </c>
      <c r="C217" s="1263"/>
      <c r="D217" s="1263"/>
      <c r="E217" s="1262"/>
      <c r="F217" s="1262"/>
      <c r="G217" s="362" t="s">
        <v>530</v>
      </c>
      <c r="H217" s="362" t="s">
        <v>530</v>
      </c>
      <c r="I217" s="962" t="s">
        <v>531</v>
      </c>
      <c r="J217" s="967">
        <v>1</v>
      </c>
      <c r="K217" s="1060">
        <v>45231</v>
      </c>
      <c r="L217" s="1060">
        <v>45808</v>
      </c>
      <c r="M217" s="964">
        <f t="shared" si="8"/>
        <v>82.428571428571431</v>
      </c>
      <c r="N217" s="1058">
        <v>0</v>
      </c>
      <c r="O217" s="987" t="s">
        <v>613</v>
      </c>
      <c r="P217" s="364">
        <f t="shared" si="7"/>
        <v>0</v>
      </c>
      <c r="Q217" s="965" t="str">
        <f>IF(ISNUMBER(P217),IF(P217=100%,"CUMPLIDA",IF(AND(ISNUMBER(L217),ISNUMBER(CGR!$P$4)), IF(L217&lt;CGR!$P$4,"INCUMPLIDA","PROCESO"), "VERIFICAR FECHA")),"SIN VALOR AVANCE")</f>
        <v>PROCESO</v>
      </c>
    </row>
    <row r="218" spans="1:17" ht="165.75" x14ac:dyDescent="0.2">
      <c r="A218" s="987" t="s">
        <v>20</v>
      </c>
      <c r="B218" s="988" t="s">
        <v>13</v>
      </c>
      <c r="C218" s="1263"/>
      <c r="D218" s="1263"/>
      <c r="E218" s="1262"/>
      <c r="F218" s="1262"/>
      <c r="G218" s="362" t="s">
        <v>110</v>
      </c>
      <c r="H218" s="362" t="s">
        <v>111</v>
      </c>
      <c r="I218" s="962" t="s">
        <v>112</v>
      </c>
      <c r="J218" s="967">
        <v>12</v>
      </c>
      <c r="K218" s="1060">
        <v>46024</v>
      </c>
      <c r="L218" s="1060">
        <v>47118</v>
      </c>
      <c r="M218" s="964">
        <f t="shared" si="8"/>
        <v>156.28571428571428</v>
      </c>
      <c r="N218" s="1058">
        <v>0</v>
      </c>
      <c r="O218" s="987" t="s">
        <v>614</v>
      </c>
      <c r="P218" s="364">
        <f t="shared" si="7"/>
        <v>0</v>
      </c>
      <c r="Q218" s="965" t="str">
        <f>IF(ISNUMBER(P218),IF(P218=100%,"CUMPLIDA",IF(AND(ISNUMBER(L218),ISNUMBER(CGR!$P$4)), IF(L218&lt;CGR!$P$4,"INCUMPLIDA","PROCESO"), "VERIFICAR FECHA")),"SIN VALOR AVANCE")</f>
        <v>PROCESO</v>
      </c>
    </row>
    <row r="219" spans="1:17" ht="120.75" x14ac:dyDescent="0.2">
      <c r="A219" s="987" t="s">
        <v>20</v>
      </c>
      <c r="B219" s="988" t="s">
        <v>13</v>
      </c>
      <c r="C219" s="1263"/>
      <c r="D219" s="1263"/>
      <c r="E219" s="1262"/>
      <c r="F219" s="1262"/>
      <c r="G219" s="362" t="s">
        <v>114</v>
      </c>
      <c r="H219" s="362" t="s">
        <v>115</v>
      </c>
      <c r="I219" s="962" t="s">
        <v>116</v>
      </c>
      <c r="J219" s="967">
        <v>1</v>
      </c>
      <c r="K219" s="1060">
        <v>46024</v>
      </c>
      <c r="L219" s="1060">
        <v>47118</v>
      </c>
      <c r="M219" s="964">
        <f t="shared" si="8"/>
        <v>156.28571428571428</v>
      </c>
      <c r="N219" s="1058">
        <v>0</v>
      </c>
      <c r="O219" s="987" t="s">
        <v>611</v>
      </c>
      <c r="P219" s="364">
        <f t="shared" si="7"/>
        <v>0</v>
      </c>
      <c r="Q219" s="965" t="str">
        <f>IF(ISNUMBER(P219),IF(P219=100%,"CUMPLIDA",IF(AND(ISNUMBER(L219),ISNUMBER(CGR!$P$4)), IF(L219&lt;CGR!$P$4,"INCUMPLIDA","PROCESO"), "VERIFICAR FECHA")),"SIN VALOR AVANCE")</f>
        <v>PROCESO</v>
      </c>
    </row>
    <row r="220" spans="1:17" ht="255.75" x14ac:dyDescent="0.2">
      <c r="A220" s="987" t="s">
        <v>20</v>
      </c>
      <c r="B220" s="988" t="s">
        <v>13</v>
      </c>
      <c r="C220" s="1263"/>
      <c r="D220" s="1263"/>
      <c r="E220" s="1262"/>
      <c r="F220" s="1262"/>
      <c r="G220" s="362" t="s">
        <v>117</v>
      </c>
      <c r="H220" s="362" t="s">
        <v>118</v>
      </c>
      <c r="I220" s="962" t="s">
        <v>119</v>
      </c>
      <c r="J220" s="967">
        <v>2</v>
      </c>
      <c r="K220" s="1060">
        <v>46024</v>
      </c>
      <c r="L220" s="1060">
        <v>47118</v>
      </c>
      <c r="M220" s="964">
        <f t="shared" si="8"/>
        <v>156.28571428571428</v>
      </c>
      <c r="N220" s="1058">
        <v>0</v>
      </c>
      <c r="O220" s="987" t="s">
        <v>615</v>
      </c>
      <c r="P220" s="364">
        <f t="shared" si="7"/>
        <v>0</v>
      </c>
      <c r="Q220" s="965" t="str">
        <f>IF(ISNUMBER(P220),IF(P220=100%,"CUMPLIDA",IF(AND(ISNUMBER(L220),ISNUMBER(CGR!$P$4)), IF(L220&lt;CGR!$P$4,"INCUMPLIDA","PROCESO"), "VERIFICAR FECHA")),"SIN VALOR AVANCE")</f>
        <v>PROCESO</v>
      </c>
    </row>
    <row r="221" spans="1:17" ht="165.75" customHeight="1" x14ac:dyDescent="0.2">
      <c r="A221" s="987" t="s">
        <v>20</v>
      </c>
      <c r="B221" s="988" t="s">
        <v>13</v>
      </c>
      <c r="C221" s="1263"/>
      <c r="D221" s="1263"/>
      <c r="E221" s="1262"/>
      <c r="F221" s="1262"/>
      <c r="G221" s="1262" t="s">
        <v>616</v>
      </c>
      <c r="H221" s="1262" t="s">
        <v>617</v>
      </c>
      <c r="I221" s="1003" t="s">
        <v>605</v>
      </c>
      <c r="J221" s="963">
        <v>3</v>
      </c>
      <c r="K221" s="1057">
        <v>43983</v>
      </c>
      <c r="L221" s="1057">
        <v>44346</v>
      </c>
      <c r="M221" s="964">
        <f t="shared" si="8"/>
        <v>51.857142857142854</v>
      </c>
      <c r="N221" s="1058">
        <v>3</v>
      </c>
      <c r="O221" s="962" t="s">
        <v>609</v>
      </c>
      <c r="P221" s="364">
        <f t="shared" si="7"/>
        <v>1</v>
      </c>
      <c r="Q221" s="965" t="str">
        <f>IF(ISNUMBER(P221),IF(P221=100%,"CUMPLIDA",IF(AND(ISNUMBER(L221),ISNUMBER(CGR!$P$4)), IF(L221&lt;CGR!$P$4,"INCUMPLIDA","PROCESO"), "VERIFICAR FECHA")),"SIN VALOR AVANCE")</f>
        <v>CUMPLIDA</v>
      </c>
    </row>
    <row r="222" spans="1:17" ht="285.75" x14ac:dyDescent="0.2">
      <c r="A222" s="987" t="s">
        <v>20</v>
      </c>
      <c r="B222" s="988" t="s">
        <v>13</v>
      </c>
      <c r="C222" s="1263"/>
      <c r="D222" s="1263"/>
      <c r="E222" s="1262"/>
      <c r="F222" s="1262"/>
      <c r="G222" s="1262"/>
      <c r="H222" s="1262"/>
      <c r="I222" s="962" t="s">
        <v>606</v>
      </c>
      <c r="J222" s="963">
        <v>3</v>
      </c>
      <c r="K222" s="1057">
        <v>44927</v>
      </c>
      <c r="L222" s="1057">
        <v>45137</v>
      </c>
      <c r="M222" s="964">
        <f t="shared" si="8"/>
        <v>30</v>
      </c>
      <c r="N222" s="1058">
        <v>3</v>
      </c>
      <c r="O222" s="962" t="s">
        <v>618</v>
      </c>
      <c r="P222" s="364">
        <f t="shared" si="7"/>
        <v>1</v>
      </c>
      <c r="Q222" s="965" t="str">
        <f>IF(ISNUMBER(P222),IF(P222=100%,"CUMPLIDA",IF(AND(ISNUMBER(L222),ISNUMBER(CGR!$P$4)), IF(L222&lt;CGR!$P$4,"INCUMPLIDA","PROCESO"), "VERIFICAR FECHA")),"SIN VALOR AVANCE")</f>
        <v>CUMPLIDA</v>
      </c>
    </row>
    <row r="223" spans="1:17" ht="240.75" x14ac:dyDescent="0.2">
      <c r="A223" s="987" t="s">
        <v>20</v>
      </c>
      <c r="B223" s="988" t="s">
        <v>13</v>
      </c>
      <c r="C223" s="1263"/>
      <c r="D223" s="1263"/>
      <c r="E223" s="1262"/>
      <c r="F223" s="1262"/>
      <c r="G223" s="1262"/>
      <c r="H223" s="1262" t="s">
        <v>619</v>
      </c>
      <c r="I223" s="1003" t="s">
        <v>605</v>
      </c>
      <c r="J223" s="963">
        <v>3</v>
      </c>
      <c r="K223" s="1057">
        <v>43726</v>
      </c>
      <c r="L223" s="1057">
        <v>44042</v>
      </c>
      <c r="M223" s="964">
        <f t="shared" si="8"/>
        <v>45.142857142857146</v>
      </c>
      <c r="N223" s="1058">
        <v>3</v>
      </c>
      <c r="O223" s="962" t="s">
        <v>620</v>
      </c>
      <c r="P223" s="364">
        <f t="shared" si="7"/>
        <v>1</v>
      </c>
      <c r="Q223" s="965" t="str">
        <f>IF(ISNUMBER(P223),IF(P223=100%,"CUMPLIDA",IF(AND(ISNUMBER(L223),ISNUMBER(CGR!$P$4)), IF(L223&lt;CGR!$P$4,"INCUMPLIDA","PROCESO"), "VERIFICAR FECHA")),"SIN VALOR AVANCE")</f>
        <v>CUMPLIDA</v>
      </c>
    </row>
    <row r="224" spans="1:17" ht="240.75" x14ac:dyDescent="0.2">
      <c r="A224" s="987" t="s">
        <v>20</v>
      </c>
      <c r="B224" s="988" t="s">
        <v>13</v>
      </c>
      <c r="C224" s="1263"/>
      <c r="D224" s="1263"/>
      <c r="E224" s="1262"/>
      <c r="F224" s="1262"/>
      <c r="G224" s="1262"/>
      <c r="H224" s="1262"/>
      <c r="I224" s="962" t="s">
        <v>606</v>
      </c>
      <c r="J224" s="963">
        <v>3</v>
      </c>
      <c r="K224" s="1057">
        <v>44044</v>
      </c>
      <c r="L224" s="1057">
        <v>44196</v>
      </c>
      <c r="M224" s="964">
        <f t="shared" si="8"/>
        <v>21.714285714285715</v>
      </c>
      <c r="N224" s="1058">
        <v>3</v>
      </c>
      <c r="O224" s="962" t="s">
        <v>620</v>
      </c>
      <c r="P224" s="364">
        <f t="shared" si="7"/>
        <v>1</v>
      </c>
      <c r="Q224" s="965" t="str">
        <f>IF(ISNUMBER(P224),IF(P224=100%,"CUMPLIDA",IF(AND(ISNUMBER(L224),ISNUMBER(CGR!$P$4)), IF(L224&lt;CGR!$P$4,"INCUMPLIDA","PROCESO"), "VERIFICAR FECHA")),"SIN VALOR AVANCE")</f>
        <v>CUMPLIDA</v>
      </c>
    </row>
    <row r="225" spans="1:17" ht="315.75" x14ac:dyDescent="0.2">
      <c r="A225" s="987" t="s">
        <v>20</v>
      </c>
      <c r="B225" s="988" t="s">
        <v>13</v>
      </c>
      <c r="C225" s="1263"/>
      <c r="D225" s="1263"/>
      <c r="E225" s="1262"/>
      <c r="F225" s="1262"/>
      <c r="G225" s="1262"/>
      <c r="H225" s="362" t="s">
        <v>621</v>
      </c>
      <c r="I225" s="962" t="s">
        <v>99</v>
      </c>
      <c r="J225" s="963">
        <v>1</v>
      </c>
      <c r="K225" s="1057">
        <v>44013</v>
      </c>
      <c r="L225" s="1057">
        <v>44196</v>
      </c>
      <c r="M225" s="964">
        <f t="shared" si="8"/>
        <v>26.142857142857142</v>
      </c>
      <c r="N225" s="1058">
        <v>1</v>
      </c>
      <c r="O225" s="962" t="s">
        <v>622</v>
      </c>
      <c r="P225" s="364">
        <f t="shared" si="7"/>
        <v>1</v>
      </c>
      <c r="Q225" s="965" t="str">
        <f>IF(ISNUMBER(P225),IF(P225=100%,"CUMPLIDA",IF(AND(ISNUMBER(L225),ISNUMBER(CGR!$P$4)), IF(L225&lt;CGR!$P$4,"INCUMPLIDA","PROCESO"), "VERIFICAR FECHA")),"SIN VALOR AVANCE")</f>
        <v>CUMPLIDA</v>
      </c>
    </row>
    <row r="226" spans="1:17" ht="315.75" x14ac:dyDescent="0.2">
      <c r="A226" s="987" t="s">
        <v>20</v>
      </c>
      <c r="B226" s="988" t="s">
        <v>13</v>
      </c>
      <c r="C226" s="1263"/>
      <c r="D226" s="1263"/>
      <c r="E226" s="1262"/>
      <c r="F226" s="1262"/>
      <c r="G226" s="1262"/>
      <c r="H226" s="362" t="s">
        <v>552</v>
      </c>
      <c r="I226" s="962" t="s">
        <v>553</v>
      </c>
      <c r="J226" s="967">
        <v>1</v>
      </c>
      <c r="K226" s="1060">
        <v>45931</v>
      </c>
      <c r="L226" s="1060">
        <v>45991</v>
      </c>
      <c r="M226" s="964">
        <f t="shared" si="8"/>
        <v>8.5714285714285712</v>
      </c>
      <c r="N226" s="1058">
        <v>0</v>
      </c>
      <c r="O226" s="962" t="s">
        <v>600</v>
      </c>
      <c r="P226" s="364">
        <f t="shared" si="7"/>
        <v>0</v>
      </c>
      <c r="Q226" s="965" t="str">
        <f>IF(ISNUMBER(P226),IF(P226=100%,"CUMPLIDA",IF(AND(ISNUMBER(L226),ISNUMBER(CGR!$P$4)), IF(L226&lt;CGR!$P$4,"INCUMPLIDA","PROCESO"), "VERIFICAR FECHA")),"SIN VALOR AVANCE")</f>
        <v>PROCESO</v>
      </c>
    </row>
    <row r="227" spans="1:17" ht="330.75" x14ac:dyDescent="0.2">
      <c r="A227" s="987" t="s">
        <v>20</v>
      </c>
      <c r="B227" s="988" t="s">
        <v>13</v>
      </c>
      <c r="C227" s="1263"/>
      <c r="D227" s="1263"/>
      <c r="E227" s="1262"/>
      <c r="F227" s="1262"/>
      <c r="G227" s="1262"/>
      <c r="H227" s="362" t="s">
        <v>528</v>
      </c>
      <c r="I227" s="962" t="s">
        <v>168</v>
      </c>
      <c r="J227" s="967">
        <v>1</v>
      </c>
      <c r="K227" s="1060">
        <v>45992</v>
      </c>
      <c r="L227" s="1060">
        <v>46081</v>
      </c>
      <c r="M227" s="964">
        <f t="shared" si="8"/>
        <v>12.714285714285714</v>
      </c>
      <c r="N227" s="1058">
        <v>0</v>
      </c>
      <c r="O227" s="962" t="s">
        <v>554</v>
      </c>
      <c r="P227" s="364">
        <f t="shared" si="7"/>
        <v>0</v>
      </c>
      <c r="Q227" s="965" t="str">
        <f>IF(ISNUMBER(P227),IF(P227=100%,"CUMPLIDA",IF(AND(ISNUMBER(L227),ISNUMBER(CGR!$P$4)), IF(L227&lt;CGR!$P$4,"INCUMPLIDA","PROCESO"), "VERIFICAR FECHA")),"SIN VALOR AVANCE")</f>
        <v>PROCESO</v>
      </c>
    </row>
    <row r="228" spans="1:17" ht="330.75" x14ac:dyDescent="0.2">
      <c r="A228" s="987" t="s">
        <v>20</v>
      </c>
      <c r="B228" s="988" t="s">
        <v>13</v>
      </c>
      <c r="C228" s="1263"/>
      <c r="D228" s="1263"/>
      <c r="E228" s="1262"/>
      <c r="F228" s="1262"/>
      <c r="G228" s="1262"/>
      <c r="H228" s="362" t="s">
        <v>110</v>
      </c>
      <c r="I228" s="962" t="s">
        <v>112</v>
      </c>
      <c r="J228" s="967">
        <v>5</v>
      </c>
      <c r="K228" s="1060">
        <v>46113</v>
      </c>
      <c r="L228" s="1060">
        <v>46568</v>
      </c>
      <c r="M228" s="964">
        <f t="shared" si="8"/>
        <v>65</v>
      </c>
      <c r="N228" s="1058">
        <v>0</v>
      </c>
      <c r="O228" s="962" t="s">
        <v>554</v>
      </c>
      <c r="P228" s="364">
        <f t="shared" si="7"/>
        <v>0</v>
      </c>
      <c r="Q228" s="965" t="str">
        <f>IF(ISNUMBER(P228),IF(P228=100%,"CUMPLIDA",IF(AND(ISNUMBER(L228),ISNUMBER(CGR!$P$4)), IF(L228&lt;CGR!$P$4,"INCUMPLIDA","PROCESO"), "VERIFICAR FECHA")),"SIN VALOR AVANCE")</f>
        <v>PROCESO</v>
      </c>
    </row>
    <row r="229" spans="1:17" ht="330.75" x14ac:dyDescent="0.2">
      <c r="A229" s="987" t="s">
        <v>20</v>
      </c>
      <c r="B229" s="988" t="s">
        <v>13</v>
      </c>
      <c r="C229" s="1263"/>
      <c r="D229" s="1263"/>
      <c r="E229" s="1262"/>
      <c r="F229" s="1262"/>
      <c r="G229" s="1262"/>
      <c r="H229" s="362" t="s">
        <v>558</v>
      </c>
      <c r="I229" s="962" t="s">
        <v>603</v>
      </c>
      <c r="J229" s="967">
        <v>3</v>
      </c>
      <c r="K229" s="1060">
        <v>46296</v>
      </c>
      <c r="L229" s="1060">
        <v>46568</v>
      </c>
      <c r="M229" s="964">
        <f t="shared" si="8"/>
        <v>38.857142857142854</v>
      </c>
      <c r="N229" s="1058">
        <v>0</v>
      </c>
      <c r="O229" s="962" t="s">
        <v>554</v>
      </c>
      <c r="P229" s="364">
        <f t="shared" si="7"/>
        <v>0</v>
      </c>
      <c r="Q229" s="965" t="str">
        <f>IF(ISNUMBER(P229),IF(P229=100%,"CUMPLIDA",IF(AND(ISNUMBER(L229),ISNUMBER(CGR!$P$4)), IF(L229&lt;CGR!$P$4,"INCUMPLIDA","PROCESO"), "VERIFICAR FECHA")),"SIN VALOR AVANCE")</f>
        <v>PROCESO</v>
      </c>
    </row>
    <row r="230" spans="1:17" ht="165.75" x14ac:dyDescent="0.2">
      <c r="A230" s="987" t="s">
        <v>20</v>
      </c>
      <c r="B230" s="988" t="s">
        <v>13</v>
      </c>
      <c r="C230" s="1263"/>
      <c r="D230" s="1263"/>
      <c r="E230" s="1262"/>
      <c r="F230" s="1262"/>
      <c r="G230" s="1262"/>
      <c r="H230" s="362" t="s">
        <v>623</v>
      </c>
      <c r="I230" s="962" t="s">
        <v>573</v>
      </c>
      <c r="J230" s="963">
        <v>19</v>
      </c>
      <c r="K230" s="1057">
        <v>42146</v>
      </c>
      <c r="L230" s="1057">
        <v>42287</v>
      </c>
      <c r="M230" s="964">
        <f t="shared" si="8"/>
        <v>20.142857142857142</v>
      </c>
      <c r="N230" s="1058">
        <v>19</v>
      </c>
      <c r="O230" s="962" t="s">
        <v>624</v>
      </c>
      <c r="P230" s="364">
        <f t="shared" si="7"/>
        <v>1</v>
      </c>
      <c r="Q230" s="965" t="str">
        <f>IF(ISNUMBER(P230),IF(P230=100%,"CUMPLIDA",IF(AND(ISNUMBER(L230),ISNUMBER(CGR!$P$4)), IF(L230&lt;CGR!$P$4,"INCUMPLIDA","PROCESO"), "VERIFICAR FECHA")),"SIN VALOR AVANCE")</f>
        <v>CUMPLIDA</v>
      </c>
    </row>
    <row r="231" spans="1:17" ht="345" x14ac:dyDescent="0.2">
      <c r="A231" s="987" t="s">
        <v>20</v>
      </c>
      <c r="B231" s="988" t="s">
        <v>13</v>
      </c>
      <c r="C231" s="1263" t="s">
        <v>625</v>
      </c>
      <c r="D231" s="1263" t="s">
        <v>626</v>
      </c>
      <c r="E231" s="1262" t="s">
        <v>627</v>
      </c>
      <c r="F231" s="1262" t="s">
        <v>628</v>
      </c>
      <c r="G231" s="1262" t="s">
        <v>629</v>
      </c>
      <c r="H231" s="362" t="s">
        <v>630</v>
      </c>
      <c r="I231" s="962" t="s">
        <v>631</v>
      </c>
      <c r="J231" s="963">
        <v>1</v>
      </c>
      <c r="K231" s="1057">
        <v>42522</v>
      </c>
      <c r="L231" s="1057">
        <v>42735</v>
      </c>
      <c r="M231" s="964">
        <f t="shared" si="8"/>
        <v>30.428571428571427</v>
      </c>
      <c r="N231" s="1058">
        <v>1</v>
      </c>
      <c r="O231" s="962" t="s">
        <v>592</v>
      </c>
      <c r="P231" s="364">
        <f t="shared" si="7"/>
        <v>1</v>
      </c>
      <c r="Q231" s="965" t="str">
        <f>IF(ISNUMBER(P231),IF(P231=100%,"CUMPLIDA",IF(AND(ISNUMBER(L231),ISNUMBER(CGR!$P$4)), IF(L231&lt;CGR!$P$4,"INCUMPLIDA","PROCESO"), "VERIFICAR FECHA")),"SIN VALOR AVANCE")</f>
        <v>CUMPLIDA</v>
      </c>
    </row>
    <row r="232" spans="1:17" ht="180.75" x14ac:dyDescent="0.2">
      <c r="A232" s="987" t="s">
        <v>20</v>
      </c>
      <c r="B232" s="988" t="s">
        <v>13</v>
      </c>
      <c r="C232" s="1263"/>
      <c r="D232" s="1263"/>
      <c r="E232" s="1262"/>
      <c r="F232" s="1262"/>
      <c r="G232" s="1262"/>
      <c r="H232" s="362" t="s">
        <v>632</v>
      </c>
      <c r="I232" s="962" t="s">
        <v>633</v>
      </c>
      <c r="J232" s="963">
        <v>2</v>
      </c>
      <c r="K232" s="1057">
        <v>42737</v>
      </c>
      <c r="L232" s="1057">
        <v>42947</v>
      </c>
      <c r="M232" s="964">
        <f t="shared" si="8"/>
        <v>30</v>
      </c>
      <c r="N232" s="1058">
        <v>2</v>
      </c>
      <c r="O232" s="962" t="s">
        <v>543</v>
      </c>
      <c r="P232" s="364">
        <f t="shared" si="7"/>
        <v>1</v>
      </c>
      <c r="Q232" s="965" t="str">
        <f>IF(ISNUMBER(P232),IF(P232=100%,"CUMPLIDA",IF(AND(ISNUMBER(L232),ISNUMBER(CGR!$P$4)), IF(L232&lt;CGR!$P$4,"INCUMPLIDA","PROCESO"), "VERIFICAR FECHA")),"SIN VALOR AVANCE")</f>
        <v>CUMPLIDA</v>
      </c>
    </row>
    <row r="233" spans="1:17" ht="225" customHeight="1" x14ac:dyDescent="0.2">
      <c r="A233" s="987" t="s">
        <v>20</v>
      </c>
      <c r="B233" s="988" t="s">
        <v>13</v>
      </c>
      <c r="C233" s="1263"/>
      <c r="D233" s="1263"/>
      <c r="E233" s="1262"/>
      <c r="F233" s="1262"/>
      <c r="G233" s="1262"/>
      <c r="H233" s="362" t="s">
        <v>634</v>
      </c>
      <c r="I233" s="962" t="s">
        <v>635</v>
      </c>
      <c r="J233" s="963">
        <v>3</v>
      </c>
      <c r="K233" s="1057">
        <v>42948</v>
      </c>
      <c r="L233" s="1057">
        <v>43220</v>
      </c>
      <c r="M233" s="964">
        <f t="shared" si="8"/>
        <v>38.857142857142854</v>
      </c>
      <c r="N233" s="1058">
        <v>3</v>
      </c>
      <c r="O233" s="962" t="s">
        <v>636</v>
      </c>
      <c r="P233" s="364">
        <f t="shared" si="7"/>
        <v>1</v>
      </c>
      <c r="Q233" s="965" t="str">
        <f>IF(ISNUMBER(P233),IF(P233=100%,"CUMPLIDA",IF(AND(ISNUMBER(L233),ISNUMBER(CGR!$P$4)), IF(L233&lt;CGR!$P$4,"INCUMPLIDA","PROCESO"), "VERIFICAR FECHA")),"SIN VALOR AVANCE")</f>
        <v>CUMPLIDA</v>
      </c>
    </row>
    <row r="234" spans="1:17" ht="285.75" x14ac:dyDescent="0.2">
      <c r="A234" s="987" t="s">
        <v>20</v>
      </c>
      <c r="B234" s="988" t="s">
        <v>13</v>
      </c>
      <c r="C234" s="1263"/>
      <c r="D234" s="1263"/>
      <c r="E234" s="1262"/>
      <c r="F234" s="1262"/>
      <c r="G234" s="362" t="s">
        <v>637</v>
      </c>
      <c r="H234" s="362" t="s">
        <v>91</v>
      </c>
      <c r="I234" s="962" t="s">
        <v>92</v>
      </c>
      <c r="J234" s="963">
        <v>1</v>
      </c>
      <c r="K234" s="1057">
        <v>45231</v>
      </c>
      <c r="L234" s="1057">
        <v>45504</v>
      </c>
      <c r="M234" s="964">
        <f t="shared" si="8"/>
        <v>39</v>
      </c>
      <c r="N234" s="1058">
        <v>1</v>
      </c>
      <c r="O234" s="962" t="s">
        <v>523</v>
      </c>
      <c r="P234" s="364">
        <f t="shared" si="7"/>
        <v>1</v>
      </c>
      <c r="Q234" s="965" t="str">
        <f>IF(ISNUMBER(P234),IF(P234=100%,"CUMPLIDA",IF(AND(ISNUMBER(L234),ISNUMBER(CGR!$P$4)), IF(L234&lt;CGR!$P$4,"INCUMPLIDA","PROCESO"), "VERIFICAR FECHA")),"SIN VALOR AVANCE")</f>
        <v>CUMPLIDA</v>
      </c>
    </row>
    <row r="235" spans="1:17" ht="285.75" x14ac:dyDescent="0.2">
      <c r="A235" s="987" t="s">
        <v>20</v>
      </c>
      <c r="B235" s="988" t="s">
        <v>13</v>
      </c>
      <c r="C235" s="1263"/>
      <c r="D235" s="1263"/>
      <c r="E235" s="1262"/>
      <c r="F235" s="1262"/>
      <c r="G235" s="362" t="s">
        <v>638</v>
      </c>
      <c r="H235" s="994" t="s">
        <v>95</v>
      </c>
      <c r="I235" s="995" t="s">
        <v>96</v>
      </c>
      <c r="J235" s="963">
        <v>1</v>
      </c>
      <c r="K235" s="1057">
        <v>45231</v>
      </c>
      <c r="L235" s="1057">
        <v>45504</v>
      </c>
      <c r="M235" s="964">
        <f t="shared" si="8"/>
        <v>39</v>
      </c>
      <c r="N235" s="1058">
        <v>1</v>
      </c>
      <c r="O235" s="962" t="s">
        <v>639</v>
      </c>
      <c r="P235" s="364">
        <f t="shared" si="7"/>
        <v>1</v>
      </c>
      <c r="Q235" s="965" t="str">
        <f>IF(ISNUMBER(P235),IF(P235=100%,"CUMPLIDA",IF(AND(ISNUMBER(L235),ISNUMBER(CGR!$P$4)), IF(L235&lt;CGR!$P$4,"INCUMPLIDA","PROCESO"), "VERIFICAR FECHA")),"SIN VALOR AVANCE")</f>
        <v>CUMPLIDA</v>
      </c>
    </row>
    <row r="236" spans="1:17" ht="90.75" x14ac:dyDescent="0.2">
      <c r="A236" s="987" t="s">
        <v>20</v>
      </c>
      <c r="B236" s="988" t="s">
        <v>13</v>
      </c>
      <c r="C236" s="1263"/>
      <c r="D236" s="1263"/>
      <c r="E236" s="1262"/>
      <c r="F236" s="1262"/>
      <c r="G236" s="966" t="s">
        <v>97</v>
      </c>
      <c r="H236" s="966" t="s">
        <v>98</v>
      </c>
      <c r="I236" s="962" t="s">
        <v>99</v>
      </c>
      <c r="J236" s="967">
        <v>1</v>
      </c>
      <c r="K236" s="1060">
        <v>45352</v>
      </c>
      <c r="L236" s="1060">
        <v>45747</v>
      </c>
      <c r="M236" s="964">
        <f t="shared" si="8"/>
        <v>56.428571428571431</v>
      </c>
      <c r="N236" s="1058">
        <v>0</v>
      </c>
      <c r="O236" s="962" t="s">
        <v>640</v>
      </c>
      <c r="P236" s="364">
        <f t="shared" si="7"/>
        <v>0</v>
      </c>
      <c r="Q236" s="965" t="str">
        <f>IF(ISNUMBER(P236),IF(P236=100%,"CUMPLIDA",IF(AND(ISNUMBER(L236),ISNUMBER(CGR!$P$4)), IF(L236&lt;CGR!$P$4,"INCUMPLIDA","PROCESO"), "VERIFICAR FECHA")),"SIN VALOR AVANCE")</f>
        <v>PROCESO</v>
      </c>
    </row>
    <row r="237" spans="1:17" ht="180.75" x14ac:dyDescent="0.2">
      <c r="A237" s="987" t="s">
        <v>20</v>
      </c>
      <c r="B237" s="988" t="s">
        <v>13</v>
      </c>
      <c r="C237" s="1263"/>
      <c r="D237" s="1263"/>
      <c r="E237" s="1262"/>
      <c r="F237" s="1262"/>
      <c r="G237" s="966" t="s">
        <v>101</v>
      </c>
      <c r="H237" s="966" t="s">
        <v>101</v>
      </c>
      <c r="I237" s="962" t="s">
        <v>102</v>
      </c>
      <c r="J237" s="967">
        <v>1</v>
      </c>
      <c r="K237" s="1060">
        <v>45352</v>
      </c>
      <c r="L237" s="1060">
        <v>45747</v>
      </c>
      <c r="M237" s="964">
        <f t="shared" si="8"/>
        <v>56.428571428571431</v>
      </c>
      <c r="N237" s="1058">
        <v>0.77</v>
      </c>
      <c r="O237" s="962" t="s">
        <v>641</v>
      </c>
      <c r="P237" s="364">
        <f t="shared" si="7"/>
        <v>0.77</v>
      </c>
      <c r="Q237" s="965" t="str">
        <f>IF(ISNUMBER(P237),IF(P237=100%,"CUMPLIDA",IF(AND(ISNUMBER(L237),ISNUMBER(CGR!$P$4)), IF(L237&lt;CGR!$P$4,"INCUMPLIDA","PROCESO"), "VERIFICAR FECHA")),"SIN VALOR AVANCE")</f>
        <v>PROCESO</v>
      </c>
    </row>
    <row r="238" spans="1:17" ht="90.75" x14ac:dyDescent="0.2">
      <c r="A238" s="987" t="s">
        <v>20</v>
      </c>
      <c r="B238" s="988" t="s">
        <v>13</v>
      </c>
      <c r="C238" s="1263"/>
      <c r="D238" s="1263"/>
      <c r="E238" s="1262"/>
      <c r="F238" s="1262"/>
      <c r="G238" s="966" t="s">
        <v>104</v>
      </c>
      <c r="H238" s="966" t="s">
        <v>104</v>
      </c>
      <c r="I238" s="962" t="s">
        <v>105</v>
      </c>
      <c r="J238" s="967">
        <v>1</v>
      </c>
      <c r="K238" s="1060">
        <v>45352</v>
      </c>
      <c r="L238" s="1060">
        <v>45747</v>
      </c>
      <c r="M238" s="964">
        <f t="shared" si="8"/>
        <v>56.428571428571431</v>
      </c>
      <c r="N238" s="1058">
        <v>0</v>
      </c>
      <c r="O238" s="962" t="s">
        <v>640</v>
      </c>
      <c r="P238" s="364">
        <f t="shared" si="7"/>
        <v>0</v>
      </c>
      <c r="Q238" s="965" t="str">
        <f>IF(ISNUMBER(P238),IF(P238=100%,"CUMPLIDA",IF(AND(ISNUMBER(L238),ISNUMBER(CGR!$P$4)), IF(L238&lt;CGR!$P$4,"INCUMPLIDA","PROCESO"), "VERIFICAR FECHA")),"SIN VALOR AVANCE")</f>
        <v>PROCESO</v>
      </c>
    </row>
    <row r="239" spans="1:17" ht="180.75" x14ac:dyDescent="0.2">
      <c r="A239" s="987" t="s">
        <v>20</v>
      </c>
      <c r="B239" s="988" t="s">
        <v>13</v>
      </c>
      <c r="C239" s="1263"/>
      <c r="D239" s="1263"/>
      <c r="E239" s="1262"/>
      <c r="F239" s="1262"/>
      <c r="G239" s="966" t="s">
        <v>528</v>
      </c>
      <c r="H239" s="966" t="s">
        <v>528</v>
      </c>
      <c r="I239" s="962" t="s">
        <v>107</v>
      </c>
      <c r="J239" s="967">
        <v>1</v>
      </c>
      <c r="K239" s="1060">
        <v>45352</v>
      </c>
      <c r="L239" s="1060">
        <v>45747</v>
      </c>
      <c r="M239" s="964">
        <f t="shared" si="8"/>
        <v>56.428571428571431</v>
      </c>
      <c r="N239" s="1058">
        <v>0.77</v>
      </c>
      <c r="O239" s="962" t="s">
        <v>641</v>
      </c>
      <c r="P239" s="364">
        <f t="shared" si="7"/>
        <v>0.77</v>
      </c>
      <c r="Q239" s="965" t="str">
        <f>IF(ISNUMBER(P239),IF(P239=100%,"CUMPLIDA",IF(AND(ISNUMBER(L239),ISNUMBER(CGR!$P$4)), IF(L239&lt;CGR!$P$4,"INCUMPLIDA","PROCESO"), "VERIFICAR FECHA")),"SIN VALOR AVANCE")</f>
        <v>PROCESO</v>
      </c>
    </row>
    <row r="240" spans="1:17" ht="270.75" x14ac:dyDescent="0.2">
      <c r="A240" s="987" t="s">
        <v>20</v>
      </c>
      <c r="B240" s="988" t="s">
        <v>13</v>
      </c>
      <c r="C240" s="1263"/>
      <c r="D240" s="1263"/>
      <c r="E240" s="1262"/>
      <c r="F240" s="1262"/>
      <c r="G240" s="966" t="s">
        <v>530</v>
      </c>
      <c r="H240" s="966" t="s">
        <v>530</v>
      </c>
      <c r="I240" s="962" t="s">
        <v>531</v>
      </c>
      <c r="J240" s="967">
        <v>1</v>
      </c>
      <c r="K240" s="1060">
        <v>45352</v>
      </c>
      <c r="L240" s="1060">
        <v>45747</v>
      </c>
      <c r="M240" s="964">
        <f t="shared" si="8"/>
        <v>56.428571428571431</v>
      </c>
      <c r="N240" s="1058">
        <v>0.77</v>
      </c>
      <c r="O240" s="962" t="s">
        <v>642</v>
      </c>
      <c r="P240" s="364">
        <f t="shared" si="7"/>
        <v>0.77</v>
      </c>
      <c r="Q240" s="965" t="str">
        <f>IF(ISNUMBER(P240),IF(P240=100%,"CUMPLIDA",IF(AND(ISNUMBER(L240),ISNUMBER(CGR!$P$4)), IF(L240&lt;CGR!$P$4,"INCUMPLIDA","PROCESO"), "VERIFICAR FECHA")),"SIN VALOR AVANCE")</f>
        <v>PROCESO</v>
      </c>
    </row>
    <row r="241" spans="1:17" ht="225.75" x14ac:dyDescent="0.2">
      <c r="A241" s="987" t="s">
        <v>20</v>
      </c>
      <c r="B241" s="988" t="s">
        <v>13</v>
      </c>
      <c r="C241" s="1263"/>
      <c r="D241" s="1263"/>
      <c r="E241" s="1262"/>
      <c r="F241" s="1262"/>
      <c r="G241" s="966" t="s">
        <v>110</v>
      </c>
      <c r="H241" s="966" t="s">
        <v>111</v>
      </c>
      <c r="I241" s="962" t="s">
        <v>112</v>
      </c>
      <c r="J241" s="967">
        <v>3</v>
      </c>
      <c r="K241" s="1060">
        <v>45748</v>
      </c>
      <c r="L241" s="1060">
        <v>45930</v>
      </c>
      <c r="M241" s="964">
        <f t="shared" si="8"/>
        <v>26</v>
      </c>
      <c r="N241" s="1058">
        <v>0</v>
      </c>
      <c r="O241" s="962" t="s">
        <v>533</v>
      </c>
      <c r="P241" s="364">
        <f t="shared" si="7"/>
        <v>0</v>
      </c>
      <c r="Q241" s="965" t="str">
        <f>IF(ISNUMBER(P241),IF(P241=100%,"CUMPLIDA",IF(AND(ISNUMBER(L241),ISNUMBER(CGR!$P$4)), IF(L241&lt;CGR!$P$4,"INCUMPLIDA","PROCESO"), "VERIFICAR FECHA")),"SIN VALOR AVANCE")</f>
        <v>PROCESO</v>
      </c>
    </row>
    <row r="242" spans="1:17" ht="90.75" x14ac:dyDescent="0.2">
      <c r="A242" s="987" t="s">
        <v>20</v>
      </c>
      <c r="B242" s="988" t="s">
        <v>13</v>
      </c>
      <c r="C242" s="1263"/>
      <c r="D242" s="1263"/>
      <c r="E242" s="1262"/>
      <c r="F242" s="1262"/>
      <c r="G242" s="966" t="s">
        <v>114</v>
      </c>
      <c r="H242" s="966" t="s">
        <v>115</v>
      </c>
      <c r="I242" s="962" t="s">
        <v>116</v>
      </c>
      <c r="J242" s="967">
        <v>1</v>
      </c>
      <c r="K242" s="1060">
        <v>45748</v>
      </c>
      <c r="L242" s="1060">
        <v>45930</v>
      </c>
      <c r="M242" s="964">
        <f t="shared" si="8"/>
        <v>26</v>
      </c>
      <c r="N242" s="1058">
        <v>0</v>
      </c>
      <c r="O242" s="962" t="s">
        <v>640</v>
      </c>
      <c r="P242" s="364">
        <f t="shared" si="7"/>
        <v>0</v>
      </c>
      <c r="Q242" s="965" t="str">
        <f>IF(ISNUMBER(P242),IF(P242=100%,"CUMPLIDA",IF(AND(ISNUMBER(L242),ISNUMBER(CGR!$P$4)), IF(L242&lt;CGR!$P$4,"INCUMPLIDA","PROCESO"), "VERIFICAR FECHA")),"SIN VALOR AVANCE")</f>
        <v>PROCESO</v>
      </c>
    </row>
    <row r="243" spans="1:17" ht="315.75" x14ac:dyDescent="0.2">
      <c r="A243" s="987" t="s">
        <v>20</v>
      </c>
      <c r="B243" s="988" t="s">
        <v>13</v>
      </c>
      <c r="C243" s="1263"/>
      <c r="D243" s="1263"/>
      <c r="E243" s="1262"/>
      <c r="F243" s="1262"/>
      <c r="G243" s="966" t="s">
        <v>117</v>
      </c>
      <c r="H243" s="966" t="s">
        <v>118</v>
      </c>
      <c r="I243" s="962" t="s">
        <v>119</v>
      </c>
      <c r="J243" s="967">
        <v>2</v>
      </c>
      <c r="K243" s="1060">
        <v>45748</v>
      </c>
      <c r="L243" s="1060">
        <v>45930</v>
      </c>
      <c r="M243" s="964">
        <f t="shared" si="8"/>
        <v>26</v>
      </c>
      <c r="N243" s="1058">
        <v>0</v>
      </c>
      <c r="O243" s="962" t="s">
        <v>643</v>
      </c>
      <c r="P243" s="364">
        <f t="shared" si="7"/>
        <v>0</v>
      </c>
      <c r="Q243" s="965" t="str">
        <f>IF(ISNUMBER(P243),IF(P243=100%,"CUMPLIDA",IF(AND(ISNUMBER(L243),ISNUMBER(CGR!$P$4)), IF(L243&lt;CGR!$P$4,"INCUMPLIDA","PROCESO"), "VERIFICAR FECHA")),"SIN VALOR AVANCE")</f>
        <v>PROCESO</v>
      </c>
    </row>
    <row r="244" spans="1:17" ht="345" x14ac:dyDescent="0.2">
      <c r="A244" s="987" t="s">
        <v>20</v>
      </c>
      <c r="B244" s="988" t="s">
        <v>13</v>
      </c>
      <c r="C244" s="1263" t="s">
        <v>644</v>
      </c>
      <c r="D244" s="1263" t="s">
        <v>68</v>
      </c>
      <c r="E244" s="1262" t="s">
        <v>645</v>
      </c>
      <c r="F244" s="1262" t="s">
        <v>646</v>
      </c>
      <c r="G244" s="1262" t="s">
        <v>629</v>
      </c>
      <c r="H244" s="362" t="s">
        <v>630</v>
      </c>
      <c r="I244" s="962" t="s">
        <v>631</v>
      </c>
      <c r="J244" s="963">
        <v>1</v>
      </c>
      <c r="K244" s="1057">
        <v>42522</v>
      </c>
      <c r="L244" s="1057">
        <v>42735</v>
      </c>
      <c r="M244" s="964">
        <f t="shared" si="8"/>
        <v>30.428571428571427</v>
      </c>
      <c r="N244" s="1058">
        <v>1</v>
      </c>
      <c r="O244" s="962" t="s">
        <v>647</v>
      </c>
      <c r="P244" s="364">
        <f t="shared" si="7"/>
        <v>1</v>
      </c>
      <c r="Q244" s="965" t="str">
        <f>IF(ISNUMBER(P244),IF(P244=100%,"CUMPLIDA",IF(AND(ISNUMBER(L244),ISNUMBER(CGR!$P$4)), IF(L244&lt;CGR!$P$4,"INCUMPLIDA","PROCESO"), "VERIFICAR FECHA")),"SIN VALOR AVANCE")</f>
        <v>CUMPLIDA</v>
      </c>
    </row>
    <row r="245" spans="1:17" ht="255.75" x14ac:dyDescent="0.2">
      <c r="A245" s="987" t="s">
        <v>20</v>
      </c>
      <c r="B245" s="988" t="s">
        <v>13</v>
      </c>
      <c r="C245" s="1263"/>
      <c r="D245" s="1263"/>
      <c r="E245" s="1262"/>
      <c r="F245" s="1262"/>
      <c r="G245" s="1262"/>
      <c r="H245" s="362" t="s">
        <v>632</v>
      </c>
      <c r="I245" s="962" t="s">
        <v>633</v>
      </c>
      <c r="J245" s="963">
        <v>2</v>
      </c>
      <c r="K245" s="1057">
        <v>42737</v>
      </c>
      <c r="L245" s="1057">
        <v>42947</v>
      </c>
      <c r="M245" s="964">
        <f t="shared" si="8"/>
        <v>30</v>
      </c>
      <c r="N245" s="1058">
        <v>2</v>
      </c>
      <c r="O245" s="962" t="s">
        <v>648</v>
      </c>
      <c r="P245" s="364">
        <f t="shared" si="7"/>
        <v>1</v>
      </c>
      <c r="Q245" s="965" t="str">
        <f>IF(ISNUMBER(P245),IF(P245=100%,"CUMPLIDA",IF(AND(ISNUMBER(L245),ISNUMBER(CGR!$P$4)), IF(L245&lt;CGR!$P$4,"INCUMPLIDA","PROCESO"), "VERIFICAR FECHA")),"SIN VALOR AVANCE")</f>
        <v>CUMPLIDA</v>
      </c>
    </row>
    <row r="246" spans="1:17" ht="225" customHeight="1" x14ac:dyDescent="0.2">
      <c r="A246" s="987" t="s">
        <v>20</v>
      </c>
      <c r="B246" s="988" t="s">
        <v>13</v>
      </c>
      <c r="C246" s="1263"/>
      <c r="D246" s="1263"/>
      <c r="E246" s="1262"/>
      <c r="F246" s="1262"/>
      <c r="G246" s="1262"/>
      <c r="H246" s="362" t="s">
        <v>634</v>
      </c>
      <c r="I246" s="962" t="s">
        <v>635</v>
      </c>
      <c r="J246" s="963">
        <v>3</v>
      </c>
      <c r="K246" s="1057">
        <v>42948</v>
      </c>
      <c r="L246" s="1057">
        <v>43220</v>
      </c>
      <c r="M246" s="964">
        <f t="shared" si="8"/>
        <v>38.857142857142854</v>
      </c>
      <c r="N246" s="1058">
        <v>3</v>
      </c>
      <c r="O246" s="962" t="s">
        <v>649</v>
      </c>
      <c r="P246" s="364">
        <f t="shared" si="7"/>
        <v>1</v>
      </c>
      <c r="Q246" s="965" t="str">
        <f>IF(ISNUMBER(P246),IF(P246=100%,"CUMPLIDA",IF(AND(ISNUMBER(L246),ISNUMBER(CGR!$P$4)), IF(L246&lt;CGR!$P$4,"INCUMPLIDA","PROCESO"), "VERIFICAR FECHA")),"SIN VALOR AVANCE")</f>
        <v>CUMPLIDA</v>
      </c>
    </row>
    <row r="247" spans="1:17" ht="285.75" x14ac:dyDescent="0.2">
      <c r="A247" s="987" t="s">
        <v>20</v>
      </c>
      <c r="B247" s="988" t="s">
        <v>13</v>
      </c>
      <c r="C247" s="1263"/>
      <c r="D247" s="1263"/>
      <c r="E247" s="1262"/>
      <c r="F247" s="1262"/>
      <c r="G247" s="362" t="s">
        <v>160</v>
      </c>
      <c r="H247" s="362" t="s">
        <v>91</v>
      </c>
      <c r="I247" s="962" t="s">
        <v>92</v>
      </c>
      <c r="J247" s="963">
        <v>1</v>
      </c>
      <c r="K247" s="1057">
        <v>45231</v>
      </c>
      <c r="L247" s="1057">
        <v>45504</v>
      </c>
      <c r="M247" s="964">
        <f t="shared" si="8"/>
        <v>39</v>
      </c>
      <c r="N247" s="1058">
        <v>1</v>
      </c>
      <c r="O247" s="962" t="s">
        <v>535</v>
      </c>
      <c r="P247" s="364">
        <f t="shared" si="7"/>
        <v>1</v>
      </c>
      <c r="Q247" s="965" t="str">
        <f>IF(ISNUMBER(P247),IF(P247=100%,"CUMPLIDA",IF(AND(ISNUMBER(L247),ISNUMBER(CGR!$P$4)), IF(L247&lt;CGR!$P$4,"INCUMPLIDA","PROCESO"), "VERIFICAR FECHA")),"SIN VALOR AVANCE")</f>
        <v>CUMPLIDA</v>
      </c>
    </row>
    <row r="248" spans="1:17" ht="285.75" x14ac:dyDescent="0.2">
      <c r="A248" s="987" t="s">
        <v>20</v>
      </c>
      <c r="B248" s="988" t="s">
        <v>13</v>
      </c>
      <c r="C248" s="1263"/>
      <c r="D248" s="1263"/>
      <c r="E248" s="1262"/>
      <c r="F248" s="1262"/>
      <c r="G248" s="362" t="s">
        <v>524</v>
      </c>
      <c r="H248" s="994" t="s">
        <v>95</v>
      </c>
      <c r="I248" s="995" t="s">
        <v>96</v>
      </c>
      <c r="J248" s="963">
        <v>1</v>
      </c>
      <c r="K248" s="1057">
        <v>45231</v>
      </c>
      <c r="L248" s="1057">
        <v>45504</v>
      </c>
      <c r="M248" s="964">
        <f t="shared" si="8"/>
        <v>39</v>
      </c>
      <c r="N248" s="1058">
        <v>1</v>
      </c>
      <c r="O248" s="962" t="s">
        <v>650</v>
      </c>
      <c r="P248" s="364">
        <f t="shared" si="7"/>
        <v>1</v>
      </c>
      <c r="Q248" s="965" t="str">
        <f>IF(ISNUMBER(P248),IF(P248=100%,"CUMPLIDA",IF(AND(ISNUMBER(L248),ISNUMBER(CGR!$P$4)), IF(L248&lt;CGR!$P$4,"INCUMPLIDA","PROCESO"), "VERIFICAR FECHA")),"SIN VALOR AVANCE")</f>
        <v>CUMPLIDA</v>
      </c>
    </row>
    <row r="249" spans="1:17" ht="90.75" x14ac:dyDescent="0.2">
      <c r="A249" s="987" t="s">
        <v>20</v>
      </c>
      <c r="B249" s="988" t="s">
        <v>13</v>
      </c>
      <c r="C249" s="1263"/>
      <c r="D249" s="1263"/>
      <c r="E249" s="1262"/>
      <c r="F249" s="1262"/>
      <c r="G249" s="966" t="s">
        <v>97</v>
      </c>
      <c r="H249" s="966" t="s">
        <v>98</v>
      </c>
      <c r="I249" s="962" t="s">
        <v>99</v>
      </c>
      <c r="J249" s="967">
        <v>1</v>
      </c>
      <c r="K249" s="1060">
        <v>45352</v>
      </c>
      <c r="L249" s="1060">
        <v>45747</v>
      </c>
      <c r="M249" s="964">
        <f t="shared" si="8"/>
        <v>56.428571428571431</v>
      </c>
      <c r="N249" s="1058">
        <v>0</v>
      </c>
      <c r="O249" s="962" t="s">
        <v>651</v>
      </c>
      <c r="P249" s="364">
        <f t="shared" si="7"/>
        <v>0</v>
      </c>
      <c r="Q249" s="965" t="str">
        <f>IF(ISNUMBER(P249),IF(P249=100%,"CUMPLIDA",IF(AND(ISNUMBER(L249),ISNUMBER(CGR!$P$4)), IF(L249&lt;CGR!$P$4,"INCUMPLIDA","PROCESO"), "VERIFICAR FECHA")),"SIN VALOR AVANCE")</f>
        <v>PROCESO</v>
      </c>
    </row>
    <row r="250" spans="1:17" ht="195.75" x14ac:dyDescent="0.2">
      <c r="A250" s="987" t="s">
        <v>20</v>
      </c>
      <c r="B250" s="988" t="s">
        <v>13</v>
      </c>
      <c r="C250" s="1263"/>
      <c r="D250" s="1263"/>
      <c r="E250" s="1262"/>
      <c r="F250" s="1262"/>
      <c r="G250" s="966" t="s">
        <v>101</v>
      </c>
      <c r="H250" s="966" t="s">
        <v>101</v>
      </c>
      <c r="I250" s="962" t="s">
        <v>102</v>
      </c>
      <c r="J250" s="967">
        <v>1</v>
      </c>
      <c r="K250" s="1060">
        <v>45352</v>
      </c>
      <c r="L250" s="1060">
        <v>45747</v>
      </c>
      <c r="M250" s="964">
        <f t="shared" si="8"/>
        <v>56.428571428571431</v>
      </c>
      <c r="N250" s="1058">
        <v>0.77</v>
      </c>
      <c r="O250" s="962" t="s">
        <v>652</v>
      </c>
      <c r="P250" s="364">
        <f t="shared" si="7"/>
        <v>0.77</v>
      </c>
      <c r="Q250" s="965" t="str">
        <f>IF(ISNUMBER(P250),IF(P250=100%,"CUMPLIDA",IF(AND(ISNUMBER(L250),ISNUMBER(CGR!$P$4)), IF(L250&lt;CGR!$P$4,"INCUMPLIDA","PROCESO"), "VERIFICAR FECHA")),"SIN VALOR AVANCE")</f>
        <v>PROCESO</v>
      </c>
    </row>
    <row r="251" spans="1:17" ht="90.75" x14ac:dyDescent="0.2">
      <c r="A251" s="987" t="s">
        <v>20</v>
      </c>
      <c r="B251" s="988" t="s">
        <v>13</v>
      </c>
      <c r="C251" s="1263"/>
      <c r="D251" s="1263"/>
      <c r="E251" s="1262"/>
      <c r="F251" s="1262"/>
      <c r="G251" s="966" t="s">
        <v>104</v>
      </c>
      <c r="H251" s="966" t="s">
        <v>104</v>
      </c>
      <c r="I251" s="962" t="s">
        <v>105</v>
      </c>
      <c r="J251" s="967">
        <v>1</v>
      </c>
      <c r="K251" s="1060">
        <v>45352</v>
      </c>
      <c r="L251" s="1060">
        <v>45747</v>
      </c>
      <c r="M251" s="964">
        <f t="shared" si="8"/>
        <v>56.428571428571431</v>
      </c>
      <c r="N251" s="1058">
        <v>0</v>
      </c>
      <c r="O251" s="962" t="s">
        <v>651</v>
      </c>
      <c r="P251" s="364">
        <f t="shared" si="7"/>
        <v>0</v>
      </c>
      <c r="Q251" s="965" t="str">
        <f>IF(ISNUMBER(P251),IF(P251=100%,"CUMPLIDA",IF(AND(ISNUMBER(L251),ISNUMBER(CGR!$P$4)), IF(L251&lt;CGR!$P$4,"INCUMPLIDA","PROCESO"), "VERIFICAR FECHA")),"SIN VALOR AVANCE")</f>
        <v>PROCESO</v>
      </c>
    </row>
    <row r="252" spans="1:17" ht="195.75" x14ac:dyDescent="0.2">
      <c r="A252" s="987" t="s">
        <v>20</v>
      </c>
      <c r="B252" s="988" t="s">
        <v>13</v>
      </c>
      <c r="C252" s="1263"/>
      <c r="D252" s="1263"/>
      <c r="E252" s="1262"/>
      <c r="F252" s="1262"/>
      <c r="G252" s="966" t="s">
        <v>528</v>
      </c>
      <c r="H252" s="966" t="s">
        <v>528</v>
      </c>
      <c r="I252" s="962" t="s">
        <v>107</v>
      </c>
      <c r="J252" s="967">
        <v>1</v>
      </c>
      <c r="K252" s="1060">
        <v>45352</v>
      </c>
      <c r="L252" s="1060">
        <v>45747</v>
      </c>
      <c r="M252" s="964">
        <f t="shared" si="8"/>
        <v>56.428571428571431</v>
      </c>
      <c r="N252" s="1058">
        <v>0.77</v>
      </c>
      <c r="O252" s="962" t="s">
        <v>652</v>
      </c>
      <c r="P252" s="364">
        <f t="shared" si="7"/>
        <v>0.77</v>
      </c>
      <c r="Q252" s="965" t="str">
        <f>IF(ISNUMBER(P252),IF(P252=100%,"CUMPLIDA",IF(AND(ISNUMBER(L252),ISNUMBER(CGR!$P$4)), IF(L252&lt;CGR!$P$4,"INCUMPLIDA","PROCESO"), "VERIFICAR FECHA")),"SIN VALOR AVANCE")</f>
        <v>PROCESO</v>
      </c>
    </row>
    <row r="253" spans="1:17" ht="270.75" x14ac:dyDescent="0.2">
      <c r="A253" s="987" t="s">
        <v>20</v>
      </c>
      <c r="B253" s="988" t="s">
        <v>13</v>
      </c>
      <c r="C253" s="1263"/>
      <c r="D253" s="1263"/>
      <c r="E253" s="1262"/>
      <c r="F253" s="1262"/>
      <c r="G253" s="966" t="s">
        <v>530</v>
      </c>
      <c r="H253" s="966" t="s">
        <v>530</v>
      </c>
      <c r="I253" s="962" t="s">
        <v>531</v>
      </c>
      <c r="J253" s="967">
        <v>1</v>
      </c>
      <c r="K253" s="1060">
        <v>45352</v>
      </c>
      <c r="L253" s="1060">
        <v>45747</v>
      </c>
      <c r="M253" s="964">
        <f t="shared" si="8"/>
        <v>56.428571428571431</v>
      </c>
      <c r="N253" s="1058">
        <v>0.77</v>
      </c>
      <c r="O253" s="962" t="s">
        <v>653</v>
      </c>
      <c r="P253" s="364">
        <f t="shared" si="7"/>
        <v>0.77</v>
      </c>
      <c r="Q253" s="965" t="str">
        <f>IF(ISNUMBER(P253),IF(P253=100%,"CUMPLIDA",IF(AND(ISNUMBER(L253),ISNUMBER(CGR!$P$4)), IF(L253&lt;CGR!$P$4,"INCUMPLIDA","PROCESO"), "VERIFICAR FECHA")),"SIN VALOR AVANCE")</f>
        <v>PROCESO</v>
      </c>
    </row>
    <row r="254" spans="1:17" ht="255.75" x14ac:dyDescent="0.2">
      <c r="A254" s="987" t="s">
        <v>20</v>
      </c>
      <c r="B254" s="988" t="s">
        <v>13</v>
      </c>
      <c r="C254" s="1263"/>
      <c r="D254" s="1263"/>
      <c r="E254" s="1262"/>
      <c r="F254" s="1262"/>
      <c r="G254" s="966" t="s">
        <v>110</v>
      </c>
      <c r="H254" s="966" t="s">
        <v>111</v>
      </c>
      <c r="I254" s="962" t="s">
        <v>112</v>
      </c>
      <c r="J254" s="967">
        <v>3</v>
      </c>
      <c r="K254" s="1060">
        <v>45748</v>
      </c>
      <c r="L254" s="1060">
        <v>45930</v>
      </c>
      <c r="M254" s="964">
        <f t="shared" si="8"/>
        <v>26</v>
      </c>
      <c r="N254" s="1058">
        <v>0</v>
      </c>
      <c r="O254" s="962" t="s">
        <v>654</v>
      </c>
      <c r="P254" s="364">
        <f t="shared" si="7"/>
        <v>0</v>
      </c>
      <c r="Q254" s="965" t="str">
        <f>IF(ISNUMBER(P254),IF(P254=100%,"CUMPLIDA",IF(AND(ISNUMBER(L254),ISNUMBER(CGR!$P$4)), IF(L254&lt;CGR!$P$4,"INCUMPLIDA","PROCESO"), "VERIFICAR FECHA")),"SIN VALOR AVANCE")</f>
        <v>PROCESO</v>
      </c>
    </row>
    <row r="255" spans="1:17" ht="90.75" x14ac:dyDescent="0.2">
      <c r="A255" s="987" t="s">
        <v>20</v>
      </c>
      <c r="B255" s="988" t="s">
        <v>13</v>
      </c>
      <c r="C255" s="1263"/>
      <c r="D255" s="1263"/>
      <c r="E255" s="1262"/>
      <c r="F255" s="1262"/>
      <c r="G255" s="966" t="s">
        <v>114</v>
      </c>
      <c r="H255" s="966" t="s">
        <v>115</v>
      </c>
      <c r="I255" s="962" t="s">
        <v>116</v>
      </c>
      <c r="J255" s="967">
        <v>1</v>
      </c>
      <c r="K255" s="1060">
        <v>45748</v>
      </c>
      <c r="L255" s="1060">
        <v>45930</v>
      </c>
      <c r="M255" s="964">
        <f t="shared" si="8"/>
        <v>26</v>
      </c>
      <c r="N255" s="1058">
        <v>0</v>
      </c>
      <c r="O255" s="962" t="s">
        <v>651</v>
      </c>
      <c r="P255" s="364">
        <f t="shared" si="7"/>
        <v>0</v>
      </c>
      <c r="Q255" s="965" t="str">
        <f>IF(ISNUMBER(P255),IF(P255=100%,"CUMPLIDA",IF(AND(ISNUMBER(L255),ISNUMBER(CGR!$P$4)), IF(L255&lt;CGR!$P$4,"INCUMPLIDA","PROCESO"), "VERIFICAR FECHA")),"SIN VALOR AVANCE")</f>
        <v>PROCESO</v>
      </c>
    </row>
    <row r="256" spans="1:17" ht="315.75" x14ac:dyDescent="0.2">
      <c r="A256" s="987" t="s">
        <v>20</v>
      </c>
      <c r="B256" s="988" t="s">
        <v>13</v>
      </c>
      <c r="C256" s="1263"/>
      <c r="D256" s="1263"/>
      <c r="E256" s="1262"/>
      <c r="F256" s="1262"/>
      <c r="G256" s="966" t="s">
        <v>117</v>
      </c>
      <c r="H256" s="966" t="s">
        <v>118</v>
      </c>
      <c r="I256" s="962" t="s">
        <v>119</v>
      </c>
      <c r="J256" s="967">
        <v>2</v>
      </c>
      <c r="K256" s="1060">
        <v>45748</v>
      </c>
      <c r="L256" s="1060">
        <v>45930</v>
      </c>
      <c r="M256" s="964">
        <f t="shared" si="8"/>
        <v>26</v>
      </c>
      <c r="N256" s="1058">
        <v>0</v>
      </c>
      <c r="O256" s="962" t="s">
        <v>643</v>
      </c>
      <c r="P256" s="364">
        <f t="shared" si="7"/>
        <v>0</v>
      </c>
      <c r="Q256" s="965" t="str">
        <f>IF(ISNUMBER(P256),IF(P256=100%,"CUMPLIDA",IF(AND(ISNUMBER(L256),ISNUMBER(CGR!$P$4)), IF(L256&lt;CGR!$P$4,"INCUMPLIDA","PROCESO"), "VERIFICAR FECHA")),"SIN VALOR AVANCE")</f>
        <v>PROCESO</v>
      </c>
    </row>
    <row r="257" spans="1:17" ht="345" x14ac:dyDescent="0.2">
      <c r="A257" s="987" t="s">
        <v>20</v>
      </c>
      <c r="B257" s="988" t="s">
        <v>13</v>
      </c>
      <c r="C257" s="1263" t="s">
        <v>655</v>
      </c>
      <c r="D257" s="1263" t="s">
        <v>537</v>
      </c>
      <c r="E257" s="1262" t="s">
        <v>656</v>
      </c>
      <c r="F257" s="1262" t="s">
        <v>657</v>
      </c>
      <c r="G257" s="1262" t="s">
        <v>629</v>
      </c>
      <c r="H257" s="362" t="s">
        <v>658</v>
      </c>
      <c r="I257" s="962" t="s">
        <v>659</v>
      </c>
      <c r="J257" s="963">
        <v>1</v>
      </c>
      <c r="K257" s="1057">
        <v>42522</v>
      </c>
      <c r="L257" s="1057">
        <v>42735</v>
      </c>
      <c r="M257" s="964">
        <f t="shared" si="8"/>
        <v>30.428571428571427</v>
      </c>
      <c r="N257" s="1058">
        <v>1</v>
      </c>
      <c r="O257" s="962" t="s">
        <v>660</v>
      </c>
      <c r="P257" s="364">
        <f t="shared" si="7"/>
        <v>1</v>
      </c>
      <c r="Q257" s="965" t="str">
        <f>IF(ISNUMBER(P257),IF(P257=100%,"CUMPLIDA",IF(AND(ISNUMBER(L257),ISNUMBER(CGR!$P$4)), IF(L257&lt;CGR!$P$4,"INCUMPLIDA","PROCESO"), "VERIFICAR FECHA")),"SIN VALOR AVANCE")</f>
        <v>CUMPLIDA</v>
      </c>
    </row>
    <row r="258" spans="1:17" ht="285.75" x14ac:dyDescent="0.2">
      <c r="A258" s="987" t="s">
        <v>20</v>
      </c>
      <c r="B258" s="988" t="s">
        <v>13</v>
      </c>
      <c r="C258" s="1263"/>
      <c r="D258" s="1263"/>
      <c r="E258" s="1262"/>
      <c r="F258" s="1262"/>
      <c r="G258" s="1262"/>
      <c r="H258" s="362" t="s">
        <v>632</v>
      </c>
      <c r="I258" s="962" t="s">
        <v>633</v>
      </c>
      <c r="J258" s="963">
        <v>2</v>
      </c>
      <c r="K258" s="1057">
        <v>42737</v>
      </c>
      <c r="L258" s="1057">
        <v>42947</v>
      </c>
      <c r="M258" s="964">
        <f t="shared" si="8"/>
        <v>30</v>
      </c>
      <c r="N258" s="1058">
        <v>2</v>
      </c>
      <c r="O258" s="962" t="s">
        <v>647</v>
      </c>
      <c r="P258" s="364">
        <f t="shared" si="7"/>
        <v>1</v>
      </c>
      <c r="Q258" s="965" t="str">
        <f>IF(ISNUMBER(P258),IF(P258=100%,"CUMPLIDA",IF(AND(ISNUMBER(L258),ISNUMBER(CGR!$P$4)), IF(L258&lt;CGR!$P$4,"INCUMPLIDA","PROCESO"), "VERIFICAR FECHA")),"SIN VALOR AVANCE")</f>
        <v>CUMPLIDA</v>
      </c>
    </row>
    <row r="259" spans="1:17" ht="225" customHeight="1" x14ac:dyDescent="0.2">
      <c r="A259" s="987" t="s">
        <v>20</v>
      </c>
      <c r="B259" s="988" t="s">
        <v>13</v>
      </c>
      <c r="C259" s="1263"/>
      <c r="D259" s="1263"/>
      <c r="E259" s="1262"/>
      <c r="F259" s="1262"/>
      <c r="G259" s="1262"/>
      <c r="H259" s="362" t="s">
        <v>634</v>
      </c>
      <c r="I259" s="962" t="s">
        <v>635</v>
      </c>
      <c r="J259" s="963">
        <v>3</v>
      </c>
      <c r="K259" s="1057">
        <v>42948</v>
      </c>
      <c r="L259" s="1057">
        <v>43220</v>
      </c>
      <c r="M259" s="964">
        <f t="shared" si="8"/>
        <v>38.857142857142854</v>
      </c>
      <c r="N259" s="1058">
        <v>3</v>
      </c>
      <c r="O259" s="962" t="s">
        <v>661</v>
      </c>
      <c r="P259" s="364">
        <f t="shared" si="7"/>
        <v>1</v>
      </c>
      <c r="Q259" s="965" t="str">
        <f>IF(ISNUMBER(P259),IF(P259=100%,"CUMPLIDA",IF(AND(ISNUMBER(L259),ISNUMBER(CGR!$P$4)), IF(L259&lt;CGR!$P$4,"INCUMPLIDA","PROCESO"), "VERIFICAR FECHA")),"SIN VALOR AVANCE")</f>
        <v>CUMPLIDA</v>
      </c>
    </row>
    <row r="260" spans="1:17" ht="285.75" x14ac:dyDescent="0.2">
      <c r="A260" s="987" t="s">
        <v>20</v>
      </c>
      <c r="B260" s="988" t="s">
        <v>13</v>
      </c>
      <c r="C260" s="1263"/>
      <c r="D260" s="1263"/>
      <c r="E260" s="1262"/>
      <c r="F260" s="1262"/>
      <c r="G260" s="362" t="s">
        <v>637</v>
      </c>
      <c r="H260" s="362" t="s">
        <v>91</v>
      </c>
      <c r="I260" s="962" t="s">
        <v>92</v>
      </c>
      <c r="J260" s="963">
        <v>1</v>
      </c>
      <c r="K260" s="1057">
        <v>45231</v>
      </c>
      <c r="L260" s="1057">
        <v>45504</v>
      </c>
      <c r="M260" s="964">
        <f t="shared" si="8"/>
        <v>39</v>
      </c>
      <c r="N260" s="1058">
        <v>1</v>
      </c>
      <c r="O260" s="962" t="s">
        <v>662</v>
      </c>
      <c r="P260" s="364">
        <f t="shared" si="7"/>
        <v>1</v>
      </c>
      <c r="Q260" s="965" t="str">
        <f>IF(ISNUMBER(P260),IF(P260=100%,"CUMPLIDA",IF(AND(ISNUMBER(L260),ISNUMBER(CGR!$P$4)), IF(L260&lt;CGR!$P$4,"INCUMPLIDA","PROCESO"), "VERIFICAR FECHA")),"SIN VALOR AVANCE")</f>
        <v>CUMPLIDA</v>
      </c>
    </row>
    <row r="261" spans="1:17" ht="270.75" x14ac:dyDescent="0.2">
      <c r="A261" s="987" t="s">
        <v>20</v>
      </c>
      <c r="B261" s="988" t="s">
        <v>13</v>
      </c>
      <c r="C261" s="1263"/>
      <c r="D261" s="1263"/>
      <c r="E261" s="1262"/>
      <c r="F261" s="1262"/>
      <c r="G261" s="362" t="s">
        <v>524</v>
      </c>
      <c r="H261" s="994" t="s">
        <v>95</v>
      </c>
      <c r="I261" s="995" t="s">
        <v>96</v>
      </c>
      <c r="J261" s="963">
        <v>1</v>
      </c>
      <c r="K261" s="1057">
        <v>45231</v>
      </c>
      <c r="L261" s="1057">
        <v>45504</v>
      </c>
      <c r="M261" s="964">
        <f t="shared" si="8"/>
        <v>39</v>
      </c>
      <c r="N261" s="1058">
        <v>1</v>
      </c>
      <c r="O261" s="962" t="s">
        <v>663</v>
      </c>
      <c r="P261" s="364">
        <f t="shared" si="7"/>
        <v>1</v>
      </c>
      <c r="Q261" s="965" t="str">
        <f>IF(ISNUMBER(P261),IF(P261=100%,"CUMPLIDA",IF(AND(ISNUMBER(L261),ISNUMBER(CGR!$P$4)), IF(L261&lt;CGR!$P$4,"INCUMPLIDA","PROCESO"), "VERIFICAR FECHA")),"SIN VALOR AVANCE")</f>
        <v>CUMPLIDA</v>
      </c>
    </row>
    <row r="262" spans="1:17" ht="90.75" x14ac:dyDescent="0.2">
      <c r="A262" s="987" t="s">
        <v>20</v>
      </c>
      <c r="B262" s="988" t="s">
        <v>13</v>
      </c>
      <c r="C262" s="1263"/>
      <c r="D262" s="1263"/>
      <c r="E262" s="1262"/>
      <c r="F262" s="1262"/>
      <c r="G262" s="362" t="s">
        <v>97</v>
      </c>
      <c r="H262" s="362" t="s">
        <v>98</v>
      </c>
      <c r="I262" s="962" t="s">
        <v>99</v>
      </c>
      <c r="J262" s="967">
        <v>1</v>
      </c>
      <c r="K262" s="1060">
        <v>45352</v>
      </c>
      <c r="L262" s="1060">
        <v>45747</v>
      </c>
      <c r="M262" s="964">
        <f t="shared" si="8"/>
        <v>56.428571428571431</v>
      </c>
      <c r="N262" s="1058">
        <v>0</v>
      </c>
      <c r="O262" s="962" t="s">
        <v>651</v>
      </c>
      <c r="P262" s="364">
        <f t="shared" si="7"/>
        <v>0</v>
      </c>
      <c r="Q262" s="965" t="str">
        <f>IF(ISNUMBER(P262),IF(P262=100%,"CUMPLIDA",IF(AND(ISNUMBER(L262),ISNUMBER(CGR!$P$4)), IF(L262&lt;CGR!$P$4,"INCUMPLIDA","PROCESO"), "VERIFICAR FECHA")),"SIN VALOR AVANCE")</f>
        <v>PROCESO</v>
      </c>
    </row>
    <row r="263" spans="1:17" ht="150.75" x14ac:dyDescent="0.2">
      <c r="A263" s="987" t="s">
        <v>20</v>
      </c>
      <c r="B263" s="988" t="s">
        <v>13</v>
      </c>
      <c r="C263" s="1263"/>
      <c r="D263" s="1263"/>
      <c r="E263" s="1262"/>
      <c r="F263" s="1262"/>
      <c r="G263" s="362" t="s">
        <v>101</v>
      </c>
      <c r="H263" s="362" t="s">
        <v>101</v>
      </c>
      <c r="I263" s="962" t="s">
        <v>102</v>
      </c>
      <c r="J263" s="967">
        <v>1</v>
      </c>
      <c r="K263" s="1060">
        <v>45352</v>
      </c>
      <c r="L263" s="1060">
        <v>45747</v>
      </c>
      <c r="M263" s="964">
        <f t="shared" si="8"/>
        <v>56.428571428571431</v>
      </c>
      <c r="N263" s="1058">
        <v>0.77</v>
      </c>
      <c r="O263" s="962" t="s">
        <v>664</v>
      </c>
      <c r="P263" s="364">
        <f t="shared" si="7"/>
        <v>0.77</v>
      </c>
      <c r="Q263" s="965" t="str">
        <f>IF(ISNUMBER(P263),IF(P263=100%,"CUMPLIDA",IF(AND(ISNUMBER(L263),ISNUMBER(CGR!$P$4)), IF(L263&lt;CGR!$P$4,"INCUMPLIDA","PROCESO"), "VERIFICAR FECHA")),"SIN VALOR AVANCE")</f>
        <v>PROCESO</v>
      </c>
    </row>
    <row r="264" spans="1:17" ht="90.75" x14ac:dyDescent="0.2">
      <c r="A264" s="987" t="s">
        <v>20</v>
      </c>
      <c r="B264" s="988" t="s">
        <v>13</v>
      </c>
      <c r="C264" s="1263"/>
      <c r="D264" s="1263"/>
      <c r="E264" s="1262"/>
      <c r="F264" s="1262"/>
      <c r="G264" s="362" t="s">
        <v>104</v>
      </c>
      <c r="H264" s="362" t="s">
        <v>104</v>
      </c>
      <c r="I264" s="962" t="s">
        <v>105</v>
      </c>
      <c r="J264" s="967">
        <v>1</v>
      </c>
      <c r="K264" s="1060">
        <v>45352</v>
      </c>
      <c r="L264" s="1060">
        <v>45747</v>
      </c>
      <c r="M264" s="964">
        <f t="shared" si="8"/>
        <v>56.428571428571431</v>
      </c>
      <c r="N264" s="1058">
        <v>0</v>
      </c>
      <c r="O264" s="962" t="s">
        <v>651</v>
      </c>
      <c r="P264" s="364">
        <f t="shared" si="7"/>
        <v>0</v>
      </c>
      <c r="Q264" s="965" t="str">
        <f>IF(ISNUMBER(P264),IF(P264=100%,"CUMPLIDA",IF(AND(ISNUMBER(L264),ISNUMBER(CGR!$P$4)), IF(L264&lt;CGR!$P$4,"INCUMPLIDA","PROCESO"), "VERIFICAR FECHA")),"SIN VALOR AVANCE")</f>
        <v>PROCESO</v>
      </c>
    </row>
    <row r="265" spans="1:17" ht="150.75" x14ac:dyDescent="0.2">
      <c r="A265" s="987" t="s">
        <v>20</v>
      </c>
      <c r="B265" s="988" t="s">
        <v>13</v>
      </c>
      <c r="C265" s="1263"/>
      <c r="D265" s="1263"/>
      <c r="E265" s="1262"/>
      <c r="F265" s="1262"/>
      <c r="G265" s="362" t="s">
        <v>528</v>
      </c>
      <c r="H265" s="362" t="s">
        <v>528</v>
      </c>
      <c r="I265" s="962" t="s">
        <v>107</v>
      </c>
      <c r="J265" s="967">
        <v>1</v>
      </c>
      <c r="K265" s="1060">
        <v>45352</v>
      </c>
      <c r="L265" s="1060">
        <v>45747</v>
      </c>
      <c r="M265" s="964">
        <f t="shared" si="8"/>
        <v>56.428571428571431</v>
      </c>
      <c r="N265" s="1058">
        <v>0.77</v>
      </c>
      <c r="O265" s="962" t="s">
        <v>664</v>
      </c>
      <c r="P265" s="364">
        <f t="shared" si="7"/>
        <v>0.77</v>
      </c>
      <c r="Q265" s="965" t="str">
        <f>IF(ISNUMBER(P265),IF(P265=100%,"CUMPLIDA",IF(AND(ISNUMBER(L265),ISNUMBER(CGR!$P$4)), IF(L265&lt;CGR!$P$4,"INCUMPLIDA","PROCESO"), "VERIFICAR FECHA")),"SIN VALOR AVANCE")</f>
        <v>PROCESO</v>
      </c>
    </row>
    <row r="266" spans="1:17" ht="210.75" x14ac:dyDescent="0.2">
      <c r="A266" s="987" t="s">
        <v>20</v>
      </c>
      <c r="B266" s="988" t="s">
        <v>13</v>
      </c>
      <c r="C266" s="1263"/>
      <c r="D266" s="1263"/>
      <c r="E266" s="1262"/>
      <c r="F266" s="1262"/>
      <c r="G266" s="362" t="s">
        <v>530</v>
      </c>
      <c r="H266" s="362" t="s">
        <v>530</v>
      </c>
      <c r="I266" s="962" t="s">
        <v>531</v>
      </c>
      <c r="J266" s="967">
        <v>1</v>
      </c>
      <c r="K266" s="1060">
        <v>45352</v>
      </c>
      <c r="L266" s="1060">
        <v>45747</v>
      </c>
      <c r="M266" s="964">
        <f t="shared" si="8"/>
        <v>56.428571428571431</v>
      </c>
      <c r="N266" s="1058">
        <v>0.77</v>
      </c>
      <c r="O266" s="962" t="s">
        <v>665</v>
      </c>
      <c r="P266" s="364">
        <f t="shared" si="7"/>
        <v>0.77</v>
      </c>
      <c r="Q266" s="965" t="str">
        <f>IF(ISNUMBER(P266),IF(P266=100%,"CUMPLIDA",IF(AND(ISNUMBER(L266),ISNUMBER(CGR!$P$4)), IF(L266&lt;CGR!$P$4,"INCUMPLIDA","PROCESO"), "VERIFICAR FECHA")),"SIN VALOR AVANCE")</f>
        <v>PROCESO</v>
      </c>
    </row>
    <row r="267" spans="1:17" ht="150.75" x14ac:dyDescent="0.2">
      <c r="A267" s="987" t="s">
        <v>20</v>
      </c>
      <c r="B267" s="988" t="s">
        <v>13</v>
      </c>
      <c r="C267" s="1263"/>
      <c r="D267" s="1263"/>
      <c r="E267" s="1262"/>
      <c r="F267" s="1262"/>
      <c r="G267" s="362" t="s">
        <v>110</v>
      </c>
      <c r="H267" s="362" t="s">
        <v>111</v>
      </c>
      <c r="I267" s="962" t="s">
        <v>112</v>
      </c>
      <c r="J267" s="967">
        <v>3</v>
      </c>
      <c r="K267" s="1060">
        <v>45748</v>
      </c>
      <c r="L267" s="1060">
        <v>45930</v>
      </c>
      <c r="M267" s="964">
        <f t="shared" si="8"/>
        <v>26</v>
      </c>
      <c r="N267" s="1058">
        <v>0</v>
      </c>
      <c r="O267" s="962" t="s">
        <v>664</v>
      </c>
      <c r="P267" s="364">
        <f t="shared" ref="P267:P330" si="9">N267/J267</f>
        <v>0</v>
      </c>
      <c r="Q267" s="965" t="str">
        <f>IF(ISNUMBER(P267),IF(P267=100%,"CUMPLIDA",IF(AND(ISNUMBER(L267),ISNUMBER(CGR!$P$4)), IF(L267&lt;CGR!$P$4,"INCUMPLIDA","PROCESO"), "VERIFICAR FECHA")),"SIN VALOR AVANCE")</f>
        <v>PROCESO</v>
      </c>
    </row>
    <row r="268" spans="1:17" ht="90.75" x14ac:dyDescent="0.2">
      <c r="A268" s="987" t="s">
        <v>20</v>
      </c>
      <c r="B268" s="988" t="s">
        <v>13</v>
      </c>
      <c r="C268" s="1263"/>
      <c r="D268" s="1263"/>
      <c r="E268" s="1262"/>
      <c r="F268" s="1262"/>
      <c r="G268" s="362" t="s">
        <v>114</v>
      </c>
      <c r="H268" s="362" t="s">
        <v>115</v>
      </c>
      <c r="I268" s="962" t="s">
        <v>116</v>
      </c>
      <c r="J268" s="967">
        <v>1</v>
      </c>
      <c r="K268" s="1060">
        <v>45748</v>
      </c>
      <c r="L268" s="1060">
        <v>45930</v>
      </c>
      <c r="M268" s="964">
        <f t="shared" si="8"/>
        <v>26</v>
      </c>
      <c r="N268" s="1058">
        <v>0</v>
      </c>
      <c r="O268" s="962" t="s">
        <v>651</v>
      </c>
      <c r="P268" s="364">
        <f t="shared" si="9"/>
        <v>0</v>
      </c>
      <c r="Q268" s="965" t="str">
        <f>IF(ISNUMBER(P268),IF(P268=100%,"CUMPLIDA",IF(AND(ISNUMBER(L268),ISNUMBER(CGR!$P$4)), IF(L268&lt;CGR!$P$4,"INCUMPLIDA","PROCESO"), "VERIFICAR FECHA")),"SIN VALOR AVANCE")</f>
        <v>PROCESO</v>
      </c>
    </row>
    <row r="269" spans="1:17" ht="315.75" x14ac:dyDescent="0.2">
      <c r="A269" s="987" t="s">
        <v>20</v>
      </c>
      <c r="B269" s="988" t="s">
        <v>13</v>
      </c>
      <c r="C269" s="1263"/>
      <c r="D269" s="1263"/>
      <c r="E269" s="1262"/>
      <c r="F269" s="1262"/>
      <c r="G269" s="362" t="s">
        <v>117</v>
      </c>
      <c r="H269" s="362" t="s">
        <v>118</v>
      </c>
      <c r="I269" s="962" t="s">
        <v>119</v>
      </c>
      <c r="J269" s="967">
        <v>2</v>
      </c>
      <c r="K269" s="1060">
        <v>45748</v>
      </c>
      <c r="L269" s="1060">
        <v>45930</v>
      </c>
      <c r="M269" s="964">
        <f t="shared" si="8"/>
        <v>26</v>
      </c>
      <c r="N269" s="1058">
        <v>0</v>
      </c>
      <c r="O269" s="987" t="s">
        <v>643</v>
      </c>
      <c r="P269" s="364">
        <f t="shared" si="9"/>
        <v>0</v>
      </c>
      <c r="Q269" s="965" t="str">
        <f>IF(ISNUMBER(P269),IF(P269=100%,"CUMPLIDA",IF(AND(ISNUMBER(L269),ISNUMBER(CGR!$P$4)), IF(L269&lt;CGR!$P$4,"INCUMPLIDA","PROCESO"), "VERIFICAR FECHA")),"SIN VALOR AVANCE")</f>
        <v>PROCESO</v>
      </c>
    </row>
    <row r="270" spans="1:17" ht="210.75" customHeight="1" x14ac:dyDescent="0.2">
      <c r="A270" s="987" t="s">
        <v>20</v>
      </c>
      <c r="B270" s="988" t="s">
        <v>13</v>
      </c>
      <c r="C270" s="1263" t="s">
        <v>666</v>
      </c>
      <c r="D270" s="1263" t="s">
        <v>626</v>
      </c>
      <c r="E270" s="1262" t="s">
        <v>667</v>
      </c>
      <c r="F270" s="1262" t="s">
        <v>668</v>
      </c>
      <c r="G270" s="362" t="s">
        <v>669</v>
      </c>
      <c r="H270" s="362" t="s">
        <v>91</v>
      </c>
      <c r="I270" s="962" t="s">
        <v>92</v>
      </c>
      <c r="J270" s="963">
        <v>1</v>
      </c>
      <c r="K270" s="1057">
        <v>45231</v>
      </c>
      <c r="L270" s="1057">
        <v>45504</v>
      </c>
      <c r="M270" s="964">
        <f t="shared" si="8"/>
        <v>39</v>
      </c>
      <c r="N270" s="1058">
        <v>1</v>
      </c>
      <c r="O270" s="962" t="s">
        <v>523</v>
      </c>
      <c r="P270" s="364">
        <f t="shared" si="9"/>
        <v>1</v>
      </c>
      <c r="Q270" s="965" t="str">
        <f>IF(ISNUMBER(P270),IF(P270=100%,"CUMPLIDA",IF(AND(ISNUMBER(L270),ISNUMBER(CGR!$P$4)), IF(L270&lt;CGR!$P$4,"INCUMPLIDA","PROCESO"), "VERIFICAR FECHA")),"SIN VALOR AVANCE")</f>
        <v>CUMPLIDA</v>
      </c>
    </row>
    <row r="271" spans="1:17" ht="285.75" x14ac:dyDescent="0.2">
      <c r="A271" s="987" t="s">
        <v>20</v>
      </c>
      <c r="B271" s="988" t="s">
        <v>13</v>
      </c>
      <c r="C271" s="1263"/>
      <c r="D271" s="1263"/>
      <c r="E271" s="1262"/>
      <c r="F271" s="1262"/>
      <c r="G271" s="362" t="s">
        <v>524</v>
      </c>
      <c r="H271" s="994" t="s">
        <v>95</v>
      </c>
      <c r="I271" s="995" t="s">
        <v>96</v>
      </c>
      <c r="J271" s="963">
        <v>1</v>
      </c>
      <c r="K271" s="1057">
        <v>45231</v>
      </c>
      <c r="L271" s="1057">
        <v>45504</v>
      </c>
      <c r="M271" s="964">
        <f t="shared" si="8"/>
        <v>39</v>
      </c>
      <c r="N271" s="1058">
        <v>1</v>
      </c>
      <c r="O271" s="962" t="s">
        <v>639</v>
      </c>
      <c r="P271" s="364">
        <f t="shared" si="9"/>
        <v>1</v>
      </c>
      <c r="Q271" s="965" t="str">
        <f>IF(ISNUMBER(P271),IF(P271=100%,"CUMPLIDA",IF(AND(ISNUMBER(L271),ISNUMBER(CGR!$P$4)), IF(L271&lt;CGR!$P$4,"INCUMPLIDA","PROCESO"), "VERIFICAR FECHA")),"SIN VALOR AVANCE")</f>
        <v>CUMPLIDA</v>
      </c>
    </row>
    <row r="272" spans="1:17" ht="105.75" x14ac:dyDescent="0.2">
      <c r="A272" s="987" t="s">
        <v>20</v>
      </c>
      <c r="B272" s="988" t="s">
        <v>13</v>
      </c>
      <c r="C272" s="1263"/>
      <c r="D272" s="1263"/>
      <c r="E272" s="1262"/>
      <c r="F272" s="1262"/>
      <c r="G272" s="362" t="s">
        <v>97</v>
      </c>
      <c r="H272" s="362" t="s">
        <v>98</v>
      </c>
      <c r="I272" s="962" t="s">
        <v>99</v>
      </c>
      <c r="J272" s="967">
        <v>1</v>
      </c>
      <c r="K272" s="1060">
        <v>45352</v>
      </c>
      <c r="L272" s="1060">
        <v>45747</v>
      </c>
      <c r="M272" s="964">
        <f t="shared" si="8"/>
        <v>56.428571428571431</v>
      </c>
      <c r="N272" s="1058">
        <v>0</v>
      </c>
      <c r="O272" s="962" t="s">
        <v>670</v>
      </c>
      <c r="P272" s="364">
        <f t="shared" si="9"/>
        <v>0</v>
      </c>
      <c r="Q272" s="965" t="str">
        <f>IF(ISNUMBER(P272),IF(P272=100%,"CUMPLIDA",IF(AND(ISNUMBER(L272),ISNUMBER(CGR!$P$4)), IF(L272&lt;CGR!$P$4,"INCUMPLIDA","PROCESO"), "VERIFICAR FECHA")),"SIN VALOR AVANCE")</f>
        <v>PROCESO</v>
      </c>
    </row>
    <row r="273" spans="1:17" ht="165.75" x14ac:dyDescent="0.2">
      <c r="A273" s="987" t="s">
        <v>20</v>
      </c>
      <c r="B273" s="988" t="s">
        <v>13</v>
      </c>
      <c r="C273" s="1263"/>
      <c r="D273" s="1263"/>
      <c r="E273" s="1262"/>
      <c r="F273" s="1262"/>
      <c r="G273" s="362" t="s">
        <v>101</v>
      </c>
      <c r="H273" s="362" t="s">
        <v>101</v>
      </c>
      <c r="I273" s="962" t="s">
        <v>102</v>
      </c>
      <c r="J273" s="967">
        <v>1</v>
      </c>
      <c r="K273" s="1060">
        <v>45352</v>
      </c>
      <c r="L273" s="1060">
        <v>45747</v>
      </c>
      <c r="M273" s="964">
        <f t="shared" si="8"/>
        <v>56.428571428571431</v>
      </c>
      <c r="N273" s="1058">
        <v>0.77</v>
      </c>
      <c r="O273" s="962" t="s">
        <v>671</v>
      </c>
      <c r="P273" s="364">
        <f t="shared" si="9"/>
        <v>0.77</v>
      </c>
      <c r="Q273" s="965" t="str">
        <f>IF(ISNUMBER(P273),IF(P273=100%,"CUMPLIDA",IF(AND(ISNUMBER(L273),ISNUMBER(CGR!$P$4)), IF(L273&lt;CGR!$P$4,"INCUMPLIDA","PROCESO"), "VERIFICAR FECHA")),"SIN VALOR AVANCE")</f>
        <v>PROCESO</v>
      </c>
    </row>
    <row r="274" spans="1:17" ht="105.75" x14ac:dyDescent="0.2">
      <c r="A274" s="987" t="s">
        <v>20</v>
      </c>
      <c r="B274" s="988" t="s">
        <v>13</v>
      </c>
      <c r="C274" s="1263"/>
      <c r="D274" s="1263"/>
      <c r="E274" s="1262"/>
      <c r="F274" s="1262"/>
      <c r="G274" s="362" t="s">
        <v>104</v>
      </c>
      <c r="H274" s="362" t="s">
        <v>104</v>
      </c>
      <c r="I274" s="962" t="s">
        <v>105</v>
      </c>
      <c r="J274" s="967">
        <v>1</v>
      </c>
      <c r="K274" s="1060">
        <v>45352</v>
      </c>
      <c r="L274" s="1060">
        <v>45747</v>
      </c>
      <c r="M274" s="964">
        <f t="shared" si="8"/>
        <v>56.428571428571431</v>
      </c>
      <c r="N274" s="1058">
        <v>0</v>
      </c>
      <c r="O274" s="962" t="s">
        <v>670</v>
      </c>
      <c r="P274" s="364">
        <f t="shared" si="9"/>
        <v>0</v>
      </c>
      <c r="Q274" s="965" t="str">
        <f>IF(ISNUMBER(P274),IF(P274=100%,"CUMPLIDA",IF(AND(ISNUMBER(L274),ISNUMBER(CGR!$P$4)), IF(L274&lt;CGR!$P$4,"INCUMPLIDA","PROCESO"), "VERIFICAR FECHA")),"SIN VALOR AVANCE")</f>
        <v>PROCESO</v>
      </c>
    </row>
    <row r="275" spans="1:17" ht="165.75" x14ac:dyDescent="0.2">
      <c r="A275" s="987" t="s">
        <v>20</v>
      </c>
      <c r="B275" s="988" t="s">
        <v>13</v>
      </c>
      <c r="C275" s="1263"/>
      <c r="D275" s="1263"/>
      <c r="E275" s="1262"/>
      <c r="F275" s="1262"/>
      <c r="G275" s="362" t="s">
        <v>528</v>
      </c>
      <c r="H275" s="362" t="s">
        <v>528</v>
      </c>
      <c r="I275" s="962" t="s">
        <v>107</v>
      </c>
      <c r="J275" s="967">
        <v>1</v>
      </c>
      <c r="K275" s="1060">
        <v>45352</v>
      </c>
      <c r="L275" s="1060">
        <v>45747</v>
      </c>
      <c r="M275" s="964">
        <f t="shared" si="8"/>
        <v>56.428571428571431</v>
      </c>
      <c r="N275" s="1058">
        <v>0.77</v>
      </c>
      <c r="O275" s="962" t="s">
        <v>671</v>
      </c>
      <c r="P275" s="364">
        <f t="shared" si="9"/>
        <v>0.77</v>
      </c>
      <c r="Q275" s="965" t="str">
        <f>IF(ISNUMBER(P275),IF(P275=100%,"CUMPLIDA",IF(AND(ISNUMBER(L275),ISNUMBER(CGR!$P$4)), IF(L275&lt;CGR!$P$4,"INCUMPLIDA","PROCESO"), "VERIFICAR FECHA")),"SIN VALOR AVANCE")</f>
        <v>PROCESO</v>
      </c>
    </row>
    <row r="276" spans="1:17" ht="210.75" x14ac:dyDescent="0.2">
      <c r="A276" s="987" t="s">
        <v>20</v>
      </c>
      <c r="B276" s="988" t="s">
        <v>13</v>
      </c>
      <c r="C276" s="1263"/>
      <c r="D276" s="1263"/>
      <c r="E276" s="1262"/>
      <c r="F276" s="1262"/>
      <c r="G276" s="362" t="s">
        <v>530</v>
      </c>
      <c r="H276" s="362" t="s">
        <v>530</v>
      </c>
      <c r="I276" s="962" t="s">
        <v>531</v>
      </c>
      <c r="J276" s="967">
        <v>1</v>
      </c>
      <c r="K276" s="1060">
        <v>45352</v>
      </c>
      <c r="L276" s="1060">
        <v>45747</v>
      </c>
      <c r="M276" s="964">
        <f t="shared" ref="M276:M339" si="10">(L276-K276)/7</f>
        <v>56.428571428571431</v>
      </c>
      <c r="N276" s="1058">
        <v>0.77</v>
      </c>
      <c r="O276" s="962" t="s">
        <v>665</v>
      </c>
      <c r="P276" s="364">
        <f t="shared" si="9"/>
        <v>0.77</v>
      </c>
      <c r="Q276" s="965" t="str">
        <f>IF(ISNUMBER(P276),IF(P276=100%,"CUMPLIDA",IF(AND(ISNUMBER(L276),ISNUMBER(CGR!$P$4)), IF(L276&lt;CGR!$P$4,"INCUMPLIDA","PROCESO"), "VERIFICAR FECHA")),"SIN VALOR AVANCE")</f>
        <v>PROCESO</v>
      </c>
    </row>
    <row r="277" spans="1:17" ht="210.75" x14ac:dyDescent="0.2">
      <c r="A277" s="987" t="s">
        <v>20</v>
      </c>
      <c r="B277" s="988" t="s">
        <v>13</v>
      </c>
      <c r="C277" s="1263"/>
      <c r="D277" s="1263"/>
      <c r="E277" s="1262"/>
      <c r="F277" s="1262"/>
      <c r="G277" s="362" t="s">
        <v>110</v>
      </c>
      <c r="H277" s="362" t="s">
        <v>111</v>
      </c>
      <c r="I277" s="962" t="s">
        <v>112</v>
      </c>
      <c r="J277" s="967">
        <v>3</v>
      </c>
      <c r="K277" s="1060">
        <v>45748</v>
      </c>
      <c r="L277" s="1060">
        <v>45930</v>
      </c>
      <c r="M277" s="964">
        <f t="shared" si="10"/>
        <v>26</v>
      </c>
      <c r="N277" s="1058">
        <v>0</v>
      </c>
      <c r="O277" s="962" t="s">
        <v>672</v>
      </c>
      <c r="P277" s="364">
        <f t="shared" si="9"/>
        <v>0</v>
      </c>
      <c r="Q277" s="965" t="str">
        <f>IF(ISNUMBER(P277),IF(P277=100%,"CUMPLIDA",IF(AND(ISNUMBER(L277),ISNUMBER(CGR!$P$4)), IF(L277&lt;CGR!$P$4,"INCUMPLIDA","PROCESO"), "VERIFICAR FECHA")),"SIN VALOR AVANCE")</f>
        <v>PROCESO</v>
      </c>
    </row>
    <row r="278" spans="1:17" ht="105.75" x14ac:dyDescent="0.2">
      <c r="A278" s="987" t="s">
        <v>20</v>
      </c>
      <c r="B278" s="988" t="s">
        <v>13</v>
      </c>
      <c r="C278" s="1263"/>
      <c r="D278" s="1263"/>
      <c r="E278" s="1262"/>
      <c r="F278" s="1262"/>
      <c r="G278" s="362" t="s">
        <v>114</v>
      </c>
      <c r="H278" s="362" t="s">
        <v>115</v>
      </c>
      <c r="I278" s="962" t="s">
        <v>116</v>
      </c>
      <c r="J278" s="967">
        <v>1</v>
      </c>
      <c r="K278" s="1060">
        <v>45748</v>
      </c>
      <c r="L278" s="1060">
        <v>45930</v>
      </c>
      <c r="M278" s="964">
        <f t="shared" si="10"/>
        <v>26</v>
      </c>
      <c r="N278" s="1058">
        <v>0</v>
      </c>
      <c r="O278" s="962" t="s">
        <v>670</v>
      </c>
      <c r="P278" s="364">
        <f t="shared" si="9"/>
        <v>0</v>
      </c>
      <c r="Q278" s="965" t="str">
        <f>IF(ISNUMBER(P278),IF(P278=100%,"CUMPLIDA",IF(AND(ISNUMBER(L278),ISNUMBER(CGR!$P$4)), IF(L278&lt;CGR!$P$4,"INCUMPLIDA","PROCESO"), "VERIFICAR FECHA")),"SIN VALOR AVANCE")</f>
        <v>PROCESO</v>
      </c>
    </row>
    <row r="279" spans="1:17" ht="300.75" x14ac:dyDescent="0.2">
      <c r="A279" s="987" t="s">
        <v>20</v>
      </c>
      <c r="B279" s="988" t="s">
        <v>13</v>
      </c>
      <c r="C279" s="1263"/>
      <c r="D279" s="1263"/>
      <c r="E279" s="1262"/>
      <c r="F279" s="1262"/>
      <c r="G279" s="362" t="s">
        <v>117</v>
      </c>
      <c r="H279" s="362" t="s">
        <v>118</v>
      </c>
      <c r="I279" s="962" t="s">
        <v>119</v>
      </c>
      <c r="J279" s="967">
        <v>2</v>
      </c>
      <c r="K279" s="1060">
        <v>45748</v>
      </c>
      <c r="L279" s="1060">
        <v>45930</v>
      </c>
      <c r="M279" s="964">
        <f t="shared" si="10"/>
        <v>26</v>
      </c>
      <c r="N279" s="1058">
        <v>0</v>
      </c>
      <c r="O279" s="962" t="s">
        <v>673</v>
      </c>
      <c r="P279" s="364">
        <f t="shared" si="9"/>
        <v>0</v>
      </c>
      <c r="Q279" s="965" t="str">
        <f>IF(ISNUMBER(P279),IF(P279=100%,"CUMPLIDA",IF(AND(ISNUMBER(L279),ISNUMBER(CGR!$P$4)), IF(L279&lt;CGR!$P$4,"INCUMPLIDA","PROCESO"), "VERIFICAR FECHA")),"SIN VALOR AVANCE")</f>
        <v>PROCESO</v>
      </c>
    </row>
    <row r="280" spans="1:17" ht="225.75" x14ac:dyDescent="0.2">
      <c r="A280" s="987" t="s">
        <v>20</v>
      </c>
      <c r="B280" s="988" t="s">
        <v>13</v>
      </c>
      <c r="C280" s="1263"/>
      <c r="D280" s="1263"/>
      <c r="E280" s="1262"/>
      <c r="F280" s="1262"/>
      <c r="G280" s="362" t="s">
        <v>674</v>
      </c>
      <c r="H280" s="362" t="s">
        <v>675</v>
      </c>
      <c r="I280" s="962" t="s">
        <v>676</v>
      </c>
      <c r="J280" s="963">
        <v>6</v>
      </c>
      <c r="K280" s="1057">
        <v>43862</v>
      </c>
      <c r="L280" s="1057">
        <v>44042</v>
      </c>
      <c r="M280" s="964">
        <f t="shared" si="10"/>
        <v>25.714285714285715</v>
      </c>
      <c r="N280" s="1058">
        <v>6</v>
      </c>
      <c r="O280" s="962" t="s">
        <v>677</v>
      </c>
      <c r="P280" s="364">
        <f t="shared" si="9"/>
        <v>1</v>
      </c>
      <c r="Q280" s="965" t="str">
        <f>IF(ISNUMBER(P280),IF(P280=100%,"CUMPLIDA",IF(AND(ISNUMBER(L280),ISNUMBER(CGR!$P$4)), IF(L280&lt;CGR!$P$4,"INCUMPLIDA","PROCESO"), "VERIFICAR FECHA")),"SIN VALOR AVANCE")</f>
        <v>CUMPLIDA</v>
      </c>
    </row>
    <row r="281" spans="1:17" ht="90.75" customHeight="1" x14ac:dyDescent="0.2">
      <c r="A281" s="987" t="s">
        <v>20</v>
      </c>
      <c r="B281" s="988" t="s">
        <v>13</v>
      </c>
      <c r="C281" s="1265" t="s">
        <v>260</v>
      </c>
      <c r="D281" s="1265" t="s">
        <v>678</v>
      </c>
      <c r="E281" s="1262" t="s">
        <v>679</v>
      </c>
      <c r="F281" s="1262" t="s">
        <v>680</v>
      </c>
      <c r="G281" s="1262" t="s">
        <v>681</v>
      </c>
      <c r="H281" s="997" t="s">
        <v>682</v>
      </c>
      <c r="I281" s="962" t="s">
        <v>683</v>
      </c>
      <c r="J281" s="963">
        <v>1</v>
      </c>
      <c r="K281" s="1057">
        <v>45231</v>
      </c>
      <c r="L281" s="1057">
        <v>45504</v>
      </c>
      <c r="M281" s="964">
        <f t="shared" si="10"/>
        <v>39</v>
      </c>
      <c r="N281" s="1058">
        <v>1</v>
      </c>
      <c r="O281" s="962" t="s">
        <v>684</v>
      </c>
      <c r="P281" s="364">
        <f t="shared" si="9"/>
        <v>1</v>
      </c>
      <c r="Q281" s="965" t="str">
        <f>IF(ISNUMBER(P281),IF(P281=100%,"CUMPLIDA",IF(AND(ISNUMBER(L281),ISNUMBER(CGR!$P$4)), IF(L281&lt;CGR!$P$4,"INCUMPLIDA","PROCESO"), "VERIFICAR FECHA")),"SIN VALOR AVANCE")</f>
        <v>CUMPLIDA</v>
      </c>
    </row>
    <row r="282" spans="1:17" ht="195.75" x14ac:dyDescent="0.2">
      <c r="A282" s="987" t="s">
        <v>20</v>
      </c>
      <c r="B282" s="988" t="s">
        <v>13</v>
      </c>
      <c r="C282" s="1265"/>
      <c r="D282" s="1265"/>
      <c r="E282" s="1262"/>
      <c r="F282" s="1262"/>
      <c r="G282" s="1262"/>
      <c r="H282" s="997" t="s">
        <v>685</v>
      </c>
      <c r="I282" s="962" t="s">
        <v>686</v>
      </c>
      <c r="J282" s="963">
        <v>1</v>
      </c>
      <c r="K282" s="1057">
        <v>45231</v>
      </c>
      <c r="L282" s="1057">
        <v>45504</v>
      </c>
      <c r="M282" s="964">
        <f t="shared" si="10"/>
        <v>39</v>
      </c>
      <c r="N282" s="1058">
        <v>1</v>
      </c>
      <c r="O282" s="962" t="s">
        <v>687</v>
      </c>
      <c r="P282" s="364">
        <f t="shared" si="9"/>
        <v>1</v>
      </c>
      <c r="Q282" s="965" t="str">
        <f>IF(ISNUMBER(P282),IF(P282=100%,"CUMPLIDA",IF(AND(ISNUMBER(L282),ISNUMBER(CGR!$P$4)), IF(L282&lt;CGR!$P$4,"INCUMPLIDA","PROCESO"), "VERIFICAR FECHA")),"SIN VALOR AVANCE")</f>
        <v>CUMPLIDA</v>
      </c>
    </row>
    <row r="283" spans="1:17" ht="90.75" x14ac:dyDescent="0.2">
      <c r="A283" s="987" t="s">
        <v>20</v>
      </c>
      <c r="B283" s="988" t="s">
        <v>13</v>
      </c>
      <c r="C283" s="1265"/>
      <c r="D283" s="1265"/>
      <c r="E283" s="1262"/>
      <c r="F283" s="1262"/>
      <c r="G283" s="362" t="s">
        <v>97</v>
      </c>
      <c r="H283" s="362" t="s">
        <v>98</v>
      </c>
      <c r="I283" s="962" t="s">
        <v>99</v>
      </c>
      <c r="J283" s="967">
        <v>1</v>
      </c>
      <c r="K283" s="1060">
        <v>45323</v>
      </c>
      <c r="L283" s="1060">
        <v>45747</v>
      </c>
      <c r="M283" s="964">
        <f t="shared" si="10"/>
        <v>60.571428571428569</v>
      </c>
      <c r="N283" s="1058">
        <v>0</v>
      </c>
      <c r="O283" s="962" t="s">
        <v>688</v>
      </c>
      <c r="P283" s="364">
        <f t="shared" si="9"/>
        <v>0</v>
      </c>
      <c r="Q283" s="965" t="str">
        <f>IF(ISNUMBER(P283),IF(P283=100%,"CUMPLIDA",IF(AND(ISNUMBER(L283),ISNUMBER(CGR!$P$4)), IF(L283&lt;CGR!$P$4,"INCUMPLIDA","PROCESO"), "VERIFICAR FECHA")),"SIN VALOR AVANCE")</f>
        <v>PROCESO</v>
      </c>
    </row>
    <row r="284" spans="1:17" ht="135.75" x14ac:dyDescent="0.2">
      <c r="A284" s="987" t="s">
        <v>20</v>
      </c>
      <c r="B284" s="988" t="s">
        <v>13</v>
      </c>
      <c r="C284" s="1265"/>
      <c r="D284" s="1265"/>
      <c r="E284" s="1262"/>
      <c r="F284" s="1262"/>
      <c r="G284" s="362" t="s">
        <v>101</v>
      </c>
      <c r="H284" s="362" t="s">
        <v>101</v>
      </c>
      <c r="I284" s="962" t="s">
        <v>102</v>
      </c>
      <c r="J284" s="967">
        <v>1</v>
      </c>
      <c r="K284" s="1060">
        <v>45323</v>
      </c>
      <c r="L284" s="1060">
        <v>45747</v>
      </c>
      <c r="M284" s="964">
        <f t="shared" si="10"/>
        <v>60.571428571428569</v>
      </c>
      <c r="N284" s="1058">
        <v>0</v>
      </c>
      <c r="O284" s="962" t="s">
        <v>689</v>
      </c>
      <c r="P284" s="364">
        <f t="shared" si="9"/>
        <v>0</v>
      </c>
      <c r="Q284" s="965" t="str">
        <f>IF(ISNUMBER(P284),IF(P284=100%,"CUMPLIDA",IF(AND(ISNUMBER(L284),ISNUMBER(CGR!$P$4)), IF(L284&lt;CGR!$P$4,"INCUMPLIDA","PROCESO"), "VERIFICAR FECHA")),"SIN VALOR AVANCE")</f>
        <v>PROCESO</v>
      </c>
    </row>
    <row r="285" spans="1:17" ht="135.75" x14ac:dyDescent="0.2">
      <c r="A285" s="987" t="s">
        <v>20</v>
      </c>
      <c r="B285" s="988" t="s">
        <v>13</v>
      </c>
      <c r="C285" s="1265"/>
      <c r="D285" s="1265"/>
      <c r="E285" s="1262"/>
      <c r="F285" s="1262"/>
      <c r="G285" s="362" t="s">
        <v>237</v>
      </c>
      <c r="H285" s="362" t="s">
        <v>238</v>
      </c>
      <c r="I285" s="962" t="s">
        <v>239</v>
      </c>
      <c r="J285" s="967">
        <v>1</v>
      </c>
      <c r="K285" s="1060">
        <v>45231</v>
      </c>
      <c r="L285" s="1060">
        <v>45747</v>
      </c>
      <c r="M285" s="964">
        <f t="shared" si="10"/>
        <v>73.714285714285708</v>
      </c>
      <c r="N285" s="1058">
        <v>0</v>
      </c>
      <c r="O285" s="962" t="s">
        <v>689</v>
      </c>
      <c r="P285" s="364">
        <f t="shared" si="9"/>
        <v>0</v>
      </c>
      <c r="Q285" s="965" t="str">
        <f>IF(ISNUMBER(P285),IF(P285=100%,"CUMPLIDA",IF(AND(ISNUMBER(L285),ISNUMBER(CGR!$P$4)), IF(L285&lt;CGR!$P$4,"INCUMPLIDA","PROCESO"), "VERIFICAR FECHA")),"SIN VALOR AVANCE")</f>
        <v>PROCESO</v>
      </c>
    </row>
    <row r="286" spans="1:17" ht="90.75" x14ac:dyDescent="0.2">
      <c r="A286" s="987" t="s">
        <v>20</v>
      </c>
      <c r="B286" s="988" t="s">
        <v>13</v>
      </c>
      <c r="C286" s="1265"/>
      <c r="D286" s="1265"/>
      <c r="E286" s="1262"/>
      <c r="F286" s="1262"/>
      <c r="G286" s="362" t="s">
        <v>104</v>
      </c>
      <c r="H286" s="362" t="s">
        <v>104</v>
      </c>
      <c r="I286" s="962" t="s">
        <v>105</v>
      </c>
      <c r="J286" s="967">
        <v>1</v>
      </c>
      <c r="K286" s="1060">
        <v>45323</v>
      </c>
      <c r="L286" s="1060">
        <v>45747</v>
      </c>
      <c r="M286" s="964">
        <f t="shared" si="10"/>
        <v>60.571428571428569</v>
      </c>
      <c r="N286" s="1058">
        <v>0</v>
      </c>
      <c r="O286" s="962" t="s">
        <v>688</v>
      </c>
      <c r="P286" s="364">
        <f t="shared" si="9"/>
        <v>0</v>
      </c>
      <c r="Q286" s="965" t="str">
        <f>IF(ISNUMBER(P286),IF(P286=100%,"CUMPLIDA",IF(AND(ISNUMBER(L286),ISNUMBER(CGR!$P$4)), IF(L286&lt;CGR!$P$4,"INCUMPLIDA","PROCESO"), "VERIFICAR FECHA")),"SIN VALOR AVANCE")</f>
        <v>PROCESO</v>
      </c>
    </row>
    <row r="287" spans="1:17" ht="135.75" x14ac:dyDescent="0.2">
      <c r="A287" s="987" t="s">
        <v>20</v>
      </c>
      <c r="B287" s="988" t="s">
        <v>13</v>
      </c>
      <c r="C287" s="1264"/>
      <c r="D287" s="1264"/>
      <c r="E287" s="1269"/>
      <c r="F287" s="1269"/>
      <c r="G287" s="362" t="s">
        <v>528</v>
      </c>
      <c r="H287" s="362" t="s">
        <v>528</v>
      </c>
      <c r="I287" s="962" t="s">
        <v>107</v>
      </c>
      <c r="J287" s="967">
        <v>1</v>
      </c>
      <c r="K287" s="1060">
        <v>45231</v>
      </c>
      <c r="L287" s="1060">
        <v>45747</v>
      </c>
      <c r="M287" s="964">
        <f t="shared" si="10"/>
        <v>73.714285714285708</v>
      </c>
      <c r="N287" s="1058">
        <v>0</v>
      </c>
      <c r="O287" s="962" t="s">
        <v>689</v>
      </c>
      <c r="P287" s="364">
        <f t="shared" si="9"/>
        <v>0</v>
      </c>
      <c r="Q287" s="965" t="str">
        <f>IF(ISNUMBER(P287),IF(P287=100%,"CUMPLIDA",IF(AND(ISNUMBER(L287),ISNUMBER(CGR!$P$4)), IF(L287&lt;CGR!$P$4,"INCUMPLIDA","PROCESO"), "VERIFICAR FECHA")),"SIN VALOR AVANCE")</f>
        <v>PROCESO</v>
      </c>
    </row>
    <row r="288" spans="1:17" ht="210.75" x14ac:dyDescent="0.2">
      <c r="A288" s="987" t="s">
        <v>20</v>
      </c>
      <c r="B288" s="988" t="s">
        <v>13</v>
      </c>
      <c r="C288" s="1264"/>
      <c r="D288" s="1264"/>
      <c r="E288" s="1269"/>
      <c r="F288" s="1269"/>
      <c r="G288" s="362" t="s">
        <v>530</v>
      </c>
      <c r="H288" s="362" t="s">
        <v>530</v>
      </c>
      <c r="I288" s="962" t="s">
        <v>531</v>
      </c>
      <c r="J288" s="967">
        <v>1</v>
      </c>
      <c r="K288" s="1060">
        <v>45231</v>
      </c>
      <c r="L288" s="1060">
        <v>45808</v>
      </c>
      <c r="M288" s="964">
        <f t="shared" si="10"/>
        <v>82.428571428571431</v>
      </c>
      <c r="N288" s="1058">
        <v>0</v>
      </c>
      <c r="O288" s="962" t="s">
        <v>690</v>
      </c>
      <c r="P288" s="364">
        <f t="shared" si="9"/>
        <v>0</v>
      </c>
      <c r="Q288" s="965" t="str">
        <f>IF(ISNUMBER(P288),IF(P288=100%,"CUMPLIDA",IF(AND(ISNUMBER(L288),ISNUMBER(CGR!$P$4)), IF(L288&lt;CGR!$P$4,"INCUMPLIDA","PROCESO"), "VERIFICAR FECHA")),"SIN VALOR AVANCE")</f>
        <v>PROCESO</v>
      </c>
    </row>
    <row r="289" spans="1:17" ht="135.75" x14ac:dyDescent="0.2">
      <c r="A289" s="987" t="s">
        <v>20</v>
      </c>
      <c r="B289" s="988" t="s">
        <v>13</v>
      </c>
      <c r="C289" s="1264"/>
      <c r="D289" s="1264"/>
      <c r="E289" s="1269"/>
      <c r="F289" s="1269"/>
      <c r="G289" s="362" t="s">
        <v>110</v>
      </c>
      <c r="H289" s="362" t="s">
        <v>111</v>
      </c>
      <c r="I289" s="962" t="s">
        <v>112</v>
      </c>
      <c r="J289" s="967">
        <v>12</v>
      </c>
      <c r="K289" s="1060">
        <v>46024</v>
      </c>
      <c r="L289" s="1060">
        <v>47118</v>
      </c>
      <c r="M289" s="964">
        <f t="shared" si="10"/>
        <v>156.28571428571428</v>
      </c>
      <c r="N289" s="1058">
        <v>0</v>
      </c>
      <c r="O289" s="962" t="s">
        <v>689</v>
      </c>
      <c r="P289" s="364">
        <f t="shared" si="9"/>
        <v>0</v>
      </c>
      <c r="Q289" s="965" t="str">
        <f>IF(ISNUMBER(P289),IF(P289=100%,"CUMPLIDA",IF(AND(ISNUMBER(L289),ISNUMBER(CGR!$P$4)), IF(L289&lt;CGR!$P$4,"INCUMPLIDA","PROCESO"), "VERIFICAR FECHA")),"SIN VALOR AVANCE")</f>
        <v>PROCESO</v>
      </c>
    </row>
    <row r="290" spans="1:17" ht="90.75" x14ac:dyDescent="0.2">
      <c r="A290" s="987" t="s">
        <v>20</v>
      </c>
      <c r="B290" s="988" t="s">
        <v>13</v>
      </c>
      <c r="C290" s="1264"/>
      <c r="D290" s="1264"/>
      <c r="E290" s="1269"/>
      <c r="F290" s="1269"/>
      <c r="G290" s="362" t="s">
        <v>114</v>
      </c>
      <c r="H290" s="362" t="s">
        <v>115</v>
      </c>
      <c r="I290" s="962" t="s">
        <v>116</v>
      </c>
      <c r="J290" s="967">
        <v>1</v>
      </c>
      <c r="K290" s="1060">
        <v>46024</v>
      </c>
      <c r="L290" s="1060">
        <v>47118</v>
      </c>
      <c r="M290" s="964">
        <f t="shared" si="10"/>
        <v>156.28571428571428</v>
      </c>
      <c r="N290" s="1058">
        <v>0</v>
      </c>
      <c r="O290" s="962" t="s">
        <v>688</v>
      </c>
      <c r="P290" s="364">
        <f t="shared" si="9"/>
        <v>0</v>
      </c>
      <c r="Q290" s="965" t="str">
        <f>IF(ISNUMBER(P290),IF(P290=100%,"CUMPLIDA",IF(AND(ISNUMBER(L290),ISNUMBER(CGR!$P$4)), IF(L290&lt;CGR!$P$4,"INCUMPLIDA","PROCESO"), "VERIFICAR FECHA")),"SIN VALOR AVANCE")</f>
        <v>PROCESO</v>
      </c>
    </row>
    <row r="291" spans="1:17" ht="210.75" x14ac:dyDescent="0.2">
      <c r="A291" s="987" t="s">
        <v>20</v>
      </c>
      <c r="B291" s="988" t="s">
        <v>13</v>
      </c>
      <c r="C291" s="1264"/>
      <c r="D291" s="1264"/>
      <c r="E291" s="1269"/>
      <c r="F291" s="1269"/>
      <c r="G291" s="362" t="s">
        <v>117</v>
      </c>
      <c r="H291" s="362" t="s">
        <v>118</v>
      </c>
      <c r="I291" s="962" t="s">
        <v>119</v>
      </c>
      <c r="J291" s="967">
        <v>2</v>
      </c>
      <c r="K291" s="1060">
        <v>46024</v>
      </c>
      <c r="L291" s="1060">
        <v>47118</v>
      </c>
      <c r="M291" s="964">
        <f t="shared" si="10"/>
        <v>156.28571428571428</v>
      </c>
      <c r="N291" s="1058">
        <v>0</v>
      </c>
      <c r="O291" s="962" t="s">
        <v>690</v>
      </c>
      <c r="P291" s="364">
        <f t="shared" si="9"/>
        <v>0</v>
      </c>
      <c r="Q291" s="965" t="str">
        <f>IF(ISNUMBER(P291),IF(P291=100%,"CUMPLIDA",IF(AND(ISNUMBER(L291),ISNUMBER(CGR!$P$4)), IF(L291&lt;CGR!$P$4,"INCUMPLIDA","PROCESO"), "VERIFICAR FECHA")),"SIN VALOR AVANCE")</f>
        <v>PROCESO</v>
      </c>
    </row>
    <row r="292" spans="1:17" ht="390.75" x14ac:dyDescent="0.2">
      <c r="A292" s="987" t="s">
        <v>19</v>
      </c>
      <c r="B292" s="988" t="s">
        <v>13</v>
      </c>
      <c r="C292" s="1263" t="s">
        <v>691</v>
      </c>
      <c r="D292" s="1263" t="s">
        <v>692</v>
      </c>
      <c r="E292" s="1262" t="s">
        <v>693</v>
      </c>
      <c r="F292" s="1262" t="s">
        <v>694</v>
      </c>
      <c r="G292" s="1262" t="s">
        <v>695</v>
      </c>
      <c r="H292" s="1008" t="s">
        <v>696</v>
      </c>
      <c r="I292" s="962" t="s">
        <v>697</v>
      </c>
      <c r="J292" s="963">
        <v>1</v>
      </c>
      <c r="K292" s="1057">
        <v>44013</v>
      </c>
      <c r="L292" s="1057">
        <v>44074</v>
      </c>
      <c r="M292" s="964">
        <f t="shared" si="10"/>
        <v>8.7142857142857135</v>
      </c>
      <c r="N292" s="1058">
        <v>1</v>
      </c>
      <c r="O292" s="962" t="s">
        <v>698</v>
      </c>
      <c r="P292" s="364">
        <f t="shared" si="9"/>
        <v>1</v>
      </c>
      <c r="Q292" s="965" t="str">
        <f>IF(ISNUMBER(P292),IF(P292=100%,"CUMPLIDA",IF(AND(ISNUMBER(L292),ISNUMBER(CGR!$P$4)), IF(L292&lt;CGR!$P$4,"INCUMPLIDA","PROCESO"), "VERIFICAR FECHA")),"SIN VALOR AVANCE")</f>
        <v>CUMPLIDA</v>
      </c>
    </row>
    <row r="293" spans="1:17" ht="405.75" x14ac:dyDescent="0.2">
      <c r="A293" s="987" t="s">
        <v>19</v>
      </c>
      <c r="B293" s="988" t="s">
        <v>13</v>
      </c>
      <c r="C293" s="1263"/>
      <c r="D293" s="1263"/>
      <c r="E293" s="1262"/>
      <c r="F293" s="1262"/>
      <c r="G293" s="1262"/>
      <c r="H293" s="1008" t="s">
        <v>699</v>
      </c>
      <c r="I293" s="962" t="s">
        <v>164</v>
      </c>
      <c r="J293" s="963">
        <v>1</v>
      </c>
      <c r="K293" s="1057">
        <v>44075</v>
      </c>
      <c r="L293" s="1057">
        <v>44196</v>
      </c>
      <c r="M293" s="964">
        <f t="shared" si="10"/>
        <v>17.285714285714285</v>
      </c>
      <c r="N293" s="1058">
        <v>1</v>
      </c>
      <c r="O293" s="962" t="s">
        <v>700</v>
      </c>
      <c r="P293" s="364">
        <f t="shared" si="9"/>
        <v>1</v>
      </c>
      <c r="Q293" s="965" t="str">
        <f>IF(ISNUMBER(P293),IF(P293=100%,"CUMPLIDA",IF(AND(ISNUMBER(L293),ISNUMBER(CGR!$P$4)), IF(L293&lt;CGR!$P$4,"INCUMPLIDA","PROCESO"), "VERIFICAR FECHA")),"SIN VALOR AVANCE")</f>
        <v>CUMPLIDA</v>
      </c>
    </row>
    <row r="294" spans="1:17" ht="390.75" x14ac:dyDescent="0.2">
      <c r="A294" s="987" t="s">
        <v>19</v>
      </c>
      <c r="B294" s="988" t="s">
        <v>13</v>
      </c>
      <c r="C294" s="1263"/>
      <c r="D294" s="1263"/>
      <c r="E294" s="1262"/>
      <c r="F294" s="1262"/>
      <c r="G294" s="1262" t="s">
        <v>695</v>
      </c>
      <c r="H294" s="362" t="s">
        <v>682</v>
      </c>
      <c r="I294" s="962" t="s">
        <v>683</v>
      </c>
      <c r="J294" s="967">
        <v>1</v>
      </c>
      <c r="K294" s="1057">
        <v>45231</v>
      </c>
      <c r="L294" s="1057">
        <v>45504</v>
      </c>
      <c r="M294" s="964">
        <f t="shared" si="10"/>
        <v>39</v>
      </c>
      <c r="N294" s="1058">
        <v>1</v>
      </c>
      <c r="O294" s="1011" t="s">
        <v>701</v>
      </c>
      <c r="P294" s="364">
        <f t="shared" si="9"/>
        <v>1</v>
      </c>
      <c r="Q294" s="965" t="str">
        <f>IF(ISNUMBER(P294),IF(P294=100%,"CUMPLIDA",IF(AND(ISNUMBER(L294),ISNUMBER(CGR!$P$4)), IF(L294&lt;CGR!$P$4,"INCUMPLIDA","PROCESO"), "VERIFICAR FECHA")),"SIN VALOR AVANCE")</f>
        <v>CUMPLIDA</v>
      </c>
    </row>
    <row r="295" spans="1:17" ht="390.75" x14ac:dyDescent="0.2">
      <c r="A295" s="987" t="s">
        <v>19</v>
      </c>
      <c r="B295" s="988" t="s">
        <v>13</v>
      </c>
      <c r="C295" s="1263"/>
      <c r="D295" s="1263"/>
      <c r="E295" s="1262"/>
      <c r="F295" s="1262"/>
      <c r="G295" s="1262"/>
      <c r="H295" s="362" t="s">
        <v>685</v>
      </c>
      <c r="I295" s="962" t="s">
        <v>686</v>
      </c>
      <c r="J295" s="967">
        <v>1</v>
      </c>
      <c r="K295" s="1057">
        <v>45231</v>
      </c>
      <c r="L295" s="1057">
        <v>45504</v>
      </c>
      <c r="M295" s="964">
        <f t="shared" si="10"/>
        <v>39</v>
      </c>
      <c r="N295" s="1058">
        <v>1</v>
      </c>
      <c r="O295" s="1011" t="s">
        <v>701</v>
      </c>
      <c r="P295" s="364">
        <f t="shared" si="9"/>
        <v>1</v>
      </c>
      <c r="Q295" s="965" t="str">
        <f>IF(ISNUMBER(P295),IF(P295=100%,"CUMPLIDA",IF(AND(ISNUMBER(L295),ISNUMBER(CGR!$P$4)), IF(L295&lt;CGR!$P$4,"INCUMPLIDA","PROCESO"), "VERIFICAR FECHA")),"SIN VALOR AVANCE")</f>
        <v>CUMPLIDA</v>
      </c>
    </row>
    <row r="296" spans="1:17" ht="210.75" x14ac:dyDescent="0.2">
      <c r="A296" s="987" t="s">
        <v>19</v>
      </c>
      <c r="B296" s="988" t="s">
        <v>13</v>
      </c>
      <c r="C296" s="1263"/>
      <c r="D296" s="1263"/>
      <c r="E296" s="1262"/>
      <c r="F296" s="1262"/>
      <c r="G296" s="362" t="s">
        <v>97</v>
      </c>
      <c r="H296" s="362" t="s">
        <v>98</v>
      </c>
      <c r="I296" s="962" t="s">
        <v>99</v>
      </c>
      <c r="J296" s="967">
        <v>1</v>
      </c>
      <c r="K296" s="1060">
        <v>45323</v>
      </c>
      <c r="L296" s="1060">
        <v>45747</v>
      </c>
      <c r="M296" s="964">
        <f t="shared" si="10"/>
        <v>60.571428571428569</v>
      </c>
      <c r="N296" s="1058">
        <v>0</v>
      </c>
      <c r="O296" s="1011" t="s">
        <v>702</v>
      </c>
      <c r="P296" s="364">
        <f t="shared" si="9"/>
        <v>0</v>
      </c>
      <c r="Q296" s="965" t="str">
        <f>IF(ISNUMBER(P296),IF(P296=100%,"CUMPLIDA",IF(AND(ISNUMBER(L296),ISNUMBER(CGR!$P$4)), IF(L296&lt;CGR!$P$4,"INCUMPLIDA","PROCESO"), "VERIFICAR FECHA")),"SIN VALOR AVANCE")</f>
        <v>PROCESO</v>
      </c>
    </row>
    <row r="297" spans="1:17" ht="165.75" x14ac:dyDescent="0.2">
      <c r="A297" s="987" t="s">
        <v>19</v>
      </c>
      <c r="B297" s="988" t="s">
        <v>13</v>
      </c>
      <c r="C297" s="1263"/>
      <c r="D297" s="1263"/>
      <c r="E297" s="1262"/>
      <c r="F297" s="1262"/>
      <c r="G297" s="362" t="s">
        <v>101</v>
      </c>
      <c r="H297" s="362" t="s">
        <v>101</v>
      </c>
      <c r="I297" s="962" t="s">
        <v>102</v>
      </c>
      <c r="J297" s="967">
        <v>1</v>
      </c>
      <c r="K297" s="1060">
        <v>45323</v>
      </c>
      <c r="L297" s="1060">
        <v>45747</v>
      </c>
      <c r="M297" s="964">
        <f t="shared" si="10"/>
        <v>60.571428571428569</v>
      </c>
      <c r="N297" s="1058">
        <v>0</v>
      </c>
      <c r="O297" s="962" t="s">
        <v>703</v>
      </c>
      <c r="P297" s="364">
        <f t="shared" si="9"/>
        <v>0</v>
      </c>
      <c r="Q297" s="965" t="str">
        <f>IF(ISNUMBER(P297),IF(P297=100%,"CUMPLIDA",IF(AND(ISNUMBER(L297),ISNUMBER(CGR!$P$4)), IF(L297&lt;CGR!$P$4,"INCUMPLIDA","PROCESO"), "VERIFICAR FECHA")),"SIN VALOR AVANCE")</f>
        <v>PROCESO</v>
      </c>
    </row>
    <row r="298" spans="1:17" ht="165.75" x14ac:dyDescent="0.2">
      <c r="A298" s="987" t="s">
        <v>19</v>
      </c>
      <c r="B298" s="988" t="s">
        <v>13</v>
      </c>
      <c r="C298" s="1263"/>
      <c r="D298" s="1263"/>
      <c r="E298" s="1262"/>
      <c r="F298" s="1262"/>
      <c r="G298" s="362" t="s">
        <v>237</v>
      </c>
      <c r="H298" s="362" t="s">
        <v>238</v>
      </c>
      <c r="I298" s="962" t="s">
        <v>239</v>
      </c>
      <c r="J298" s="967">
        <v>1</v>
      </c>
      <c r="K298" s="1060">
        <v>45231</v>
      </c>
      <c r="L298" s="1060">
        <v>45747</v>
      </c>
      <c r="M298" s="964">
        <f t="shared" si="10"/>
        <v>73.714285714285708</v>
      </c>
      <c r="N298" s="1058">
        <v>0</v>
      </c>
      <c r="O298" s="962" t="s">
        <v>703</v>
      </c>
      <c r="P298" s="364">
        <f t="shared" si="9"/>
        <v>0</v>
      </c>
      <c r="Q298" s="965" t="str">
        <f>IF(ISNUMBER(P298),IF(P298=100%,"CUMPLIDA",IF(AND(ISNUMBER(L298),ISNUMBER(CGR!$P$4)), IF(L298&lt;CGR!$P$4,"INCUMPLIDA","PROCESO"), "VERIFICAR FECHA")),"SIN VALOR AVANCE")</f>
        <v>PROCESO</v>
      </c>
    </row>
    <row r="299" spans="1:17" ht="210.75" x14ac:dyDescent="0.2">
      <c r="A299" s="987" t="s">
        <v>19</v>
      </c>
      <c r="B299" s="988" t="s">
        <v>13</v>
      </c>
      <c r="C299" s="1263"/>
      <c r="D299" s="1263"/>
      <c r="E299" s="1262"/>
      <c r="F299" s="1262"/>
      <c r="G299" s="362" t="s">
        <v>104</v>
      </c>
      <c r="H299" s="362" t="s">
        <v>104</v>
      </c>
      <c r="I299" s="962" t="s">
        <v>247</v>
      </c>
      <c r="J299" s="967">
        <v>1</v>
      </c>
      <c r="K299" s="1060">
        <v>45323</v>
      </c>
      <c r="L299" s="1060">
        <v>45747</v>
      </c>
      <c r="M299" s="964">
        <f t="shared" si="10"/>
        <v>60.571428571428569</v>
      </c>
      <c r="N299" s="1058">
        <v>0</v>
      </c>
      <c r="O299" s="1011" t="s">
        <v>702</v>
      </c>
      <c r="P299" s="364">
        <f t="shared" si="9"/>
        <v>0</v>
      </c>
      <c r="Q299" s="965" t="str">
        <f>IF(ISNUMBER(P299),IF(P299=100%,"CUMPLIDA",IF(AND(ISNUMBER(L299),ISNUMBER(CGR!$P$4)), IF(L299&lt;CGR!$P$4,"INCUMPLIDA","PROCESO"), "VERIFICAR FECHA")),"SIN VALOR AVANCE")</f>
        <v>PROCESO</v>
      </c>
    </row>
    <row r="300" spans="1:17" ht="165.75" x14ac:dyDescent="0.2">
      <c r="A300" s="987" t="s">
        <v>19</v>
      </c>
      <c r="B300" s="988" t="s">
        <v>13</v>
      </c>
      <c r="C300" s="1263"/>
      <c r="D300" s="1263"/>
      <c r="E300" s="1262"/>
      <c r="F300" s="1262"/>
      <c r="G300" s="362" t="s">
        <v>106</v>
      </c>
      <c r="H300" s="362" t="s">
        <v>106</v>
      </c>
      <c r="I300" s="962" t="s">
        <v>107</v>
      </c>
      <c r="J300" s="967">
        <v>1</v>
      </c>
      <c r="K300" s="1060">
        <v>45231</v>
      </c>
      <c r="L300" s="1060">
        <v>45747</v>
      </c>
      <c r="M300" s="964">
        <f t="shared" si="10"/>
        <v>73.714285714285708</v>
      </c>
      <c r="N300" s="1058">
        <v>0</v>
      </c>
      <c r="O300" s="962" t="s">
        <v>703</v>
      </c>
      <c r="P300" s="364">
        <f t="shared" si="9"/>
        <v>0</v>
      </c>
      <c r="Q300" s="965" t="str">
        <f>IF(ISNUMBER(P300),IF(P300=100%,"CUMPLIDA",IF(AND(ISNUMBER(L300),ISNUMBER(CGR!$P$4)), IF(L300&lt;CGR!$P$4,"INCUMPLIDA","PROCESO"), "VERIFICAR FECHA")),"SIN VALOR AVANCE")</f>
        <v>PROCESO</v>
      </c>
    </row>
    <row r="301" spans="1:17" ht="345.75" x14ac:dyDescent="0.2">
      <c r="A301" s="987" t="s">
        <v>19</v>
      </c>
      <c r="B301" s="988" t="s">
        <v>13</v>
      </c>
      <c r="C301" s="1263"/>
      <c r="D301" s="1263"/>
      <c r="E301" s="1262"/>
      <c r="F301" s="1262"/>
      <c r="G301" s="362" t="s">
        <v>108</v>
      </c>
      <c r="H301" s="362" t="s">
        <v>108</v>
      </c>
      <c r="I301" s="962" t="s">
        <v>531</v>
      </c>
      <c r="J301" s="967">
        <v>1</v>
      </c>
      <c r="K301" s="1060">
        <v>45231</v>
      </c>
      <c r="L301" s="1060">
        <v>45808</v>
      </c>
      <c r="M301" s="964">
        <f t="shared" si="10"/>
        <v>82.428571428571431</v>
      </c>
      <c r="N301" s="1058">
        <v>0</v>
      </c>
      <c r="O301" s="1011" t="s">
        <v>704</v>
      </c>
      <c r="P301" s="364">
        <f t="shared" si="9"/>
        <v>0</v>
      </c>
      <c r="Q301" s="965" t="str">
        <f>IF(ISNUMBER(P301),IF(P301=100%,"CUMPLIDA",IF(AND(ISNUMBER(L301),ISNUMBER(CGR!$P$4)), IF(L301&lt;CGR!$P$4,"INCUMPLIDA","PROCESO"), "VERIFICAR FECHA")),"SIN VALOR AVANCE")</f>
        <v>PROCESO</v>
      </c>
    </row>
    <row r="302" spans="1:17" ht="240.75" x14ac:dyDescent="0.2">
      <c r="A302" s="987" t="s">
        <v>19</v>
      </c>
      <c r="B302" s="988" t="s">
        <v>13</v>
      </c>
      <c r="C302" s="1263"/>
      <c r="D302" s="1263"/>
      <c r="E302" s="1262"/>
      <c r="F302" s="1262"/>
      <c r="G302" s="362" t="s">
        <v>110</v>
      </c>
      <c r="H302" s="362" t="s">
        <v>111</v>
      </c>
      <c r="I302" s="962" t="s">
        <v>112</v>
      </c>
      <c r="J302" s="967">
        <v>7</v>
      </c>
      <c r="K302" s="1060">
        <v>46024</v>
      </c>
      <c r="L302" s="1060">
        <v>46660</v>
      </c>
      <c r="M302" s="964">
        <f t="shared" si="10"/>
        <v>90.857142857142861</v>
      </c>
      <c r="N302" s="1058">
        <v>0</v>
      </c>
      <c r="O302" s="962" t="s">
        <v>705</v>
      </c>
      <c r="P302" s="364">
        <f t="shared" si="9"/>
        <v>0</v>
      </c>
      <c r="Q302" s="965" t="str">
        <f>IF(ISNUMBER(P302),IF(P302=100%,"CUMPLIDA",IF(AND(ISNUMBER(L302),ISNUMBER(CGR!$P$4)), IF(L302&lt;CGR!$P$4,"INCUMPLIDA","PROCESO"), "VERIFICAR FECHA")),"SIN VALOR AVANCE")</f>
        <v>PROCESO</v>
      </c>
    </row>
    <row r="303" spans="1:17" ht="195.75" x14ac:dyDescent="0.2">
      <c r="A303" s="987" t="s">
        <v>19</v>
      </c>
      <c r="B303" s="988" t="s">
        <v>13</v>
      </c>
      <c r="C303" s="1263"/>
      <c r="D303" s="1263"/>
      <c r="E303" s="1262"/>
      <c r="F303" s="1262"/>
      <c r="G303" s="362" t="s">
        <v>114</v>
      </c>
      <c r="H303" s="362" t="s">
        <v>115</v>
      </c>
      <c r="I303" s="962" t="s">
        <v>116</v>
      </c>
      <c r="J303" s="967">
        <v>1</v>
      </c>
      <c r="K303" s="1060">
        <v>46024</v>
      </c>
      <c r="L303" s="1060">
        <v>46660</v>
      </c>
      <c r="M303" s="964">
        <f t="shared" si="10"/>
        <v>90.857142857142861</v>
      </c>
      <c r="N303" s="1058">
        <v>0</v>
      </c>
      <c r="O303" s="1011" t="s">
        <v>706</v>
      </c>
      <c r="P303" s="364">
        <f t="shared" si="9"/>
        <v>0</v>
      </c>
      <c r="Q303" s="965" t="str">
        <f>IF(ISNUMBER(P303),IF(P303=100%,"CUMPLIDA",IF(AND(ISNUMBER(L303),ISNUMBER(CGR!$P$4)), IF(L303&lt;CGR!$P$4,"INCUMPLIDA","PROCESO"), "VERIFICAR FECHA")),"SIN VALOR AVANCE")</f>
        <v>PROCESO</v>
      </c>
    </row>
    <row r="304" spans="1:17" ht="409.5" x14ac:dyDescent="0.2">
      <c r="A304" s="987" t="s">
        <v>19</v>
      </c>
      <c r="B304" s="988" t="s">
        <v>13</v>
      </c>
      <c r="C304" s="1263"/>
      <c r="D304" s="1263"/>
      <c r="E304" s="1262"/>
      <c r="F304" s="1262"/>
      <c r="G304" s="362" t="s">
        <v>117</v>
      </c>
      <c r="H304" s="362" t="s">
        <v>118</v>
      </c>
      <c r="I304" s="962" t="s">
        <v>119</v>
      </c>
      <c r="J304" s="967">
        <v>2</v>
      </c>
      <c r="K304" s="1060">
        <v>46024</v>
      </c>
      <c r="L304" s="1060">
        <v>46660</v>
      </c>
      <c r="M304" s="964">
        <f t="shared" si="10"/>
        <v>90.857142857142861</v>
      </c>
      <c r="N304" s="1058">
        <v>0</v>
      </c>
      <c r="O304" s="1011" t="s">
        <v>707</v>
      </c>
      <c r="P304" s="364">
        <f t="shared" si="9"/>
        <v>0</v>
      </c>
      <c r="Q304" s="965" t="str">
        <f>IF(ISNUMBER(P304),IF(P304=100%,"CUMPLIDA",IF(AND(ISNUMBER(L304),ISNUMBER(CGR!$P$4)), IF(L304&lt;CGR!$P$4,"INCUMPLIDA","PROCESO"), "VERIFICAR FECHA")),"SIN VALOR AVANCE")</f>
        <v>PROCESO</v>
      </c>
    </row>
    <row r="305" spans="1:17" ht="390.75" x14ac:dyDescent="0.2">
      <c r="A305" s="987" t="s">
        <v>19</v>
      </c>
      <c r="B305" s="988" t="s">
        <v>13</v>
      </c>
      <c r="C305" s="1263" t="s">
        <v>708</v>
      </c>
      <c r="D305" s="1263" t="s">
        <v>68</v>
      </c>
      <c r="E305" s="1262" t="s">
        <v>709</v>
      </c>
      <c r="F305" s="1262" t="s">
        <v>710</v>
      </c>
      <c r="G305" s="1275" t="s">
        <v>695</v>
      </c>
      <c r="H305" s="1008" t="s">
        <v>696</v>
      </c>
      <c r="I305" s="962" t="s">
        <v>697</v>
      </c>
      <c r="J305" s="963">
        <v>1</v>
      </c>
      <c r="K305" s="1057">
        <v>44013</v>
      </c>
      <c r="L305" s="1057">
        <v>44074</v>
      </c>
      <c r="M305" s="964">
        <f t="shared" si="10"/>
        <v>8.7142857142857135</v>
      </c>
      <c r="N305" s="1058">
        <v>1</v>
      </c>
      <c r="O305" s="962" t="s">
        <v>698</v>
      </c>
      <c r="P305" s="364">
        <f t="shared" si="9"/>
        <v>1</v>
      </c>
      <c r="Q305" s="965" t="str">
        <f>IF(ISNUMBER(P305),IF(P305=100%,"CUMPLIDA",IF(AND(ISNUMBER(L305),ISNUMBER(CGR!$P$4)), IF(L305&lt;CGR!$P$4,"INCUMPLIDA","PROCESO"), "VERIFICAR FECHA")),"SIN VALOR AVANCE")</f>
        <v>CUMPLIDA</v>
      </c>
    </row>
    <row r="306" spans="1:17" ht="405.75" x14ac:dyDescent="0.2">
      <c r="A306" s="987" t="s">
        <v>19</v>
      </c>
      <c r="B306" s="988" t="s">
        <v>13</v>
      </c>
      <c r="C306" s="1263"/>
      <c r="D306" s="1263"/>
      <c r="E306" s="1262"/>
      <c r="F306" s="1262"/>
      <c r="G306" s="1275"/>
      <c r="H306" s="1008" t="s">
        <v>699</v>
      </c>
      <c r="I306" s="962" t="s">
        <v>164</v>
      </c>
      <c r="J306" s="963">
        <v>1</v>
      </c>
      <c r="K306" s="1057">
        <v>44075</v>
      </c>
      <c r="L306" s="1057">
        <v>44196</v>
      </c>
      <c r="M306" s="964">
        <f t="shared" si="10"/>
        <v>17.285714285714285</v>
      </c>
      <c r="N306" s="1058">
        <v>1</v>
      </c>
      <c r="O306" s="962" t="s">
        <v>700</v>
      </c>
      <c r="P306" s="364">
        <f t="shared" si="9"/>
        <v>1</v>
      </c>
      <c r="Q306" s="965" t="str">
        <f>IF(ISNUMBER(P306),IF(P306=100%,"CUMPLIDA",IF(AND(ISNUMBER(L306),ISNUMBER(CGR!$P$4)), IF(L306&lt;CGR!$P$4,"INCUMPLIDA","PROCESO"), "VERIFICAR FECHA")),"SIN VALOR AVANCE")</f>
        <v>CUMPLIDA</v>
      </c>
    </row>
    <row r="307" spans="1:17" ht="270.75" customHeight="1" x14ac:dyDescent="0.2">
      <c r="A307" s="987" t="s">
        <v>19</v>
      </c>
      <c r="B307" s="988" t="s">
        <v>13</v>
      </c>
      <c r="C307" s="1263"/>
      <c r="D307" s="1263"/>
      <c r="E307" s="1262"/>
      <c r="F307" s="1262"/>
      <c r="G307" s="1262" t="s">
        <v>695</v>
      </c>
      <c r="H307" s="362" t="s">
        <v>682</v>
      </c>
      <c r="I307" s="962" t="s">
        <v>683</v>
      </c>
      <c r="J307" s="967">
        <v>1</v>
      </c>
      <c r="K307" s="1057">
        <v>45231</v>
      </c>
      <c r="L307" s="1057">
        <v>45504</v>
      </c>
      <c r="M307" s="964">
        <f t="shared" si="10"/>
        <v>39</v>
      </c>
      <c r="N307" s="1058">
        <v>1</v>
      </c>
      <c r="O307" s="1011" t="s">
        <v>701</v>
      </c>
      <c r="P307" s="364">
        <f t="shared" si="9"/>
        <v>1</v>
      </c>
      <c r="Q307" s="965" t="str">
        <f>IF(ISNUMBER(P307),IF(P307=100%,"CUMPLIDA",IF(AND(ISNUMBER(L307),ISNUMBER(CGR!$P$4)), IF(L307&lt;CGR!$P$4,"INCUMPLIDA","PROCESO"), "VERIFICAR FECHA")),"SIN VALOR AVANCE")</f>
        <v>CUMPLIDA</v>
      </c>
    </row>
    <row r="308" spans="1:17" ht="390.75" x14ac:dyDescent="0.2">
      <c r="A308" s="987" t="s">
        <v>19</v>
      </c>
      <c r="B308" s="988" t="s">
        <v>13</v>
      </c>
      <c r="C308" s="1263"/>
      <c r="D308" s="1263"/>
      <c r="E308" s="1262"/>
      <c r="F308" s="1262"/>
      <c r="G308" s="1262"/>
      <c r="H308" s="362" t="s">
        <v>685</v>
      </c>
      <c r="I308" s="962" t="s">
        <v>686</v>
      </c>
      <c r="J308" s="967">
        <v>1</v>
      </c>
      <c r="K308" s="1057">
        <v>45231</v>
      </c>
      <c r="L308" s="1057">
        <v>45504</v>
      </c>
      <c r="M308" s="964">
        <f t="shared" si="10"/>
        <v>39</v>
      </c>
      <c r="N308" s="1058">
        <v>1</v>
      </c>
      <c r="O308" s="1011" t="s">
        <v>701</v>
      </c>
      <c r="P308" s="364">
        <f t="shared" si="9"/>
        <v>1</v>
      </c>
      <c r="Q308" s="965" t="str">
        <f>IF(ISNUMBER(P308),IF(P308=100%,"CUMPLIDA",IF(AND(ISNUMBER(L308),ISNUMBER(CGR!$P$4)), IF(L308&lt;CGR!$P$4,"INCUMPLIDA","PROCESO"), "VERIFICAR FECHA")),"SIN VALOR AVANCE")</f>
        <v>CUMPLIDA</v>
      </c>
    </row>
    <row r="309" spans="1:17" ht="150.75" customHeight="1" x14ac:dyDescent="0.2">
      <c r="A309" s="987" t="s">
        <v>19</v>
      </c>
      <c r="B309" s="988" t="s">
        <v>13</v>
      </c>
      <c r="C309" s="1263"/>
      <c r="D309" s="1263"/>
      <c r="E309" s="1262"/>
      <c r="F309" s="1262"/>
      <c r="G309" s="362" t="s">
        <v>97</v>
      </c>
      <c r="H309" s="362" t="s">
        <v>98</v>
      </c>
      <c r="I309" s="962" t="s">
        <v>99</v>
      </c>
      <c r="J309" s="967">
        <v>1</v>
      </c>
      <c r="K309" s="1060">
        <v>45323</v>
      </c>
      <c r="L309" s="1060">
        <v>45747</v>
      </c>
      <c r="M309" s="964">
        <f t="shared" si="10"/>
        <v>60.571428571428569</v>
      </c>
      <c r="N309" s="1058">
        <v>0</v>
      </c>
      <c r="O309" s="1011" t="s">
        <v>702</v>
      </c>
      <c r="P309" s="364">
        <f t="shared" si="9"/>
        <v>0</v>
      </c>
      <c r="Q309" s="965" t="str">
        <f>IF(ISNUMBER(P309),IF(P309=100%,"CUMPLIDA",IF(AND(ISNUMBER(L309),ISNUMBER(CGR!$P$4)), IF(L309&lt;CGR!$P$4,"INCUMPLIDA","PROCESO"), "VERIFICAR FECHA")),"SIN VALOR AVANCE")</f>
        <v>PROCESO</v>
      </c>
    </row>
    <row r="310" spans="1:17" ht="105.75" customHeight="1" x14ac:dyDescent="0.2">
      <c r="A310" s="987" t="s">
        <v>19</v>
      </c>
      <c r="B310" s="988" t="s">
        <v>13</v>
      </c>
      <c r="C310" s="1263"/>
      <c r="D310" s="1263"/>
      <c r="E310" s="1262"/>
      <c r="F310" s="1262"/>
      <c r="G310" s="362" t="s">
        <v>101</v>
      </c>
      <c r="H310" s="362" t="s">
        <v>101</v>
      </c>
      <c r="I310" s="962" t="s">
        <v>102</v>
      </c>
      <c r="J310" s="967">
        <v>1</v>
      </c>
      <c r="K310" s="1060">
        <v>45323</v>
      </c>
      <c r="L310" s="1060">
        <v>45747</v>
      </c>
      <c r="M310" s="964">
        <f t="shared" si="10"/>
        <v>60.571428571428569</v>
      </c>
      <c r="N310" s="1058">
        <v>0</v>
      </c>
      <c r="O310" s="962" t="s">
        <v>703</v>
      </c>
      <c r="P310" s="364">
        <f t="shared" si="9"/>
        <v>0</v>
      </c>
      <c r="Q310" s="965" t="str">
        <f>IF(ISNUMBER(P310),IF(P310=100%,"CUMPLIDA",IF(AND(ISNUMBER(L310),ISNUMBER(CGR!$P$4)), IF(L310&lt;CGR!$P$4,"INCUMPLIDA","PROCESO"), "VERIFICAR FECHA")),"SIN VALOR AVANCE")</f>
        <v>PROCESO</v>
      </c>
    </row>
    <row r="311" spans="1:17" ht="105.75" customHeight="1" x14ac:dyDescent="0.2">
      <c r="A311" s="987" t="s">
        <v>19</v>
      </c>
      <c r="B311" s="988" t="s">
        <v>13</v>
      </c>
      <c r="C311" s="1263"/>
      <c r="D311" s="1263"/>
      <c r="E311" s="1262"/>
      <c r="F311" s="1262"/>
      <c r="G311" s="362" t="s">
        <v>237</v>
      </c>
      <c r="H311" s="362" t="s">
        <v>238</v>
      </c>
      <c r="I311" s="962" t="s">
        <v>239</v>
      </c>
      <c r="J311" s="967">
        <v>1</v>
      </c>
      <c r="K311" s="1060">
        <v>45231</v>
      </c>
      <c r="L311" s="1060">
        <v>45747</v>
      </c>
      <c r="M311" s="964">
        <f t="shared" si="10"/>
        <v>73.714285714285708</v>
      </c>
      <c r="N311" s="1058">
        <v>0</v>
      </c>
      <c r="O311" s="962" t="s">
        <v>703</v>
      </c>
      <c r="P311" s="364">
        <f t="shared" si="9"/>
        <v>0</v>
      </c>
      <c r="Q311" s="965" t="str">
        <f>IF(ISNUMBER(P311),IF(P311=100%,"CUMPLIDA",IF(AND(ISNUMBER(L311),ISNUMBER(CGR!$P$4)), IF(L311&lt;CGR!$P$4,"INCUMPLIDA","PROCESO"), "VERIFICAR FECHA")),"SIN VALOR AVANCE")</f>
        <v>PROCESO</v>
      </c>
    </row>
    <row r="312" spans="1:17" ht="135.75" customHeight="1" x14ac:dyDescent="0.2">
      <c r="A312" s="987" t="s">
        <v>19</v>
      </c>
      <c r="B312" s="988" t="s">
        <v>13</v>
      </c>
      <c r="C312" s="1263"/>
      <c r="D312" s="1263"/>
      <c r="E312" s="1262"/>
      <c r="F312" s="1262"/>
      <c r="G312" s="362" t="s">
        <v>104</v>
      </c>
      <c r="H312" s="362" t="s">
        <v>104</v>
      </c>
      <c r="I312" s="962" t="s">
        <v>247</v>
      </c>
      <c r="J312" s="967">
        <v>1</v>
      </c>
      <c r="K312" s="1060">
        <v>45323</v>
      </c>
      <c r="L312" s="1060">
        <v>45747</v>
      </c>
      <c r="M312" s="964">
        <f t="shared" si="10"/>
        <v>60.571428571428569</v>
      </c>
      <c r="N312" s="1058">
        <v>0</v>
      </c>
      <c r="O312" s="1011" t="s">
        <v>706</v>
      </c>
      <c r="P312" s="364">
        <f t="shared" si="9"/>
        <v>0</v>
      </c>
      <c r="Q312" s="965" t="str">
        <f>IF(ISNUMBER(P312),IF(P312=100%,"CUMPLIDA",IF(AND(ISNUMBER(L312),ISNUMBER(CGR!$P$4)), IF(L312&lt;CGR!$P$4,"INCUMPLIDA","PROCESO"), "VERIFICAR FECHA")),"SIN VALOR AVANCE")</f>
        <v>PROCESO</v>
      </c>
    </row>
    <row r="313" spans="1:17" ht="120.75" customHeight="1" x14ac:dyDescent="0.2">
      <c r="A313" s="987" t="s">
        <v>19</v>
      </c>
      <c r="B313" s="988" t="s">
        <v>13</v>
      </c>
      <c r="C313" s="1263"/>
      <c r="D313" s="1263"/>
      <c r="E313" s="1262"/>
      <c r="F313" s="1262"/>
      <c r="G313" s="362" t="s">
        <v>106</v>
      </c>
      <c r="H313" s="362" t="s">
        <v>106</v>
      </c>
      <c r="I313" s="962" t="s">
        <v>107</v>
      </c>
      <c r="J313" s="967">
        <v>1</v>
      </c>
      <c r="K313" s="1060">
        <v>45231</v>
      </c>
      <c r="L313" s="1060">
        <v>45747</v>
      </c>
      <c r="M313" s="964">
        <f t="shared" si="10"/>
        <v>73.714285714285708</v>
      </c>
      <c r="N313" s="1058">
        <v>0</v>
      </c>
      <c r="O313" s="962" t="s">
        <v>711</v>
      </c>
      <c r="P313" s="364">
        <f t="shared" si="9"/>
        <v>0</v>
      </c>
      <c r="Q313" s="965" t="str">
        <f>IF(ISNUMBER(P313),IF(P313=100%,"CUMPLIDA",IF(AND(ISNUMBER(L313),ISNUMBER(CGR!$P$4)), IF(L313&lt;CGR!$P$4,"INCUMPLIDA","PROCESO"), "VERIFICAR FECHA")),"SIN VALOR AVANCE")</f>
        <v>PROCESO</v>
      </c>
    </row>
    <row r="314" spans="1:17" ht="210.75" customHeight="1" x14ac:dyDescent="0.2">
      <c r="A314" s="987" t="s">
        <v>19</v>
      </c>
      <c r="B314" s="988" t="s">
        <v>13</v>
      </c>
      <c r="C314" s="1263"/>
      <c r="D314" s="1263"/>
      <c r="E314" s="1262"/>
      <c r="F314" s="1262"/>
      <c r="G314" s="362" t="s">
        <v>108</v>
      </c>
      <c r="H314" s="362" t="s">
        <v>108</v>
      </c>
      <c r="I314" s="962" t="s">
        <v>531</v>
      </c>
      <c r="J314" s="967">
        <v>1</v>
      </c>
      <c r="K314" s="1060">
        <v>45231</v>
      </c>
      <c r="L314" s="1060">
        <v>45808</v>
      </c>
      <c r="M314" s="964">
        <f t="shared" si="10"/>
        <v>82.428571428571431</v>
      </c>
      <c r="N314" s="1058">
        <v>0</v>
      </c>
      <c r="O314" s="1011" t="s">
        <v>712</v>
      </c>
      <c r="P314" s="364">
        <f t="shared" si="9"/>
        <v>0</v>
      </c>
      <c r="Q314" s="965" t="str">
        <f>IF(ISNUMBER(P314),IF(P314=100%,"CUMPLIDA",IF(AND(ISNUMBER(L314),ISNUMBER(CGR!$P$4)), IF(L314&lt;CGR!$P$4,"INCUMPLIDA","PROCESO"), "VERIFICAR FECHA")),"SIN VALOR AVANCE")</f>
        <v>PROCESO</v>
      </c>
    </row>
    <row r="315" spans="1:17" ht="180.75" customHeight="1" x14ac:dyDescent="0.2">
      <c r="A315" s="987" t="s">
        <v>19</v>
      </c>
      <c r="B315" s="988" t="s">
        <v>13</v>
      </c>
      <c r="C315" s="1263"/>
      <c r="D315" s="1263"/>
      <c r="E315" s="1262"/>
      <c r="F315" s="1262"/>
      <c r="G315" s="362" t="s">
        <v>110</v>
      </c>
      <c r="H315" s="362" t="s">
        <v>111</v>
      </c>
      <c r="I315" s="962" t="s">
        <v>112</v>
      </c>
      <c r="J315" s="967">
        <v>7</v>
      </c>
      <c r="K315" s="1060">
        <v>46024</v>
      </c>
      <c r="L315" s="1060">
        <v>46660</v>
      </c>
      <c r="M315" s="964">
        <f t="shared" si="10"/>
        <v>90.857142857142861</v>
      </c>
      <c r="N315" s="1058">
        <v>0</v>
      </c>
      <c r="O315" s="962" t="s">
        <v>705</v>
      </c>
      <c r="P315" s="364">
        <f t="shared" si="9"/>
        <v>0</v>
      </c>
      <c r="Q315" s="965" t="str">
        <f>IF(ISNUMBER(P315),IF(P315=100%,"CUMPLIDA",IF(AND(ISNUMBER(L315),ISNUMBER(CGR!$P$4)), IF(L315&lt;CGR!$P$4,"INCUMPLIDA","PROCESO"), "VERIFICAR FECHA")),"SIN VALOR AVANCE")</f>
        <v>PROCESO</v>
      </c>
    </row>
    <row r="316" spans="1:17" ht="150.75" customHeight="1" x14ac:dyDescent="0.2">
      <c r="A316" s="987" t="s">
        <v>19</v>
      </c>
      <c r="B316" s="988" t="s">
        <v>13</v>
      </c>
      <c r="C316" s="1263"/>
      <c r="D316" s="1263"/>
      <c r="E316" s="1262"/>
      <c r="F316" s="1262"/>
      <c r="G316" s="362" t="s">
        <v>114</v>
      </c>
      <c r="H316" s="362" t="s">
        <v>115</v>
      </c>
      <c r="I316" s="962" t="s">
        <v>116</v>
      </c>
      <c r="J316" s="967">
        <v>1</v>
      </c>
      <c r="K316" s="1060">
        <v>46024</v>
      </c>
      <c r="L316" s="1060">
        <v>46660</v>
      </c>
      <c r="M316" s="964">
        <f t="shared" si="10"/>
        <v>90.857142857142861</v>
      </c>
      <c r="N316" s="1058">
        <v>0</v>
      </c>
      <c r="O316" s="1011" t="s">
        <v>702</v>
      </c>
      <c r="P316" s="364">
        <f t="shared" si="9"/>
        <v>0</v>
      </c>
      <c r="Q316" s="965" t="str">
        <f>IF(ISNUMBER(P316),IF(P316=100%,"CUMPLIDA",IF(AND(ISNUMBER(L316),ISNUMBER(CGR!$P$4)), IF(L316&lt;CGR!$P$4,"INCUMPLIDA","PROCESO"), "VERIFICAR FECHA")),"SIN VALOR AVANCE")</f>
        <v>PROCESO</v>
      </c>
    </row>
    <row r="317" spans="1:17" ht="300.75" customHeight="1" x14ac:dyDescent="0.2">
      <c r="A317" s="987" t="s">
        <v>19</v>
      </c>
      <c r="B317" s="988" t="s">
        <v>13</v>
      </c>
      <c r="C317" s="1263"/>
      <c r="D317" s="1263"/>
      <c r="E317" s="1262"/>
      <c r="F317" s="1262"/>
      <c r="G317" s="362" t="s">
        <v>117</v>
      </c>
      <c r="H317" s="362" t="s">
        <v>118</v>
      </c>
      <c r="I317" s="962" t="s">
        <v>119</v>
      </c>
      <c r="J317" s="967">
        <v>2</v>
      </c>
      <c r="K317" s="1060">
        <v>46024</v>
      </c>
      <c r="L317" s="1060">
        <v>46660</v>
      </c>
      <c r="M317" s="964">
        <f t="shared" si="10"/>
        <v>90.857142857142861</v>
      </c>
      <c r="N317" s="1058">
        <v>0</v>
      </c>
      <c r="O317" s="1011" t="s">
        <v>713</v>
      </c>
      <c r="P317" s="364">
        <f t="shared" si="9"/>
        <v>0</v>
      </c>
      <c r="Q317" s="965" t="str">
        <f>IF(ISNUMBER(P317),IF(P317=100%,"CUMPLIDA",IF(AND(ISNUMBER(L317),ISNUMBER(CGR!$P$4)), IF(L317&lt;CGR!$P$4,"INCUMPLIDA","PROCESO"), "VERIFICAR FECHA")),"SIN VALOR AVANCE")</f>
        <v>PROCESO</v>
      </c>
    </row>
    <row r="318" spans="1:17" ht="270.75" customHeight="1" x14ac:dyDescent="0.2">
      <c r="A318" s="987" t="s">
        <v>19</v>
      </c>
      <c r="B318" s="988" t="s">
        <v>13</v>
      </c>
      <c r="C318" s="1276" t="s">
        <v>714</v>
      </c>
      <c r="D318" s="1276" t="s">
        <v>68</v>
      </c>
      <c r="E318" s="1277" t="s">
        <v>715</v>
      </c>
      <c r="F318" s="1277" t="s">
        <v>716</v>
      </c>
      <c r="G318" s="1275" t="s">
        <v>695</v>
      </c>
      <c r="H318" s="1008" t="s">
        <v>696</v>
      </c>
      <c r="I318" s="962" t="s">
        <v>697</v>
      </c>
      <c r="J318" s="963">
        <v>1</v>
      </c>
      <c r="K318" s="1057">
        <v>44013</v>
      </c>
      <c r="L318" s="1057">
        <v>44074</v>
      </c>
      <c r="M318" s="964">
        <f t="shared" si="10"/>
        <v>8.7142857142857135</v>
      </c>
      <c r="N318" s="1058">
        <v>1</v>
      </c>
      <c r="O318" s="962" t="s">
        <v>698</v>
      </c>
      <c r="P318" s="364">
        <f t="shared" si="9"/>
        <v>1</v>
      </c>
      <c r="Q318" s="965" t="str">
        <f>IF(ISNUMBER(P318),IF(P318=100%,"CUMPLIDA",IF(AND(ISNUMBER(L318),ISNUMBER(CGR!$P$4)), IF(L318&lt;CGR!$P$4,"INCUMPLIDA","PROCESO"), "VERIFICAR FECHA")),"SIN VALOR AVANCE")</f>
        <v>CUMPLIDA</v>
      </c>
    </row>
    <row r="319" spans="1:17" ht="405.75" x14ac:dyDescent="0.2">
      <c r="A319" s="987" t="s">
        <v>19</v>
      </c>
      <c r="B319" s="988" t="s">
        <v>13</v>
      </c>
      <c r="C319" s="1276"/>
      <c r="D319" s="1276"/>
      <c r="E319" s="1277"/>
      <c r="F319" s="1277"/>
      <c r="G319" s="1275"/>
      <c r="H319" s="1008" t="s">
        <v>699</v>
      </c>
      <c r="I319" s="962" t="s">
        <v>164</v>
      </c>
      <c r="J319" s="963">
        <v>1</v>
      </c>
      <c r="K319" s="1057">
        <v>44075</v>
      </c>
      <c r="L319" s="1057">
        <v>44196</v>
      </c>
      <c r="M319" s="964">
        <f t="shared" si="10"/>
        <v>17.285714285714285</v>
      </c>
      <c r="N319" s="1058">
        <v>1</v>
      </c>
      <c r="O319" s="962" t="s">
        <v>700</v>
      </c>
      <c r="P319" s="364">
        <f t="shared" si="9"/>
        <v>1</v>
      </c>
      <c r="Q319" s="965" t="str">
        <f>IF(ISNUMBER(P319),IF(P319=100%,"CUMPLIDA",IF(AND(ISNUMBER(L319),ISNUMBER(CGR!$P$4)), IF(L319&lt;CGR!$P$4,"INCUMPLIDA","PROCESO"), "VERIFICAR FECHA")),"SIN VALOR AVANCE")</f>
        <v>CUMPLIDA</v>
      </c>
    </row>
    <row r="320" spans="1:17" ht="270.75" customHeight="1" x14ac:dyDescent="0.2">
      <c r="A320" s="987" t="s">
        <v>19</v>
      </c>
      <c r="B320" s="988" t="s">
        <v>13</v>
      </c>
      <c r="C320" s="1276"/>
      <c r="D320" s="1276"/>
      <c r="E320" s="1277"/>
      <c r="F320" s="1277"/>
      <c r="G320" s="1262" t="s">
        <v>695</v>
      </c>
      <c r="H320" s="362" t="s">
        <v>682</v>
      </c>
      <c r="I320" s="962" t="s">
        <v>683</v>
      </c>
      <c r="J320" s="967">
        <v>1</v>
      </c>
      <c r="K320" s="1057">
        <v>45231</v>
      </c>
      <c r="L320" s="1057">
        <v>45504</v>
      </c>
      <c r="M320" s="964">
        <f t="shared" si="10"/>
        <v>39</v>
      </c>
      <c r="N320" s="1058">
        <v>1</v>
      </c>
      <c r="O320" s="1011" t="s">
        <v>701</v>
      </c>
      <c r="P320" s="364">
        <f t="shared" si="9"/>
        <v>1</v>
      </c>
      <c r="Q320" s="965" t="str">
        <f>IF(ISNUMBER(P320),IF(P320=100%,"CUMPLIDA",IF(AND(ISNUMBER(L320),ISNUMBER(CGR!$P$4)), IF(L320&lt;CGR!$P$4,"INCUMPLIDA","PROCESO"), "VERIFICAR FECHA")),"SIN VALOR AVANCE")</f>
        <v>CUMPLIDA</v>
      </c>
    </row>
    <row r="321" spans="1:17" ht="390.75" x14ac:dyDescent="0.2">
      <c r="A321" s="987" t="s">
        <v>19</v>
      </c>
      <c r="B321" s="988" t="s">
        <v>13</v>
      </c>
      <c r="C321" s="1276"/>
      <c r="D321" s="1276"/>
      <c r="E321" s="1277"/>
      <c r="F321" s="1277"/>
      <c r="G321" s="1262"/>
      <c r="H321" s="362" t="s">
        <v>685</v>
      </c>
      <c r="I321" s="962" t="s">
        <v>686</v>
      </c>
      <c r="J321" s="967">
        <v>1</v>
      </c>
      <c r="K321" s="1057">
        <v>45231</v>
      </c>
      <c r="L321" s="1057">
        <v>45504</v>
      </c>
      <c r="M321" s="964">
        <f t="shared" si="10"/>
        <v>39</v>
      </c>
      <c r="N321" s="1058">
        <v>1</v>
      </c>
      <c r="O321" s="1011" t="s">
        <v>701</v>
      </c>
      <c r="P321" s="364">
        <f t="shared" si="9"/>
        <v>1</v>
      </c>
      <c r="Q321" s="965" t="str">
        <f>IF(ISNUMBER(P321),IF(P321=100%,"CUMPLIDA",IF(AND(ISNUMBER(L321),ISNUMBER(CGR!$P$4)), IF(L321&lt;CGR!$P$4,"INCUMPLIDA","PROCESO"), "VERIFICAR FECHA")),"SIN VALOR AVANCE")</f>
        <v>CUMPLIDA</v>
      </c>
    </row>
    <row r="322" spans="1:17" ht="135.75" customHeight="1" x14ac:dyDescent="0.2">
      <c r="A322" s="987" t="s">
        <v>19</v>
      </c>
      <c r="B322" s="988" t="s">
        <v>13</v>
      </c>
      <c r="C322" s="1276"/>
      <c r="D322" s="1276"/>
      <c r="E322" s="1277"/>
      <c r="F322" s="1277"/>
      <c r="G322" s="362" t="s">
        <v>97</v>
      </c>
      <c r="H322" s="362" t="s">
        <v>98</v>
      </c>
      <c r="I322" s="962" t="s">
        <v>99</v>
      </c>
      <c r="J322" s="967">
        <v>1</v>
      </c>
      <c r="K322" s="1060">
        <v>45323</v>
      </c>
      <c r="L322" s="1060">
        <v>45747</v>
      </c>
      <c r="M322" s="964">
        <f t="shared" si="10"/>
        <v>60.571428571428569</v>
      </c>
      <c r="N322" s="1058">
        <v>0</v>
      </c>
      <c r="O322" s="1011" t="s">
        <v>706</v>
      </c>
      <c r="P322" s="364">
        <f t="shared" si="9"/>
        <v>0</v>
      </c>
      <c r="Q322" s="965" t="str">
        <f>IF(ISNUMBER(P322),IF(P322=100%,"CUMPLIDA",IF(AND(ISNUMBER(L322),ISNUMBER(CGR!$P$4)), IF(L322&lt;CGR!$P$4,"INCUMPLIDA","PROCESO"), "VERIFICAR FECHA")),"SIN VALOR AVANCE")</f>
        <v>PROCESO</v>
      </c>
    </row>
    <row r="323" spans="1:17" ht="90.75" customHeight="1" x14ac:dyDescent="0.2">
      <c r="A323" s="987" t="s">
        <v>19</v>
      </c>
      <c r="B323" s="988" t="s">
        <v>13</v>
      </c>
      <c r="C323" s="1276"/>
      <c r="D323" s="1276"/>
      <c r="E323" s="1277"/>
      <c r="F323" s="1277"/>
      <c r="G323" s="362" t="s">
        <v>101</v>
      </c>
      <c r="H323" s="362" t="s">
        <v>101</v>
      </c>
      <c r="I323" s="962" t="s">
        <v>102</v>
      </c>
      <c r="J323" s="967">
        <v>1</v>
      </c>
      <c r="K323" s="1060">
        <v>45323</v>
      </c>
      <c r="L323" s="1060">
        <v>45747</v>
      </c>
      <c r="M323" s="964">
        <f t="shared" si="10"/>
        <v>60.571428571428569</v>
      </c>
      <c r="N323" s="1058">
        <v>0</v>
      </c>
      <c r="O323" s="962" t="s">
        <v>717</v>
      </c>
      <c r="P323" s="364">
        <f t="shared" si="9"/>
        <v>0</v>
      </c>
      <c r="Q323" s="965" t="str">
        <f>IF(ISNUMBER(P323),IF(P323=100%,"CUMPLIDA",IF(AND(ISNUMBER(L323),ISNUMBER(CGR!$P$4)), IF(L323&lt;CGR!$P$4,"INCUMPLIDA","PROCESO"), "VERIFICAR FECHA")),"SIN VALOR AVANCE")</f>
        <v>PROCESO</v>
      </c>
    </row>
    <row r="324" spans="1:17" ht="105.75" customHeight="1" x14ac:dyDescent="0.2">
      <c r="A324" s="987" t="s">
        <v>19</v>
      </c>
      <c r="B324" s="988" t="s">
        <v>13</v>
      </c>
      <c r="C324" s="1276"/>
      <c r="D324" s="1276"/>
      <c r="E324" s="1277"/>
      <c r="F324" s="1277"/>
      <c r="G324" s="362" t="s">
        <v>237</v>
      </c>
      <c r="H324" s="362" t="s">
        <v>238</v>
      </c>
      <c r="I324" s="962" t="s">
        <v>239</v>
      </c>
      <c r="J324" s="967">
        <v>1</v>
      </c>
      <c r="K324" s="1060">
        <v>45231</v>
      </c>
      <c r="L324" s="1060">
        <v>45747</v>
      </c>
      <c r="M324" s="964">
        <f t="shared" si="10"/>
        <v>73.714285714285708</v>
      </c>
      <c r="N324" s="1058">
        <v>0</v>
      </c>
      <c r="O324" s="962" t="s">
        <v>703</v>
      </c>
      <c r="P324" s="364">
        <f t="shared" si="9"/>
        <v>0</v>
      </c>
      <c r="Q324" s="965" t="str">
        <f>IF(ISNUMBER(P324),IF(P324=100%,"CUMPLIDA",IF(AND(ISNUMBER(L324),ISNUMBER(CGR!$P$4)), IF(L324&lt;CGR!$P$4,"INCUMPLIDA","PROCESO"), "VERIFICAR FECHA")),"SIN VALOR AVANCE")</f>
        <v>PROCESO</v>
      </c>
    </row>
    <row r="325" spans="1:17" ht="135.75" customHeight="1" x14ac:dyDescent="0.2">
      <c r="A325" s="987" t="s">
        <v>19</v>
      </c>
      <c r="B325" s="988" t="s">
        <v>13</v>
      </c>
      <c r="C325" s="1276"/>
      <c r="D325" s="1276"/>
      <c r="E325" s="1277"/>
      <c r="F325" s="1277"/>
      <c r="G325" s="362" t="s">
        <v>104</v>
      </c>
      <c r="H325" s="362" t="s">
        <v>104</v>
      </c>
      <c r="I325" s="962" t="s">
        <v>247</v>
      </c>
      <c r="J325" s="967">
        <v>1</v>
      </c>
      <c r="K325" s="1060">
        <v>45323</v>
      </c>
      <c r="L325" s="1060">
        <v>45747</v>
      </c>
      <c r="M325" s="964">
        <f t="shared" si="10"/>
        <v>60.571428571428569</v>
      </c>
      <c r="N325" s="1058">
        <v>0</v>
      </c>
      <c r="O325" s="1011" t="s">
        <v>706</v>
      </c>
      <c r="P325" s="364">
        <f t="shared" si="9"/>
        <v>0</v>
      </c>
      <c r="Q325" s="965" t="str">
        <f>IF(ISNUMBER(P325),IF(P325=100%,"CUMPLIDA",IF(AND(ISNUMBER(L325),ISNUMBER(CGR!$P$4)), IF(L325&lt;CGR!$P$4,"INCUMPLIDA","PROCESO"), "VERIFICAR FECHA")),"SIN VALOR AVANCE")</f>
        <v>PROCESO</v>
      </c>
    </row>
    <row r="326" spans="1:17" ht="90.75" customHeight="1" x14ac:dyDescent="0.2">
      <c r="A326" s="987" t="s">
        <v>19</v>
      </c>
      <c r="B326" s="988" t="s">
        <v>13</v>
      </c>
      <c r="C326" s="1276"/>
      <c r="D326" s="1276"/>
      <c r="E326" s="1277"/>
      <c r="F326" s="1277"/>
      <c r="G326" s="362" t="s">
        <v>106</v>
      </c>
      <c r="H326" s="362" t="s">
        <v>106</v>
      </c>
      <c r="I326" s="962" t="s">
        <v>107</v>
      </c>
      <c r="J326" s="967">
        <v>1</v>
      </c>
      <c r="K326" s="1060">
        <v>45231</v>
      </c>
      <c r="L326" s="1060">
        <v>45747</v>
      </c>
      <c r="M326" s="964">
        <f t="shared" si="10"/>
        <v>73.714285714285708</v>
      </c>
      <c r="N326" s="1058">
        <v>0</v>
      </c>
      <c r="O326" s="962" t="s">
        <v>717</v>
      </c>
      <c r="P326" s="364">
        <f t="shared" si="9"/>
        <v>0</v>
      </c>
      <c r="Q326" s="965" t="str">
        <f>IF(ISNUMBER(P326),IF(P326=100%,"CUMPLIDA",IF(AND(ISNUMBER(L326),ISNUMBER(CGR!$P$4)), IF(L326&lt;CGR!$P$4,"INCUMPLIDA","PROCESO"), "VERIFICAR FECHA")),"SIN VALOR AVANCE")</f>
        <v>PROCESO</v>
      </c>
    </row>
    <row r="327" spans="1:17" ht="225.75" customHeight="1" x14ac:dyDescent="0.2">
      <c r="A327" s="987" t="s">
        <v>19</v>
      </c>
      <c r="B327" s="988" t="s">
        <v>13</v>
      </c>
      <c r="C327" s="1276"/>
      <c r="D327" s="1276"/>
      <c r="E327" s="1277"/>
      <c r="F327" s="1277"/>
      <c r="G327" s="362" t="s">
        <v>108</v>
      </c>
      <c r="H327" s="362" t="s">
        <v>108</v>
      </c>
      <c r="I327" s="962" t="s">
        <v>531</v>
      </c>
      <c r="J327" s="967">
        <v>1</v>
      </c>
      <c r="K327" s="1060">
        <v>45231</v>
      </c>
      <c r="L327" s="1060">
        <v>45808</v>
      </c>
      <c r="M327" s="964">
        <f t="shared" si="10"/>
        <v>82.428571428571431</v>
      </c>
      <c r="N327" s="1058">
        <v>0</v>
      </c>
      <c r="O327" s="1011" t="s">
        <v>718</v>
      </c>
      <c r="P327" s="364">
        <f t="shared" si="9"/>
        <v>0</v>
      </c>
      <c r="Q327" s="965" t="str">
        <f>IF(ISNUMBER(P327),IF(P327=100%,"CUMPLIDA",IF(AND(ISNUMBER(L327),ISNUMBER(CGR!$P$4)), IF(L327&lt;CGR!$P$4,"INCUMPLIDA","PROCESO"), "VERIFICAR FECHA")),"SIN VALOR AVANCE")</f>
        <v>PROCESO</v>
      </c>
    </row>
    <row r="328" spans="1:17" ht="90.75" customHeight="1" x14ac:dyDescent="0.2">
      <c r="A328" s="987" t="s">
        <v>19</v>
      </c>
      <c r="B328" s="988" t="s">
        <v>13</v>
      </c>
      <c r="C328" s="1276"/>
      <c r="D328" s="1276"/>
      <c r="E328" s="1277"/>
      <c r="F328" s="1277"/>
      <c r="G328" s="362" t="s">
        <v>110</v>
      </c>
      <c r="H328" s="362" t="s">
        <v>111</v>
      </c>
      <c r="I328" s="962" t="s">
        <v>112</v>
      </c>
      <c r="J328" s="967">
        <v>7</v>
      </c>
      <c r="K328" s="1060">
        <v>46024</v>
      </c>
      <c r="L328" s="1060">
        <v>46660</v>
      </c>
      <c r="M328" s="964">
        <f t="shared" si="10"/>
        <v>90.857142857142861</v>
      </c>
      <c r="N328" s="1058">
        <v>0</v>
      </c>
      <c r="O328" s="962" t="s">
        <v>717</v>
      </c>
      <c r="P328" s="364">
        <f t="shared" si="9"/>
        <v>0</v>
      </c>
      <c r="Q328" s="965" t="str">
        <f>IF(ISNUMBER(P328),IF(P328=100%,"CUMPLIDA",IF(AND(ISNUMBER(L328),ISNUMBER(CGR!$P$4)), IF(L328&lt;CGR!$P$4,"INCUMPLIDA","PROCESO"), "VERIFICAR FECHA")),"SIN VALOR AVANCE")</f>
        <v>PROCESO</v>
      </c>
    </row>
    <row r="329" spans="1:17" ht="135.75" customHeight="1" x14ac:dyDescent="0.2">
      <c r="A329" s="987" t="s">
        <v>19</v>
      </c>
      <c r="B329" s="988" t="s">
        <v>13</v>
      </c>
      <c r="C329" s="1276"/>
      <c r="D329" s="1276"/>
      <c r="E329" s="1277"/>
      <c r="F329" s="1277"/>
      <c r="G329" s="362" t="s">
        <v>114</v>
      </c>
      <c r="H329" s="362" t="s">
        <v>115</v>
      </c>
      <c r="I329" s="962" t="s">
        <v>116</v>
      </c>
      <c r="J329" s="967">
        <v>1</v>
      </c>
      <c r="K329" s="1060">
        <v>46024</v>
      </c>
      <c r="L329" s="1060">
        <v>46660</v>
      </c>
      <c r="M329" s="964">
        <f t="shared" si="10"/>
        <v>90.857142857142861</v>
      </c>
      <c r="N329" s="1058">
        <v>0</v>
      </c>
      <c r="O329" s="1011" t="s">
        <v>706</v>
      </c>
      <c r="P329" s="364">
        <f t="shared" si="9"/>
        <v>0</v>
      </c>
      <c r="Q329" s="965" t="str">
        <f>IF(ISNUMBER(P329),IF(P329=100%,"CUMPLIDA",IF(AND(ISNUMBER(L329),ISNUMBER(CGR!$P$4)), IF(L329&lt;CGR!$P$4,"INCUMPLIDA","PROCESO"), "VERIFICAR FECHA")),"SIN VALOR AVANCE")</f>
        <v>PROCESO</v>
      </c>
    </row>
    <row r="330" spans="1:17" ht="225.75" customHeight="1" x14ac:dyDescent="0.2">
      <c r="A330" s="987" t="s">
        <v>19</v>
      </c>
      <c r="B330" s="988" t="s">
        <v>13</v>
      </c>
      <c r="C330" s="1276"/>
      <c r="D330" s="1276"/>
      <c r="E330" s="1277"/>
      <c r="F330" s="1277"/>
      <c r="G330" s="362" t="s">
        <v>117</v>
      </c>
      <c r="H330" s="362" t="s">
        <v>118</v>
      </c>
      <c r="I330" s="962" t="s">
        <v>119</v>
      </c>
      <c r="J330" s="967">
        <v>2</v>
      </c>
      <c r="K330" s="1060">
        <v>46024</v>
      </c>
      <c r="L330" s="1060">
        <v>46660</v>
      </c>
      <c r="M330" s="964">
        <f t="shared" si="10"/>
        <v>90.857142857142861</v>
      </c>
      <c r="N330" s="1058">
        <v>0</v>
      </c>
      <c r="O330" s="1011" t="s">
        <v>719</v>
      </c>
      <c r="P330" s="364">
        <f t="shared" si="9"/>
        <v>0</v>
      </c>
      <c r="Q330" s="965" t="str">
        <f>IF(ISNUMBER(P330),IF(P330=100%,"CUMPLIDA",IF(AND(ISNUMBER(L330),ISNUMBER(CGR!$P$4)), IF(L330&lt;CGR!$P$4,"INCUMPLIDA","PROCESO"), "VERIFICAR FECHA")),"SIN VALOR AVANCE")</f>
        <v>PROCESO</v>
      </c>
    </row>
    <row r="331" spans="1:17" ht="270.75" customHeight="1" x14ac:dyDescent="0.2">
      <c r="A331" s="987" t="s">
        <v>19</v>
      </c>
      <c r="B331" s="988" t="s">
        <v>13</v>
      </c>
      <c r="C331" s="1263" t="s">
        <v>720</v>
      </c>
      <c r="D331" s="1263" t="s">
        <v>537</v>
      </c>
      <c r="E331" s="1262" t="s">
        <v>721</v>
      </c>
      <c r="F331" s="1262" t="s">
        <v>722</v>
      </c>
      <c r="G331" s="1275" t="s">
        <v>695</v>
      </c>
      <c r="H331" s="1008" t="s">
        <v>696</v>
      </c>
      <c r="I331" s="962" t="s">
        <v>697</v>
      </c>
      <c r="J331" s="963">
        <v>1</v>
      </c>
      <c r="K331" s="1057">
        <v>44013</v>
      </c>
      <c r="L331" s="1057">
        <v>44074</v>
      </c>
      <c r="M331" s="964">
        <f t="shared" si="10"/>
        <v>8.7142857142857135</v>
      </c>
      <c r="N331" s="1058">
        <v>1</v>
      </c>
      <c r="O331" s="962" t="s">
        <v>698</v>
      </c>
      <c r="P331" s="364">
        <f t="shared" ref="P331:P394" si="11">N331/J331</f>
        <v>1</v>
      </c>
      <c r="Q331" s="965" t="str">
        <f>IF(ISNUMBER(P331),IF(P331=100%,"CUMPLIDA",IF(AND(ISNUMBER(L331),ISNUMBER(CGR!$P$4)), IF(L331&lt;CGR!$P$4,"INCUMPLIDA","PROCESO"), "VERIFICAR FECHA")),"SIN VALOR AVANCE")</f>
        <v>CUMPLIDA</v>
      </c>
    </row>
    <row r="332" spans="1:17" ht="390.75" x14ac:dyDescent="0.2">
      <c r="A332" s="987" t="s">
        <v>19</v>
      </c>
      <c r="B332" s="988" t="s">
        <v>13</v>
      </c>
      <c r="C332" s="1263"/>
      <c r="D332" s="1263"/>
      <c r="E332" s="1262"/>
      <c r="F332" s="1262"/>
      <c r="G332" s="1275"/>
      <c r="H332" s="1008" t="s">
        <v>699</v>
      </c>
      <c r="I332" s="962" t="s">
        <v>164</v>
      </c>
      <c r="J332" s="963">
        <v>1</v>
      </c>
      <c r="K332" s="1057">
        <v>44075</v>
      </c>
      <c r="L332" s="1057">
        <v>44196</v>
      </c>
      <c r="M332" s="964">
        <f t="shared" si="10"/>
        <v>17.285714285714285</v>
      </c>
      <c r="N332" s="1058">
        <v>1</v>
      </c>
      <c r="O332" s="962" t="s">
        <v>723</v>
      </c>
      <c r="P332" s="364">
        <f t="shared" si="11"/>
        <v>1</v>
      </c>
      <c r="Q332" s="965" t="str">
        <f>IF(ISNUMBER(P332),IF(P332=100%,"CUMPLIDA",IF(AND(ISNUMBER(L332),ISNUMBER(CGR!$P$4)), IF(L332&lt;CGR!$P$4,"INCUMPLIDA","PROCESO"), "VERIFICAR FECHA")),"SIN VALOR AVANCE")</f>
        <v>CUMPLIDA</v>
      </c>
    </row>
    <row r="333" spans="1:17" ht="390.75" x14ac:dyDescent="0.2">
      <c r="A333" s="987" t="s">
        <v>19</v>
      </c>
      <c r="B333" s="988" t="s">
        <v>13</v>
      </c>
      <c r="C333" s="1263"/>
      <c r="D333" s="1263"/>
      <c r="E333" s="1262"/>
      <c r="F333" s="1262"/>
      <c r="G333" s="1262" t="s">
        <v>695</v>
      </c>
      <c r="H333" s="362" t="s">
        <v>682</v>
      </c>
      <c r="I333" s="962" t="s">
        <v>683</v>
      </c>
      <c r="J333" s="967">
        <v>1</v>
      </c>
      <c r="K333" s="1057">
        <v>45231</v>
      </c>
      <c r="L333" s="1057">
        <v>45504</v>
      </c>
      <c r="M333" s="964">
        <f t="shared" si="10"/>
        <v>39</v>
      </c>
      <c r="N333" s="1058">
        <v>1</v>
      </c>
      <c r="O333" s="1011" t="s">
        <v>701</v>
      </c>
      <c r="P333" s="364">
        <f t="shared" si="11"/>
        <v>1</v>
      </c>
      <c r="Q333" s="965" t="str">
        <f>IF(ISNUMBER(P333),IF(P333=100%,"CUMPLIDA",IF(AND(ISNUMBER(L333),ISNUMBER(CGR!$P$4)), IF(L333&lt;CGR!$P$4,"INCUMPLIDA","PROCESO"), "VERIFICAR FECHA")),"SIN VALOR AVANCE")</f>
        <v>CUMPLIDA</v>
      </c>
    </row>
    <row r="334" spans="1:17" ht="390.75" x14ac:dyDescent="0.2">
      <c r="A334" s="987" t="s">
        <v>19</v>
      </c>
      <c r="B334" s="988" t="s">
        <v>13</v>
      </c>
      <c r="C334" s="1263"/>
      <c r="D334" s="1263"/>
      <c r="E334" s="1262"/>
      <c r="F334" s="1262"/>
      <c r="G334" s="1262"/>
      <c r="H334" s="362" t="s">
        <v>685</v>
      </c>
      <c r="I334" s="962" t="s">
        <v>686</v>
      </c>
      <c r="J334" s="967">
        <v>1</v>
      </c>
      <c r="K334" s="1057">
        <v>45231</v>
      </c>
      <c r="L334" s="1057">
        <v>45504</v>
      </c>
      <c r="M334" s="964">
        <f t="shared" si="10"/>
        <v>39</v>
      </c>
      <c r="N334" s="1058">
        <v>1</v>
      </c>
      <c r="O334" s="1011" t="s">
        <v>701</v>
      </c>
      <c r="P334" s="364">
        <f t="shared" si="11"/>
        <v>1</v>
      </c>
      <c r="Q334" s="965" t="str">
        <f>IF(ISNUMBER(P334),IF(P334=100%,"CUMPLIDA",IF(AND(ISNUMBER(L334),ISNUMBER(CGR!$P$4)), IF(L334&lt;CGR!$P$4,"INCUMPLIDA","PROCESO"), "VERIFICAR FECHA")),"SIN VALOR AVANCE")</f>
        <v>CUMPLIDA</v>
      </c>
    </row>
    <row r="335" spans="1:17" ht="225.75" x14ac:dyDescent="0.2">
      <c r="A335" s="987" t="s">
        <v>19</v>
      </c>
      <c r="B335" s="988" t="s">
        <v>13</v>
      </c>
      <c r="C335" s="1263"/>
      <c r="D335" s="1263"/>
      <c r="E335" s="1262"/>
      <c r="F335" s="1262"/>
      <c r="G335" s="362" t="s">
        <v>97</v>
      </c>
      <c r="H335" s="362" t="s">
        <v>98</v>
      </c>
      <c r="I335" s="962" t="s">
        <v>99</v>
      </c>
      <c r="J335" s="967">
        <v>1</v>
      </c>
      <c r="K335" s="1060">
        <v>45323</v>
      </c>
      <c r="L335" s="1060">
        <v>45747</v>
      </c>
      <c r="M335" s="964">
        <f t="shared" si="10"/>
        <v>60.571428571428569</v>
      </c>
      <c r="N335" s="1058">
        <v>0</v>
      </c>
      <c r="O335" s="1011" t="s">
        <v>724</v>
      </c>
      <c r="P335" s="364">
        <f t="shared" si="11"/>
        <v>0</v>
      </c>
      <c r="Q335" s="965" t="str">
        <f>IF(ISNUMBER(P335),IF(P335=100%,"CUMPLIDA",IF(AND(ISNUMBER(L335),ISNUMBER(CGR!$P$4)), IF(L335&lt;CGR!$P$4,"INCUMPLIDA","PROCESO"), "VERIFICAR FECHA")),"SIN VALOR AVANCE")</f>
        <v>PROCESO</v>
      </c>
    </row>
    <row r="336" spans="1:17" ht="150.75" x14ac:dyDescent="0.2">
      <c r="A336" s="987" t="s">
        <v>19</v>
      </c>
      <c r="B336" s="988" t="s">
        <v>13</v>
      </c>
      <c r="C336" s="1263"/>
      <c r="D336" s="1263"/>
      <c r="E336" s="1262"/>
      <c r="F336" s="1262"/>
      <c r="G336" s="362" t="s">
        <v>101</v>
      </c>
      <c r="H336" s="362" t="s">
        <v>101</v>
      </c>
      <c r="I336" s="962" t="s">
        <v>102</v>
      </c>
      <c r="J336" s="967">
        <v>1</v>
      </c>
      <c r="K336" s="1060">
        <v>45323</v>
      </c>
      <c r="L336" s="1060">
        <v>45747</v>
      </c>
      <c r="M336" s="964">
        <f t="shared" si="10"/>
        <v>60.571428571428569</v>
      </c>
      <c r="N336" s="1058">
        <v>0</v>
      </c>
      <c r="O336" s="962" t="s">
        <v>717</v>
      </c>
      <c r="P336" s="364">
        <f t="shared" si="11"/>
        <v>0</v>
      </c>
      <c r="Q336" s="965" t="str">
        <f>IF(ISNUMBER(P336),IF(P336=100%,"CUMPLIDA",IF(AND(ISNUMBER(L336),ISNUMBER(CGR!$P$4)), IF(L336&lt;CGR!$P$4,"INCUMPLIDA","PROCESO"), "VERIFICAR FECHA")),"SIN VALOR AVANCE")</f>
        <v>PROCESO</v>
      </c>
    </row>
    <row r="337" spans="1:17" ht="165.75" x14ac:dyDescent="0.2">
      <c r="A337" s="987" t="s">
        <v>19</v>
      </c>
      <c r="B337" s="988" t="s">
        <v>13</v>
      </c>
      <c r="C337" s="1263"/>
      <c r="D337" s="1263"/>
      <c r="E337" s="1262"/>
      <c r="F337" s="1262"/>
      <c r="G337" s="362" t="s">
        <v>237</v>
      </c>
      <c r="H337" s="362" t="s">
        <v>238</v>
      </c>
      <c r="I337" s="962" t="s">
        <v>239</v>
      </c>
      <c r="J337" s="967">
        <v>1</v>
      </c>
      <c r="K337" s="1060">
        <v>45231</v>
      </c>
      <c r="L337" s="1060">
        <v>45747</v>
      </c>
      <c r="M337" s="964">
        <f t="shared" si="10"/>
        <v>73.714285714285708</v>
      </c>
      <c r="N337" s="1058">
        <v>0</v>
      </c>
      <c r="O337" s="962" t="s">
        <v>703</v>
      </c>
      <c r="P337" s="364">
        <f t="shared" si="11"/>
        <v>0</v>
      </c>
      <c r="Q337" s="965" t="str">
        <f>IF(ISNUMBER(P337),IF(P337=100%,"CUMPLIDA",IF(AND(ISNUMBER(L337),ISNUMBER(CGR!$P$4)), IF(L337&lt;CGR!$P$4,"INCUMPLIDA","PROCESO"), "VERIFICAR FECHA")),"SIN VALOR AVANCE")</f>
        <v>PROCESO</v>
      </c>
    </row>
    <row r="338" spans="1:17" ht="195.75" x14ac:dyDescent="0.2">
      <c r="A338" s="987" t="s">
        <v>19</v>
      </c>
      <c r="B338" s="988" t="s">
        <v>13</v>
      </c>
      <c r="C338" s="1263"/>
      <c r="D338" s="1263"/>
      <c r="E338" s="1262"/>
      <c r="F338" s="1262"/>
      <c r="G338" s="362" t="s">
        <v>104</v>
      </c>
      <c r="H338" s="362" t="s">
        <v>104</v>
      </c>
      <c r="I338" s="962" t="s">
        <v>247</v>
      </c>
      <c r="J338" s="967">
        <v>1</v>
      </c>
      <c r="K338" s="1060">
        <v>45323</v>
      </c>
      <c r="L338" s="1060">
        <v>45747</v>
      </c>
      <c r="M338" s="964">
        <f t="shared" si="10"/>
        <v>60.571428571428569</v>
      </c>
      <c r="N338" s="1058">
        <v>0</v>
      </c>
      <c r="O338" s="1011" t="s">
        <v>706</v>
      </c>
      <c r="P338" s="364">
        <f t="shared" si="11"/>
        <v>0</v>
      </c>
      <c r="Q338" s="965" t="str">
        <f>IF(ISNUMBER(P338),IF(P338=100%,"CUMPLIDA",IF(AND(ISNUMBER(L338),ISNUMBER(CGR!$P$4)), IF(L338&lt;CGR!$P$4,"INCUMPLIDA","PROCESO"), "VERIFICAR FECHA")),"SIN VALOR AVANCE")</f>
        <v>PROCESO</v>
      </c>
    </row>
    <row r="339" spans="1:17" ht="150.75" x14ac:dyDescent="0.2">
      <c r="A339" s="987" t="s">
        <v>19</v>
      </c>
      <c r="B339" s="988" t="s">
        <v>13</v>
      </c>
      <c r="C339" s="1263"/>
      <c r="D339" s="1263"/>
      <c r="E339" s="1262"/>
      <c r="F339" s="1262"/>
      <c r="G339" s="362" t="s">
        <v>106</v>
      </c>
      <c r="H339" s="362" t="s">
        <v>106</v>
      </c>
      <c r="I339" s="962" t="s">
        <v>107</v>
      </c>
      <c r="J339" s="967">
        <v>1</v>
      </c>
      <c r="K339" s="1060">
        <v>45231</v>
      </c>
      <c r="L339" s="1060">
        <v>45747</v>
      </c>
      <c r="M339" s="964">
        <f t="shared" si="10"/>
        <v>73.714285714285708</v>
      </c>
      <c r="N339" s="1058">
        <v>0</v>
      </c>
      <c r="O339" s="962" t="s">
        <v>717</v>
      </c>
      <c r="P339" s="364">
        <f t="shared" si="11"/>
        <v>0</v>
      </c>
      <c r="Q339" s="965" t="str">
        <f>IF(ISNUMBER(P339),IF(P339=100%,"CUMPLIDA",IF(AND(ISNUMBER(L339),ISNUMBER(CGR!$P$4)), IF(L339&lt;CGR!$P$4,"INCUMPLIDA","PROCESO"), "VERIFICAR FECHA")),"SIN VALOR AVANCE")</f>
        <v>PROCESO</v>
      </c>
    </row>
    <row r="340" spans="1:17" ht="360.75" x14ac:dyDescent="0.2">
      <c r="A340" s="987" t="s">
        <v>19</v>
      </c>
      <c r="B340" s="988" t="s">
        <v>13</v>
      </c>
      <c r="C340" s="1263"/>
      <c r="D340" s="1263"/>
      <c r="E340" s="1262"/>
      <c r="F340" s="1262"/>
      <c r="G340" s="362" t="s">
        <v>108</v>
      </c>
      <c r="H340" s="362" t="s">
        <v>108</v>
      </c>
      <c r="I340" s="962" t="s">
        <v>531</v>
      </c>
      <c r="J340" s="967">
        <v>1</v>
      </c>
      <c r="K340" s="1060">
        <v>45231</v>
      </c>
      <c r="L340" s="1060">
        <v>45808</v>
      </c>
      <c r="M340" s="964">
        <f t="shared" ref="M340:M403" si="12">(L340-K340)/7</f>
        <v>82.428571428571431</v>
      </c>
      <c r="N340" s="1058">
        <v>0</v>
      </c>
      <c r="O340" s="1011" t="s">
        <v>725</v>
      </c>
      <c r="P340" s="364">
        <f t="shared" si="11"/>
        <v>0</v>
      </c>
      <c r="Q340" s="965" t="str">
        <f>IF(ISNUMBER(P340),IF(P340=100%,"CUMPLIDA",IF(AND(ISNUMBER(L340),ISNUMBER(CGR!$P$4)), IF(L340&lt;CGR!$P$4,"INCUMPLIDA","PROCESO"), "VERIFICAR FECHA")),"SIN VALOR AVANCE")</f>
        <v>PROCESO</v>
      </c>
    </row>
    <row r="341" spans="1:17" ht="150.75" x14ac:dyDescent="0.2">
      <c r="A341" s="987" t="s">
        <v>19</v>
      </c>
      <c r="B341" s="988" t="s">
        <v>13</v>
      </c>
      <c r="C341" s="1263"/>
      <c r="D341" s="1263"/>
      <c r="E341" s="1262"/>
      <c r="F341" s="1262"/>
      <c r="G341" s="362" t="s">
        <v>110</v>
      </c>
      <c r="H341" s="362" t="s">
        <v>111</v>
      </c>
      <c r="I341" s="962" t="s">
        <v>112</v>
      </c>
      <c r="J341" s="967">
        <v>7</v>
      </c>
      <c r="K341" s="1060">
        <v>46024</v>
      </c>
      <c r="L341" s="1060">
        <v>46660</v>
      </c>
      <c r="M341" s="964">
        <f t="shared" si="12"/>
        <v>90.857142857142861</v>
      </c>
      <c r="N341" s="1058">
        <v>0</v>
      </c>
      <c r="O341" s="962" t="s">
        <v>717</v>
      </c>
      <c r="P341" s="364">
        <f t="shared" si="11"/>
        <v>0</v>
      </c>
      <c r="Q341" s="965" t="str">
        <f>IF(ISNUMBER(P341),IF(P341=100%,"CUMPLIDA",IF(AND(ISNUMBER(L341),ISNUMBER(CGR!$P$4)), IF(L341&lt;CGR!$P$4,"INCUMPLIDA","PROCESO"), "VERIFICAR FECHA")),"SIN VALOR AVANCE")</f>
        <v>PROCESO</v>
      </c>
    </row>
    <row r="342" spans="1:17" ht="210.75" x14ac:dyDescent="0.2">
      <c r="A342" s="987" t="s">
        <v>19</v>
      </c>
      <c r="B342" s="988" t="s">
        <v>13</v>
      </c>
      <c r="C342" s="1263"/>
      <c r="D342" s="1263"/>
      <c r="E342" s="1262"/>
      <c r="F342" s="1262"/>
      <c r="G342" s="362" t="s">
        <v>114</v>
      </c>
      <c r="H342" s="362" t="s">
        <v>115</v>
      </c>
      <c r="I342" s="962" t="s">
        <v>116</v>
      </c>
      <c r="J342" s="967">
        <v>1</v>
      </c>
      <c r="K342" s="1060">
        <v>46024</v>
      </c>
      <c r="L342" s="1060">
        <v>46660</v>
      </c>
      <c r="M342" s="964">
        <f t="shared" si="12"/>
        <v>90.857142857142861</v>
      </c>
      <c r="N342" s="1058">
        <v>0</v>
      </c>
      <c r="O342" s="1011" t="s">
        <v>702</v>
      </c>
      <c r="P342" s="364">
        <f t="shared" si="11"/>
        <v>0</v>
      </c>
      <c r="Q342" s="965" t="str">
        <f>IF(ISNUMBER(P342),IF(P342=100%,"CUMPLIDA",IF(AND(ISNUMBER(L342),ISNUMBER(CGR!$P$4)), IF(L342&lt;CGR!$P$4,"INCUMPLIDA","PROCESO"), "VERIFICAR FECHA")),"SIN VALOR AVANCE")</f>
        <v>PROCESO</v>
      </c>
    </row>
    <row r="343" spans="1:17" ht="405.75" x14ac:dyDescent="0.2">
      <c r="A343" s="987" t="s">
        <v>19</v>
      </c>
      <c r="B343" s="988" t="s">
        <v>13</v>
      </c>
      <c r="C343" s="1263"/>
      <c r="D343" s="1263"/>
      <c r="E343" s="1262"/>
      <c r="F343" s="1262"/>
      <c r="G343" s="362" t="s">
        <v>117</v>
      </c>
      <c r="H343" s="362" t="s">
        <v>118</v>
      </c>
      <c r="I343" s="962" t="s">
        <v>119</v>
      </c>
      <c r="J343" s="967">
        <v>2</v>
      </c>
      <c r="K343" s="1060">
        <v>46024</v>
      </c>
      <c r="L343" s="1060">
        <v>46660</v>
      </c>
      <c r="M343" s="964">
        <f t="shared" si="12"/>
        <v>90.857142857142861</v>
      </c>
      <c r="N343" s="1058">
        <v>0</v>
      </c>
      <c r="O343" s="1011" t="s">
        <v>726</v>
      </c>
      <c r="P343" s="364">
        <f t="shared" si="11"/>
        <v>0</v>
      </c>
      <c r="Q343" s="965" t="str">
        <f>IF(ISNUMBER(P343),IF(P343=100%,"CUMPLIDA",IF(AND(ISNUMBER(L343),ISNUMBER(CGR!$P$4)), IF(L343&lt;CGR!$P$4,"INCUMPLIDA","PROCESO"), "VERIFICAR FECHA")),"SIN VALOR AVANCE")</f>
        <v>PROCESO</v>
      </c>
    </row>
    <row r="344" spans="1:17" ht="135.75" customHeight="1" x14ac:dyDescent="0.2">
      <c r="A344" s="987" t="s">
        <v>19</v>
      </c>
      <c r="B344" s="988" t="s">
        <v>13</v>
      </c>
      <c r="C344" s="1263" t="s">
        <v>727</v>
      </c>
      <c r="D344" s="1263" t="s">
        <v>728</v>
      </c>
      <c r="E344" s="1262" t="s">
        <v>729</v>
      </c>
      <c r="F344" s="1262" t="s">
        <v>730</v>
      </c>
      <c r="G344" s="362" t="s">
        <v>731</v>
      </c>
      <c r="H344" s="362" t="s">
        <v>732</v>
      </c>
      <c r="I344" s="962" t="s">
        <v>733</v>
      </c>
      <c r="J344" s="963">
        <v>1</v>
      </c>
      <c r="K344" s="1057">
        <v>43770</v>
      </c>
      <c r="L344" s="1057">
        <v>43951</v>
      </c>
      <c r="M344" s="964">
        <f t="shared" si="12"/>
        <v>25.857142857142858</v>
      </c>
      <c r="N344" s="1058">
        <v>1</v>
      </c>
      <c r="O344" s="1003" t="s">
        <v>734</v>
      </c>
      <c r="P344" s="364">
        <f t="shared" si="11"/>
        <v>1</v>
      </c>
      <c r="Q344" s="965" t="str">
        <f>IF(ISNUMBER(P344),IF(P344=100%,"CUMPLIDA",IF(AND(ISNUMBER(L344),ISNUMBER(CGR!$P$4)), IF(L344&lt;CGR!$P$4,"INCUMPLIDA","PROCESO"), "VERIFICAR FECHA")),"SIN VALOR AVANCE")</f>
        <v>CUMPLIDA</v>
      </c>
    </row>
    <row r="345" spans="1:17" ht="165.75" x14ac:dyDescent="0.2">
      <c r="A345" s="987" t="s">
        <v>19</v>
      </c>
      <c r="B345" s="988" t="s">
        <v>13</v>
      </c>
      <c r="C345" s="1263"/>
      <c r="D345" s="1263"/>
      <c r="E345" s="1262"/>
      <c r="F345" s="1262"/>
      <c r="G345" s="362" t="s">
        <v>735</v>
      </c>
      <c r="H345" s="362" t="s">
        <v>736</v>
      </c>
      <c r="I345" s="962" t="s">
        <v>733</v>
      </c>
      <c r="J345" s="963">
        <v>1</v>
      </c>
      <c r="K345" s="1057">
        <v>43770</v>
      </c>
      <c r="L345" s="1057">
        <v>43951</v>
      </c>
      <c r="M345" s="964">
        <f t="shared" si="12"/>
        <v>25.857142857142858</v>
      </c>
      <c r="N345" s="1058">
        <v>1</v>
      </c>
      <c r="O345" s="1003" t="s">
        <v>734</v>
      </c>
      <c r="P345" s="364">
        <f t="shared" si="11"/>
        <v>1</v>
      </c>
      <c r="Q345" s="965" t="str">
        <f>IF(ISNUMBER(P345),IF(P345=100%,"CUMPLIDA",IF(AND(ISNUMBER(L345),ISNUMBER(CGR!$P$4)), IF(L345&lt;CGR!$P$4,"INCUMPLIDA","PROCESO"), "VERIFICAR FECHA")),"SIN VALOR AVANCE")</f>
        <v>CUMPLIDA</v>
      </c>
    </row>
    <row r="346" spans="1:17" ht="390.75" x14ac:dyDescent="0.2">
      <c r="A346" s="987" t="s">
        <v>19</v>
      </c>
      <c r="B346" s="988" t="s">
        <v>13</v>
      </c>
      <c r="C346" s="1263"/>
      <c r="D346" s="1263"/>
      <c r="E346" s="1262"/>
      <c r="F346" s="1262"/>
      <c r="G346" s="1278" t="s">
        <v>695</v>
      </c>
      <c r="H346" s="1008" t="s">
        <v>696</v>
      </c>
      <c r="I346" s="962" t="s">
        <v>697</v>
      </c>
      <c r="J346" s="963">
        <v>1</v>
      </c>
      <c r="K346" s="1057">
        <v>44013</v>
      </c>
      <c r="L346" s="1057">
        <v>44074</v>
      </c>
      <c r="M346" s="964">
        <f t="shared" si="12"/>
        <v>8.7142857142857135</v>
      </c>
      <c r="N346" s="1058">
        <v>1</v>
      </c>
      <c r="O346" s="962" t="s">
        <v>698</v>
      </c>
      <c r="P346" s="364">
        <f t="shared" si="11"/>
        <v>1</v>
      </c>
      <c r="Q346" s="965" t="str">
        <f>IF(ISNUMBER(P346),IF(P346=100%,"CUMPLIDA",IF(AND(ISNUMBER(L346),ISNUMBER(CGR!$P$4)), IF(L346&lt;CGR!$P$4,"INCUMPLIDA","PROCESO"), "VERIFICAR FECHA")),"SIN VALOR AVANCE")</f>
        <v>CUMPLIDA</v>
      </c>
    </row>
    <row r="347" spans="1:17" ht="360.75" x14ac:dyDescent="0.2">
      <c r="A347" s="987" t="s">
        <v>19</v>
      </c>
      <c r="B347" s="988" t="s">
        <v>13</v>
      </c>
      <c r="C347" s="1263"/>
      <c r="D347" s="1263"/>
      <c r="E347" s="1262"/>
      <c r="F347" s="1262"/>
      <c r="G347" s="1278"/>
      <c r="H347" s="1008" t="s">
        <v>699</v>
      </c>
      <c r="I347" s="962" t="s">
        <v>164</v>
      </c>
      <c r="J347" s="963">
        <v>1</v>
      </c>
      <c r="K347" s="1057">
        <v>44075</v>
      </c>
      <c r="L347" s="1057">
        <v>44196</v>
      </c>
      <c r="M347" s="964">
        <f t="shared" si="12"/>
        <v>17.285714285714285</v>
      </c>
      <c r="N347" s="1058">
        <v>1</v>
      </c>
      <c r="O347" s="962" t="s">
        <v>737</v>
      </c>
      <c r="P347" s="364">
        <f t="shared" si="11"/>
        <v>1</v>
      </c>
      <c r="Q347" s="965" t="str">
        <f>IF(ISNUMBER(P347),IF(P347=100%,"CUMPLIDA",IF(AND(ISNUMBER(L347),ISNUMBER(CGR!$P$4)), IF(L347&lt;CGR!$P$4,"INCUMPLIDA","PROCESO"), "VERIFICAR FECHA")),"SIN VALOR AVANCE")</f>
        <v>CUMPLIDA</v>
      </c>
    </row>
    <row r="348" spans="1:17" ht="390.75" x14ac:dyDescent="0.2">
      <c r="A348" s="987" t="s">
        <v>19</v>
      </c>
      <c r="B348" s="988" t="s">
        <v>13</v>
      </c>
      <c r="C348" s="1263"/>
      <c r="D348" s="1263"/>
      <c r="E348" s="1262"/>
      <c r="F348" s="1262"/>
      <c r="G348" s="1278"/>
      <c r="H348" s="362" t="s">
        <v>682</v>
      </c>
      <c r="I348" s="962" t="s">
        <v>683</v>
      </c>
      <c r="J348" s="967">
        <v>1</v>
      </c>
      <c r="K348" s="1057">
        <v>45231</v>
      </c>
      <c r="L348" s="1057">
        <v>45504</v>
      </c>
      <c r="M348" s="964">
        <f t="shared" si="12"/>
        <v>39</v>
      </c>
      <c r="N348" s="1058">
        <v>1</v>
      </c>
      <c r="O348" s="1011" t="s">
        <v>701</v>
      </c>
      <c r="P348" s="364">
        <f t="shared" si="11"/>
        <v>1</v>
      </c>
      <c r="Q348" s="965" t="str">
        <f>IF(ISNUMBER(P348),IF(P348=100%,"CUMPLIDA",IF(AND(ISNUMBER(L348),ISNUMBER(CGR!$P$4)), IF(L348&lt;CGR!$P$4,"INCUMPLIDA","PROCESO"), "VERIFICAR FECHA")),"SIN VALOR AVANCE")</f>
        <v>CUMPLIDA</v>
      </c>
    </row>
    <row r="349" spans="1:17" ht="390.75" x14ac:dyDescent="0.2">
      <c r="A349" s="987" t="s">
        <v>19</v>
      </c>
      <c r="B349" s="988" t="s">
        <v>13</v>
      </c>
      <c r="C349" s="1263"/>
      <c r="D349" s="1263"/>
      <c r="E349" s="1262"/>
      <c r="F349" s="1262"/>
      <c r="G349" s="1278"/>
      <c r="H349" s="362" t="s">
        <v>685</v>
      </c>
      <c r="I349" s="962" t="s">
        <v>686</v>
      </c>
      <c r="J349" s="967">
        <v>1</v>
      </c>
      <c r="K349" s="1057">
        <v>45231</v>
      </c>
      <c r="L349" s="1057">
        <v>45504</v>
      </c>
      <c r="M349" s="964">
        <f t="shared" si="12"/>
        <v>39</v>
      </c>
      <c r="N349" s="1058">
        <v>1</v>
      </c>
      <c r="O349" s="1011" t="s">
        <v>701</v>
      </c>
      <c r="P349" s="364">
        <f t="shared" si="11"/>
        <v>1</v>
      </c>
      <c r="Q349" s="965" t="str">
        <f>IF(ISNUMBER(P349),IF(P349=100%,"CUMPLIDA",IF(AND(ISNUMBER(L349),ISNUMBER(CGR!$P$4)), IF(L349&lt;CGR!$P$4,"INCUMPLIDA","PROCESO"), "VERIFICAR FECHA")),"SIN VALOR AVANCE")</f>
        <v>CUMPLIDA</v>
      </c>
    </row>
    <row r="350" spans="1:17" ht="210.75" x14ac:dyDescent="0.2">
      <c r="A350" s="987" t="s">
        <v>19</v>
      </c>
      <c r="B350" s="988" t="s">
        <v>13</v>
      </c>
      <c r="C350" s="1263"/>
      <c r="D350" s="1263"/>
      <c r="E350" s="1262"/>
      <c r="F350" s="1262"/>
      <c r="G350" s="362" t="s">
        <v>97</v>
      </c>
      <c r="H350" s="362" t="s">
        <v>98</v>
      </c>
      <c r="I350" s="962" t="s">
        <v>99</v>
      </c>
      <c r="J350" s="967">
        <v>1</v>
      </c>
      <c r="K350" s="1060">
        <v>45323</v>
      </c>
      <c r="L350" s="1060">
        <v>45747</v>
      </c>
      <c r="M350" s="964">
        <f t="shared" si="12"/>
        <v>60.571428571428569</v>
      </c>
      <c r="N350" s="1058">
        <v>0</v>
      </c>
      <c r="O350" s="1011" t="s">
        <v>702</v>
      </c>
      <c r="P350" s="364">
        <f t="shared" si="11"/>
        <v>0</v>
      </c>
      <c r="Q350" s="965" t="str">
        <f>IF(ISNUMBER(P350),IF(P350=100%,"CUMPLIDA",IF(AND(ISNUMBER(L350),ISNUMBER(CGR!$P$4)), IF(L350&lt;CGR!$P$4,"INCUMPLIDA","PROCESO"), "VERIFICAR FECHA")),"SIN VALOR AVANCE")</f>
        <v>PROCESO</v>
      </c>
    </row>
    <row r="351" spans="1:17" ht="150.75" x14ac:dyDescent="0.2">
      <c r="A351" s="987" t="s">
        <v>19</v>
      </c>
      <c r="B351" s="988" t="s">
        <v>13</v>
      </c>
      <c r="C351" s="1263"/>
      <c r="D351" s="1263"/>
      <c r="E351" s="1262"/>
      <c r="F351" s="1262"/>
      <c r="G351" s="362" t="s">
        <v>101</v>
      </c>
      <c r="H351" s="362" t="s">
        <v>101</v>
      </c>
      <c r="I351" s="962" t="s">
        <v>102</v>
      </c>
      <c r="J351" s="967">
        <v>1</v>
      </c>
      <c r="K351" s="1060">
        <v>45323</v>
      </c>
      <c r="L351" s="1060">
        <v>45747</v>
      </c>
      <c r="M351" s="964">
        <f t="shared" si="12"/>
        <v>60.571428571428569</v>
      </c>
      <c r="N351" s="1058">
        <v>0</v>
      </c>
      <c r="O351" s="962" t="s">
        <v>717</v>
      </c>
      <c r="P351" s="364">
        <f t="shared" si="11"/>
        <v>0</v>
      </c>
      <c r="Q351" s="965" t="str">
        <f>IF(ISNUMBER(P351),IF(P351=100%,"CUMPLIDA",IF(AND(ISNUMBER(L351),ISNUMBER(CGR!$P$4)), IF(L351&lt;CGR!$P$4,"INCUMPLIDA","PROCESO"), "VERIFICAR FECHA")),"SIN VALOR AVANCE")</f>
        <v>PROCESO</v>
      </c>
    </row>
    <row r="352" spans="1:17" ht="165.75" x14ac:dyDescent="0.2">
      <c r="A352" s="987" t="s">
        <v>19</v>
      </c>
      <c r="B352" s="988" t="s">
        <v>13</v>
      </c>
      <c r="C352" s="1263"/>
      <c r="D352" s="1263"/>
      <c r="E352" s="1262"/>
      <c r="F352" s="1262"/>
      <c r="G352" s="362" t="s">
        <v>237</v>
      </c>
      <c r="H352" s="362" t="s">
        <v>238</v>
      </c>
      <c r="I352" s="962" t="s">
        <v>239</v>
      </c>
      <c r="J352" s="967">
        <v>1</v>
      </c>
      <c r="K352" s="1060">
        <v>45231</v>
      </c>
      <c r="L352" s="1060">
        <v>45747</v>
      </c>
      <c r="M352" s="964">
        <f t="shared" si="12"/>
        <v>73.714285714285708</v>
      </c>
      <c r="N352" s="1058">
        <v>0</v>
      </c>
      <c r="O352" s="962" t="s">
        <v>703</v>
      </c>
      <c r="P352" s="364">
        <f t="shared" si="11"/>
        <v>0</v>
      </c>
      <c r="Q352" s="965" t="str">
        <f>IF(ISNUMBER(P352),IF(P352=100%,"CUMPLIDA",IF(AND(ISNUMBER(L352),ISNUMBER(CGR!$P$4)), IF(L352&lt;CGR!$P$4,"INCUMPLIDA","PROCESO"), "VERIFICAR FECHA")),"SIN VALOR AVANCE")</f>
        <v>PROCESO</v>
      </c>
    </row>
    <row r="353" spans="1:17" ht="210.75" x14ac:dyDescent="0.2">
      <c r="A353" s="987" t="s">
        <v>19</v>
      </c>
      <c r="B353" s="988" t="s">
        <v>13</v>
      </c>
      <c r="C353" s="1263"/>
      <c r="D353" s="1263"/>
      <c r="E353" s="1262"/>
      <c r="F353" s="1262"/>
      <c r="G353" s="362" t="s">
        <v>104</v>
      </c>
      <c r="H353" s="362" t="s">
        <v>104</v>
      </c>
      <c r="I353" s="962" t="s">
        <v>247</v>
      </c>
      <c r="J353" s="967">
        <v>1</v>
      </c>
      <c r="K353" s="1060">
        <v>45323</v>
      </c>
      <c r="L353" s="1060">
        <v>45747</v>
      </c>
      <c r="M353" s="964">
        <f t="shared" si="12"/>
        <v>60.571428571428569</v>
      </c>
      <c r="N353" s="1058">
        <v>0</v>
      </c>
      <c r="O353" s="1011" t="s">
        <v>702</v>
      </c>
      <c r="P353" s="364">
        <f t="shared" si="11"/>
        <v>0</v>
      </c>
      <c r="Q353" s="965" t="str">
        <f>IF(ISNUMBER(P353),IF(P353=100%,"CUMPLIDA",IF(AND(ISNUMBER(L353),ISNUMBER(CGR!$P$4)), IF(L353&lt;CGR!$P$4,"INCUMPLIDA","PROCESO"), "VERIFICAR FECHA")),"SIN VALOR AVANCE")</f>
        <v>PROCESO</v>
      </c>
    </row>
    <row r="354" spans="1:17" ht="165.75" x14ac:dyDescent="0.2">
      <c r="A354" s="987" t="s">
        <v>19</v>
      </c>
      <c r="B354" s="988" t="s">
        <v>13</v>
      </c>
      <c r="C354" s="1263"/>
      <c r="D354" s="1263"/>
      <c r="E354" s="1262"/>
      <c r="F354" s="1262"/>
      <c r="G354" s="362" t="s">
        <v>106</v>
      </c>
      <c r="H354" s="362" t="s">
        <v>106</v>
      </c>
      <c r="I354" s="962" t="s">
        <v>107</v>
      </c>
      <c r="J354" s="967">
        <v>1</v>
      </c>
      <c r="K354" s="1060">
        <v>45231</v>
      </c>
      <c r="L354" s="1060">
        <v>45747</v>
      </c>
      <c r="M354" s="964">
        <f t="shared" si="12"/>
        <v>73.714285714285708</v>
      </c>
      <c r="N354" s="1058">
        <v>0</v>
      </c>
      <c r="O354" s="962" t="s">
        <v>703</v>
      </c>
      <c r="P354" s="364">
        <f t="shared" si="11"/>
        <v>0</v>
      </c>
      <c r="Q354" s="965" t="str">
        <f>IF(ISNUMBER(P354),IF(P354=100%,"CUMPLIDA",IF(AND(ISNUMBER(L354),ISNUMBER(CGR!$P$4)), IF(L354&lt;CGR!$P$4,"INCUMPLIDA","PROCESO"), "VERIFICAR FECHA")),"SIN VALOR AVANCE")</f>
        <v>PROCESO</v>
      </c>
    </row>
    <row r="355" spans="1:17" ht="330.75" x14ac:dyDescent="0.2">
      <c r="A355" s="987" t="s">
        <v>19</v>
      </c>
      <c r="B355" s="988" t="s">
        <v>13</v>
      </c>
      <c r="C355" s="1263"/>
      <c r="D355" s="1263"/>
      <c r="E355" s="1262"/>
      <c r="F355" s="1262"/>
      <c r="G355" s="362" t="s">
        <v>108</v>
      </c>
      <c r="H355" s="362" t="s">
        <v>108</v>
      </c>
      <c r="I355" s="962" t="s">
        <v>531</v>
      </c>
      <c r="J355" s="967">
        <v>1</v>
      </c>
      <c r="K355" s="1060">
        <v>45231</v>
      </c>
      <c r="L355" s="1060">
        <v>45808</v>
      </c>
      <c r="M355" s="964">
        <f t="shared" si="12"/>
        <v>82.428571428571431</v>
      </c>
      <c r="N355" s="1058">
        <v>0</v>
      </c>
      <c r="O355" s="1011" t="s">
        <v>738</v>
      </c>
      <c r="P355" s="364">
        <f t="shared" si="11"/>
        <v>0</v>
      </c>
      <c r="Q355" s="965" t="str">
        <f>IF(ISNUMBER(P355),IF(P355=100%,"CUMPLIDA",IF(AND(ISNUMBER(L355),ISNUMBER(CGR!$P$4)), IF(L355&lt;CGR!$P$4,"INCUMPLIDA","PROCESO"), "VERIFICAR FECHA")),"SIN VALOR AVANCE")</f>
        <v>PROCESO</v>
      </c>
    </row>
    <row r="356" spans="1:17" ht="210.75" x14ac:dyDescent="0.2">
      <c r="A356" s="987" t="s">
        <v>19</v>
      </c>
      <c r="B356" s="988" t="s">
        <v>13</v>
      </c>
      <c r="C356" s="1263"/>
      <c r="D356" s="1263"/>
      <c r="E356" s="1262"/>
      <c r="F356" s="1262"/>
      <c r="G356" s="362" t="s">
        <v>110</v>
      </c>
      <c r="H356" s="362" t="s">
        <v>111</v>
      </c>
      <c r="I356" s="962" t="s">
        <v>112</v>
      </c>
      <c r="J356" s="967">
        <v>7</v>
      </c>
      <c r="K356" s="1060">
        <v>46024</v>
      </c>
      <c r="L356" s="1060">
        <v>46660</v>
      </c>
      <c r="M356" s="964">
        <f t="shared" si="12"/>
        <v>90.857142857142861</v>
      </c>
      <c r="N356" s="1058">
        <v>0</v>
      </c>
      <c r="O356" s="962" t="s">
        <v>739</v>
      </c>
      <c r="P356" s="364">
        <f t="shared" si="11"/>
        <v>0</v>
      </c>
      <c r="Q356" s="965" t="str">
        <f>IF(ISNUMBER(P356),IF(P356=100%,"CUMPLIDA",IF(AND(ISNUMBER(L356),ISNUMBER(CGR!$P$4)), IF(L356&lt;CGR!$P$4,"INCUMPLIDA","PROCESO"), "VERIFICAR FECHA")),"SIN VALOR AVANCE")</f>
        <v>PROCESO</v>
      </c>
    </row>
    <row r="357" spans="1:17" ht="210.75" x14ac:dyDescent="0.2">
      <c r="A357" s="987" t="s">
        <v>19</v>
      </c>
      <c r="B357" s="988" t="s">
        <v>13</v>
      </c>
      <c r="C357" s="1263"/>
      <c r="D357" s="1263"/>
      <c r="E357" s="1262"/>
      <c r="F357" s="1262"/>
      <c r="G357" s="362" t="s">
        <v>114</v>
      </c>
      <c r="H357" s="362" t="s">
        <v>115</v>
      </c>
      <c r="I357" s="962" t="s">
        <v>116</v>
      </c>
      <c r="J357" s="967">
        <v>1</v>
      </c>
      <c r="K357" s="1060">
        <v>46024</v>
      </c>
      <c r="L357" s="1060">
        <v>46660</v>
      </c>
      <c r="M357" s="964">
        <f t="shared" si="12"/>
        <v>90.857142857142861</v>
      </c>
      <c r="N357" s="1058">
        <v>0</v>
      </c>
      <c r="O357" s="1011" t="s">
        <v>702</v>
      </c>
      <c r="P357" s="364">
        <f t="shared" si="11"/>
        <v>0</v>
      </c>
      <c r="Q357" s="965" t="str">
        <f>IF(ISNUMBER(P357),IF(P357=100%,"CUMPLIDA",IF(AND(ISNUMBER(L357),ISNUMBER(CGR!$P$4)), IF(L357&lt;CGR!$P$4,"INCUMPLIDA","PROCESO"), "VERIFICAR FECHA")),"SIN VALOR AVANCE")</f>
        <v>PROCESO</v>
      </c>
    </row>
    <row r="358" spans="1:17" ht="405.75" x14ac:dyDescent="0.2">
      <c r="A358" s="987" t="s">
        <v>19</v>
      </c>
      <c r="B358" s="988" t="s">
        <v>13</v>
      </c>
      <c r="C358" s="1263"/>
      <c r="D358" s="1263"/>
      <c r="E358" s="1262"/>
      <c r="F358" s="1262"/>
      <c r="G358" s="362" t="s">
        <v>117</v>
      </c>
      <c r="H358" s="362" t="s">
        <v>118</v>
      </c>
      <c r="I358" s="962" t="s">
        <v>119</v>
      </c>
      <c r="J358" s="967">
        <v>2</v>
      </c>
      <c r="K358" s="1060">
        <v>46024</v>
      </c>
      <c r="L358" s="1060">
        <v>46660</v>
      </c>
      <c r="M358" s="964">
        <f t="shared" si="12"/>
        <v>90.857142857142861</v>
      </c>
      <c r="N358" s="1058">
        <v>0</v>
      </c>
      <c r="O358" s="1011" t="s">
        <v>726</v>
      </c>
      <c r="P358" s="364">
        <f t="shared" si="11"/>
        <v>0</v>
      </c>
      <c r="Q358" s="965" t="str">
        <f>IF(ISNUMBER(P358),IF(P358=100%,"CUMPLIDA",IF(AND(ISNUMBER(L358),ISNUMBER(CGR!$P$4)), IF(L358&lt;CGR!$P$4,"INCUMPLIDA","PROCESO"), "VERIFICAR FECHA")),"SIN VALOR AVANCE")</f>
        <v>PROCESO</v>
      </c>
    </row>
    <row r="359" spans="1:17" ht="135.75" customHeight="1" x14ac:dyDescent="0.2">
      <c r="A359" s="987" t="s">
        <v>19</v>
      </c>
      <c r="B359" s="988" t="s">
        <v>13</v>
      </c>
      <c r="C359" s="1263" t="s">
        <v>740</v>
      </c>
      <c r="D359" s="1263" t="s">
        <v>741</v>
      </c>
      <c r="E359" s="1262" t="s">
        <v>742</v>
      </c>
      <c r="F359" s="1274" t="s">
        <v>743</v>
      </c>
      <c r="G359" s="1274" t="s">
        <v>744</v>
      </c>
      <c r="H359" s="994" t="s">
        <v>745</v>
      </c>
      <c r="I359" s="995" t="s">
        <v>746</v>
      </c>
      <c r="J359" s="963">
        <v>1</v>
      </c>
      <c r="K359" s="1057">
        <v>44927</v>
      </c>
      <c r="L359" s="1057">
        <v>45504</v>
      </c>
      <c r="M359" s="964">
        <f t="shared" si="12"/>
        <v>82.428571428571431</v>
      </c>
      <c r="N359" s="1058">
        <v>1</v>
      </c>
      <c r="O359" s="962" t="s">
        <v>747</v>
      </c>
      <c r="P359" s="364">
        <f t="shared" si="11"/>
        <v>1</v>
      </c>
      <c r="Q359" s="965" t="str">
        <f>IF(ISNUMBER(P359),IF(P359=100%,"CUMPLIDA",IF(AND(ISNUMBER(L359),ISNUMBER(CGR!$P$4)), IF(L359&lt;CGR!$P$4,"INCUMPLIDA","PROCESO"), "VERIFICAR FECHA")),"SIN VALOR AVANCE")</f>
        <v>CUMPLIDA</v>
      </c>
    </row>
    <row r="360" spans="1:17" ht="210.75" x14ac:dyDescent="0.2">
      <c r="A360" s="987" t="s">
        <v>19</v>
      </c>
      <c r="B360" s="988" t="s">
        <v>13</v>
      </c>
      <c r="C360" s="1263"/>
      <c r="D360" s="1263"/>
      <c r="E360" s="1262"/>
      <c r="F360" s="1274"/>
      <c r="G360" s="1274"/>
      <c r="H360" s="994" t="s">
        <v>748</v>
      </c>
      <c r="I360" s="995" t="s">
        <v>749</v>
      </c>
      <c r="J360" s="963">
        <v>1</v>
      </c>
      <c r="K360" s="1057">
        <v>45139</v>
      </c>
      <c r="L360" s="1057">
        <v>46022</v>
      </c>
      <c r="M360" s="964">
        <f t="shared" si="12"/>
        <v>126.14285714285714</v>
      </c>
      <c r="N360" s="1058">
        <v>0</v>
      </c>
      <c r="O360" s="962" t="s">
        <v>750</v>
      </c>
      <c r="P360" s="364">
        <f t="shared" si="11"/>
        <v>0</v>
      </c>
      <c r="Q360" s="965" t="str">
        <f>IF(ISNUMBER(P360),IF(P360=100%,"CUMPLIDA",IF(AND(ISNUMBER(L360),ISNUMBER(CGR!$P$4)), IF(L360&lt;CGR!$P$4,"INCUMPLIDA","PROCESO"), "VERIFICAR FECHA")),"SIN VALOR AVANCE")</f>
        <v>PROCESO</v>
      </c>
    </row>
    <row r="361" spans="1:17" ht="165" customHeight="1" x14ac:dyDescent="0.2">
      <c r="A361" s="987" t="s">
        <v>19</v>
      </c>
      <c r="B361" s="988" t="s">
        <v>13</v>
      </c>
      <c r="C361" s="1263"/>
      <c r="D361" s="1263"/>
      <c r="E361" s="1262"/>
      <c r="F361" s="1274"/>
      <c r="G361" s="994" t="s">
        <v>751</v>
      </c>
      <c r="H361" s="994" t="s">
        <v>752</v>
      </c>
      <c r="I361" s="995" t="s">
        <v>753</v>
      </c>
      <c r="J361" s="963">
        <v>1</v>
      </c>
      <c r="K361" s="1057">
        <v>44562</v>
      </c>
      <c r="L361" s="1057">
        <v>44926</v>
      </c>
      <c r="M361" s="964">
        <f t="shared" si="12"/>
        <v>52</v>
      </c>
      <c r="N361" s="1058">
        <v>1</v>
      </c>
      <c r="O361" s="962" t="s">
        <v>754</v>
      </c>
      <c r="P361" s="364">
        <f t="shared" si="11"/>
        <v>1</v>
      </c>
      <c r="Q361" s="965" t="str">
        <f>IF(ISNUMBER(P361),IF(P361=100%,"CUMPLIDA",IF(AND(ISNUMBER(L361),ISNUMBER(CGR!$P$4)), IF(L361&lt;CGR!$P$4,"INCUMPLIDA","PROCESO"), "VERIFICAR FECHA")),"SIN VALOR AVANCE")</f>
        <v>CUMPLIDA</v>
      </c>
    </row>
    <row r="362" spans="1:17" ht="135.75" customHeight="1" x14ac:dyDescent="0.2">
      <c r="A362" s="987" t="s">
        <v>19</v>
      </c>
      <c r="B362" s="988" t="s">
        <v>13</v>
      </c>
      <c r="C362" s="1263" t="s">
        <v>740</v>
      </c>
      <c r="D362" s="1263" t="s">
        <v>741</v>
      </c>
      <c r="E362" s="1262" t="s">
        <v>755</v>
      </c>
      <c r="F362" s="1274" t="s">
        <v>756</v>
      </c>
      <c r="G362" s="1274" t="s">
        <v>744</v>
      </c>
      <c r="H362" s="994" t="s">
        <v>745</v>
      </c>
      <c r="I362" s="995" t="s">
        <v>746</v>
      </c>
      <c r="J362" s="963">
        <v>1</v>
      </c>
      <c r="K362" s="1057">
        <v>44927</v>
      </c>
      <c r="L362" s="1057">
        <v>45504</v>
      </c>
      <c r="M362" s="964">
        <f t="shared" si="12"/>
        <v>82.428571428571431</v>
      </c>
      <c r="N362" s="1058">
        <v>1</v>
      </c>
      <c r="O362" s="962" t="s">
        <v>747</v>
      </c>
      <c r="P362" s="364">
        <f t="shared" si="11"/>
        <v>1</v>
      </c>
      <c r="Q362" s="965" t="str">
        <f>IF(ISNUMBER(P362),IF(P362=100%,"CUMPLIDA",IF(AND(ISNUMBER(L362),ISNUMBER(CGR!$P$4)), IF(L362&lt;CGR!$P$4,"INCUMPLIDA","PROCESO"), "VERIFICAR FECHA")),"SIN VALOR AVANCE")</f>
        <v>CUMPLIDA</v>
      </c>
    </row>
    <row r="363" spans="1:17" ht="135.75" customHeight="1" x14ac:dyDescent="0.2">
      <c r="A363" s="987" t="s">
        <v>19</v>
      </c>
      <c r="B363" s="988" t="s">
        <v>13</v>
      </c>
      <c r="C363" s="1263"/>
      <c r="D363" s="1263"/>
      <c r="E363" s="1262"/>
      <c r="F363" s="1274" t="s">
        <v>756</v>
      </c>
      <c r="G363" s="1274"/>
      <c r="H363" s="994" t="s">
        <v>748</v>
      </c>
      <c r="I363" s="995" t="s">
        <v>749</v>
      </c>
      <c r="J363" s="963">
        <v>1</v>
      </c>
      <c r="K363" s="1057">
        <v>45139</v>
      </c>
      <c r="L363" s="1057">
        <v>46022</v>
      </c>
      <c r="M363" s="964">
        <f t="shared" si="12"/>
        <v>126.14285714285714</v>
      </c>
      <c r="N363" s="1058">
        <v>0</v>
      </c>
      <c r="O363" s="962" t="s">
        <v>750</v>
      </c>
      <c r="P363" s="364">
        <f t="shared" si="11"/>
        <v>0</v>
      </c>
      <c r="Q363" s="965" t="str">
        <f>IF(ISNUMBER(P363),IF(P363=100%,"CUMPLIDA",IF(AND(ISNUMBER(L363),ISNUMBER(CGR!$P$4)), IF(L363&lt;CGR!$P$4,"INCUMPLIDA","PROCESO"), "VERIFICAR FECHA")),"SIN VALOR AVANCE")</f>
        <v>PROCESO</v>
      </c>
    </row>
    <row r="364" spans="1:17" ht="75.75" customHeight="1" x14ac:dyDescent="0.2">
      <c r="A364" s="987" t="s">
        <v>19</v>
      </c>
      <c r="B364" s="988" t="s">
        <v>13</v>
      </c>
      <c r="C364" s="1263"/>
      <c r="D364" s="1263"/>
      <c r="E364" s="1262"/>
      <c r="F364" s="1274" t="s">
        <v>756</v>
      </c>
      <c r="G364" s="1274" t="s">
        <v>757</v>
      </c>
      <c r="H364" s="994" t="s">
        <v>758</v>
      </c>
      <c r="I364" s="995" t="s">
        <v>759</v>
      </c>
      <c r="J364" s="963">
        <v>1</v>
      </c>
      <c r="K364" s="1057">
        <v>44593</v>
      </c>
      <c r="L364" s="1057">
        <v>44742</v>
      </c>
      <c r="M364" s="964">
        <f t="shared" si="12"/>
        <v>21.285714285714285</v>
      </c>
      <c r="N364" s="1058">
        <v>1</v>
      </c>
      <c r="O364" s="962" t="s">
        <v>760</v>
      </c>
      <c r="P364" s="364">
        <f t="shared" si="11"/>
        <v>1</v>
      </c>
      <c r="Q364" s="965" t="str">
        <f>IF(ISNUMBER(P364),IF(P364=100%,"CUMPLIDA",IF(AND(ISNUMBER(L364),ISNUMBER(CGR!$P$4)), IF(L364&lt;CGR!$P$4,"INCUMPLIDA","PROCESO"), "VERIFICAR FECHA")),"SIN VALOR AVANCE")</f>
        <v>CUMPLIDA</v>
      </c>
    </row>
    <row r="365" spans="1:17" ht="90.75" customHeight="1" x14ac:dyDescent="0.2">
      <c r="A365" s="987" t="s">
        <v>19</v>
      </c>
      <c r="B365" s="988" t="s">
        <v>13</v>
      </c>
      <c r="C365" s="1263"/>
      <c r="D365" s="1263"/>
      <c r="E365" s="1262"/>
      <c r="F365" s="1274" t="s">
        <v>756</v>
      </c>
      <c r="G365" s="1274"/>
      <c r="H365" s="994" t="s">
        <v>761</v>
      </c>
      <c r="I365" s="995" t="s">
        <v>762</v>
      </c>
      <c r="J365" s="963">
        <v>1</v>
      </c>
      <c r="K365" s="1057">
        <v>44927</v>
      </c>
      <c r="L365" s="1057">
        <v>45138</v>
      </c>
      <c r="M365" s="964">
        <f t="shared" si="12"/>
        <v>30.142857142857142</v>
      </c>
      <c r="N365" s="1058">
        <v>1</v>
      </c>
      <c r="O365" s="962" t="s">
        <v>763</v>
      </c>
      <c r="P365" s="364">
        <f t="shared" si="11"/>
        <v>1</v>
      </c>
      <c r="Q365" s="965" t="str">
        <f>IF(ISNUMBER(P365),IF(P365=100%,"CUMPLIDA",IF(AND(ISNUMBER(L365),ISNUMBER(CGR!$P$4)), IF(L365&lt;CGR!$P$4,"INCUMPLIDA","PROCESO"), "VERIFICAR FECHA")),"SIN VALOR AVANCE")</f>
        <v>CUMPLIDA</v>
      </c>
    </row>
    <row r="366" spans="1:17" ht="165" x14ac:dyDescent="0.2">
      <c r="A366" s="987" t="s">
        <v>19</v>
      </c>
      <c r="B366" s="988" t="s">
        <v>13</v>
      </c>
      <c r="C366" s="1263"/>
      <c r="D366" s="1263"/>
      <c r="E366" s="1262"/>
      <c r="F366" s="1274" t="s">
        <v>756</v>
      </c>
      <c r="G366" s="994" t="s">
        <v>764</v>
      </c>
      <c r="H366" s="994" t="s">
        <v>752</v>
      </c>
      <c r="I366" s="995" t="s">
        <v>753</v>
      </c>
      <c r="J366" s="963">
        <v>1</v>
      </c>
      <c r="K366" s="1057">
        <v>44562</v>
      </c>
      <c r="L366" s="1057">
        <v>44926</v>
      </c>
      <c r="M366" s="964">
        <f t="shared" si="12"/>
        <v>52</v>
      </c>
      <c r="N366" s="1058">
        <v>1</v>
      </c>
      <c r="O366" s="962" t="s">
        <v>754</v>
      </c>
      <c r="P366" s="364">
        <f t="shared" si="11"/>
        <v>1</v>
      </c>
      <c r="Q366" s="965" t="str">
        <f>IF(ISNUMBER(P366),IF(P366=100%,"CUMPLIDA",IF(AND(ISNUMBER(L366),ISNUMBER(CGR!$P$4)), IF(L366&lt;CGR!$P$4,"INCUMPLIDA","PROCESO"), "VERIFICAR FECHA")),"SIN VALOR AVANCE")</f>
        <v>CUMPLIDA</v>
      </c>
    </row>
    <row r="367" spans="1:17" ht="375.75" x14ac:dyDescent="0.2">
      <c r="A367" s="987" t="s">
        <v>19</v>
      </c>
      <c r="B367" s="988" t="s">
        <v>13</v>
      </c>
      <c r="C367" s="1263" t="s">
        <v>740</v>
      </c>
      <c r="D367" s="1263" t="s">
        <v>741</v>
      </c>
      <c r="E367" s="1262" t="s">
        <v>765</v>
      </c>
      <c r="F367" s="1262" t="s">
        <v>766</v>
      </c>
      <c r="G367" s="1262" t="s">
        <v>695</v>
      </c>
      <c r="H367" s="362" t="s">
        <v>682</v>
      </c>
      <c r="I367" s="962" t="s">
        <v>683</v>
      </c>
      <c r="J367" s="967">
        <v>1</v>
      </c>
      <c r="K367" s="1057">
        <v>45231</v>
      </c>
      <c r="L367" s="1057">
        <v>45504</v>
      </c>
      <c r="M367" s="964">
        <f t="shared" si="12"/>
        <v>39</v>
      </c>
      <c r="N367" s="1058">
        <v>1</v>
      </c>
      <c r="O367" s="1011" t="s">
        <v>767</v>
      </c>
      <c r="P367" s="364">
        <f t="shared" si="11"/>
        <v>1</v>
      </c>
      <c r="Q367" s="965" t="str">
        <f>IF(ISNUMBER(P367),IF(P367=100%,"CUMPLIDA",IF(AND(ISNUMBER(L367),ISNUMBER(CGR!$P$4)), IF(L367&lt;CGR!$P$4,"INCUMPLIDA","PROCESO"), "VERIFICAR FECHA")),"SIN VALOR AVANCE")</f>
        <v>CUMPLIDA</v>
      </c>
    </row>
    <row r="368" spans="1:17" ht="375.75" x14ac:dyDescent="0.2">
      <c r="A368" s="987" t="s">
        <v>19</v>
      </c>
      <c r="B368" s="988" t="s">
        <v>13</v>
      </c>
      <c r="C368" s="1263"/>
      <c r="D368" s="1263"/>
      <c r="E368" s="1262"/>
      <c r="F368" s="1262"/>
      <c r="G368" s="1262"/>
      <c r="H368" s="362" t="s">
        <v>685</v>
      </c>
      <c r="I368" s="962" t="s">
        <v>686</v>
      </c>
      <c r="J368" s="967">
        <v>1</v>
      </c>
      <c r="K368" s="1057">
        <v>45231</v>
      </c>
      <c r="L368" s="1057">
        <v>45504</v>
      </c>
      <c r="M368" s="964">
        <f t="shared" si="12"/>
        <v>39</v>
      </c>
      <c r="N368" s="1058">
        <v>1</v>
      </c>
      <c r="O368" s="1011" t="s">
        <v>767</v>
      </c>
      <c r="P368" s="364">
        <f t="shared" si="11"/>
        <v>1</v>
      </c>
      <c r="Q368" s="965" t="str">
        <f>IF(ISNUMBER(P368),IF(P368=100%,"CUMPLIDA",IF(AND(ISNUMBER(L368),ISNUMBER(CGR!$P$4)), IF(L368&lt;CGR!$P$4,"INCUMPLIDA","PROCESO"), "VERIFICAR FECHA")),"SIN VALOR AVANCE")</f>
        <v>CUMPLIDA</v>
      </c>
    </row>
    <row r="369" spans="1:17" ht="195.75" x14ac:dyDescent="0.2">
      <c r="A369" s="987" t="s">
        <v>19</v>
      </c>
      <c r="B369" s="988" t="s">
        <v>13</v>
      </c>
      <c r="C369" s="1263"/>
      <c r="D369" s="1263"/>
      <c r="E369" s="1262"/>
      <c r="F369" s="1262"/>
      <c r="G369" s="362" t="s">
        <v>97</v>
      </c>
      <c r="H369" s="362" t="s">
        <v>98</v>
      </c>
      <c r="I369" s="962" t="s">
        <v>99</v>
      </c>
      <c r="J369" s="967">
        <v>1</v>
      </c>
      <c r="K369" s="1060">
        <v>45323</v>
      </c>
      <c r="L369" s="1060">
        <v>45747</v>
      </c>
      <c r="M369" s="964">
        <f t="shared" si="12"/>
        <v>60.571428571428569</v>
      </c>
      <c r="N369" s="1058">
        <v>0</v>
      </c>
      <c r="O369" s="1011" t="s">
        <v>768</v>
      </c>
      <c r="P369" s="364">
        <f t="shared" si="11"/>
        <v>0</v>
      </c>
      <c r="Q369" s="965" t="str">
        <f>IF(ISNUMBER(P369),IF(P369=100%,"CUMPLIDA",IF(AND(ISNUMBER(L369),ISNUMBER(CGR!$P$4)), IF(L369&lt;CGR!$P$4,"INCUMPLIDA","PROCESO"), "VERIFICAR FECHA")),"SIN VALOR AVANCE")</f>
        <v>PROCESO</v>
      </c>
    </row>
    <row r="370" spans="1:17" ht="165.75" x14ac:dyDescent="0.2">
      <c r="A370" s="987" t="s">
        <v>19</v>
      </c>
      <c r="B370" s="988" t="s">
        <v>13</v>
      </c>
      <c r="C370" s="1263"/>
      <c r="D370" s="1263"/>
      <c r="E370" s="1262"/>
      <c r="F370" s="1262"/>
      <c r="G370" s="362" t="s">
        <v>101</v>
      </c>
      <c r="H370" s="362" t="s">
        <v>101</v>
      </c>
      <c r="I370" s="962" t="s">
        <v>102</v>
      </c>
      <c r="J370" s="967">
        <v>1</v>
      </c>
      <c r="K370" s="1060">
        <v>45323</v>
      </c>
      <c r="L370" s="1060">
        <v>45747</v>
      </c>
      <c r="M370" s="964">
        <f t="shared" si="12"/>
        <v>60.571428571428569</v>
      </c>
      <c r="N370" s="1058">
        <v>0</v>
      </c>
      <c r="O370" s="962" t="s">
        <v>703</v>
      </c>
      <c r="P370" s="364">
        <f t="shared" si="11"/>
        <v>0</v>
      </c>
      <c r="Q370" s="965" t="str">
        <f>IF(ISNUMBER(P370),IF(P370=100%,"CUMPLIDA",IF(AND(ISNUMBER(L370),ISNUMBER(CGR!$P$4)), IF(L370&lt;CGR!$P$4,"INCUMPLIDA","PROCESO"), "VERIFICAR FECHA")),"SIN VALOR AVANCE")</f>
        <v>PROCESO</v>
      </c>
    </row>
    <row r="371" spans="1:17" ht="165.75" x14ac:dyDescent="0.2">
      <c r="A371" s="987" t="s">
        <v>19</v>
      </c>
      <c r="B371" s="988" t="s">
        <v>13</v>
      </c>
      <c r="C371" s="1263"/>
      <c r="D371" s="1263"/>
      <c r="E371" s="1262"/>
      <c r="F371" s="1262"/>
      <c r="G371" s="362" t="s">
        <v>237</v>
      </c>
      <c r="H371" s="362" t="s">
        <v>238</v>
      </c>
      <c r="I371" s="962" t="s">
        <v>239</v>
      </c>
      <c r="J371" s="967">
        <v>1</v>
      </c>
      <c r="K371" s="1060">
        <v>45231</v>
      </c>
      <c r="L371" s="1060">
        <v>45747</v>
      </c>
      <c r="M371" s="964">
        <f t="shared" si="12"/>
        <v>73.714285714285708</v>
      </c>
      <c r="N371" s="1058">
        <v>0</v>
      </c>
      <c r="O371" s="962" t="s">
        <v>703</v>
      </c>
      <c r="P371" s="364">
        <f t="shared" si="11"/>
        <v>0</v>
      </c>
      <c r="Q371" s="965" t="str">
        <f>IF(ISNUMBER(P371),IF(P371=100%,"CUMPLIDA",IF(AND(ISNUMBER(L371),ISNUMBER(CGR!$P$4)), IF(L371&lt;CGR!$P$4,"INCUMPLIDA","PROCESO"), "VERIFICAR FECHA")),"SIN VALOR AVANCE")</f>
        <v>PROCESO</v>
      </c>
    </row>
    <row r="372" spans="1:17" ht="195.75" x14ac:dyDescent="0.2">
      <c r="A372" s="987" t="s">
        <v>19</v>
      </c>
      <c r="B372" s="988" t="s">
        <v>13</v>
      </c>
      <c r="C372" s="1263"/>
      <c r="D372" s="1263"/>
      <c r="E372" s="1262"/>
      <c r="F372" s="1262"/>
      <c r="G372" s="362" t="s">
        <v>104</v>
      </c>
      <c r="H372" s="362" t="s">
        <v>104</v>
      </c>
      <c r="I372" s="962" t="s">
        <v>247</v>
      </c>
      <c r="J372" s="967">
        <v>1</v>
      </c>
      <c r="K372" s="1060">
        <v>45323</v>
      </c>
      <c r="L372" s="1060">
        <v>45747</v>
      </c>
      <c r="M372" s="964">
        <f t="shared" si="12"/>
        <v>60.571428571428569</v>
      </c>
      <c r="N372" s="1058">
        <v>0</v>
      </c>
      <c r="O372" s="1011" t="s">
        <v>768</v>
      </c>
      <c r="P372" s="364">
        <f t="shared" si="11"/>
        <v>0</v>
      </c>
      <c r="Q372" s="965" t="str">
        <f>IF(ISNUMBER(P372),IF(P372=100%,"CUMPLIDA",IF(AND(ISNUMBER(L372),ISNUMBER(CGR!$P$4)), IF(L372&lt;CGR!$P$4,"INCUMPLIDA","PROCESO"), "VERIFICAR FECHA")),"SIN VALOR AVANCE")</f>
        <v>PROCESO</v>
      </c>
    </row>
    <row r="373" spans="1:17" ht="165.75" x14ac:dyDescent="0.2">
      <c r="A373" s="987" t="s">
        <v>19</v>
      </c>
      <c r="B373" s="988" t="s">
        <v>13</v>
      </c>
      <c r="C373" s="1263"/>
      <c r="D373" s="1263"/>
      <c r="E373" s="1262"/>
      <c r="F373" s="1262"/>
      <c r="G373" s="362" t="s">
        <v>106</v>
      </c>
      <c r="H373" s="362" t="s">
        <v>106</v>
      </c>
      <c r="I373" s="962" t="s">
        <v>107</v>
      </c>
      <c r="J373" s="967">
        <v>1</v>
      </c>
      <c r="K373" s="1060">
        <v>45231</v>
      </c>
      <c r="L373" s="1060">
        <v>45747</v>
      </c>
      <c r="M373" s="964">
        <f t="shared" si="12"/>
        <v>73.714285714285708</v>
      </c>
      <c r="N373" s="1058">
        <v>0</v>
      </c>
      <c r="O373" s="962" t="s">
        <v>703</v>
      </c>
      <c r="P373" s="364">
        <f t="shared" si="11"/>
        <v>0</v>
      </c>
      <c r="Q373" s="965" t="str">
        <f>IF(ISNUMBER(P373),IF(P373=100%,"CUMPLIDA",IF(AND(ISNUMBER(L373),ISNUMBER(CGR!$P$4)), IF(L373&lt;CGR!$P$4,"INCUMPLIDA","PROCESO"), "VERIFICAR FECHA")),"SIN VALOR AVANCE")</f>
        <v>PROCESO</v>
      </c>
    </row>
    <row r="374" spans="1:17" ht="330.75" x14ac:dyDescent="0.2">
      <c r="A374" s="987" t="s">
        <v>19</v>
      </c>
      <c r="B374" s="988" t="s">
        <v>13</v>
      </c>
      <c r="C374" s="1263"/>
      <c r="D374" s="1263"/>
      <c r="E374" s="1262"/>
      <c r="F374" s="1262"/>
      <c r="G374" s="362" t="s">
        <v>108</v>
      </c>
      <c r="H374" s="362" t="s">
        <v>108</v>
      </c>
      <c r="I374" s="962" t="s">
        <v>531</v>
      </c>
      <c r="J374" s="967">
        <v>1</v>
      </c>
      <c r="K374" s="1060">
        <v>45231</v>
      </c>
      <c r="L374" s="1060">
        <v>45808</v>
      </c>
      <c r="M374" s="964">
        <f t="shared" si="12"/>
        <v>82.428571428571431</v>
      </c>
      <c r="N374" s="1058">
        <v>0</v>
      </c>
      <c r="O374" s="1011" t="s">
        <v>769</v>
      </c>
      <c r="P374" s="364">
        <f t="shared" si="11"/>
        <v>0</v>
      </c>
      <c r="Q374" s="965" t="str">
        <f>IF(ISNUMBER(P374),IF(P374=100%,"CUMPLIDA",IF(AND(ISNUMBER(L374),ISNUMBER(CGR!$P$4)), IF(L374&lt;CGR!$P$4,"INCUMPLIDA","PROCESO"), "VERIFICAR FECHA")),"SIN VALOR AVANCE")</f>
        <v>PROCESO</v>
      </c>
    </row>
    <row r="375" spans="1:17" ht="240.75" x14ac:dyDescent="0.2">
      <c r="A375" s="987" t="s">
        <v>19</v>
      </c>
      <c r="B375" s="988" t="s">
        <v>13</v>
      </c>
      <c r="C375" s="1263"/>
      <c r="D375" s="1263"/>
      <c r="E375" s="1262"/>
      <c r="F375" s="1262"/>
      <c r="G375" s="362" t="s">
        <v>110</v>
      </c>
      <c r="H375" s="362" t="s">
        <v>111</v>
      </c>
      <c r="I375" s="962" t="s">
        <v>112</v>
      </c>
      <c r="J375" s="967">
        <v>8</v>
      </c>
      <c r="K375" s="1060">
        <v>45839</v>
      </c>
      <c r="L375" s="1060">
        <v>46568</v>
      </c>
      <c r="M375" s="964">
        <f t="shared" si="12"/>
        <v>104.14285714285714</v>
      </c>
      <c r="N375" s="1058">
        <v>0</v>
      </c>
      <c r="O375" s="962" t="s">
        <v>770</v>
      </c>
      <c r="P375" s="364">
        <f t="shared" si="11"/>
        <v>0</v>
      </c>
      <c r="Q375" s="965" t="str">
        <f>IF(ISNUMBER(P375),IF(P375=100%,"CUMPLIDA",IF(AND(ISNUMBER(L375),ISNUMBER(CGR!$P$4)), IF(L375&lt;CGR!$P$4,"INCUMPLIDA","PROCESO"), "VERIFICAR FECHA")),"SIN VALOR AVANCE")</f>
        <v>PROCESO</v>
      </c>
    </row>
    <row r="376" spans="1:17" ht="180.75" x14ac:dyDescent="0.2">
      <c r="A376" s="987" t="s">
        <v>19</v>
      </c>
      <c r="B376" s="988" t="s">
        <v>13</v>
      </c>
      <c r="C376" s="1263"/>
      <c r="D376" s="1263"/>
      <c r="E376" s="1262"/>
      <c r="F376" s="1262"/>
      <c r="G376" s="362" t="s">
        <v>114</v>
      </c>
      <c r="H376" s="362" t="s">
        <v>115</v>
      </c>
      <c r="I376" s="962" t="s">
        <v>116</v>
      </c>
      <c r="J376" s="967">
        <v>1</v>
      </c>
      <c r="K376" s="1060">
        <v>45839</v>
      </c>
      <c r="L376" s="1060">
        <v>46568</v>
      </c>
      <c r="M376" s="964">
        <f t="shared" si="12"/>
        <v>104.14285714285714</v>
      </c>
      <c r="N376" s="1058">
        <v>0</v>
      </c>
      <c r="O376" s="1011" t="s">
        <v>771</v>
      </c>
      <c r="P376" s="364">
        <f t="shared" si="11"/>
        <v>0</v>
      </c>
      <c r="Q376" s="965" t="str">
        <f>IF(ISNUMBER(P376),IF(P376=100%,"CUMPLIDA",IF(AND(ISNUMBER(L376),ISNUMBER(CGR!$P$4)), IF(L376&lt;CGR!$P$4,"INCUMPLIDA","PROCESO"), "VERIFICAR FECHA")),"SIN VALOR AVANCE")</f>
        <v>PROCESO</v>
      </c>
    </row>
    <row r="377" spans="1:17" ht="375.75" x14ac:dyDescent="0.2">
      <c r="A377" s="987" t="s">
        <v>19</v>
      </c>
      <c r="B377" s="988" t="s">
        <v>13</v>
      </c>
      <c r="C377" s="1263"/>
      <c r="D377" s="1263"/>
      <c r="E377" s="1262"/>
      <c r="F377" s="1262"/>
      <c r="G377" s="362" t="s">
        <v>117</v>
      </c>
      <c r="H377" s="362" t="s">
        <v>118</v>
      </c>
      <c r="I377" s="962" t="s">
        <v>119</v>
      </c>
      <c r="J377" s="967">
        <v>2</v>
      </c>
      <c r="K377" s="1060">
        <v>45839</v>
      </c>
      <c r="L377" s="1060">
        <v>46568</v>
      </c>
      <c r="M377" s="964">
        <f t="shared" si="12"/>
        <v>104.14285714285714</v>
      </c>
      <c r="N377" s="1058">
        <v>0</v>
      </c>
      <c r="O377" s="1011" t="s">
        <v>772</v>
      </c>
      <c r="P377" s="364">
        <f t="shared" si="11"/>
        <v>0</v>
      </c>
      <c r="Q377" s="965" t="str">
        <f>IF(ISNUMBER(P377),IF(P377=100%,"CUMPLIDA",IF(AND(ISNUMBER(L377),ISNUMBER(CGR!$P$4)), IF(L377&lt;CGR!$P$4,"INCUMPLIDA","PROCESO"), "VERIFICAR FECHA")),"SIN VALOR AVANCE")</f>
        <v>PROCESO</v>
      </c>
    </row>
    <row r="378" spans="1:17" ht="360.75" x14ac:dyDescent="0.2">
      <c r="A378" s="987" t="s">
        <v>19</v>
      </c>
      <c r="B378" s="988" t="s">
        <v>13</v>
      </c>
      <c r="C378" s="1263" t="s">
        <v>740</v>
      </c>
      <c r="D378" s="1263" t="s">
        <v>741</v>
      </c>
      <c r="E378" s="1262" t="s">
        <v>773</v>
      </c>
      <c r="F378" s="1262" t="s">
        <v>774</v>
      </c>
      <c r="G378" s="1262" t="s">
        <v>695</v>
      </c>
      <c r="H378" s="362" t="s">
        <v>682</v>
      </c>
      <c r="I378" s="962" t="s">
        <v>683</v>
      </c>
      <c r="J378" s="967">
        <v>1</v>
      </c>
      <c r="K378" s="1057">
        <v>45231</v>
      </c>
      <c r="L378" s="1057">
        <v>45504</v>
      </c>
      <c r="M378" s="964">
        <f t="shared" si="12"/>
        <v>39</v>
      </c>
      <c r="N378" s="1058">
        <v>1</v>
      </c>
      <c r="O378" s="962" t="s">
        <v>775</v>
      </c>
      <c r="P378" s="364">
        <f t="shared" si="11"/>
        <v>1</v>
      </c>
      <c r="Q378" s="965" t="str">
        <f>IF(ISNUMBER(P378),IF(P378=100%,"CUMPLIDA",IF(AND(ISNUMBER(L378),ISNUMBER(CGR!$P$4)), IF(L378&lt;CGR!$P$4,"INCUMPLIDA","PROCESO"), "VERIFICAR FECHA")),"SIN VALOR AVANCE")</f>
        <v>CUMPLIDA</v>
      </c>
    </row>
    <row r="379" spans="1:17" ht="360.75" x14ac:dyDescent="0.2">
      <c r="A379" s="987" t="s">
        <v>19</v>
      </c>
      <c r="B379" s="988" t="s">
        <v>13</v>
      </c>
      <c r="C379" s="1263"/>
      <c r="D379" s="1263"/>
      <c r="E379" s="1262"/>
      <c r="F379" s="1262"/>
      <c r="G379" s="1262"/>
      <c r="H379" s="362" t="s">
        <v>685</v>
      </c>
      <c r="I379" s="962" t="s">
        <v>686</v>
      </c>
      <c r="J379" s="967">
        <v>1</v>
      </c>
      <c r="K379" s="1057">
        <v>45231</v>
      </c>
      <c r="L379" s="1057">
        <v>45504</v>
      </c>
      <c r="M379" s="964">
        <f t="shared" si="12"/>
        <v>39</v>
      </c>
      <c r="N379" s="1058">
        <v>1</v>
      </c>
      <c r="O379" s="962" t="s">
        <v>775</v>
      </c>
      <c r="P379" s="364">
        <f t="shared" si="11"/>
        <v>1</v>
      </c>
      <c r="Q379" s="965" t="str">
        <f>IF(ISNUMBER(P379),IF(P379=100%,"CUMPLIDA",IF(AND(ISNUMBER(L379),ISNUMBER(CGR!$P$4)), IF(L379&lt;CGR!$P$4,"INCUMPLIDA","PROCESO"), "VERIFICAR FECHA")),"SIN VALOR AVANCE")</f>
        <v>CUMPLIDA</v>
      </c>
    </row>
    <row r="380" spans="1:17" ht="180.75" x14ac:dyDescent="0.2">
      <c r="A380" s="987" t="s">
        <v>19</v>
      </c>
      <c r="B380" s="988" t="s">
        <v>13</v>
      </c>
      <c r="C380" s="1263"/>
      <c r="D380" s="1263"/>
      <c r="E380" s="1262"/>
      <c r="F380" s="1262"/>
      <c r="G380" s="362" t="s">
        <v>97</v>
      </c>
      <c r="H380" s="362" t="s">
        <v>98</v>
      </c>
      <c r="I380" s="962" t="s">
        <v>99</v>
      </c>
      <c r="J380" s="967">
        <v>1</v>
      </c>
      <c r="K380" s="1060">
        <v>45323</v>
      </c>
      <c r="L380" s="1060">
        <v>45747</v>
      </c>
      <c r="M380" s="964">
        <f t="shared" si="12"/>
        <v>60.571428571428569</v>
      </c>
      <c r="N380" s="1058">
        <v>0</v>
      </c>
      <c r="O380" s="962" t="s">
        <v>776</v>
      </c>
      <c r="P380" s="364">
        <f t="shared" si="11"/>
        <v>0</v>
      </c>
      <c r="Q380" s="965" t="str">
        <f>IF(ISNUMBER(P380),IF(P380=100%,"CUMPLIDA",IF(AND(ISNUMBER(L380),ISNUMBER(CGR!$P$4)), IF(L380&lt;CGR!$P$4,"INCUMPLIDA","PROCESO"), "VERIFICAR FECHA")),"SIN VALOR AVANCE")</f>
        <v>PROCESO</v>
      </c>
    </row>
    <row r="381" spans="1:17" ht="165.75" x14ac:dyDescent="0.2">
      <c r="A381" s="987" t="s">
        <v>19</v>
      </c>
      <c r="B381" s="988" t="s">
        <v>13</v>
      </c>
      <c r="C381" s="1263"/>
      <c r="D381" s="1263"/>
      <c r="E381" s="1262"/>
      <c r="F381" s="1262"/>
      <c r="G381" s="362" t="s">
        <v>101</v>
      </c>
      <c r="H381" s="362" t="s">
        <v>101</v>
      </c>
      <c r="I381" s="962" t="s">
        <v>102</v>
      </c>
      <c r="J381" s="967">
        <v>1</v>
      </c>
      <c r="K381" s="1060">
        <v>45323</v>
      </c>
      <c r="L381" s="1060">
        <v>45747</v>
      </c>
      <c r="M381" s="964">
        <f t="shared" si="12"/>
        <v>60.571428571428569</v>
      </c>
      <c r="N381" s="1058">
        <v>0</v>
      </c>
      <c r="O381" s="962" t="s">
        <v>703</v>
      </c>
      <c r="P381" s="364">
        <f t="shared" si="11"/>
        <v>0</v>
      </c>
      <c r="Q381" s="965" t="str">
        <f>IF(ISNUMBER(P381),IF(P381=100%,"CUMPLIDA",IF(AND(ISNUMBER(L381),ISNUMBER(CGR!$P$4)), IF(L381&lt;CGR!$P$4,"INCUMPLIDA","PROCESO"), "VERIFICAR FECHA")),"SIN VALOR AVANCE")</f>
        <v>PROCESO</v>
      </c>
    </row>
    <row r="382" spans="1:17" ht="165.75" x14ac:dyDescent="0.2">
      <c r="A382" s="987" t="s">
        <v>19</v>
      </c>
      <c r="B382" s="988" t="s">
        <v>13</v>
      </c>
      <c r="C382" s="1263"/>
      <c r="D382" s="1263"/>
      <c r="E382" s="1262"/>
      <c r="F382" s="1262"/>
      <c r="G382" s="362" t="s">
        <v>237</v>
      </c>
      <c r="H382" s="362" t="s">
        <v>238</v>
      </c>
      <c r="I382" s="962" t="s">
        <v>239</v>
      </c>
      <c r="J382" s="967">
        <v>1</v>
      </c>
      <c r="K382" s="1060">
        <v>45231</v>
      </c>
      <c r="L382" s="1060">
        <v>45747</v>
      </c>
      <c r="M382" s="964">
        <f t="shared" si="12"/>
        <v>73.714285714285708</v>
      </c>
      <c r="N382" s="1058">
        <v>0</v>
      </c>
      <c r="O382" s="962" t="s">
        <v>703</v>
      </c>
      <c r="P382" s="364">
        <f t="shared" si="11"/>
        <v>0</v>
      </c>
      <c r="Q382" s="965" t="str">
        <f>IF(ISNUMBER(P382),IF(P382=100%,"CUMPLIDA",IF(AND(ISNUMBER(L382),ISNUMBER(CGR!$P$4)), IF(L382&lt;CGR!$P$4,"INCUMPLIDA","PROCESO"), "VERIFICAR FECHA")),"SIN VALOR AVANCE")</f>
        <v>PROCESO</v>
      </c>
    </row>
    <row r="383" spans="1:17" ht="180.75" x14ac:dyDescent="0.2">
      <c r="A383" s="987" t="s">
        <v>19</v>
      </c>
      <c r="B383" s="988" t="s">
        <v>13</v>
      </c>
      <c r="C383" s="1263"/>
      <c r="D383" s="1263"/>
      <c r="E383" s="1262"/>
      <c r="F383" s="1262"/>
      <c r="G383" s="362" t="s">
        <v>104</v>
      </c>
      <c r="H383" s="362" t="s">
        <v>104</v>
      </c>
      <c r="I383" s="962" t="s">
        <v>247</v>
      </c>
      <c r="J383" s="967">
        <v>1</v>
      </c>
      <c r="K383" s="1060">
        <v>45323</v>
      </c>
      <c r="L383" s="1060">
        <v>45747</v>
      </c>
      <c r="M383" s="964">
        <f t="shared" si="12"/>
        <v>60.571428571428569</v>
      </c>
      <c r="N383" s="1058">
        <v>0</v>
      </c>
      <c r="O383" s="962" t="s">
        <v>776</v>
      </c>
      <c r="P383" s="364">
        <f t="shared" si="11"/>
        <v>0</v>
      </c>
      <c r="Q383" s="965" t="str">
        <f>IF(ISNUMBER(P383),IF(P383=100%,"CUMPLIDA",IF(AND(ISNUMBER(L383),ISNUMBER(CGR!$P$4)), IF(L383&lt;CGR!$P$4,"INCUMPLIDA","PROCESO"), "VERIFICAR FECHA")),"SIN VALOR AVANCE")</f>
        <v>PROCESO</v>
      </c>
    </row>
    <row r="384" spans="1:17" ht="180.75" x14ac:dyDescent="0.2">
      <c r="A384" s="987" t="s">
        <v>19</v>
      </c>
      <c r="B384" s="988" t="s">
        <v>13</v>
      </c>
      <c r="C384" s="1263"/>
      <c r="D384" s="1263" t="s">
        <v>741</v>
      </c>
      <c r="E384" s="1262"/>
      <c r="F384" s="1262"/>
      <c r="G384" s="362" t="s">
        <v>106</v>
      </c>
      <c r="H384" s="362" t="s">
        <v>106</v>
      </c>
      <c r="I384" s="962" t="s">
        <v>107</v>
      </c>
      <c r="J384" s="967">
        <v>1</v>
      </c>
      <c r="K384" s="1060">
        <v>45231</v>
      </c>
      <c r="L384" s="1060">
        <v>45747</v>
      </c>
      <c r="M384" s="964">
        <f t="shared" si="12"/>
        <v>73.714285714285708</v>
      </c>
      <c r="N384" s="1058">
        <v>0</v>
      </c>
      <c r="O384" s="962" t="s">
        <v>711</v>
      </c>
      <c r="P384" s="364">
        <f t="shared" si="11"/>
        <v>0</v>
      </c>
      <c r="Q384" s="965" t="str">
        <f>IF(ISNUMBER(P384),IF(P384=100%,"CUMPLIDA",IF(AND(ISNUMBER(L384),ISNUMBER(CGR!$P$4)), IF(L384&lt;CGR!$P$4,"INCUMPLIDA","PROCESO"), "VERIFICAR FECHA")),"SIN VALOR AVANCE")</f>
        <v>PROCESO</v>
      </c>
    </row>
    <row r="385" spans="1:17" ht="300.75" x14ac:dyDescent="0.2">
      <c r="A385" s="987" t="s">
        <v>19</v>
      </c>
      <c r="B385" s="988" t="s">
        <v>13</v>
      </c>
      <c r="C385" s="1263"/>
      <c r="D385" s="1263"/>
      <c r="E385" s="1262"/>
      <c r="F385" s="1262"/>
      <c r="G385" s="362" t="s">
        <v>108</v>
      </c>
      <c r="H385" s="362" t="s">
        <v>108</v>
      </c>
      <c r="I385" s="962" t="s">
        <v>531</v>
      </c>
      <c r="J385" s="967">
        <v>1</v>
      </c>
      <c r="K385" s="1060">
        <v>45231</v>
      </c>
      <c r="L385" s="1060">
        <v>45808</v>
      </c>
      <c r="M385" s="964">
        <f t="shared" si="12"/>
        <v>82.428571428571431</v>
      </c>
      <c r="N385" s="1058">
        <v>0</v>
      </c>
      <c r="O385" s="1011" t="s">
        <v>777</v>
      </c>
      <c r="P385" s="364">
        <f t="shared" si="11"/>
        <v>0</v>
      </c>
      <c r="Q385" s="965" t="str">
        <f>IF(ISNUMBER(P385),IF(P385=100%,"CUMPLIDA",IF(AND(ISNUMBER(L385),ISNUMBER(CGR!$P$4)), IF(L385&lt;CGR!$P$4,"INCUMPLIDA","PROCESO"), "VERIFICAR FECHA")),"SIN VALOR AVANCE")</f>
        <v>PROCESO</v>
      </c>
    </row>
    <row r="386" spans="1:17" ht="240.75" x14ac:dyDescent="0.2">
      <c r="A386" s="987" t="s">
        <v>19</v>
      </c>
      <c r="B386" s="988" t="s">
        <v>13</v>
      </c>
      <c r="C386" s="1263"/>
      <c r="D386" s="1263"/>
      <c r="E386" s="1262"/>
      <c r="F386" s="1262"/>
      <c r="G386" s="362" t="s">
        <v>110</v>
      </c>
      <c r="H386" s="362" t="s">
        <v>111</v>
      </c>
      <c r="I386" s="962" t="s">
        <v>112</v>
      </c>
      <c r="J386" s="967">
        <v>7</v>
      </c>
      <c r="K386" s="1060">
        <v>46024</v>
      </c>
      <c r="L386" s="1060">
        <v>46660</v>
      </c>
      <c r="M386" s="964">
        <f t="shared" si="12"/>
        <v>90.857142857142861</v>
      </c>
      <c r="N386" s="1058">
        <v>0</v>
      </c>
      <c r="O386" s="962" t="s">
        <v>778</v>
      </c>
      <c r="P386" s="364">
        <f t="shared" si="11"/>
        <v>0</v>
      </c>
      <c r="Q386" s="965" t="str">
        <f>IF(ISNUMBER(P386),IF(P386=100%,"CUMPLIDA",IF(AND(ISNUMBER(L386),ISNUMBER(CGR!$P$4)), IF(L386&lt;CGR!$P$4,"INCUMPLIDA","PROCESO"), "VERIFICAR FECHA")),"SIN VALOR AVANCE")</f>
        <v>PROCESO</v>
      </c>
    </row>
    <row r="387" spans="1:17" ht="195.75" x14ac:dyDescent="0.2">
      <c r="A387" s="987" t="s">
        <v>19</v>
      </c>
      <c r="B387" s="988" t="s">
        <v>13</v>
      </c>
      <c r="C387" s="1263"/>
      <c r="D387" s="1263" t="s">
        <v>741</v>
      </c>
      <c r="E387" s="1262"/>
      <c r="F387" s="1262"/>
      <c r="G387" s="362" t="s">
        <v>114</v>
      </c>
      <c r="H387" s="362" t="s">
        <v>115</v>
      </c>
      <c r="I387" s="962" t="s">
        <v>116</v>
      </c>
      <c r="J387" s="967">
        <v>1</v>
      </c>
      <c r="K387" s="1060">
        <v>46024</v>
      </c>
      <c r="L387" s="1060">
        <v>46660</v>
      </c>
      <c r="M387" s="964">
        <f t="shared" si="12"/>
        <v>90.857142857142861</v>
      </c>
      <c r="N387" s="1058">
        <v>0</v>
      </c>
      <c r="O387" s="1011" t="s">
        <v>768</v>
      </c>
      <c r="P387" s="364">
        <f t="shared" si="11"/>
        <v>0</v>
      </c>
      <c r="Q387" s="965" t="str">
        <f>IF(ISNUMBER(P387),IF(P387=100%,"CUMPLIDA",IF(AND(ISNUMBER(L387),ISNUMBER(CGR!$P$4)), IF(L387&lt;CGR!$P$4,"INCUMPLIDA","PROCESO"), "VERIFICAR FECHA")),"SIN VALOR AVANCE")</f>
        <v>PROCESO</v>
      </c>
    </row>
    <row r="388" spans="1:17" ht="390.75" x14ac:dyDescent="0.2">
      <c r="A388" s="987" t="s">
        <v>19</v>
      </c>
      <c r="B388" s="988" t="s">
        <v>13</v>
      </c>
      <c r="C388" s="1263"/>
      <c r="D388" s="1263" t="s">
        <v>741</v>
      </c>
      <c r="E388" s="1262"/>
      <c r="F388" s="1262"/>
      <c r="G388" s="362" t="s">
        <v>117</v>
      </c>
      <c r="H388" s="362" t="s">
        <v>118</v>
      </c>
      <c r="I388" s="962" t="s">
        <v>119</v>
      </c>
      <c r="J388" s="967">
        <v>2</v>
      </c>
      <c r="K388" s="1060">
        <v>46024</v>
      </c>
      <c r="L388" s="1060">
        <v>46660</v>
      </c>
      <c r="M388" s="964">
        <f t="shared" si="12"/>
        <v>90.857142857142861</v>
      </c>
      <c r="N388" s="1058">
        <v>0</v>
      </c>
      <c r="O388" s="1011" t="s">
        <v>779</v>
      </c>
      <c r="P388" s="364">
        <f t="shared" si="11"/>
        <v>0</v>
      </c>
      <c r="Q388" s="965" t="str">
        <f>IF(ISNUMBER(P388),IF(P388=100%,"CUMPLIDA",IF(AND(ISNUMBER(L388),ISNUMBER(CGR!$P$4)), IF(L388&lt;CGR!$P$4,"INCUMPLIDA","PROCESO"), "VERIFICAR FECHA")),"SIN VALOR AVANCE")</f>
        <v>PROCESO</v>
      </c>
    </row>
    <row r="389" spans="1:17" ht="375.75" x14ac:dyDescent="0.2">
      <c r="A389" s="987" t="s">
        <v>19</v>
      </c>
      <c r="B389" s="988" t="s">
        <v>13</v>
      </c>
      <c r="C389" s="1263" t="s">
        <v>740</v>
      </c>
      <c r="D389" s="1263" t="s">
        <v>741</v>
      </c>
      <c r="E389" s="1262" t="s">
        <v>780</v>
      </c>
      <c r="F389" s="1274" t="s">
        <v>781</v>
      </c>
      <c r="G389" s="1262" t="s">
        <v>695</v>
      </c>
      <c r="H389" s="362" t="s">
        <v>682</v>
      </c>
      <c r="I389" s="962" t="s">
        <v>683</v>
      </c>
      <c r="J389" s="967">
        <v>1</v>
      </c>
      <c r="K389" s="1057">
        <v>45231</v>
      </c>
      <c r="L389" s="1057">
        <v>45504</v>
      </c>
      <c r="M389" s="964">
        <f t="shared" si="12"/>
        <v>39</v>
      </c>
      <c r="N389" s="1058">
        <v>1</v>
      </c>
      <c r="O389" s="1011" t="s">
        <v>767</v>
      </c>
      <c r="P389" s="364">
        <f t="shared" si="11"/>
        <v>1</v>
      </c>
      <c r="Q389" s="965" t="str">
        <f>IF(ISNUMBER(P389),IF(P389=100%,"CUMPLIDA",IF(AND(ISNUMBER(L389),ISNUMBER(CGR!$P$4)), IF(L389&lt;CGR!$P$4,"INCUMPLIDA","PROCESO"), "VERIFICAR FECHA")),"SIN VALOR AVANCE")</f>
        <v>CUMPLIDA</v>
      </c>
    </row>
    <row r="390" spans="1:17" ht="375.75" x14ac:dyDescent="0.2">
      <c r="A390" s="987" t="s">
        <v>19</v>
      </c>
      <c r="B390" s="988" t="s">
        <v>13</v>
      </c>
      <c r="C390" s="1263"/>
      <c r="D390" s="1263"/>
      <c r="E390" s="1262"/>
      <c r="F390" s="1274"/>
      <c r="G390" s="1262"/>
      <c r="H390" s="362" t="s">
        <v>685</v>
      </c>
      <c r="I390" s="962" t="s">
        <v>686</v>
      </c>
      <c r="J390" s="967">
        <v>1</v>
      </c>
      <c r="K390" s="1057">
        <v>45231</v>
      </c>
      <c r="L390" s="1057">
        <v>45504</v>
      </c>
      <c r="M390" s="964">
        <f t="shared" si="12"/>
        <v>39</v>
      </c>
      <c r="N390" s="1058">
        <v>1</v>
      </c>
      <c r="O390" s="1011" t="s">
        <v>767</v>
      </c>
      <c r="P390" s="364">
        <f t="shared" si="11"/>
        <v>1</v>
      </c>
      <c r="Q390" s="965" t="str">
        <f>IF(ISNUMBER(P390),IF(P390=100%,"CUMPLIDA",IF(AND(ISNUMBER(L390),ISNUMBER(CGR!$P$4)), IF(L390&lt;CGR!$P$4,"INCUMPLIDA","PROCESO"), "VERIFICAR FECHA")),"SIN VALOR AVANCE")</f>
        <v>CUMPLIDA</v>
      </c>
    </row>
    <row r="391" spans="1:17" ht="210.75" x14ac:dyDescent="0.2">
      <c r="A391" s="987" t="s">
        <v>19</v>
      </c>
      <c r="B391" s="988" t="s">
        <v>13</v>
      </c>
      <c r="C391" s="1263"/>
      <c r="D391" s="1263"/>
      <c r="E391" s="1262"/>
      <c r="F391" s="1274"/>
      <c r="G391" s="362" t="s">
        <v>97</v>
      </c>
      <c r="H391" s="362" t="s">
        <v>98</v>
      </c>
      <c r="I391" s="962" t="s">
        <v>99</v>
      </c>
      <c r="J391" s="967">
        <v>1</v>
      </c>
      <c r="K391" s="1060">
        <v>45323</v>
      </c>
      <c r="L391" s="1060">
        <v>45747</v>
      </c>
      <c r="M391" s="964">
        <f t="shared" si="12"/>
        <v>60.571428571428569</v>
      </c>
      <c r="N391" s="1058">
        <v>0</v>
      </c>
      <c r="O391" s="1011" t="s">
        <v>782</v>
      </c>
      <c r="P391" s="364">
        <f t="shared" si="11"/>
        <v>0</v>
      </c>
      <c r="Q391" s="965" t="str">
        <f>IF(ISNUMBER(P391),IF(P391=100%,"CUMPLIDA",IF(AND(ISNUMBER(L391),ISNUMBER(CGR!$P$4)), IF(L391&lt;CGR!$P$4,"INCUMPLIDA","PROCESO"), "VERIFICAR FECHA")),"SIN VALOR AVANCE")</f>
        <v>PROCESO</v>
      </c>
    </row>
    <row r="392" spans="1:17" ht="165.75" x14ac:dyDescent="0.2">
      <c r="A392" s="987" t="s">
        <v>19</v>
      </c>
      <c r="B392" s="988" t="s">
        <v>13</v>
      </c>
      <c r="C392" s="1263"/>
      <c r="D392" s="1263"/>
      <c r="E392" s="1262"/>
      <c r="F392" s="1274"/>
      <c r="G392" s="362" t="s">
        <v>101</v>
      </c>
      <c r="H392" s="362" t="s">
        <v>101</v>
      </c>
      <c r="I392" s="962" t="s">
        <v>102</v>
      </c>
      <c r="J392" s="967">
        <v>1</v>
      </c>
      <c r="K392" s="1060">
        <v>45323</v>
      </c>
      <c r="L392" s="1060">
        <v>45747</v>
      </c>
      <c r="M392" s="964">
        <f t="shared" si="12"/>
        <v>60.571428571428569</v>
      </c>
      <c r="N392" s="1058">
        <v>0</v>
      </c>
      <c r="O392" s="962" t="s">
        <v>703</v>
      </c>
      <c r="P392" s="364">
        <f t="shared" si="11"/>
        <v>0</v>
      </c>
      <c r="Q392" s="965" t="str">
        <f>IF(ISNUMBER(P392),IF(P392=100%,"CUMPLIDA",IF(AND(ISNUMBER(L392),ISNUMBER(CGR!$P$4)), IF(L392&lt;CGR!$P$4,"INCUMPLIDA","PROCESO"), "VERIFICAR FECHA")),"SIN VALOR AVANCE")</f>
        <v>PROCESO</v>
      </c>
    </row>
    <row r="393" spans="1:17" ht="165.75" x14ac:dyDescent="0.2">
      <c r="A393" s="987" t="s">
        <v>19</v>
      </c>
      <c r="B393" s="988" t="s">
        <v>13</v>
      </c>
      <c r="C393" s="1263"/>
      <c r="D393" s="1263"/>
      <c r="E393" s="1262"/>
      <c r="F393" s="1274"/>
      <c r="G393" s="362" t="s">
        <v>237</v>
      </c>
      <c r="H393" s="362" t="s">
        <v>238</v>
      </c>
      <c r="I393" s="962" t="s">
        <v>239</v>
      </c>
      <c r="J393" s="967">
        <v>1</v>
      </c>
      <c r="K393" s="1060">
        <v>45231</v>
      </c>
      <c r="L393" s="1060">
        <v>45747</v>
      </c>
      <c r="M393" s="964">
        <f t="shared" si="12"/>
        <v>73.714285714285708</v>
      </c>
      <c r="N393" s="1058">
        <v>0</v>
      </c>
      <c r="O393" s="962" t="s">
        <v>703</v>
      </c>
      <c r="P393" s="364">
        <f t="shared" si="11"/>
        <v>0</v>
      </c>
      <c r="Q393" s="965" t="str">
        <f>IF(ISNUMBER(P393),IF(P393=100%,"CUMPLIDA",IF(AND(ISNUMBER(L393),ISNUMBER(CGR!$P$4)), IF(L393&lt;CGR!$P$4,"INCUMPLIDA","PROCESO"), "VERIFICAR FECHA")),"SIN VALOR AVANCE")</f>
        <v>PROCESO</v>
      </c>
    </row>
    <row r="394" spans="1:17" ht="180.75" x14ac:dyDescent="0.2">
      <c r="A394" s="987" t="s">
        <v>19</v>
      </c>
      <c r="B394" s="988" t="s">
        <v>13</v>
      </c>
      <c r="C394" s="1263"/>
      <c r="D394" s="1263"/>
      <c r="E394" s="1262"/>
      <c r="F394" s="1274"/>
      <c r="G394" s="362" t="s">
        <v>104</v>
      </c>
      <c r="H394" s="362" t="s">
        <v>104</v>
      </c>
      <c r="I394" s="962" t="s">
        <v>247</v>
      </c>
      <c r="J394" s="967">
        <v>1</v>
      </c>
      <c r="K394" s="1060">
        <v>45323</v>
      </c>
      <c r="L394" s="1060">
        <v>45747</v>
      </c>
      <c r="M394" s="964">
        <f t="shared" si="12"/>
        <v>60.571428571428569</v>
      </c>
      <c r="N394" s="1058">
        <v>0</v>
      </c>
      <c r="O394" s="1011" t="s">
        <v>771</v>
      </c>
      <c r="P394" s="364">
        <f t="shared" si="11"/>
        <v>0</v>
      </c>
      <c r="Q394" s="965" t="str">
        <f>IF(ISNUMBER(P394),IF(P394=100%,"CUMPLIDA",IF(AND(ISNUMBER(L394),ISNUMBER(CGR!$P$4)), IF(L394&lt;CGR!$P$4,"INCUMPLIDA","PROCESO"), "VERIFICAR FECHA")),"SIN VALOR AVANCE")</f>
        <v>PROCESO</v>
      </c>
    </row>
    <row r="395" spans="1:17" ht="180.75" x14ac:dyDescent="0.2">
      <c r="A395" s="987" t="s">
        <v>19</v>
      </c>
      <c r="B395" s="988" t="s">
        <v>13</v>
      </c>
      <c r="C395" s="1263"/>
      <c r="D395" s="1263"/>
      <c r="E395" s="1262"/>
      <c r="F395" s="1274"/>
      <c r="G395" s="362" t="s">
        <v>106</v>
      </c>
      <c r="H395" s="362" t="s">
        <v>106</v>
      </c>
      <c r="I395" s="962" t="s">
        <v>107</v>
      </c>
      <c r="J395" s="967">
        <v>1</v>
      </c>
      <c r="K395" s="1060">
        <v>45231</v>
      </c>
      <c r="L395" s="1060">
        <v>45747</v>
      </c>
      <c r="M395" s="964">
        <f t="shared" si="12"/>
        <v>73.714285714285708</v>
      </c>
      <c r="N395" s="1058">
        <v>0</v>
      </c>
      <c r="O395" s="962" t="s">
        <v>711</v>
      </c>
      <c r="P395" s="364">
        <f t="shared" ref="P395:P458" si="13">N395/J395</f>
        <v>0</v>
      </c>
      <c r="Q395" s="965" t="str">
        <f>IF(ISNUMBER(P395),IF(P395=100%,"CUMPLIDA",IF(AND(ISNUMBER(L395),ISNUMBER(CGR!$P$4)), IF(L395&lt;CGR!$P$4,"INCUMPLIDA","PROCESO"), "VERIFICAR FECHA")),"SIN VALOR AVANCE")</f>
        <v>PROCESO</v>
      </c>
    </row>
    <row r="396" spans="1:17" ht="345.75" x14ac:dyDescent="0.2">
      <c r="A396" s="987" t="s">
        <v>19</v>
      </c>
      <c r="B396" s="988" t="s">
        <v>13</v>
      </c>
      <c r="C396" s="1263"/>
      <c r="D396" s="1263"/>
      <c r="E396" s="1262"/>
      <c r="F396" s="1274"/>
      <c r="G396" s="362" t="s">
        <v>108</v>
      </c>
      <c r="H396" s="362" t="s">
        <v>108</v>
      </c>
      <c r="I396" s="962" t="s">
        <v>531</v>
      </c>
      <c r="J396" s="967">
        <v>1</v>
      </c>
      <c r="K396" s="1060">
        <v>45231</v>
      </c>
      <c r="L396" s="1060">
        <v>45808</v>
      </c>
      <c r="M396" s="964">
        <f t="shared" si="12"/>
        <v>82.428571428571431</v>
      </c>
      <c r="N396" s="1058">
        <v>0</v>
      </c>
      <c r="O396" s="1011" t="s">
        <v>718</v>
      </c>
      <c r="P396" s="364">
        <f t="shared" si="13"/>
        <v>0</v>
      </c>
      <c r="Q396" s="965" t="str">
        <f>IF(ISNUMBER(P396),IF(P396=100%,"CUMPLIDA",IF(AND(ISNUMBER(L396),ISNUMBER(CGR!$P$4)), IF(L396&lt;CGR!$P$4,"INCUMPLIDA","PROCESO"), "VERIFICAR FECHA")),"SIN VALOR AVANCE")</f>
        <v>PROCESO</v>
      </c>
    </row>
    <row r="397" spans="1:17" ht="255.75" x14ac:dyDescent="0.2">
      <c r="A397" s="987" t="s">
        <v>19</v>
      </c>
      <c r="B397" s="988" t="s">
        <v>13</v>
      </c>
      <c r="C397" s="1263"/>
      <c r="D397" s="1263" t="s">
        <v>741</v>
      </c>
      <c r="E397" s="1262"/>
      <c r="F397" s="1274"/>
      <c r="G397" s="362" t="s">
        <v>110</v>
      </c>
      <c r="H397" s="362" t="s">
        <v>111</v>
      </c>
      <c r="I397" s="962" t="s">
        <v>112</v>
      </c>
      <c r="J397" s="967">
        <v>8</v>
      </c>
      <c r="K397" s="1060">
        <v>45839</v>
      </c>
      <c r="L397" s="1060">
        <v>46568</v>
      </c>
      <c r="M397" s="964">
        <f t="shared" si="12"/>
        <v>104.14285714285714</v>
      </c>
      <c r="N397" s="1058">
        <v>0</v>
      </c>
      <c r="O397" s="962" t="s">
        <v>783</v>
      </c>
      <c r="P397" s="364">
        <f t="shared" si="13"/>
        <v>0</v>
      </c>
      <c r="Q397" s="965" t="str">
        <f>IF(ISNUMBER(P397),IF(P397=100%,"CUMPLIDA",IF(AND(ISNUMBER(L397),ISNUMBER(CGR!$P$4)), IF(L397&lt;CGR!$P$4,"INCUMPLIDA","PROCESO"), "VERIFICAR FECHA")),"SIN VALOR AVANCE")</f>
        <v>PROCESO</v>
      </c>
    </row>
    <row r="398" spans="1:17" ht="195.75" x14ac:dyDescent="0.2">
      <c r="A398" s="987" t="s">
        <v>19</v>
      </c>
      <c r="B398" s="988" t="s">
        <v>13</v>
      </c>
      <c r="C398" s="1263"/>
      <c r="D398" s="1263" t="s">
        <v>741</v>
      </c>
      <c r="E398" s="1262"/>
      <c r="F398" s="1274"/>
      <c r="G398" s="362" t="s">
        <v>114</v>
      </c>
      <c r="H398" s="362" t="s">
        <v>115</v>
      </c>
      <c r="I398" s="962" t="s">
        <v>116</v>
      </c>
      <c r="J398" s="967">
        <v>1</v>
      </c>
      <c r="K398" s="1060">
        <v>45839</v>
      </c>
      <c r="L398" s="1060">
        <v>46568</v>
      </c>
      <c r="M398" s="964">
        <f t="shared" si="12"/>
        <v>104.14285714285714</v>
      </c>
      <c r="N398" s="1058">
        <v>0</v>
      </c>
      <c r="O398" s="1011" t="s">
        <v>768</v>
      </c>
      <c r="P398" s="364">
        <f t="shared" si="13"/>
        <v>0</v>
      </c>
      <c r="Q398" s="965" t="str">
        <f>IF(ISNUMBER(P398),IF(P398=100%,"CUMPLIDA",IF(AND(ISNUMBER(L398),ISNUMBER(CGR!$P$4)), IF(L398&lt;CGR!$P$4,"INCUMPLIDA","PROCESO"), "VERIFICAR FECHA")),"SIN VALOR AVANCE")</f>
        <v>PROCESO</v>
      </c>
    </row>
    <row r="399" spans="1:17" ht="390.75" x14ac:dyDescent="0.2">
      <c r="A399" s="987" t="s">
        <v>19</v>
      </c>
      <c r="B399" s="988" t="s">
        <v>13</v>
      </c>
      <c r="C399" s="1263"/>
      <c r="D399" s="1263" t="s">
        <v>741</v>
      </c>
      <c r="E399" s="1262"/>
      <c r="F399" s="1274"/>
      <c r="G399" s="362" t="s">
        <v>117</v>
      </c>
      <c r="H399" s="362" t="s">
        <v>118</v>
      </c>
      <c r="I399" s="962" t="s">
        <v>119</v>
      </c>
      <c r="J399" s="967">
        <v>2</v>
      </c>
      <c r="K399" s="1060">
        <v>45839</v>
      </c>
      <c r="L399" s="1060">
        <v>46568</v>
      </c>
      <c r="M399" s="964">
        <f t="shared" si="12"/>
        <v>104.14285714285714</v>
      </c>
      <c r="N399" s="1058">
        <v>0</v>
      </c>
      <c r="O399" s="1011" t="s">
        <v>779</v>
      </c>
      <c r="P399" s="364">
        <f t="shared" si="13"/>
        <v>0</v>
      </c>
      <c r="Q399" s="965" t="str">
        <f>IF(ISNUMBER(P399),IF(P399=100%,"CUMPLIDA",IF(AND(ISNUMBER(L399),ISNUMBER(CGR!$P$4)), IF(L399&lt;CGR!$P$4,"INCUMPLIDA","PROCESO"), "VERIFICAR FECHA")),"SIN VALOR AVANCE")</f>
        <v>PROCESO</v>
      </c>
    </row>
    <row r="400" spans="1:17" ht="180.75" x14ac:dyDescent="0.2">
      <c r="A400" s="987" t="s">
        <v>19</v>
      </c>
      <c r="B400" s="988" t="s">
        <v>13</v>
      </c>
      <c r="C400" s="1263" t="s">
        <v>740</v>
      </c>
      <c r="D400" s="1263" t="s">
        <v>741</v>
      </c>
      <c r="E400" s="1262" t="s">
        <v>784</v>
      </c>
      <c r="F400" s="1274" t="s">
        <v>785</v>
      </c>
      <c r="G400" s="994" t="s">
        <v>786</v>
      </c>
      <c r="H400" s="994" t="s">
        <v>787</v>
      </c>
      <c r="I400" s="995" t="s">
        <v>327</v>
      </c>
      <c r="J400" s="963">
        <v>1</v>
      </c>
      <c r="K400" s="1057">
        <v>44928</v>
      </c>
      <c r="L400" s="1057">
        <v>45473</v>
      </c>
      <c r="M400" s="964">
        <f t="shared" si="12"/>
        <v>77.857142857142861</v>
      </c>
      <c r="N400" s="1058">
        <v>1</v>
      </c>
      <c r="O400" s="962" t="s">
        <v>788</v>
      </c>
      <c r="P400" s="364">
        <f t="shared" si="13"/>
        <v>1</v>
      </c>
      <c r="Q400" s="965" t="str">
        <f>IF(ISNUMBER(P400),IF(P400=100%,"CUMPLIDA",IF(AND(ISNUMBER(L400),ISNUMBER(CGR!$P$4)), IF(L400&lt;CGR!$P$4,"INCUMPLIDA","PROCESO"), "VERIFICAR FECHA")),"SIN VALOR AVANCE")</f>
        <v>CUMPLIDA</v>
      </c>
    </row>
    <row r="401" spans="1:17" ht="300.75" x14ac:dyDescent="0.2">
      <c r="A401" s="987" t="s">
        <v>19</v>
      </c>
      <c r="B401" s="988" t="s">
        <v>13</v>
      </c>
      <c r="C401" s="1263"/>
      <c r="D401" s="1263" t="s">
        <v>741</v>
      </c>
      <c r="E401" s="1262"/>
      <c r="F401" s="1274"/>
      <c r="G401" s="1274" t="s">
        <v>789</v>
      </c>
      <c r="H401" s="994" t="s">
        <v>790</v>
      </c>
      <c r="I401" s="995" t="s">
        <v>791</v>
      </c>
      <c r="J401" s="963">
        <v>1</v>
      </c>
      <c r="K401" s="1057">
        <v>44562</v>
      </c>
      <c r="L401" s="1057">
        <v>44742</v>
      </c>
      <c r="M401" s="964">
        <f t="shared" si="12"/>
        <v>25.714285714285715</v>
      </c>
      <c r="N401" s="1058">
        <v>1</v>
      </c>
      <c r="O401" s="962" t="s">
        <v>792</v>
      </c>
      <c r="P401" s="364">
        <f t="shared" si="13"/>
        <v>1</v>
      </c>
      <c r="Q401" s="965" t="str">
        <f>IF(ISNUMBER(P401),IF(P401=100%,"CUMPLIDA",IF(AND(ISNUMBER(L401),ISNUMBER(CGR!$P$4)), IF(L401&lt;CGR!$P$4,"INCUMPLIDA","PROCESO"), "VERIFICAR FECHA")),"SIN VALOR AVANCE")</f>
        <v>CUMPLIDA</v>
      </c>
    </row>
    <row r="402" spans="1:17" ht="300.75" x14ac:dyDescent="0.2">
      <c r="A402" s="987" t="s">
        <v>19</v>
      </c>
      <c r="B402" s="988" t="s">
        <v>13</v>
      </c>
      <c r="C402" s="1263"/>
      <c r="D402" s="1263" t="s">
        <v>741</v>
      </c>
      <c r="E402" s="1262"/>
      <c r="F402" s="1274"/>
      <c r="G402" s="1274"/>
      <c r="H402" s="1274" t="s">
        <v>793</v>
      </c>
      <c r="I402" s="995" t="s">
        <v>794</v>
      </c>
      <c r="J402" s="963">
        <v>1</v>
      </c>
      <c r="K402" s="1057">
        <v>44835</v>
      </c>
      <c r="L402" s="1057">
        <v>44926</v>
      </c>
      <c r="M402" s="964">
        <f t="shared" si="12"/>
        <v>13</v>
      </c>
      <c r="N402" s="1058">
        <v>1</v>
      </c>
      <c r="O402" s="962" t="s">
        <v>792</v>
      </c>
      <c r="P402" s="364">
        <f t="shared" si="13"/>
        <v>1</v>
      </c>
      <c r="Q402" s="965" t="str">
        <f>IF(ISNUMBER(P402),IF(P402=100%,"CUMPLIDA",IF(AND(ISNUMBER(L402),ISNUMBER(CGR!$P$4)), IF(L402&lt;CGR!$P$4,"INCUMPLIDA","PROCESO"), "VERIFICAR FECHA")),"SIN VALOR AVANCE")</f>
        <v>CUMPLIDA</v>
      </c>
    </row>
    <row r="403" spans="1:17" ht="300.75" x14ac:dyDescent="0.2">
      <c r="A403" s="987" t="s">
        <v>19</v>
      </c>
      <c r="B403" s="988" t="s">
        <v>13</v>
      </c>
      <c r="C403" s="1263"/>
      <c r="D403" s="1263" t="s">
        <v>741</v>
      </c>
      <c r="E403" s="1262"/>
      <c r="F403" s="1274"/>
      <c r="G403" s="1274"/>
      <c r="H403" s="1274"/>
      <c r="I403" s="995" t="s">
        <v>795</v>
      </c>
      <c r="J403" s="963">
        <v>1</v>
      </c>
      <c r="K403" s="1057">
        <v>45292</v>
      </c>
      <c r="L403" s="1057">
        <v>45657</v>
      </c>
      <c r="M403" s="964">
        <f t="shared" si="12"/>
        <v>52.142857142857146</v>
      </c>
      <c r="N403" s="1058">
        <v>1</v>
      </c>
      <c r="O403" s="962" t="s">
        <v>792</v>
      </c>
      <c r="P403" s="364">
        <f t="shared" si="13"/>
        <v>1</v>
      </c>
      <c r="Q403" s="965" t="str">
        <f>IF(ISNUMBER(P403),IF(P403=100%,"CUMPLIDA",IF(AND(ISNUMBER(L403),ISNUMBER(CGR!$P$4)), IF(L403&lt;CGR!$P$4,"INCUMPLIDA","PROCESO"), "VERIFICAR FECHA")),"SIN VALOR AVANCE")</f>
        <v>CUMPLIDA</v>
      </c>
    </row>
    <row r="404" spans="1:17" ht="360.75" x14ac:dyDescent="0.2">
      <c r="A404" s="987" t="s">
        <v>19</v>
      </c>
      <c r="B404" s="988" t="s">
        <v>13</v>
      </c>
      <c r="C404" s="1267" t="s">
        <v>796</v>
      </c>
      <c r="D404" s="1267" t="s">
        <v>797</v>
      </c>
      <c r="E404" s="1278" t="s">
        <v>798</v>
      </c>
      <c r="F404" s="1278" t="s">
        <v>799</v>
      </c>
      <c r="G404" s="362" t="s">
        <v>800</v>
      </c>
      <c r="H404" s="1008" t="s">
        <v>699</v>
      </c>
      <c r="I404" s="962" t="s">
        <v>164</v>
      </c>
      <c r="J404" s="963">
        <v>1</v>
      </c>
      <c r="K404" s="1057">
        <v>44044</v>
      </c>
      <c r="L404" s="1057">
        <v>44196</v>
      </c>
      <c r="M404" s="964">
        <f t="shared" ref="M404:M467" si="14">(L404-K404)/7</f>
        <v>21.714285714285715</v>
      </c>
      <c r="N404" s="1058">
        <v>1</v>
      </c>
      <c r="O404" s="962" t="s">
        <v>801</v>
      </c>
      <c r="P404" s="364">
        <f t="shared" si="13"/>
        <v>1</v>
      </c>
      <c r="Q404" s="965" t="str">
        <f>IF(ISNUMBER(P404),IF(P404=100%,"CUMPLIDA",IF(AND(ISNUMBER(L404),ISNUMBER(CGR!$P$4)), IF(L404&lt;CGR!$P$4,"INCUMPLIDA","PROCESO"), "VERIFICAR FECHA")),"SIN VALOR AVANCE")</f>
        <v>CUMPLIDA</v>
      </c>
    </row>
    <row r="405" spans="1:17" ht="75.75" customHeight="1" x14ac:dyDescent="0.2">
      <c r="A405" s="987" t="s">
        <v>19</v>
      </c>
      <c r="B405" s="988" t="s">
        <v>13</v>
      </c>
      <c r="C405" s="1267"/>
      <c r="D405" s="1267"/>
      <c r="E405" s="1278"/>
      <c r="F405" s="1278"/>
      <c r="G405" s="1262" t="s">
        <v>800</v>
      </c>
      <c r="H405" s="362" t="s">
        <v>682</v>
      </c>
      <c r="I405" s="962" t="s">
        <v>683</v>
      </c>
      <c r="J405" s="967">
        <v>1</v>
      </c>
      <c r="K405" s="1057">
        <v>45231</v>
      </c>
      <c r="L405" s="1057">
        <v>45504</v>
      </c>
      <c r="M405" s="964">
        <f t="shared" si="14"/>
        <v>39</v>
      </c>
      <c r="N405" s="1058">
        <v>1</v>
      </c>
      <c r="O405" s="1011" t="s">
        <v>802</v>
      </c>
      <c r="P405" s="364">
        <f t="shared" si="13"/>
        <v>1</v>
      </c>
      <c r="Q405" s="965" t="str">
        <f>IF(ISNUMBER(P405),IF(P405=100%,"CUMPLIDA",IF(AND(ISNUMBER(L405),ISNUMBER(CGR!$P$4)), IF(L405&lt;CGR!$P$4,"INCUMPLIDA","PROCESO"), "VERIFICAR FECHA")),"SIN VALOR AVANCE")</f>
        <v>CUMPLIDA</v>
      </c>
    </row>
    <row r="406" spans="1:17" ht="345.75" x14ac:dyDescent="0.2">
      <c r="A406" s="987" t="s">
        <v>19</v>
      </c>
      <c r="B406" s="988" t="s">
        <v>13</v>
      </c>
      <c r="C406" s="1267"/>
      <c r="D406" s="1267"/>
      <c r="E406" s="1278"/>
      <c r="F406" s="1278"/>
      <c r="G406" s="1262"/>
      <c r="H406" s="362" t="s">
        <v>685</v>
      </c>
      <c r="I406" s="962" t="s">
        <v>686</v>
      </c>
      <c r="J406" s="967">
        <v>1</v>
      </c>
      <c r="K406" s="1057">
        <v>45231</v>
      </c>
      <c r="L406" s="1057">
        <v>45504</v>
      </c>
      <c r="M406" s="964">
        <f t="shared" si="14"/>
        <v>39</v>
      </c>
      <c r="N406" s="1058">
        <v>1</v>
      </c>
      <c r="O406" s="1011" t="s">
        <v>803</v>
      </c>
      <c r="P406" s="364">
        <f t="shared" si="13"/>
        <v>1</v>
      </c>
      <c r="Q406" s="965" t="str">
        <f>IF(ISNUMBER(P406),IF(P406=100%,"CUMPLIDA",IF(AND(ISNUMBER(L406),ISNUMBER(CGR!$P$4)), IF(L406&lt;CGR!$P$4,"INCUMPLIDA","PROCESO"), "VERIFICAR FECHA")),"SIN VALOR AVANCE")</f>
        <v>CUMPLIDA</v>
      </c>
    </row>
    <row r="407" spans="1:17" ht="210.75" x14ac:dyDescent="0.2">
      <c r="A407" s="987" t="s">
        <v>19</v>
      </c>
      <c r="B407" s="988" t="s">
        <v>13</v>
      </c>
      <c r="C407" s="1267"/>
      <c r="D407" s="1267"/>
      <c r="E407" s="1278"/>
      <c r="F407" s="1278"/>
      <c r="G407" s="362" t="s">
        <v>97</v>
      </c>
      <c r="H407" s="362" t="s">
        <v>98</v>
      </c>
      <c r="I407" s="962" t="s">
        <v>99</v>
      </c>
      <c r="J407" s="967">
        <v>1</v>
      </c>
      <c r="K407" s="1060">
        <v>45323</v>
      </c>
      <c r="L407" s="1060">
        <v>45747</v>
      </c>
      <c r="M407" s="964">
        <f t="shared" si="14"/>
        <v>60.571428571428569</v>
      </c>
      <c r="N407" s="1058">
        <v>0</v>
      </c>
      <c r="O407" s="1011" t="s">
        <v>804</v>
      </c>
      <c r="P407" s="364">
        <f t="shared" si="13"/>
        <v>0</v>
      </c>
      <c r="Q407" s="965" t="str">
        <f>IF(ISNUMBER(P407),IF(P407=100%,"CUMPLIDA",IF(AND(ISNUMBER(L407),ISNUMBER(CGR!$P$4)), IF(L407&lt;CGR!$P$4,"INCUMPLIDA","PROCESO"), "VERIFICAR FECHA")),"SIN VALOR AVANCE")</f>
        <v>PROCESO</v>
      </c>
    </row>
    <row r="408" spans="1:17" ht="135.75" x14ac:dyDescent="0.2">
      <c r="A408" s="987" t="s">
        <v>19</v>
      </c>
      <c r="B408" s="988" t="s">
        <v>13</v>
      </c>
      <c r="C408" s="1267"/>
      <c r="D408" s="1267"/>
      <c r="E408" s="1278"/>
      <c r="F408" s="1278"/>
      <c r="G408" s="362" t="s">
        <v>101</v>
      </c>
      <c r="H408" s="362" t="s">
        <v>101</v>
      </c>
      <c r="I408" s="962" t="s">
        <v>102</v>
      </c>
      <c r="J408" s="967">
        <v>1</v>
      </c>
      <c r="K408" s="1060">
        <v>45323</v>
      </c>
      <c r="L408" s="1060">
        <v>45747</v>
      </c>
      <c r="M408" s="964">
        <f t="shared" si="14"/>
        <v>60.571428571428569</v>
      </c>
      <c r="N408" s="1058">
        <v>0</v>
      </c>
      <c r="O408" s="1011" t="s">
        <v>802</v>
      </c>
      <c r="P408" s="364">
        <f t="shared" si="13"/>
        <v>0</v>
      </c>
      <c r="Q408" s="965" t="str">
        <f>IF(ISNUMBER(P408),IF(P408=100%,"CUMPLIDA",IF(AND(ISNUMBER(L408),ISNUMBER(CGR!$P$4)), IF(L408&lt;CGR!$P$4,"INCUMPLIDA","PROCESO"), "VERIFICAR FECHA")),"SIN VALOR AVANCE")</f>
        <v>PROCESO</v>
      </c>
    </row>
    <row r="409" spans="1:17" ht="165.75" x14ac:dyDescent="0.2">
      <c r="A409" s="987" t="s">
        <v>19</v>
      </c>
      <c r="B409" s="988" t="s">
        <v>13</v>
      </c>
      <c r="C409" s="1267"/>
      <c r="D409" s="1267"/>
      <c r="E409" s="1278"/>
      <c r="F409" s="1278"/>
      <c r="G409" s="362" t="s">
        <v>237</v>
      </c>
      <c r="H409" s="362" t="s">
        <v>238</v>
      </c>
      <c r="I409" s="962" t="s">
        <v>239</v>
      </c>
      <c r="J409" s="967">
        <v>1</v>
      </c>
      <c r="K409" s="1060">
        <v>45231</v>
      </c>
      <c r="L409" s="1060">
        <v>45747</v>
      </c>
      <c r="M409" s="964">
        <f t="shared" si="14"/>
        <v>73.714285714285708</v>
      </c>
      <c r="N409" s="1058">
        <v>0</v>
      </c>
      <c r="O409" s="962" t="s">
        <v>805</v>
      </c>
      <c r="P409" s="364">
        <f t="shared" si="13"/>
        <v>0</v>
      </c>
      <c r="Q409" s="965" t="str">
        <f>IF(ISNUMBER(P409),IF(P409=100%,"CUMPLIDA",IF(AND(ISNUMBER(L409),ISNUMBER(CGR!$P$4)), IF(L409&lt;CGR!$P$4,"INCUMPLIDA","PROCESO"), "VERIFICAR FECHA")),"SIN VALOR AVANCE")</f>
        <v>PROCESO</v>
      </c>
    </row>
    <row r="410" spans="1:17" ht="210.75" x14ac:dyDescent="0.2">
      <c r="A410" s="987" t="s">
        <v>19</v>
      </c>
      <c r="B410" s="988" t="s">
        <v>13</v>
      </c>
      <c r="C410" s="1267"/>
      <c r="D410" s="1267"/>
      <c r="E410" s="1278"/>
      <c r="F410" s="1278"/>
      <c r="G410" s="362" t="s">
        <v>104</v>
      </c>
      <c r="H410" s="362" t="s">
        <v>104</v>
      </c>
      <c r="I410" s="962" t="s">
        <v>247</v>
      </c>
      <c r="J410" s="967">
        <v>1</v>
      </c>
      <c r="K410" s="1060">
        <v>45323</v>
      </c>
      <c r="L410" s="1060">
        <v>45747</v>
      </c>
      <c r="M410" s="964">
        <f t="shared" si="14"/>
        <v>60.571428571428569</v>
      </c>
      <c r="N410" s="1058">
        <v>0</v>
      </c>
      <c r="O410" s="1011" t="s">
        <v>804</v>
      </c>
      <c r="P410" s="364">
        <f t="shared" si="13"/>
        <v>0</v>
      </c>
      <c r="Q410" s="965" t="str">
        <f>IF(ISNUMBER(P410),IF(P410=100%,"CUMPLIDA",IF(AND(ISNUMBER(L410),ISNUMBER(CGR!$P$4)), IF(L410&lt;CGR!$P$4,"INCUMPLIDA","PROCESO"), "VERIFICAR FECHA")),"SIN VALOR AVANCE")</f>
        <v>PROCESO</v>
      </c>
    </row>
    <row r="411" spans="1:17" ht="135.75" x14ac:dyDescent="0.2">
      <c r="A411" s="987" t="s">
        <v>19</v>
      </c>
      <c r="B411" s="988" t="s">
        <v>13</v>
      </c>
      <c r="C411" s="1267"/>
      <c r="D411" s="1267"/>
      <c r="E411" s="1278"/>
      <c r="F411" s="1278"/>
      <c r="G411" s="362" t="s">
        <v>806</v>
      </c>
      <c r="H411" s="362" t="s">
        <v>806</v>
      </c>
      <c r="I411" s="962" t="s">
        <v>107</v>
      </c>
      <c r="J411" s="967">
        <v>1</v>
      </c>
      <c r="K411" s="1060">
        <v>45231</v>
      </c>
      <c r="L411" s="1060">
        <v>45747</v>
      </c>
      <c r="M411" s="964">
        <f t="shared" si="14"/>
        <v>73.714285714285708</v>
      </c>
      <c r="N411" s="1058">
        <v>0</v>
      </c>
      <c r="O411" s="1011" t="s">
        <v>802</v>
      </c>
      <c r="P411" s="364">
        <f t="shared" si="13"/>
        <v>0</v>
      </c>
      <c r="Q411" s="965" t="str">
        <f>IF(ISNUMBER(P411),IF(P411=100%,"CUMPLIDA",IF(AND(ISNUMBER(L411),ISNUMBER(CGR!$P$4)), IF(L411&lt;CGR!$P$4,"INCUMPLIDA","PROCESO"), "VERIFICAR FECHA")),"SIN VALOR AVANCE")</f>
        <v>PROCESO</v>
      </c>
    </row>
    <row r="412" spans="1:17" ht="345.75" x14ac:dyDescent="0.2">
      <c r="A412" s="987" t="s">
        <v>19</v>
      </c>
      <c r="B412" s="988" t="s">
        <v>13</v>
      </c>
      <c r="C412" s="1267"/>
      <c r="D412" s="1267"/>
      <c r="E412" s="1278"/>
      <c r="F412" s="1278"/>
      <c r="G412" s="362" t="s">
        <v>807</v>
      </c>
      <c r="H412" s="362" t="s">
        <v>807</v>
      </c>
      <c r="I412" s="962" t="s">
        <v>531</v>
      </c>
      <c r="J412" s="967">
        <v>1</v>
      </c>
      <c r="K412" s="1060">
        <v>45231</v>
      </c>
      <c r="L412" s="1060">
        <v>45808</v>
      </c>
      <c r="M412" s="964">
        <f t="shared" si="14"/>
        <v>82.428571428571431</v>
      </c>
      <c r="N412" s="1058">
        <v>0</v>
      </c>
      <c r="O412" s="1011" t="s">
        <v>803</v>
      </c>
      <c r="P412" s="364">
        <f t="shared" si="13"/>
        <v>0</v>
      </c>
      <c r="Q412" s="965" t="str">
        <f>IF(ISNUMBER(P412),IF(P412=100%,"CUMPLIDA",IF(AND(ISNUMBER(L412),ISNUMBER(CGR!$P$4)), IF(L412&lt;CGR!$P$4,"INCUMPLIDA","PROCESO"), "VERIFICAR FECHA")),"SIN VALOR AVANCE")</f>
        <v>PROCESO</v>
      </c>
    </row>
    <row r="413" spans="1:17" ht="255.75" x14ac:dyDescent="0.2">
      <c r="A413" s="987" t="s">
        <v>19</v>
      </c>
      <c r="B413" s="988" t="s">
        <v>13</v>
      </c>
      <c r="C413" s="1267"/>
      <c r="D413" s="1267"/>
      <c r="E413" s="1278"/>
      <c r="F413" s="1278"/>
      <c r="G413" s="362" t="s">
        <v>110</v>
      </c>
      <c r="H413" s="362" t="s">
        <v>111</v>
      </c>
      <c r="I413" s="962" t="s">
        <v>112</v>
      </c>
      <c r="J413" s="967">
        <v>11</v>
      </c>
      <c r="K413" s="1060">
        <v>45931</v>
      </c>
      <c r="L413" s="1060">
        <v>46568</v>
      </c>
      <c r="M413" s="964">
        <f t="shared" si="14"/>
        <v>91</v>
      </c>
      <c r="N413" s="1058">
        <v>0</v>
      </c>
      <c r="O413" s="1011" t="s">
        <v>808</v>
      </c>
      <c r="P413" s="364">
        <f t="shared" si="13"/>
        <v>0</v>
      </c>
      <c r="Q413" s="965" t="str">
        <f>IF(ISNUMBER(P413),IF(P413=100%,"CUMPLIDA",IF(AND(ISNUMBER(L413),ISNUMBER(CGR!$P$4)), IF(L413&lt;CGR!$P$4,"INCUMPLIDA","PROCESO"), "VERIFICAR FECHA")),"SIN VALOR AVANCE")</f>
        <v>PROCESO</v>
      </c>
    </row>
    <row r="414" spans="1:17" ht="225.75" x14ac:dyDescent="0.2">
      <c r="A414" s="987" t="s">
        <v>19</v>
      </c>
      <c r="B414" s="988" t="s">
        <v>13</v>
      </c>
      <c r="C414" s="1267"/>
      <c r="D414" s="1267"/>
      <c r="E414" s="1278"/>
      <c r="F414" s="1278"/>
      <c r="G414" s="362" t="s">
        <v>114</v>
      </c>
      <c r="H414" s="362" t="s">
        <v>115</v>
      </c>
      <c r="I414" s="962" t="s">
        <v>116</v>
      </c>
      <c r="J414" s="967">
        <v>1</v>
      </c>
      <c r="K414" s="1060">
        <v>45931</v>
      </c>
      <c r="L414" s="1060">
        <v>46568</v>
      </c>
      <c r="M414" s="964">
        <f t="shared" si="14"/>
        <v>91</v>
      </c>
      <c r="N414" s="1058">
        <v>0</v>
      </c>
      <c r="O414" s="1011" t="s">
        <v>809</v>
      </c>
      <c r="P414" s="364">
        <f t="shared" si="13"/>
        <v>0</v>
      </c>
      <c r="Q414" s="965" t="str">
        <f>IF(ISNUMBER(P414),IF(P414=100%,"CUMPLIDA",IF(AND(ISNUMBER(L414),ISNUMBER(CGR!$P$4)), IF(L414&lt;CGR!$P$4,"INCUMPLIDA","PROCESO"), "VERIFICAR FECHA")),"SIN VALOR AVANCE")</f>
        <v>PROCESO</v>
      </c>
    </row>
    <row r="415" spans="1:17" ht="409.5" x14ac:dyDescent="0.2">
      <c r="A415" s="987" t="s">
        <v>19</v>
      </c>
      <c r="B415" s="988" t="s">
        <v>13</v>
      </c>
      <c r="C415" s="1267"/>
      <c r="D415" s="1267"/>
      <c r="E415" s="1278"/>
      <c r="F415" s="1278"/>
      <c r="G415" s="362" t="s">
        <v>117</v>
      </c>
      <c r="H415" s="362" t="s">
        <v>118</v>
      </c>
      <c r="I415" s="962" t="s">
        <v>119</v>
      </c>
      <c r="J415" s="967">
        <v>2</v>
      </c>
      <c r="K415" s="1060">
        <v>45931</v>
      </c>
      <c r="L415" s="1060">
        <v>46568</v>
      </c>
      <c r="M415" s="964">
        <f t="shared" si="14"/>
        <v>91</v>
      </c>
      <c r="N415" s="1058">
        <v>0</v>
      </c>
      <c r="O415" s="1011" t="s">
        <v>810</v>
      </c>
      <c r="P415" s="364">
        <f t="shared" si="13"/>
        <v>0</v>
      </c>
      <c r="Q415" s="965" t="str">
        <f>IF(ISNUMBER(P415),IF(P415=100%,"CUMPLIDA",IF(AND(ISNUMBER(L415),ISNUMBER(CGR!$P$4)), IF(L415&lt;CGR!$P$4,"INCUMPLIDA","PROCESO"), "VERIFICAR FECHA")),"SIN VALOR AVANCE")</f>
        <v>PROCESO</v>
      </c>
    </row>
    <row r="416" spans="1:17" ht="345.75" x14ac:dyDescent="0.2">
      <c r="A416" s="987" t="s">
        <v>19</v>
      </c>
      <c r="B416" s="988" t="s">
        <v>13</v>
      </c>
      <c r="C416" s="1267" t="s">
        <v>811</v>
      </c>
      <c r="D416" s="1267" t="s">
        <v>812</v>
      </c>
      <c r="E416" s="1278" t="s">
        <v>813</v>
      </c>
      <c r="F416" s="1278" t="s">
        <v>814</v>
      </c>
      <c r="G416" s="362" t="s">
        <v>800</v>
      </c>
      <c r="H416" s="1008" t="s">
        <v>699</v>
      </c>
      <c r="I416" s="962" t="s">
        <v>164</v>
      </c>
      <c r="J416" s="963">
        <v>1</v>
      </c>
      <c r="K416" s="1057">
        <v>44044</v>
      </c>
      <c r="L416" s="1057">
        <v>44196</v>
      </c>
      <c r="M416" s="964">
        <f t="shared" si="14"/>
        <v>21.714285714285715</v>
      </c>
      <c r="N416" s="1058">
        <v>1</v>
      </c>
      <c r="O416" s="962" t="s">
        <v>815</v>
      </c>
      <c r="P416" s="364">
        <f t="shared" si="13"/>
        <v>1</v>
      </c>
      <c r="Q416" s="965" t="str">
        <f>IF(ISNUMBER(P416),IF(P416=100%,"CUMPLIDA",IF(AND(ISNUMBER(L416),ISNUMBER(CGR!$P$4)), IF(L416&lt;CGR!$P$4,"INCUMPLIDA","PROCESO"), "VERIFICAR FECHA")),"SIN VALOR AVANCE")</f>
        <v>CUMPLIDA</v>
      </c>
    </row>
    <row r="417" spans="1:17" ht="75.75" customHeight="1" x14ac:dyDescent="0.2">
      <c r="A417" s="987" t="s">
        <v>19</v>
      </c>
      <c r="B417" s="988" t="s">
        <v>13</v>
      </c>
      <c r="C417" s="1267"/>
      <c r="D417" s="1267"/>
      <c r="E417" s="1278"/>
      <c r="F417" s="1278"/>
      <c r="G417" s="1262" t="s">
        <v>800</v>
      </c>
      <c r="H417" s="362" t="s">
        <v>682</v>
      </c>
      <c r="I417" s="962" t="s">
        <v>683</v>
      </c>
      <c r="J417" s="967">
        <v>1</v>
      </c>
      <c r="K417" s="1057">
        <v>45231</v>
      </c>
      <c r="L417" s="1057">
        <v>45504</v>
      </c>
      <c r="M417" s="964">
        <f t="shared" si="14"/>
        <v>39</v>
      </c>
      <c r="N417" s="1058">
        <v>1</v>
      </c>
      <c r="O417" s="1011" t="s">
        <v>802</v>
      </c>
      <c r="P417" s="364">
        <f t="shared" si="13"/>
        <v>1</v>
      </c>
      <c r="Q417" s="965" t="str">
        <f>IF(ISNUMBER(P417),IF(P417=100%,"CUMPLIDA",IF(AND(ISNUMBER(L417),ISNUMBER(CGR!$P$4)), IF(L417&lt;CGR!$P$4,"INCUMPLIDA","PROCESO"), "VERIFICAR FECHA")),"SIN VALOR AVANCE")</f>
        <v>CUMPLIDA</v>
      </c>
    </row>
    <row r="418" spans="1:17" ht="210" x14ac:dyDescent="0.2">
      <c r="A418" s="987" t="s">
        <v>19</v>
      </c>
      <c r="B418" s="988" t="s">
        <v>13</v>
      </c>
      <c r="C418" s="1267"/>
      <c r="D418" s="1267"/>
      <c r="E418" s="1278"/>
      <c r="F418" s="1278"/>
      <c r="G418" s="1262"/>
      <c r="H418" s="362" t="s">
        <v>685</v>
      </c>
      <c r="I418" s="962" t="s">
        <v>686</v>
      </c>
      <c r="J418" s="967">
        <v>1</v>
      </c>
      <c r="K418" s="1057">
        <v>45231</v>
      </c>
      <c r="L418" s="1057">
        <v>45504</v>
      </c>
      <c r="M418" s="964">
        <f t="shared" si="14"/>
        <v>39</v>
      </c>
      <c r="N418" s="1058">
        <v>1</v>
      </c>
      <c r="O418" s="962" t="s">
        <v>816</v>
      </c>
      <c r="P418" s="364">
        <f t="shared" si="13"/>
        <v>1</v>
      </c>
      <c r="Q418" s="965" t="str">
        <f>IF(ISNUMBER(P418),IF(P418=100%,"CUMPLIDA",IF(AND(ISNUMBER(L418),ISNUMBER(CGR!$P$4)), IF(L418&lt;CGR!$P$4,"INCUMPLIDA","PROCESO"), "VERIFICAR FECHA")),"SIN VALOR AVANCE")</f>
        <v>CUMPLIDA</v>
      </c>
    </row>
    <row r="419" spans="1:17" ht="210.75" x14ac:dyDescent="0.2">
      <c r="A419" s="987" t="s">
        <v>19</v>
      </c>
      <c r="B419" s="988" t="s">
        <v>13</v>
      </c>
      <c r="C419" s="1267"/>
      <c r="D419" s="1267"/>
      <c r="E419" s="1278"/>
      <c r="F419" s="1278"/>
      <c r="G419" s="362" t="s">
        <v>97</v>
      </c>
      <c r="H419" s="362" t="s">
        <v>98</v>
      </c>
      <c r="I419" s="962" t="s">
        <v>99</v>
      </c>
      <c r="J419" s="967">
        <v>1</v>
      </c>
      <c r="K419" s="1060">
        <v>45323</v>
      </c>
      <c r="L419" s="1060">
        <v>45747</v>
      </c>
      <c r="M419" s="964">
        <f t="shared" si="14"/>
        <v>60.571428571428569</v>
      </c>
      <c r="N419" s="1058">
        <v>0</v>
      </c>
      <c r="O419" s="962" t="s">
        <v>817</v>
      </c>
      <c r="P419" s="364">
        <f t="shared" si="13"/>
        <v>0</v>
      </c>
      <c r="Q419" s="965" t="str">
        <f>IF(ISNUMBER(P419),IF(P419=100%,"CUMPLIDA",IF(AND(ISNUMBER(L419),ISNUMBER(CGR!$P$4)), IF(L419&lt;CGR!$P$4,"INCUMPLIDA","PROCESO"), "VERIFICAR FECHA")),"SIN VALOR AVANCE")</f>
        <v>PROCESO</v>
      </c>
    </row>
    <row r="420" spans="1:17" ht="135.75" x14ac:dyDescent="0.2">
      <c r="A420" s="987" t="s">
        <v>19</v>
      </c>
      <c r="B420" s="988" t="s">
        <v>13</v>
      </c>
      <c r="C420" s="1267"/>
      <c r="D420" s="1267"/>
      <c r="E420" s="1278"/>
      <c r="F420" s="1278"/>
      <c r="G420" s="362" t="s">
        <v>101</v>
      </c>
      <c r="H420" s="362" t="s">
        <v>101</v>
      </c>
      <c r="I420" s="962" t="s">
        <v>102</v>
      </c>
      <c r="J420" s="967">
        <v>1</v>
      </c>
      <c r="K420" s="1060">
        <v>45323</v>
      </c>
      <c r="L420" s="1060">
        <v>45747</v>
      </c>
      <c r="M420" s="964">
        <f t="shared" si="14"/>
        <v>60.571428571428569</v>
      </c>
      <c r="N420" s="1058">
        <v>0</v>
      </c>
      <c r="O420" s="1011" t="s">
        <v>802</v>
      </c>
      <c r="P420" s="364">
        <f t="shared" si="13"/>
        <v>0</v>
      </c>
      <c r="Q420" s="965" t="str">
        <f>IF(ISNUMBER(P420),IF(P420=100%,"CUMPLIDA",IF(AND(ISNUMBER(L420),ISNUMBER(CGR!$P$4)), IF(L420&lt;CGR!$P$4,"INCUMPLIDA","PROCESO"), "VERIFICAR FECHA")),"SIN VALOR AVANCE")</f>
        <v>PROCESO</v>
      </c>
    </row>
    <row r="421" spans="1:17" ht="165.75" x14ac:dyDescent="0.2">
      <c r="A421" s="987" t="s">
        <v>19</v>
      </c>
      <c r="B421" s="988" t="s">
        <v>13</v>
      </c>
      <c r="C421" s="1267"/>
      <c r="D421" s="1267"/>
      <c r="E421" s="1278"/>
      <c r="F421" s="1278"/>
      <c r="G421" s="362" t="s">
        <v>237</v>
      </c>
      <c r="H421" s="362" t="s">
        <v>238</v>
      </c>
      <c r="I421" s="962" t="s">
        <v>239</v>
      </c>
      <c r="J421" s="967">
        <v>1</v>
      </c>
      <c r="K421" s="1060">
        <v>45231</v>
      </c>
      <c r="L421" s="1060">
        <v>45747</v>
      </c>
      <c r="M421" s="964">
        <f t="shared" si="14"/>
        <v>73.714285714285708</v>
      </c>
      <c r="N421" s="1058">
        <v>0</v>
      </c>
      <c r="O421" s="962" t="s">
        <v>703</v>
      </c>
      <c r="P421" s="364">
        <f t="shared" si="13"/>
        <v>0</v>
      </c>
      <c r="Q421" s="965" t="str">
        <f>IF(ISNUMBER(P421),IF(P421=100%,"CUMPLIDA",IF(AND(ISNUMBER(L421),ISNUMBER(CGR!$P$4)), IF(L421&lt;CGR!$P$4,"INCUMPLIDA","PROCESO"), "VERIFICAR FECHA")),"SIN VALOR AVANCE")</f>
        <v>PROCESO</v>
      </c>
    </row>
    <row r="422" spans="1:17" ht="210.75" x14ac:dyDescent="0.2">
      <c r="A422" s="987" t="s">
        <v>19</v>
      </c>
      <c r="B422" s="988" t="s">
        <v>13</v>
      </c>
      <c r="C422" s="1267"/>
      <c r="D422" s="1267"/>
      <c r="E422" s="1278"/>
      <c r="F422" s="1278"/>
      <c r="G422" s="362" t="s">
        <v>104</v>
      </c>
      <c r="H422" s="362" t="s">
        <v>104</v>
      </c>
      <c r="I422" s="962" t="s">
        <v>247</v>
      </c>
      <c r="J422" s="967">
        <v>1</v>
      </c>
      <c r="K422" s="1060">
        <v>45323</v>
      </c>
      <c r="L422" s="1060">
        <v>45747</v>
      </c>
      <c r="M422" s="964">
        <f t="shared" si="14"/>
        <v>60.571428571428569</v>
      </c>
      <c r="N422" s="1058">
        <v>0</v>
      </c>
      <c r="O422" s="962" t="s">
        <v>817</v>
      </c>
      <c r="P422" s="364">
        <f t="shared" si="13"/>
        <v>0</v>
      </c>
      <c r="Q422" s="965" t="str">
        <f>IF(ISNUMBER(P422),IF(P422=100%,"CUMPLIDA",IF(AND(ISNUMBER(L422),ISNUMBER(CGR!$P$4)), IF(L422&lt;CGR!$P$4,"INCUMPLIDA","PROCESO"), "VERIFICAR FECHA")),"SIN VALOR AVANCE")</f>
        <v>PROCESO</v>
      </c>
    </row>
    <row r="423" spans="1:17" ht="135.75" x14ac:dyDescent="0.2">
      <c r="A423" s="987" t="s">
        <v>19</v>
      </c>
      <c r="B423" s="988" t="s">
        <v>13</v>
      </c>
      <c r="C423" s="1267"/>
      <c r="D423" s="1267"/>
      <c r="E423" s="1278"/>
      <c r="F423" s="1278"/>
      <c r="G423" s="362" t="s">
        <v>806</v>
      </c>
      <c r="H423" s="362" t="s">
        <v>806</v>
      </c>
      <c r="I423" s="962" t="s">
        <v>107</v>
      </c>
      <c r="J423" s="967">
        <v>1</v>
      </c>
      <c r="K423" s="1060">
        <v>45231</v>
      </c>
      <c r="L423" s="1060">
        <v>45747</v>
      </c>
      <c r="M423" s="964">
        <f t="shared" si="14"/>
        <v>73.714285714285708</v>
      </c>
      <c r="N423" s="1058">
        <v>0</v>
      </c>
      <c r="O423" s="1011" t="s">
        <v>802</v>
      </c>
      <c r="P423" s="364">
        <f t="shared" si="13"/>
        <v>0</v>
      </c>
      <c r="Q423" s="965" t="str">
        <f>IF(ISNUMBER(P423),IF(P423=100%,"CUMPLIDA",IF(AND(ISNUMBER(L423),ISNUMBER(CGR!$P$4)), IF(L423&lt;CGR!$P$4,"INCUMPLIDA","PROCESO"), "VERIFICAR FECHA")),"SIN VALOR AVANCE")</f>
        <v>PROCESO</v>
      </c>
    </row>
    <row r="424" spans="1:17" ht="375.75" x14ac:dyDescent="0.2">
      <c r="A424" s="987" t="s">
        <v>19</v>
      </c>
      <c r="B424" s="988" t="s">
        <v>13</v>
      </c>
      <c r="C424" s="1267"/>
      <c r="D424" s="1267"/>
      <c r="E424" s="1278"/>
      <c r="F424" s="1278"/>
      <c r="G424" s="362" t="s">
        <v>807</v>
      </c>
      <c r="H424" s="362" t="s">
        <v>807</v>
      </c>
      <c r="I424" s="962" t="s">
        <v>531</v>
      </c>
      <c r="J424" s="967">
        <v>1</v>
      </c>
      <c r="K424" s="1060">
        <v>45231</v>
      </c>
      <c r="L424" s="1060">
        <v>45808</v>
      </c>
      <c r="M424" s="964">
        <f t="shared" si="14"/>
        <v>82.428571428571431</v>
      </c>
      <c r="N424" s="1058">
        <v>0</v>
      </c>
      <c r="O424" s="1011" t="s">
        <v>818</v>
      </c>
      <c r="P424" s="364">
        <f t="shared" si="13"/>
        <v>0</v>
      </c>
      <c r="Q424" s="965" t="str">
        <f>IF(ISNUMBER(P424),IF(P424=100%,"CUMPLIDA",IF(AND(ISNUMBER(L424),ISNUMBER(CGR!$P$4)), IF(L424&lt;CGR!$P$4,"INCUMPLIDA","PROCESO"), "VERIFICAR FECHA")),"SIN VALOR AVANCE")</f>
        <v>PROCESO</v>
      </c>
    </row>
    <row r="425" spans="1:17" ht="242.25" x14ac:dyDescent="0.2">
      <c r="A425" s="987" t="s">
        <v>19</v>
      </c>
      <c r="B425" s="988" t="s">
        <v>13</v>
      </c>
      <c r="C425" s="1267"/>
      <c r="D425" s="1267"/>
      <c r="E425" s="1278"/>
      <c r="F425" s="1278"/>
      <c r="G425" s="362" t="s">
        <v>110</v>
      </c>
      <c r="H425" s="362" t="s">
        <v>111</v>
      </c>
      <c r="I425" s="962" t="s">
        <v>112</v>
      </c>
      <c r="J425" s="967">
        <v>10</v>
      </c>
      <c r="K425" s="1060">
        <v>45809</v>
      </c>
      <c r="L425" s="1060">
        <v>46568</v>
      </c>
      <c r="M425" s="964">
        <f t="shared" si="14"/>
        <v>108.42857142857143</v>
      </c>
      <c r="N425" s="1058">
        <v>0</v>
      </c>
      <c r="O425" s="1011" t="s">
        <v>819</v>
      </c>
      <c r="P425" s="364">
        <f t="shared" si="13"/>
        <v>0</v>
      </c>
      <c r="Q425" s="965" t="str">
        <f>IF(ISNUMBER(P425),IF(P425=100%,"CUMPLIDA",IF(AND(ISNUMBER(L425),ISNUMBER(CGR!$P$4)), IF(L425&lt;CGR!$P$4,"INCUMPLIDA","PROCESO"), "VERIFICAR FECHA")),"SIN VALOR AVANCE")</f>
        <v>PROCESO</v>
      </c>
    </row>
    <row r="426" spans="1:17" ht="240.75" x14ac:dyDescent="0.2">
      <c r="A426" s="987" t="s">
        <v>19</v>
      </c>
      <c r="B426" s="988" t="s">
        <v>13</v>
      </c>
      <c r="C426" s="1267"/>
      <c r="D426" s="1267"/>
      <c r="E426" s="1278"/>
      <c r="F426" s="1278"/>
      <c r="G426" s="362" t="s">
        <v>114</v>
      </c>
      <c r="H426" s="362" t="s">
        <v>115</v>
      </c>
      <c r="I426" s="962" t="s">
        <v>116</v>
      </c>
      <c r="J426" s="967">
        <v>1</v>
      </c>
      <c r="K426" s="1060">
        <v>45809</v>
      </c>
      <c r="L426" s="1060">
        <v>46568</v>
      </c>
      <c r="M426" s="964">
        <f t="shared" si="14"/>
        <v>108.42857142857143</v>
      </c>
      <c r="N426" s="1058">
        <v>0</v>
      </c>
      <c r="O426" s="1011" t="s">
        <v>820</v>
      </c>
      <c r="P426" s="364">
        <f t="shared" si="13"/>
        <v>0</v>
      </c>
      <c r="Q426" s="965" t="str">
        <f>IF(ISNUMBER(P426),IF(P426=100%,"CUMPLIDA",IF(AND(ISNUMBER(L426),ISNUMBER(CGR!$P$4)), IF(L426&lt;CGR!$P$4,"INCUMPLIDA","PROCESO"), "VERIFICAR FECHA")),"SIN VALOR AVANCE")</f>
        <v>PROCESO</v>
      </c>
    </row>
    <row r="427" spans="1:17" ht="409.5" x14ac:dyDescent="0.2">
      <c r="A427" s="987" t="s">
        <v>19</v>
      </c>
      <c r="B427" s="988" t="s">
        <v>13</v>
      </c>
      <c r="C427" s="1267"/>
      <c r="D427" s="1267"/>
      <c r="E427" s="1278"/>
      <c r="F427" s="1278"/>
      <c r="G427" s="362" t="s">
        <v>117</v>
      </c>
      <c r="H427" s="362" t="s">
        <v>118</v>
      </c>
      <c r="I427" s="962" t="s">
        <v>119</v>
      </c>
      <c r="J427" s="967">
        <v>2</v>
      </c>
      <c r="K427" s="1060">
        <v>45809</v>
      </c>
      <c r="L427" s="1060">
        <v>46568</v>
      </c>
      <c r="M427" s="964">
        <f t="shared" si="14"/>
        <v>108.42857142857143</v>
      </c>
      <c r="N427" s="1058">
        <v>0</v>
      </c>
      <c r="O427" s="1011" t="s">
        <v>821</v>
      </c>
      <c r="P427" s="364">
        <f t="shared" si="13"/>
        <v>0</v>
      </c>
      <c r="Q427" s="965" t="str">
        <f>IF(ISNUMBER(P427),IF(P427=100%,"CUMPLIDA",IF(AND(ISNUMBER(L427),ISNUMBER(CGR!$P$4)), IF(L427&lt;CGR!$P$4,"INCUMPLIDA","PROCESO"), "VERIFICAR FECHA")),"SIN VALOR AVANCE")</f>
        <v>PROCESO</v>
      </c>
    </row>
    <row r="428" spans="1:17" ht="405.75" x14ac:dyDescent="0.2">
      <c r="A428" s="987" t="s">
        <v>19</v>
      </c>
      <c r="B428" s="988" t="s">
        <v>13</v>
      </c>
      <c r="C428" s="1267" t="s">
        <v>822</v>
      </c>
      <c r="D428" s="1267" t="s">
        <v>823</v>
      </c>
      <c r="E428" s="1278" t="s">
        <v>824</v>
      </c>
      <c r="F428" s="1278" t="s">
        <v>825</v>
      </c>
      <c r="G428" s="1275" t="s">
        <v>826</v>
      </c>
      <c r="H428" s="1013" t="s">
        <v>827</v>
      </c>
      <c r="I428" s="962" t="s">
        <v>828</v>
      </c>
      <c r="J428" s="963">
        <v>1</v>
      </c>
      <c r="K428" s="1014">
        <v>45078</v>
      </c>
      <c r="L428" s="1014">
        <v>45716</v>
      </c>
      <c r="M428" s="964">
        <f t="shared" si="14"/>
        <v>91.142857142857139</v>
      </c>
      <c r="N428" s="1076">
        <v>0.7</v>
      </c>
      <c r="O428" s="962" t="s">
        <v>829</v>
      </c>
      <c r="P428" s="364">
        <f t="shared" si="13"/>
        <v>0.7</v>
      </c>
      <c r="Q428" s="965" t="str">
        <f>IF(ISNUMBER(P428),IF(P428=100%,"CUMPLIDA",IF(AND(ISNUMBER(L428),ISNUMBER(CGR!$P$4)), IF(L428&lt;CGR!$P$4,"INCUMPLIDA","PROCESO"), "VERIFICAR FECHA")),"SIN VALOR AVANCE")</f>
        <v>PROCESO</v>
      </c>
    </row>
    <row r="429" spans="1:17" ht="330.75" x14ac:dyDescent="0.2">
      <c r="A429" s="987" t="s">
        <v>19</v>
      </c>
      <c r="B429" s="988" t="s">
        <v>13</v>
      </c>
      <c r="C429" s="1267"/>
      <c r="D429" s="1267"/>
      <c r="E429" s="1278"/>
      <c r="F429" s="1278"/>
      <c r="G429" s="1275"/>
      <c r="H429" s="362" t="s">
        <v>830</v>
      </c>
      <c r="I429" s="962" t="s">
        <v>831</v>
      </c>
      <c r="J429" s="963">
        <v>1</v>
      </c>
      <c r="K429" s="1014">
        <v>45717</v>
      </c>
      <c r="L429" s="1014">
        <v>45869</v>
      </c>
      <c r="M429" s="964">
        <f t="shared" si="14"/>
        <v>21.714285714285715</v>
      </c>
      <c r="N429" s="1058">
        <v>0</v>
      </c>
      <c r="O429" s="962" t="s">
        <v>832</v>
      </c>
      <c r="P429" s="364">
        <f t="shared" si="13"/>
        <v>0</v>
      </c>
      <c r="Q429" s="965" t="str">
        <f>IF(ISNUMBER(P429),IF(P429=100%,"CUMPLIDA",IF(AND(ISNUMBER(L429),ISNUMBER(CGR!$P$4)), IF(L429&lt;CGR!$P$4,"INCUMPLIDA","PROCESO"), "VERIFICAR FECHA")),"SIN VALOR AVANCE")</f>
        <v>PROCESO</v>
      </c>
    </row>
    <row r="430" spans="1:17" ht="345.75" x14ac:dyDescent="0.2">
      <c r="A430" s="987" t="s">
        <v>19</v>
      </c>
      <c r="B430" s="988" t="s">
        <v>13</v>
      </c>
      <c r="C430" s="1267"/>
      <c r="D430" s="1267"/>
      <c r="E430" s="1278"/>
      <c r="F430" s="1278"/>
      <c r="G430" s="1275"/>
      <c r="H430" s="1013" t="s">
        <v>833</v>
      </c>
      <c r="I430" s="962" t="s">
        <v>831</v>
      </c>
      <c r="J430" s="963">
        <v>1</v>
      </c>
      <c r="K430" s="1057">
        <v>45597</v>
      </c>
      <c r="L430" s="1057">
        <v>45716</v>
      </c>
      <c r="M430" s="964">
        <f t="shared" si="14"/>
        <v>17</v>
      </c>
      <c r="N430" s="1076">
        <v>0.25</v>
      </c>
      <c r="O430" s="962" t="s">
        <v>834</v>
      </c>
      <c r="P430" s="364">
        <f t="shared" si="13"/>
        <v>0.25</v>
      </c>
      <c r="Q430" s="965" t="str">
        <f>IF(ISNUMBER(P430),IF(P430=100%,"CUMPLIDA",IF(AND(ISNUMBER(L430),ISNUMBER(CGR!$P$4)), IF(L430&lt;CGR!$P$4,"INCUMPLIDA","PROCESO"), "VERIFICAR FECHA")),"SIN VALOR AVANCE")</f>
        <v>PROCESO</v>
      </c>
    </row>
    <row r="431" spans="1:17" ht="255.75" customHeight="1" x14ac:dyDescent="0.2">
      <c r="A431" s="987" t="s">
        <v>19</v>
      </c>
      <c r="B431" s="988" t="s">
        <v>13</v>
      </c>
      <c r="C431" s="1267" t="s">
        <v>835</v>
      </c>
      <c r="D431" s="1267" t="s">
        <v>797</v>
      </c>
      <c r="E431" s="1278" t="s">
        <v>836</v>
      </c>
      <c r="F431" s="1278" t="s">
        <v>837</v>
      </c>
      <c r="G431" s="362" t="s">
        <v>800</v>
      </c>
      <c r="H431" s="1008" t="s">
        <v>699</v>
      </c>
      <c r="I431" s="962" t="s">
        <v>164</v>
      </c>
      <c r="J431" s="963">
        <v>1</v>
      </c>
      <c r="K431" s="1057">
        <v>44044</v>
      </c>
      <c r="L431" s="1057">
        <v>44196</v>
      </c>
      <c r="M431" s="964">
        <f t="shared" si="14"/>
        <v>21.714285714285715</v>
      </c>
      <c r="N431" s="1058">
        <v>1</v>
      </c>
      <c r="O431" s="962" t="s">
        <v>838</v>
      </c>
      <c r="P431" s="364">
        <f t="shared" si="13"/>
        <v>1</v>
      </c>
      <c r="Q431" s="965" t="str">
        <f>IF(ISNUMBER(P431),IF(P431=100%,"CUMPLIDA",IF(AND(ISNUMBER(L431),ISNUMBER(CGR!$P$4)), IF(L431&lt;CGR!$P$4,"INCUMPLIDA","PROCESO"), "VERIFICAR FECHA")),"SIN VALOR AVANCE")</f>
        <v>CUMPLIDA</v>
      </c>
    </row>
    <row r="432" spans="1:17" ht="75.75" customHeight="1" x14ac:dyDescent="0.2">
      <c r="A432" s="987" t="s">
        <v>19</v>
      </c>
      <c r="B432" s="988" t="s">
        <v>13</v>
      </c>
      <c r="C432" s="1267"/>
      <c r="D432" s="1267"/>
      <c r="E432" s="1278"/>
      <c r="F432" s="1278"/>
      <c r="G432" s="1262" t="s">
        <v>800</v>
      </c>
      <c r="H432" s="362" t="s">
        <v>682</v>
      </c>
      <c r="I432" s="962" t="s">
        <v>683</v>
      </c>
      <c r="J432" s="967">
        <v>1</v>
      </c>
      <c r="K432" s="1057">
        <v>45231</v>
      </c>
      <c r="L432" s="1057">
        <v>45504</v>
      </c>
      <c r="M432" s="964">
        <f t="shared" si="14"/>
        <v>39</v>
      </c>
      <c r="N432" s="1058">
        <v>1</v>
      </c>
      <c r="O432" s="1011" t="s">
        <v>802</v>
      </c>
      <c r="P432" s="364">
        <f t="shared" si="13"/>
        <v>1</v>
      </c>
      <c r="Q432" s="965" t="str">
        <f>IF(ISNUMBER(P432),IF(P432=100%,"CUMPLIDA",IF(AND(ISNUMBER(L432),ISNUMBER(CGR!$P$4)), IF(L432&lt;CGR!$P$4,"INCUMPLIDA","PROCESO"), "VERIFICAR FECHA")),"SIN VALOR AVANCE")</f>
        <v>CUMPLIDA</v>
      </c>
    </row>
    <row r="433" spans="1:17" ht="409.5" x14ac:dyDescent="0.2">
      <c r="A433" s="987" t="s">
        <v>19</v>
      </c>
      <c r="B433" s="988" t="s">
        <v>13</v>
      </c>
      <c r="C433" s="1267"/>
      <c r="D433" s="1267"/>
      <c r="E433" s="1278"/>
      <c r="F433" s="1278"/>
      <c r="G433" s="1262"/>
      <c r="H433" s="362" t="s">
        <v>685</v>
      </c>
      <c r="I433" s="962" t="s">
        <v>686</v>
      </c>
      <c r="J433" s="967">
        <v>1</v>
      </c>
      <c r="K433" s="1057">
        <v>45231</v>
      </c>
      <c r="L433" s="1057">
        <v>45504</v>
      </c>
      <c r="M433" s="964">
        <f t="shared" si="14"/>
        <v>39</v>
      </c>
      <c r="N433" s="1058">
        <v>1</v>
      </c>
      <c r="O433" s="1011" t="s">
        <v>839</v>
      </c>
      <c r="P433" s="364">
        <f t="shared" si="13"/>
        <v>1</v>
      </c>
      <c r="Q433" s="965" t="str">
        <f>IF(ISNUMBER(P433),IF(P433=100%,"CUMPLIDA",IF(AND(ISNUMBER(L433),ISNUMBER(CGR!$P$4)), IF(L433&lt;CGR!$P$4,"INCUMPLIDA","PROCESO"), "VERIFICAR FECHA")),"SIN VALOR AVANCE")</f>
        <v>CUMPLIDA</v>
      </c>
    </row>
    <row r="434" spans="1:17" ht="225.75" x14ac:dyDescent="0.2">
      <c r="A434" s="987" t="s">
        <v>19</v>
      </c>
      <c r="B434" s="988" t="s">
        <v>13</v>
      </c>
      <c r="C434" s="1267"/>
      <c r="D434" s="1267"/>
      <c r="E434" s="1278"/>
      <c r="F434" s="1278"/>
      <c r="G434" s="362" t="s">
        <v>97</v>
      </c>
      <c r="H434" s="362" t="s">
        <v>98</v>
      </c>
      <c r="I434" s="962" t="s">
        <v>99</v>
      </c>
      <c r="J434" s="967">
        <v>1</v>
      </c>
      <c r="K434" s="1060">
        <v>45323</v>
      </c>
      <c r="L434" s="1060">
        <v>45747</v>
      </c>
      <c r="M434" s="964">
        <f t="shared" si="14"/>
        <v>60.571428571428569</v>
      </c>
      <c r="N434" s="1058">
        <v>0</v>
      </c>
      <c r="O434" s="1011" t="s">
        <v>840</v>
      </c>
      <c r="P434" s="364">
        <f t="shared" si="13"/>
        <v>0</v>
      </c>
      <c r="Q434" s="965" t="str">
        <f>IF(ISNUMBER(P434),IF(P434=100%,"CUMPLIDA",IF(AND(ISNUMBER(L434),ISNUMBER(CGR!$P$4)), IF(L434&lt;CGR!$P$4,"INCUMPLIDA","PROCESO"), "VERIFICAR FECHA")),"SIN VALOR AVANCE")</f>
        <v>PROCESO</v>
      </c>
    </row>
    <row r="435" spans="1:17" ht="135.75" x14ac:dyDescent="0.2">
      <c r="A435" s="987" t="s">
        <v>19</v>
      </c>
      <c r="B435" s="988" t="s">
        <v>13</v>
      </c>
      <c r="C435" s="1267"/>
      <c r="D435" s="1267"/>
      <c r="E435" s="1278"/>
      <c r="F435" s="1278"/>
      <c r="G435" s="362" t="s">
        <v>101</v>
      </c>
      <c r="H435" s="362" t="s">
        <v>101</v>
      </c>
      <c r="I435" s="962" t="s">
        <v>102</v>
      </c>
      <c r="J435" s="967">
        <v>1</v>
      </c>
      <c r="K435" s="1060">
        <v>45323</v>
      </c>
      <c r="L435" s="1060">
        <v>45747</v>
      </c>
      <c r="M435" s="964">
        <f t="shared" si="14"/>
        <v>60.571428571428569</v>
      </c>
      <c r="N435" s="1058">
        <v>0</v>
      </c>
      <c r="O435" s="1011" t="s">
        <v>802</v>
      </c>
      <c r="P435" s="364">
        <f t="shared" si="13"/>
        <v>0</v>
      </c>
      <c r="Q435" s="965" t="str">
        <f>IF(ISNUMBER(P435),IF(P435=100%,"CUMPLIDA",IF(AND(ISNUMBER(L435),ISNUMBER(CGR!$P$4)), IF(L435&lt;CGR!$P$4,"INCUMPLIDA","PROCESO"), "VERIFICAR FECHA")),"SIN VALOR AVANCE")</f>
        <v>PROCESO</v>
      </c>
    </row>
    <row r="436" spans="1:17" ht="165.75" x14ac:dyDescent="0.2">
      <c r="A436" s="987" t="s">
        <v>19</v>
      </c>
      <c r="B436" s="988" t="s">
        <v>13</v>
      </c>
      <c r="C436" s="1267"/>
      <c r="D436" s="1267"/>
      <c r="E436" s="1278"/>
      <c r="F436" s="1278"/>
      <c r="G436" s="362" t="s">
        <v>237</v>
      </c>
      <c r="H436" s="362" t="s">
        <v>238</v>
      </c>
      <c r="I436" s="962" t="s">
        <v>239</v>
      </c>
      <c r="J436" s="967">
        <v>1</v>
      </c>
      <c r="K436" s="1060">
        <v>45231</v>
      </c>
      <c r="L436" s="1060">
        <v>45747</v>
      </c>
      <c r="M436" s="964">
        <f t="shared" si="14"/>
        <v>73.714285714285708</v>
      </c>
      <c r="N436" s="1058">
        <v>0</v>
      </c>
      <c r="O436" s="962" t="s">
        <v>703</v>
      </c>
      <c r="P436" s="364">
        <f t="shared" si="13"/>
        <v>0</v>
      </c>
      <c r="Q436" s="965" t="str">
        <f>IF(ISNUMBER(P436),IF(P436=100%,"CUMPLIDA",IF(AND(ISNUMBER(L436),ISNUMBER(CGR!$P$4)), IF(L436&lt;CGR!$P$4,"INCUMPLIDA","PROCESO"), "VERIFICAR FECHA")),"SIN VALOR AVANCE")</f>
        <v>PROCESO</v>
      </c>
    </row>
    <row r="437" spans="1:17" ht="240.75" x14ac:dyDescent="0.2">
      <c r="A437" s="987" t="s">
        <v>19</v>
      </c>
      <c r="B437" s="988" t="s">
        <v>13</v>
      </c>
      <c r="C437" s="1267"/>
      <c r="D437" s="1267"/>
      <c r="E437" s="1278"/>
      <c r="F437" s="1278"/>
      <c r="G437" s="362" t="s">
        <v>104</v>
      </c>
      <c r="H437" s="362" t="s">
        <v>104</v>
      </c>
      <c r="I437" s="962" t="s">
        <v>247</v>
      </c>
      <c r="J437" s="967">
        <v>1</v>
      </c>
      <c r="K437" s="1060">
        <v>45323</v>
      </c>
      <c r="L437" s="1060">
        <v>45747</v>
      </c>
      <c r="M437" s="964">
        <f t="shared" si="14"/>
        <v>60.571428571428569</v>
      </c>
      <c r="N437" s="1058">
        <v>0</v>
      </c>
      <c r="O437" s="1011" t="s">
        <v>841</v>
      </c>
      <c r="P437" s="364">
        <f t="shared" si="13"/>
        <v>0</v>
      </c>
      <c r="Q437" s="965" t="str">
        <f>IF(ISNUMBER(P437),IF(P437=100%,"CUMPLIDA",IF(AND(ISNUMBER(L437),ISNUMBER(CGR!$P$4)), IF(L437&lt;CGR!$P$4,"INCUMPLIDA","PROCESO"), "VERIFICAR FECHA")),"SIN VALOR AVANCE")</f>
        <v>PROCESO</v>
      </c>
    </row>
    <row r="438" spans="1:17" ht="135.75" x14ac:dyDescent="0.2">
      <c r="A438" s="987" t="s">
        <v>19</v>
      </c>
      <c r="B438" s="988" t="s">
        <v>13</v>
      </c>
      <c r="C438" s="1267"/>
      <c r="D438" s="1267"/>
      <c r="E438" s="1278"/>
      <c r="F438" s="1278"/>
      <c r="G438" s="362" t="s">
        <v>806</v>
      </c>
      <c r="H438" s="362" t="s">
        <v>806</v>
      </c>
      <c r="I438" s="962" t="s">
        <v>107</v>
      </c>
      <c r="J438" s="967">
        <v>1</v>
      </c>
      <c r="K438" s="1060">
        <v>45231</v>
      </c>
      <c r="L438" s="1060">
        <v>45747</v>
      </c>
      <c r="M438" s="964">
        <f t="shared" si="14"/>
        <v>73.714285714285708</v>
      </c>
      <c r="N438" s="1058">
        <v>0</v>
      </c>
      <c r="O438" s="1011" t="s">
        <v>802</v>
      </c>
      <c r="P438" s="364">
        <f t="shared" si="13"/>
        <v>0</v>
      </c>
      <c r="Q438" s="965" t="str">
        <f>IF(ISNUMBER(P438),IF(P438=100%,"CUMPLIDA",IF(AND(ISNUMBER(L438),ISNUMBER(CGR!$P$4)), IF(L438&lt;CGR!$P$4,"INCUMPLIDA","PROCESO"), "VERIFICAR FECHA")),"SIN VALOR AVANCE")</f>
        <v>PROCESO</v>
      </c>
    </row>
    <row r="439" spans="1:17" ht="345.75" x14ac:dyDescent="0.2">
      <c r="A439" s="987" t="s">
        <v>19</v>
      </c>
      <c r="B439" s="988" t="s">
        <v>13</v>
      </c>
      <c r="C439" s="1267"/>
      <c r="D439" s="1267"/>
      <c r="E439" s="1278"/>
      <c r="F439" s="1278"/>
      <c r="G439" s="362" t="s">
        <v>807</v>
      </c>
      <c r="H439" s="362" t="s">
        <v>807</v>
      </c>
      <c r="I439" s="962" t="s">
        <v>531</v>
      </c>
      <c r="J439" s="967">
        <v>1</v>
      </c>
      <c r="K439" s="1060">
        <v>45231</v>
      </c>
      <c r="L439" s="1060">
        <v>45808</v>
      </c>
      <c r="M439" s="964">
        <f t="shared" si="14"/>
        <v>82.428571428571431</v>
      </c>
      <c r="N439" s="1058">
        <v>0</v>
      </c>
      <c r="O439" s="1011" t="s">
        <v>803</v>
      </c>
      <c r="P439" s="364">
        <f t="shared" si="13"/>
        <v>0</v>
      </c>
      <c r="Q439" s="965" t="str">
        <f>IF(ISNUMBER(P439),IF(P439=100%,"CUMPLIDA",IF(AND(ISNUMBER(L439),ISNUMBER(CGR!$P$4)), IF(L439&lt;CGR!$P$4,"INCUMPLIDA","PROCESO"), "VERIFICAR FECHA")),"SIN VALOR AVANCE")</f>
        <v>PROCESO</v>
      </c>
    </row>
    <row r="440" spans="1:17" ht="240.75" x14ac:dyDescent="0.2">
      <c r="A440" s="987" t="s">
        <v>19</v>
      </c>
      <c r="B440" s="988" t="s">
        <v>13</v>
      </c>
      <c r="C440" s="1267"/>
      <c r="D440" s="1267"/>
      <c r="E440" s="1278"/>
      <c r="F440" s="1278"/>
      <c r="G440" s="362" t="s">
        <v>110</v>
      </c>
      <c r="H440" s="362" t="s">
        <v>111</v>
      </c>
      <c r="I440" s="962" t="s">
        <v>112</v>
      </c>
      <c r="J440" s="967">
        <v>7</v>
      </c>
      <c r="K440" s="1060">
        <v>46024</v>
      </c>
      <c r="L440" s="1060">
        <v>46660</v>
      </c>
      <c r="M440" s="964">
        <f t="shared" si="14"/>
        <v>90.857142857142861</v>
      </c>
      <c r="N440" s="1058">
        <v>0</v>
      </c>
      <c r="O440" s="1011" t="s">
        <v>842</v>
      </c>
      <c r="P440" s="364">
        <f t="shared" si="13"/>
        <v>0</v>
      </c>
      <c r="Q440" s="965" t="str">
        <f>IF(ISNUMBER(P440),IF(P440=100%,"CUMPLIDA",IF(AND(ISNUMBER(L440),ISNUMBER(CGR!$P$4)), IF(L440&lt;CGR!$P$4,"INCUMPLIDA","PROCESO"), "VERIFICAR FECHA")),"SIN VALOR AVANCE")</f>
        <v>PROCESO</v>
      </c>
    </row>
    <row r="441" spans="1:17" ht="225.75" x14ac:dyDescent="0.2">
      <c r="A441" s="987" t="s">
        <v>19</v>
      </c>
      <c r="B441" s="988" t="s">
        <v>13</v>
      </c>
      <c r="C441" s="1267"/>
      <c r="D441" s="1267"/>
      <c r="E441" s="1278"/>
      <c r="F441" s="1278"/>
      <c r="G441" s="362" t="s">
        <v>114</v>
      </c>
      <c r="H441" s="362" t="s">
        <v>115</v>
      </c>
      <c r="I441" s="962" t="s">
        <v>116</v>
      </c>
      <c r="J441" s="967">
        <v>1</v>
      </c>
      <c r="K441" s="1060">
        <v>46024</v>
      </c>
      <c r="L441" s="1060">
        <v>46660</v>
      </c>
      <c r="M441" s="964">
        <f t="shared" si="14"/>
        <v>90.857142857142861</v>
      </c>
      <c r="N441" s="1058">
        <v>0</v>
      </c>
      <c r="O441" s="1011" t="s">
        <v>809</v>
      </c>
      <c r="P441" s="364">
        <f t="shared" si="13"/>
        <v>0</v>
      </c>
      <c r="Q441" s="965" t="str">
        <f>IF(ISNUMBER(P441),IF(P441=100%,"CUMPLIDA",IF(AND(ISNUMBER(L441),ISNUMBER(CGR!$P$4)), IF(L441&lt;CGR!$P$4,"INCUMPLIDA","PROCESO"), "VERIFICAR FECHA")),"SIN VALOR AVANCE")</f>
        <v>PROCESO</v>
      </c>
    </row>
    <row r="442" spans="1:17" ht="409.5" x14ac:dyDescent="0.2">
      <c r="A442" s="987" t="s">
        <v>19</v>
      </c>
      <c r="B442" s="988" t="s">
        <v>13</v>
      </c>
      <c r="C442" s="1267"/>
      <c r="D442" s="1267"/>
      <c r="E442" s="1278"/>
      <c r="F442" s="1278"/>
      <c r="G442" s="362" t="s">
        <v>117</v>
      </c>
      <c r="H442" s="362" t="s">
        <v>118</v>
      </c>
      <c r="I442" s="962" t="s">
        <v>119</v>
      </c>
      <c r="J442" s="967">
        <v>2</v>
      </c>
      <c r="K442" s="1060">
        <v>46024</v>
      </c>
      <c r="L442" s="1060">
        <v>46660</v>
      </c>
      <c r="M442" s="964">
        <f t="shared" si="14"/>
        <v>90.857142857142861</v>
      </c>
      <c r="N442" s="1058">
        <v>0</v>
      </c>
      <c r="O442" s="1011" t="s">
        <v>810</v>
      </c>
      <c r="P442" s="364">
        <f t="shared" si="13"/>
        <v>0</v>
      </c>
      <c r="Q442" s="965" t="str">
        <f>IF(ISNUMBER(P442),IF(P442=100%,"CUMPLIDA",IF(AND(ISNUMBER(L442),ISNUMBER(CGR!$P$4)), IF(L442&lt;CGR!$P$4,"INCUMPLIDA","PROCESO"), "VERIFICAR FECHA")),"SIN VALOR AVANCE")</f>
        <v>PROCESO</v>
      </c>
    </row>
    <row r="443" spans="1:17" ht="240.75" customHeight="1" x14ac:dyDescent="0.2">
      <c r="A443" s="987" t="s">
        <v>19</v>
      </c>
      <c r="B443" s="988" t="s">
        <v>13</v>
      </c>
      <c r="C443" s="1267" t="s">
        <v>843</v>
      </c>
      <c r="D443" s="1267" t="s">
        <v>797</v>
      </c>
      <c r="E443" s="1278" t="s">
        <v>844</v>
      </c>
      <c r="F443" s="1278" t="s">
        <v>845</v>
      </c>
      <c r="G443" s="362" t="s">
        <v>800</v>
      </c>
      <c r="H443" s="1008" t="s">
        <v>699</v>
      </c>
      <c r="I443" s="962" t="s">
        <v>164</v>
      </c>
      <c r="J443" s="963">
        <v>1</v>
      </c>
      <c r="K443" s="1057">
        <v>44044</v>
      </c>
      <c r="L443" s="1057">
        <v>44196</v>
      </c>
      <c r="M443" s="964">
        <f t="shared" si="14"/>
        <v>21.714285714285715</v>
      </c>
      <c r="N443" s="1058">
        <v>1</v>
      </c>
      <c r="O443" s="962" t="s">
        <v>846</v>
      </c>
      <c r="P443" s="364">
        <f t="shared" si="13"/>
        <v>1</v>
      </c>
      <c r="Q443" s="965" t="str">
        <f>IF(ISNUMBER(P443),IF(P443=100%,"CUMPLIDA",IF(AND(ISNUMBER(L443),ISNUMBER(CGR!$P$4)), IF(L443&lt;CGR!$P$4,"INCUMPLIDA","PROCESO"), "VERIFICAR FECHA")),"SIN VALOR AVANCE")</f>
        <v>CUMPLIDA</v>
      </c>
    </row>
    <row r="444" spans="1:17" ht="75.75" customHeight="1" x14ac:dyDescent="0.2">
      <c r="A444" s="987" t="s">
        <v>19</v>
      </c>
      <c r="B444" s="988" t="s">
        <v>13</v>
      </c>
      <c r="C444" s="1267"/>
      <c r="D444" s="1267"/>
      <c r="E444" s="1278"/>
      <c r="F444" s="1278"/>
      <c r="G444" s="1262" t="s">
        <v>800</v>
      </c>
      <c r="H444" s="362" t="s">
        <v>682</v>
      </c>
      <c r="I444" s="962" t="s">
        <v>683</v>
      </c>
      <c r="J444" s="967">
        <v>1</v>
      </c>
      <c r="K444" s="1057">
        <v>45231</v>
      </c>
      <c r="L444" s="1057">
        <v>45504</v>
      </c>
      <c r="M444" s="964">
        <f t="shared" si="14"/>
        <v>39</v>
      </c>
      <c r="N444" s="1058">
        <v>1</v>
      </c>
      <c r="O444" s="1011" t="s">
        <v>802</v>
      </c>
      <c r="P444" s="364">
        <f t="shared" si="13"/>
        <v>1</v>
      </c>
      <c r="Q444" s="965" t="str">
        <f>IF(ISNUMBER(P444),IF(P444=100%,"CUMPLIDA",IF(AND(ISNUMBER(L444),ISNUMBER(CGR!$P$4)), IF(L444&lt;CGR!$P$4,"INCUMPLIDA","PROCESO"), "VERIFICAR FECHA")),"SIN VALOR AVANCE")</f>
        <v>CUMPLIDA</v>
      </c>
    </row>
    <row r="445" spans="1:17" ht="409.5" x14ac:dyDescent="0.2">
      <c r="A445" s="987" t="s">
        <v>19</v>
      </c>
      <c r="B445" s="988" t="s">
        <v>13</v>
      </c>
      <c r="C445" s="1267"/>
      <c r="D445" s="1267"/>
      <c r="E445" s="1278"/>
      <c r="F445" s="1278"/>
      <c r="G445" s="1262"/>
      <c r="H445" s="362" t="s">
        <v>685</v>
      </c>
      <c r="I445" s="962" t="s">
        <v>686</v>
      </c>
      <c r="J445" s="967">
        <v>1</v>
      </c>
      <c r="K445" s="1057">
        <v>45231</v>
      </c>
      <c r="L445" s="1057">
        <v>45504</v>
      </c>
      <c r="M445" s="964">
        <f t="shared" si="14"/>
        <v>39</v>
      </c>
      <c r="N445" s="1058">
        <v>1</v>
      </c>
      <c r="O445" s="1011" t="s">
        <v>839</v>
      </c>
      <c r="P445" s="364">
        <f t="shared" si="13"/>
        <v>1</v>
      </c>
      <c r="Q445" s="965" t="str">
        <f>IF(ISNUMBER(P445),IF(P445=100%,"CUMPLIDA",IF(AND(ISNUMBER(L445),ISNUMBER(CGR!$P$4)), IF(L445&lt;CGR!$P$4,"INCUMPLIDA","PROCESO"), "VERIFICAR FECHA")),"SIN VALOR AVANCE")</f>
        <v>CUMPLIDA</v>
      </c>
    </row>
    <row r="446" spans="1:17" ht="210.75" x14ac:dyDescent="0.2">
      <c r="A446" s="987" t="s">
        <v>19</v>
      </c>
      <c r="B446" s="988" t="s">
        <v>13</v>
      </c>
      <c r="C446" s="1267"/>
      <c r="D446" s="1267"/>
      <c r="E446" s="1278"/>
      <c r="F446" s="1278"/>
      <c r="G446" s="362" t="s">
        <v>97</v>
      </c>
      <c r="H446" s="362" t="s">
        <v>98</v>
      </c>
      <c r="I446" s="962" t="s">
        <v>99</v>
      </c>
      <c r="J446" s="967">
        <v>1</v>
      </c>
      <c r="K446" s="1060">
        <v>45323</v>
      </c>
      <c r="L446" s="1060">
        <v>45747</v>
      </c>
      <c r="M446" s="964">
        <f t="shared" si="14"/>
        <v>60.571428571428569</v>
      </c>
      <c r="N446" s="1058">
        <v>0</v>
      </c>
      <c r="O446" s="1011" t="s">
        <v>804</v>
      </c>
      <c r="P446" s="364">
        <f t="shared" si="13"/>
        <v>0</v>
      </c>
      <c r="Q446" s="965" t="str">
        <f>IF(ISNUMBER(P446),IF(P446=100%,"CUMPLIDA",IF(AND(ISNUMBER(L446),ISNUMBER(CGR!$P$4)), IF(L446&lt;CGR!$P$4,"INCUMPLIDA","PROCESO"), "VERIFICAR FECHA")),"SIN VALOR AVANCE")</f>
        <v>PROCESO</v>
      </c>
    </row>
    <row r="447" spans="1:17" ht="150.75" x14ac:dyDescent="0.2">
      <c r="A447" s="987" t="s">
        <v>19</v>
      </c>
      <c r="B447" s="988" t="s">
        <v>13</v>
      </c>
      <c r="C447" s="1267"/>
      <c r="D447" s="1267"/>
      <c r="E447" s="1278"/>
      <c r="F447" s="1278"/>
      <c r="G447" s="362" t="s">
        <v>101</v>
      </c>
      <c r="H447" s="362" t="s">
        <v>101</v>
      </c>
      <c r="I447" s="962" t="s">
        <v>102</v>
      </c>
      <c r="J447" s="967">
        <v>1</v>
      </c>
      <c r="K447" s="1060">
        <v>45323</v>
      </c>
      <c r="L447" s="1060">
        <v>45747</v>
      </c>
      <c r="M447" s="964">
        <f t="shared" si="14"/>
        <v>60.571428571428569</v>
      </c>
      <c r="N447" s="1058">
        <v>0</v>
      </c>
      <c r="O447" s="1011" t="s">
        <v>847</v>
      </c>
      <c r="P447" s="364">
        <f t="shared" si="13"/>
        <v>0</v>
      </c>
      <c r="Q447" s="965" t="str">
        <f>IF(ISNUMBER(P447),IF(P447=100%,"CUMPLIDA",IF(AND(ISNUMBER(L447),ISNUMBER(CGR!$P$4)), IF(L447&lt;CGR!$P$4,"INCUMPLIDA","PROCESO"), "VERIFICAR FECHA")),"SIN VALOR AVANCE")</f>
        <v>PROCESO</v>
      </c>
    </row>
    <row r="448" spans="1:17" ht="165.75" x14ac:dyDescent="0.2">
      <c r="A448" s="987" t="s">
        <v>19</v>
      </c>
      <c r="B448" s="988" t="s">
        <v>13</v>
      </c>
      <c r="C448" s="1267"/>
      <c r="D448" s="1267"/>
      <c r="E448" s="1278"/>
      <c r="F448" s="1278"/>
      <c r="G448" s="362" t="s">
        <v>237</v>
      </c>
      <c r="H448" s="362" t="s">
        <v>238</v>
      </c>
      <c r="I448" s="962" t="s">
        <v>239</v>
      </c>
      <c r="J448" s="967">
        <v>1</v>
      </c>
      <c r="K448" s="1060">
        <v>45231</v>
      </c>
      <c r="L448" s="1060">
        <v>45747</v>
      </c>
      <c r="M448" s="964">
        <f t="shared" si="14"/>
        <v>73.714285714285708</v>
      </c>
      <c r="N448" s="1058">
        <v>0</v>
      </c>
      <c r="O448" s="962" t="s">
        <v>703</v>
      </c>
      <c r="P448" s="364">
        <f t="shared" si="13"/>
        <v>0</v>
      </c>
      <c r="Q448" s="965" t="str">
        <f>IF(ISNUMBER(P448),IF(P448=100%,"CUMPLIDA",IF(AND(ISNUMBER(L448),ISNUMBER(CGR!$P$4)), IF(L448&lt;CGR!$P$4,"INCUMPLIDA","PROCESO"), "VERIFICAR FECHA")),"SIN VALOR AVANCE")</f>
        <v>PROCESO</v>
      </c>
    </row>
    <row r="449" spans="1:17" ht="210.75" x14ac:dyDescent="0.2">
      <c r="A449" s="987" t="s">
        <v>19</v>
      </c>
      <c r="B449" s="988" t="s">
        <v>13</v>
      </c>
      <c r="C449" s="1267"/>
      <c r="D449" s="1267"/>
      <c r="E449" s="1278"/>
      <c r="F449" s="1278"/>
      <c r="G449" s="362" t="s">
        <v>104</v>
      </c>
      <c r="H449" s="362" t="s">
        <v>104</v>
      </c>
      <c r="I449" s="962" t="s">
        <v>247</v>
      </c>
      <c r="J449" s="967">
        <v>1</v>
      </c>
      <c r="K449" s="1060">
        <v>45323</v>
      </c>
      <c r="L449" s="1060">
        <v>45747</v>
      </c>
      <c r="M449" s="964">
        <f t="shared" si="14"/>
        <v>60.571428571428569</v>
      </c>
      <c r="N449" s="1058">
        <v>0</v>
      </c>
      <c r="O449" s="1011" t="s">
        <v>804</v>
      </c>
      <c r="P449" s="364">
        <f t="shared" si="13"/>
        <v>0</v>
      </c>
      <c r="Q449" s="965" t="str">
        <f>IF(ISNUMBER(P449),IF(P449=100%,"CUMPLIDA",IF(AND(ISNUMBER(L449),ISNUMBER(CGR!$P$4)), IF(L449&lt;CGR!$P$4,"INCUMPLIDA","PROCESO"), "VERIFICAR FECHA")),"SIN VALOR AVANCE")</f>
        <v>PROCESO</v>
      </c>
    </row>
    <row r="450" spans="1:17" ht="150.75" x14ac:dyDescent="0.2">
      <c r="A450" s="987" t="s">
        <v>19</v>
      </c>
      <c r="B450" s="988" t="s">
        <v>13</v>
      </c>
      <c r="C450" s="1267"/>
      <c r="D450" s="1267"/>
      <c r="E450" s="1278"/>
      <c r="F450" s="1278"/>
      <c r="G450" s="362" t="s">
        <v>806</v>
      </c>
      <c r="H450" s="362" t="s">
        <v>806</v>
      </c>
      <c r="I450" s="962" t="s">
        <v>107</v>
      </c>
      <c r="J450" s="967">
        <v>1</v>
      </c>
      <c r="K450" s="1060">
        <v>45231</v>
      </c>
      <c r="L450" s="1060">
        <v>45747</v>
      </c>
      <c r="M450" s="964">
        <f t="shared" si="14"/>
        <v>73.714285714285708</v>
      </c>
      <c r="N450" s="1058">
        <v>0</v>
      </c>
      <c r="O450" s="1011" t="s">
        <v>847</v>
      </c>
      <c r="P450" s="364">
        <f t="shared" si="13"/>
        <v>0</v>
      </c>
      <c r="Q450" s="965" t="str">
        <f>IF(ISNUMBER(P450),IF(P450=100%,"CUMPLIDA",IF(AND(ISNUMBER(L450),ISNUMBER(CGR!$P$4)), IF(L450&lt;CGR!$P$4,"INCUMPLIDA","PROCESO"), "VERIFICAR FECHA")),"SIN VALOR AVANCE")</f>
        <v>PROCESO</v>
      </c>
    </row>
    <row r="451" spans="1:17" ht="360.75" x14ac:dyDescent="0.2">
      <c r="A451" s="987" t="s">
        <v>19</v>
      </c>
      <c r="B451" s="988" t="s">
        <v>13</v>
      </c>
      <c r="C451" s="1267"/>
      <c r="D451" s="1267"/>
      <c r="E451" s="1278"/>
      <c r="F451" s="1278"/>
      <c r="G451" s="362" t="s">
        <v>807</v>
      </c>
      <c r="H451" s="362" t="s">
        <v>807</v>
      </c>
      <c r="I451" s="962" t="s">
        <v>531</v>
      </c>
      <c r="J451" s="967">
        <v>1</v>
      </c>
      <c r="K451" s="1060">
        <v>45231</v>
      </c>
      <c r="L451" s="1060">
        <v>45808</v>
      </c>
      <c r="M451" s="964">
        <f t="shared" si="14"/>
        <v>82.428571428571431</v>
      </c>
      <c r="N451" s="1058">
        <v>0</v>
      </c>
      <c r="O451" s="1011" t="s">
        <v>848</v>
      </c>
      <c r="P451" s="364">
        <f t="shared" si="13"/>
        <v>0</v>
      </c>
      <c r="Q451" s="965" t="str">
        <f>IF(ISNUMBER(P451),IF(P451=100%,"CUMPLIDA",IF(AND(ISNUMBER(L451),ISNUMBER(CGR!$P$4)), IF(L451&lt;CGR!$P$4,"INCUMPLIDA","PROCESO"), "VERIFICAR FECHA")),"SIN VALOR AVANCE")</f>
        <v>PROCESO</v>
      </c>
    </row>
    <row r="452" spans="1:17" ht="240.75" x14ac:dyDescent="0.2">
      <c r="A452" s="987" t="s">
        <v>19</v>
      </c>
      <c r="B452" s="988" t="s">
        <v>13</v>
      </c>
      <c r="C452" s="1267"/>
      <c r="D452" s="1267"/>
      <c r="E452" s="1278"/>
      <c r="F452" s="1278"/>
      <c r="G452" s="362" t="s">
        <v>110</v>
      </c>
      <c r="H452" s="362" t="s">
        <v>111</v>
      </c>
      <c r="I452" s="962" t="s">
        <v>112</v>
      </c>
      <c r="J452" s="967">
        <v>7</v>
      </c>
      <c r="K452" s="1060">
        <v>46024</v>
      </c>
      <c r="L452" s="1060">
        <v>46660</v>
      </c>
      <c r="M452" s="964">
        <f t="shared" si="14"/>
        <v>90.857142857142861</v>
      </c>
      <c r="N452" s="1058">
        <v>0</v>
      </c>
      <c r="O452" s="1011" t="s">
        <v>842</v>
      </c>
      <c r="P452" s="364">
        <f t="shared" si="13"/>
        <v>0</v>
      </c>
      <c r="Q452" s="965" t="str">
        <f>IF(ISNUMBER(P452),IF(P452=100%,"CUMPLIDA",IF(AND(ISNUMBER(L452),ISNUMBER(CGR!$P$4)), IF(L452&lt;CGR!$P$4,"INCUMPLIDA","PROCESO"), "VERIFICAR FECHA")),"SIN VALOR AVANCE")</f>
        <v>PROCESO</v>
      </c>
    </row>
    <row r="453" spans="1:17" ht="225.75" x14ac:dyDescent="0.2">
      <c r="A453" s="987" t="s">
        <v>19</v>
      </c>
      <c r="B453" s="988" t="s">
        <v>13</v>
      </c>
      <c r="C453" s="1267"/>
      <c r="D453" s="1267"/>
      <c r="E453" s="1278"/>
      <c r="F453" s="1278"/>
      <c r="G453" s="362" t="s">
        <v>114</v>
      </c>
      <c r="H453" s="362" t="s">
        <v>115</v>
      </c>
      <c r="I453" s="962" t="s">
        <v>116</v>
      </c>
      <c r="J453" s="967">
        <v>1</v>
      </c>
      <c r="K453" s="1060">
        <v>46024</v>
      </c>
      <c r="L453" s="1060">
        <v>46660</v>
      </c>
      <c r="M453" s="964">
        <f t="shared" si="14"/>
        <v>90.857142857142861</v>
      </c>
      <c r="N453" s="1058">
        <v>0</v>
      </c>
      <c r="O453" s="1011" t="s">
        <v>849</v>
      </c>
      <c r="P453" s="364">
        <f t="shared" si="13"/>
        <v>0</v>
      </c>
      <c r="Q453" s="965" t="str">
        <f>IF(ISNUMBER(P453),IF(P453=100%,"CUMPLIDA",IF(AND(ISNUMBER(L453),ISNUMBER(CGR!$P$4)), IF(L453&lt;CGR!$P$4,"INCUMPLIDA","PROCESO"), "VERIFICAR FECHA")),"SIN VALOR AVANCE")</f>
        <v>PROCESO</v>
      </c>
    </row>
    <row r="454" spans="1:17" ht="409.5" x14ac:dyDescent="0.2">
      <c r="A454" s="987" t="s">
        <v>19</v>
      </c>
      <c r="B454" s="988" t="s">
        <v>13</v>
      </c>
      <c r="C454" s="1267"/>
      <c r="D454" s="1267"/>
      <c r="E454" s="1278"/>
      <c r="F454" s="1278"/>
      <c r="G454" s="362" t="s">
        <v>117</v>
      </c>
      <c r="H454" s="362" t="s">
        <v>118</v>
      </c>
      <c r="I454" s="962" t="s">
        <v>119</v>
      </c>
      <c r="J454" s="967">
        <v>2</v>
      </c>
      <c r="K454" s="1060">
        <v>46024</v>
      </c>
      <c r="L454" s="1060">
        <v>46660</v>
      </c>
      <c r="M454" s="964">
        <f t="shared" si="14"/>
        <v>90.857142857142861</v>
      </c>
      <c r="N454" s="1058">
        <v>0</v>
      </c>
      <c r="O454" s="1011" t="s">
        <v>850</v>
      </c>
      <c r="P454" s="364">
        <f t="shared" si="13"/>
        <v>0</v>
      </c>
      <c r="Q454" s="965" t="str">
        <f>IF(ISNUMBER(P454),IF(P454=100%,"CUMPLIDA",IF(AND(ISNUMBER(L454),ISNUMBER(CGR!$P$4)), IF(L454&lt;CGR!$P$4,"INCUMPLIDA","PROCESO"), "VERIFICAR FECHA")),"SIN VALOR AVANCE")</f>
        <v>PROCESO</v>
      </c>
    </row>
    <row r="455" spans="1:17" ht="345.75" x14ac:dyDescent="0.2">
      <c r="A455" s="987" t="s">
        <v>19</v>
      </c>
      <c r="B455" s="988" t="s">
        <v>13</v>
      </c>
      <c r="C455" s="1267" t="s">
        <v>851</v>
      </c>
      <c r="D455" s="1267" t="s">
        <v>797</v>
      </c>
      <c r="E455" s="1278" t="s">
        <v>852</v>
      </c>
      <c r="F455" s="1278" t="s">
        <v>853</v>
      </c>
      <c r="G455" s="362" t="s">
        <v>800</v>
      </c>
      <c r="H455" s="1008" t="s">
        <v>699</v>
      </c>
      <c r="I455" s="962" t="s">
        <v>164</v>
      </c>
      <c r="J455" s="963">
        <v>1</v>
      </c>
      <c r="K455" s="1057">
        <v>44044</v>
      </c>
      <c r="L455" s="1057">
        <v>44196</v>
      </c>
      <c r="M455" s="964">
        <f t="shared" si="14"/>
        <v>21.714285714285715</v>
      </c>
      <c r="N455" s="1058">
        <v>1</v>
      </c>
      <c r="O455" s="962" t="s">
        <v>854</v>
      </c>
      <c r="P455" s="364">
        <f t="shared" si="13"/>
        <v>1</v>
      </c>
      <c r="Q455" s="965" t="str">
        <f>IF(ISNUMBER(P455),IF(P455=100%,"CUMPLIDA",IF(AND(ISNUMBER(L455),ISNUMBER(CGR!$P$4)), IF(L455&lt;CGR!$P$4,"INCUMPLIDA","PROCESO"), "VERIFICAR FECHA")),"SIN VALOR AVANCE")</f>
        <v>CUMPLIDA</v>
      </c>
    </row>
    <row r="456" spans="1:17" ht="75.75" customHeight="1" x14ac:dyDescent="0.2">
      <c r="A456" s="987" t="s">
        <v>19</v>
      </c>
      <c r="B456" s="988" t="s">
        <v>13</v>
      </c>
      <c r="C456" s="1267"/>
      <c r="D456" s="1267"/>
      <c r="E456" s="1278"/>
      <c r="F456" s="1278"/>
      <c r="G456" s="1262" t="s">
        <v>800</v>
      </c>
      <c r="H456" s="362" t="s">
        <v>682</v>
      </c>
      <c r="I456" s="962" t="s">
        <v>683</v>
      </c>
      <c r="J456" s="967">
        <v>1</v>
      </c>
      <c r="K456" s="1057">
        <v>45231</v>
      </c>
      <c r="L456" s="1057">
        <v>45504</v>
      </c>
      <c r="M456" s="964">
        <f t="shared" si="14"/>
        <v>39</v>
      </c>
      <c r="N456" s="1058">
        <v>1</v>
      </c>
      <c r="O456" s="1011" t="s">
        <v>855</v>
      </c>
      <c r="P456" s="364">
        <f t="shared" si="13"/>
        <v>1</v>
      </c>
      <c r="Q456" s="965" t="str">
        <f>IF(ISNUMBER(P456),IF(P456=100%,"CUMPLIDA",IF(AND(ISNUMBER(L456),ISNUMBER(CGR!$P$4)), IF(L456&lt;CGR!$P$4,"INCUMPLIDA","PROCESO"), "VERIFICAR FECHA")),"SIN VALOR AVANCE")</f>
        <v>CUMPLIDA</v>
      </c>
    </row>
    <row r="457" spans="1:17" ht="409.5" x14ac:dyDescent="0.2">
      <c r="A457" s="987" t="s">
        <v>19</v>
      </c>
      <c r="B457" s="988" t="s">
        <v>13</v>
      </c>
      <c r="C457" s="1267"/>
      <c r="D457" s="1267"/>
      <c r="E457" s="1278"/>
      <c r="F457" s="1278"/>
      <c r="G457" s="1262"/>
      <c r="H457" s="362" t="s">
        <v>685</v>
      </c>
      <c r="I457" s="962" t="s">
        <v>686</v>
      </c>
      <c r="J457" s="967">
        <v>1</v>
      </c>
      <c r="K457" s="1057">
        <v>45231</v>
      </c>
      <c r="L457" s="1057">
        <v>45504</v>
      </c>
      <c r="M457" s="964">
        <f t="shared" si="14"/>
        <v>39</v>
      </c>
      <c r="N457" s="1058">
        <v>1</v>
      </c>
      <c r="O457" s="1011" t="s">
        <v>839</v>
      </c>
      <c r="P457" s="364">
        <f t="shared" si="13"/>
        <v>1</v>
      </c>
      <c r="Q457" s="965" t="str">
        <f>IF(ISNUMBER(P457),IF(P457=100%,"CUMPLIDA",IF(AND(ISNUMBER(L457),ISNUMBER(CGR!$P$4)), IF(L457&lt;CGR!$P$4,"INCUMPLIDA","PROCESO"), "VERIFICAR FECHA")),"SIN VALOR AVANCE")</f>
        <v>CUMPLIDA</v>
      </c>
    </row>
    <row r="458" spans="1:17" ht="225.75" x14ac:dyDescent="0.2">
      <c r="A458" s="987" t="s">
        <v>19</v>
      </c>
      <c r="B458" s="988" t="s">
        <v>13</v>
      </c>
      <c r="C458" s="1267"/>
      <c r="D458" s="1267"/>
      <c r="E458" s="1278"/>
      <c r="F458" s="1278"/>
      <c r="G458" s="362" t="s">
        <v>97</v>
      </c>
      <c r="H458" s="362" t="s">
        <v>98</v>
      </c>
      <c r="I458" s="962" t="s">
        <v>99</v>
      </c>
      <c r="J458" s="967">
        <v>1</v>
      </c>
      <c r="K458" s="1060">
        <v>45323</v>
      </c>
      <c r="L458" s="1060">
        <v>45747</v>
      </c>
      <c r="M458" s="964">
        <f t="shared" si="14"/>
        <v>60.571428571428569</v>
      </c>
      <c r="N458" s="1058">
        <v>0</v>
      </c>
      <c r="O458" s="1011" t="s">
        <v>840</v>
      </c>
      <c r="P458" s="364">
        <f t="shared" si="13"/>
        <v>0</v>
      </c>
      <c r="Q458" s="965" t="str">
        <f>IF(ISNUMBER(P458),IF(P458=100%,"CUMPLIDA",IF(AND(ISNUMBER(L458),ISNUMBER(CGR!$P$4)), IF(L458&lt;CGR!$P$4,"INCUMPLIDA","PROCESO"), "VERIFICAR FECHA")),"SIN VALOR AVANCE")</f>
        <v>PROCESO</v>
      </c>
    </row>
    <row r="459" spans="1:17" ht="165.75" x14ac:dyDescent="0.2">
      <c r="A459" s="987" t="s">
        <v>19</v>
      </c>
      <c r="B459" s="988" t="s">
        <v>13</v>
      </c>
      <c r="C459" s="1267"/>
      <c r="D459" s="1267"/>
      <c r="E459" s="1278"/>
      <c r="F459" s="1278"/>
      <c r="G459" s="362" t="s">
        <v>101</v>
      </c>
      <c r="H459" s="362" t="s">
        <v>101</v>
      </c>
      <c r="I459" s="962" t="s">
        <v>102</v>
      </c>
      <c r="J459" s="967">
        <v>1</v>
      </c>
      <c r="K459" s="1060">
        <v>45323</v>
      </c>
      <c r="L459" s="1060">
        <v>45747</v>
      </c>
      <c r="M459" s="964">
        <f t="shared" si="14"/>
        <v>60.571428571428569</v>
      </c>
      <c r="N459" s="1058">
        <v>0</v>
      </c>
      <c r="O459" s="1011" t="s">
        <v>856</v>
      </c>
      <c r="P459" s="364">
        <f t="shared" ref="P459:P522" si="15">N459/J459</f>
        <v>0</v>
      </c>
      <c r="Q459" s="965" t="str">
        <f>IF(ISNUMBER(P459),IF(P459=100%,"CUMPLIDA",IF(AND(ISNUMBER(L459),ISNUMBER(CGR!$P$4)), IF(L459&lt;CGR!$P$4,"INCUMPLIDA","PROCESO"), "VERIFICAR FECHA")),"SIN VALOR AVANCE")</f>
        <v>PROCESO</v>
      </c>
    </row>
    <row r="460" spans="1:17" ht="165.75" x14ac:dyDescent="0.2">
      <c r="A460" s="987" t="s">
        <v>19</v>
      </c>
      <c r="B460" s="988" t="s">
        <v>13</v>
      </c>
      <c r="C460" s="1267"/>
      <c r="D460" s="1267"/>
      <c r="E460" s="1278"/>
      <c r="F460" s="1278"/>
      <c r="G460" s="362" t="s">
        <v>237</v>
      </c>
      <c r="H460" s="362" t="s">
        <v>238</v>
      </c>
      <c r="I460" s="962" t="s">
        <v>239</v>
      </c>
      <c r="J460" s="967">
        <v>1</v>
      </c>
      <c r="K460" s="1060">
        <v>45231</v>
      </c>
      <c r="L460" s="1060">
        <v>45747</v>
      </c>
      <c r="M460" s="964">
        <f t="shared" si="14"/>
        <v>73.714285714285708</v>
      </c>
      <c r="N460" s="1058">
        <v>0</v>
      </c>
      <c r="O460" s="962" t="s">
        <v>703</v>
      </c>
      <c r="P460" s="364">
        <f t="shared" si="15"/>
        <v>0</v>
      </c>
      <c r="Q460" s="965" t="str">
        <f>IF(ISNUMBER(P460),IF(P460=100%,"CUMPLIDA",IF(AND(ISNUMBER(L460),ISNUMBER(CGR!$P$4)), IF(L460&lt;CGR!$P$4,"INCUMPLIDA","PROCESO"), "VERIFICAR FECHA")),"SIN VALOR AVANCE")</f>
        <v>PROCESO</v>
      </c>
    </row>
    <row r="461" spans="1:17" ht="225.75" x14ac:dyDescent="0.2">
      <c r="A461" s="987" t="s">
        <v>19</v>
      </c>
      <c r="B461" s="988" t="s">
        <v>13</v>
      </c>
      <c r="C461" s="1267"/>
      <c r="D461" s="1267"/>
      <c r="E461" s="1278"/>
      <c r="F461" s="1278"/>
      <c r="G461" s="362" t="s">
        <v>104</v>
      </c>
      <c r="H461" s="362" t="s">
        <v>104</v>
      </c>
      <c r="I461" s="962" t="s">
        <v>247</v>
      </c>
      <c r="J461" s="967">
        <v>1</v>
      </c>
      <c r="K461" s="1060">
        <v>45323</v>
      </c>
      <c r="L461" s="1060">
        <v>45747</v>
      </c>
      <c r="M461" s="964">
        <f t="shared" si="14"/>
        <v>60.571428571428569</v>
      </c>
      <c r="N461" s="1058">
        <v>0</v>
      </c>
      <c r="O461" s="1011" t="s">
        <v>840</v>
      </c>
      <c r="P461" s="364">
        <f t="shared" si="15"/>
        <v>0</v>
      </c>
      <c r="Q461" s="965" t="str">
        <f>IF(ISNUMBER(P461),IF(P461=100%,"CUMPLIDA",IF(AND(ISNUMBER(L461),ISNUMBER(CGR!$P$4)), IF(L461&lt;CGR!$P$4,"INCUMPLIDA","PROCESO"), "VERIFICAR FECHA")),"SIN VALOR AVANCE")</f>
        <v>PROCESO</v>
      </c>
    </row>
    <row r="462" spans="1:17" ht="165.75" x14ac:dyDescent="0.2">
      <c r="A462" s="987" t="s">
        <v>19</v>
      </c>
      <c r="B462" s="988" t="s">
        <v>13</v>
      </c>
      <c r="C462" s="1267"/>
      <c r="D462" s="1267"/>
      <c r="E462" s="1278"/>
      <c r="F462" s="1278"/>
      <c r="G462" s="362" t="s">
        <v>806</v>
      </c>
      <c r="H462" s="362" t="s">
        <v>806</v>
      </c>
      <c r="I462" s="962" t="s">
        <v>107</v>
      </c>
      <c r="J462" s="967">
        <v>1</v>
      </c>
      <c r="K462" s="1060">
        <v>45231</v>
      </c>
      <c r="L462" s="1060">
        <v>45747</v>
      </c>
      <c r="M462" s="964">
        <f t="shared" si="14"/>
        <v>73.714285714285708</v>
      </c>
      <c r="N462" s="1058">
        <v>0</v>
      </c>
      <c r="O462" s="1011" t="s">
        <v>856</v>
      </c>
      <c r="P462" s="364">
        <f t="shared" si="15"/>
        <v>0</v>
      </c>
      <c r="Q462" s="965" t="str">
        <f>IF(ISNUMBER(P462),IF(P462=100%,"CUMPLIDA",IF(AND(ISNUMBER(L462),ISNUMBER(CGR!$P$4)), IF(L462&lt;CGR!$P$4,"INCUMPLIDA","PROCESO"), "VERIFICAR FECHA")),"SIN VALOR AVANCE")</f>
        <v>PROCESO</v>
      </c>
    </row>
    <row r="463" spans="1:17" ht="375.75" x14ac:dyDescent="0.2">
      <c r="A463" s="987" t="s">
        <v>19</v>
      </c>
      <c r="B463" s="988" t="s">
        <v>13</v>
      </c>
      <c r="C463" s="1267"/>
      <c r="D463" s="1267"/>
      <c r="E463" s="1278"/>
      <c r="F463" s="1278"/>
      <c r="G463" s="362" t="s">
        <v>807</v>
      </c>
      <c r="H463" s="362" t="s">
        <v>807</v>
      </c>
      <c r="I463" s="962" t="s">
        <v>531</v>
      </c>
      <c r="J463" s="967">
        <v>1</v>
      </c>
      <c r="K463" s="1060">
        <v>45231</v>
      </c>
      <c r="L463" s="1060">
        <v>45808</v>
      </c>
      <c r="M463" s="964">
        <f t="shared" si="14"/>
        <v>82.428571428571431</v>
      </c>
      <c r="N463" s="1058">
        <v>0</v>
      </c>
      <c r="O463" s="1011" t="s">
        <v>818</v>
      </c>
      <c r="P463" s="364">
        <f t="shared" si="15"/>
        <v>0</v>
      </c>
      <c r="Q463" s="965" t="str">
        <f>IF(ISNUMBER(P463),IF(P463=100%,"CUMPLIDA",IF(AND(ISNUMBER(L463),ISNUMBER(CGR!$P$4)), IF(L463&lt;CGR!$P$4,"INCUMPLIDA","PROCESO"), "VERIFICAR FECHA")),"SIN VALOR AVANCE")</f>
        <v>PROCESO</v>
      </c>
    </row>
    <row r="464" spans="1:17" ht="240.75" x14ac:dyDescent="0.2">
      <c r="A464" s="987" t="s">
        <v>19</v>
      </c>
      <c r="B464" s="988" t="s">
        <v>13</v>
      </c>
      <c r="C464" s="1267"/>
      <c r="D464" s="1267"/>
      <c r="E464" s="1278"/>
      <c r="F464" s="1278"/>
      <c r="G464" s="362" t="s">
        <v>110</v>
      </c>
      <c r="H464" s="362" t="s">
        <v>111</v>
      </c>
      <c r="I464" s="962" t="s">
        <v>112</v>
      </c>
      <c r="J464" s="967">
        <v>7</v>
      </c>
      <c r="K464" s="1060">
        <v>46024</v>
      </c>
      <c r="L464" s="1060">
        <v>46660</v>
      </c>
      <c r="M464" s="964">
        <f t="shared" si="14"/>
        <v>90.857142857142861</v>
      </c>
      <c r="N464" s="1058">
        <v>0</v>
      </c>
      <c r="O464" s="1011" t="s">
        <v>857</v>
      </c>
      <c r="P464" s="364">
        <f t="shared" si="15"/>
        <v>0</v>
      </c>
      <c r="Q464" s="965" t="str">
        <f>IF(ISNUMBER(P464),IF(P464=100%,"CUMPLIDA",IF(AND(ISNUMBER(L464),ISNUMBER(CGR!$P$4)), IF(L464&lt;CGR!$P$4,"INCUMPLIDA","PROCESO"), "VERIFICAR FECHA")),"SIN VALOR AVANCE")</f>
        <v>PROCESO</v>
      </c>
    </row>
    <row r="465" spans="1:17" ht="240.75" x14ac:dyDescent="0.2">
      <c r="A465" s="987" t="s">
        <v>19</v>
      </c>
      <c r="B465" s="988" t="s">
        <v>13</v>
      </c>
      <c r="C465" s="1267"/>
      <c r="D465" s="1267"/>
      <c r="E465" s="1278"/>
      <c r="F465" s="1278"/>
      <c r="G465" s="362" t="s">
        <v>114</v>
      </c>
      <c r="H465" s="362" t="s">
        <v>115</v>
      </c>
      <c r="I465" s="962" t="s">
        <v>116</v>
      </c>
      <c r="J465" s="967">
        <v>1</v>
      </c>
      <c r="K465" s="1060">
        <v>46024</v>
      </c>
      <c r="L465" s="1060">
        <v>46660</v>
      </c>
      <c r="M465" s="964">
        <f t="shared" si="14"/>
        <v>90.857142857142861</v>
      </c>
      <c r="N465" s="1058">
        <v>0</v>
      </c>
      <c r="O465" s="1011" t="s">
        <v>820</v>
      </c>
      <c r="P465" s="364">
        <f t="shared" si="15"/>
        <v>0</v>
      </c>
      <c r="Q465" s="965" t="str">
        <f>IF(ISNUMBER(P465),IF(P465=100%,"CUMPLIDA",IF(AND(ISNUMBER(L465),ISNUMBER(CGR!$P$4)), IF(L465&lt;CGR!$P$4,"INCUMPLIDA","PROCESO"), "VERIFICAR FECHA")),"SIN VALOR AVANCE")</f>
        <v>PROCESO</v>
      </c>
    </row>
    <row r="466" spans="1:17" ht="409.5" x14ac:dyDescent="0.2">
      <c r="A466" s="987" t="s">
        <v>19</v>
      </c>
      <c r="B466" s="988" t="s">
        <v>13</v>
      </c>
      <c r="C466" s="1267"/>
      <c r="D466" s="1267"/>
      <c r="E466" s="1278"/>
      <c r="F466" s="1278"/>
      <c r="G466" s="362" t="s">
        <v>117</v>
      </c>
      <c r="H466" s="362" t="s">
        <v>118</v>
      </c>
      <c r="I466" s="962" t="s">
        <v>119</v>
      </c>
      <c r="J466" s="967">
        <v>2</v>
      </c>
      <c r="K466" s="1060">
        <v>46024</v>
      </c>
      <c r="L466" s="1060">
        <v>46660</v>
      </c>
      <c r="M466" s="964">
        <f t="shared" si="14"/>
        <v>90.857142857142861</v>
      </c>
      <c r="N466" s="1058">
        <v>0</v>
      </c>
      <c r="O466" s="1011" t="s">
        <v>858</v>
      </c>
      <c r="P466" s="364">
        <f t="shared" si="15"/>
        <v>0</v>
      </c>
      <c r="Q466" s="965" t="str">
        <f>IF(ISNUMBER(P466),IF(P466=100%,"CUMPLIDA",IF(AND(ISNUMBER(L466),ISNUMBER(CGR!$P$4)), IF(L466&lt;CGR!$P$4,"INCUMPLIDA","PROCESO"), "VERIFICAR FECHA")),"SIN VALOR AVANCE")</f>
        <v>PROCESO</v>
      </c>
    </row>
    <row r="467" spans="1:17" ht="345.75" x14ac:dyDescent="0.2">
      <c r="A467" s="987" t="s">
        <v>19</v>
      </c>
      <c r="B467" s="988" t="s">
        <v>13</v>
      </c>
      <c r="C467" s="1267" t="s">
        <v>859</v>
      </c>
      <c r="D467" s="1267" t="s">
        <v>797</v>
      </c>
      <c r="E467" s="1278" t="s">
        <v>860</v>
      </c>
      <c r="F467" s="1278" t="s">
        <v>861</v>
      </c>
      <c r="G467" s="362" t="s">
        <v>800</v>
      </c>
      <c r="H467" s="1008" t="s">
        <v>699</v>
      </c>
      <c r="I467" s="962" t="s">
        <v>164</v>
      </c>
      <c r="J467" s="963">
        <v>1</v>
      </c>
      <c r="K467" s="1057">
        <v>44044</v>
      </c>
      <c r="L467" s="1057">
        <v>44196</v>
      </c>
      <c r="M467" s="964">
        <f t="shared" si="14"/>
        <v>21.714285714285715</v>
      </c>
      <c r="N467" s="1058">
        <v>1</v>
      </c>
      <c r="O467" s="962" t="s">
        <v>862</v>
      </c>
      <c r="P467" s="364">
        <f t="shared" si="15"/>
        <v>1</v>
      </c>
      <c r="Q467" s="965" t="str">
        <f>IF(ISNUMBER(P467),IF(P467=100%,"CUMPLIDA",IF(AND(ISNUMBER(L467),ISNUMBER(CGR!$P$4)), IF(L467&lt;CGR!$P$4,"INCUMPLIDA","PROCESO"), "VERIFICAR FECHA")),"SIN VALOR AVANCE")</f>
        <v>CUMPLIDA</v>
      </c>
    </row>
    <row r="468" spans="1:17" ht="75.75" customHeight="1" x14ac:dyDescent="0.2">
      <c r="A468" s="987" t="s">
        <v>19</v>
      </c>
      <c r="B468" s="988" t="s">
        <v>13</v>
      </c>
      <c r="C468" s="1267"/>
      <c r="D468" s="1267"/>
      <c r="E468" s="1278"/>
      <c r="F468" s="1278"/>
      <c r="G468" s="1262" t="s">
        <v>800</v>
      </c>
      <c r="H468" s="362" t="s">
        <v>682</v>
      </c>
      <c r="I468" s="962" t="s">
        <v>683</v>
      </c>
      <c r="J468" s="967">
        <v>1</v>
      </c>
      <c r="K468" s="1057">
        <v>45231</v>
      </c>
      <c r="L468" s="1057">
        <v>45504</v>
      </c>
      <c r="M468" s="964">
        <f t="shared" ref="M468:M531" si="16">(L468-K468)/7</f>
        <v>39</v>
      </c>
      <c r="N468" s="1058">
        <v>1</v>
      </c>
      <c r="O468" s="1011" t="s">
        <v>802</v>
      </c>
      <c r="P468" s="364">
        <f t="shared" si="15"/>
        <v>1</v>
      </c>
      <c r="Q468" s="965" t="str">
        <f>IF(ISNUMBER(P468),IF(P468=100%,"CUMPLIDA",IF(AND(ISNUMBER(L468),ISNUMBER(CGR!$P$4)), IF(L468&lt;CGR!$P$4,"INCUMPLIDA","PROCESO"), "VERIFICAR FECHA")),"SIN VALOR AVANCE")</f>
        <v>CUMPLIDA</v>
      </c>
    </row>
    <row r="469" spans="1:17" ht="409.5" x14ac:dyDescent="0.2">
      <c r="A469" s="987" t="s">
        <v>19</v>
      </c>
      <c r="B469" s="988" t="s">
        <v>13</v>
      </c>
      <c r="C469" s="1267"/>
      <c r="D469" s="1267"/>
      <c r="E469" s="1278"/>
      <c r="F469" s="1278"/>
      <c r="G469" s="1262"/>
      <c r="H469" s="362" t="s">
        <v>685</v>
      </c>
      <c r="I469" s="962" t="s">
        <v>686</v>
      </c>
      <c r="J469" s="967">
        <v>1</v>
      </c>
      <c r="K469" s="1057">
        <v>45231</v>
      </c>
      <c r="L469" s="1057">
        <v>45504</v>
      </c>
      <c r="M469" s="964">
        <f t="shared" si="16"/>
        <v>39</v>
      </c>
      <c r="N469" s="1058">
        <v>1</v>
      </c>
      <c r="O469" s="1011" t="s">
        <v>839</v>
      </c>
      <c r="P469" s="364">
        <f t="shared" si="15"/>
        <v>1</v>
      </c>
      <c r="Q469" s="965" t="str">
        <f>IF(ISNUMBER(P469),IF(P469=100%,"CUMPLIDA",IF(AND(ISNUMBER(L469),ISNUMBER(CGR!$P$4)), IF(L469&lt;CGR!$P$4,"INCUMPLIDA","PROCESO"), "VERIFICAR FECHA")),"SIN VALOR AVANCE")</f>
        <v>CUMPLIDA</v>
      </c>
    </row>
    <row r="470" spans="1:17" ht="38.25" customHeight="1" x14ac:dyDescent="0.2">
      <c r="A470" s="987" t="s">
        <v>19</v>
      </c>
      <c r="B470" s="988" t="s">
        <v>13</v>
      </c>
      <c r="C470" s="1267"/>
      <c r="D470" s="1267"/>
      <c r="E470" s="1278"/>
      <c r="F470" s="1278"/>
      <c r="G470" s="362" t="s">
        <v>97</v>
      </c>
      <c r="H470" s="362" t="s">
        <v>98</v>
      </c>
      <c r="I470" s="962" t="s">
        <v>99</v>
      </c>
      <c r="J470" s="967">
        <v>1</v>
      </c>
      <c r="K470" s="1060">
        <v>45323</v>
      </c>
      <c r="L470" s="1060">
        <v>45747</v>
      </c>
      <c r="M470" s="964">
        <f t="shared" si="16"/>
        <v>60.571428571428569</v>
      </c>
      <c r="N470" s="1058">
        <v>0</v>
      </c>
      <c r="O470" s="1011" t="s">
        <v>841</v>
      </c>
      <c r="P470" s="364">
        <f t="shared" si="15"/>
        <v>0</v>
      </c>
      <c r="Q470" s="965" t="str">
        <f>IF(ISNUMBER(P470),IF(P470=100%,"CUMPLIDA",IF(AND(ISNUMBER(L470),ISNUMBER(CGR!$P$4)), IF(L470&lt;CGR!$P$4,"INCUMPLIDA","PROCESO"), "VERIFICAR FECHA")),"SIN VALOR AVANCE")</f>
        <v>PROCESO</v>
      </c>
    </row>
    <row r="471" spans="1:17" ht="75.75" customHeight="1" x14ac:dyDescent="0.2">
      <c r="A471" s="987" t="s">
        <v>19</v>
      </c>
      <c r="B471" s="988" t="s">
        <v>13</v>
      </c>
      <c r="C471" s="1267"/>
      <c r="D471" s="1267"/>
      <c r="E471" s="1278"/>
      <c r="F471" s="1278"/>
      <c r="G471" s="362" t="s">
        <v>101</v>
      </c>
      <c r="H471" s="362" t="s">
        <v>101</v>
      </c>
      <c r="I471" s="962" t="s">
        <v>102</v>
      </c>
      <c r="J471" s="967">
        <v>1</v>
      </c>
      <c r="K471" s="1060">
        <v>45323</v>
      </c>
      <c r="L471" s="1060">
        <v>45747</v>
      </c>
      <c r="M471" s="964">
        <f t="shared" si="16"/>
        <v>60.571428571428569</v>
      </c>
      <c r="N471" s="1058">
        <v>0</v>
      </c>
      <c r="O471" s="1011" t="s">
        <v>863</v>
      </c>
      <c r="P471" s="364">
        <f t="shared" si="15"/>
        <v>0</v>
      </c>
      <c r="Q471" s="965" t="str">
        <f>IF(ISNUMBER(P471),IF(P471=100%,"CUMPLIDA",IF(AND(ISNUMBER(L471),ISNUMBER(CGR!$P$4)), IF(L471&lt;CGR!$P$4,"INCUMPLIDA","PROCESO"), "VERIFICAR FECHA")),"SIN VALOR AVANCE")</f>
        <v>PROCESO</v>
      </c>
    </row>
    <row r="472" spans="1:17" ht="165.75" x14ac:dyDescent="0.2">
      <c r="A472" s="987" t="s">
        <v>19</v>
      </c>
      <c r="B472" s="988" t="s">
        <v>13</v>
      </c>
      <c r="C472" s="1267"/>
      <c r="D472" s="1267"/>
      <c r="E472" s="1278"/>
      <c r="F472" s="1278"/>
      <c r="G472" s="362" t="s">
        <v>237</v>
      </c>
      <c r="H472" s="362" t="s">
        <v>238</v>
      </c>
      <c r="I472" s="962" t="s">
        <v>239</v>
      </c>
      <c r="J472" s="967">
        <v>1</v>
      </c>
      <c r="K472" s="1060">
        <v>45231</v>
      </c>
      <c r="L472" s="1060">
        <v>45747</v>
      </c>
      <c r="M472" s="964">
        <f t="shared" si="16"/>
        <v>73.714285714285708</v>
      </c>
      <c r="N472" s="1058">
        <v>0</v>
      </c>
      <c r="O472" s="962" t="s">
        <v>703</v>
      </c>
      <c r="P472" s="364">
        <f t="shared" si="15"/>
        <v>0</v>
      </c>
      <c r="Q472" s="965" t="str">
        <f>IF(ISNUMBER(P472),IF(P472=100%,"CUMPLIDA",IF(AND(ISNUMBER(L472),ISNUMBER(CGR!$P$4)), IF(L472&lt;CGR!$P$4,"INCUMPLIDA","PROCESO"), "VERIFICAR FECHA")),"SIN VALOR AVANCE")</f>
        <v>PROCESO</v>
      </c>
    </row>
    <row r="473" spans="1:17" ht="225.75" x14ac:dyDescent="0.2">
      <c r="A473" s="987" t="s">
        <v>19</v>
      </c>
      <c r="B473" s="988" t="s">
        <v>13</v>
      </c>
      <c r="C473" s="1267"/>
      <c r="D473" s="1267"/>
      <c r="E473" s="1278"/>
      <c r="F473" s="1278"/>
      <c r="G473" s="362" t="s">
        <v>104</v>
      </c>
      <c r="H473" s="362" t="s">
        <v>104</v>
      </c>
      <c r="I473" s="962" t="s">
        <v>247</v>
      </c>
      <c r="J473" s="967">
        <v>1</v>
      </c>
      <c r="K473" s="1060">
        <v>45323</v>
      </c>
      <c r="L473" s="1060">
        <v>45747</v>
      </c>
      <c r="M473" s="964">
        <f t="shared" si="16"/>
        <v>60.571428571428569</v>
      </c>
      <c r="N473" s="1058">
        <v>0</v>
      </c>
      <c r="O473" s="1011" t="s">
        <v>840</v>
      </c>
      <c r="P473" s="364">
        <f t="shared" si="15"/>
        <v>0</v>
      </c>
      <c r="Q473" s="965" t="str">
        <f>IF(ISNUMBER(P473),IF(P473=100%,"CUMPLIDA",IF(AND(ISNUMBER(L473),ISNUMBER(CGR!$P$4)), IF(L473&lt;CGR!$P$4,"INCUMPLIDA","PROCESO"), "VERIFICAR FECHA")),"SIN VALOR AVANCE")</f>
        <v>PROCESO</v>
      </c>
    </row>
    <row r="474" spans="1:17" ht="75.75" customHeight="1" x14ac:dyDescent="0.2">
      <c r="A474" s="987" t="s">
        <v>19</v>
      </c>
      <c r="B474" s="988" t="s">
        <v>13</v>
      </c>
      <c r="C474" s="1267"/>
      <c r="D474" s="1267"/>
      <c r="E474" s="1278"/>
      <c r="F474" s="1278"/>
      <c r="G474" s="362" t="s">
        <v>806</v>
      </c>
      <c r="H474" s="362" t="s">
        <v>806</v>
      </c>
      <c r="I474" s="962" t="s">
        <v>107</v>
      </c>
      <c r="J474" s="967">
        <v>1</v>
      </c>
      <c r="K474" s="1060">
        <v>45231</v>
      </c>
      <c r="L474" s="1060">
        <v>45747</v>
      </c>
      <c r="M474" s="964">
        <f t="shared" si="16"/>
        <v>73.714285714285708</v>
      </c>
      <c r="N474" s="1058">
        <v>0</v>
      </c>
      <c r="O474" s="1011" t="s">
        <v>863</v>
      </c>
      <c r="P474" s="364">
        <f t="shared" si="15"/>
        <v>0</v>
      </c>
      <c r="Q474" s="965" t="str">
        <f>IF(ISNUMBER(P474),IF(P474=100%,"CUMPLIDA",IF(AND(ISNUMBER(L474),ISNUMBER(CGR!$P$4)), IF(L474&lt;CGR!$P$4,"INCUMPLIDA","PROCESO"), "VERIFICAR FECHA")),"SIN VALOR AVANCE")</f>
        <v>PROCESO</v>
      </c>
    </row>
    <row r="475" spans="1:17" ht="360.75" x14ac:dyDescent="0.2">
      <c r="A475" s="987" t="s">
        <v>19</v>
      </c>
      <c r="B475" s="988" t="s">
        <v>13</v>
      </c>
      <c r="C475" s="1267"/>
      <c r="D475" s="1267"/>
      <c r="E475" s="1278"/>
      <c r="F475" s="1278"/>
      <c r="G475" s="362" t="s">
        <v>807</v>
      </c>
      <c r="H475" s="362" t="s">
        <v>807</v>
      </c>
      <c r="I475" s="962" t="s">
        <v>531</v>
      </c>
      <c r="J475" s="967">
        <v>1</v>
      </c>
      <c r="K475" s="1060">
        <v>45231</v>
      </c>
      <c r="L475" s="1060">
        <v>45808</v>
      </c>
      <c r="M475" s="964">
        <f t="shared" si="16"/>
        <v>82.428571428571431</v>
      </c>
      <c r="N475" s="1058">
        <v>0</v>
      </c>
      <c r="O475" s="1011" t="s">
        <v>848</v>
      </c>
      <c r="P475" s="364">
        <f t="shared" si="15"/>
        <v>0</v>
      </c>
      <c r="Q475" s="965" t="str">
        <f>IF(ISNUMBER(P475),IF(P475=100%,"CUMPLIDA",IF(AND(ISNUMBER(L475),ISNUMBER(CGR!$P$4)), IF(L475&lt;CGR!$P$4,"INCUMPLIDA","PROCESO"), "VERIFICAR FECHA")),"SIN VALOR AVANCE")</f>
        <v>PROCESO</v>
      </c>
    </row>
    <row r="476" spans="1:17" ht="255.75" x14ac:dyDescent="0.2">
      <c r="A476" s="987" t="s">
        <v>19</v>
      </c>
      <c r="B476" s="988" t="s">
        <v>13</v>
      </c>
      <c r="C476" s="1267"/>
      <c r="D476" s="1267"/>
      <c r="E476" s="1278"/>
      <c r="F476" s="1278"/>
      <c r="G476" s="362" t="s">
        <v>110</v>
      </c>
      <c r="H476" s="362" t="s">
        <v>111</v>
      </c>
      <c r="I476" s="962" t="s">
        <v>112</v>
      </c>
      <c r="J476" s="967">
        <v>7</v>
      </c>
      <c r="K476" s="1060">
        <v>46024</v>
      </c>
      <c r="L476" s="1060">
        <v>46660</v>
      </c>
      <c r="M476" s="964">
        <f t="shared" si="16"/>
        <v>90.857142857142861</v>
      </c>
      <c r="N476" s="1058">
        <v>0</v>
      </c>
      <c r="O476" s="1011" t="s">
        <v>864</v>
      </c>
      <c r="P476" s="364">
        <f t="shared" si="15"/>
        <v>0</v>
      </c>
      <c r="Q476" s="965" t="str">
        <f>IF(ISNUMBER(P476),IF(P476=100%,"CUMPLIDA",IF(AND(ISNUMBER(L476),ISNUMBER(CGR!$P$4)), IF(L476&lt;CGR!$P$4,"INCUMPLIDA","PROCESO"), "VERIFICAR FECHA")),"SIN VALOR AVANCE")</f>
        <v>PROCESO</v>
      </c>
    </row>
    <row r="477" spans="1:17" ht="75.75" customHeight="1" x14ac:dyDescent="0.2">
      <c r="A477" s="987" t="s">
        <v>19</v>
      </c>
      <c r="B477" s="988" t="s">
        <v>13</v>
      </c>
      <c r="C477" s="1267"/>
      <c r="D477" s="1267"/>
      <c r="E477" s="1278"/>
      <c r="F477" s="1278"/>
      <c r="G477" s="362" t="s">
        <v>114</v>
      </c>
      <c r="H477" s="362" t="s">
        <v>115</v>
      </c>
      <c r="I477" s="962" t="s">
        <v>116</v>
      </c>
      <c r="J477" s="967">
        <v>1</v>
      </c>
      <c r="K477" s="1060">
        <v>46024</v>
      </c>
      <c r="L477" s="1060">
        <v>46660</v>
      </c>
      <c r="M477" s="964">
        <f t="shared" si="16"/>
        <v>90.857142857142861</v>
      </c>
      <c r="N477" s="1058">
        <v>0</v>
      </c>
      <c r="O477" s="1011" t="s">
        <v>849</v>
      </c>
      <c r="P477" s="364">
        <f t="shared" si="15"/>
        <v>0</v>
      </c>
      <c r="Q477" s="965" t="str">
        <f>IF(ISNUMBER(P477),IF(P477=100%,"CUMPLIDA",IF(AND(ISNUMBER(L477),ISNUMBER(CGR!$P$4)), IF(L477&lt;CGR!$P$4,"INCUMPLIDA","PROCESO"), "VERIFICAR FECHA")),"SIN VALOR AVANCE")</f>
        <v>PROCESO</v>
      </c>
    </row>
    <row r="478" spans="1:17" ht="409.5" x14ac:dyDescent="0.2">
      <c r="A478" s="987" t="s">
        <v>19</v>
      </c>
      <c r="B478" s="988" t="s">
        <v>13</v>
      </c>
      <c r="C478" s="1267"/>
      <c r="D478" s="1267"/>
      <c r="E478" s="1278"/>
      <c r="F478" s="1278"/>
      <c r="G478" s="362" t="s">
        <v>117</v>
      </c>
      <c r="H478" s="362" t="s">
        <v>118</v>
      </c>
      <c r="I478" s="962" t="s">
        <v>119</v>
      </c>
      <c r="J478" s="967">
        <v>2</v>
      </c>
      <c r="K478" s="1060">
        <v>46024</v>
      </c>
      <c r="L478" s="1060">
        <v>46660</v>
      </c>
      <c r="M478" s="964">
        <f t="shared" si="16"/>
        <v>90.857142857142861</v>
      </c>
      <c r="N478" s="1058">
        <v>0</v>
      </c>
      <c r="O478" s="1011" t="s">
        <v>821</v>
      </c>
      <c r="P478" s="364">
        <f t="shared" si="15"/>
        <v>0</v>
      </c>
      <c r="Q478" s="965" t="str">
        <f>IF(ISNUMBER(P478),IF(P478=100%,"CUMPLIDA",IF(AND(ISNUMBER(L478),ISNUMBER(CGR!$P$4)), IF(L478&lt;CGR!$P$4,"INCUMPLIDA","PROCESO"), "VERIFICAR FECHA")),"SIN VALOR AVANCE")</f>
        <v>PROCESO</v>
      </c>
    </row>
    <row r="479" spans="1:17" ht="405.75" x14ac:dyDescent="0.2">
      <c r="A479" s="987" t="s">
        <v>19</v>
      </c>
      <c r="B479" s="988" t="s">
        <v>13</v>
      </c>
      <c r="C479" s="1267" t="s">
        <v>865</v>
      </c>
      <c r="D479" s="1267" t="s">
        <v>823</v>
      </c>
      <c r="E479" s="1278" t="s">
        <v>866</v>
      </c>
      <c r="F479" s="1279" t="s">
        <v>867</v>
      </c>
      <c r="G479" s="1275" t="s">
        <v>826</v>
      </c>
      <c r="H479" s="1013" t="s">
        <v>827</v>
      </c>
      <c r="I479" s="962" t="s">
        <v>828</v>
      </c>
      <c r="J479" s="963">
        <v>1</v>
      </c>
      <c r="K479" s="1014">
        <v>45078</v>
      </c>
      <c r="L479" s="1014">
        <v>45716</v>
      </c>
      <c r="M479" s="964">
        <f t="shared" si="16"/>
        <v>91.142857142857139</v>
      </c>
      <c r="N479" s="1076">
        <v>0.7</v>
      </c>
      <c r="O479" s="962" t="s">
        <v>829</v>
      </c>
      <c r="P479" s="364">
        <f t="shared" si="15"/>
        <v>0.7</v>
      </c>
      <c r="Q479" s="965" t="str">
        <f>IF(ISNUMBER(P479),IF(P479=100%,"CUMPLIDA",IF(AND(ISNUMBER(L479),ISNUMBER(CGR!$P$4)), IF(L479&lt;CGR!$P$4,"INCUMPLIDA","PROCESO"), "VERIFICAR FECHA")),"SIN VALOR AVANCE")</f>
        <v>PROCESO</v>
      </c>
    </row>
    <row r="480" spans="1:17" ht="330.75" x14ac:dyDescent="0.2">
      <c r="A480" s="987" t="s">
        <v>19</v>
      </c>
      <c r="B480" s="988" t="s">
        <v>13</v>
      </c>
      <c r="C480" s="1267"/>
      <c r="D480" s="1267"/>
      <c r="E480" s="1278"/>
      <c r="F480" s="1279"/>
      <c r="G480" s="1275"/>
      <c r="H480" s="362" t="s">
        <v>830</v>
      </c>
      <c r="I480" s="962" t="s">
        <v>831</v>
      </c>
      <c r="J480" s="963">
        <v>1</v>
      </c>
      <c r="K480" s="1014">
        <v>45717</v>
      </c>
      <c r="L480" s="1014">
        <v>45869</v>
      </c>
      <c r="M480" s="964">
        <f t="shared" si="16"/>
        <v>21.714285714285715</v>
      </c>
      <c r="N480" s="1058">
        <v>0</v>
      </c>
      <c r="O480" s="962" t="s">
        <v>832</v>
      </c>
      <c r="P480" s="364">
        <f t="shared" si="15"/>
        <v>0</v>
      </c>
      <c r="Q480" s="965" t="str">
        <f>IF(ISNUMBER(P480),IF(P480=100%,"CUMPLIDA",IF(AND(ISNUMBER(L480),ISNUMBER(CGR!$P$4)), IF(L480&lt;CGR!$P$4,"INCUMPLIDA","PROCESO"), "VERIFICAR FECHA")),"SIN VALOR AVANCE")</f>
        <v>PROCESO</v>
      </c>
    </row>
    <row r="481" spans="1:17" ht="345.75" x14ac:dyDescent="0.2">
      <c r="A481" s="987" t="s">
        <v>19</v>
      </c>
      <c r="B481" s="988" t="s">
        <v>13</v>
      </c>
      <c r="C481" s="1267"/>
      <c r="D481" s="1267"/>
      <c r="E481" s="1278"/>
      <c r="F481" s="1279"/>
      <c r="G481" s="1275"/>
      <c r="H481" s="1013" t="s">
        <v>833</v>
      </c>
      <c r="I481" s="962" t="s">
        <v>831</v>
      </c>
      <c r="J481" s="963">
        <v>1</v>
      </c>
      <c r="K481" s="1057">
        <v>45597</v>
      </c>
      <c r="L481" s="1057">
        <v>45716</v>
      </c>
      <c r="M481" s="964">
        <f t="shared" si="16"/>
        <v>17</v>
      </c>
      <c r="N481" s="1076">
        <v>0.25</v>
      </c>
      <c r="O481" s="962" t="s">
        <v>834</v>
      </c>
      <c r="P481" s="364">
        <f t="shared" si="15"/>
        <v>0.25</v>
      </c>
      <c r="Q481" s="965" t="str">
        <f>IF(ISNUMBER(P481),IF(P481=100%,"CUMPLIDA",IF(AND(ISNUMBER(L481),ISNUMBER(CGR!$P$4)), IF(L481&lt;CGR!$P$4,"INCUMPLIDA","PROCESO"), "VERIFICAR FECHA")),"SIN VALOR AVANCE")</f>
        <v>PROCESO</v>
      </c>
    </row>
    <row r="482" spans="1:17" ht="255.75" customHeight="1" x14ac:dyDescent="0.2">
      <c r="A482" s="987" t="s">
        <v>19</v>
      </c>
      <c r="B482" s="988" t="s">
        <v>13</v>
      </c>
      <c r="C482" s="1267" t="s">
        <v>868</v>
      </c>
      <c r="D482" s="1267" t="s">
        <v>869</v>
      </c>
      <c r="E482" s="1278" t="s">
        <v>870</v>
      </c>
      <c r="F482" s="1278" t="s">
        <v>871</v>
      </c>
      <c r="G482" s="362" t="s">
        <v>800</v>
      </c>
      <c r="H482" s="1008" t="s">
        <v>699</v>
      </c>
      <c r="I482" s="962" t="s">
        <v>164</v>
      </c>
      <c r="J482" s="963">
        <v>1</v>
      </c>
      <c r="K482" s="1057">
        <v>44044</v>
      </c>
      <c r="L482" s="1057">
        <v>44196</v>
      </c>
      <c r="M482" s="964">
        <f t="shared" si="16"/>
        <v>21.714285714285715</v>
      </c>
      <c r="N482" s="1058">
        <v>1</v>
      </c>
      <c r="O482" s="962" t="s">
        <v>872</v>
      </c>
      <c r="P482" s="364">
        <f t="shared" si="15"/>
        <v>1</v>
      </c>
      <c r="Q482" s="965" t="str">
        <f>IF(ISNUMBER(P482),IF(P482=100%,"CUMPLIDA",IF(AND(ISNUMBER(L482),ISNUMBER(CGR!$P$4)), IF(L482&lt;CGR!$P$4,"INCUMPLIDA","PROCESO"), "VERIFICAR FECHA")),"SIN VALOR AVANCE")</f>
        <v>CUMPLIDA</v>
      </c>
    </row>
    <row r="483" spans="1:17" ht="75.75" customHeight="1" x14ac:dyDescent="0.2">
      <c r="A483" s="987" t="s">
        <v>19</v>
      </c>
      <c r="B483" s="988" t="s">
        <v>13</v>
      </c>
      <c r="C483" s="1267"/>
      <c r="D483" s="1267"/>
      <c r="E483" s="1278"/>
      <c r="F483" s="1278"/>
      <c r="G483" s="1262" t="s">
        <v>800</v>
      </c>
      <c r="H483" s="362" t="s">
        <v>682</v>
      </c>
      <c r="I483" s="962" t="s">
        <v>683</v>
      </c>
      <c r="J483" s="967">
        <v>1</v>
      </c>
      <c r="K483" s="1057">
        <v>45231</v>
      </c>
      <c r="L483" s="1057">
        <v>45504</v>
      </c>
      <c r="M483" s="964">
        <f t="shared" si="16"/>
        <v>39</v>
      </c>
      <c r="N483" s="1058">
        <v>1</v>
      </c>
      <c r="O483" s="1011" t="s">
        <v>802</v>
      </c>
      <c r="P483" s="364">
        <f t="shared" si="15"/>
        <v>1</v>
      </c>
      <c r="Q483" s="965" t="str">
        <f>IF(ISNUMBER(P483),IF(P483=100%,"CUMPLIDA",IF(AND(ISNUMBER(L483),ISNUMBER(CGR!$P$4)), IF(L483&lt;CGR!$P$4,"INCUMPLIDA","PROCESO"), "VERIFICAR FECHA")),"SIN VALOR AVANCE")</f>
        <v>CUMPLIDA</v>
      </c>
    </row>
    <row r="484" spans="1:17" ht="409.5" x14ac:dyDescent="0.2">
      <c r="A484" s="987" t="s">
        <v>19</v>
      </c>
      <c r="B484" s="988" t="s">
        <v>13</v>
      </c>
      <c r="C484" s="1267"/>
      <c r="D484" s="1267"/>
      <c r="E484" s="1278"/>
      <c r="F484" s="1278"/>
      <c r="G484" s="1262"/>
      <c r="H484" s="362" t="s">
        <v>685</v>
      </c>
      <c r="I484" s="962" t="s">
        <v>686</v>
      </c>
      <c r="J484" s="967">
        <v>1</v>
      </c>
      <c r="K484" s="1057">
        <v>45231</v>
      </c>
      <c r="L484" s="1057">
        <v>45504</v>
      </c>
      <c r="M484" s="964">
        <f t="shared" si="16"/>
        <v>39</v>
      </c>
      <c r="N484" s="1058">
        <v>1</v>
      </c>
      <c r="O484" s="1011" t="s">
        <v>839</v>
      </c>
      <c r="P484" s="364">
        <f t="shared" si="15"/>
        <v>1</v>
      </c>
      <c r="Q484" s="965" t="str">
        <f>IF(ISNUMBER(P484),IF(P484=100%,"CUMPLIDA",IF(AND(ISNUMBER(L484),ISNUMBER(CGR!$P$4)), IF(L484&lt;CGR!$P$4,"INCUMPLIDA","PROCESO"), "VERIFICAR FECHA")),"SIN VALOR AVANCE")</f>
        <v>CUMPLIDA</v>
      </c>
    </row>
    <row r="485" spans="1:17" ht="225.75" x14ac:dyDescent="0.2">
      <c r="A485" s="987" t="s">
        <v>19</v>
      </c>
      <c r="B485" s="988" t="s">
        <v>13</v>
      </c>
      <c r="C485" s="1267"/>
      <c r="D485" s="1267"/>
      <c r="E485" s="1278"/>
      <c r="F485" s="1278"/>
      <c r="G485" s="362" t="s">
        <v>97</v>
      </c>
      <c r="H485" s="362" t="s">
        <v>98</v>
      </c>
      <c r="I485" s="962" t="s">
        <v>99</v>
      </c>
      <c r="J485" s="967">
        <v>1</v>
      </c>
      <c r="K485" s="1060">
        <v>45323</v>
      </c>
      <c r="L485" s="1060">
        <v>45747</v>
      </c>
      <c r="M485" s="964">
        <f t="shared" si="16"/>
        <v>60.571428571428569</v>
      </c>
      <c r="N485" s="1058">
        <v>0</v>
      </c>
      <c r="O485" s="1011" t="s">
        <v>840</v>
      </c>
      <c r="P485" s="364">
        <f t="shared" si="15"/>
        <v>0</v>
      </c>
      <c r="Q485" s="965" t="str">
        <f>IF(ISNUMBER(P485),IF(P485=100%,"CUMPLIDA",IF(AND(ISNUMBER(L485),ISNUMBER(CGR!$P$4)), IF(L485&lt;CGR!$P$4,"INCUMPLIDA","PROCESO"), "VERIFICAR FECHA")),"SIN VALOR AVANCE")</f>
        <v>PROCESO</v>
      </c>
    </row>
    <row r="486" spans="1:17" ht="150.75" x14ac:dyDescent="0.2">
      <c r="A486" s="987" t="s">
        <v>19</v>
      </c>
      <c r="B486" s="988" t="s">
        <v>13</v>
      </c>
      <c r="C486" s="1267"/>
      <c r="D486" s="1267"/>
      <c r="E486" s="1278"/>
      <c r="F486" s="1278"/>
      <c r="G486" s="362" t="s">
        <v>101</v>
      </c>
      <c r="H486" s="362" t="s">
        <v>101</v>
      </c>
      <c r="I486" s="962" t="s">
        <v>102</v>
      </c>
      <c r="J486" s="967">
        <v>1</v>
      </c>
      <c r="K486" s="1060">
        <v>45323</v>
      </c>
      <c r="L486" s="1060">
        <v>45747</v>
      </c>
      <c r="M486" s="964">
        <f t="shared" si="16"/>
        <v>60.571428571428569</v>
      </c>
      <c r="N486" s="1058">
        <v>0</v>
      </c>
      <c r="O486" s="1011" t="s">
        <v>863</v>
      </c>
      <c r="P486" s="364">
        <f t="shared" si="15"/>
        <v>0</v>
      </c>
      <c r="Q486" s="965" t="str">
        <f>IF(ISNUMBER(P486),IF(P486=100%,"CUMPLIDA",IF(AND(ISNUMBER(L486),ISNUMBER(CGR!$P$4)), IF(L486&lt;CGR!$P$4,"INCUMPLIDA","PROCESO"), "VERIFICAR FECHA")),"SIN VALOR AVANCE")</f>
        <v>PROCESO</v>
      </c>
    </row>
    <row r="487" spans="1:17" ht="165.75" x14ac:dyDescent="0.2">
      <c r="A487" s="987" t="s">
        <v>19</v>
      </c>
      <c r="B487" s="988" t="s">
        <v>13</v>
      </c>
      <c r="C487" s="1267"/>
      <c r="D487" s="1267"/>
      <c r="E487" s="1278"/>
      <c r="F487" s="1278"/>
      <c r="G487" s="362" t="s">
        <v>237</v>
      </c>
      <c r="H487" s="362" t="s">
        <v>238</v>
      </c>
      <c r="I487" s="962" t="s">
        <v>239</v>
      </c>
      <c r="J487" s="967">
        <v>1</v>
      </c>
      <c r="K487" s="1060">
        <v>45231</v>
      </c>
      <c r="L487" s="1060">
        <v>45747</v>
      </c>
      <c r="M487" s="964">
        <f t="shared" si="16"/>
        <v>73.714285714285708</v>
      </c>
      <c r="N487" s="1058">
        <v>0</v>
      </c>
      <c r="O487" s="962" t="s">
        <v>703</v>
      </c>
      <c r="P487" s="364">
        <f t="shared" si="15"/>
        <v>0</v>
      </c>
      <c r="Q487" s="965" t="str">
        <f>IF(ISNUMBER(P487),IF(P487=100%,"CUMPLIDA",IF(AND(ISNUMBER(L487),ISNUMBER(CGR!$P$4)), IF(L487&lt;CGR!$P$4,"INCUMPLIDA","PROCESO"), "VERIFICAR FECHA")),"SIN VALOR AVANCE")</f>
        <v>PROCESO</v>
      </c>
    </row>
    <row r="488" spans="1:17" ht="225.75" x14ac:dyDescent="0.2">
      <c r="A488" s="987" t="s">
        <v>19</v>
      </c>
      <c r="B488" s="988" t="s">
        <v>13</v>
      </c>
      <c r="C488" s="1267"/>
      <c r="D488" s="1267"/>
      <c r="E488" s="1278"/>
      <c r="F488" s="1278"/>
      <c r="G488" s="362" t="s">
        <v>104</v>
      </c>
      <c r="H488" s="362" t="s">
        <v>104</v>
      </c>
      <c r="I488" s="962" t="s">
        <v>247</v>
      </c>
      <c r="J488" s="967">
        <v>1</v>
      </c>
      <c r="K488" s="1060">
        <v>45323</v>
      </c>
      <c r="L488" s="1060">
        <v>45747</v>
      </c>
      <c r="M488" s="964">
        <f t="shared" si="16"/>
        <v>60.571428571428569</v>
      </c>
      <c r="N488" s="1058">
        <v>0</v>
      </c>
      <c r="O488" s="1011" t="s">
        <v>840</v>
      </c>
      <c r="P488" s="364">
        <f t="shared" si="15"/>
        <v>0</v>
      </c>
      <c r="Q488" s="965" t="str">
        <f>IF(ISNUMBER(P488),IF(P488=100%,"CUMPLIDA",IF(AND(ISNUMBER(L488),ISNUMBER(CGR!$P$4)), IF(L488&lt;CGR!$P$4,"INCUMPLIDA","PROCESO"), "VERIFICAR FECHA")),"SIN VALOR AVANCE")</f>
        <v>PROCESO</v>
      </c>
    </row>
    <row r="489" spans="1:17" ht="150.75" x14ac:dyDescent="0.2">
      <c r="A489" s="987" t="s">
        <v>19</v>
      </c>
      <c r="B489" s="988" t="s">
        <v>13</v>
      </c>
      <c r="C489" s="1267"/>
      <c r="D489" s="1267"/>
      <c r="E489" s="1278"/>
      <c r="F489" s="1278"/>
      <c r="G489" s="362" t="s">
        <v>806</v>
      </c>
      <c r="H489" s="362" t="s">
        <v>806</v>
      </c>
      <c r="I489" s="962" t="s">
        <v>107</v>
      </c>
      <c r="J489" s="967">
        <v>1</v>
      </c>
      <c r="K489" s="1060">
        <v>45231</v>
      </c>
      <c r="L489" s="1060">
        <v>45747</v>
      </c>
      <c r="M489" s="964">
        <f t="shared" si="16"/>
        <v>73.714285714285708</v>
      </c>
      <c r="N489" s="1058">
        <v>0</v>
      </c>
      <c r="O489" s="1011" t="s">
        <v>863</v>
      </c>
      <c r="P489" s="364">
        <f t="shared" si="15"/>
        <v>0</v>
      </c>
      <c r="Q489" s="965" t="str">
        <f>IF(ISNUMBER(P489),IF(P489=100%,"CUMPLIDA",IF(AND(ISNUMBER(L489),ISNUMBER(CGR!$P$4)), IF(L489&lt;CGR!$P$4,"INCUMPLIDA","PROCESO"), "VERIFICAR FECHA")),"SIN VALOR AVANCE")</f>
        <v>PROCESO</v>
      </c>
    </row>
    <row r="490" spans="1:17" ht="375.75" x14ac:dyDescent="0.2">
      <c r="A490" s="987" t="s">
        <v>19</v>
      </c>
      <c r="B490" s="988" t="s">
        <v>13</v>
      </c>
      <c r="C490" s="1267"/>
      <c r="D490" s="1267"/>
      <c r="E490" s="1278"/>
      <c r="F490" s="1278"/>
      <c r="G490" s="362" t="s">
        <v>807</v>
      </c>
      <c r="H490" s="362" t="s">
        <v>807</v>
      </c>
      <c r="I490" s="962" t="s">
        <v>531</v>
      </c>
      <c r="J490" s="967">
        <v>1</v>
      </c>
      <c r="K490" s="1060">
        <v>45231</v>
      </c>
      <c r="L490" s="1060">
        <v>45808</v>
      </c>
      <c r="M490" s="964">
        <f t="shared" si="16"/>
        <v>82.428571428571431</v>
      </c>
      <c r="N490" s="1058">
        <v>0</v>
      </c>
      <c r="O490" s="1011" t="s">
        <v>818</v>
      </c>
      <c r="P490" s="364">
        <f t="shared" si="15"/>
        <v>0</v>
      </c>
      <c r="Q490" s="965" t="str">
        <f>IF(ISNUMBER(P490),IF(P490=100%,"CUMPLIDA",IF(AND(ISNUMBER(L490),ISNUMBER(CGR!$P$4)), IF(L490&lt;CGR!$P$4,"INCUMPLIDA","PROCESO"), "VERIFICAR FECHA")),"SIN VALOR AVANCE")</f>
        <v>PROCESO</v>
      </c>
    </row>
    <row r="491" spans="1:17" ht="240.75" x14ac:dyDescent="0.2">
      <c r="A491" s="987" t="s">
        <v>19</v>
      </c>
      <c r="B491" s="988" t="s">
        <v>13</v>
      </c>
      <c r="C491" s="1267"/>
      <c r="D491" s="1267"/>
      <c r="E491" s="1278"/>
      <c r="F491" s="1278"/>
      <c r="G491" s="362" t="s">
        <v>110</v>
      </c>
      <c r="H491" s="362" t="s">
        <v>111</v>
      </c>
      <c r="I491" s="962" t="s">
        <v>112</v>
      </c>
      <c r="J491" s="967">
        <v>7</v>
      </c>
      <c r="K491" s="1060">
        <v>46024</v>
      </c>
      <c r="L491" s="1060">
        <v>46660</v>
      </c>
      <c r="M491" s="964">
        <f t="shared" si="16"/>
        <v>90.857142857142861</v>
      </c>
      <c r="N491" s="1058">
        <v>0</v>
      </c>
      <c r="O491" s="1011" t="s">
        <v>842</v>
      </c>
      <c r="P491" s="364">
        <f t="shared" si="15"/>
        <v>0</v>
      </c>
      <c r="Q491" s="965" t="str">
        <f>IF(ISNUMBER(P491),IF(P491=100%,"CUMPLIDA",IF(AND(ISNUMBER(L491),ISNUMBER(CGR!$P$4)), IF(L491&lt;CGR!$P$4,"INCUMPLIDA","PROCESO"), "VERIFICAR FECHA")),"SIN VALOR AVANCE")</f>
        <v>PROCESO</v>
      </c>
    </row>
    <row r="492" spans="1:17" ht="240.75" x14ac:dyDescent="0.2">
      <c r="A492" s="987" t="s">
        <v>19</v>
      </c>
      <c r="B492" s="988" t="s">
        <v>13</v>
      </c>
      <c r="C492" s="1267"/>
      <c r="D492" s="1267"/>
      <c r="E492" s="1278"/>
      <c r="F492" s="1278"/>
      <c r="G492" s="362" t="s">
        <v>114</v>
      </c>
      <c r="H492" s="362" t="s">
        <v>115</v>
      </c>
      <c r="I492" s="962" t="s">
        <v>116</v>
      </c>
      <c r="J492" s="967">
        <v>1</v>
      </c>
      <c r="K492" s="1060">
        <v>46024</v>
      </c>
      <c r="L492" s="1060">
        <v>46660</v>
      </c>
      <c r="M492" s="964">
        <f t="shared" si="16"/>
        <v>90.857142857142861</v>
      </c>
      <c r="N492" s="1058">
        <v>0</v>
      </c>
      <c r="O492" s="1011" t="s">
        <v>820</v>
      </c>
      <c r="P492" s="364">
        <f t="shared" si="15"/>
        <v>0</v>
      </c>
      <c r="Q492" s="965" t="str">
        <f>IF(ISNUMBER(P492),IF(P492=100%,"CUMPLIDA",IF(AND(ISNUMBER(L492),ISNUMBER(CGR!$P$4)), IF(L492&lt;CGR!$P$4,"INCUMPLIDA","PROCESO"), "VERIFICAR FECHA")),"SIN VALOR AVANCE")</f>
        <v>PROCESO</v>
      </c>
    </row>
    <row r="493" spans="1:17" ht="409.5" x14ac:dyDescent="0.2">
      <c r="A493" s="987" t="s">
        <v>19</v>
      </c>
      <c r="B493" s="988" t="s">
        <v>13</v>
      </c>
      <c r="C493" s="1267"/>
      <c r="D493" s="1267"/>
      <c r="E493" s="1278"/>
      <c r="F493" s="1278"/>
      <c r="G493" s="362" t="s">
        <v>117</v>
      </c>
      <c r="H493" s="362" t="s">
        <v>118</v>
      </c>
      <c r="I493" s="962" t="s">
        <v>119</v>
      </c>
      <c r="J493" s="967">
        <v>2</v>
      </c>
      <c r="K493" s="1060">
        <v>46024</v>
      </c>
      <c r="L493" s="1060">
        <v>46660</v>
      </c>
      <c r="M493" s="964">
        <f t="shared" si="16"/>
        <v>90.857142857142861</v>
      </c>
      <c r="N493" s="1058">
        <v>0</v>
      </c>
      <c r="O493" s="1011" t="s">
        <v>821</v>
      </c>
      <c r="P493" s="364">
        <f t="shared" si="15"/>
        <v>0</v>
      </c>
      <c r="Q493" s="965" t="str">
        <f>IF(ISNUMBER(P493),IF(P493=100%,"CUMPLIDA",IF(AND(ISNUMBER(L493),ISNUMBER(CGR!$P$4)), IF(L493&lt;CGR!$P$4,"INCUMPLIDA","PROCESO"), "VERIFICAR FECHA")),"SIN VALOR AVANCE")</f>
        <v>PROCESO</v>
      </c>
    </row>
    <row r="494" spans="1:17" ht="270.75" customHeight="1" x14ac:dyDescent="0.2">
      <c r="A494" s="987" t="s">
        <v>19</v>
      </c>
      <c r="B494" s="988" t="s">
        <v>13</v>
      </c>
      <c r="C494" s="1267" t="s">
        <v>873</v>
      </c>
      <c r="D494" s="1267" t="s">
        <v>874</v>
      </c>
      <c r="E494" s="1278" t="s">
        <v>875</v>
      </c>
      <c r="F494" s="1278" t="s">
        <v>876</v>
      </c>
      <c r="G494" s="362" t="s">
        <v>800</v>
      </c>
      <c r="H494" s="1008" t="s">
        <v>699</v>
      </c>
      <c r="I494" s="962" t="s">
        <v>164</v>
      </c>
      <c r="J494" s="963">
        <v>1</v>
      </c>
      <c r="K494" s="1057">
        <v>44044</v>
      </c>
      <c r="L494" s="1057">
        <v>44196</v>
      </c>
      <c r="M494" s="964">
        <f t="shared" si="16"/>
        <v>21.714285714285715</v>
      </c>
      <c r="N494" s="1058">
        <v>1</v>
      </c>
      <c r="O494" s="962" t="s">
        <v>877</v>
      </c>
      <c r="P494" s="364">
        <f t="shared" si="15"/>
        <v>1</v>
      </c>
      <c r="Q494" s="965" t="str">
        <f>IF(ISNUMBER(P494),IF(P494=100%,"CUMPLIDA",IF(AND(ISNUMBER(L494),ISNUMBER(CGR!$P$4)), IF(L494&lt;CGR!$P$4,"INCUMPLIDA","PROCESO"), "VERIFICAR FECHA")),"SIN VALOR AVANCE")</f>
        <v>CUMPLIDA</v>
      </c>
    </row>
    <row r="495" spans="1:17" ht="75.75" customHeight="1" x14ac:dyDescent="0.2">
      <c r="A495" s="987" t="s">
        <v>19</v>
      </c>
      <c r="B495" s="988" t="s">
        <v>13</v>
      </c>
      <c r="C495" s="1267"/>
      <c r="D495" s="1267"/>
      <c r="E495" s="1278"/>
      <c r="F495" s="1278"/>
      <c r="G495" s="1262" t="s">
        <v>800</v>
      </c>
      <c r="H495" s="362" t="s">
        <v>682</v>
      </c>
      <c r="I495" s="962" t="s">
        <v>683</v>
      </c>
      <c r="J495" s="967">
        <v>1</v>
      </c>
      <c r="K495" s="1057">
        <v>45231</v>
      </c>
      <c r="L495" s="1057">
        <v>45504</v>
      </c>
      <c r="M495" s="964">
        <f t="shared" si="16"/>
        <v>39</v>
      </c>
      <c r="N495" s="1058">
        <v>1</v>
      </c>
      <c r="O495" s="1011" t="s">
        <v>802</v>
      </c>
      <c r="P495" s="364">
        <f t="shared" si="15"/>
        <v>1</v>
      </c>
      <c r="Q495" s="965" t="str">
        <f>IF(ISNUMBER(P495),IF(P495=100%,"CUMPLIDA",IF(AND(ISNUMBER(L495),ISNUMBER(CGR!$P$4)), IF(L495&lt;CGR!$P$4,"INCUMPLIDA","PROCESO"), "VERIFICAR FECHA")),"SIN VALOR AVANCE")</f>
        <v>CUMPLIDA</v>
      </c>
    </row>
    <row r="496" spans="1:17" ht="409.5" x14ac:dyDescent="0.2">
      <c r="A496" s="987" t="s">
        <v>19</v>
      </c>
      <c r="B496" s="988" t="s">
        <v>13</v>
      </c>
      <c r="C496" s="1267"/>
      <c r="D496" s="1267"/>
      <c r="E496" s="1278"/>
      <c r="F496" s="1278"/>
      <c r="G496" s="1262"/>
      <c r="H496" s="362" t="s">
        <v>685</v>
      </c>
      <c r="I496" s="962" t="s">
        <v>686</v>
      </c>
      <c r="J496" s="967">
        <v>1</v>
      </c>
      <c r="K496" s="1057">
        <v>45231</v>
      </c>
      <c r="L496" s="1057">
        <v>45504</v>
      </c>
      <c r="M496" s="964">
        <f t="shared" si="16"/>
        <v>39</v>
      </c>
      <c r="N496" s="1058">
        <v>1</v>
      </c>
      <c r="O496" s="1011" t="s">
        <v>839</v>
      </c>
      <c r="P496" s="364">
        <f t="shared" si="15"/>
        <v>1</v>
      </c>
      <c r="Q496" s="965" t="str">
        <f>IF(ISNUMBER(P496),IF(P496=100%,"CUMPLIDA",IF(AND(ISNUMBER(L496),ISNUMBER(CGR!$P$4)), IF(L496&lt;CGR!$P$4,"INCUMPLIDA","PROCESO"), "VERIFICAR FECHA")),"SIN VALOR AVANCE")</f>
        <v>CUMPLIDA</v>
      </c>
    </row>
    <row r="497" spans="1:17" ht="225.75" x14ac:dyDescent="0.2">
      <c r="A497" s="987" t="s">
        <v>19</v>
      </c>
      <c r="B497" s="988" t="s">
        <v>13</v>
      </c>
      <c r="C497" s="1267"/>
      <c r="D497" s="1267"/>
      <c r="E497" s="1278"/>
      <c r="F497" s="1278"/>
      <c r="G497" s="362" t="s">
        <v>97</v>
      </c>
      <c r="H497" s="362" t="s">
        <v>98</v>
      </c>
      <c r="I497" s="962" t="s">
        <v>99</v>
      </c>
      <c r="J497" s="967">
        <v>1</v>
      </c>
      <c r="K497" s="1060">
        <v>45323</v>
      </c>
      <c r="L497" s="1060">
        <v>45747</v>
      </c>
      <c r="M497" s="964">
        <f t="shared" si="16"/>
        <v>60.571428571428569</v>
      </c>
      <c r="N497" s="1058">
        <v>0</v>
      </c>
      <c r="O497" s="1011" t="s">
        <v>840</v>
      </c>
      <c r="P497" s="364">
        <f t="shared" si="15"/>
        <v>0</v>
      </c>
      <c r="Q497" s="965" t="str">
        <f>IF(ISNUMBER(P497),IF(P497=100%,"CUMPLIDA",IF(AND(ISNUMBER(L497),ISNUMBER(CGR!$P$4)), IF(L497&lt;CGR!$P$4,"INCUMPLIDA","PROCESO"), "VERIFICAR FECHA")),"SIN VALOR AVANCE")</f>
        <v>PROCESO</v>
      </c>
    </row>
    <row r="498" spans="1:17" ht="150.75" x14ac:dyDescent="0.2">
      <c r="A498" s="987" t="s">
        <v>19</v>
      </c>
      <c r="B498" s="988" t="s">
        <v>13</v>
      </c>
      <c r="C498" s="1267"/>
      <c r="D498" s="1267"/>
      <c r="E498" s="1278"/>
      <c r="F498" s="1278"/>
      <c r="G498" s="362" t="s">
        <v>101</v>
      </c>
      <c r="H498" s="362" t="s">
        <v>101</v>
      </c>
      <c r="I498" s="962" t="s">
        <v>102</v>
      </c>
      <c r="J498" s="967">
        <v>1</v>
      </c>
      <c r="K498" s="1060">
        <v>45323</v>
      </c>
      <c r="L498" s="1060">
        <v>45747</v>
      </c>
      <c r="M498" s="964">
        <f t="shared" si="16"/>
        <v>60.571428571428569</v>
      </c>
      <c r="N498" s="1058">
        <v>0</v>
      </c>
      <c r="O498" s="1011" t="s">
        <v>863</v>
      </c>
      <c r="P498" s="364">
        <f t="shared" si="15"/>
        <v>0</v>
      </c>
      <c r="Q498" s="965" t="str">
        <f>IF(ISNUMBER(P498),IF(P498=100%,"CUMPLIDA",IF(AND(ISNUMBER(L498),ISNUMBER(CGR!$P$4)), IF(L498&lt;CGR!$P$4,"INCUMPLIDA","PROCESO"), "VERIFICAR FECHA")),"SIN VALOR AVANCE")</f>
        <v>PROCESO</v>
      </c>
    </row>
    <row r="499" spans="1:17" ht="165.75" x14ac:dyDescent="0.2">
      <c r="A499" s="987" t="s">
        <v>19</v>
      </c>
      <c r="B499" s="988" t="s">
        <v>13</v>
      </c>
      <c r="C499" s="1267"/>
      <c r="D499" s="1267"/>
      <c r="E499" s="1278"/>
      <c r="F499" s="1278"/>
      <c r="G499" s="362" t="s">
        <v>237</v>
      </c>
      <c r="H499" s="362" t="s">
        <v>238</v>
      </c>
      <c r="I499" s="962" t="s">
        <v>239</v>
      </c>
      <c r="J499" s="967">
        <v>1</v>
      </c>
      <c r="K499" s="1060">
        <v>45231</v>
      </c>
      <c r="L499" s="1060">
        <v>45747</v>
      </c>
      <c r="M499" s="964">
        <f t="shared" si="16"/>
        <v>73.714285714285708</v>
      </c>
      <c r="N499" s="1058">
        <v>0</v>
      </c>
      <c r="O499" s="962" t="s">
        <v>703</v>
      </c>
      <c r="P499" s="364">
        <f t="shared" si="15"/>
        <v>0</v>
      </c>
      <c r="Q499" s="965" t="str">
        <f>IF(ISNUMBER(P499),IF(P499=100%,"CUMPLIDA",IF(AND(ISNUMBER(L499),ISNUMBER(CGR!$P$4)), IF(L499&lt;CGR!$P$4,"INCUMPLIDA","PROCESO"), "VERIFICAR FECHA")),"SIN VALOR AVANCE")</f>
        <v>PROCESO</v>
      </c>
    </row>
    <row r="500" spans="1:17" ht="225.75" x14ac:dyDescent="0.2">
      <c r="A500" s="987" t="s">
        <v>19</v>
      </c>
      <c r="B500" s="988" t="s">
        <v>13</v>
      </c>
      <c r="C500" s="1267"/>
      <c r="D500" s="1267"/>
      <c r="E500" s="1278"/>
      <c r="F500" s="1278"/>
      <c r="G500" s="362" t="s">
        <v>104</v>
      </c>
      <c r="H500" s="362" t="s">
        <v>104</v>
      </c>
      <c r="I500" s="962" t="s">
        <v>247</v>
      </c>
      <c r="J500" s="967">
        <v>1</v>
      </c>
      <c r="K500" s="1060">
        <v>45323</v>
      </c>
      <c r="L500" s="1060">
        <v>45747</v>
      </c>
      <c r="M500" s="964">
        <f t="shared" si="16"/>
        <v>60.571428571428569</v>
      </c>
      <c r="N500" s="1058">
        <v>0</v>
      </c>
      <c r="O500" s="1011" t="s">
        <v>840</v>
      </c>
      <c r="P500" s="364">
        <f t="shared" si="15"/>
        <v>0</v>
      </c>
      <c r="Q500" s="965" t="str">
        <f>IF(ISNUMBER(P500),IF(P500=100%,"CUMPLIDA",IF(AND(ISNUMBER(L500),ISNUMBER(CGR!$P$4)), IF(L500&lt;CGR!$P$4,"INCUMPLIDA","PROCESO"), "VERIFICAR FECHA")),"SIN VALOR AVANCE")</f>
        <v>PROCESO</v>
      </c>
    </row>
    <row r="501" spans="1:17" ht="150.75" x14ac:dyDescent="0.2">
      <c r="A501" s="987" t="s">
        <v>19</v>
      </c>
      <c r="B501" s="988" t="s">
        <v>13</v>
      </c>
      <c r="C501" s="1267"/>
      <c r="D501" s="1267"/>
      <c r="E501" s="1278"/>
      <c r="F501" s="1278"/>
      <c r="G501" s="362" t="s">
        <v>806</v>
      </c>
      <c r="H501" s="362" t="s">
        <v>806</v>
      </c>
      <c r="I501" s="962" t="s">
        <v>107</v>
      </c>
      <c r="J501" s="967">
        <v>1</v>
      </c>
      <c r="K501" s="1060">
        <v>45231</v>
      </c>
      <c r="L501" s="1060">
        <v>45747</v>
      </c>
      <c r="M501" s="964">
        <f t="shared" si="16"/>
        <v>73.714285714285708</v>
      </c>
      <c r="N501" s="1058">
        <v>0</v>
      </c>
      <c r="O501" s="1011" t="s">
        <v>863</v>
      </c>
      <c r="P501" s="364">
        <f t="shared" si="15"/>
        <v>0</v>
      </c>
      <c r="Q501" s="965" t="str">
        <f>IF(ISNUMBER(P501),IF(P501=100%,"CUMPLIDA",IF(AND(ISNUMBER(L501),ISNUMBER(CGR!$P$4)), IF(L501&lt;CGR!$P$4,"INCUMPLIDA","PROCESO"), "VERIFICAR FECHA")),"SIN VALOR AVANCE")</f>
        <v>PROCESO</v>
      </c>
    </row>
    <row r="502" spans="1:17" ht="360.75" x14ac:dyDescent="0.2">
      <c r="A502" s="987" t="s">
        <v>19</v>
      </c>
      <c r="B502" s="988" t="s">
        <v>13</v>
      </c>
      <c r="C502" s="1267"/>
      <c r="D502" s="1267"/>
      <c r="E502" s="1278"/>
      <c r="F502" s="1278"/>
      <c r="G502" s="362" t="s">
        <v>807</v>
      </c>
      <c r="H502" s="362" t="s">
        <v>807</v>
      </c>
      <c r="I502" s="962" t="s">
        <v>531</v>
      </c>
      <c r="J502" s="967">
        <v>1</v>
      </c>
      <c r="K502" s="1060">
        <v>45231</v>
      </c>
      <c r="L502" s="1060">
        <v>45808</v>
      </c>
      <c r="M502" s="964">
        <f t="shared" si="16"/>
        <v>82.428571428571431</v>
      </c>
      <c r="N502" s="1058">
        <v>0</v>
      </c>
      <c r="O502" s="1011" t="s">
        <v>848</v>
      </c>
      <c r="P502" s="364">
        <f t="shared" si="15"/>
        <v>0</v>
      </c>
      <c r="Q502" s="965" t="str">
        <f>IF(ISNUMBER(P502),IF(P502=100%,"CUMPLIDA",IF(AND(ISNUMBER(L502),ISNUMBER(CGR!$P$4)), IF(L502&lt;CGR!$P$4,"INCUMPLIDA","PROCESO"), "VERIFICAR FECHA")),"SIN VALOR AVANCE")</f>
        <v>PROCESO</v>
      </c>
    </row>
    <row r="503" spans="1:17" ht="240.75" x14ac:dyDescent="0.2">
      <c r="A503" s="987" t="s">
        <v>19</v>
      </c>
      <c r="B503" s="988" t="s">
        <v>13</v>
      </c>
      <c r="C503" s="1267"/>
      <c r="D503" s="1267"/>
      <c r="E503" s="1278"/>
      <c r="F503" s="1278"/>
      <c r="G503" s="362" t="s">
        <v>110</v>
      </c>
      <c r="H503" s="362" t="s">
        <v>111</v>
      </c>
      <c r="I503" s="962" t="s">
        <v>112</v>
      </c>
      <c r="J503" s="967">
        <v>7</v>
      </c>
      <c r="K503" s="1060">
        <v>46024</v>
      </c>
      <c r="L503" s="1060">
        <v>46660</v>
      </c>
      <c r="M503" s="964">
        <f t="shared" si="16"/>
        <v>90.857142857142861</v>
      </c>
      <c r="N503" s="1058">
        <v>0</v>
      </c>
      <c r="O503" s="1011" t="s">
        <v>842</v>
      </c>
      <c r="P503" s="364">
        <f t="shared" si="15"/>
        <v>0</v>
      </c>
      <c r="Q503" s="965" t="str">
        <f>IF(ISNUMBER(P503),IF(P503=100%,"CUMPLIDA",IF(AND(ISNUMBER(L503),ISNUMBER(CGR!$P$4)), IF(L503&lt;CGR!$P$4,"INCUMPLIDA","PROCESO"), "VERIFICAR FECHA")),"SIN VALOR AVANCE")</f>
        <v>PROCESO</v>
      </c>
    </row>
    <row r="504" spans="1:17" ht="225.75" x14ac:dyDescent="0.2">
      <c r="A504" s="987" t="s">
        <v>19</v>
      </c>
      <c r="B504" s="988" t="s">
        <v>13</v>
      </c>
      <c r="C504" s="1267"/>
      <c r="D504" s="1267"/>
      <c r="E504" s="1278"/>
      <c r="F504" s="1278"/>
      <c r="G504" s="362" t="s">
        <v>114</v>
      </c>
      <c r="H504" s="362" t="s">
        <v>115</v>
      </c>
      <c r="I504" s="962" t="s">
        <v>116</v>
      </c>
      <c r="J504" s="967">
        <v>1</v>
      </c>
      <c r="K504" s="1060">
        <v>46024</v>
      </c>
      <c r="L504" s="1060">
        <v>46660</v>
      </c>
      <c r="M504" s="964">
        <f t="shared" si="16"/>
        <v>90.857142857142861</v>
      </c>
      <c r="N504" s="1058">
        <v>0</v>
      </c>
      <c r="O504" s="1011" t="s">
        <v>849</v>
      </c>
      <c r="P504" s="364">
        <f t="shared" si="15"/>
        <v>0</v>
      </c>
      <c r="Q504" s="965" t="str">
        <f>IF(ISNUMBER(P504),IF(P504=100%,"CUMPLIDA",IF(AND(ISNUMBER(L504),ISNUMBER(CGR!$P$4)), IF(L504&lt;CGR!$P$4,"INCUMPLIDA","PROCESO"), "VERIFICAR FECHA")),"SIN VALOR AVANCE")</f>
        <v>PROCESO</v>
      </c>
    </row>
    <row r="505" spans="1:17" ht="409.5" x14ac:dyDescent="0.2">
      <c r="A505" s="987" t="s">
        <v>19</v>
      </c>
      <c r="B505" s="988" t="s">
        <v>13</v>
      </c>
      <c r="C505" s="1267"/>
      <c r="D505" s="1267"/>
      <c r="E505" s="1278"/>
      <c r="F505" s="1278"/>
      <c r="G505" s="362" t="s">
        <v>117</v>
      </c>
      <c r="H505" s="362" t="s">
        <v>118</v>
      </c>
      <c r="I505" s="962" t="s">
        <v>119</v>
      </c>
      <c r="J505" s="967">
        <v>2</v>
      </c>
      <c r="K505" s="1060">
        <v>46024</v>
      </c>
      <c r="L505" s="1060">
        <v>46660</v>
      </c>
      <c r="M505" s="964">
        <f t="shared" si="16"/>
        <v>90.857142857142861</v>
      </c>
      <c r="N505" s="1058">
        <v>0</v>
      </c>
      <c r="O505" s="1011" t="s">
        <v>821</v>
      </c>
      <c r="P505" s="364">
        <f t="shared" si="15"/>
        <v>0</v>
      </c>
      <c r="Q505" s="965" t="str">
        <f>IF(ISNUMBER(P505),IF(P505=100%,"CUMPLIDA",IF(AND(ISNUMBER(L505),ISNUMBER(CGR!$P$4)), IF(L505&lt;CGR!$P$4,"INCUMPLIDA","PROCESO"), "VERIFICAR FECHA")),"SIN VALOR AVANCE")</f>
        <v>PROCESO</v>
      </c>
    </row>
    <row r="506" spans="1:17" ht="345.75" x14ac:dyDescent="0.2">
      <c r="A506" s="987" t="s">
        <v>19</v>
      </c>
      <c r="B506" s="988" t="s">
        <v>13</v>
      </c>
      <c r="C506" s="1267" t="s">
        <v>878</v>
      </c>
      <c r="D506" s="1267" t="s">
        <v>797</v>
      </c>
      <c r="E506" s="1278" t="s">
        <v>879</v>
      </c>
      <c r="F506" s="1278" t="s">
        <v>880</v>
      </c>
      <c r="G506" s="362" t="s">
        <v>800</v>
      </c>
      <c r="H506" s="1008" t="s">
        <v>699</v>
      </c>
      <c r="I506" s="962" t="s">
        <v>164</v>
      </c>
      <c r="J506" s="963">
        <v>1</v>
      </c>
      <c r="K506" s="1057">
        <v>44044</v>
      </c>
      <c r="L506" s="1057">
        <v>44196</v>
      </c>
      <c r="M506" s="964">
        <f t="shared" si="16"/>
        <v>21.714285714285715</v>
      </c>
      <c r="N506" s="1058">
        <v>1</v>
      </c>
      <c r="O506" s="962" t="s">
        <v>881</v>
      </c>
      <c r="P506" s="364">
        <f t="shared" si="15"/>
        <v>1</v>
      </c>
      <c r="Q506" s="965" t="str">
        <f>IF(ISNUMBER(P506),IF(P506=100%,"CUMPLIDA",IF(AND(ISNUMBER(L506),ISNUMBER(CGR!$P$4)), IF(L506&lt;CGR!$P$4,"INCUMPLIDA","PROCESO"), "VERIFICAR FECHA")),"SIN VALOR AVANCE")</f>
        <v>CUMPLIDA</v>
      </c>
    </row>
    <row r="507" spans="1:17" ht="75.75" customHeight="1" x14ac:dyDescent="0.2">
      <c r="A507" s="987" t="s">
        <v>19</v>
      </c>
      <c r="B507" s="988" t="s">
        <v>13</v>
      </c>
      <c r="C507" s="1267"/>
      <c r="D507" s="1267"/>
      <c r="E507" s="1278"/>
      <c r="F507" s="1278"/>
      <c r="G507" s="1262" t="s">
        <v>800</v>
      </c>
      <c r="H507" s="362" t="s">
        <v>682</v>
      </c>
      <c r="I507" s="962" t="s">
        <v>683</v>
      </c>
      <c r="J507" s="967">
        <v>1</v>
      </c>
      <c r="K507" s="1057">
        <v>45231</v>
      </c>
      <c r="L507" s="1057">
        <v>45504</v>
      </c>
      <c r="M507" s="964">
        <f t="shared" si="16"/>
        <v>39</v>
      </c>
      <c r="N507" s="1058">
        <v>1</v>
      </c>
      <c r="O507" s="1011" t="s">
        <v>802</v>
      </c>
      <c r="P507" s="364">
        <f t="shared" si="15"/>
        <v>1</v>
      </c>
      <c r="Q507" s="965" t="str">
        <f>IF(ISNUMBER(P507),IF(P507=100%,"CUMPLIDA",IF(AND(ISNUMBER(L507),ISNUMBER(CGR!$P$4)), IF(L507&lt;CGR!$P$4,"INCUMPLIDA","PROCESO"), "VERIFICAR FECHA")),"SIN VALOR AVANCE")</f>
        <v>CUMPLIDA</v>
      </c>
    </row>
    <row r="508" spans="1:17" ht="409.5" x14ac:dyDescent="0.2">
      <c r="A508" s="987" t="s">
        <v>19</v>
      </c>
      <c r="B508" s="988" t="s">
        <v>13</v>
      </c>
      <c r="C508" s="1267"/>
      <c r="D508" s="1267"/>
      <c r="E508" s="1278"/>
      <c r="F508" s="1278"/>
      <c r="G508" s="1262"/>
      <c r="H508" s="362" t="s">
        <v>685</v>
      </c>
      <c r="I508" s="962" t="s">
        <v>686</v>
      </c>
      <c r="J508" s="967">
        <v>1</v>
      </c>
      <c r="K508" s="1057">
        <v>45231</v>
      </c>
      <c r="L508" s="1057">
        <v>45504</v>
      </c>
      <c r="M508" s="964">
        <f t="shared" si="16"/>
        <v>39</v>
      </c>
      <c r="N508" s="1058">
        <v>1</v>
      </c>
      <c r="O508" s="1011" t="s">
        <v>839</v>
      </c>
      <c r="P508" s="364">
        <f t="shared" si="15"/>
        <v>1</v>
      </c>
      <c r="Q508" s="965" t="str">
        <f>IF(ISNUMBER(P508),IF(P508=100%,"CUMPLIDA",IF(AND(ISNUMBER(L508),ISNUMBER(CGR!$P$4)), IF(L508&lt;CGR!$P$4,"INCUMPLIDA","PROCESO"), "VERIFICAR FECHA")),"SIN VALOR AVANCE")</f>
        <v>CUMPLIDA</v>
      </c>
    </row>
    <row r="509" spans="1:17" ht="225.75" x14ac:dyDescent="0.2">
      <c r="A509" s="987" t="s">
        <v>19</v>
      </c>
      <c r="B509" s="988" t="s">
        <v>13</v>
      </c>
      <c r="C509" s="1267"/>
      <c r="D509" s="1267"/>
      <c r="E509" s="1278"/>
      <c r="F509" s="1278"/>
      <c r="G509" s="362" t="s">
        <v>97</v>
      </c>
      <c r="H509" s="362" t="s">
        <v>98</v>
      </c>
      <c r="I509" s="962" t="s">
        <v>99</v>
      </c>
      <c r="J509" s="967">
        <v>1</v>
      </c>
      <c r="K509" s="1060">
        <v>45323</v>
      </c>
      <c r="L509" s="1060">
        <v>45747</v>
      </c>
      <c r="M509" s="964">
        <f t="shared" si="16"/>
        <v>60.571428571428569</v>
      </c>
      <c r="N509" s="1058">
        <v>0</v>
      </c>
      <c r="O509" s="1011" t="s">
        <v>840</v>
      </c>
      <c r="P509" s="364">
        <f t="shared" si="15"/>
        <v>0</v>
      </c>
      <c r="Q509" s="965" t="str">
        <f>IF(ISNUMBER(P509),IF(P509=100%,"CUMPLIDA",IF(AND(ISNUMBER(L509),ISNUMBER(CGR!$P$4)), IF(L509&lt;CGR!$P$4,"INCUMPLIDA","PROCESO"), "VERIFICAR FECHA")),"SIN VALOR AVANCE")</f>
        <v>PROCESO</v>
      </c>
    </row>
    <row r="510" spans="1:17" ht="150.75" x14ac:dyDescent="0.2">
      <c r="A510" s="987" t="s">
        <v>19</v>
      </c>
      <c r="B510" s="988" t="s">
        <v>13</v>
      </c>
      <c r="C510" s="1267"/>
      <c r="D510" s="1267"/>
      <c r="E510" s="1278"/>
      <c r="F510" s="1278"/>
      <c r="G510" s="362" t="s">
        <v>101</v>
      </c>
      <c r="H510" s="362" t="s">
        <v>101</v>
      </c>
      <c r="I510" s="962" t="s">
        <v>102</v>
      </c>
      <c r="J510" s="967">
        <v>1</v>
      </c>
      <c r="K510" s="1060">
        <v>45323</v>
      </c>
      <c r="L510" s="1060">
        <v>45747</v>
      </c>
      <c r="M510" s="964">
        <f t="shared" si="16"/>
        <v>60.571428571428569</v>
      </c>
      <c r="N510" s="1058">
        <v>0</v>
      </c>
      <c r="O510" s="1011" t="s">
        <v>863</v>
      </c>
      <c r="P510" s="364">
        <f t="shared" si="15"/>
        <v>0</v>
      </c>
      <c r="Q510" s="965" t="str">
        <f>IF(ISNUMBER(P510),IF(P510=100%,"CUMPLIDA",IF(AND(ISNUMBER(L510),ISNUMBER(CGR!$P$4)), IF(L510&lt;CGR!$P$4,"INCUMPLIDA","PROCESO"), "VERIFICAR FECHA")),"SIN VALOR AVANCE")</f>
        <v>PROCESO</v>
      </c>
    </row>
    <row r="511" spans="1:17" ht="165.75" x14ac:dyDescent="0.2">
      <c r="A511" s="987" t="s">
        <v>19</v>
      </c>
      <c r="B511" s="988" t="s">
        <v>13</v>
      </c>
      <c r="C511" s="1267"/>
      <c r="D511" s="1267"/>
      <c r="E511" s="1278"/>
      <c r="F511" s="1278"/>
      <c r="G511" s="362" t="s">
        <v>237</v>
      </c>
      <c r="H511" s="362" t="s">
        <v>238</v>
      </c>
      <c r="I511" s="962" t="s">
        <v>239</v>
      </c>
      <c r="J511" s="967">
        <v>1</v>
      </c>
      <c r="K511" s="1060">
        <v>45231</v>
      </c>
      <c r="L511" s="1060">
        <v>45747</v>
      </c>
      <c r="M511" s="964">
        <f t="shared" si="16"/>
        <v>73.714285714285708</v>
      </c>
      <c r="N511" s="1058">
        <v>0</v>
      </c>
      <c r="O511" s="962" t="s">
        <v>703</v>
      </c>
      <c r="P511" s="364">
        <f t="shared" si="15"/>
        <v>0</v>
      </c>
      <c r="Q511" s="965" t="str">
        <f>IF(ISNUMBER(P511),IF(P511=100%,"CUMPLIDA",IF(AND(ISNUMBER(L511),ISNUMBER(CGR!$P$4)), IF(L511&lt;CGR!$P$4,"INCUMPLIDA","PROCESO"), "VERIFICAR FECHA")),"SIN VALOR AVANCE")</f>
        <v>PROCESO</v>
      </c>
    </row>
    <row r="512" spans="1:17" ht="225.75" x14ac:dyDescent="0.2">
      <c r="A512" s="987" t="s">
        <v>19</v>
      </c>
      <c r="B512" s="988" t="s">
        <v>13</v>
      </c>
      <c r="C512" s="1267"/>
      <c r="D512" s="1267"/>
      <c r="E512" s="1278"/>
      <c r="F512" s="1278"/>
      <c r="G512" s="362" t="s">
        <v>104</v>
      </c>
      <c r="H512" s="362" t="s">
        <v>104</v>
      </c>
      <c r="I512" s="962" t="s">
        <v>247</v>
      </c>
      <c r="J512" s="967">
        <v>1</v>
      </c>
      <c r="K512" s="1060">
        <v>45323</v>
      </c>
      <c r="L512" s="1060">
        <v>45747</v>
      </c>
      <c r="M512" s="964">
        <f t="shared" si="16"/>
        <v>60.571428571428569</v>
      </c>
      <c r="N512" s="1058">
        <v>0</v>
      </c>
      <c r="O512" s="1011" t="s">
        <v>840</v>
      </c>
      <c r="P512" s="364">
        <f t="shared" si="15"/>
        <v>0</v>
      </c>
      <c r="Q512" s="965" t="str">
        <f>IF(ISNUMBER(P512),IF(P512=100%,"CUMPLIDA",IF(AND(ISNUMBER(L512),ISNUMBER(CGR!$P$4)), IF(L512&lt;CGR!$P$4,"INCUMPLIDA","PROCESO"), "VERIFICAR FECHA")),"SIN VALOR AVANCE")</f>
        <v>PROCESO</v>
      </c>
    </row>
    <row r="513" spans="1:17" ht="150.75" x14ac:dyDescent="0.2">
      <c r="A513" s="987" t="s">
        <v>19</v>
      </c>
      <c r="B513" s="988" t="s">
        <v>13</v>
      </c>
      <c r="C513" s="1267"/>
      <c r="D513" s="1267"/>
      <c r="E513" s="1278"/>
      <c r="F513" s="1278"/>
      <c r="G513" s="362" t="s">
        <v>806</v>
      </c>
      <c r="H513" s="362" t="s">
        <v>806</v>
      </c>
      <c r="I513" s="962" t="s">
        <v>107</v>
      </c>
      <c r="J513" s="967">
        <v>1</v>
      </c>
      <c r="K513" s="1060">
        <v>45231</v>
      </c>
      <c r="L513" s="1060">
        <v>45747</v>
      </c>
      <c r="M513" s="964">
        <f t="shared" si="16"/>
        <v>73.714285714285708</v>
      </c>
      <c r="N513" s="1058">
        <v>0</v>
      </c>
      <c r="O513" s="1011" t="s">
        <v>863</v>
      </c>
      <c r="P513" s="364">
        <f t="shared" si="15"/>
        <v>0</v>
      </c>
      <c r="Q513" s="965" t="str">
        <f>IF(ISNUMBER(P513),IF(P513=100%,"CUMPLIDA",IF(AND(ISNUMBER(L513),ISNUMBER(CGR!$P$4)), IF(L513&lt;CGR!$P$4,"INCUMPLIDA","PROCESO"), "VERIFICAR FECHA")),"SIN VALOR AVANCE")</f>
        <v>PROCESO</v>
      </c>
    </row>
    <row r="514" spans="1:17" ht="360.75" x14ac:dyDescent="0.2">
      <c r="A514" s="987" t="s">
        <v>19</v>
      </c>
      <c r="B514" s="988" t="s">
        <v>13</v>
      </c>
      <c r="C514" s="1267"/>
      <c r="D514" s="1267"/>
      <c r="E514" s="1278"/>
      <c r="F514" s="1278"/>
      <c r="G514" s="362" t="s">
        <v>807</v>
      </c>
      <c r="H514" s="362" t="s">
        <v>807</v>
      </c>
      <c r="I514" s="962" t="s">
        <v>531</v>
      </c>
      <c r="J514" s="967">
        <v>1</v>
      </c>
      <c r="K514" s="1060">
        <v>45231</v>
      </c>
      <c r="L514" s="1060">
        <v>45808</v>
      </c>
      <c r="M514" s="964">
        <f t="shared" si="16"/>
        <v>82.428571428571431</v>
      </c>
      <c r="N514" s="1058">
        <v>0</v>
      </c>
      <c r="O514" s="1011" t="s">
        <v>848</v>
      </c>
      <c r="P514" s="364">
        <f t="shared" si="15"/>
        <v>0</v>
      </c>
      <c r="Q514" s="965" t="str">
        <f>IF(ISNUMBER(P514),IF(P514=100%,"CUMPLIDA",IF(AND(ISNUMBER(L514),ISNUMBER(CGR!$P$4)), IF(L514&lt;CGR!$P$4,"INCUMPLIDA","PROCESO"), "VERIFICAR FECHA")),"SIN VALOR AVANCE")</f>
        <v>PROCESO</v>
      </c>
    </row>
    <row r="515" spans="1:17" ht="240.75" x14ac:dyDescent="0.2">
      <c r="A515" s="987" t="s">
        <v>19</v>
      </c>
      <c r="B515" s="988" t="s">
        <v>13</v>
      </c>
      <c r="C515" s="1267"/>
      <c r="D515" s="1267"/>
      <c r="E515" s="1278"/>
      <c r="F515" s="1278"/>
      <c r="G515" s="362" t="s">
        <v>110</v>
      </c>
      <c r="H515" s="362" t="s">
        <v>111</v>
      </c>
      <c r="I515" s="962" t="s">
        <v>112</v>
      </c>
      <c r="J515" s="967">
        <v>7</v>
      </c>
      <c r="K515" s="1060">
        <v>46024</v>
      </c>
      <c r="L515" s="1060">
        <v>46660</v>
      </c>
      <c r="M515" s="964">
        <f t="shared" si="16"/>
        <v>90.857142857142861</v>
      </c>
      <c r="N515" s="1058">
        <v>0</v>
      </c>
      <c r="O515" s="1011" t="s">
        <v>842</v>
      </c>
      <c r="P515" s="364">
        <f t="shared" si="15"/>
        <v>0</v>
      </c>
      <c r="Q515" s="965" t="str">
        <f>IF(ISNUMBER(P515),IF(P515=100%,"CUMPLIDA",IF(AND(ISNUMBER(L515),ISNUMBER(CGR!$P$4)), IF(L515&lt;CGR!$P$4,"INCUMPLIDA","PROCESO"), "VERIFICAR FECHA")),"SIN VALOR AVANCE")</f>
        <v>PROCESO</v>
      </c>
    </row>
    <row r="516" spans="1:17" ht="225.75" x14ac:dyDescent="0.2">
      <c r="A516" s="987" t="s">
        <v>19</v>
      </c>
      <c r="B516" s="988" t="s">
        <v>13</v>
      </c>
      <c r="C516" s="1267"/>
      <c r="D516" s="1267"/>
      <c r="E516" s="1278"/>
      <c r="F516" s="1278"/>
      <c r="G516" s="362" t="s">
        <v>114</v>
      </c>
      <c r="H516" s="362" t="s">
        <v>115</v>
      </c>
      <c r="I516" s="962" t="s">
        <v>116</v>
      </c>
      <c r="J516" s="967">
        <v>1</v>
      </c>
      <c r="K516" s="1060">
        <v>46024</v>
      </c>
      <c r="L516" s="1060">
        <v>46660</v>
      </c>
      <c r="M516" s="964">
        <f t="shared" si="16"/>
        <v>90.857142857142861</v>
      </c>
      <c r="N516" s="1058">
        <v>0</v>
      </c>
      <c r="O516" s="1011" t="s">
        <v>849</v>
      </c>
      <c r="P516" s="364">
        <f t="shared" si="15"/>
        <v>0</v>
      </c>
      <c r="Q516" s="965" t="str">
        <f>IF(ISNUMBER(P516),IF(P516=100%,"CUMPLIDA",IF(AND(ISNUMBER(L516),ISNUMBER(CGR!$P$4)), IF(L516&lt;CGR!$P$4,"INCUMPLIDA","PROCESO"), "VERIFICAR FECHA")),"SIN VALOR AVANCE")</f>
        <v>PROCESO</v>
      </c>
    </row>
    <row r="517" spans="1:17" ht="409.5" x14ac:dyDescent="0.2">
      <c r="A517" s="987" t="s">
        <v>19</v>
      </c>
      <c r="B517" s="988" t="s">
        <v>13</v>
      </c>
      <c r="C517" s="1267"/>
      <c r="D517" s="1267"/>
      <c r="E517" s="1278"/>
      <c r="F517" s="1278"/>
      <c r="G517" s="362" t="s">
        <v>117</v>
      </c>
      <c r="H517" s="362" t="s">
        <v>118</v>
      </c>
      <c r="I517" s="962" t="s">
        <v>119</v>
      </c>
      <c r="J517" s="967">
        <v>2</v>
      </c>
      <c r="K517" s="1060">
        <v>46024</v>
      </c>
      <c r="L517" s="1060">
        <v>46660</v>
      </c>
      <c r="M517" s="964">
        <f t="shared" si="16"/>
        <v>90.857142857142861</v>
      </c>
      <c r="N517" s="1058">
        <v>0</v>
      </c>
      <c r="O517" s="1011" t="s">
        <v>821</v>
      </c>
      <c r="P517" s="364">
        <f t="shared" si="15"/>
        <v>0</v>
      </c>
      <c r="Q517" s="965" t="str">
        <f>IF(ISNUMBER(P517),IF(P517=100%,"CUMPLIDA",IF(AND(ISNUMBER(L517),ISNUMBER(CGR!$P$4)), IF(L517&lt;CGR!$P$4,"INCUMPLIDA","PROCESO"), "VERIFICAR FECHA")),"SIN VALOR AVANCE")</f>
        <v>PROCESO</v>
      </c>
    </row>
    <row r="518" spans="1:17" ht="345.75" x14ac:dyDescent="0.2">
      <c r="A518" s="987" t="s">
        <v>19</v>
      </c>
      <c r="B518" s="988" t="s">
        <v>13</v>
      </c>
      <c r="C518" s="1267" t="s">
        <v>882</v>
      </c>
      <c r="D518" s="1267" t="s">
        <v>823</v>
      </c>
      <c r="E518" s="1278" t="s">
        <v>883</v>
      </c>
      <c r="F518" s="1278" t="s">
        <v>884</v>
      </c>
      <c r="G518" s="362" t="s">
        <v>800</v>
      </c>
      <c r="H518" s="1008" t="s">
        <v>699</v>
      </c>
      <c r="I518" s="962" t="s">
        <v>164</v>
      </c>
      <c r="J518" s="963">
        <v>1</v>
      </c>
      <c r="K518" s="1057">
        <v>44044</v>
      </c>
      <c r="L518" s="1057">
        <v>44196</v>
      </c>
      <c r="M518" s="964">
        <f t="shared" si="16"/>
        <v>21.714285714285715</v>
      </c>
      <c r="N518" s="1058">
        <v>1</v>
      </c>
      <c r="O518" s="962" t="s">
        <v>885</v>
      </c>
      <c r="P518" s="364">
        <f t="shared" si="15"/>
        <v>1</v>
      </c>
      <c r="Q518" s="965" t="str">
        <f>IF(ISNUMBER(P518),IF(P518=100%,"CUMPLIDA",IF(AND(ISNUMBER(L518),ISNUMBER(CGR!$P$4)), IF(L518&lt;CGR!$P$4,"INCUMPLIDA","PROCESO"), "VERIFICAR FECHA")),"SIN VALOR AVANCE")</f>
        <v>CUMPLIDA</v>
      </c>
    </row>
    <row r="519" spans="1:17" ht="75.75" customHeight="1" x14ac:dyDescent="0.2">
      <c r="A519" s="987" t="s">
        <v>19</v>
      </c>
      <c r="B519" s="988" t="s">
        <v>13</v>
      </c>
      <c r="C519" s="1267"/>
      <c r="D519" s="1267"/>
      <c r="E519" s="1278"/>
      <c r="F519" s="1278"/>
      <c r="G519" s="1262" t="s">
        <v>800</v>
      </c>
      <c r="H519" s="362" t="s">
        <v>682</v>
      </c>
      <c r="I519" s="962" t="s">
        <v>683</v>
      </c>
      <c r="J519" s="967">
        <v>1</v>
      </c>
      <c r="K519" s="1057">
        <v>45231</v>
      </c>
      <c r="L519" s="1057">
        <v>45504</v>
      </c>
      <c r="M519" s="964">
        <f t="shared" si="16"/>
        <v>39</v>
      </c>
      <c r="N519" s="1058">
        <v>1</v>
      </c>
      <c r="O519" s="1011" t="s">
        <v>802</v>
      </c>
      <c r="P519" s="364">
        <f t="shared" si="15"/>
        <v>1</v>
      </c>
      <c r="Q519" s="965" t="str">
        <f>IF(ISNUMBER(P519),IF(P519=100%,"CUMPLIDA",IF(AND(ISNUMBER(L519),ISNUMBER(CGR!$P$4)), IF(L519&lt;CGR!$P$4,"INCUMPLIDA","PROCESO"), "VERIFICAR FECHA")),"SIN VALOR AVANCE")</f>
        <v>CUMPLIDA</v>
      </c>
    </row>
    <row r="520" spans="1:17" ht="409.5" x14ac:dyDescent="0.2">
      <c r="A520" s="987" t="s">
        <v>19</v>
      </c>
      <c r="B520" s="988" t="s">
        <v>13</v>
      </c>
      <c r="C520" s="1267"/>
      <c r="D520" s="1267"/>
      <c r="E520" s="1278"/>
      <c r="F520" s="1278"/>
      <c r="G520" s="1262"/>
      <c r="H520" s="362" t="s">
        <v>685</v>
      </c>
      <c r="I520" s="962" t="s">
        <v>686</v>
      </c>
      <c r="J520" s="967">
        <v>1</v>
      </c>
      <c r="K520" s="1057">
        <v>45231</v>
      </c>
      <c r="L520" s="1057">
        <v>45504</v>
      </c>
      <c r="M520" s="964">
        <f t="shared" si="16"/>
        <v>39</v>
      </c>
      <c r="N520" s="1058">
        <v>1</v>
      </c>
      <c r="O520" s="1011" t="s">
        <v>839</v>
      </c>
      <c r="P520" s="364">
        <f t="shared" si="15"/>
        <v>1</v>
      </c>
      <c r="Q520" s="965" t="str">
        <f>IF(ISNUMBER(P520),IF(P520=100%,"CUMPLIDA",IF(AND(ISNUMBER(L520),ISNUMBER(CGR!$P$4)), IF(L520&lt;CGR!$P$4,"INCUMPLIDA","PROCESO"), "VERIFICAR FECHA")),"SIN VALOR AVANCE")</f>
        <v>CUMPLIDA</v>
      </c>
    </row>
    <row r="521" spans="1:17" ht="225.75" x14ac:dyDescent="0.2">
      <c r="A521" s="987" t="s">
        <v>19</v>
      </c>
      <c r="B521" s="988" t="s">
        <v>13</v>
      </c>
      <c r="C521" s="1267"/>
      <c r="D521" s="1267"/>
      <c r="E521" s="1278"/>
      <c r="F521" s="1278"/>
      <c r="G521" s="362" t="s">
        <v>97</v>
      </c>
      <c r="H521" s="362" t="s">
        <v>98</v>
      </c>
      <c r="I521" s="962" t="s">
        <v>99</v>
      </c>
      <c r="J521" s="967">
        <v>1</v>
      </c>
      <c r="K521" s="1060">
        <v>45323</v>
      </c>
      <c r="L521" s="1060">
        <v>45747</v>
      </c>
      <c r="M521" s="964">
        <f t="shared" si="16"/>
        <v>60.571428571428569</v>
      </c>
      <c r="N521" s="1058">
        <v>0</v>
      </c>
      <c r="O521" s="1011" t="s">
        <v>840</v>
      </c>
      <c r="P521" s="364">
        <f t="shared" si="15"/>
        <v>0</v>
      </c>
      <c r="Q521" s="965" t="str">
        <f>IF(ISNUMBER(P521),IF(P521=100%,"CUMPLIDA",IF(AND(ISNUMBER(L521),ISNUMBER(CGR!$P$4)), IF(L521&lt;CGR!$P$4,"INCUMPLIDA","PROCESO"), "VERIFICAR FECHA")),"SIN VALOR AVANCE")</f>
        <v>PROCESO</v>
      </c>
    </row>
    <row r="522" spans="1:17" ht="165.75" x14ac:dyDescent="0.2">
      <c r="A522" s="987" t="s">
        <v>19</v>
      </c>
      <c r="B522" s="988" t="s">
        <v>13</v>
      </c>
      <c r="C522" s="1267"/>
      <c r="D522" s="1267"/>
      <c r="E522" s="1278"/>
      <c r="F522" s="1278"/>
      <c r="G522" s="362" t="s">
        <v>101</v>
      </c>
      <c r="H522" s="362" t="s">
        <v>101</v>
      </c>
      <c r="I522" s="962" t="s">
        <v>102</v>
      </c>
      <c r="J522" s="967">
        <v>1</v>
      </c>
      <c r="K522" s="1060">
        <v>45323</v>
      </c>
      <c r="L522" s="1060">
        <v>45747</v>
      </c>
      <c r="M522" s="964">
        <f t="shared" si="16"/>
        <v>60.571428571428569</v>
      </c>
      <c r="N522" s="1058">
        <v>0</v>
      </c>
      <c r="O522" s="1011" t="s">
        <v>856</v>
      </c>
      <c r="P522" s="364">
        <f t="shared" si="15"/>
        <v>0</v>
      </c>
      <c r="Q522" s="965" t="str">
        <f>IF(ISNUMBER(P522),IF(P522=100%,"CUMPLIDA",IF(AND(ISNUMBER(L522),ISNUMBER(CGR!$P$4)), IF(L522&lt;CGR!$P$4,"INCUMPLIDA","PROCESO"), "VERIFICAR FECHA")),"SIN VALOR AVANCE")</f>
        <v>PROCESO</v>
      </c>
    </row>
    <row r="523" spans="1:17" ht="165.75" x14ac:dyDescent="0.2">
      <c r="A523" s="987" t="s">
        <v>19</v>
      </c>
      <c r="B523" s="988" t="s">
        <v>13</v>
      </c>
      <c r="C523" s="1267"/>
      <c r="D523" s="1267"/>
      <c r="E523" s="1278"/>
      <c r="F523" s="1278"/>
      <c r="G523" s="362" t="s">
        <v>237</v>
      </c>
      <c r="H523" s="362" t="s">
        <v>238</v>
      </c>
      <c r="I523" s="962" t="s">
        <v>239</v>
      </c>
      <c r="J523" s="967">
        <v>1</v>
      </c>
      <c r="K523" s="1060">
        <v>45231</v>
      </c>
      <c r="L523" s="1060">
        <v>45747</v>
      </c>
      <c r="M523" s="964">
        <f t="shared" si="16"/>
        <v>73.714285714285708</v>
      </c>
      <c r="N523" s="1058">
        <v>0</v>
      </c>
      <c r="O523" s="962" t="s">
        <v>703</v>
      </c>
      <c r="P523" s="364">
        <f t="shared" ref="P523:P586" si="17">N523/J523</f>
        <v>0</v>
      </c>
      <c r="Q523" s="965" t="str">
        <f>IF(ISNUMBER(P523),IF(P523=100%,"CUMPLIDA",IF(AND(ISNUMBER(L523),ISNUMBER(CGR!$P$4)), IF(L523&lt;CGR!$P$4,"INCUMPLIDA","PROCESO"), "VERIFICAR FECHA")),"SIN VALOR AVANCE")</f>
        <v>PROCESO</v>
      </c>
    </row>
    <row r="524" spans="1:17" ht="225.75" x14ac:dyDescent="0.2">
      <c r="A524" s="987" t="s">
        <v>19</v>
      </c>
      <c r="B524" s="988" t="s">
        <v>13</v>
      </c>
      <c r="C524" s="1267"/>
      <c r="D524" s="1267"/>
      <c r="E524" s="1278"/>
      <c r="F524" s="1278"/>
      <c r="G524" s="362" t="s">
        <v>104</v>
      </c>
      <c r="H524" s="362" t="s">
        <v>104</v>
      </c>
      <c r="I524" s="962" t="s">
        <v>247</v>
      </c>
      <c r="J524" s="967">
        <v>1</v>
      </c>
      <c r="K524" s="1060">
        <v>45323</v>
      </c>
      <c r="L524" s="1060">
        <v>45747</v>
      </c>
      <c r="M524" s="964">
        <f t="shared" si="16"/>
        <v>60.571428571428569</v>
      </c>
      <c r="N524" s="1058">
        <v>0</v>
      </c>
      <c r="O524" s="1011" t="s">
        <v>840</v>
      </c>
      <c r="P524" s="364">
        <f t="shared" si="17"/>
        <v>0</v>
      </c>
      <c r="Q524" s="965" t="str">
        <f>IF(ISNUMBER(P524),IF(P524=100%,"CUMPLIDA",IF(AND(ISNUMBER(L524),ISNUMBER(CGR!$P$4)), IF(L524&lt;CGR!$P$4,"INCUMPLIDA","PROCESO"), "VERIFICAR FECHA")),"SIN VALOR AVANCE")</f>
        <v>PROCESO</v>
      </c>
    </row>
    <row r="525" spans="1:17" ht="165.75" x14ac:dyDescent="0.2">
      <c r="A525" s="987" t="s">
        <v>19</v>
      </c>
      <c r="B525" s="988" t="s">
        <v>13</v>
      </c>
      <c r="C525" s="1267"/>
      <c r="D525" s="1267"/>
      <c r="E525" s="1278"/>
      <c r="F525" s="1278"/>
      <c r="G525" s="362" t="s">
        <v>806</v>
      </c>
      <c r="H525" s="362" t="s">
        <v>806</v>
      </c>
      <c r="I525" s="962" t="s">
        <v>107</v>
      </c>
      <c r="J525" s="967">
        <v>1</v>
      </c>
      <c r="K525" s="1060">
        <v>45231</v>
      </c>
      <c r="L525" s="1060">
        <v>45747</v>
      </c>
      <c r="M525" s="964">
        <f t="shared" si="16"/>
        <v>73.714285714285708</v>
      </c>
      <c r="N525" s="1058">
        <v>0</v>
      </c>
      <c r="O525" s="1011" t="s">
        <v>856</v>
      </c>
      <c r="P525" s="364">
        <f t="shared" si="17"/>
        <v>0</v>
      </c>
      <c r="Q525" s="965" t="str">
        <f>IF(ISNUMBER(P525),IF(P525=100%,"CUMPLIDA",IF(AND(ISNUMBER(L525),ISNUMBER(CGR!$P$4)), IF(L525&lt;CGR!$P$4,"INCUMPLIDA","PROCESO"), "VERIFICAR FECHA")),"SIN VALOR AVANCE")</f>
        <v>PROCESO</v>
      </c>
    </row>
    <row r="526" spans="1:17" ht="375.75" x14ac:dyDescent="0.2">
      <c r="A526" s="987" t="s">
        <v>19</v>
      </c>
      <c r="B526" s="988" t="s">
        <v>13</v>
      </c>
      <c r="C526" s="1267"/>
      <c r="D526" s="1267"/>
      <c r="E526" s="1278"/>
      <c r="F526" s="1278"/>
      <c r="G526" s="362" t="s">
        <v>807</v>
      </c>
      <c r="H526" s="362" t="s">
        <v>807</v>
      </c>
      <c r="I526" s="962" t="s">
        <v>531</v>
      </c>
      <c r="J526" s="967">
        <v>1</v>
      </c>
      <c r="K526" s="1060">
        <v>45231</v>
      </c>
      <c r="L526" s="1060">
        <v>45808</v>
      </c>
      <c r="M526" s="964">
        <f t="shared" si="16"/>
        <v>82.428571428571431</v>
      </c>
      <c r="N526" s="1058">
        <v>0</v>
      </c>
      <c r="O526" s="1011" t="s">
        <v>818</v>
      </c>
      <c r="P526" s="364">
        <f t="shared" si="17"/>
        <v>0</v>
      </c>
      <c r="Q526" s="965" t="str">
        <f>IF(ISNUMBER(P526),IF(P526=100%,"CUMPLIDA",IF(AND(ISNUMBER(L526),ISNUMBER(CGR!$P$4)), IF(L526&lt;CGR!$P$4,"INCUMPLIDA","PROCESO"), "VERIFICAR FECHA")),"SIN VALOR AVANCE")</f>
        <v>PROCESO</v>
      </c>
    </row>
    <row r="527" spans="1:17" ht="240.75" x14ac:dyDescent="0.2">
      <c r="A527" s="987" t="s">
        <v>19</v>
      </c>
      <c r="B527" s="988" t="s">
        <v>13</v>
      </c>
      <c r="C527" s="1267"/>
      <c r="D527" s="1267"/>
      <c r="E527" s="1278"/>
      <c r="F527" s="1278"/>
      <c r="G527" s="362" t="s">
        <v>110</v>
      </c>
      <c r="H527" s="362" t="s">
        <v>111</v>
      </c>
      <c r="I527" s="962" t="s">
        <v>112</v>
      </c>
      <c r="J527" s="967">
        <v>7</v>
      </c>
      <c r="K527" s="1060">
        <v>46024</v>
      </c>
      <c r="L527" s="1060">
        <v>46660</v>
      </c>
      <c r="M527" s="964">
        <f t="shared" si="16"/>
        <v>90.857142857142861</v>
      </c>
      <c r="N527" s="1058">
        <v>0</v>
      </c>
      <c r="O527" s="1011" t="s">
        <v>842</v>
      </c>
      <c r="P527" s="364">
        <f t="shared" si="17"/>
        <v>0</v>
      </c>
      <c r="Q527" s="965" t="str">
        <f>IF(ISNUMBER(P527),IF(P527=100%,"CUMPLIDA",IF(AND(ISNUMBER(L527),ISNUMBER(CGR!$P$4)), IF(L527&lt;CGR!$P$4,"INCUMPLIDA","PROCESO"), "VERIFICAR FECHA")),"SIN VALOR AVANCE")</f>
        <v>PROCESO</v>
      </c>
    </row>
    <row r="528" spans="1:17" ht="240.75" x14ac:dyDescent="0.2">
      <c r="A528" s="987" t="s">
        <v>19</v>
      </c>
      <c r="B528" s="988" t="s">
        <v>13</v>
      </c>
      <c r="C528" s="1267"/>
      <c r="D528" s="1267"/>
      <c r="E528" s="1278"/>
      <c r="F528" s="1278"/>
      <c r="G528" s="362" t="s">
        <v>114</v>
      </c>
      <c r="H528" s="362" t="s">
        <v>115</v>
      </c>
      <c r="I528" s="962" t="s">
        <v>116</v>
      </c>
      <c r="J528" s="967">
        <v>1</v>
      </c>
      <c r="K528" s="1060">
        <v>46024</v>
      </c>
      <c r="L528" s="1060">
        <v>46660</v>
      </c>
      <c r="M528" s="964">
        <f t="shared" si="16"/>
        <v>90.857142857142861</v>
      </c>
      <c r="N528" s="1058">
        <v>0</v>
      </c>
      <c r="O528" s="1011" t="s">
        <v>820</v>
      </c>
      <c r="P528" s="364">
        <f t="shared" si="17"/>
        <v>0</v>
      </c>
      <c r="Q528" s="965" t="str">
        <f>IF(ISNUMBER(P528),IF(P528=100%,"CUMPLIDA",IF(AND(ISNUMBER(L528),ISNUMBER(CGR!$P$4)), IF(L528&lt;CGR!$P$4,"INCUMPLIDA","PROCESO"), "VERIFICAR FECHA")),"SIN VALOR AVANCE")</f>
        <v>PROCESO</v>
      </c>
    </row>
    <row r="529" spans="1:17" ht="409.5" x14ac:dyDescent="0.2">
      <c r="A529" s="987" t="s">
        <v>19</v>
      </c>
      <c r="B529" s="988" t="s">
        <v>13</v>
      </c>
      <c r="C529" s="1267"/>
      <c r="D529" s="1267"/>
      <c r="E529" s="1278"/>
      <c r="F529" s="1278"/>
      <c r="G529" s="362" t="s">
        <v>117</v>
      </c>
      <c r="H529" s="362" t="s">
        <v>118</v>
      </c>
      <c r="I529" s="962" t="s">
        <v>119</v>
      </c>
      <c r="J529" s="967">
        <v>2</v>
      </c>
      <c r="K529" s="1060">
        <v>46024</v>
      </c>
      <c r="L529" s="1060">
        <v>46660</v>
      </c>
      <c r="M529" s="964">
        <f t="shared" si="16"/>
        <v>90.857142857142861</v>
      </c>
      <c r="N529" s="1058">
        <v>0</v>
      </c>
      <c r="O529" s="1011" t="s">
        <v>821</v>
      </c>
      <c r="P529" s="364">
        <f t="shared" si="17"/>
        <v>0</v>
      </c>
      <c r="Q529" s="965" t="str">
        <f>IF(ISNUMBER(P529),IF(P529=100%,"CUMPLIDA",IF(AND(ISNUMBER(L529),ISNUMBER(CGR!$P$4)), IF(L529&lt;CGR!$P$4,"INCUMPLIDA","PROCESO"), "VERIFICAR FECHA")),"SIN VALOR AVANCE")</f>
        <v>PROCESO</v>
      </c>
    </row>
    <row r="530" spans="1:17" ht="270.75" customHeight="1" x14ac:dyDescent="0.2">
      <c r="A530" s="987" t="s">
        <v>19</v>
      </c>
      <c r="B530" s="988" t="s">
        <v>13</v>
      </c>
      <c r="C530" s="1267" t="s">
        <v>886</v>
      </c>
      <c r="D530" s="1267" t="s">
        <v>68</v>
      </c>
      <c r="E530" s="1278" t="s">
        <v>887</v>
      </c>
      <c r="F530" s="1278" t="s">
        <v>888</v>
      </c>
      <c r="G530" s="1262" t="s">
        <v>889</v>
      </c>
      <c r="H530" s="362" t="s">
        <v>682</v>
      </c>
      <c r="I530" s="962" t="s">
        <v>683</v>
      </c>
      <c r="J530" s="967">
        <v>1</v>
      </c>
      <c r="K530" s="1057">
        <v>45231</v>
      </c>
      <c r="L530" s="1057">
        <v>45504</v>
      </c>
      <c r="M530" s="964">
        <f t="shared" si="16"/>
        <v>39</v>
      </c>
      <c r="N530" s="1058">
        <v>1</v>
      </c>
      <c r="O530" s="1011" t="s">
        <v>701</v>
      </c>
      <c r="P530" s="364">
        <f t="shared" si="17"/>
        <v>1</v>
      </c>
      <c r="Q530" s="965" t="str">
        <f>IF(ISNUMBER(P530),IF(P530=100%,"CUMPLIDA",IF(AND(ISNUMBER(L530),ISNUMBER(CGR!$P$4)), IF(L530&lt;CGR!$P$4,"INCUMPLIDA","PROCESO"), "VERIFICAR FECHA")),"SIN VALOR AVANCE")</f>
        <v>CUMPLIDA</v>
      </c>
    </row>
    <row r="531" spans="1:17" ht="375.75" x14ac:dyDescent="0.2">
      <c r="A531" s="987" t="s">
        <v>19</v>
      </c>
      <c r="B531" s="988" t="s">
        <v>13</v>
      </c>
      <c r="C531" s="1267"/>
      <c r="D531" s="1267"/>
      <c r="E531" s="1278"/>
      <c r="F531" s="1278"/>
      <c r="G531" s="1262"/>
      <c r="H531" s="362" t="s">
        <v>685</v>
      </c>
      <c r="I531" s="962" t="s">
        <v>686</v>
      </c>
      <c r="J531" s="967">
        <v>1</v>
      </c>
      <c r="K531" s="1057">
        <v>45231</v>
      </c>
      <c r="L531" s="1057">
        <v>45504</v>
      </c>
      <c r="M531" s="964">
        <f t="shared" si="16"/>
        <v>39</v>
      </c>
      <c r="N531" s="1058">
        <v>1</v>
      </c>
      <c r="O531" s="1011" t="s">
        <v>890</v>
      </c>
      <c r="P531" s="364">
        <f t="shared" si="17"/>
        <v>1</v>
      </c>
      <c r="Q531" s="965" t="str">
        <f>IF(ISNUMBER(P531),IF(P531=100%,"CUMPLIDA",IF(AND(ISNUMBER(L531),ISNUMBER(CGR!$P$4)), IF(L531&lt;CGR!$P$4,"INCUMPLIDA","PROCESO"), "VERIFICAR FECHA")),"SIN VALOR AVANCE")</f>
        <v>CUMPLIDA</v>
      </c>
    </row>
    <row r="532" spans="1:17" ht="135.75" customHeight="1" x14ac:dyDescent="0.2">
      <c r="A532" s="987" t="s">
        <v>19</v>
      </c>
      <c r="B532" s="988" t="s">
        <v>13</v>
      </c>
      <c r="C532" s="1267"/>
      <c r="D532" s="1267"/>
      <c r="E532" s="1278"/>
      <c r="F532" s="1278"/>
      <c r="G532" s="362" t="s">
        <v>97</v>
      </c>
      <c r="H532" s="362" t="s">
        <v>98</v>
      </c>
      <c r="I532" s="962" t="s">
        <v>99</v>
      </c>
      <c r="J532" s="967">
        <v>1</v>
      </c>
      <c r="K532" s="1060">
        <v>45323</v>
      </c>
      <c r="L532" s="1060">
        <v>45747</v>
      </c>
      <c r="M532" s="964">
        <f t="shared" ref="M532:M595" si="18">(L532-K532)/7</f>
        <v>60.571428571428569</v>
      </c>
      <c r="N532" s="1058">
        <v>0</v>
      </c>
      <c r="O532" s="1011" t="s">
        <v>706</v>
      </c>
      <c r="P532" s="364">
        <f t="shared" si="17"/>
        <v>0</v>
      </c>
      <c r="Q532" s="965" t="str">
        <f>IF(ISNUMBER(P532),IF(P532=100%,"CUMPLIDA",IF(AND(ISNUMBER(L532),ISNUMBER(CGR!$P$4)), IF(L532&lt;CGR!$P$4,"INCUMPLIDA","PROCESO"), "VERIFICAR FECHA")),"SIN VALOR AVANCE")</f>
        <v>PROCESO</v>
      </c>
    </row>
    <row r="533" spans="1:17" ht="90.75" customHeight="1" x14ac:dyDescent="0.2">
      <c r="A533" s="987" t="s">
        <v>19</v>
      </c>
      <c r="B533" s="988" t="s">
        <v>13</v>
      </c>
      <c r="C533" s="1267"/>
      <c r="D533" s="1267"/>
      <c r="E533" s="1278"/>
      <c r="F533" s="1278"/>
      <c r="G533" s="362" t="s">
        <v>101</v>
      </c>
      <c r="H533" s="362" t="s">
        <v>101</v>
      </c>
      <c r="I533" s="962" t="s">
        <v>102</v>
      </c>
      <c r="J533" s="967">
        <v>1</v>
      </c>
      <c r="K533" s="1060">
        <v>45323</v>
      </c>
      <c r="L533" s="1060">
        <v>45747</v>
      </c>
      <c r="M533" s="964">
        <f t="shared" si="18"/>
        <v>60.571428571428569</v>
      </c>
      <c r="N533" s="1058">
        <v>0</v>
      </c>
      <c r="O533" s="1011" t="s">
        <v>891</v>
      </c>
      <c r="P533" s="364">
        <f t="shared" si="17"/>
        <v>0</v>
      </c>
      <c r="Q533" s="965" t="str">
        <f>IF(ISNUMBER(P533),IF(P533=100%,"CUMPLIDA",IF(AND(ISNUMBER(L533),ISNUMBER(CGR!$P$4)), IF(L533&lt;CGR!$P$4,"INCUMPLIDA","PROCESO"), "VERIFICAR FECHA")),"SIN VALOR AVANCE")</f>
        <v>PROCESO</v>
      </c>
    </row>
    <row r="534" spans="1:17" ht="105.75" customHeight="1" x14ac:dyDescent="0.2">
      <c r="A534" s="987" t="s">
        <v>19</v>
      </c>
      <c r="B534" s="988" t="s">
        <v>13</v>
      </c>
      <c r="C534" s="1267"/>
      <c r="D534" s="1267"/>
      <c r="E534" s="1278"/>
      <c r="F534" s="1278"/>
      <c r="G534" s="362" t="s">
        <v>237</v>
      </c>
      <c r="H534" s="362" t="s">
        <v>238</v>
      </c>
      <c r="I534" s="962" t="s">
        <v>239</v>
      </c>
      <c r="J534" s="967">
        <v>1</v>
      </c>
      <c r="K534" s="1060">
        <v>45231</v>
      </c>
      <c r="L534" s="1060">
        <v>45747</v>
      </c>
      <c r="M534" s="964">
        <f t="shared" si="18"/>
        <v>73.714285714285708</v>
      </c>
      <c r="N534" s="1058">
        <v>0</v>
      </c>
      <c r="O534" s="962" t="s">
        <v>703</v>
      </c>
      <c r="P534" s="364">
        <f t="shared" si="17"/>
        <v>0</v>
      </c>
      <c r="Q534" s="965" t="str">
        <f>IF(ISNUMBER(P534),IF(P534=100%,"CUMPLIDA",IF(AND(ISNUMBER(L534),ISNUMBER(CGR!$P$4)), IF(L534&lt;CGR!$P$4,"INCUMPLIDA","PROCESO"), "VERIFICAR FECHA")),"SIN VALOR AVANCE")</f>
        <v>PROCESO</v>
      </c>
    </row>
    <row r="535" spans="1:17" ht="135.75" customHeight="1" x14ac:dyDescent="0.2">
      <c r="A535" s="987" t="s">
        <v>19</v>
      </c>
      <c r="B535" s="988" t="s">
        <v>13</v>
      </c>
      <c r="C535" s="1267"/>
      <c r="D535" s="1267"/>
      <c r="E535" s="1278"/>
      <c r="F535" s="1278"/>
      <c r="G535" s="362" t="s">
        <v>104</v>
      </c>
      <c r="H535" s="362" t="s">
        <v>104</v>
      </c>
      <c r="I535" s="962" t="s">
        <v>247</v>
      </c>
      <c r="J535" s="967">
        <v>1</v>
      </c>
      <c r="K535" s="1060">
        <v>45323</v>
      </c>
      <c r="L535" s="1060">
        <v>45747</v>
      </c>
      <c r="M535" s="964">
        <f t="shared" si="18"/>
        <v>60.571428571428569</v>
      </c>
      <c r="N535" s="1058">
        <v>0</v>
      </c>
      <c r="O535" s="1011" t="s">
        <v>706</v>
      </c>
      <c r="P535" s="364">
        <f t="shared" si="17"/>
        <v>0</v>
      </c>
      <c r="Q535" s="965" t="str">
        <f>IF(ISNUMBER(P535),IF(P535=100%,"CUMPLIDA",IF(AND(ISNUMBER(L535),ISNUMBER(CGR!$P$4)), IF(L535&lt;CGR!$P$4,"INCUMPLIDA","PROCESO"), "VERIFICAR FECHA")),"SIN VALOR AVANCE")</f>
        <v>PROCESO</v>
      </c>
    </row>
    <row r="536" spans="1:17" ht="90.75" customHeight="1" x14ac:dyDescent="0.2">
      <c r="A536" s="987" t="s">
        <v>19</v>
      </c>
      <c r="B536" s="988" t="s">
        <v>13</v>
      </c>
      <c r="C536" s="1267"/>
      <c r="D536" s="1267"/>
      <c r="E536" s="1278"/>
      <c r="F536" s="1278"/>
      <c r="G536" s="362" t="s">
        <v>806</v>
      </c>
      <c r="H536" s="362" t="s">
        <v>806</v>
      </c>
      <c r="I536" s="962" t="s">
        <v>107</v>
      </c>
      <c r="J536" s="967">
        <v>1</v>
      </c>
      <c r="K536" s="1060">
        <v>45231</v>
      </c>
      <c r="L536" s="1060">
        <v>45747</v>
      </c>
      <c r="M536" s="964">
        <f t="shared" si="18"/>
        <v>73.714285714285708</v>
      </c>
      <c r="N536" s="1058">
        <v>0</v>
      </c>
      <c r="O536" s="1011" t="s">
        <v>891</v>
      </c>
      <c r="P536" s="364">
        <f t="shared" si="17"/>
        <v>0</v>
      </c>
      <c r="Q536" s="965" t="str">
        <f>IF(ISNUMBER(P536),IF(P536=100%,"CUMPLIDA",IF(AND(ISNUMBER(L536),ISNUMBER(CGR!$P$4)), IF(L536&lt;CGR!$P$4,"INCUMPLIDA","PROCESO"), "VERIFICAR FECHA")),"SIN VALOR AVANCE")</f>
        <v>PROCESO</v>
      </c>
    </row>
    <row r="537" spans="1:17" ht="225.75" customHeight="1" x14ac:dyDescent="0.2">
      <c r="A537" s="987" t="s">
        <v>19</v>
      </c>
      <c r="B537" s="988" t="s">
        <v>13</v>
      </c>
      <c r="C537" s="1267"/>
      <c r="D537" s="1267"/>
      <c r="E537" s="1278"/>
      <c r="F537" s="1278"/>
      <c r="G537" s="362" t="s">
        <v>807</v>
      </c>
      <c r="H537" s="362" t="s">
        <v>807</v>
      </c>
      <c r="I537" s="962" t="s">
        <v>531</v>
      </c>
      <c r="J537" s="967">
        <v>1</v>
      </c>
      <c r="K537" s="1060">
        <v>45231</v>
      </c>
      <c r="L537" s="1060">
        <v>45808</v>
      </c>
      <c r="M537" s="964">
        <f t="shared" si="18"/>
        <v>82.428571428571431</v>
      </c>
      <c r="N537" s="1058">
        <v>0</v>
      </c>
      <c r="O537" s="1011" t="s">
        <v>718</v>
      </c>
      <c r="P537" s="364">
        <f t="shared" si="17"/>
        <v>0</v>
      </c>
      <c r="Q537" s="965" t="str">
        <f>IF(ISNUMBER(P537),IF(P537=100%,"CUMPLIDA",IF(AND(ISNUMBER(L537),ISNUMBER(CGR!$P$4)), IF(L537&lt;CGR!$P$4,"INCUMPLIDA","PROCESO"), "VERIFICAR FECHA")),"SIN VALOR AVANCE")</f>
        <v>PROCESO</v>
      </c>
    </row>
    <row r="538" spans="1:17" ht="180.75" customHeight="1" x14ac:dyDescent="0.2">
      <c r="A538" s="987" t="s">
        <v>19</v>
      </c>
      <c r="B538" s="988" t="s">
        <v>13</v>
      </c>
      <c r="C538" s="1267"/>
      <c r="D538" s="1267"/>
      <c r="E538" s="1278"/>
      <c r="F538" s="1278"/>
      <c r="G538" s="362" t="s">
        <v>110</v>
      </c>
      <c r="H538" s="362" t="s">
        <v>111</v>
      </c>
      <c r="I538" s="962" t="s">
        <v>112</v>
      </c>
      <c r="J538" s="967">
        <v>7</v>
      </c>
      <c r="K538" s="1060">
        <v>46024</v>
      </c>
      <c r="L538" s="1060">
        <v>46660</v>
      </c>
      <c r="M538" s="964">
        <f t="shared" si="18"/>
        <v>90.857142857142861</v>
      </c>
      <c r="N538" s="1058">
        <v>0</v>
      </c>
      <c r="O538" s="1011" t="s">
        <v>892</v>
      </c>
      <c r="P538" s="364">
        <f t="shared" si="17"/>
        <v>0</v>
      </c>
      <c r="Q538" s="965" t="str">
        <f>IF(ISNUMBER(P538),IF(P538=100%,"CUMPLIDA",IF(AND(ISNUMBER(L538),ISNUMBER(CGR!$P$4)), IF(L538&lt;CGR!$P$4,"INCUMPLIDA","PROCESO"), "VERIFICAR FECHA")),"SIN VALOR AVANCE")</f>
        <v>PROCESO</v>
      </c>
    </row>
    <row r="539" spans="1:17" ht="135.75" customHeight="1" x14ac:dyDescent="0.2">
      <c r="A539" s="987" t="s">
        <v>19</v>
      </c>
      <c r="B539" s="988" t="s">
        <v>13</v>
      </c>
      <c r="C539" s="1267"/>
      <c r="D539" s="1267"/>
      <c r="E539" s="1278"/>
      <c r="F539" s="1278"/>
      <c r="G539" s="362" t="s">
        <v>114</v>
      </c>
      <c r="H539" s="362" t="s">
        <v>115</v>
      </c>
      <c r="I539" s="962" t="s">
        <v>116</v>
      </c>
      <c r="J539" s="967">
        <v>1</v>
      </c>
      <c r="K539" s="1060">
        <v>46024</v>
      </c>
      <c r="L539" s="1060">
        <v>46660</v>
      </c>
      <c r="M539" s="964">
        <f t="shared" si="18"/>
        <v>90.857142857142861</v>
      </c>
      <c r="N539" s="1058">
        <v>0</v>
      </c>
      <c r="O539" s="1011" t="s">
        <v>706</v>
      </c>
      <c r="P539" s="364">
        <f t="shared" si="17"/>
        <v>0</v>
      </c>
      <c r="Q539" s="965" t="str">
        <f>IF(ISNUMBER(P539),IF(P539=100%,"CUMPLIDA",IF(AND(ISNUMBER(L539),ISNUMBER(CGR!$P$4)), IF(L539&lt;CGR!$P$4,"INCUMPLIDA","PROCESO"), "VERIFICAR FECHA")),"SIN VALOR AVANCE")</f>
        <v>PROCESO</v>
      </c>
    </row>
    <row r="540" spans="1:17" ht="285.75" customHeight="1" x14ac:dyDescent="0.2">
      <c r="A540" s="987" t="s">
        <v>19</v>
      </c>
      <c r="B540" s="988" t="s">
        <v>13</v>
      </c>
      <c r="C540" s="1267"/>
      <c r="D540" s="1267"/>
      <c r="E540" s="1278"/>
      <c r="F540" s="1278"/>
      <c r="G540" s="362" t="s">
        <v>117</v>
      </c>
      <c r="H540" s="362" t="s">
        <v>118</v>
      </c>
      <c r="I540" s="962" t="s">
        <v>119</v>
      </c>
      <c r="J540" s="967">
        <v>2</v>
      </c>
      <c r="K540" s="1060">
        <v>46024</v>
      </c>
      <c r="L540" s="1060">
        <v>46660</v>
      </c>
      <c r="M540" s="964">
        <f t="shared" si="18"/>
        <v>90.857142857142861</v>
      </c>
      <c r="N540" s="1058">
        <v>0</v>
      </c>
      <c r="O540" s="1011" t="s">
        <v>726</v>
      </c>
      <c r="P540" s="364">
        <f t="shared" si="17"/>
        <v>0</v>
      </c>
      <c r="Q540" s="965" t="str">
        <f>IF(ISNUMBER(P540),IF(P540=100%,"CUMPLIDA",IF(AND(ISNUMBER(L540),ISNUMBER(CGR!$P$4)), IF(L540&lt;CGR!$P$4,"INCUMPLIDA","PROCESO"), "VERIFICAR FECHA")),"SIN VALOR AVANCE")</f>
        <v>PROCESO</v>
      </c>
    </row>
    <row r="541" spans="1:17" ht="75.75" customHeight="1" x14ac:dyDescent="0.2">
      <c r="A541" s="987" t="s">
        <v>19</v>
      </c>
      <c r="B541" s="988" t="s">
        <v>13</v>
      </c>
      <c r="C541" s="1263" t="s">
        <v>893</v>
      </c>
      <c r="D541" s="1263" t="s">
        <v>692</v>
      </c>
      <c r="E541" s="1262" t="s">
        <v>894</v>
      </c>
      <c r="F541" s="1262" t="s">
        <v>895</v>
      </c>
      <c r="G541" s="1262" t="s">
        <v>896</v>
      </c>
      <c r="H541" s="362" t="s">
        <v>682</v>
      </c>
      <c r="I541" s="962" t="s">
        <v>683</v>
      </c>
      <c r="J541" s="967">
        <v>1</v>
      </c>
      <c r="K541" s="1057">
        <v>45231</v>
      </c>
      <c r="L541" s="1057">
        <v>45504</v>
      </c>
      <c r="M541" s="964">
        <f t="shared" si="18"/>
        <v>39</v>
      </c>
      <c r="N541" s="1058">
        <v>1</v>
      </c>
      <c r="O541" s="1011" t="s">
        <v>802</v>
      </c>
      <c r="P541" s="364">
        <f t="shared" si="17"/>
        <v>1</v>
      </c>
      <c r="Q541" s="965" t="str">
        <f>IF(ISNUMBER(P541),IF(P541=100%,"CUMPLIDA",IF(AND(ISNUMBER(L541),ISNUMBER(CGR!$P$4)), IF(L541&lt;CGR!$P$4,"INCUMPLIDA","PROCESO"), "VERIFICAR FECHA")),"SIN VALOR AVANCE")</f>
        <v>CUMPLIDA</v>
      </c>
    </row>
    <row r="542" spans="1:17" ht="75.75" customHeight="1" x14ac:dyDescent="0.2">
      <c r="A542" s="987" t="s">
        <v>19</v>
      </c>
      <c r="B542" s="988" t="s">
        <v>13</v>
      </c>
      <c r="C542" s="1263"/>
      <c r="D542" s="1263"/>
      <c r="E542" s="1262"/>
      <c r="F542" s="1262"/>
      <c r="G542" s="1262"/>
      <c r="H542" s="362" t="s">
        <v>685</v>
      </c>
      <c r="I542" s="962" t="s">
        <v>686</v>
      </c>
      <c r="J542" s="967">
        <v>1</v>
      </c>
      <c r="K542" s="1057">
        <v>45231</v>
      </c>
      <c r="L542" s="1057">
        <v>45504</v>
      </c>
      <c r="M542" s="964">
        <f t="shared" si="18"/>
        <v>39</v>
      </c>
      <c r="N542" s="1058">
        <v>1</v>
      </c>
      <c r="O542" s="1011" t="s">
        <v>839</v>
      </c>
      <c r="P542" s="364">
        <f t="shared" si="17"/>
        <v>1</v>
      </c>
      <c r="Q542" s="965" t="str">
        <f>IF(ISNUMBER(P542),IF(P542=100%,"CUMPLIDA",IF(AND(ISNUMBER(L542),ISNUMBER(CGR!$P$4)), IF(L542&lt;CGR!$P$4,"INCUMPLIDA","PROCESO"), "VERIFICAR FECHA")),"SIN VALOR AVANCE")</f>
        <v>CUMPLIDA</v>
      </c>
    </row>
    <row r="543" spans="1:17" ht="75.75" customHeight="1" x14ac:dyDescent="0.2">
      <c r="A543" s="987" t="s">
        <v>19</v>
      </c>
      <c r="B543" s="988" t="s">
        <v>13</v>
      </c>
      <c r="C543" s="1263"/>
      <c r="D543" s="1263"/>
      <c r="E543" s="1262"/>
      <c r="F543" s="1262"/>
      <c r="G543" s="362" t="s">
        <v>97</v>
      </c>
      <c r="H543" s="362" t="s">
        <v>98</v>
      </c>
      <c r="I543" s="962" t="s">
        <v>99</v>
      </c>
      <c r="J543" s="967">
        <v>1</v>
      </c>
      <c r="K543" s="1060">
        <v>45323</v>
      </c>
      <c r="L543" s="1060">
        <v>45747</v>
      </c>
      <c r="M543" s="964">
        <f t="shared" si="18"/>
        <v>60.571428571428569</v>
      </c>
      <c r="N543" s="1058">
        <v>0</v>
      </c>
      <c r="O543" s="1011" t="s">
        <v>897</v>
      </c>
      <c r="P543" s="364">
        <f t="shared" si="17"/>
        <v>0</v>
      </c>
      <c r="Q543" s="965" t="str">
        <f>IF(ISNUMBER(P543),IF(P543=100%,"CUMPLIDA",IF(AND(ISNUMBER(L543),ISNUMBER(CGR!$P$4)), IF(L543&lt;CGR!$P$4,"INCUMPLIDA","PROCESO"), "VERIFICAR FECHA")),"SIN VALOR AVANCE")</f>
        <v>PROCESO</v>
      </c>
    </row>
    <row r="544" spans="1:17" ht="75.75" customHeight="1" x14ac:dyDescent="0.2">
      <c r="A544" s="987" t="s">
        <v>19</v>
      </c>
      <c r="B544" s="988" t="s">
        <v>13</v>
      </c>
      <c r="C544" s="1263"/>
      <c r="D544" s="1263"/>
      <c r="E544" s="1262"/>
      <c r="F544" s="1262"/>
      <c r="G544" s="362" t="s">
        <v>101</v>
      </c>
      <c r="H544" s="362" t="s">
        <v>101</v>
      </c>
      <c r="I544" s="962" t="s">
        <v>102</v>
      </c>
      <c r="J544" s="967">
        <v>1</v>
      </c>
      <c r="K544" s="1060">
        <v>45323</v>
      </c>
      <c r="L544" s="1060">
        <v>45747</v>
      </c>
      <c r="M544" s="964">
        <f t="shared" si="18"/>
        <v>60.571428571428569</v>
      </c>
      <c r="N544" s="1058">
        <v>0</v>
      </c>
      <c r="O544" s="1011" t="s">
        <v>863</v>
      </c>
      <c r="P544" s="364">
        <f t="shared" si="17"/>
        <v>0</v>
      </c>
      <c r="Q544" s="965" t="str">
        <f>IF(ISNUMBER(P544),IF(P544=100%,"CUMPLIDA",IF(AND(ISNUMBER(L544),ISNUMBER(CGR!$P$4)), IF(L544&lt;CGR!$P$4,"INCUMPLIDA","PROCESO"), "VERIFICAR FECHA")),"SIN VALOR AVANCE")</f>
        <v>PROCESO</v>
      </c>
    </row>
    <row r="545" spans="1:17" ht="75.75" customHeight="1" x14ac:dyDescent="0.2">
      <c r="A545" s="987" t="s">
        <v>19</v>
      </c>
      <c r="B545" s="988" t="s">
        <v>13</v>
      </c>
      <c r="C545" s="1263"/>
      <c r="D545" s="1263"/>
      <c r="E545" s="1262"/>
      <c r="F545" s="1262"/>
      <c r="G545" s="362" t="s">
        <v>237</v>
      </c>
      <c r="H545" s="362" t="s">
        <v>238</v>
      </c>
      <c r="I545" s="962" t="s">
        <v>239</v>
      </c>
      <c r="J545" s="967">
        <v>1</v>
      </c>
      <c r="K545" s="1060">
        <v>45231</v>
      </c>
      <c r="L545" s="1060">
        <v>45747</v>
      </c>
      <c r="M545" s="964">
        <f t="shared" si="18"/>
        <v>73.714285714285708</v>
      </c>
      <c r="N545" s="1058">
        <v>0</v>
      </c>
      <c r="O545" s="962" t="s">
        <v>703</v>
      </c>
      <c r="P545" s="364">
        <f t="shared" si="17"/>
        <v>0</v>
      </c>
      <c r="Q545" s="965" t="str">
        <f>IF(ISNUMBER(P545),IF(P545=100%,"CUMPLIDA",IF(AND(ISNUMBER(L545),ISNUMBER(CGR!$P$4)), IF(L545&lt;CGR!$P$4,"INCUMPLIDA","PROCESO"), "VERIFICAR FECHA")),"SIN VALOR AVANCE")</f>
        <v>PROCESO</v>
      </c>
    </row>
    <row r="546" spans="1:17" ht="75.75" customHeight="1" x14ac:dyDescent="0.2">
      <c r="A546" s="987" t="s">
        <v>19</v>
      </c>
      <c r="B546" s="988" t="s">
        <v>13</v>
      </c>
      <c r="C546" s="1263"/>
      <c r="D546" s="1263"/>
      <c r="E546" s="1262"/>
      <c r="F546" s="1262"/>
      <c r="G546" s="362" t="s">
        <v>104</v>
      </c>
      <c r="H546" s="362" t="s">
        <v>104</v>
      </c>
      <c r="I546" s="962" t="s">
        <v>247</v>
      </c>
      <c r="J546" s="967">
        <v>1</v>
      </c>
      <c r="K546" s="1060">
        <v>45323</v>
      </c>
      <c r="L546" s="1060">
        <v>45747</v>
      </c>
      <c r="M546" s="964">
        <f t="shared" si="18"/>
        <v>60.571428571428569</v>
      </c>
      <c r="N546" s="1058">
        <v>0</v>
      </c>
      <c r="O546" s="1011" t="s">
        <v>898</v>
      </c>
      <c r="P546" s="364">
        <f t="shared" si="17"/>
        <v>0</v>
      </c>
      <c r="Q546" s="965" t="str">
        <f>IF(ISNUMBER(P546),IF(P546=100%,"CUMPLIDA",IF(AND(ISNUMBER(L546),ISNUMBER(CGR!$P$4)), IF(L546&lt;CGR!$P$4,"INCUMPLIDA","PROCESO"), "VERIFICAR FECHA")),"SIN VALOR AVANCE")</f>
        <v>PROCESO</v>
      </c>
    </row>
    <row r="547" spans="1:17" ht="135.75" x14ac:dyDescent="0.2">
      <c r="A547" s="987" t="s">
        <v>19</v>
      </c>
      <c r="B547" s="988" t="s">
        <v>13</v>
      </c>
      <c r="C547" s="1263"/>
      <c r="D547" s="1263"/>
      <c r="E547" s="1262"/>
      <c r="F547" s="1262"/>
      <c r="G547" s="362" t="s">
        <v>806</v>
      </c>
      <c r="H547" s="362" t="s">
        <v>806</v>
      </c>
      <c r="I547" s="962" t="s">
        <v>107</v>
      </c>
      <c r="J547" s="967">
        <v>1</v>
      </c>
      <c r="K547" s="1060">
        <v>45231</v>
      </c>
      <c r="L547" s="1060">
        <v>45747</v>
      </c>
      <c r="M547" s="964">
        <f t="shared" si="18"/>
        <v>73.714285714285708</v>
      </c>
      <c r="N547" s="1058">
        <v>0</v>
      </c>
      <c r="O547" s="1011" t="s">
        <v>899</v>
      </c>
      <c r="P547" s="364">
        <f t="shared" si="17"/>
        <v>0</v>
      </c>
      <c r="Q547" s="965" t="str">
        <f>IF(ISNUMBER(P547),IF(P547=100%,"CUMPLIDA",IF(AND(ISNUMBER(L547),ISNUMBER(CGR!$P$4)), IF(L547&lt;CGR!$P$4,"INCUMPLIDA","PROCESO"), "VERIFICAR FECHA")),"SIN VALOR AVANCE")</f>
        <v>PROCESO</v>
      </c>
    </row>
    <row r="548" spans="1:17" ht="345.75" x14ac:dyDescent="0.2">
      <c r="A548" s="987" t="s">
        <v>19</v>
      </c>
      <c r="B548" s="988" t="s">
        <v>13</v>
      </c>
      <c r="C548" s="1263"/>
      <c r="D548" s="1263"/>
      <c r="E548" s="1262"/>
      <c r="F548" s="1262"/>
      <c r="G548" s="362" t="s">
        <v>807</v>
      </c>
      <c r="H548" s="362" t="s">
        <v>807</v>
      </c>
      <c r="I548" s="962" t="s">
        <v>531</v>
      </c>
      <c r="J548" s="967">
        <v>1</v>
      </c>
      <c r="K548" s="1060">
        <v>45231</v>
      </c>
      <c r="L548" s="1060">
        <v>45808</v>
      </c>
      <c r="M548" s="964">
        <f t="shared" si="18"/>
        <v>82.428571428571431</v>
      </c>
      <c r="N548" s="1058">
        <v>0</v>
      </c>
      <c r="O548" s="1011" t="s">
        <v>803</v>
      </c>
      <c r="P548" s="364">
        <f t="shared" si="17"/>
        <v>0</v>
      </c>
      <c r="Q548" s="965" t="str">
        <f>IF(ISNUMBER(P548),IF(P548=100%,"CUMPLIDA",IF(AND(ISNUMBER(L548),ISNUMBER(CGR!$P$4)), IF(L548&lt;CGR!$P$4,"INCUMPLIDA","PROCESO"), "VERIFICAR FECHA")),"SIN VALOR AVANCE")</f>
        <v>PROCESO</v>
      </c>
    </row>
    <row r="549" spans="1:17" ht="240.75" x14ac:dyDescent="0.2">
      <c r="A549" s="987" t="s">
        <v>19</v>
      </c>
      <c r="B549" s="988" t="s">
        <v>13</v>
      </c>
      <c r="C549" s="1263"/>
      <c r="D549" s="1263"/>
      <c r="E549" s="1262"/>
      <c r="F549" s="1262"/>
      <c r="G549" s="362" t="s">
        <v>110</v>
      </c>
      <c r="H549" s="362" t="s">
        <v>111</v>
      </c>
      <c r="I549" s="962" t="s">
        <v>112</v>
      </c>
      <c r="J549" s="967">
        <v>7</v>
      </c>
      <c r="K549" s="1060">
        <v>46024</v>
      </c>
      <c r="L549" s="1060">
        <v>46660</v>
      </c>
      <c r="M549" s="964">
        <f t="shared" si="18"/>
        <v>90.857142857142861</v>
      </c>
      <c r="N549" s="1058">
        <v>0</v>
      </c>
      <c r="O549" s="1011" t="s">
        <v>842</v>
      </c>
      <c r="P549" s="364">
        <f t="shared" si="17"/>
        <v>0</v>
      </c>
      <c r="Q549" s="965" t="str">
        <f>IF(ISNUMBER(P549),IF(P549=100%,"CUMPLIDA",IF(AND(ISNUMBER(L549),ISNUMBER(CGR!$P$4)), IF(L549&lt;CGR!$P$4,"INCUMPLIDA","PROCESO"), "VERIFICAR FECHA")),"SIN VALOR AVANCE")</f>
        <v>PROCESO</v>
      </c>
    </row>
    <row r="550" spans="1:17" ht="225.75" x14ac:dyDescent="0.2">
      <c r="A550" s="987" t="s">
        <v>19</v>
      </c>
      <c r="B550" s="988" t="s">
        <v>13</v>
      </c>
      <c r="C550" s="1263"/>
      <c r="D550" s="1263"/>
      <c r="E550" s="1262"/>
      <c r="F550" s="1262"/>
      <c r="G550" s="362" t="s">
        <v>114</v>
      </c>
      <c r="H550" s="362" t="s">
        <v>115</v>
      </c>
      <c r="I550" s="962" t="s">
        <v>116</v>
      </c>
      <c r="J550" s="967">
        <v>1</v>
      </c>
      <c r="K550" s="1060">
        <v>46024</v>
      </c>
      <c r="L550" s="1060">
        <v>46660</v>
      </c>
      <c r="M550" s="964">
        <f t="shared" si="18"/>
        <v>90.857142857142861</v>
      </c>
      <c r="N550" s="1058">
        <v>0</v>
      </c>
      <c r="O550" s="1011" t="s">
        <v>898</v>
      </c>
      <c r="P550" s="364">
        <f t="shared" si="17"/>
        <v>0</v>
      </c>
      <c r="Q550" s="965" t="str">
        <f>IF(ISNUMBER(P550),IF(P550=100%,"CUMPLIDA",IF(AND(ISNUMBER(L550),ISNUMBER(CGR!$P$4)), IF(L550&lt;CGR!$P$4,"INCUMPLIDA","PROCESO"), "VERIFICAR FECHA")),"SIN VALOR AVANCE")</f>
        <v>PROCESO</v>
      </c>
    </row>
    <row r="551" spans="1:17" ht="409.5" x14ac:dyDescent="0.2">
      <c r="A551" s="987" t="s">
        <v>19</v>
      </c>
      <c r="B551" s="988" t="s">
        <v>13</v>
      </c>
      <c r="C551" s="1263"/>
      <c r="D551" s="1263"/>
      <c r="E551" s="1262"/>
      <c r="F551" s="1262"/>
      <c r="G551" s="362" t="s">
        <v>117</v>
      </c>
      <c r="H551" s="362" t="s">
        <v>118</v>
      </c>
      <c r="I551" s="962" t="s">
        <v>119</v>
      </c>
      <c r="J551" s="967">
        <v>2</v>
      </c>
      <c r="K551" s="1060">
        <v>46024</v>
      </c>
      <c r="L551" s="1060">
        <v>46660</v>
      </c>
      <c r="M551" s="964">
        <f t="shared" si="18"/>
        <v>90.857142857142861</v>
      </c>
      <c r="N551" s="1058">
        <v>0</v>
      </c>
      <c r="O551" s="1011" t="s">
        <v>821</v>
      </c>
      <c r="P551" s="364">
        <f t="shared" si="17"/>
        <v>0</v>
      </c>
      <c r="Q551" s="965" t="str">
        <f>IF(ISNUMBER(P551),IF(P551=100%,"CUMPLIDA",IF(AND(ISNUMBER(L551),ISNUMBER(CGR!$P$4)), IF(L551&lt;CGR!$P$4,"INCUMPLIDA","PROCESO"), "VERIFICAR FECHA")),"SIN VALOR AVANCE")</f>
        <v>PROCESO</v>
      </c>
    </row>
    <row r="552" spans="1:17" ht="240.75" customHeight="1" x14ac:dyDescent="0.2">
      <c r="A552" s="987" t="s">
        <v>19</v>
      </c>
      <c r="B552" s="988" t="s">
        <v>13</v>
      </c>
      <c r="C552" s="1263" t="s">
        <v>900</v>
      </c>
      <c r="D552" s="1263" t="s">
        <v>901</v>
      </c>
      <c r="E552" s="1262" t="s">
        <v>902</v>
      </c>
      <c r="F552" s="1262" t="s">
        <v>903</v>
      </c>
      <c r="G552" s="1262" t="s">
        <v>800</v>
      </c>
      <c r="H552" s="1008" t="s">
        <v>699</v>
      </c>
      <c r="I552" s="962" t="s">
        <v>164</v>
      </c>
      <c r="J552" s="963">
        <v>1</v>
      </c>
      <c r="K552" s="1057">
        <v>44044</v>
      </c>
      <c r="L552" s="1057">
        <v>44196</v>
      </c>
      <c r="M552" s="964">
        <f t="shared" si="18"/>
        <v>21.714285714285715</v>
      </c>
      <c r="N552" s="1058">
        <v>1</v>
      </c>
      <c r="O552" s="962" t="s">
        <v>904</v>
      </c>
      <c r="P552" s="364">
        <f t="shared" si="17"/>
        <v>1</v>
      </c>
      <c r="Q552" s="965" t="str">
        <f>IF(ISNUMBER(P552),IF(P552=100%,"CUMPLIDA",IF(AND(ISNUMBER(L552),ISNUMBER(CGR!$P$4)), IF(L552&lt;CGR!$P$4,"INCUMPLIDA","PROCESO"), "VERIFICAR FECHA")),"SIN VALOR AVANCE")</f>
        <v>CUMPLIDA</v>
      </c>
    </row>
    <row r="553" spans="1:17" ht="218.25" customHeight="1" x14ac:dyDescent="0.2">
      <c r="A553" s="987" t="s">
        <v>19</v>
      </c>
      <c r="B553" s="988" t="s">
        <v>13</v>
      </c>
      <c r="C553" s="1263"/>
      <c r="D553" s="1263"/>
      <c r="E553" s="1262"/>
      <c r="F553" s="1262"/>
      <c r="G553" s="1262"/>
      <c r="H553" s="362" t="s">
        <v>682</v>
      </c>
      <c r="I553" s="962" t="s">
        <v>683</v>
      </c>
      <c r="J553" s="967">
        <v>1</v>
      </c>
      <c r="K553" s="1057">
        <v>45231</v>
      </c>
      <c r="L553" s="1057">
        <v>45504</v>
      </c>
      <c r="M553" s="964">
        <f t="shared" si="18"/>
        <v>39</v>
      </c>
      <c r="N553" s="1058">
        <v>1</v>
      </c>
      <c r="O553" s="1011" t="s">
        <v>802</v>
      </c>
      <c r="P553" s="364">
        <f t="shared" si="17"/>
        <v>1</v>
      </c>
      <c r="Q553" s="965" t="str">
        <f>IF(ISNUMBER(P553),IF(P553=100%,"CUMPLIDA",IF(AND(ISNUMBER(L553),ISNUMBER(CGR!$P$4)), IF(L553&lt;CGR!$P$4,"INCUMPLIDA","PROCESO"), "VERIFICAR FECHA")),"SIN VALOR AVANCE")</f>
        <v>CUMPLIDA</v>
      </c>
    </row>
    <row r="554" spans="1:17" ht="409.5" x14ac:dyDescent="0.2">
      <c r="A554" s="987" t="s">
        <v>19</v>
      </c>
      <c r="B554" s="988" t="s">
        <v>13</v>
      </c>
      <c r="C554" s="1263"/>
      <c r="D554" s="1263"/>
      <c r="E554" s="1262"/>
      <c r="F554" s="1262"/>
      <c r="G554" s="1262"/>
      <c r="H554" s="362" t="s">
        <v>685</v>
      </c>
      <c r="I554" s="962" t="s">
        <v>686</v>
      </c>
      <c r="J554" s="967">
        <v>1</v>
      </c>
      <c r="K554" s="1057">
        <v>45231</v>
      </c>
      <c r="L554" s="1057">
        <v>45504</v>
      </c>
      <c r="M554" s="964">
        <f t="shared" si="18"/>
        <v>39</v>
      </c>
      <c r="N554" s="1058">
        <v>1</v>
      </c>
      <c r="O554" s="1011" t="s">
        <v>839</v>
      </c>
      <c r="P554" s="364">
        <f t="shared" si="17"/>
        <v>1</v>
      </c>
      <c r="Q554" s="965" t="str">
        <f>IF(ISNUMBER(P554),IF(P554=100%,"CUMPLIDA",IF(AND(ISNUMBER(L554),ISNUMBER(CGR!$P$4)), IF(L554&lt;CGR!$P$4,"INCUMPLIDA","PROCESO"), "VERIFICAR FECHA")),"SIN VALOR AVANCE")</f>
        <v>CUMPLIDA</v>
      </c>
    </row>
    <row r="555" spans="1:17" ht="225.75" x14ac:dyDescent="0.2">
      <c r="A555" s="987" t="s">
        <v>19</v>
      </c>
      <c r="B555" s="988" t="s">
        <v>13</v>
      </c>
      <c r="C555" s="1263"/>
      <c r="D555" s="1263"/>
      <c r="E555" s="1262"/>
      <c r="F555" s="1262"/>
      <c r="G555" s="362" t="s">
        <v>97</v>
      </c>
      <c r="H555" s="362" t="s">
        <v>98</v>
      </c>
      <c r="I555" s="962" t="s">
        <v>99</v>
      </c>
      <c r="J555" s="967">
        <v>1</v>
      </c>
      <c r="K555" s="1060">
        <v>45323</v>
      </c>
      <c r="L555" s="1060">
        <v>45747</v>
      </c>
      <c r="M555" s="964">
        <f t="shared" si="18"/>
        <v>60.571428571428569</v>
      </c>
      <c r="N555" s="1058">
        <v>0</v>
      </c>
      <c r="O555" s="1011" t="s">
        <v>840</v>
      </c>
      <c r="P555" s="364">
        <f t="shared" si="17"/>
        <v>0</v>
      </c>
      <c r="Q555" s="965" t="str">
        <f>IF(ISNUMBER(P555),IF(P555=100%,"CUMPLIDA",IF(AND(ISNUMBER(L555),ISNUMBER(CGR!$P$4)), IF(L555&lt;CGR!$P$4,"INCUMPLIDA","PROCESO"), "VERIFICAR FECHA")),"SIN VALOR AVANCE")</f>
        <v>PROCESO</v>
      </c>
    </row>
    <row r="556" spans="1:17" ht="135.75" x14ac:dyDescent="0.2">
      <c r="A556" s="987" t="s">
        <v>19</v>
      </c>
      <c r="B556" s="988" t="s">
        <v>13</v>
      </c>
      <c r="C556" s="1263"/>
      <c r="D556" s="1263"/>
      <c r="E556" s="1262"/>
      <c r="F556" s="1262"/>
      <c r="G556" s="362" t="s">
        <v>101</v>
      </c>
      <c r="H556" s="362" t="s">
        <v>101</v>
      </c>
      <c r="I556" s="962" t="s">
        <v>102</v>
      </c>
      <c r="J556" s="967">
        <v>1</v>
      </c>
      <c r="K556" s="1060">
        <v>45323</v>
      </c>
      <c r="L556" s="1060">
        <v>45747</v>
      </c>
      <c r="M556" s="964">
        <f t="shared" si="18"/>
        <v>60.571428571428569</v>
      </c>
      <c r="N556" s="1058">
        <v>0</v>
      </c>
      <c r="O556" s="1011" t="s">
        <v>802</v>
      </c>
      <c r="P556" s="364">
        <f t="shared" si="17"/>
        <v>0</v>
      </c>
      <c r="Q556" s="965" t="str">
        <f>IF(ISNUMBER(P556),IF(P556=100%,"CUMPLIDA",IF(AND(ISNUMBER(L556),ISNUMBER(CGR!$P$4)), IF(L556&lt;CGR!$P$4,"INCUMPLIDA","PROCESO"), "VERIFICAR FECHA")),"SIN VALOR AVANCE")</f>
        <v>PROCESO</v>
      </c>
    </row>
    <row r="557" spans="1:17" ht="165.75" x14ac:dyDescent="0.2">
      <c r="A557" s="987" t="s">
        <v>19</v>
      </c>
      <c r="B557" s="988" t="s">
        <v>13</v>
      </c>
      <c r="C557" s="1263"/>
      <c r="D557" s="1263"/>
      <c r="E557" s="1262"/>
      <c r="F557" s="1262"/>
      <c r="G557" s="362" t="s">
        <v>237</v>
      </c>
      <c r="H557" s="362" t="s">
        <v>238</v>
      </c>
      <c r="I557" s="962" t="s">
        <v>239</v>
      </c>
      <c r="J557" s="967">
        <v>1</v>
      </c>
      <c r="K557" s="1060">
        <v>45231</v>
      </c>
      <c r="L557" s="1060">
        <v>45747</v>
      </c>
      <c r="M557" s="964">
        <f t="shared" si="18"/>
        <v>73.714285714285708</v>
      </c>
      <c r="N557" s="1058">
        <v>0</v>
      </c>
      <c r="O557" s="962" t="s">
        <v>703</v>
      </c>
      <c r="P557" s="364">
        <f t="shared" si="17"/>
        <v>0</v>
      </c>
      <c r="Q557" s="965" t="str">
        <f>IF(ISNUMBER(P557),IF(P557=100%,"CUMPLIDA",IF(AND(ISNUMBER(L557),ISNUMBER(CGR!$P$4)), IF(L557&lt;CGR!$P$4,"INCUMPLIDA","PROCESO"), "VERIFICAR FECHA")),"SIN VALOR AVANCE")</f>
        <v>PROCESO</v>
      </c>
    </row>
    <row r="558" spans="1:17" ht="225.75" x14ac:dyDescent="0.2">
      <c r="A558" s="987" t="s">
        <v>19</v>
      </c>
      <c r="B558" s="988" t="s">
        <v>13</v>
      </c>
      <c r="C558" s="1263"/>
      <c r="D558" s="1263"/>
      <c r="E558" s="1262"/>
      <c r="F558" s="1262"/>
      <c r="G558" s="362" t="s">
        <v>104</v>
      </c>
      <c r="H558" s="362" t="s">
        <v>104</v>
      </c>
      <c r="I558" s="962" t="s">
        <v>247</v>
      </c>
      <c r="J558" s="967">
        <v>1</v>
      </c>
      <c r="K558" s="1060">
        <v>45323</v>
      </c>
      <c r="L558" s="1060">
        <v>45747</v>
      </c>
      <c r="M558" s="964">
        <f t="shared" si="18"/>
        <v>60.571428571428569</v>
      </c>
      <c r="N558" s="1058">
        <v>0</v>
      </c>
      <c r="O558" s="1011" t="s">
        <v>898</v>
      </c>
      <c r="P558" s="364">
        <f t="shared" si="17"/>
        <v>0</v>
      </c>
      <c r="Q558" s="965" t="str">
        <f>IF(ISNUMBER(P558),IF(P558=100%,"CUMPLIDA",IF(AND(ISNUMBER(L558),ISNUMBER(CGR!$P$4)), IF(L558&lt;CGR!$P$4,"INCUMPLIDA","PROCESO"), "VERIFICAR FECHA")),"SIN VALOR AVANCE")</f>
        <v>PROCESO</v>
      </c>
    </row>
    <row r="559" spans="1:17" ht="135.75" x14ac:dyDescent="0.2">
      <c r="A559" s="987" t="s">
        <v>19</v>
      </c>
      <c r="B559" s="988" t="s">
        <v>13</v>
      </c>
      <c r="C559" s="1263"/>
      <c r="D559" s="1263"/>
      <c r="E559" s="1262"/>
      <c r="F559" s="1262"/>
      <c r="G559" s="362" t="s">
        <v>806</v>
      </c>
      <c r="H559" s="362" t="s">
        <v>806</v>
      </c>
      <c r="I559" s="962" t="s">
        <v>107</v>
      </c>
      <c r="J559" s="967">
        <v>1</v>
      </c>
      <c r="K559" s="1060">
        <v>45231</v>
      </c>
      <c r="L559" s="1060">
        <v>45747</v>
      </c>
      <c r="M559" s="964">
        <f t="shared" si="18"/>
        <v>73.714285714285708</v>
      </c>
      <c r="N559" s="1058">
        <v>0</v>
      </c>
      <c r="O559" s="1011" t="s">
        <v>899</v>
      </c>
      <c r="P559" s="364">
        <f t="shared" si="17"/>
        <v>0</v>
      </c>
      <c r="Q559" s="965" t="str">
        <f>IF(ISNUMBER(P559),IF(P559=100%,"CUMPLIDA",IF(AND(ISNUMBER(L559),ISNUMBER(CGR!$P$4)), IF(L559&lt;CGR!$P$4,"INCUMPLIDA","PROCESO"), "VERIFICAR FECHA")),"SIN VALOR AVANCE")</f>
        <v>PROCESO</v>
      </c>
    </row>
    <row r="560" spans="1:17" ht="360.75" x14ac:dyDescent="0.2">
      <c r="A560" s="987" t="s">
        <v>19</v>
      </c>
      <c r="B560" s="988" t="s">
        <v>13</v>
      </c>
      <c r="C560" s="1263"/>
      <c r="D560" s="1263"/>
      <c r="E560" s="1262"/>
      <c r="F560" s="1262"/>
      <c r="G560" s="362" t="s">
        <v>807</v>
      </c>
      <c r="H560" s="362" t="s">
        <v>807</v>
      </c>
      <c r="I560" s="962" t="s">
        <v>531</v>
      </c>
      <c r="J560" s="967">
        <v>1</v>
      </c>
      <c r="K560" s="1060">
        <v>45231</v>
      </c>
      <c r="L560" s="1060">
        <v>45808</v>
      </c>
      <c r="M560" s="964">
        <f t="shared" si="18"/>
        <v>82.428571428571431</v>
      </c>
      <c r="N560" s="1058">
        <v>0</v>
      </c>
      <c r="O560" s="1011" t="s">
        <v>848</v>
      </c>
      <c r="P560" s="364">
        <f t="shared" si="17"/>
        <v>0</v>
      </c>
      <c r="Q560" s="965" t="str">
        <f>IF(ISNUMBER(P560),IF(P560=100%,"CUMPLIDA",IF(AND(ISNUMBER(L560),ISNUMBER(CGR!$P$4)), IF(L560&lt;CGR!$P$4,"INCUMPLIDA","PROCESO"), "VERIFICAR FECHA")),"SIN VALOR AVANCE")</f>
        <v>PROCESO</v>
      </c>
    </row>
    <row r="561" spans="1:17" ht="242.25" x14ac:dyDescent="0.2">
      <c r="A561" s="987" t="s">
        <v>19</v>
      </c>
      <c r="B561" s="988" t="s">
        <v>13</v>
      </c>
      <c r="C561" s="1263"/>
      <c r="D561" s="1263"/>
      <c r="E561" s="1262"/>
      <c r="F561" s="1262"/>
      <c r="G561" s="362" t="s">
        <v>110</v>
      </c>
      <c r="H561" s="362" t="s">
        <v>111</v>
      </c>
      <c r="I561" s="962" t="s">
        <v>112</v>
      </c>
      <c r="J561" s="967">
        <v>7</v>
      </c>
      <c r="K561" s="1060">
        <v>46024</v>
      </c>
      <c r="L561" s="1060">
        <v>46660</v>
      </c>
      <c r="M561" s="964">
        <f t="shared" si="18"/>
        <v>90.857142857142861</v>
      </c>
      <c r="N561" s="1058">
        <v>0</v>
      </c>
      <c r="O561" s="1011" t="s">
        <v>819</v>
      </c>
      <c r="P561" s="364">
        <f t="shared" si="17"/>
        <v>0</v>
      </c>
      <c r="Q561" s="965" t="str">
        <f>IF(ISNUMBER(P561),IF(P561=100%,"CUMPLIDA",IF(AND(ISNUMBER(L561),ISNUMBER(CGR!$P$4)), IF(L561&lt;CGR!$P$4,"INCUMPLIDA","PROCESO"), "VERIFICAR FECHA")),"SIN VALOR AVANCE")</f>
        <v>PROCESO</v>
      </c>
    </row>
    <row r="562" spans="1:17" ht="225.75" x14ac:dyDescent="0.2">
      <c r="A562" s="987" t="s">
        <v>19</v>
      </c>
      <c r="B562" s="988" t="s">
        <v>13</v>
      </c>
      <c r="C562" s="1263"/>
      <c r="D562" s="1263"/>
      <c r="E562" s="1262"/>
      <c r="F562" s="1262"/>
      <c r="G562" s="362" t="s">
        <v>114</v>
      </c>
      <c r="H562" s="362" t="s">
        <v>115</v>
      </c>
      <c r="I562" s="962" t="s">
        <v>116</v>
      </c>
      <c r="J562" s="967">
        <v>1</v>
      </c>
      <c r="K562" s="1060">
        <v>46024</v>
      </c>
      <c r="L562" s="1060">
        <v>46660</v>
      </c>
      <c r="M562" s="964">
        <f t="shared" si="18"/>
        <v>90.857142857142861</v>
      </c>
      <c r="N562" s="1058">
        <v>0</v>
      </c>
      <c r="O562" s="1011" t="s">
        <v>849</v>
      </c>
      <c r="P562" s="364">
        <f t="shared" si="17"/>
        <v>0</v>
      </c>
      <c r="Q562" s="965" t="str">
        <f>IF(ISNUMBER(P562),IF(P562=100%,"CUMPLIDA",IF(AND(ISNUMBER(L562),ISNUMBER(CGR!$P$4)), IF(L562&lt;CGR!$P$4,"INCUMPLIDA","PROCESO"), "VERIFICAR FECHA")),"SIN VALOR AVANCE")</f>
        <v>PROCESO</v>
      </c>
    </row>
    <row r="563" spans="1:17" ht="409.5" x14ac:dyDescent="0.2">
      <c r="A563" s="987" t="s">
        <v>19</v>
      </c>
      <c r="B563" s="988" t="s">
        <v>13</v>
      </c>
      <c r="C563" s="1263"/>
      <c r="D563" s="1263"/>
      <c r="E563" s="1262"/>
      <c r="F563" s="1262"/>
      <c r="G563" s="362" t="s">
        <v>117</v>
      </c>
      <c r="H563" s="362" t="s">
        <v>118</v>
      </c>
      <c r="I563" s="962" t="s">
        <v>119</v>
      </c>
      <c r="J563" s="967">
        <v>2</v>
      </c>
      <c r="K563" s="1060">
        <v>46024</v>
      </c>
      <c r="L563" s="1060">
        <v>46660</v>
      </c>
      <c r="M563" s="964">
        <f t="shared" si="18"/>
        <v>90.857142857142861</v>
      </c>
      <c r="N563" s="1058">
        <v>0</v>
      </c>
      <c r="O563" s="1011" t="s">
        <v>821</v>
      </c>
      <c r="P563" s="364">
        <f t="shared" si="17"/>
        <v>0</v>
      </c>
      <c r="Q563" s="965" t="str">
        <f>IF(ISNUMBER(P563),IF(P563=100%,"CUMPLIDA",IF(AND(ISNUMBER(L563),ISNUMBER(CGR!$P$4)), IF(L563&lt;CGR!$P$4,"INCUMPLIDA","PROCESO"), "VERIFICAR FECHA")),"SIN VALOR AVANCE")</f>
        <v>PROCESO</v>
      </c>
    </row>
    <row r="564" spans="1:17" ht="315.75" x14ac:dyDescent="0.2">
      <c r="A564" s="987" t="s">
        <v>19</v>
      </c>
      <c r="B564" s="988" t="s">
        <v>13</v>
      </c>
      <c r="C564" s="1263" t="s">
        <v>905</v>
      </c>
      <c r="D564" s="1263" t="s">
        <v>906</v>
      </c>
      <c r="E564" s="1262" t="s">
        <v>907</v>
      </c>
      <c r="F564" s="1262" t="s">
        <v>908</v>
      </c>
      <c r="G564" s="1262" t="s">
        <v>800</v>
      </c>
      <c r="H564" s="1008" t="s">
        <v>699</v>
      </c>
      <c r="I564" s="962" t="s">
        <v>164</v>
      </c>
      <c r="J564" s="963">
        <v>1</v>
      </c>
      <c r="K564" s="1057">
        <v>44044</v>
      </c>
      <c r="L564" s="1057">
        <v>44196</v>
      </c>
      <c r="M564" s="964">
        <f t="shared" si="18"/>
        <v>21.714285714285715</v>
      </c>
      <c r="N564" s="1058">
        <v>1</v>
      </c>
      <c r="O564" s="962" t="s">
        <v>909</v>
      </c>
      <c r="P564" s="364">
        <f t="shared" si="17"/>
        <v>1</v>
      </c>
      <c r="Q564" s="965" t="str">
        <f>IF(ISNUMBER(P564),IF(P564=100%,"CUMPLIDA",IF(AND(ISNUMBER(L564),ISNUMBER(CGR!$P$4)), IF(L564&lt;CGR!$P$4,"INCUMPLIDA","PROCESO"), "VERIFICAR FECHA")),"SIN VALOR AVANCE")</f>
        <v>CUMPLIDA</v>
      </c>
    </row>
    <row r="565" spans="1:17" ht="135.75" x14ac:dyDescent="0.2">
      <c r="A565" s="987" t="s">
        <v>19</v>
      </c>
      <c r="B565" s="988" t="s">
        <v>13</v>
      </c>
      <c r="C565" s="1263"/>
      <c r="D565" s="1263"/>
      <c r="E565" s="1262"/>
      <c r="F565" s="1262"/>
      <c r="G565" s="1262"/>
      <c r="H565" s="362" t="s">
        <v>682</v>
      </c>
      <c r="I565" s="962" t="s">
        <v>683</v>
      </c>
      <c r="J565" s="967">
        <v>1</v>
      </c>
      <c r="K565" s="1057">
        <v>45231</v>
      </c>
      <c r="L565" s="1057">
        <v>45504</v>
      </c>
      <c r="M565" s="964">
        <f t="shared" si="18"/>
        <v>39</v>
      </c>
      <c r="N565" s="1058">
        <v>1</v>
      </c>
      <c r="O565" s="1011" t="s">
        <v>802</v>
      </c>
      <c r="P565" s="364">
        <f t="shared" si="17"/>
        <v>1</v>
      </c>
      <c r="Q565" s="965" t="str">
        <f>IF(ISNUMBER(P565),IF(P565=100%,"CUMPLIDA",IF(AND(ISNUMBER(L565),ISNUMBER(CGR!$P$4)), IF(L565&lt;CGR!$P$4,"INCUMPLIDA","PROCESO"), "VERIFICAR FECHA")),"SIN VALOR AVANCE")</f>
        <v>CUMPLIDA</v>
      </c>
    </row>
    <row r="566" spans="1:17" ht="409.5" x14ac:dyDescent="0.2">
      <c r="A566" s="987" t="s">
        <v>19</v>
      </c>
      <c r="B566" s="988" t="s">
        <v>13</v>
      </c>
      <c r="C566" s="1263"/>
      <c r="D566" s="1263"/>
      <c r="E566" s="1262"/>
      <c r="F566" s="1262"/>
      <c r="G566" s="1262"/>
      <c r="H566" s="362" t="s">
        <v>685</v>
      </c>
      <c r="I566" s="962" t="s">
        <v>686</v>
      </c>
      <c r="J566" s="967">
        <v>1</v>
      </c>
      <c r="K566" s="1057">
        <v>45231</v>
      </c>
      <c r="L566" s="1057">
        <v>45504</v>
      </c>
      <c r="M566" s="964">
        <f t="shared" si="18"/>
        <v>39</v>
      </c>
      <c r="N566" s="1058">
        <v>1</v>
      </c>
      <c r="O566" s="1011" t="s">
        <v>839</v>
      </c>
      <c r="P566" s="364">
        <f t="shared" si="17"/>
        <v>1</v>
      </c>
      <c r="Q566" s="965" t="str">
        <f>IF(ISNUMBER(P566),IF(P566=100%,"CUMPLIDA",IF(AND(ISNUMBER(L566),ISNUMBER(CGR!$P$4)), IF(L566&lt;CGR!$P$4,"INCUMPLIDA","PROCESO"), "VERIFICAR FECHA")),"SIN VALOR AVANCE")</f>
        <v>CUMPLIDA</v>
      </c>
    </row>
    <row r="567" spans="1:17" ht="210.75" x14ac:dyDescent="0.2">
      <c r="A567" s="987" t="s">
        <v>19</v>
      </c>
      <c r="B567" s="988" t="s">
        <v>13</v>
      </c>
      <c r="C567" s="1263"/>
      <c r="D567" s="1263"/>
      <c r="E567" s="1262"/>
      <c r="F567" s="1262"/>
      <c r="G567" s="362" t="s">
        <v>97</v>
      </c>
      <c r="H567" s="362" t="s">
        <v>98</v>
      </c>
      <c r="I567" s="962" t="s">
        <v>99</v>
      </c>
      <c r="J567" s="967">
        <v>1</v>
      </c>
      <c r="K567" s="1060">
        <v>45323</v>
      </c>
      <c r="L567" s="1060">
        <v>45747</v>
      </c>
      <c r="M567" s="964">
        <f t="shared" si="18"/>
        <v>60.571428571428569</v>
      </c>
      <c r="N567" s="1058">
        <v>0</v>
      </c>
      <c r="O567" s="962" t="s">
        <v>910</v>
      </c>
      <c r="P567" s="364">
        <f t="shared" si="17"/>
        <v>0</v>
      </c>
      <c r="Q567" s="965" t="str">
        <f>IF(ISNUMBER(P567),IF(P567=100%,"CUMPLIDA",IF(AND(ISNUMBER(L567),ISNUMBER(CGR!$P$4)), IF(L567&lt;CGR!$P$4,"INCUMPLIDA","PROCESO"), "VERIFICAR FECHA")),"SIN VALOR AVANCE")</f>
        <v>PROCESO</v>
      </c>
    </row>
    <row r="568" spans="1:17" ht="135.75" x14ac:dyDescent="0.2">
      <c r="A568" s="987" t="s">
        <v>19</v>
      </c>
      <c r="B568" s="988" t="s">
        <v>13</v>
      </c>
      <c r="C568" s="1263"/>
      <c r="D568" s="1263"/>
      <c r="E568" s="1262"/>
      <c r="F568" s="1262"/>
      <c r="G568" s="362" t="s">
        <v>101</v>
      </c>
      <c r="H568" s="362" t="s">
        <v>101</v>
      </c>
      <c r="I568" s="962" t="s">
        <v>102</v>
      </c>
      <c r="J568" s="967">
        <v>1</v>
      </c>
      <c r="K568" s="1060">
        <v>45323</v>
      </c>
      <c r="L568" s="1060">
        <v>45747</v>
      </c>
      <c r="M568" s="964">
        <f t="shared" si="18"/>
        <v>60.571428571428569</v>
      </c>
      <c r="N568" s="1058">
        <v>0</v>
      </c>
      <c r="O568" s="1011" t="s">
        <v>802</v>
      </c>
      <c r="P568" s="364">
        <f t="shared" si="17"/>
        <v>0</v>
      </c>
      <c r="Q568" s="965" t="str">
        <f>IF(ISNUMBER(P568),IF(P568=100%,"CUMPLIDA",IF(AND(ISNUMBER(L568),ISNUMBER(CGR!$P$4)), IF(L568&lt;CGR!$P$4,"INCUMPLIDA","PROCESO"), "VERIFICAR FECHA")),"SIN VALOR AVANCE")</f>
        <v>PROCESO</v>
      </c>
    </row>
    <row r="569" spans="1:17" ht="165.75" x14ac:dyDescent="0.2">
      <c r="A569" s="987" t="s">
        <v>19</v>
      </c>
      <c r="B569" s="988" t="s">
        <v>13</v>
      </c>
      <c r="C569" s="1263"/>
      <c r="D569" s="1263"/>
      <c r="E569" s="1262"/>
      <c r="F569" s="1262"/>
      <c r="G569" s="362" t="s">
        <v>237</v>
      </c>
      <c r="H569" s="362" t="s">
        <v>238</v>
      </c>
      <c r="I569" s="962" t="s">
        <v>239</v>
      </c>
      <c r="J569" s="967">
        <v>1</v>
      </c>
      <c r="K569" s="1060">
        <v>45231</v>
      </c>
      <c r="L569" s="1060">
        <v>45747</v>
      </c>
      <c r="M569" s="964">
        <f t="shared" si="18"/>
        <v>73.714285714285708</v>
      </c>
      <c r="N569" s="1058">
        <v>0</v>
      </c>
      <c r="O569" s="962" t="s">
        <v>703</v>
      </c>
      <c r="P569" s="364">
        <f t="shared" si="17"/>
        <v>0</v>
      </c>
      <c r="Q569" s="965" t="str">
        <f>IF(ISNUMBER(P569),IF(P569=100%,"CUMPLIDA",IF(AND(ISNUMBER(L569),ISNUMBER(CGR!$P$4)), IF(L569&lt;CGR!$P$4,"INCUMPLIDA","PROCESO"), "VERIFICAR FECHA")),"SIN VALOR AVANCE")</f>
        <v>PROCESO</v>
      </c>
    </row>
    <row r="570" spans="1:17" ht="210.75" x14ac:dyDescent="0.2">
      <c r="A570" s="987" t="s">
        <v>19</v>
      </c>
      <c r="B570" s="988" t="s">
        <v>13</v>
      </c>
      <c r="C570" s="1263"/>
      <c r="D570" s="1263"/>
      <c r="E570" s="1262"/>
      <c r="F570" s="1262"/>
      <c r="G570" s="362" t="s">
        <v>104</v>
      </c>
      <c r="H570" s="362" t="s">
        <v>104</v>
      </c>
      <c r="I570" s="962" t="s">
        <v>247</v>
      </c>
      <c r="J570" s="967">
        <v>1</v>
      </c>
      <c r="K570" s="1060">
        <v>45323</v>
      </c>
      <c r="L570" s="1060">
        <v>45747</v>
      </c>
      <c r="M570" s="964">
        <f t="shared" si="18"/>
        <v>60.571428571428569</v>
      </c>
      <c r="N570" s="1058">
        <v>0</v>
      </c>
      <c r="O570" s="962" t="s">
        <v>910</v>
      </c>
      <c r="P570" s="364">
        <f t="shared" si="17"/>
        <v>0</v>
      </c>
      <c r="Q570" s="965" t="str">
        <f>IF(ISNUMBER(P570),IF(P570=100%,"CUMPLIDA",IF(AND(ISNUMBER(L570),ISNUMBER(CGR!$P$4)), IF(L570&lt;CGR!$P$4,"INCUMPLIDA","PROCESO"), "VERIFICAR FECHA")),"SIN VALOR AVANCE")</f>
        <v>PROCESO</v>
      </c>
    </row>
    <row r="571" spans="1:17" ht="135.75" x14ac:dyDescent="0.2">
      <c r="A571" s="987" t="s">
        <v>19</v>
      </c>
      <c r="B571" s="988" t="s">
        <v>13</v>
      </c>
      <c r="C571" s="1263"/>
      <c r="D571" s="1263"/>
      <c r="E571" s="1262"/>
      <c r="F571" s="1262"/>
      <c r="G571" s="362" t="s">
        <v>806</v>
      </c>
      <c r="H571" s="362" t="s">
        <v>806</v>
      </c>
      <c r="I571" s="962" t="s">
        <v>107</v>
      </c>
      <c r="J571" s="967">
        <v>1</v>
      </c>
      <c r="K571" s="1060">
        <v>45231</v>
      </c>
      <c r="L571" s="1060">
        <v>45747</v>
      </c>
      <c r="M571" s="964">
        <f t="shared" si="18"/>
        <v>73.714285714285708</v>
      </c>
      <c r="N571" s="1058">
        <v>0</v>
      </c>
      <c r="O571" s="1011" t="s">
        <v>802</v>
      </c>
      <c r="P571" s="364">
        <f t="shared" si="17"/>
        <v>0</v>
      </c>
      <c r="Q571" s="965" t="str">
        <f>IF(ISNUMBER(P571),IF(P571=100%,"CUMPLIDA",IF(AND(ISNUMBER(L571),ISNUMBER(CGR!$P$4)), IF(L571&lt;CGR!$P$4,"INCUMPLIDA","PROCESO"), "VERIFICAR FECHA")),"SIN VALOR AVANCE")</f>
        <v>PROCESO</v>
      </c>
    </row>
    <row r="572" spans="1:17" ht="345.75" x14ac:dyDescent="0.2">
      <c r="A572" s="987" t="s">
        <v>19</v>
      </c>
      <c r="B572" s="988" t="s">
        <v>13</v>
      </c>
      <c r="C572" s="1263"/>
      <c r="D572" s="1263"/>
      <c r="E572" s="1262"/>
      <c r="F572" s="1262"/>
      <c r="G572" s="362" t="s">
        <v>807</v>
      </c>
      <c r="H572" s="362" t="s">
        <v>807</v>
      </c>
      <c r="I572" s="962" t="s">
        <v>531</v>
      </c>
      <c r="J572" s="967">
        <v>1</v>
      </c>
      <c r="K572" s="1060">
        <v>45231</v>
      </c>
      <c r="L572" s="1060">
        <v>45808</v>
      </c>
      <c r="M572" s="964">
        <f t="shared" si="18"/>
        <v>82.428571428571431</v>
      </c>
      <c r="N572" s="1058">
        <v>0</v>
      </c>
      <c r="O572" s="1011" t="s">
        <v>803</v>
      </c>
      <c r="P572" s="364">
        <f t="shared" si="17"/>
        <v>0</v>
      </c>
      <c r="Q572" s="965" t="str">
        <f>IF(ISNUMBER(P572),IF(P572=100%,"CUMPLIDA",IF(AND(ISNUMBER(L572),ISNUMBER(CGR!$P$4)), IF(L572&lt;CGR!$P$4,"INCUMPLIDA","PROCESO"), "VERIFICAR FECHA")),"SIN VALOR AVANCE")</f>
        <v>PROCESO</v>
      </c>
    </row>
    <row r="573" spans="1:17" ht="240.75" x14ac:dyDescent="0.2">
      <c r="A573" s="987" t="s">
        <v>19</v>
      </c>
      <c r="B573" s="988" t="s">
        <v>13</v>
      </c>
      <c r="C573" s="1263"/>
      <c r="D573" s="1263"/>
      <c r="E573" s="1262"/>
      <c r="F573" s="1262"/>
      <c r="G573" s="362" t="s">
        <v>110</v>
      </c>
      <c r="H573" s="362" t="s">
        <v>111</v>
      </c>
      <c r="I573" s="962" t="s">
        <v>112</v>
      </c>
      <c r="J573" s="967">
        <v>12</v>
      </c>
      <c r="K573" s="1060">
        <v>46024</v>
      </c>
      <c r="L573" s="1060">
        <v>47118</v>
      </c>
      <c r="M573" s="964">
        <f t="shared" si="18"/>
        <v>156.28571428571428</v>
      </c>
      <c r="N573" s="1058">
        <v>0</v>
      </c>
      <c r="O573" s="1011" t="s">
        <v>842</v>
      </c>
      <c r="P573" s="364">
        <f t="shared" si="17"/>
        <v>0</v>
      </c>
      <c r="Q573" s="965" t="str">
        <f>IF(ISNUMBER(P573),IF(P573=100%,"CUMPLIDA",IF(AND(ISNUMBER(L573),ISNUMBER(CGR!$P$4)), IF(L573&lt;CGR!$P$4,"INCUMPLIDA","PROCESO"), "VERIFICAR FECHA")),"SIN VALOR AVANCE")</f>
        <v>PROCESO</v>
      </c>
    </row>
    <row r="574" spans="1:17" ht="210.75" x14ac:dyDescent="0.2">
      <c r="A574" s="987" t="s">
        <v>19</v>
      </c>
      <c r="B574" s="988" t="s">
        <v>13</v>
      </c>
      <c r="C574" s="1263"/>
      <c r="D574" s="1263"/>
      <c r="E574" s="1262"/>
      <c r="F574" s="1262"/>
      <c r="G574" s="362" t="s">
        <v>114</v>
      </c>
      <c r="H574" s="362" t="s">
        <v>115</v>
      </c>
      <c r="I574" s="962" t="s">
        <v>116</v>
      </c>
      <c r="J574" s="967">
        <v>1</v>
      </c>
      <c r="K574" s="1060">
        <v>46024</v>
      </c>
      <c r="L574" s="1060">
        <v>47118</v>
      </c>
      <c r="M574" s="964">
        <f t="shared" si="18"/>
        <v>156.28571428571428</v>
      </c>
      <c r="N574" s="1058">
        <v>0</v>
      </c>
      <c r="O574" s="1011" t="s">
        <v>911</v>
      </c>
      <c r="P574" s="364">
        <f t="shared" si="17"/>
        <v>0</v>
      </c>
      <c r="Q574" s="965" t="str">
        <f>IF(ISNUMBER(P574),IF(P574=100%,"CUMPLIDA",IF(AND(ISNUMBER(L574),ISNUMBER(CGR!$P$4)), IF(L574&lt;CGR!$P$4,"INCUMPLIDA","PROCESO"), "VERIFICAR FECHA")),"SIN VALOR AVANCE")</f>
        <v>PROCESO</v>
      </c>
    </row>
    <row r="575" spans="1:17" ht="409.5" x14ac:dyDescent="0.2">
      <c r="A575" s="987" t="s">
        <v>19</v>
      </c>
      <c r="B575" s="988" t="s">
        <v>13</v>
      </c>
      <c r="C575" s="1263"/>
      <c r="D575" s="1263"/>
      <c r="E575" s="1262"/>
      <c r="F575" s="1262"/>
      <c r="G575" s="362" t="s">
        <v>117</v>
      </c>
      <c r="H575" s="362" t="s">
        <v>118</v>
      </c>
      <c r="I575" s="962" t="s">
        <v>119</v>
      </c>
      <c r="J575" s="967">
        <v>2</v>
      </c>
      <c r="K575" s="1060">
        <v>46024</v>
      </c>
      <c r="L575" s="1060">
        <v>47118</v>
      </c>
      <c r="M575" s="964">
        <f t="shared" si="18"/>
        <v>156.28571428571428</v>
      </c>
      <c r="N575" s="1058">
        <v>0</v>
      </c>
      <c r="O575" s="1011" t="s">
        <v>810</v>
      </c>
      <c r="P575" s="364">
        <f t="shared" si="17"/>
        <v>0</v>
      </c>
      <c r="Q575" s="965" t="str">
        <f>IF(ISNUMBER(P575),IF(P575=100%,"CUMPLIDA",IF(AND(ISNUMBER(L575),ISNUMBER(CGR!$P$4)), IF(L575&lt;CGR!$P$4,"INCUMPLIDA","PROCESO"), "VERIFICAR FECHA")),"SIN VALOR AVANCE")</f>
        <v>PROCESO</v>
      </c>
    </row>
    <row r="576" spans="1:17" ht="360.75" x14ac:dyDescent="0.2">
      <c r="A576" s="987" t="s">
        <v>19</v>
      </c>
      <c r="B576" s="988" t="s">
        <v>13</v>
      </c>
      <c r="C576" s="1263" t="s">
        <v>912</v>
      </c>
      <c r="D576" s="1263" t="s">
        <v>913</v>
      </c>
      <c r="E576" s="1262" t="s">
        <v>914</v>
      </c>
      <c r="F576" s="1262" t="s">
        <v>915</v>
      </c>
      <c r="G576" s="1262" t="s">
        <v>800</v>
      </c>
      <c r="H576" s="1008" t="s">
        <v>699</v>
      </c>
      <c r="I576" s="1003" t="s">
        <v>164</v>
      </c>
      <c r="J576" s="963">
        <v>1</v>
      </c>
      <c r="K576" s="1057">
        <v>44044</v>
      </c>
      <c r="L576" s="1057">
        <v>44196</v>
      </c>
      <c r="M576" s="964">
        <f t="shared" si="18"/>
        <v>21.714285714285715</v>
      </c>
      <c r="N576" s="1058">
        <v>1</v>
      </c>
      <c r="O576" s="962" t="s">
        <v>916</v>
      </c>
      <c r="P576" s="364">
        <f t="shared" si="17"/>
        <v>1</v>
      </c>
      <c r="Q576" s="965" t="str">
        <f>IF(ISNUMBER(P576),IF(P576=100%,"CUMPLIDA",IF(AND(ISNUMBER(L576),ISNUMBER(CGR!$P$4)), IF(L576&lt;CGR!$P$4,"INCUMPLIDA","PROCESO"), "VERIFICAR FECHA")),"SIN VALOR AVANCE")</f>
        <v>CUMPLIDA</v>
      </c>
    </row>
    <row r="577" spans="1:17" ht="135.75" x14ac:dyDescent="0.2">
      <c r="A577" s="987" t="s">
        <v>19</v>
      </c>
      <c r="B577" s="988" t="s">
        <v>13</v>
      </c>
      <c r="C577" s="1263"/>
      <c r="D577" s="1263"/>
      <c r="E577" s="1262"/>
      <c r="F577" s="1262"/>
      <c r="G577" s="1262"/>
      <c r="H577" s="1008" t="s">
        <v>682</v>
      </c>
      <c r="I577" s="962" t="s">
        <v>683</v>
      </c>
      <c r="J577" s="963">
        <v>1</v>
      </c>
      <c r="K577" s="1057">
        <v>45231</v>
      </c>
      <c r="L577" s="1057">
        <v>45504</v>
      </c>
      <c r="M577" s="964">
        <f t="shared" si="18"/>
        <v>39</v>
      </c>
      <c r="N577" s="1058">
        <v>1</v>
      </c>
      <c r="O577" s="1011" t="s">
        <v>802</v>
      </c>
      <c r="P577" s="364">
        <f t="shared" si="17"/>
        <v>1</v>
      </c>
      <c r="Q577" s="965" t="str">
        <f>IF(ISNUMBER(P577),IF(P577=100%,"CUMPLIDA",IF(AND(ISNUMBER(L577),ISNUMBER(CGR!$P$4)), IF(L577&lt;CGR!$P$4,"INCUMPLIDA","PROCESO"), "VERIFICAR FECHA")),"SIN VALOR AVANCE")</f>
        <v>CUMPLIDA</v>
      </c>
    </row>
    <row r="578" spans="1:17" ht="409.5" x14ac:dyDescent="0.2">
      <c r="A578" s="987" t="s">
        <v>19</v>
      </c>
      <c r="B578" s="988" t="s">
        <v>13</v>
      </c>
      <c r="C578" s="1263"/>
      <c r="D578" s="1263"/>
      <c r="E578" s="1262"/>
      <c r="F578" s="1262"/>
      <c r="G578" s="1262"/>
      <c r="H578" s="1008" t="s">
        <v>685</v>
      </c>
      <c r="I578" s="962" t="s">
        <v>686</v>
      </c>
      <c r="J578" s="963">
        <v>1</v>
      </c>
      <c r="K578" s="1057">
        <v>45231</v>
      </c>
      <c r="L578" s="1057">
        <v>45504</v>
      </c>
      <c r="M578" s="964">
        <f>(L578-K578)/7</f>
        <v>39</v>
      </c>
      <c r="N578" s="1058">
        <v>1</v>
      </c>
      <c r="O578" s="1011" t="s">
        <v>839</v>
      </c>
      <c r="P578" s="364">
        <f t="shared" si="17"/>
        <v>1</v>
      </c>
      <c r="Q578" s="965" t="str">
        <f>IF(ISNUMBER(P578),IF(P578=100%,"CUMPLIDA",IF(AND(ISNUMBER(L578),ISNUMBER(CGR!$P$4)), IF(L578&lt;CGR!$P$4,"INCUMPLIDA","PROCESO"), "VERIFICAR FECHA")),"SIN VALOR AVANCE")</f>
        <v>CUMPLIDA</v>
      </c>
    </row>
    <row r="579" spans="1:17" ht="210.75" x14ac:dyDescent="0.2">
      <c r="A579" s="987" t="s">
        <v>19</v>
      </c>
      <c r="B579" s="988" t="s">
        <v>13</v>
      </c>
      <c r="C579" s="1263"/>
      <c r="D579" s="1263"/>
      <c r="E579" s="1262"/>
      <c r="F579" s="1262"/>
      <c r="G579" s="362" t="s">
        <v>97</v>
      </c>
      <c r="H579" s="362" t="s">
        <v>98</v>
      </c>
      <c r="I579" s="962" t="s">
        <v>99</v>
      </c>
      <c r="J579" s="967">
        <v>1</v>
      </c>
      <c r="K579" s="1060">
        <v>45323</v>
      </c>
      <c r="L579" s="1060">
        <v>45747</v>
      </c>
      <c r="M579" s="964">
        <f t="shared" si="18"/>
        <v>60.571428571428569</v>
      </c>
      <c r="N579" s="1058">
        <v>0</v>
      </c>
      <c r="O579" s="1011" t="s">
        <v>804</v>
      </c>
      <c r="P579" s="364">
        <f t="shared" si="17"/>
        <v>0</v>
      </c>
      <c r="Q579" s="965" t="str">
        <f>IF(ISNUMBER(P579),IF(P579=100%,"CUMPLIDA",IF(AND(ISNUMBER(L579),ISNUMBER(CGR!$P$4)), IF(L579&lt;CGR!$P$4,"INCUMPLIDA","PROCESO"), "VERIFICAR FECHA")),"SIN VALOR AVANCE")</f>
        <v>PROCESO</v>
      </c>
    </row>
    <row r="580" spans="1:17" ht="135.75" x14ac:dyDescent="0.2">
      <c r="A580" s="987" t="s">
        <v>19</v>
      </c>
      <c r="B580" s="988" t="s">
        <v>13</v>
      </c>
      <c r="C580" s="1263"/>
      <c r="D580" s="1263"/>
      <c r="E580" s="1262"/>
      <c r="F580" s="1262"/>
      <c r="G580" s="362" t="s">
        <v>101</v>
      </c>
      <c r="H580" s="362" t="s">
        <v>101</v>
      </c>
      <c r="I580" s="962" t="s">
        <v>102</v>
      </c>
      <c r="J580" s="967">
        <v>1</v>
      </c>
      <c r="K580" s="1060">
        <v>45323</v>
      </c>
      <c r="L580" s="1060">
        <v>45747</v>
      </c>
      <c r="M580" s="964">
        <f t="shared" si="18"/>
        <v>60.571428571428569</v>
      </c>
      <c r="N580" s="1058">
        <v>0</v>
      </c>
      <c r="O580" s="1011" t="s">
        <v>917</v>
      </c>
      <c r="P580" s="364">
        <f t="shared" si="17"/>
        <v>0</v>
      </c>
      <c r="Q580" s="965" t="str">
        <f>IF(ISNUMBER(P580),IF(P580=100%,"CUMPLIDA",IF(AND(ISNUMBER(L580),ISNUMBER(CGR!$P$4)), IF(L580&lt;CGR!$P$4,"INCUMPLIDA","PROCESO"), "VERIFICAR FECHA")),"SIN VALOR AVANCE")</f>
        <v>PROCESO</v>
      </c>
    </row>
    <row r="581" spans="1:17" ht="165.75" x14ac:dyDescent="0.2">
      <c r="A581" s="987" t="s">
        <v>19</v>
      </c>
      <c r="B581" s="988" t="s">
        <v>13</v>
      </c>
      <c r="C581" s="1263"/>
      <c r="D581" s="1263"/>
      <c r="E581" s="1262"/>
      <c r="F581" s="1262"/>
      <c r="G581" s="362" t="s">
        <v>237</v>
      </c>
      <c r="H581" s="362" t="s">
        <v>238</v>
      </c>
      <c r="I581" s="962" t="s">
        <v>239</v>
      </c>
      <c r="J581" s="967">
        <v>1</v>
      </c>
      <c r="K581" s="1060">
        <v>45231</v>
      </c>
      <c r="L581" s="1060">
        <v>45747</v>
      </c>
      <c r="M581" s="964">
        <f t="shared" si="18"/>
        <v>73.714285714285708</v>
      </c>
      <c r="N581" s="1058">
        <v>0</v>
      </c>
      <c r="O581" s="962" t="s">
        <v>703</v>
      </c>
      <c r="P581" s="364">
        <f t="shared" si="17"/>
        <v>0</v>
      </c>
      <c r="Q581" s="965" t="str">
        <f>IF(ISNUMBER(P581),IF(P581=100%,"CUMPLIDA",IF(AND(ISNUMBER(L581),ISNUMBER(CGR!$P$4)), IF(L581&lt;CGR!$P$4,"INCUMPLIDA","PROCESO"), "VERIFICAR FECHA")),"SIN VALOR AVANCE")</f>
        <v>PROCESO</v>
      </c>
    </row>
    <row r="582" spans="1:17" ht="210.75" x14ac:dyDescent="0.2">
      <c r="A582" s="987" t="s">
        <v>19</v>
      </c>
      <c r="B582" s="988" t="s">
        <v>13</v>
      </c>
      <c r="C582" s="1263"/>
      <c r="D582" s="1263"/>
      <c r="E582" s="1262"/>
      <c r="F582" s="1262"/>
      <c r="G582" s="362" t="s">
        <v>104</v>
      </c>
      <c r="H582" s="362" t="s">
        <v>104</v>
      </c>
      <c r="I582" s="962" t="s">
        <v>247</v>
      </c>
      <c r="J582" s="967">
        <v>1</v>
      </c>
      <c r="K582" s="1060">
        <v>45323</v>
      </c>
      <c r="L582" s="1060">
        <v>45747</v>
      </c>
      <c r="M582" s="964">
        <f t="shared" si="18"/>
        <v>60.571428571428569</v>
      </c>
      <c r="N582" s="1058">
        <v>0</v>
      </c>
      <c r="O582" s="1011" t="s">
        <v>804</v>
      </c>
      <c r="P582" s="364">
        <f t="shared" si="17"/>
        <v>0</v>
      </c>
      <c r="Q582" s="965" t="str">
        <f>IF(ISNUMBER(P582),IF(P582=100%,"CUMPLIDA",IF(AND(ISNUMBER(L582),ISNUMBER(CGR!$P$4)), IF(L582&lt;CGR!$P$4,"INCUMPLIDA","PROCESO"), "VERIFICAR FECHA")),"SIN VALOR AVANCE")</f>
        <v>PROCESO</v>
      </c>
    </row>
    <row r="583" spans="1:17" ht="135.75" x14ac:dyDescent="0.2">
      <c r="A583" s="987" t="s">
        <v>19</v>
      </c>
      <c r="B583" s="988" t="s">
        <v>13</v>
      </c>
      <c r="C583" s="1263"/>
      <c r="D583" s="1263"/>
      <c r="E583" s="1262"/>
      <c r="F583" s="1262"/>
      <c r="G583" s="362" t="s">
        <v>806</v>
      </c>
      <c r="H583" s="362" t="s">
        <v>806</v>
      </c>
      <c r="I583" s="962" t="s">
        <v>107</v>
      </c>
      <c r="J583" s="967">
        <v>1</v>
      </c>
      <c r="K583" s="1060">
        <v>45231</v>
      </c>
      <c r="L583" s="1060">
        <v>45747</v>
      </c>
      <c r="M583" s="964">
        <f t="shared" si="18"/>
        <v>73.714285714285708</v>
      </c>
      <c r="N583" s="1058">
        <v>0</v>
      </c>
      <c r="O583" s="1011" t="s">
        <v>917</v>
      </c>
      <c r="P583" s="364">
        <f t="shared" si="17"/>
        <v>0</v>
      </c>
      <c r="Q583" s="965" t="str">
        <f>IF(ISNUMBER(P583),IF(P583=100%,"CUMPLIDA",IF(AND(ISNUMBER(L583),ISNUMBER(CGR!$P$4)), IF(L583&lt;CGR!$P$4,"INCUMPLIDA","PROCESO"), "VERIFICAR FECHA")),"SIN VALOR AVANCE")</f>
        <v>PROCESO</v>
      </c>
    </row>
    <row r="584" spans="1:17" ht="345.75" x14ac:dyDescent="0.2">
      <c r="A584" s="987" t="s">
        <v>19</v>
      </c>
      <c r="B584" s="988" t="s">
        <v>13</v>
      </c>
      <c r="C584" s="1263"/>
      <c r="D584" s="1263"/>
      <c r="E584" s="1262"/>
      <c r="F584" s="1262"/>
      <c r="G584" s="362" t="s">
        <v>807</v>
      </c>
      <c r="H584" s="362" t="s">
        <v>807</v>
      </c>
      <c r="I584" s="962" t="s">
        <v>531</v>
      </c>
      <c r="J584" s="967">
        <v>1</v>
      </c>
      <c r="K584" s="1060">
        <v>45231</v>
      </c>
      <c r="L584" s="1060">
        <v>45808</v>
      </c>
      <c r="M584" s="964">
        <f t="shared" si="18"/>
        <v>82.428571428571431</v>
      </c>
      <c r="N584" s="1058">
        <v>0</v>
      </c>
      <c r="O584" s="1011" t="s">
        <v>918</v>
      </c>
      <c r="P584" s="364">
        <f t="shared" si="17"/>
        <v>0</v>
      </c>
      <c r="Q584" s="965" t="str">
        <f>IF(ISNUMBER(P584),IF(P584=100%,"CUMPLIDA",IF(AND(ISNUMBER(L584),ISNUMBER(CGR!$P$4)), IF(L584&lt;CGR!$P$4,"INCUMPLIDA","PROCESO"), "VERIFICAR FECHA")),"SIN VALOR AVANCE")</f>
        <v>PROCESO</v>
      </c>
    </row>
    <row r="585" spans="1:17" ht="255.75" x14ac:dyDescent="0.2">
      <c r="A585" s="987" t="s">
        <v>19</v>
      </c>
      <c r="B585" s="988" t="s">
        <v>13</v>
      </c>
      <c r="C585" s="1263"/>
      <c r="D585" s="1263"/>
      <c r="E585" s="1262"/>
      <c r="F585" s="1262"/>
      <c r="G585" s="362" t="s">
        <v>110</v>
      </c>
      <c r="H585" s="362" t="s">
        <v>111</v>
      </c>
      <c r="I585" s="962" t="s">
        <v>112</v>
      </c>
      <c r="J585" s="967">
        <v>12</v>
      </c>
      <c r="K585" s="1060">
        <v>46024</v>
      </c>
      <c r="L585" s="1060">
        <v>47118</v>
      </c>
      <c r="M585" s="964">
        <f t="shared" si="18"/>
        <v>156.28571428571428</v>
      </c>
      <c r="N585" s="1058">
        <v>0</v>
      </c>
      <c r="O585" s="1011" t="s">
        <v>808</v>
      </c>
      <c r="P585" s="364">
        <f t="shared" si="17"/>
        <v>0</v>
      </c>
      <c r="Q585" s="965" t="str">
        <f>IF(ISNUMBER(P585),IF(P585=100%,"CUMPLIDA",IF(AND(ISNUMBER(L585),ISNUMBER(CGR!$P$4)), IF(L585&lt;CGR!$P$4,"INCUMPLIDA","PROCESO"), "VERIFICAR FECHA")),"SIN VALOR AVANCE")</f>
        <v>PROCESO</v>
      </c>
    </row>
    <row r="586" spans="1:17" ht="210" x14ac:dyDescent="0.2">
      <c r="A586" s="987" t="s">
        <v>19</v>
      </c>
      <c r="B586" s="988" t="s">
        <v>13</v>
      </c>
      <c r="C586" s="1263"/>
      <c r="D586" s="1263"/>
      <c r="E586" s="1262"/>
      <c r="F586" s="1262"/>
      <c r="G586" s="362" t="s">
        <v>114</v>
      </c>
      <c r="H586" s="362" t="s">
        <v>115</v>
      </c>
      <c r="I586" s="962" t="s">
        <v>116</v>
      </c>
      <c r="J586" s="967">
        <v>1</v>
      </c>
      <c r="K586" s="1060">
        <v>46024</v>
      </c>
      <c r="L586" s="1060">
        <v>47118</v>
      </c>
      <c r="M586" s="964">
        <f t="shared" si="18"/>
        <v>156.28571428571428</v>
      </c>
      <c r="N586" s="1058">
        <v>0</v>
      </c>
      <c r="O586" s="962" t="s">
        <v>919</v>
      </c>
      <c r="P586" s="364">
        <f t="shared" si="17"/>
        <v>0</v>
      </c>
      <c r="Q586" s="965" t="str">
        <f>IF(ISNUMBER(P586),IF(P586=100%,"CUMPLIDA",IF(AND(ISNUMBER(L586),ISNUMBER(CGR!$P$4)), IF(L586&lt;CGR!$P$4,"INCUMPLIDA","PROCESO"), "VERIFICAR FECHA")),"SIN VALOR AVANCE")</f>
        <v>PROCESO</v>
      </c>
    </row>
    <row r="587" spans="1:17" ht="409.5" x14ac:dyDescent="0.2">
      <c r="A587" s="987" t="s">
        <v>19</v>
      </c>
      <c r="B587" s="988" t="s">
        <v>13</v>
      </c>
      <c r="C587" s="1263"/>
      <c r="D587" s="1263"/>
      <c r="E587" s="1262"/>
      <c r="F587" s="1262"/>
      <c r="G587" s="362" t="s">
        <v>117</v>
      </c>
      <c r="H587" s="362" t="s">
        <v>118</v>
      </c>
      <c r="I587" s="962" t="s">
        <v>119</v>
      </c>
      <c r="J587" s="967">
        <v>2</v>
      </c>
      <c r="K587" s="1060">
        <v>46024</v>
      </c>
      <c r="L587" s="1060">
        <v>47118</v>
      </c>
      <c r="M587" s="964">
        <f t="shared" si="18"/>
        <v>156.28571428571428</v>
      </c>
      <c r="N587" s="1058">
        <v>0</v>
      </c>
      <c r="O587" s="1011" t="s">
        <v>821</v>
      </c>
      <c r="P587" s="364">
        <f t="shared" ref="P587:P622" si="19">N587/J587</f>
        <v>0</v>
      </c>
      <c r="Q587" s="965" t="str">
        <f>IF(ISNUMBER(P587),IF(P587=100%,"CUMPLIDA",IF(AND(ISNUMBER(L587),ISNUMBER(CGR!$P$4)), IF(L587&lt;CGR!$P$4,"INCUMPLIDA","PROCESO"), "VERIFICAR FECHA")),"SIN VALOR AVANCE")</f>
        <v>PROCESO</v>
      </c>
    </row>
    <row r="588" spans="1:17" ht="330.75" x14ac:dyDescent="0.2">
      <c r="A588" s="987" t="s">
        <v>19</v>
      </c>
      <c r="B588" s="988" t="s">
        <v>13</v>
      </c>
      <c r="C588" s="1263" t="s">
        <v>920</v>
      </c>
      <c r="D588" s="1263" t="s">
        <v>823</v>
      </c>
      <c r="E588" s="1262" t="s">
        <v>921</v>
      </c>
      <c r="F588" s="1262" t="s">
        <v>922</v>
      </c>
      <c r="G588" s="1262" t="s">
        <v>800</v>
      </c>
      <c r="H588" s="1008" t="s">
        <v>699</v>
      </c>
      <c r="I588" s="962" t="s">
        <v>164</v>
      </c>
      <c r="J588" s="963">
        <v>1</v>
      </c>
      <c r="K588" s="1057">
        <v>44044</v>
      </c>
      <c r="L588" s="1057">
        <v>44196</v>
      </c>
      <c r="M588" s="964">
        <f t="shared" si="18"/>
        <v>21.714285714285715</v>
      </c>
      <c r="N588" s="1058">
        <v>1</v>
      </c>
      <c r="O588" s="962" t="s">
        <v>923</v>
      </c>
      <c r="P588" s="364">
        <f t="shared" si="19"/>
        <v>1</v>
      </c>
      <c r="Q588" s="965" t="str">
        <f>IF(ISNUMBER(P588),IF(P588=100%,"CUMPLIDA",IF(AND(ISNUMBER(L588),ISNUMBER(CGR!$P$4)), IF(L588&lt;CGR!$P$4,"INCUMPLIDA","PROCESO"), "VERIFICAR FECHA")),"SIN VALOR AVANCE")</f>
        <v>CUMPLIDA</v>
      </c>
    </row>
    <row r="589" spans="1:17" ht="135.75" x14ac:dyDescent="0.2">
      <c r="A589" s="987" t="s">
        <v>19</v>
      </c>
      <c r="B589" s="988" t="s">
        <v>13</v>
      </c>
      <c r="C589" s="1263"/>
      <c r="D589" s="1263"/>
      <c r="E589" s="1262"/>
      <c r="F589" s="1262"/>
      <c r="G589" s="1262"/>
      <c r="H589" s="1008" t="s">
        <v>682</v>
      </c>
      <c r="I589" s="962" t="s">
        <v>683</v>
      </c>
      <c r="J589" s="963">
        <v>1</v>
      </c>
      <c r="K589" s="1057">
        <v>45231</v>
      </c>
      <c r="L589" s="1057">
        <v>45504</v>
      </c>
      <c r="M589" s="964">
        <f t="shared" si="18"/>
        <v>39</v>
      </c>
      <c r="N589" s="1058">
        <v>1</v>
      </c>
      <c r="O589" s="1011" t="s">
        <v>802</v>
      </c>
      <c r="P589" s="364">
        <f t="shared" si="19"/>
        <v>1</v>
      </c>
      <c r="Q589" s="965" t="str">
        <f>IF(ISNUMBER(P589),IF(P589=100%,"CUMPLIDA",IF(AND(ISNUMBER(L589),ISNUMBER(CGR!$P$4)), IF(L589&lt;CGR!$P$4,"INCUMPLIDA","PROCESO"), "VERIFICAR FECHA")),"SIN VALOR AVANCE")</f>
        <v>CUMPLIDA</v>
      </c>
    </row>
    <row r="590" spans="1:17" ht="409.5" x14ac:dyDescent="0.2">
      <c r="A590" s="987" t="s">
        <v>19</v>
      </c>
      <c r="B590" s="988" t="s">
        <v>13</v>
      </c>
      <c r="C590" s="1263"/>
      <c r="D590" s="1263"/>
      <c r="E590" s="1262"/>
      <c r="F590" s="1262"/>
      <c r="G590" s="1262"/>
      <c r="H590" s="1008" t="s">
        <v>685</v>
      </c>
      <c r="I590" s="962" t="s">
        <v>686</v>
      </c>
      <c r="J590" s="963">
        <v>1</v>
      </c>
      <c r="K590" s="1057">
        <v>45231</v>
      </c>
      <c r="L590" s="1057">
        <v>45504</v>
      </c>
      <c r="M590" s="964">
        <f>(L590-K590)/7</f>
        <v>39</v>
      </c>
      <c r="N590" s="1058">
        <v>1</v>
      </c>
      <c r="O590" s="1011" t="s">
        <v>839</v>
      </c>
      <c r="P590" s="364">
        <f t="shared" si="19"/>
        <v>1</v>
      </c>
      <c r="Q590" s="965" t="str">
        <f>IF(ISNUMBER(P590),IF(P590=100%,"CUMPLIDA",IF(AND(ISNUMBER(L590),ISNUMBER(CGR!$P$4)), IF(L590&lt;CGR!$P$4,"INCUMPLIDA","PROCESO"), "VERIFICAR FECHA")),"SIN VALOR AVANCE")</f>
        <v>CUMPLIDA</v>
      </c>
    </row>
    <row r="591" spans="1:17" ht="240.75" x14ac:dyDescent="0.2">
      <c r="A591" s="987" t="s">
        <v>19</v>
      </c>
      <c r="B591" s="988" t="s">
        <v>13</v>
      </c>
      <c r="C591" s="1263"/>
      <c r="D591" s="1263"/>
      <c r="E591" s="1262"/>
      <c r="F591" s="1262"/>
      <c r="G591" s="362" t="s">
        <v>97</v>
      </c>
      <c r="H591" s="362" t="s">
        <v>98</v>
      </c>
      <c r="I591" s="962" t="s">
        <v>99</v>
      </c>
      <c r="J591" s="967">
        <v>1</v>
      </c>
      <c r="K591" s="1060">
        <v>45323</v>
      </c>
      <c r="L591" s="1060">
        <v>45747</v>
      </c>
      <c r="M591" s="964">
        <f t="shared" si="18"/>
        <v>60.571428571428569</v>
      </c>
      <c r="N591" s="1058">
        <v>0</v>
      </c>
      <c r="O591" s="1011" t="s">
        <v>897</v>
      </c>
      <c r="P591" s="364">
        <f t="shared" si="19"/>
        <v>0</v>
      </c>
      <c r="Q591" s="965" t="str">
        <f>IF(ISNUMBER(P591),IF(P591=100%,"CUMPLIDA",IF(AND(ISNUMBER(L591),ISNUMBER(CGR!$P$4)), IF(L591&lt;CGR!$P$4,"INCUMPLIDA","PROCESO"), "VERIFICAR FECHA")),"SIN VALOR AVANCE")</f>
        <v>PROCESO</v>
      </c>
    </row>
    <row r="592" spans="1:17" ht="135.75" x14ac:dyDescent="0.2">
      <c r="A592" s="987" t="s">
        <v>19</v>
      </c>
      <c r="B592" s="988" t="s">
        <v>13</v>
      </c>
      <c r="C592" s="1263"/>
      <c r="D592" s="1263"/>
      <c r="E592" s="1262"/>
      <c r="F592" s="1262"/>
      <c r="G592" s="362" t="s">
        <v>101</v>
      </c>
      <c r="H592" s="362" t="s">
        <v>101</v>
      </c>
      <c r="I592" s="962" t="s">
        <v>102</v>
      </c>
      <c r="J592" s="967">
        <v>1</v>
      </c>
      <c r="K592" s="1060">
        <v>45323</v>
      </c>
      <c r="L592" s="1060">
        <v>45747</v>
      </c>
      <c r="M592" s="964">
        <f t="shared" si="18"/>
        <v>60.571428571428569</v>
      </c>
      <c r="N592" s="1058">
        <v>0</v>
      </c>
      <c r="O592" s="1011" t="s">
        <v>917</v>
      </c>
      <c r="P592" s="364">
        <f t="shared" si="19"/>
        <v>0</v>
      </c>
      <c r="Q592" s="965" t="str">
        <f>IF(ISNUMBER(P592),IF(P592=100%,"CUMPLIDA",IF(AND(ISNUMBER(L592),ISNUMBER(CGR!$P$4)), IF(L592&lt;CGR!$P$4,"INCUMPLIDA","PROCESO"), "VERIFICAR FECHA")),"SIN VALOR AVANCE")</f>
        <v>PROCESO</v>
      </c>
    </row>
    <row r="593" spans="1:17" ht="165.75" x14ac:dyDescent="0.2">
      <c r="A593" s="987" t="s">
        <v>19</v>
      </c>
      <c r="B593" s="988" t="s">
        <v>13</v>
      </c>
      <c r="C593" s="1263"/>
      <c r="D593" s="1263"/>
      <c r="E593" s="1262"/>
      <c r="F593" s="1262"/>
      <c r="G593" s="362" t="s">
        <v>237</v>
      </c>
      <c r="H593" s="362" t="s">
        <v>238</v>
      </c>
      <c r="I593" s="962" t="s">
        <v>239</v>
      </c>
      <c r="J593" s="967">
        <v>1</v>
      </c>
      <c r="K593" s="1060">
        <v>45231</v>
      </c>
      <c r="L593" s="1060">
        <v>45747</v>
      </c>
      <c r="M593" s="964">
        <f t="shared" si="18"/>
        <v>73.714285714285708</v>
      </c>
      <c r="N593" s="1058">
        <v>0</v>
      </c>
      <c r="O593" s="962" t="s">
        <v>703</v>
      </c>
      <c r="P593" s="364">
        <f t="shared" si="19"/>
        <v>0</v>
      </c>
      <c r="Q593" s="965" t="str">
        <f>IF(ISNUMBER(P593),IF(P593=100%,"CUMPLIDA",IF(AND(ISNUMBER(L593),ISNUMBER(CGR!$P$4)), IF(L593&lt;CGR!$P$4,"INCUMPLIDA","PROCESO"), "VERIFICAR FECHA")),"SIN VALOR AVANCE")</f>
        <v>PROCESO</v>
      </c>
    </row>
    <row r="594" spans="1:17" ht="240.75" x14ac:dyDescent="0.2">
      <c r="A594" s="987" t="s">
        <v>19</v>
      </c>
      <c r="B594" s="988" t="s">
        <v>13</v>
      </c>
      <c r="C594" s="1263"/>
      <c r="D594" s="1263"/>
      <c r="E594" s="1262"/>
      <c r="F594" s="1262"/>
      <c r="G594" s="362" t="s">
        <v>104</v>
      </c>
      <c r="H594" s="362" t="s">
        <v>104</v>
      </c>
      <c r="I594" s="962" t="s">
        <v>247</v>
      </c>
      <c r="J594" s="967">
        <v>1</v>
      </c>
      <c r="K594" s="1060">
        <v>45323</v>
      </c>
      <c r="L594" s="1060">
        <v>45747</v>
      </c>
      <c r="M594" s="964">
        <f t="shared" si="18"/>
        <v>60.571428571428569</v>
      </c>
      <c r="N594" s="1058">
        <v>0</v>
      </c>
      <c r="O594" s="1011" t="s">
        <v>897</v>
      </c>
      <c r="P594" s="364">
        <f t="shared" si="19"/>
        <v>0</v>
      </c>
      <c r="Q594" s="965" t="str">
        <f>IF(ISNUMBER(P594),IF(P594=100%,"CUMPLIDA",IF(AND(ISNUMBER(L594),ISNUMBER(CGR!$P$4)), IF(L594&lt;CGR!$P$4,"INCUMPLIDA","PROCESO"), "VERIFICAR FECHA")),"SIN VALOR AVANCE")</f>
        <v>PROCESO</v>
      </c>
    </row>
    <row r="595" spans="1:17" ht="135.75" x14ac:dyDescent="0.2">
      <c r="A595" s="987" t="s">
        <v>19</v>
      </c>
      <c r="B595" s="988" t="s">
        <v>13</v>
      </c>
      <c r="C595" s="1263"/>
      <c r="D595" s="1263"/>
      <c r="E595" s="1262"/>
      <c r="F595" s="1262"/>
      <c r="G595" s="362" t="s">
        <v>806</v>
      </c>
      <c r="H595" s="362" t="s">
        <v>806</v>
      </c>
      <c r="I595" s="962" t="s">
        <v>107</v>
      </c>
      <c r="J595" s="967">
        <v>1</v>
      </c>
      <c r="K595" s="1060">
        <v>45231</v>
      </c>
      <c r="L595" s="1060">
        <v>45747</v>
      </c>
      <c r="M595" s="964">
        <f t="shared" si="18"/>
        <v>73.714285714285708</v>
      </c>
      <c r="N595" s="1058">
        <v>0</v>
      </c>
      <c r="O595" s="1011" t="s">
        <v>917</v>
      </c>
      <c r="P595" s="364">
        <f t="shared" si="19"/>
        <v>0</v>
      </c>
      <c r="Q595" s="965" t="str">
        <f>IF(ISNUMBER(P595),IF(P595=100%,"CUMPLIDA",IF(AND(ISNUMBER(L595),ISNUMBER(CGR!$P$4)), IF(L595&lt;CGR!$P$4,"INCUMPLIDA","PROCESO"), "VERIFICAR FECHA")),"SIN VALOR AVANCE")</f>
        <v>PROCESO</v>
      </c>
    </row>
    <row r="596" spans="1:17" ht="345.75" x14ac:dyDescent="0.2">
      <c r="A596" s="987" t="s">
        <v>19</v>
      </c>
      <c r="B596" s="988" t="s">
        <v>13</v>
      </c>
      <c r="C596" s="1263"/>
      <c r="D596" s="1263"/>
      <c r="E596" s="1262"/>
      <c r="F596" s="1262"/>
      <c r="G596" s="362" t="s">
        <v>807</v>
      </c>
      <c r="H596" s="362" t="s">
        <v>807</v>
      </c>
      <c r="I596" s="962" t="s">
        <v>531</v>
      </c>
      <c r="J596" s="967">
        <v>1</v>
      </c>
      <c r="K596" s="1060">
        <v>45231</v>
      </c>
      <c r="L596" s="1060">
        <v>45808</v>
      </c>
      <c r="M596" s="964">
        <f t="shared" ref="M596:M659" si="20">(L596-K596)/7</f>
        <v>82.428571428571431</v>
      </c>
      <c r="N596" s="1058">
        <v>0</v>
      </c>
      <c r="O596" s="1011" t="s">
        <v>918</v>
      </c>
      <c r="P596" s="364">
        <f t="shared" si="19"/>
        <v>0</v>
      </c>
      <c r="Q596" s="965" t="str">
        <f>IF(ISNUMBER(P596),IF(P596=100%,"CUMPLIDA",IF(AND(ISNUMBER(L596),ISNUMBER(CGR!$P$4)), IF(L596&lt;CGR!$P$4,"INCUMPLIDA","PROCESO"), "VERIFICAR FECHA")),"SIN VALOR AVANCE")</f>
        <v>PROCESO</v>
      </c>
    </row>
    <row r="597" spans="1:17" ht="240.75" x14ac:dyDescent="0.2">
      <c r="A597" s="987" t="s">
        <v>19</v>
      </c>
      <c r="B597" s="988" t="s">
        <v>13</v>
      </c>
      <c r="C597" s="1263"/>
      <c r="D597" s="1263"/>
      <c r="E597" s="1262"/>
      <c r="F597" s="1262"/>
      <c r="G597" s="362" t="s">
        <v>110</v>
      </c>
      <c r="H597" s="362" t="s">
        <v>111</v>
      </c>
      <c r="I597" s="962" t="s">
        <v>112</v>
      </c>
      <c r="J597" s="967">
        <v>7</v>
      </c>
      <c r="K597" s="1060">
        <v>46024</v>
      </c>
      <c r="L597" s="1060">
        <v>46660</v>
      </c>
      <c r="M597" s="964">
        <f t="shared" si="20"/>
        <v>90.857142857142861</v>
      </c>
      <c r="N597" s="1058">
        <v>0</v>
      </c>
      <c r="O597" s="1011" t="s">
        <v>842</v>
      </c>
      <c r="P597" s="364">
        <f t="shared" si="19"/>
        <v>0</v>
      </c>
      <c r="Q597" s="965" t="str">
        <f>IF(ISNUMBER(P597),IF(P597=100%,"CUMPLIDA",IF(AND(ISNUMBER(L597),ISNUMBER(CGR!$P$4)), IF(L597&lt;CGR!$P$4,"INCUMPLIDA","PROCESO"), "VERIFICAR FECHA")),"SIN VALOR AVANCE")</f>
        <v>PROCESO</v>
      </c>
    </row>
    <row r="598" spans="1:17" ht="225.75" x14ac:dyDescent="0.2">
      <c r="A598" s="987" t="s">
        <v>19</v>
      </c>
      <c r="B598" s="988" t="s">
        <v>13</v>
      </c>
      <c r="C598" s="1263"/>
      <c r="D598" s="1263"/>
      <c r="E598" s="1262"/>
      <c r="F598" s="1262"/>
      <c r="G598" s="362" t="s">
        <v>114</v>
      </c>
      <c r="H598" s="362" t="s">
        <v>115</v>
      </c>
      <c r="I598" s="962" t="s">
        <v>116</v>
      </c>
      <c r="J598" s="967">
        <v>1</v>
      </c>
      <c r="K598" s="1060">
        <v>46024</v>
      </c>
      <c r="L598" s="1060">
        <v>46660</v>
      </c>
      <c r="M598" s="964">
        <f t="shared" si="20"/>
        <v>90.857142857142861</v>
      </c>
      <c r="N598" s="1058">
        <v>0</v>
      </c>
      <c r="O598" s="1011" t="s">
        <v>849</v>
      </c>
      <c r="P598" s="364">
        <f t="shared" si="19"/>
        <v>0</v>
      </c>
      <c r="Q598" s="965" t="str">
        <f>IF(ISNUMBER(P598),IF(P598=100%,"CUMPLIDA",IF(AND(ISNUMBER(L598),ISNUMBER(CGR!$P$4)), IF(L598&lt;CGR!$P$4,"INCUMPLIDA","PROCESO"), "VERIFICAR FECHA")),"SIN VALOR AVANCE")</f>
        <v>PROCESO</v>
      </c>
    </row>
    <row r="599" spans="1:17" ht="409.5" x14ac:dyDescent="0.2">
      <c r="A599" s="987" t="s">
        <v>19</v>
      </c>
      <c r="B599" s="988" t="s">
        <v>13</v>
      </c>
      <c r="C599" s="1263"/>
      <c r="D599" s="1263"/>
      <c r="E599" s="1262"/>
      <c r="F599" s="1262"/>
      <c r="G599" s="362" t="s">
        <v>117</v>
      </c>
      <c r="H599" s="362" t="s">
        <v>118</v>
      </c>
      <c r="I599" s="962" t="s">
        <v>119</v>
      </c>
      <c r="J599" s="967">
        <v>2</v>
      </c>
      <c r="K599" s="1060">
        <v>46024</v>
      </c>
      <c r="L599" s="1060">
        <v>46660</v>
      </c>
      <c r="M599" s="964">
        <f t="shared" si="20"/>
        <v>90.857142857142861</v>
      </c>
      <c r="N599" s="1058">
        <v>0</v>
      </c>
      <c r="O599" s="1011" t="s">
        <v>821</v>
      </c>
      <c r="P599" s="364">
        <f t="shared" si="19"/>
        <v>0</v>
      </c>
      <c r="Q599" s="965" t="str">
        <f>IF(ISNUMBER(P599),IF(P599=100%,"CUMPLIDA",IF(AND(ISNUMBER(L599),ISNUMBER(CGR!$P$4)), IF(L599&lt;CGR!$P$4,"INCUMPLIDA","PROCESO"), "VERIFICAR FECHA")),"SIN VALOR AVANCE")</f>
        <v>PROCESO</v>
      </c>
    </row>
    <row r="600" spans="1:17" ht="409.5" x14ac:dyDescent="0.2">
      <c r="A600" s="987" t="s">
        <v>19</v>
      </c>
      <c r="B600" s="988" t="s">
        <v>13</v>
      </c>
      <c r="C600" s="1263" t="s">
        <v>924</v>
      </c>
      <c r="D600" s="1263" t="s">
        <v>925</v>
      </c>
      <c r="E600" s="1262" t="s">
        <v>926</v>
      </c>
      <c r="F600" s="1262" t="s">
        <v>927</v>
      </c>
      <c r="G600" s="362" t="s">
        <v>928</v>
      </c>
      <c r="H600" s="362" t="s">
        <v>929</v>
      </c>
      <c r="I600" s="962" t="s">
        <v>930</v>
      </c>
      <c r="J600" s="963">
        <v>1</v>
      </c>
      <c r="K600" s="1057">
        <v>43983</v>
      </c>
      <c r="L600" s="1057">
        <v>44043</v>
      </c>
      <c r="M600" s="964">
        <f t="shared" si="20"/>
        <v>8.5714285714285712</v>
      </c>
      <c r="N600" s="1058">
        <v>1</v>
      </c>
      <c r="O600" s="962" t="s">
        <v>931</v>
      </c>
      <c r="P600" s="364">
        <f t="shared" si="19"/>
        <v>1</v>
      </c>
      <c r="Q600" s="965" t="str">
        <f>IF(ISNUMBER(P600),IF(P600=100%,"CUMPLIDA",IF(AND(ISNUMBER(L600),ISNUMBER(CGR!$P$4)), IF(L600&lt;CGR!$P$4,"INCUMPLIDA","PROCESO"), "VERIFICAR FECHA")),"SIN VALOR AVANCE")</f>
        <v>CUMPLIDA</v>
      </c>
    </row>
    <row r="601" spans="1:17" ht="409.5" x14ac:dyDescent="0.2">
      <c r="A601" s="987" t="s">
        <v>19</v>
      </c>
      <c r="B601" s="988" t="s">
        <v>13</v>
      </c>
      <c r="C601" s="1263"/>
      <c r="D601" s="1263"/>
      <c r="E601" s="1262"/>
      <c r="F601" s="1262"/>
      <c r="G601" s="362" t="s">
        <v>928</v>
      </c>
      <c r="H601" s="362" t="s">
        <v>932</v>
      </c>
      <c r="I601" s="962" t="s">
        <v>933</v>
      </c>
      <c r="J601" s="963">
        <v>1</v>
      </c>
      <c r="K601" s="1057">
        <v>44044</v>
      </c>
      <c r="L601" s="1057">
        <v>44104</v>
      </c>
      <c r="M601" s="964">
        <f t="shared" si="20"/>
        <v>8.5714285714285712</v>
      </c>
      <c r="N601" s="1058">
        <v>1</v>
      </c>
      <c r="O601" s="962" t="s">
        <v>931</v>
      </c>
      <c r="P601" s="364">
        <f t="shared" si="19"/>
        <v>1</v>
      </c>
      <c r="Q601" s="965" t="str">
        <f>IF(ISNUMBER(P601),IF(P601=100%,"CUMPLIDA",IF(AND(ISNUMBER(L601),ISNUMBER(CGR!$P$4)), IF(L601&lt;CGR!$P$4,"INCUMPLIDA","PROCESO"), "VERIFICAR FECHA")),"SIN VALOR AVANCE")</f>
        <v>CUMPLIDA</v>
      </c>
    </row>
    <row r="602" spans="1:17" ht="409.5" x14ac:dyDescent="0.2">
      <c r="A602" s="987" t="s">
        <v>19</v>
      </c>
      <c r="B602" s="988" t="s">
        <v>13</v>
      </c>
      <c r="C602" s="1263"/>
      <c r="D602" s="1263"/>
      <c r="E602" s="1262"/>
      <c r="F602" s="1262"/>
      <c r="G602" s="362" t="s">
        <v>928</v>
      </c>
      <c r="H602" s="362" t="s">
        <v>934</v>
      </c>
      <c r="I602" s="962" t="s">
        <v>935</v>
      </c>
      <c r="J602" s="963">
        <v>1</v>
      </c>
      <c r="K602" s="1057">
        <v>44105</v>
      </c>
      <c r="L602" s="1057">
        <v>44165</v>
      </c>
      <c r="M602" s="964">
        <f t="shared" si="20"/>
        <v>8.5714285714285712</v>
      </c>
      <c r="N602" s="1058">
        <v>1</v>
      </c>
      <c r="O602" s="962" t="s">
        <v>936</v>
      </c>
      <c r="P602" s="364">
        <f t="shared" si="19"/>
        <v>1</v>
      </c>
      <c r="Q602" s="965" t="str">
        <f>IF(ISNUMBER(P602),IF(P602=100%,"CUMPLIDA",IF(AND(ISNUMBER(L602),ISNUMBER(CGR!$P$4)), IF(L602&lt;CGR!$P$4,"INCUMPLIDA","PROCESO"), "VERIFICAR FECHA")),"SIN VALOR AVANCE")</f>
        <v>CUMPLIDA</v>
      </c>
    </row>
    <row r="603" spans="1:17" ht="195.75" x14ac:dyDescent="0.2">
      <c r="A603" s="987" t="s">
        <v>19</v>
      </c>
      <c r="B603" s="988" t="s">
        <v>13</v>
      </c>
      <c r="C603" s="1263"/>
      <c r="D603" s="1263"/>
      <c r="E603" s="1262"/>
      <c r="F603" s="1262"/>
      <c r="G603" s="362" t="s">
        <v>928</v>
      </c>
      <c r="H603" s="362" t="s">
        <v>937</v>
      </c>
      <c r="I603" s="962" t="s">
        <v>938</v>
      </c>
      <c r="J603" s="963">
        <v>1</v>
      </c>
      <c r="K603" s="1057">
        <v>44197</v>
      </c>
      <c r="L603" s="1057">
        <v>44530</v>
      </c>
      <c r="M603" s="964">
        <f t="shared" si="20"/>
        <v>47.571428571428569</v>
      </c>
      <c r="N603" s="1058">
        <v>1</v>
      </c>
      <c r="O603" s="962" t="s">
        <v>939</v>
      </c>
      <c r="P603" s="364">
        <f t="shared" si="19"/>
        <v>1</v>
      </c>
      <c r="Q603" s="965" t="str">
        <f>IF(ISNUMBER(P603),IF(P603=100%,"CUMPLIDA",IF(AND(ISNUMBER(L603),ISNUMBER(CGR!$P$4)), IF(L603&lt;CGR!$P$4,"INCUMPLIDA","PROCESO"), "VERIFICAR FECHA")),"SIN VALOR AVANCE")</f>
        <v>CUMPLIDA</v>
      </c>
    </row>
    <row r="604" spans="1:17" ht="409.5" x14ac:dyDescent="0.2">
      <c r="A604" s="987" t="s">
        <v>19</v>
      </c>
      <c r="B604" s="988" t="s">
        <v>13</v>
      </c>
      <c r="C604" s="1263"/>
      <c r="D604" s="1263"/>
      <c r="E604" s="1262"/>
      <c r="F604" s="1262"/>
      <c r="G604" s="362" t="s">
        <v>928</v>
      </c>
      <c r="H604" s="362" t="s">
        <v>940</v>
      </c>
      <c r="I604" s="962" t="s">
        <v>941</v>
      </c>
      <c r="J604" s="963">
        <v>2</v>
      </c>
      <c r="K604" s="1057">
        <v>44531</v>
      </c>
      <c r="L604" s="1057">
        <v>44835</v>
      </c>
      <c r="M604" s="964">
        <f t="shared" si="20"/>
        <v>43.428571428571431</v>
      </c>
      <c r="N604" s="1058">
        <v>2</v>
      </c>
      <c r="O604" s="962" t="s">
        <v>942</v>
      </c>
      <c r="P604" s="364">
        <f t="shared" si="19"/>
        <v>1</v>
      </c>
      <c r="Q604" s="965" t="str">
        <f>IF(ISNUMBER(P604),IF(P604=100%,"CUMPLIDA",IF(AND(ISNUMBER(L604),ISNUMBER(CGR!$P$4)), IF(L604&lt;CGR!$P$4,"INCUMPLIDA","PROCESO"), "VERIFICAR FECHA")),"SIN VALOR AVANCE")</f>
        <v>CUMPLIDA</v>
      </c>
    </row>
    <row r="605" spans="1:17" ht="409.5" x14ac:dyDescent="0.2">
      <c r="A605" s="987" t="s">
        <v>19</v>
      </c>
      <c r="B605" s="988" t="s">
        <v>13</v>
      </c>
      <c r="C605" s="1263"/>
      <c r="D605" s="1263"/>
      <c r="E605" s="1262"/>
      <c r="F605" s="1262"/>
      <c r="G605" s="362" t="s">
        <v>928</v>
      </c>
      <c r="H605" s="362" t="s">
        <v>943</v>
      </c>
      <c r="I605" s="962" t="s">
        <v>258</v>
      </c>
      <c r="J605" s="963">
        <v>1</v>
      </c>
      <c r="K605" s="1057">
        <v>45597</v>
      </c>
      <c r="L605" s="1057">
        <v>45961</v>
      </c>
      <c r="M605" s="964">
        <f t="shared" si="20"/>
        <v>52</v>
      </c>
      <c r="N605" s="1058">
        <v>0</v>
      </c>
      <c r="O605" s="962" t="s">
        <v>944</v>
      </c>
      <c r="P605" s="364">
        <f t="shared" si="19"/>
        <v>0</v>
      </c>
      <c r="Q605" s="965" t="str">
        <f>IF(ISNUMBER(P605),IF(P605=100%,"CUMPLIDA",IF(AND(ISNUMBER(L605),ISNUMBER(CGR!$P$4)), IF(L605&lt;CGR!$P$4,"INCUMPLIDA","PROCESO"), "VERIFICAR FECHA")),"SIN VALOR AVANCE")</f>
        <v>PROCESO</v>
      </c>
    </row>
    <row r="606" spans="1:17" ht="409.5" x14ac:dyDescent="0.2">
      <c r="A606" s="987" t="s">
        <v>19</v>
      </c>
      <c r="B606" s="988" t="s">
        <v>13</v>
      </c>
      <c r="C606" s="1263" t="s">
        <v>945</v>
      </c>
      <c r="D606" s="1263" t="s">
        <v>869</v>
      </c>
      <c r="E606" s="1262" t="s">
        <v>946</v>
      </c>
      <c r="F606" s="1262" t="s">
        <v>947</v>
      </c>
      <c r="G606" s="1262" t="s">
        <v>896</v>
      </c>
      <c r="H606" s="1008" t="s">
        <v>699</v>
      </c>
      <c r="I606" s="962" t="s">
        <v>164</v>
      </c>
      <c r="J606" s="963">
        <v>1</v>
      </c>
      <c r="K606" s="1057">
        <v>44044</v>
      </c>
      <c r="L606" s="1057">
        <v>44196</v>
      </c>
      <c r="M606" s="964">
        <f t="shared" si="20"/>
        <v>21.714285714285715</v>
      </c>
      <c r="N606" s="1058">
        <v>1</v>
      </c>
      <c r="O606" s="962" t="s">
        <v>948</v>
      </c>
      <c r="P606" s="364">
        <f t="shared" si="19"/>
        <v>1</v>
      </c>
      <c r="Q606" s="965" t="str">
        <f>IF(ISNUMBER(P606),IF(P606=100%,"CUMPLIDA",IF(AND(ISNUMBER(L606),ISNUMBER(CGR!$P$4)), IF(L606&lt;CGR!$P$4,"INCUMPLIDA","PROCESO"), "VERIFICAR FECHA")),"SIN VALOR AVANCE")</f>
        <v>CUMPLIDA</v>
      </c>
    </row>
    <row r="607" spans="1:17" ht="135.75" x14ac:dyDescent="0.2">
      <c r="A607" s="987" t="s">
        <v>19</v>
      </c>
      <c r="B607" s="988" t="s">
        <v>13</v>
      </c>
      <c r="C607" s="1263"/>
      <c r="D607" s="1263"/>
      <c r="E607" s="1262"/>
      <c r="F607" s="1262"/>
      <c r="G607" s="1262"/>
      <c r="H607" s="1008" t="s">
        <v>682</v>
      </c>
      <c r="I607" s="962" t="s">
        <v>683</v>
      </c>
      <c r="J607" s="963">
        <v>1</v>
      </c>
      <c r="K607" s="1057">
        <v>45231</v>
      </c>
      <c r="L607" s="1057">
        <v>45504</v>
      </c>
      <c r="M607" s="964">
        <f t="shared" si="20"/>
        <v>39</v>
      </c>
      <c r="N607" s="1058">
        <v>1</v>
      </c>
      <c r="O607" s="1011" t="s">
        <v>802</v>
      </c>
      <c r="P607" s="364">
        <f t="shared" si="19"/>
        <v>1</v>
      </c>
      <c r="Q607" s="965" t="str">
        <f>IF(ISNUMBER(P607),IF(P607=100%,"CUMPLIDA",IF(AND(ISNUMBER(L607),ISNUMBER(CGR!$P$4)), IF(L607&lt;CGR!$P$4,"INCUMPLIDA","PROCESO"), "VERIFICAR FECHA")),"SIN VALOR AVANCE")</f>
        <v>CUMPLIDA</v>
      </c>
    </row>
    <row r="608" spans="1:17" ht="409.5" x14ac:dyDescent="0.2">
      <c r="A608" s="987" t="s">
        <v>19</v>
      </c>
      <c r="B608" s="988" t="s">
        <v>13</v>
      </c>
      <c r="C608" s="1263"/>
      <c r="D608" s="1263"/>
      <c r="E608" s="1262"/>
      <c r="F608" s="1262"/>
      <c r="G608" s="1262"/>
      <c r="H608" s="1008" t="s">
        <v>685</v>
      </c>
      <c r="I608" s="962" t="s">
        <v>686</v>
      </c>
      <c r="J608" s="963">
        <v>1</v>
      </c>
      <c r="K608" s="1057">
        <v>45231</v>
      </c>
      <c r="L608" s="1057">
        <v>45504</v>
      </c>
      <c r="M608" s="964">
        <f t="shared" si="20"/>
        <v>39</v>
      </c>
      <c r="N608" s="1058">
        <v>1</v>
      </c>
      <c r="O608" s="1011" t="s">
        <v>839</v>
      </c>
      <c r="P608" s="364">
        <f t="shared" si="19"/>
        <v>1</v>
      </c>
      <c r="Q608" s="965" t="str">
        <f>IF(ISNUMBER(P608),IF(P608=100%,"CUMPLIDA",IF(AND(ISNUMBER(L608),ISNUMBER(CGR!$P$4)), IF(L608&lt;CGR!$P$4,"INCUMPLIDA","PROCESO"), "VERIFICAR FECHA")),"SIN VALOR AVANCE")</f>
        <v>CUMPLIDA</v>
      </c>
    </row>
    <row r="609" spans="1:17" ht="240.75" x14ac:dyDescent="0.2">
      <c r="A609" s="987" t="s">
        <v>19</v>
      </c>
      <c r="B609" s="988" t="s">
        <v>13</v>
      </c>
      <c r="C609" s="1263"/>
      <c r="D609" s="1263"/>
      <c r="E609" s="1262"/>
      <c r="F609" s="1262"/>
      <c r="G609" s="362" t="s">
        <v>97</v>
      </c>
      <c r="H609" s="362" t="s">
        <v>98</v>
      </c>
      <c r="I609" s="962" t="s">
        <v>99</v>
      </c>
      <c r="J609" s="967">
        <v>1</v>
      </c>
      <c r="K609" s="1060">
        <v>45323</v>
      </c>
      <c r="L609" s="1060">
        <v>45747</v>
      </c>
      <c r="M609" s="964">
        <f t="shared" si="20"/>
        <v>60.571428571428569</v>
      </c>
      <c r="N609" s="1058">
        <v>0</v>
      </c>
      <c r="O609" s="1011" t="s">
        <v>841</v>
      </c>
      <c r="P609" s="364">
        <f t="shared" si="19"/>
        <v>0</v>
      </c>
      <c r="Q609" s="965" t="str">
        <f>IF(ISNUMBER(P609),IF(P609=100%,"CUMPLIDA",IF(AND(ISNUMBER(L609),ISNUMBER(CGR!$P$4)), IF(L609&lt;CGR!$P$4,"INCUMPLIDA","PROCESO"), "VERIFICAR FECHA")),"SIN VALOR AVANCE")</f>
        <v>PROCESO</v>
      </c>
    </row>
    <row r="610" spans="1:17" ht="150.75" x14ac:dyDescent="0.2">
      <c r="A610" s="987" t="s">
        <v>19</v>
      </c>
      <c r="B610" s="988" t="s">
        <v>13</v>
      </c>
      <c r="C610" s="1263"/>
      <c r="D610" s="1263"/>
      <c r="E610" s="1262"/>
      <c r="F610" s="1262"/>
      <c r="G610" s="362" t="s">
        <v>101</v>
      </c>
      <c r="H610" s="362" t="s">
        <v>101</v>
      </c>
      <c r="I610" s="962" t="s">
        <v>102</v>
      </c>
      <c r="J610" s="967">
        <v>1</v>
      </c>
      <c r="K610" s="1060">
        <v>45323</v>
      </c>
      <c r="L610" s="1060">
        <v>45747</v>
      </c>
      <c r="M610" s="964">
        <f t="shared" si="20"/>
        <v>60.571428571428569</v>
      </c>
      <c r="N610" s="1058">
        <v>0</v>
      </c>
      <c r="O610" s="1011" t="s">
        <v>949</v>
      </c>
      <c r="P610" s="364">
        <f t="shared" si="19"/>
        <v>0</v>
      </c>
      <c r="Q610" s="965" t="str">
        <f>IF(ISNUMBER(P610),IF(P610=100%,"CUMPLIDA",IF(AND(ISNUMBER(L610),ISNUMBER(CGR!$P$4)), IF(L610&lt;CGR!$P$4,"INCUMPLIDA","PROCESO"), "VERIFICAR FECHA")),"SIN VALOR AVANCE")</f>
        <v>PROCESO</v>
      </c>
    </row>
    <row r="611" spans="1:17" ht="165.75" x14ac:dyDescent="0.2">
      <c r="A611" s="987" t="s">
        <v>19</v>
      </c>
      <c r="B611" s="988" t="s">
        <v>13</v>
      </c>
      <c r="C611" s="1263"/>
      <c r="D611" s="1263"/>
      <c r="E611" s="1262"/>
      <c r="F611" s="1262"/>
      <c r="G611" s="362" t="s">
        <v>237</v>
      </c>
      <c r="H611" s="362" t="s">
        <v>238</v>
      </c>
      <c r="I611" s="962" t="s">
        <v>239</v>
      </c>
      <c r="J611" s="967">
        <v>1</v>
      </c>
      <c r="K611" s="1060">
        <v>45231</v>
      </c>
      <c r="L611" s="1060">
        <v>45747</v>
      </c>
      <c r="M611" s="964">
        <f t="shared" si="20"/>
        <v>73.714285714285708</v>
      </c>
      <c r="N611" s="1058">
        <v>0</v>
      </c>
      <c r="O611" s="962" t="s">
        <v>703</v>
      </c>
      <c r="P611" s="364">
        <f t="shared" si="19"/>
        <v>0</v>
      </c>
      <c r="Q611" s="965" t="str">
        <f>IF(ISNUMBER(P611),IF(P611=100%,"CUMPLIDA",IF(AND(ISNUMBER(L611),ISNUMBER(CGR!$P$4)), IF(L611&lt;CGR!$P$4,"INCUMPLIDA","PROCESO"), "VERIFICAR FECHA")),"SIN VALOR AVANCE")</f>
        <v>PROCESO</v>
      </c>
    </row>
    <row r="612" spans="1:17" ht="240.75" x14ac:dyDescent="0.2">
      <c r="A612" s="987" t="s">
        <v>19</v>
      </c>
      <c r="B612" s="988" t="s">
        <v>13</v>
      </c>
      <c r="C612" s="1263"/>
      <c r="D612" s="1263"/>
      <c r="E612" s="1262"/>
      <c r="F612" s="1262"/>
      <c r="G612" s="362" t="s">
        <v>104</v>
      </c>
      <c r="H612" s="362" t="s">
        <v>104</v>
      </c>
      <c r="I612" s="962" t="s">
        <v>247</v>
      </c>
      <c r="J612" s="967">
        <v>1</v>
      </c>
      <c r="K612" s="1060">
        <v>45323</v>
      </c>
      <c r="L612" s="1060">
        <v>45747</v>
      </c>
      <c r="M612" s="964">
        <f t="shared" si="20"/>
        <v>60.571428571428569</v>
      </c>
      <c r="N612" s="1058">
        <v>0</v>
      </c>
      <c r="O612" s="1011" t="s">
        <v>841</v>
      </c>
      <c r="P612" s="364">
        <f t="shared" si="19"/>
        <v>0</v>
      </c>
      <c r="Q612" s="965" t="str">
        <f>IF(ISNUMBER(P612),IF(P612=100%,"CUMPLIDA",IF(AND(ISNUMBER(L612),ISNUMBER(CGR!$P$4)), IF(L612&lt;CGR!$P$4,"INCUMPLIDA","PROCESO"), "VERIFICAR FECHA")),"SIN VALOR AVANCE")</f>
        <v>PROCESO</v>
      </c>
    </row>
    <row r="613" spans="1:17" ht="150.75" x14ac:dyDescent="0.2">
      <c r="A613" s="987" t="s">
        <v>19</v>
      </c>
      <c r="B613" s="988" t="s">
        <v>13</v>
      </c>
      <c r="C613" s="1263"/>
      <c r="D613" s="1263"/>
      <c r="E613" s="1262"/>
      <c r="F613" s="1262"/>
      <c r="G613" s="362" t="s">
        <v>806</v>
      </c>
      <c r="H613" s="362" t="s">
        <v>806</v>
      </c>
      <c r="I613" s="962" t="s">
        <v>107</v>
      </c>
      <c r="J613" s="967">
        <v>1</v>
      </c>
      <c r="K613" s="1060">
        <v>45231</v>
      </c>
      <c r="L613" s="1060">
        <v>45747</v>
      </c>
      <c r="M613" s="964">
        <f t="shared" si="20"/>
        <v>73.714285714285708</v>
      </c>
      <c r="N613" s="1058">
        <v>0</v>
      </c>
      <c r="O613" s="1011" t="s">
        <v>949</v>
      </c>
      <c r="P613" s="364">
        <f t="shared" si="19"/>
        <v>0</v>
      </c>
      <c r="Q613" s="965" t="str">
        <f>IF(ISNUMBER(P613),IF(P613=100%,"CUMPLIDA",IF(AND(ISNUMBER(L613),ISNUMBER(CGR!$P$4)), IF(L613&lt;CGR!$P$4,"INCUMPLIDA","PROCESO"), "VERIFICAR FECHA")),"SIN VALOR AVANCE")</f>
        <v>PROCESO</v>
      </c>
    </row>
    <row r="614" spans="1:17" ht="345.75" x14ac:dyDescent="0.2">
      <c r="A614" s="987" t="s">
        <v>19</v>
      </c>
      <c r="B614" s="988" t="s">
        <v>13</v>
      </c>
      <c r="C614" s="1263"/>
      <c r="D614" s="1263"/>
      <c r="E614" s="1262"/>
      <c r="F614" s="1262"/>
      <c r="G614" s="362" t="s">
        <v>807</v>
      </c>
      <c r="H614" s="362" t="s">
        <v>807</v>
      </c>
      <c r="I614" s="962" t="s">
        <v>531</v>
      </c>
      <c r="J614" s="967">
        <v>1</v>
      </c>
      <c r="K614" s="1060">
        <v>45231</v>
      </c>
      <c r="L614" s="1060">
        <v>45808</v>
      </c>
      <c r="M614" s="964">
        <f t="shared" si="20"/>
        <v>82.428571428571431</v>
      </c>
      <c r="N614" s="1058">
        <v>0</v>
      </c>
      <c r="O614" s="1011" t="s">
        <v>803</v>
      </c>
      <c r="P614" s="364">
        <f t="shared" si="19"/>
        <v>0</v>
      </c>
      <c r="Q614" s="965" t="str">
        <f>IF(ISNUMBER(P614),IF(P614=100%,"CUMPLIDA",IF(AND(ISNUMBER(L614),ISNUMBER(CGR!$P$4)), IF(L614&lt;CGR!$P$4,"INCUMPLIDA","PROCESO"), "VERIFICAR FECHA")),"SIN VALOR AVANCE")</f>
        <v>PROCESO</v>
      </c>
    </row>
    <row r="615" spans="1:17" ht="240.75" x14ac:dyDescent="0.2">
      <c r="A615" s="987" t="s">
        <v>19</v>
      </c>
      <c r="B615" s="988" t="s">
        <v>13</v>
      </c>
      <c r="C615" s="1263"/>
      <c r="D615" s="1263"/>
      <c r="E615" s="1262"/>
      <c r="F615" s="1262"/>
      <c r="G615" s="362" t="s">
        <v>110</v>
      </c>
      <c r="H615" s="362" t="s">
        <v>111</v>
      </c>
      <c r="I615" s="962" t="s">
        <v>112</v>
      </c>
      <c r="J615" s="967">
        <v>7</v>
      </c>
      <c r="K615" s="1060">
        <v>46024</v>
      </c>
      <c r="L615" s="1060">
        <v>46660</v>
      </c>
      <c r="M615" s="964">
        <f t="shared" si="20"/>
        <v>90.857142857142861</v>
      </c>
      <c r="N615" s="1058">
        <v>0</v>
      </c>
      <c r="O615" s="1011" t="s">
        <v>842</v>
      </c>
      <c r="P615" s="364">
        <f t="shared" si="19"/>
        <v>0</v>
      </c>
      <c r="Q615" s="965" t="str">
        <f>IF(ISNUMBER(P615),IF(P615=100%,"CUMPLIDA",IF(AND(ISNUMBER(L615),ISNUMBER(CGR!$P$4)), IF(L615&lt;CGR!$P$4,"INCUMPLIDA","PROCESO"), "VERIFICAR FECHA")),"SIN VALOR AVANCE")</f>
        <v>PROCESO</v>
      </c>
    </row>
    <row r="616" spans="1:17" ht="210.75" x14ac:dyDescent="0.2">
      <c r="A616" s="987" t="s">
        <v>19</v>
      </c>
      <c r="B616" s="988" t="s">
        <v>13</v>
      </c>
      <c r="C616" s="1263"/>
      <c r="D616" s="1263"/>
      <c r="E616" s="1262"/>
      <c r="F616" s="1262"/>
      <c r="G616" s="362" t="s">
        <v>114</v>
      </c>
      <c r="H616" s="362" t="s">
        <v>115</v>
      </c>
      <c r="I616" s="962" t="s">
        <v>116</v>
      </c>
      <c r="J616" s="967">
        <v>1</v>
      </c>
      <c r="K616" s="1060">
        <v>46024</v>
      </c>
      <c r="L616" s="1060">
        <v>46660</v>
      </c>
      <c r="M616" s="964">
        <f t="shared" si="20"/>
        <v>90.857142857142861</v>
      </c>
      <c r="N616" s="1058">
        <v>0</v>
      </c>
      <c r="O616" s="1011" t="s">
        <v>911</v>
      </c>
      <c r="P616" s="364">
        <f t="shared" si="19"/>
        <v>0</v>
      </c>
      <c r="Q616" s="965" t="str">
        <f>IF(ISNUMBER(P616),IF(P616=100%,"CUMPLIDA",IF(AND(ISNUMBER(L616),ISNUMBER(CGR!$P$4)), IF(L616&lt;CGR!$P$4,"INCUMPLIDA","PROCESO"), "VERIFICAR FECHA")),"SIN VALOR AVANCE")</f>
        <v>PROCESO</v>
      </c>
    </row>
    <row r="617" spans="1:17" ht="409.5" x14ac:dyDescent="0.2">
      <c r="A617" s="987" t="s">
        <v>19</v>
      </c>
      <c r="B617" s="988" t="s">
        <v>13</v>
      </c>
      <c r="C617" s="1263"/>
      <c r="D617" s="1263"/>
      <c r="E617" s="1262"/>
      <c r="F617" s="1262"/>
      <c r="G617" s="362" t="s">
        <v>117</v>
      </c>
      <c r="H617" s="362" t="s">
        <v>118</v>
      </c>
      <c r="I617" s="962" t="s">
        <v>119</v>
      </c>
      <c r="J617" s="967">
        <v>2</v>
      </c>
      <c r="K617" s="1060">
        <v>46024</v>
      </c>
      <c r="L617" s="1060">
        <v>46660</v>
      </c>
      <c r="M617" s="964">
        <f t="shared" si="20"/>
        <v>90.857142857142861</v>
      </c>
      <c r="N617" s="1058">
        <v>0</v>
      </c>
      <c r="O617" s="1011" t="s">
        <v>810</v>
      </c>
      <c r="P617" s="364">
        <f t="shared" si="19"/>
        <v>0</v>
      </c>
      <c r="Q617" s="965" t="str">
        <f>IF(ISNUMBER(P617),IF(P617=100%,"CUMPLIDA",IF(AND(ISNUMBER(L617),ISNUMBER(CGR!$P$4)), IF(L617&lt;CGR!$P$4,"INCUMPLIDA","PROCESO"), "VERIFICAR FECHA")),"SIN VALOR AVANCE")</f>
        <v>PROCESO</v>
      </c>
    </row>
    <row r="618" spans="1:17" ht="165.75" customHeight="1" x14ac:dyDescent="0.2">
      <c r="A618" s="987" t="s">
        <v>19</v>
      </c>
      <c r="B618" s="988" t="s">
        <v>13</v>
      </c>
      <c r="C618" s="1263" t="s">
        <v>950</v>
      </c>
      <c r="D618" s="1263" t="s">
        <v>797</v>
      </c>
      <c r="E618" s="1262" t="s">
        <v>951</v>
      </c>
      <c r="F618" s="1262" t="s">
        <v>952</v>
      </c>
      <c r="G618" s="362" t="s">
        <v>953</v>
      </c>
      <c r="H618" s="362" t="s">
        <v>954</v>
      </c>
      <c r="I618" s="962" t="s">
        <v>955</v>
      </c>
      <c r="J618" s="989">
        <v>1</v>
      </c>
      <c r="K618" s="1057">
        <v>43617</v>
      </c>
      <c r="L618" s="1057">
        <v>43677</v>
      </c>
      <c r="M618" s="964">
        <f t="shared" si="20"/>
        <v>8.5714285714285712</v>
      </c>
      <c r="N618" s="1059">
        <v>1</v>
      </c>
      <c r="O618" s="962" t="s">
        <v>956</v>
      </c>
      <c r="P618" s="364">
        <f t="shared" si="19"/>
        <v>1</v>
      </c>
      <c r="Q618" s="965" t="str">
        <f>IF(ISNUMBER(P618),IF(P618=100%,"CUMPLIDA",IF(AND(ISNUMBER(L618),ISNUMBER(CGR!$P$4)), IF(L618&lt;CGR!$P$4,"INCUMPLIDA","PROCESO"), "VERIFICAR FECHA")),"SIN VALOR AVANCE")</f>
        <v>CUMPLIDA</v>
      </c>
    </row>
    <row r="619" spans="1:17" ht="300.75" x14ac:dyDescent="0.2">
      <c r="A619" s="987" t="s">
        <v>19</v>
      </c>
      <c r="B619" s="988" t="s">
        <v>13</v>
      </c>
      <c r="C619" s="1263"/>
      <c r="D619" s="1263"/>
      <c r="E619" s="1262"/>
      <c r="F619" s="1262"/>
      <c r="G619" s="362" t="s">
        <v>957</v>
      </c>
      <c r="H619" s="362" t="s">
        <v>958</v>
      </c>
      <c r="I619" s="962" t="s">
        <v>959</v>
      </c>
      <c r="J619" s="989">
        <v>1</v>
      </c>
      <c r="K619" s="1057">
        <v>43678</v>
      </c>
      <c r="L619" s="1057">
        <v>43738</v>
      </c>
      <c r="M619" s="964">
        <f t="shared" si="20"/>
        <v>8.5714285714285712</v>
      </c>
      <c r="N619" s="1059">
        <v>1</v>
      </c>
      <c r="O619" s="962" t="s">
        <v>960</v>
      </c>
      <c r="P619" s="364">
        <f t="shared" si="19"/>
        <v>1</v>
      </c>
      <c r="Q619" s="965" t="str">
        <f>IF(ISNUMBER(P619),IF(P619=100%,"CUMPLIDA",IF(AND(ISNUMBER(L619),ISNUMBER(CGR!$P$4)), IF(L619&lt;CGR!$P$4,"INCUMPLIDA","PROCESO"), "VERIFICAR FECHA")),"SIN VALOR AVANCE")</f>
        <v>CUMPLIDA</v>
      </c>
    </row>
    <row r="620" spans="1:17" ht="270.75" customHeight="1" x14ac:dyDescent="0.2">
      <c r="A620" s="987" t="s">
        <v>19</v>
      </c>
      <c r="B620" s="988" t="s">
        <v>13</v>
      </c>
      <c r="C620" s="1263"/>
      <c r="D620" s="1263"/>
      <c r="E620" s="1262"/>
      <c r="F620" s="1262"/>
      <c r="G620" s="1262" t="s">
        <v>800</v>
      </c>
      <c r="H620" s="1008" t="s">
        <v>699</v>
      </c>
      <c r="I620" s="962" t="s">
        <v>164</v>
      </c>
      <c r="J620" s="963">
        <v>1</v>
      </c>
      <c r="K620" s="1057">
        <v>44044</v>
      </c>
      <c r="L620" s="1057">
        <v>44196</v>
      </c>
      <c r="M620" s="964">
        <f t="shared" si="20"/>
        <v>21.714285714285715</v>
      </c>
      <c r="N620" s="1058">
        <v>1</v>
      </c>
      <c r="O620" s="962" t="s">
        <v>961</v>
      </c>
      <c r="P620" s="364">
        <f t="shared" si="19"/>
        <v>1</v>
      </c>
      <c r="Q620" s="965" t="str">
        <f>IF(ISNUMBER(P620),IF(P620=100%,"CUMPLIDA",IF(AND(ISNUMBER(L620),ISNUMBER(CGR!$P$4)), IF(L620&lt;CGR!$P$4,"INCUMPLIDA","PROCESO"), "VERIFICAR FECHA")),"SIN VALOR AVANCE")</f>
        <v>CUMPLIDA</v>
      </c>
    </row>
    <row r="621" spans="1:17" ht="135.75" x14ac:dyDescent="0.2">
      <c r="A621" s="987" t="s">
        <v>19</v>
      </c>
      <c r="B621" s="988" t="s">
        <v>13</v>
      </c>
      <c r="C621" s="1263"/>
      <c r="D621" s="1263"/>
      <c r="E621" s="1262"/>
      <c r="F621" s="1262"/>
      <c r="G621" s="1262"/>
      <c r="H621" s="1008" t="s">
        <v>682</v>
      </c>
      <c r="I621" s="962" t="s">
        <v>683</v>
      </c>
      <c r="J621" s="963">
        <v>1</v>
      </c>
      <c r="K621" s="1057">
        <v>45231</v>
      </c>
      <c r="L621" s="1057">
        <v>45504</v>
      </c>
      <c r="M621" s="964">
        <f t="shared" si="20"/>
        <v>39</v>
      </c>
      <c r="N621" s="1058">
        <v>1</v>
      </c>
      <c r="O621" s="1011" t="s">
        <v>802</v>
      </c>
      <c r="P621" s="364">
        <f t="shared" si="19"/>
        <v>1</v>
      </c>
      <c r="Q621" s="965" t="str">
        <f>IF(ISNUMBER(P621),IF(P621=100%,"CUMPLIDA",IF(AND(ISNUMBER(L621),ISNUMBER(CGR!$P$4)), IF(L621&lt;CGR!$P$4,"INCUMPLIDA","PROCESO"), "VERIFICAR FECHA")),"SIN VALOR AVANCE")</f>
        <v>CUMPLIDA</v>
      </c>
    </row>
    <row r="622" spans="1:17" ht="409.5" x14ac:dyDescent="0.2">
      <c r="A622" s="987" t="s">
        <v>19</v>
      </c>
      <c r="B622" s="988" t="s">
        <v>13</v>
      </c>
      <c r="C622" s="1263"/>
      <c r="D622" s="1263"/>
      <c r="E622" s="1262"/>
      <c r="F622" s="1262"/>
      <c r="G622" s="1262"/>
      <c r="H622" s="1008" t="s">
        <v>685</v>
      </c>
      <c r="I622" s="962" t="s">
        <v>686</v>
      </c>
      <c r="J622" s="963">
        <v>1</v>
      </c>
      <c r="K622" s="1057">
        <v>45231</v>
      </c>
      <c r="L622" s="1057">
        <v>45504</v>
      </c>
      <c r="M622" s="964">
        <f t="shared" si="20"/>
        <v>39</v>
      </c>
      <c r="N622" s="1058">
        <v>1</v>
      </c>
      <c r="O622" s="1011" t="s">
        <v>839</v>
      </c>
      <c r="P622" s="364">
        <f t="shared" si="19"/>
        <v>1</v>
      </c>
      <c r="Q622" s="965" t="str">
        <f>IF(ISNUMBER(P622),IF(P622=100%,"CUMPLIDA",IF(AND(ISNUMBER(L622),ISNUMBER(CGR!$P$4)), IF(L622&lt;CGR!$P$4,"INCUMPLIDA","PROCESO"), "VERIFICAR FECHA")),"SIN VALOR AVANCE")</f>
        <v>CUMPLIDA</v>
      </c>
    </row>
    <row r="623" spans="1:17" ht="165.75" customHeight="1" x14ac:dyDescent="0.2">
      <c r="A623" s="987" t="s">
        <v>19</v>
      </c>
      <c r="B623" s="988" t="s">
        <v>13</v>
      </c>
      <c r="C623" s="1263"/>
      <c r="D623" s="1263"/>
      <c r="E623" s="1262"/>
      <c r="F623" s="1262"/>
      <c r="G623" s="362" t="s">
        <v>97</v>
      </c>
      <c r="H623" s="362" t="s">
        <v>98</v>
      </c>
      <c r="I623" s="962" t="s">
        <v>99</v>
      </c>
      <c r="J623" s="967">
        <v>1</v>
      </c>
      <c r="K623" s="1060">
        <v>45323</v>
      </c>
      <c r="L623" s="1060">
        <v>45747</v>
      </c>
      <c r="M623" s="964">
        <f t="shared" si="20"/>
        <v>60.571428571428569</v>
      </c>
      <c r="N623" s="1058">
        <v>0</v>
      </c>
      <c r="O623" s="1011" t="s">
        <v>841</v>
      </c>
      <c r="P623" s="364">
        <v>0</v>
      </c>
      <c r="Q623" s="965" t="str">
        <f>IF(ISNUMBER(P623),IF(P623=100%,"CUMPLIDA",IF(AND(ISNUMBER(L623),ISNUMBER(CGR!$P$4)), IF(L623&lt;CGR!$P$4,"INCUMPLIDA","PROCESO"), "VERIFICAR FECHA")),"SIN VALOR AVANCE")</f>
        <v>PROCESO</v>
      </c>
    </row>
    <row r="624" spans="1:17" ht="105.75" customHeight="1" x14ac:dyDescent="0.2">
      <c r="A624" s="987" t="s">
        <v>19</v>
      </c>
      <c r="B624" s="988" t="s">
        <v>13</v>
      </c>
      <c r="C624" s="1263"/>
      <c r="D624" s="1263"/>
      <c r="E624" s="1262"/>
      <c r="F624" s="1262"/>
      <c r="G624" s="362" t="s">
        <v>101</v>
      </c>
      <c r="H624" s="362" t="s">
        <v>101</v>
      </c>
      <c r="I624" s="962" t="s">
        <v>102</v>
      </c>
      <c r="J624" s="967">
        <v>1</v>
      </c>
      <c r="K624" s="1060">
        <v>45323</v>
      </c>
      <c r="L624" s="1060">
        <v>45747</v>
      </c>
      <c r="M624" s="964">
        <f t="shared" si="20"/>
        <v>60.571428571428569</v>
      </c>
      <c r="N624" s="1058">
        <v>0</v>
      </c>
      <c r="O624" s="1011" t="s">
        <v>962</v>
      </c>
      <c r="P624" s="364">
        <v>0</v>
      </c>
      <c r="Q624" s="965" t="str">
        <f>IF(ISNUMBER(P624),IF(P624=100%,"CUMPLIDA",IF(AND(ISNUMBER(L624),ISNUMBER(CGR!$P$4)), IF(L624&lt;CGR!$P$4,"INCUMPLIDA","PROCESO"), "VERIFICAR FECHA")),"SIN VALOR AVANCE")</f>
        <v>PROCESO</v>
      </c>
    </row>
    <row r="625" spans="1:17" ht="105.75" customHeight="1" x14ac:dyDescent="0.2">
      <c r="A625" s="987" t="s">
        <v>19</v>
      </c>
      <c r="B625" s="988" t="s">
        <v>13</v>
      </c>
      <c r="C625" s="1263"/>
      <c r="D625" s="1263"/>
      <c r="E625" s="1262"/>
      <c r="F625" s="1262"/>
      <c r="G625" s="362" t="s">
        <v>237</v>
      </c>
      <c r="H625" s="362" t="s">
        <v>238</v>
      </c>
      <c r="I625" s="962" t="s">
        <v>239</v>
      </c>
      <c r="J625" s="967">
        <v>1</v>
      </c>
      <c r="K625" s="1060">
        <v>45231</v>
      </c>
      <c r="L625" s="1060">
        <v>45747</v>
      </c>
      <c r="M625" s="964">
        <f t="shared" si="20"/>
        <v>73.714285714285708</v>
      </c>
      <c r="N625" s="1058">
        <v>0</v>
      </c>
      <c r="O625" s="962" t="s">
        <v>703</v>
      </c>
      <c r="P625" s="364">
        <f>N625/J625</f>
        <v>0</v>
      </c>
      <c r="Q625" s="965" t="str">
        <f>IF(ISNUMBER(P625),IF(P625=100%,"CUMPLIDA",IF(AND(ISNUMBER(L625),ISNUMBER(CGR!$P$4)), IF(L625&lt;CGR!$P$4,"INCUMPLIDA","PROCESO"), "VERIFICAR FECHA")),"SIN VALOR AVANCE")</f>
        <v>PROCESO</v>
      </c>
    </row>
    <row r="626" spans="1:17" ht="165.75" customHeight="1" x14ac:dyDescent="0.2">
      <c r="A626" s="987" t="s">
        <v>19</v>
      </c>
      <c r="B626" s="988" t="s">
        <v>13</v>
      </c>
      <c r="C626" s="1263"/>
      <c r="D626" s="1263"/>
      <c r="E626" s="1262"/>
      <c r="F626" s="1262"/>
      <c r="G626" s="362" t="s">
        <v>104</v>
      </c>
      <c r="H626" s="362" t="s">
        <v>104</v>
      </c>
      <c r="I626" s="962" t="s">
        <v>247</v>
      </c>
      <c r="J626" s="967">
        <v>1</v>
      </c>
      <c r="K626" s="1060">
        <v>45323</v>
      </c>
      <c r="L626" s="1060">
        <v>45747</v>
      </c>
      <c r="M626" s="964">
        <f t="shared" si="20"/>
        <v>60.571428571428569</v>
      </c>
      <c r="N626" s="1058">
        <v>0</v>
      </c>
      <c r="O626" s="1011" t="s">
        <v>841</v>
      </c>
      <c r="P626" s="364">
        <v>0</v>
      </c>
      <c r="Q626" s="965" t="str">
        <f>IF(ISNUMBER(P626),IF(P626=100%,"CUMPLIDA",IF(AND(ISNUMBER(L626),ISNUMBER(CGR!$P$4)), IF(L626&lt;CGR!$P$4,"INCUMPLIDA","PROCESO"), "VERIFICAR FECHA")),"SIN VALOR AVANCE")</f>
        <v>PROCESO</v>
      </c>
    </row>
    <row r="627" spans="1:17" ht="75.75" customHeight="1" x14ac:dyDescent="0.2">
      <c r="A627" s="987" t="s">
        <v>19</v>
      </c>
      <c r="B627" s="988" t="s">
        <v>13</v>
      </c>
      <c r="C627" s="1263"/>
      <c r="D627" s="1263"/>
      <c r="E627" s="1262"/>
      <c r="F627" s="1262"/>
      <c r="G627" s="362" t="s">
        <v>806</v>
      </c>
      <c r="H627" s="362" t="s">
        <v>806</v>
      </c>
      <c r="I627" s="962" t="s">
        <v>107</v>
      </c>
      <c r="J627" s="967">
        <v>1</v>
      </c>
      <c r="K627" s="1060">
        <v>45231</v>
      </c>
      <c r="L627" s="1060">
        <v>45747</v>
      </c>
      <c r="M627" s="964">
        <f t="shared" si="20"/>
        <v>73.714285714285708</v>
      </c>
      <c r="N627" s="1058">
        <v>0</v>
      </c>
      <c r="O627" s="1011" t="s">
        <v>917</v>
      </c>
      <c r="P627" s="364">
        <f t="shared" ref="P627:P690" si="21">N627/J627</f>
        <v>0</v>
      </c>
      <c r="Q627" s="965" t="str">
        <f>IF(ISNUMBER(P627),IF(P627=100%,"CUMPLIDA",IF(AND(ISNUMBER(L627),ISNUMBER(CGR!$P$4)), IF(L627&lt;CGR!$P$4,"INCUMPLIDA","PROCESO"), "VERIFICAR FECHA")),"SIN VALOR AVANCE")</f>
        <v>PROCESO</v>
      </c>
    </row>
    <row r="628" spans="1:17" ht="210.75" customHeight="1" x14ac:dyDescent="0.2">
      <c r="A628" s="987" t="s">
        <v>19</v>
      </c>
      <c r="B628" s="988" t="s">
        <v>13</v>
      </c>
      <c r="C628" s="1263"/>
      <c r="D628" s="1263"/>
      <c r="E628" s="1262"/>
      <c r="F628" s="1262"/>
      <c r="G628" s="362" t="s">
        <v>807</v>
      </c>
      <c r="H628" s="362" t="s">
        <v>807</v>
      </c>
      <c r="I628" s="962" t="s">
        <v>531</v>
      </c>
      <c r="J628" s="967">
        <v>1</v>
      </c>
      <c r="K628" s="1060">
        <v>45231</v>
      </c>
      <c r="L628" s="1060">
        <v>45808</v>
      </c>
      <c r="M628" s="964">
        <f t="shared" si="20"/>
        <v>82.428571428571431</v>
      </c>
      <c r="N628" s="1058">
        <v>0</v>
      </c>
      <c r="O628" s="1011" t="s">
        <v>918</v>
      </c>
      <c r="P628" s="364">
        <f t="shared" si="21"/>
        <v>0</v>
      </c>
      <c r="Q628" s="965" t="str">
        <f>IF(ISNUMBER(P628),IF(P628=100%,"CUMPLIDA",IF(AND(ISNUMBER(L628),ISNUMBER(CGR!$P$4)), IF(L628&lt;CGR!$P$4,"INCUMPLIDA","PROCESO"), "VERIFICAR FECHA")),"SIN VALOR AVANCE")</f>
        <v>PROCESO</v>
      </c>
    </row>
    <row r="629" spans="1:17" ht="180.75" customHeight="1" x14ac:dyDescent="0.2">
      <c r="A629" s="987" t="s">
        <v>19</v>
      </c>
      <c r="B629" s="988" t="s">
        <v>13</v>
      </c>
      <c r="C629" s="1263"/>
      <c r="D629" s="1263"/>
      <c r="E629" s="1262"/>
      <c r="F629" s="1262"/>
      <c r="G629" s="362" t="s">
        <v>110</v>
      </c>
      <c r="H629" s="362" t="s">
        <v>111</v>
      </c>
      <c r="I629" s="962" t="s">
        <v>112</v>
      </c>
      <c r="J629" s="967">
        <v>12</v>
      </c>
      <c r="K629" s="1060">
        <v>46024</v>
      </c>
      <c r="L629" s="1060">
        <v>47118</v>
      </c>
      <c r="M629" s="964">
        <f t="shared" si="20"/>
        <v>156.28571428571428</v>
      </c>
      <c r="N629" s="1058">
        <v>0</v>
      </c>
      <c r="O629" s="1011" t="s">
        <v>842</v>
      </c>
      <c r="P629" s="364">
        <f t="shared" si="21"/>
        <v>0</v>
      </c>
      <c r="Q629" s="965" t="str">
        <f>IF(ISNUMBER(P629),IF(P629=100%,"CUMPLIDA",IF(AND(ISNUMBER(L629),ISNUMBER(CGR!$P$4)), IF(L629&lt;CGR!$P$4,"INCUMPLIDA","PROCESO"), "VERIFICAR FECHA")),"SIN VALOR AVANCE")</f>
        <v>PROCESO</v>
      </c>
    </row>
    <row r="630" spans="1:17" ht="150.75" customHeight="1" x14ac:dyDescent="0.2">
      <c r="A630" s="987" t="s">
        <v>19</v>
      </c>
      <c r="B630" s="988" t="s">
        <v>13</v>
      </c>
      <c r="C630" s="1263"/>
      <c r="D630" s="1263"/>
      <c r="E630" s="1262"/>
      <c r="F630" s="1262"/>
      <c r="G630" s="362" t="s">
        <v>114</v>
      </c>
      <c r="H630" s="362" t="s">
        <v>115</v>
      </c>
      <c r="I630" s="962" t="s">
        <v>116</v>
      </c>
      <c r="J630" s="967">
        <v>1</v>
      </c>
      <c r="K630" s="1060">
        <v>46024</v>
      </c>
      <c r="L630" s="1060">
        <v>47118</v>
      </c>
      <c r="M630" s="964">
        <f t="shared" si="20"/>
        <v>156.28571428571428</v>
      </c>
      <c r="N630" s="1058">
        <v>0</v>
      </c>
      <c r="O630" s="1011" t="s">
        <v>963</v>
      </c>
      <c r="P630" s="364">
        <f t="shared" si="21"/>
        <v>0</v>
      </c>
      <c r="Q630" s="965" t="str">
        <f>IF(ISNUMBER(P630),IF(P630=100%,"CUMPLIDA",IF(AND(ISNUMBER(L630),ISNUMBER(CGR!$P$4)), IF(L630&lt;CGR!$P$4,"INCUMPLIDA","PROCESO"), "VERIFICAR FECHA")),"SIN VALOR AVANCE")</f>
        <v>PROCESO</v>
      </c>
    </row>
    <row r="631" spans="1:17" ht="285.75" customHeight="1" x14ac:dyDescent="0.2">
      <c r="A631" s="987" t="s">
        <v>19</v>
      </c>
      <c r="B631" s="988" t="s">
        <v>13</v>
      </c>
      <c r="C631" s="1263"/>
      <c r="D631" s="1263"/>
      <c r="E631" s="1262"/>
      <c r="F631" s="1262"/>
      <c r="G631" s="362" t="s">
        <v>117</v>
      </c>
      <c r="H631" s="362" t="s">
        <v>118</v>
      </c>
      <c r="I631" s="962" t="s">
        <v>119</v>
      </c>
      <c r="J631" s="967">
        <v>2</v>
      </c>
      <c r="K631" s="1060">
        <v>46024</v>
      </c>
      <c r="L631" s="1060">
        <v>47118</v>
      </c>
      <c r="M631" s="964">
        <f t="shared" si="20"/>
        <v>156.28571428571428</v>
      </c>
      <c r="N631" s="1058">
        <v>0</v>
      </c>
      <c r="O631" s="1011" t="s">
        <v>821</v>
      </c>
      <c r="P631" s="364">
        <f t="shared" si="21"/>
        <v>0</v>
      </c>
      <c r="Q631" s="965" t="str">
        <f>IF(ISNUMBER(P631),IF(P631=100%,"CUMPLIDA",IF(AND(ISNUMBER(L631),ISNUMBER(CGR!$P$4)), IF(L631&lt;CGR!$P$4,"INCUMPLIDA","PROCESO"), "VERIFICAR FECHA")),"SIN VALOR AVANCE")</f>
        <v>PROCESO</v>
      </c>
    </row>
    <row r="632" spans="1:17" ht="75.75" customHeight="1" x14ac:dyDescent="0.2">
      <c r="A632" s="987" t="s">
        <v>19</v>
      </c>
      <c r="B632" s="988" t="s">
        <v>13</v>
      </c>
      <c r="C632" s="1263" t="s">
        <v>964</v>
      </c>
      <c r="D632" s="1263" t="s">
        <v>965</v>
      </c>
      <c r="E632" s="1262" t="s">
        <v>966</v>
      </c>
      <c r="F632" s="1262" t="s">
        <v>967</v>
      </c>
      <c r="G632" s="1262" t="s">
        <v>968</v>
      </c>
      <c r="H632" s="1008" t="s">
        <v>682</v>
      </c>
      <c r="I632" s="962" t="s">
        <v>683</v>
      </c>
      <c r="J632" s="963">
        <v>1</v>
      </c>
      <c r="K632" s="1057">
        <v>45231</v>
      </c>
      <c r="L632" s="1057">
        <v>45504</v>
      </c>
      <c r="M632" s="964">
        <f t="shared" si="20"/>
        <v>39</v>
      </c>
      <c r="N632" s="1058">
        <v>1</v>
      </c>
      <c r="O632" s="1011" t="s">
        <v>802</v>
      </c>
      <c r="P632" s="364">
        <f t="shared" si="21"/>
        <v>1</v>
      </c>
      <c r="Q632" s="965" t="str">
        <f>IF(ISNUMBER(P632),IF(P632=100%,"CUMPLIDA",IF(AND(ISNUMBER(L632),ISNUMBER(CGR!$P$4)), IF(L632&lt;CGR!$P$4,"INCUMPLIDA","PROCESO"), "VERIFICAR FECHA")),"SIN VALOR AVANCE")</f>
        <v>CUMPLIDA</v>
      </c>
    </row>
    <row r="633" spans="1:17" ht="270.75" x14ac:dyDescent="0.2">
      <c r="A633" s="987" t="s">
        <v>19</v>
      </c>
      <c r="B633" s="988" t="s">
        <v>13</v>
      </c>
      <c r="C633" s="1263"/>
      <c r="D633" s="1263"/>
      <c r="E633" s="1262"/>
      <c r="F633" s="1262"/>
      <c r="G633" s="1262"/>
      <c r="H633" s="1008" t="s">
        <v>685</v>
      </c>
      <c r="I633" s="962" t="s">
        <v>686</v>
      </c>
      <c r="J633" s="963">
        <v>1</v>
      </c>
      <c r="K633" s="1057">
        <v>45231</v>
      </c>
      <c r="L633" s="1057">
        <v>45504</v>
      </c>
      <c r="M633" s="964">
        <f t="shared" si="20"/>
        <v>39</v>
      </c>
      <c r="N633" s="1058">
        <v>1</v>
      </c>
      <c r="O633" s="1011" t="s">
        <v>969</v>
      </c>
      <c r="P633" s="364">
        <f t="shared" si="21"/>
        <v>1</v>
      </c>
      <c r="Q633" s="965" t="str">
        <f>IF(ISNUMBER(P633),IF(P633=100%,"CUMPLIDA",IF(AND(ISNUMBER(L633),ISNUMBER(CGR!$P$4)), IF(L633&lt;CGR!$P$4,"INCUMPLIDA","PROCESO"), "VERIFICAR FECHA")),"SIN VALOR AVANCE")</f>
        <v>CUMPLIDA</v>
      </c>
    </row>
    <row r="634" spans="1:17" ht="165.75" x14ac:dyDescent="0.2">
      <c r="A634" s="987" t="s">
        <v>19</v>
      </c>
      <c r="B634" s="988" t="s">
        <v>13</v>
      </c>
      <c r="C634" s="1263"/>
      <c r="D634" s="1263"/>
      <c r="E634" s="1262"/>
      <c r="F634" s="1262"/>
      <c r="G634" s="362" t="s">
        <v>97</v>
      </c>
      <c r="H634" s="362" t="s">
        <v>98</v>
      </c>
      <c r="I634" s="962" t="s">
        <v>99</v>
      </c>
      <c r="J634" s="967">
        <v>1</v>
      </c>
      <c r="K634" s="1060">
        <v>45323</v>
      </c>
      <c r="L634" s="1060">
        <v>45747</v>
      </c>
      <c r="M634" s="964">
        <f t="shared" si="20"/>
        <v>60.571428571428569</v>
      </c>
      <c r="N634" s="1058">
        <v>0</v>
      </c>
      <c r="O634" s="1011" t="s">
        <v>970</v>
      </c>
      <c r="P634" s="364">
        <f t="shared" si="21"/>
        <v>0</v>
      </c>
      <c r="Q634" s="965" t="str">
        <f>IF(ISNUMBER(P634),IF(P634=100%,"CUMPLIDA",IF(AND(ISNUMBER(L634),ISNUMBER(CGR!$P$4)), IF(L634&lt;CGR!$P$4,"INCUMPLIDA","PROCESO"), "VERIFICAR FECHA")),"SIN VALOR AVANCE")</f>
        <v>PROCESO</v>
      </c>
    </row>
    <row r="635" spans="1:17" ht="135.75" x14ac:dyDescent="0.2">
      <c r="A635" s="987" t="s">
        <v>19</v>
      </c>
      <c r="B635" s="988" t="s">
        <v>13</v>
      </c>
      <c r="C635" s="1263"/>
      <c r="D635" s="1263"/>
      <c r="E635" s="1262"/>
      <c r="F635" s="1262"/>
      <c r="G635" s="362" t="s">
        <v>101</v>
      </c>
      <c r="H635" s="362" t="s">
        <v>101</v>
      </c>
      <c r="I635" s="962" t="s">
        <v>102</v>
      </c>
      <c r="J635" s="967">
        <v>1</v>
      </c>
      <c r="K635" s="1060">
        <v>45323</v>
      </c>
      <c r="L635" s="1060">
        <v>45747</v>
      </c>
      <c r="M635" s="964">
        <f t="shared" si="20"/>
        <v>60.571428571428569</v>
      </c>
      <c r="N635" s="1058">
        <v>0</v>
      </c>
      <c r="O635" s="1011" t="s">
        <v>899</v>
      </c>
      <c r="P635" s="364">
        <f t="shared" si="21"/>
        <v>0</v>
      </c>
      <c r="Q635" s="965" t="str">
        <f>IF(ISNUMBER(P635),IF(P635=100%,"CUMPLIDA",IF(AND(ISNUMBER(L635),ISNUMBER(CGR!$P$4)), IF(L635&lt;CGR!$P$4,"INCUMPLIDA","PROCESO"), "VERIFICAR FECHA")),"SIN VALOR AVANCE")</f>
        <v>PROCESO</v>
      </c>
    </row>
    <row r="636" spans="1:17" ht="165.75" x14ac:dyDescent="0.2">
      <c r="A636" s="987" t="s">
        <v>19</v>
      </c>
      <c r="B636" s="988" t="s">
        <v>13</v>
      </c>
      <c r="C636" s="1263"/>
      <c r="D636" s="1263"/>
      <c r="E636" s="1262"/>
      <c r="F636" s="1262"/>
      <c r="G636" s="362" t="s">
        <v>237</v>
      </c>
      <c r="H636" s="362" t="s">
        <v>238</v>
      </c>
      <c r="I636" s="962" t="s">
        <v>239</v>
      </c>
      <c r="J636" s="967">
        <v>1</v>
      </c>
      <c r="K636" s="1060">
        <v>45231</v>
      </c>
      <c r="L636" s="1060">
        <v>45747</v>
      </c>
      <c r="M636" s="964">
        <f t="shared" si="20"/>
        <v>73.714285714285708</v>
      </c>
      <c r="N636" s="1058">
        <v>0</v>
      </c>
      <c r="O636" s="962" t="s">
        <v>703</v>
      </c>
      <c r="P636" s="364">
        <f t="shared" si="21"/>
        <v>0</v>
      </c>
      <c r="Q636" s="965" t="str">
        <f>IF(ISNUMBER(P636),IF(P636=100%,"CUMPLIDA",IF(AND(ISNUMBER(L636),ISNUMBER(CGR!$P$4)), IF(L636&lt;CGR!$P$4,"INCUMPLIDA","PROCESO"), "VERIFICAR FECHA")),"SIN VALOR AVANCE")</f>
        <v>PROCESO</v>
      </c>
    </row>
    <row r="637" spans="1:17" ht="165.75" x14ac:dyDescent="0.2">
      <c r="A637" s="987" t="s">
        <v>19</v>
      </c>
      <c r="B637" s="988" t="s">
        <v>13</v>
      </c>
      <c r="C637" s="1263"/>
      <c r="D637" s="1263"/>
      <c r="E637" s="1262"/>
      <c r="F637" s="1262"/>
      <c r="G637" s="362" t="s">
        <v>104</v>
      </c>
      <c r="H637" s="362" t="s">
        <v>104</v>
      </c>
      <c r="I637" s="962" t="s">
        <v>247</v>
      </c>
      <c r="J637" s="967">
        <v>1</v>
      </c>
      <c r="K637" s="1060">
        <v>45323</v>
      </c>
      <c r="L637" s="1060">
        <v>45747</v>
      </c>
      <c r="M637" s="964">
        <f t="shared" si="20"/>
        <v>60.571428571428569</v>
      </c>
      <c r="N637" s="1058">
        <v>0</v>
      </c>
      <c r="O637" s="1011" t="s">
        <v>970</v>
      </c>
      <c r="P637" s="364">
        <f t="shared" si="21"/>
        <v>0</v>
      </c>
      <c r="Q637" s="965" t="str">
        <f>IF(ISNUMBER(P637),IF(P637=100%,"CUMPLIDA",IF(AND(ISNUMBER(L637),ISNUMBER(CGR!$P$4)), IF(L637&lt;CGR!$P$4,"INCUMPLIDA","PROCESO"), "VERIFICAR FECHA")),"SIN VALOR AVANCE")</f>
        <v>PROCESO</v>
      </c>
    </row>
    <row r="638" spans="1:17" ht="135.75" x14ac:dyDescent="0.2">
      <c r="A638" s="987" t="s">
        <v>19</v>
      </c>
      <c r="B638" s="988" t="s">
        <v>13</v>
      </c>
      <c r="C638" s="1263"/>
      <c r="D638" s="1263"/>
      <c r="E638" s="1262"/>
      <c r="F638" s="1262"/>
      <c r="G638" s="362" t="s">
        <v>806</v>
      </c>
      <c r="H638" s="362" t="s">
        <v>806</v>
      </c>
      <c r="I638" s="962" t="s">
        <v>107</v>
      </c>
      <c r="J638" s="967">
        <v>1</v>
      </c>
      <c r="K638" s="1060">
        <v>45231</v>
      </c>
      <c r="L638" s="1060">
        <v>45747</v>
      </c>
      <c r="M638" s="964">
        <f t="shared" si="20"/>
        <v>73.714285714285708</v>
      </c>
      <c r="N638" s="1058">
        <v>0</v>
      </c>
      <c r="O638" s="1011" t="s">
        <v>899</v>
      </c>
      <c r="P638" s="364">
        <f t="shared" si="21"/>
        <v>0</v>
      </c>
      <c r="Q638" s="965" t="str">
        <f>IF(ISNUMBER(P638),IF(P638=100%,"CUMPLIDA",IF(AND(ISNUMBER(L638),ISNUMBER(CGR!$P$4)), IF(L638&lt;CGR!$P$4,"INCUMPLIDA","PROCESO"), "VERIFICAR FECHA")),"SIN VALOR AVANCE")</f>
        <v>PROCESO</v>
      </c>
    </row>
    <row r="639" spans="1:17" ht="270.75" x14ac:dyDescent="0.2">
      <c r="A639" s="987" t="s">
        <v>19</v>
      </c>
      <c r="B639" s="988" t="s">
        <v>13</v>
      </c>
      <c r="C639" s="1263"/>
      <c r="D639" s="1263"/>
      <c r="E639" s="1262"/>
      <c r="F639" s="1262"/>
      <c r="G639" s="362" t="s">
        <v>807</v>
      </c>
      <c r="H639" s="362" t="s">
        <v>807</v>
      </c>
      <c r="I639" s="962" t="s">
        <v>531</v>
      </c>
      <c r="J639" s="967">
        <v>1</v>
      </c>
      <c r="K639" s="1060">
        <v>45231</v>
      </c>
      <c r="L639" s="1060">
        <v>45808</v>
      </c>
      <c r="M639" s="964">
        <f t="shared" si="20"/>
        <v>82.428571428571431</v>
      </c>
      <c r="N639" s="1058">
        <v>0</v>
      </c>
      <c r="O639" s="1011" t="s">
        <v>969</v>
      </c>
      <c r="P639" s="364">
        <f t="shared" si="21"/>
        <v>0</v>
      </c>
      <c r="Q639" s="965" t="str">
        <f>IF(ISNUMBER(P639),IF(P639=100%,"CUMPLIDA",IF(AND(ISNUMBER(L639),ISNUMBER(CGR!$P$4)), IF(L639&lt;CGR!$P$4,"INCUMPLIDA","PROCESO"), "VERIFICAR FECHA")),"SIN VALOR AVANCE")</f>
        <v>PROCESO</v>
      </c>
    </row>
    <row r="640" spans="1:17" ht="135.75" x14ac:dyDescent="0.2">
      <c r="A640" s="987" t="s">
        <v>19</v>
      </c>
      <c r="B640" s="988" t="s">
        <v>13</v>
      </c>
      <c r="C640" s="1263"/>
      <c r="D640" s="1263"/>
      <c r="E640" s="1262"/>
      <c r="F640" s="1262"/>
      <c r="G640" s="362" t="s">
        <v>110</v>
      </c>
      <c r="H640" s="362" t="s">
        <v>111</v>
      </c>
      <c r="I640" s="962" t="s">
        <v>112</v>
      </c>
      <c r="J640" s="967">
        <v>10</v>
      </c>
      <c r="K640" s="1060">
        <v>45809</v>
      </c>
      <c r="L640" s="1060">
        <v>46568</v>
      </c>
      <c r="M640" s="964">
        <f t="shared" si="20"/>
        <v>108.42857142857143</v>
      </c>
      <c r="N640" s="1058">
        <v>0</v>
      </c>
      <c r="O640" s="1011" t="s">
        <v>899</v>
      </c>
      <c r="P640" s="364">
        <f t="shared" si="21"/>
        <v>0</v>
      </c>
      <c r="Q640" s="965" t="str">
        <f>IF(ISNUMBER(P640),IF(P640=100%,"CUMPLIDA",IF(AND(ISNUMBER(L640),ISNUMBER(CGR!$P$4)), IF(L640&lt;CGR!$P$4,"INCUMPLIDA","PROCESO"), "VERIFICAR FECHA")),"SIN VALOR AVANCE")</f>
        <v>PROCESO</v>
      </c>
    </row>
    <row r="641" spans="1:17" ht="165.75" x14ac:dyDescent="0.2">
      <c r="A641" s="987" t="s">
        <v>19</v>
      </c>
      <c r="B641" s="988" t="s">
        <v>13</v>
      </c>
      <c r="C641" s="1263"/>
      <c r="D641" s="1263"/>
      <c r="E641" s="1262"/>
      <c r="F641" s="1262"/>
      <c r="G641" s="362" t="s">
        <v>114</v>
      </c>
      <c r="H641" s="362" t="s">
        <v>115</v>
      </c>
      <c r="I641" s="962" t="s">
        <v>116</v>
      </c>
      <c r="J641" s="967">
        <v>1</v>
      </c>
      <c r="K641" s="1060">
        <v>45809</v>
      </c>
      <c r="L641" s="1060">
        <v>46568</v>
      </c>
      <c r="M641" s="964">
        <f>(L641-K641)/7</f>
        <v>108.42857142857143</v>
      </c>
      <c r="N641" s="1058">
        <v>0</v>
      </c>
      <c r="O641" s="1011" t="s">
        <v>970</v>
      </c>
      <c r="P641" s="364">
        <f t="shared" si="21"/>
        <v>0</v>
      </c>
      <c r="Q641" s="965" t="str">
        <f>IF(ISNUMBER(P641),IF(P641=100%,"CUMPLIDA",IF(AND(ISNUMBER(L641),ISNUMBER(CGR!$P$4)), IF(L641&lt;CGR!$P$4,"INCUMPLIDA","PROCESO"), "VERIFICAR FECHA")),"SIN VALOR AVANCE")</f>
        <v>PROCESO</v>
      </c>
    </row>
    <row r="642" spans="1:17" ht="270.75" x14ac:dyDescent="0.2">
      <c r="A642" s="987" t="s">
        <v>19</v>
      </c>
      <c r="B642" s="988" t="s">
        <v>13</v>
      </c>
      <c r="C642" s="1263"/>
      <c r="D642" s="1263"/>
      <c r="E642" s="1262"/>
      <c r="F642" s="1262"/>
      <c r="G642" s="362" t="s">
        <v>117</v>
      </c>
      <c r="H642" s="362" t="s">
        <v>118</v>
      </c>
      <c r="I642" s="962" t="s">
        <v>119</v>
      </c>
      <c r="J642" s="967">
        <v>2</v>
      </c>
      <c r="K642" s="1060">
        <v>45809</v>
      </c>
      <c r="L642" s="1060">
        <v>46568</v>
      </c>
      <c r="M642" s="964">
        <f t="shared" si="20"/>
        <v>108.42857142857143</v>
      </c>
      <c r="N642" s="1058">
        <v>0</v>
      </c>
      <c r="O642" s="1011" t="s">
        <v>969</v>
      </c>
      <c r="P642" s="364">
        <f t="shared" si="21"/>
        <v>0</v>
      </c>
      <c r="Q642" s="965" t="str">
        <f>IF(ISNUMBER(P642),IF(P642=100%,"CUMPLIDA",IF(AND(ISNUMBER(L642),ISNUMBER(CGR!$P$4)), IF(L642&lt;CGR!$P$4,"INCUMPLIDA","PROCESO"), "VERIFICAR FECHA")),"SIN VALOR AVANCE")</f>
        <v>PROCESO</v>
      </c>
    </row>
    <row r="643" spans="1:17" ht="330.75" x14ac:dyDescent="0.2">
      <c r="A643" s="987" t="s">
        <v>19</v>
      </c>
      <c r="B643" s="988" t="s">
        <v>13</v>
      </c>
      <c r="C643" s="1263" t="s">
        <v>971</v>
      </c>
      <c r="D643" s="1263" t="s">
        <v>972</v>
      </c>
      <c r="E643" s="1262" t="s">
        <v>973</v>
      </c>
      <c r="F643" s="1269" t="s">
        <v>974</v>
      </c>
      <c r="G643" s="1262" t="s">
        <v>800</v>
      </c>
      <c r="H643" s="1008" t="s">
        <v>699</v>
      </c>
      <c r="I643" s="962" t="s">
        <v>164</v>
      </c>
      <c r="J643" s="963">
        <v>1</v>
      </c>
      <c r="K643" s="1057">
        <v>44044</v>
      </c>
      <c r="L643" s="1057">
        <v>44196</v>
      </c>
      <c r="M643" s="964">
        <f t="shared" si="20"/>
        <v>21.714285714285715</v>
      </c>
      <c r="N643" s="1058">
        <v>1</v>
      </c>
      <c r="O643" s="962" t="s">
        <v>975</v>
      </c>
      <c r="P643" s="364">
        <f t="shared" si="21"/>
        <v>1</v>
      </c>
      <c r="Q643" s="965" t="str">
        <f>IF(ISNUMBER(P643),IF(P643=100%,"CUMPLIDA",IF(AND(ISNUMBER(L643),ISNUMBER(CGR!$P$4)), IF(L643&lt;CGR!$P$4,"INCUMPLIDA","PROCESO"), "VERIFICAR FECHA")),"SIN VALOR AVANCE")</f>
        <v>CUMPLIDA</v>
      </c>
    </row>
    <row r="644" spans="1:17" ht="135.75" x14ac:dyDescent="0.2">
      <c r="A644" s="987" t="s">
        <v>19</v>
      </c>
      <c r="B644" s="988" t="s">
        <v>13</v>
      </c>
      <c r="C644" s="1263"/>
      <c r="D644" s="1263"/>
      <c r="E644" s="1262"/>
      <c r="F644" s="1269"/>
      <c r="G644" s="1262"/>
      <c r="H644" s="1008" t="s">
        <v>682</v>
      </c>
      <c r="I644" s="962" t="s">
        <v>683</v>
      </c>
      <c r="J644" s="963">
        <v>1</v>
      </c>
      <c r="K644" s="1057">
        <v>45231</v>
      </c>
      <c r="L644" s="1057">
        <v>45504</v>
      </c>
      <c r="M644" s="964">
        <f t="shared" si="20"/>
        <v>39</v>
      </c>
      <c r="N644" s="1058">
        <v>1</v>
      </c>
      <c r="O644" s="1011" t="s">
        <v>802</v>
      </c>
      <c r="P644" s="364">
        <f t="shared" si="21"/>
        <v>1</v>
      </c>
      <c r="Q644" s="965" t="str">
        <f>IF(ISNUMBER(P644),IF(P644=100%,"CUMPLIDA",IF(AND(ISNUMBER(L644),ISNUMBER(CGR!$P$4)), IF(L644&lt;CGR!$P$4,"INCUMPLIDA","PROCESO"), "VERIFICAR FECHA")),"SIN VALOR AVANCE")</f>
        <v>CUMPLIDA</v>
      </c>
    </row>
    <row r="645" spans="1:17" ht="409.5" x14ac:dyDescent="0.2">
      <c r="A645" s="987" t="s">
        <v>19</v>
      </c>
      <c r="B645" s="988" t="s">
        <v>13</v>
      </c>
      <c r="C645" s="1263"/>
      <c r="D645" s="1263"/>
      <c r="E645" s="1262"/>
      <c r="F645" s="1269"/>
      <c r="G645" s="1262"/>
      <c r="H645" s="1008" t="s">
        <v>685</v>
      </c>
      <c r="I645" s="962" t="s">
        <v>686</v>
      </c>
      <c r="J645" s="963">
        <v>1</v>
      </c>
      <c r="K645" s="1057">
        <v>45231</v>
      </c>
      <c r="L645" s="1057">
        <v>45504</v>
      </c>
      <c r="M645" s="964">
        <f>(L645-K645)/7</f>
        <v>39</v>
      </c>
      <c r="N645" s="1058">
        <v>1</v>
      </c>
      <c r="O645" s="1011" t="s">
        <v>839</v>
      </c>
      <c r="P645" s="364">
        <f t="shared" si="21"/>
        <v>1</v>
      </c>
      <c r="Q645" s="965" t="str">
        <f>IF(ISNUMBER(P645),IF(P645=100%,"CUMPLIDA",IF(AND(ISNUMBER(L645),ISNUMBER(CGR!$P$4)), IF(L645&lt;CGR!$P$4,"INCUMPLIDA","PROCESO"), "VERIFICAR FECHA")),"SIN VALOR AVANCE")</f>
        <v>CUMPLIDA</v>
      </c>
    </row>
    <row r="646" spans="1:17" ht="225.75" x14ac:dyDescent="0.2">
      <c r="A646" s="987" t="s">
        <v>19</v>
      </c>
      <c r="B646" s="988" t="s">
        <v>13</v>
      </c>
      <c r="C646" s="1263"/>
      <c r="D646" s="1263"/>
      <c r="E646" s="1262"/>
      <c r="F646" s="1269"/>
      <c r="G646" s="362" t="s">
        <v>97</v>
      </c>
      <c r="H646" s="362" t="s">
        <v>98</v>
      </c>
      <c r="I646" s="962" t="s">
        <v>99</v>
      </c>
      <c r="J646" s="967">
        <v>1</v>
      </c>
      <c r="K646" s="1060">
        <v>45323</v>
      </c>
      <c r="L646" s="1060">
        <v>45747</v>
      </c>
      <c r="M646" s="964">
        <f t="shared" si="20"/>
        <v>60.571428571428569</v>
      </c>
      <c r="N646" s="1058">
        <v>0</v>
      </c>
      <c r="O646" s="1011" t="s">
        <v>898</v>
      </c>
      <c r="P646" s="364">
        <f t="shared" si="21"/>
        <v>0</v>
      </c>
      <c r="Q646" s="965" t="str">
        <f>IF(ISNUMBER(P646),IF(P646=100%,"CUMPLIDA",IF(AND(ISNUMBER(L646),ISNUMBER(CGR!$P$4)), IF(L646&lt;CGR!$P$4,"INCUMPLIDA","PROCESO"), "VERIFICAR FECHA")),"SIN VALOR AVANCE")</f>
        <v>PROCESO</v>
      </c>
    </row>
    <row r="647" spans="1:17" ht="135.75" x14ac:dyDescent="0.2">
      <c r="A647" s="987" t="s">
        <v>19</v>
      </c>
      <c r="B647" s="988" t="s">
        <v>13</v>
      </c>
      <c r="C647" s="1263"/>
      <c r="D647" s="1263"/>
      <c r="E647" s="1262"/>
      <c r="F647" s="1269"/>
      <c r="G647" s="362" t="s">
        <v>101</v>
      </c>
      <c r="H647" s="362" t="s">
        <v>101</v>
      </c>
      <c r="I647" s="962" t="s">
        <v>102</v>
      </c>
      <c r="J647" s="967">
        <v>1</v>
      </c>
      <c r="K647" s="1060">
        <v>45323</v>
      </c>
      <c r="L647" s="1060">
        <v>45747</v>
      </c>
      <c r="M647" s="964">
        <f t="shared" si="20"/>
        <v>60.571428571428569</v>
      </c>
      <c r="N647" s="1058">
        <v>0</v>
      </c>
      <c r="O647" s="1011" t="s">
        <v>899</v>
      </c>
      <c r="P647" s="364">
        <f t="shared" si="21"/>
        <v>0</v>
      </c>
      <c r="Q647" s="965" t="str">
        <f>IF(ISNUMBER(P647),IF(P647=100%,"CUMPLIDA",IF(AND(ISNUMBER(L647),ISNUMBER(CGR!$P$4)), IF(L647&lt;CGR!$P$4,"INCUMPLIDA","PROCESO"), "VERIFICAR FECHA")),"SIN VALOR AVANCE")</f>
        <v>PROCESO</v>
      </c>
    </row>
    <row r="648" spans="1:17" ht="165.75" x14ac:dyDescent="0.2">
      <c r="A648" s="987" t="s">
        <v>19</v>
      </c>
      <c r="B648" s="988" t="s">
        <v>13</v>
      </c>
      <c r="C648" s="1263"/>
      <c r="D648" s="1263"/>
      <c r="E648" s="1262"/>
      <c r="F648" s="1269"/>
      <c r="G648" s="362" t="s">
        <v>237</v>
      </c>
      <c r="H648" s="362" t="s">
        <v>238</v>
      </c>
      <c r="I648" s="962" t="s">
        <v>239</v>
      </c>
      <c r="J648" s="967">
        <v>1</v>
      </c>
      <c r="K648" s="1060">
        <v>45231</v>
      </c>
      <c r="L648" s="1060">
        <v>45747</v>
      </c>
      <c r="M648" s="964">
        <f t="shared" si="20"/>
        <v>73.714285714285708</v>
      </c>
      <c r="N648" s="1058">
        <v>0</v>
      </c>
      <c r="O648" s="962" t="s">
        <v>703</v>
      </c>
      <c r="P648" s="364">
        <f t="shared" si="21"/>
        <v>0</v>
      </c>
      <c r="Q648" s="965" t="str">
        <f>IF(ISNUMBER(P648),IF(P648=100%,"CUMPLIDA",IF(AND(ISNUMBER(L648),ISNUMBER(CGR!$P$4)), IF(L648&lt;CGR!$P$4,"INCUMPLIDA","PROCESO"), "VERIFICAR FECHA")),"SIN VALOR AVANCE")</f>
        <v>PROCESO</v>
      </c>
    </row>
    <row r="649" spans="1:17" ht="225.75" x14ac:dyDescent="0.2">
      <c r="A649" s="987" t="s">
        <v>19</v>
      </c>
      <c r="B649" s="988" t="s">
        <v>13</v>
      </c>
      <c r="C649" s="1263"/>
      <c r="D649" s="1263"/>
      <c r="E649" s="1262"/>
      <c r="F649" s="1269"/>
      <c r="G649" s="362" t="s">
        <v>104</v>
      </c>
      <c r="H649" s="362" t="s">
        <v>104</v>
      </c>
      <c r="I649" s="962" t="s">
        <v>247</v>
      </c>
      <c r="J649" s="967">
        <v>1</v>
      </c>
      <c r="K649" s="1060">
        <v>45323</v>
      </c>
      <c r="L649" s="1060">
        <v>45747</v>
      </c>
      <c r="M649" s="964">
        <f t="shared" si="20"/>
        <v>60.571428571428569</v>
      </c>
      <c r="N649" s="1058">
        <v>0</v>
      </c>
      <c r="O649" s="1011" t="s">
        <v>898</v>
      </c>
      <c r="P649" s="364">
        <f t="shared" si="21"/>
        <v>0</v>
      </c>
      <c r="Q649" s="965" t="str">
        <f>IF(ISNUMBER(P649),IF(P649=100%,"CUMPLIDA",IF(AND(ISNUMBER(L649),ISNUMBER(CGR!$P$4)), IF(L649&lt;CGR!$P$4,"INCUMPLIDA","PROCESO"), "VERIFICAR FECHA")),"SIN VALOR AVANCE")</f>
        <v>PROCESO</v>
      </c>
    </row>
    <row r="650" spans="1:17" ht="135.75" x14ac:dyDescent="0.2">
      <c r="A650" s="987" t="s">
        <v>19</v>
      </c>
      <c r="B650" s="988" t="s">
        <v>13</v>
      </c>
      <c r="C650" s="1263"/>
      <c r="D650" s="1263"/>
      <c r="E650" s="1262"/>
      <c r="F650" s="1269"/>
      <c r="G650" s="362" t="s">
        <v>806</v>
      </c>
      <c r="H650" s="362" t="s">
        <v>806</v>
      </c>
      <c r="I650" s="962" t="s">
        <v>107</v>
      </c>
      <c r="J650" s="967">
        <v>1</v>
      </c>
      <c r="K650" s="1060">
        <v>45231</v>
      </c>
      <c r="L650" s="1060">
        <v>45747</v>
      </c>
      <c r="M650" s="964">
        <f t="shared" si="20"/>
        <v>73.714285714285708</v>
      </c>
      <c r="N650" s="1058">
        <v>0</v>
      </c>
      <c r="O650" s="1011" t="s">
        <v>899</v>
      </c>
      <c r="P650" s="364">
        <f t="shared" si="21"/>
        <v>0</v>
      </c>
      <c r="Q650" s="965" t="str">
        <f>IF(ISNUMBER(P650),IF(P650=100%,"CUMPLIDA",IF(AND(ISNUMBER(L650),ISNUMBER(CGR!$P$4)), IF(L650&lt;CGR!$P$4,"INCUMPLIDA","PROCESO"), "VERIFICAR FECHA")),"SIN VALOR AVANCE")</f>
        <v>PROCESO</v>
      </c>
    </row>
    <row r="651" spans="1:17" ht="345.75" x14ac:dyDescent="0.2">
      <c r="A651" s="987" t="s">
        <v>19</v>
      </c>
      <c r="B651" s="988" t="s">
        <v>13</v>
      </c>
      <c r="C651" s="1263"/>
      <c r="D651" s="1263"/>
      <c r="E651" s="1262"/>
      <c r="F651" s="1269"/>
      <c r="G651" s="362" t="s">
        <v>807</v>
      </c>
      <c r="H651" s="362" t="s">
        <v>807</v>
      </c>
      <c r="I651" s="962" t="s">
        <v>531</v>
      </c>
      <c r="J651" s="967">
        <v>1</v>
      </c>
      <c r="K651" s="1060">
        <v>45231</v>
      </c>
      <c r="L651" s="1060">
        <v>45808</v>
      </c>
      <c r="M651" s="964">
        <f t="shared" si="20"/>
        <v>82.428571428571431</v>
      </c>
      <c r="N651" s="1058">
        <v>0</v>
      </c>
      <c r="O651" s="1011" t="s">
        <v>803</v>
      </c>
      <c r="P651" s="364">
        <f t="shared" si="21"/>
        <v>0</v>
      </c>
      <c r="Q651" s="965" t="str">
        <f>IF(ISNUMBER(P651),IF(P651=100%,"CUMPLIDA",IF(AND(ISNUMBER(L651),ISNUMBER(CGR!$P$4)), IF(L651&lt;CGR!$P$4,"INCUMPLIDA","PROCESO"), "VERIFICAR FECHA")),"SIN VALOR AVANCE")</f>
        <v>PROCESO</v>
      </c>
    </row>
    <row r="652" spans="1:17" ht="240.75" x14ac:dyDescent="0.2">
      <c r="A652" s="987" t="s">
        <v>19</v>
      </c>
      <c r="B652" s="988" t="s">
        <v>13</v>
      </c>
      <c r="C652" s="1263"/>
      <c r="D652" s="1263"/>
      <c r="E652" s="1262"/>
      <c r="F652" s="1269"/>
      <c r="G652" s="362" t="s">
        <v>110</v>
      </c>
      <c r="H652" s="362" t="s">
        <v>111</v>
      </c>
      <c r="I652" s="962" t="s">
        <v>112</v>
      </c>
      <c r="J652" s="967">
        <v>7</v>
      </c>
      <c r="K652" s="1060">
        <v>46024</v>
      </c>
      <c r="L652" s="1060">
        <v>46660</v>
      </c>
      <c r="M652" s="964">
        <f t="shared" si="20"/>
        <v>90.857142857142861</v>
      </c>
      <c r="N652" s="1058">
        <v>0</v>
      </c>
      <c r="O652" s="1011" t="s">
        <v>842</v>
      </c>
      <c r="P652" s="364">
        <f t="shared" si="21"/>
        <v>0</v>
      </c>
      <c r="Q652" s="965" t="str">
        <f>IF(ISNUMBER(P652),IF(P652=100%,"CUMPLIDA",IF(AND(ISNUMBER(L652),ISNUMBER(CGR!$P$4)), IF(L652&lt;CGR!$P$4,"INCUMPLIDA","PROCESO"), "VERIFICAR FECHA")),"SIN VALOR AVANCE")</f>
        <v>PROCESO</v>
      </c>
    </row>
    <row r="653" spans="1:17" ht="240.75" x14ac:dyDescent="0.2">
      <c r="A653" s="987" t="s">
        <v>19</v>
      </c>
      <c r="B653" s="988" t="s">
        <v>13</v>
      </c>
      <c r="C653" s="1263"/>
      <c r="D653" s="1263"/>
      <c r="E653" s="1262"/>
      <c r="F653" s="1269"/>
      <c r="G653" s="362" t="s">
        <v>114</v>
      </c>
      <c r="H653" s="362" t="s">
        <v>115</v>
      </c>
      <c r="I653" s="962" t="s">
        <v>116</v>
      </c>
      <c r="J653" s="967">
        <v>1</v>
      </c>
      <c r="K653" s="1060">
        <v>46024</v>
      </c>
      <c r="L653" s="1060">
        <v>46660</v>
      </c>
      <c r="M653" s="964">
        <f t="shared" si="20"/>
        <v>90.857142857142861</v>
      </c>
      <c r="N653" s="1058">
        <v>0</v>
      </c>
      <c r="O653" s="1011" t="s">
        <v>820</v>
      </c>
      <c r="P653" s="364">
        <f t="shared" si="21"/>
        <v>0</v>
      </c>
      <c r="Q653" s="965" t="str">
        <f>IF(ISNUMBER(P653),IF(P653=100%,"CUMPLIDA",IF(AND(ISNUMBER(L653),ISNUMBER(CGR!$P$4)), IF(L653&lt;CGR!$P$4,"INCUMPLIDA","PROCESO"), "VERIFICAR FECHA")),"SIN VALOR AVANCE")</f>
        <v>PROCESO</v>
      </c>
    </row>
    <row r="654" spans="1:17" ht="409.5" x14ac:dyDescent="0.2">
      <c r="A654" s="987" t="s">
        <v>19</v>
      </c>
      <c r="B654" s="988" t="s">
        <v>13</v>
      </c>
      <c r="C654" s="1263"/>
      <c r="D654" s="1263"/>
      <c r="E654" s="1262"/>
      <c r="F654" s="1269"/>
      <c r="G654" s="362" t="s">
        <v>117</v>
      </c>
      <c r="H654" s="362" t="s">
        <v>118</v>
      </c>
      <c r="I654" s="962" t="s">
        <v>119</v>
      </c>
      <c r="J654" s="967">
        <v>2</v>
      </c>
      <c r="K654" s="1060">
        <v>46024</v>
      </c>
      <c r="L654" s="1060">
        <v>46660</v>
      </c>
      <c r="M654" s="964">
        <f t="shared" si="20"/>
        <v>90.857142857142861</v>
      </c>
      <c r="N654" s="1058">
        <v>0</v>
      </c>
      <c r="O654" s="1011" t="s">
        <v>821</v>
      </c>
      <c r="P654" s="364">
        <f t="shared" si="21"/>
        <v>0</v>
      </c>
      <c r="Q654" s="965" t="str">
        <f>IF(ISNUMBER(P654),IF(P654=100%,"CUMPLIDA",IF(AND(ISNUMBER(L654),ISNUMBER(CGR!$P$4)), IF(L654&lt;CGR!$P$4,"INCUMPLIDA","PROCESO"), "VERIFICAR FECHA")),"SIN VALOR AVANCE")</f>
        <v>PROCESO</v>
      </c>
    </row>
    <row r="655" spans="1:17" ht="240.75" customHeight="1" x14ac:dyDescent="0.2">
      <c r="A655" s="987" t="s">
        <v>19</v>
      </c>
      <c r="B655" s="988" t="s">
        <v>13</v>
      </c>
      <c r="C655" s="1263" t="s">
        <v>976</v>
      </c>
      <c r="D655" s="1263" t="s">
        <v>977</v>
      </c>
      <c r="E655" s="1262" t="s">
        <v>978</v>
      </c>
      <c r="F655" s="1262" t="s">
        <v>979</v>
      </c>
      <c r="G655" s="1262" t="s">
        <v>800</v>
      </c>
      <c r="H655" s="1008" t="s">
        <v>699</v>
      </c>
      <c r="I655" s="962" t="s">
        <v>164</v>
      </c>
      <c r="J655" s="963">
        <v>1</v>
      </c>
      <c r="K655" s="1057">
        <v>44044</v>
      </c>
      <c r="L655" s="1057">
        <v>44196</v>
      </c>
      <c r="M655" s="964">
        <f t="shared" si="20"/>
        <v>21.714285714285715</v>
      </c>
      <c r="N655" s="1058">
        <v>1</v>
      </c>
      <c r="O655" s="962" t="s">
        <v>846</v>
      </c>
      <c r="P655" s="364">
        <f t="shared" si="21"/>
        <v>1</v>
      </c>
      <c r="Q655" s="965" t="str">
        <f>IF(ISNUMBER(P655),IF(P655=100%,"CUMPLIDA",IF(AND(ISNUMBER(L655),ISNUMBER(CGR!$P$4)), IF(L655&lt;CGR!$P$4,"INCUMPLIDA","PROCESO"), "VERIFICAR FECHA")),"SIN VALOR AVANCE")</f>
        <v>CUMPLIDA</v>
      </c>
    </row>
    <row r="656" spans="1:17" ht="135.75" x14ac:dyDescent="0.2">
      <c r="A656" s="987" t="s">
        <v>19</v>
      </c>
      <c r="B656" s="988" t="s">
        <v>13</v>
      </c>
      <c r="C656" s="1263"/>
      <c r="D656" s="1263"/>
      <c r="E656" s="1262"/>
      <c r="F656" s="1262"/>
      <c r="G656" s="1262"/>
      <c r="H656" s="1008" t="s">
        <v>682</v>
      </c>
      <c r="I656" s="962" t="s">
        <v>683</v>
      </c>
      <c r="J656" s="963">
        <v>1</v>
      </c>
      <c r="K656" s="1057">
        <v>45231</v>
      </c>
      <c r="L656" s="1057">
        <v>45504</v>
      </c>
      <c r="M656" s="964">
        <f t="shared" si="20"/>
        <v>39</v>
      </c>
      <c r="N656" s="1058">
        <v>1</v>
      </c>
      <c r="O656" s="1011" t="s">
        <v>802</v>
      </c>
      <c r="P656" s="364">
        <f t="shared" si="21"/>
        <v>1</v>
      </c>
      <c r="Q656" s="965" t="str">
        <f>IF(ISNUMBER(P656),IF(P656=100%,"CUMPLIDA",IF(AND(ISNUMBER(L656),ISNUMBER(CGR!$P$4)), IF(L656&lt;CGR!$P$4,"INCUMPLIDA","PROCESO"), "VERIFICAR FECHA")),"SIN VALOR AVANCE")</f>
        <v>CUMPLIDA</v>
      </c>
    </row>
    <row r="657" spans="1:17" ht="409.5" x14ac:dyDescent="0.2">
      <c r="A657" s="987" t="s">
        <v>19</v>
      </c>
      <c r="B657" s="988" t="s">
        <v>13</v>
      </c>
      <c r="C657" s="1263"/>
      <c r="D657" s="1263"/>
      <c r="E657" s="1262"/>
      <c r="F657" s="1262"/>
      <c r="G657" s="1262"/>
      <c r="H657" s="1008" t="s">
        <v>685</v>
      </c>
      <c r="I657" s="962" t="s">
        <v>686</v>
      </c>
      <c r="J657" s="963">
        <v>1</v>
      </c>
      <c r="K657" s="1057">
        <v>45231</v>
      </c>
      <c r="L657" s="1057">
        <v>45504</v>
      </c>
      <c r="M657" s="964">
        <f t="shared" si="20"/>
        <v>39</v>
      </c>
      <c r="N657" s="1058">
        <v>1</v>
      </c>
      <c r="O657" s="1011" t="s">
        <v>839</v>
      </c>
      <c r="P657" s="364">
        <f t="shared" si="21"/>
        <v>1</v>
      </c>
      <c r="Q657" s="965" t="str">
        <f>IF(ISNUMBER(P657),IF(P657=100%,"CUMPLIDA",IF(AND(ISNUMBER(L657),ISNUMBER(CGR!$P$4)), IF(L657&lt;CGR!$P$4,"INCUMPLIDA","PROCESO"), "VERIFICAR FECHA")),"SIN VALOR AVANCE")</f>
        <v>CUMPLIDA</v>
      </c>
    </row>
    <row r="658" spans="1:17" ht="225.75" x14ac:dyDescent="0.2">
      <c r="A658" s="987" t="s">
        <v>19</v>
      </c>
      <c r="B658" s="988" t="s">
        <v>13</v>
      </c>
      <c r="C658" s="1263"/>
      <c r="D658" s="1263"/>
      <c r="E658" s="1262"/>
      <c r="F658" s="1262"/>
      <c r="G658" s="362" t="s">
        <v>97</v>
      </c>
      <c r="H658" s="362" t="s">
        <v>98</v>
      </c>
      <c r="I658" s="962" t="s">
        <v>99</v>
      </c>
      <c r="J658" s="967">
        <v>1</v>
      </c>
      <c r="K658" s="1060">
        <v>45323</v>
      </c>
      <c r="L658" s="1060">
        <v>45747</v>
      </c>
      <c r="M658" s="964">
        <f t="shared" si="20"/>
        <v>60.571428571428569</v>
      </c>
      <c r="N658" s="1058">
        <v>0</v>
      </c>
      <c r="O658" s="1011" t="s">
        <v>840</v>
      </c>
      <c r="P658" s="364">
        <f t="shared" si="21"/>
        <v>0</v>
      </c>
      <c r="Q658" s="965" t="str">
        <f>IF(ISNUMBER(P658),IF(P658=100%,"CUMPLIDA",IF(AND(ISNUMBER(L658),ISNUMBER(CGR!$P$4)), IF(L658&lt;CGR!$P$4,"INCUMPLIDA","PROCESO"), "VERIFICAR FECHA")),"SIN VALOR AVANCE")</f>
        <v>PROCESO</v>
      </c>
    </row>
    <row r="659" spans="1:17" ht="165.75" x14ac:dyDescent="0.2">
      <c r="A659" s="987" t="s">
        <v>19</v>
      </c>
      <c r="B659" s="988" t="s">
        <v>13</v>
      </c>
      <c r="C659" s="1263"/>
      <c r="D659" s="1263"/>
      <c r="E659" s="1262"/>
      <c r="F659" s="1262"/>
      <c r="G659" s="362" t="s">
        <v>101</v>
      </c>
      <c r="H659" s="362" t="s">
        <v>101</v>
      </c>
      <c r="I659" s="962" t="s">
        <v>102</v>
      </c>
      <c r="J659" s="967">
        <v>1</v>
      </c>
      <c r="K659" s="1060">
        <v>45323</v>
      </c>
      <c r="L659" s="1060">
        <v>45747</v>
      </c>
      <c r="M659" s="964">
        <f t="shared" si="20"/>
        <v>60.571428571428569</v>
      </c>
      <c r="N659" s="1058">
        <v>0</v>
      </c>
      <c r="O659" s="1011" t="s">
        <v>856</v>
      </c>
      <c r="P659" s="364">
        <f t="shared" si="21"/>
        <v>0</v>
      </c>
      <c r="Q659" s="965" t="str">
        <f>IF(ISNUMBER(P659),IF(P659=100%,"CUMPLIDA",IF(AND(ISNUMBER(L659),ISNUMBER(CGR!$P$4)), IF(L659&lt;CGR!$P$4,"INCUMPLIDA","PROCESO"), "VERIFICAR FECHA")),"SIN VALOR AVANCE")</f>
        <v>PROCESO</v>
      </c>
    </row>
    <row r="660" spans="1:17" ht="165.75" x14ac:dyDescent="0.2">
      <c r="A660" s="987" t="s">
        <v>19</v>
      </c>
      <c r="B660" s="988" t="s">
        <v>13</v>
      </c>
      <c r="C660" s="1263"/>
      <c r="D660" s="1263"/>
      <c r="E660" s="1262"/>
      <c r="F660" s="1262"/>
      <c r="G660" s="362" t="s">
        <v>237</v>
      </c>
      <c r="H660" s="362" t="s">
        <v>238</v>
      </c>
      <c r="I660" s="962" t="s">
        <v>239</v>
      </c>
      <c r="J660" s="967">
        <v>1</v>
      </c>
      <c r="K660" s="1060">
        <v>45231</v>
      </c>
      <c r="L660" s="1060">
        <v>45747</v>
      </c>
      <c r="M660" s="964">
        <f t="shared" ref="M660:M676" si="22">(L660-K660)/7</f>
        <v>73.714285714285708</v>
      </c>
      <c r="N660" s="1058">
        <v>0</v>
      </c>
      <c r="O660" s="962" t="s">
        <v>703</v>
      </c>
      <c r="P660" s="364">
        <f t="shared" si="21"/>
        <v>0</v>
      </c>
      <c r="Q660" s="965" t="str">
        <f>IF(ISNUMBER(P660),IF(P660=100%,"CUMPLIDA",IF(AND(ISNUMBER(L660),ISNUMBER(CGR!$P$4)), IF(L660&lt;CGR!$P$4,"INCUMPLIDA","PROCESO"), "VERIFICAR FECHA")),"SIN VALOR AVANCE")</f>
        <v>PROCESO</v>
      </c>
    </row>
    <row r="661" spans="1:17" ht="240.75" x14ac:dyDescent="0.2">
      <c r="A661" s="987" t="s">
        <v>19</v>
      </c>
      <c r="B661" s="988" t="s">
        <v>13</v>
      </c>
      <c r="C661" s="1263"/>
      <c r="D661" s="1263"/>
      <c r="E661" s="1262"/>
      <c r="F661" s="1262"/>
      <c r="G661" s="362" t="s">
        <v>104</v>
      </c>
      <c r="H661" s="362" t="s">
        <v>104</v>
      </c>
      <c r="I661" s="962" t="s">
        <v>247</v>
      </c>
      <c r="J661" s="967">
        <v>1</v>
      </c>
      <c r="K661" s="1060">
        <v>45323</v>
      </c>
      <c r="L661" s="1060">
        <v>45747</v>
      </c>
      <c r="M661" s="964">
        <f t="shared" si="22"/>
        <v>60.571428571428569</v>
      </c>
      <c r="N661" s="1058">
        <v>0</v>
      </c>
      <c r="O661" s="1011" t="s">
        <v>841</v>
      </c>
      <c r="P661" s="364">
        <f t="shared" si="21"/>
        <v>0</v>
      </c>
      <c r="Q661" s="965" t="str">
        <f>IF(ISNUMBER(P661),IF(P661=100%,"CUMPLIDA",IF(AND(ISNUMBER(L661),ISNUMBER(CGR!$P$4)), IF(L661&lt;CGR!$P$4,"INCUMPLIDA","PROCESO"), "VERIFICAR FECHA")),"SIN VALOR AVANCE")</f>
        <v>PROCESO</v>
      </c>
    </row>
    <row r="662" spans="1:17" ht="135" x14ac:dyDescent="0.2">
      <c r="A662" s="987" t="s">
        <v>19</v>
      </c>
      <c r="B662" s="988" t="s">
        <v>13</v>
      </c>
      <c r="C662" s="1263"/>
      <c r="D662" s="1263"/>
      <c r="E662" s="1262"/>
      <c r="F662" s="1262"/>
      <c r="G662" s="362" t="s">
        <v>806</v>
      </c>
      <c r="H662" s="362" t="s">
        <v>806</v>
      </c>
      <c r="I662" s="962" t="s">
        <v>107</v>
      </c>
      <c r="J662" s="967">
        <v>1</v>
      </c>
      <c r="K662" s="1060">
        <v>45231</v>
      </c>
      <c r="L662" s="1060">
        <v>45747</v>
      </c>
      <c r="M662" s="964">
        <f t="shared" si="22"/>
        <v>73.714285714285708</v>
      </c>
      <c r="N662" s="1058">
        <v>0</v>
      </c>
      <c r="O662" s="962" t="s">
        <v>980</v>
      </c>
      <c r="P662" s="364">
        <f t="shared" si="21"/>
        <v>0</v>
      </c>
      <c r="Q662" s="965" t="str">
        <f>IF(ISNUMBER(P662),IF(P662=100%,"CUMPLIDA",IF(AND(ISNUMBER(L662),ISNUMBER(CGR!$P$4)), IF(L662&lt;CGR!$P$4,"INCUMPLIDA","PROCESO"), "VERIFICAR FECHA")),"SIN VALOR AVANCE")</f>
        <v>PROCESO</v>
      </c>
    </row>
    <row r="663" spans="1:17" ht="360.75" x14ac:dyDescent="0.2">
      <c r="A663" s="987" t="s">
        <v>19</v>
      </c>
      <c r="B663" s="988" t="s">
        <v>13</v>
      </c>
      <c r="C663" s="1263"/>
      <c r="D663" s="1263"/>
      <c r="E663" s="1262"/>
      <c r="F663" s="1262"/>
      <c r="G663" s="362" t="s">
        <v>807</v>
      </c>
      <c r="H663" s="362" t="s">
        <v>807</v>
      </c>
      <c r="I663" s="962" t="s">
        <v>531</v>
      </c>
      <c r="J663" s="967">
        <v>1</v>
      </c>
      <c r="K663" s="1060">
        <v>45231</v>
      </c>
      <c r="L663" s="1060">
        <v>45808</v>
      </c>
      <c r="M663" s="964">
        <f t="shared" si="22"/>
        <v>82.428571428571431</v>
      </c>
      <c r="N663" s="1058">
        <v>0</v>
      </c>
      <c r="O663" s="1011" t="s">
        <v>848</v>
      </c>
      <c r="P663" s="364">
        <f t="shared" si="21"/>
        <v>0</v>
      </c>
      <c r="Q663" s="965" t="str">
        <f>IF(ISNUMBER(P663),IF(P663=100%,"CUMPLIDA",IF(AND(ISNUMBER(L663),ISNUMBER(CGR!$P$4)), IF(L663&lt;CGR!$P$4,"INCUMPLIDA","PROCESO"), "VERIFICAR FECHA")),"SIN VALOR AVANCE")</f>
        <v>PROCESO</v>
      </c>
    </row>
    <row r="664" spans="1:17" ht="240.75" x14ac:dyDescent="0.2">
      <c r="A664" s="987" t="s">
        <v>19</v>
      </c>
      <c r="B664" s="988" t="s">
        <v>13</v>
      </c>
      <c r="C664" s="1263"/>
      <c r="D664" s="1263"/>
      <c r="E664" s="1262"/>
      <c r="F664" s="1262"/>
      <c r="G664" s="362" t="s">
        <v>110</v>
      </c>
      <c r="H664" s="362" t="s">
        <v>111</v>
      </c>
      <c r="I664" s="962" t="s">
        <v>112</v>
      </c>
      <c r="J664" s="967">
        <v>7</v>
      </c>
      <c r="K664" s="1060">
        <v>46024</v>
      </c>
      <c r="L664" s="1060">
        <v>46660</v>
      </c>
      <c r="M664" s="964">
        <f t="shared" si="22"/>
        <v>90.857142857142861</v>
      </c>
      <c r="N664" s="1058">
        <v>0</v>
      </c>
      <c r="O664" s="1011" t="s">
        <v>842</v>
      </c>
      <c r="P664" s="364">
        <f t="shared" si="21"/>
        <v>0</v>
      </c>
      <c r="Q664" s="965" t="str">
        <f>IF(ISNUMBER(P664),IF(P664=100%,"CUMPLIDA",IF(AND(ISNUMBER(L664),ISNUMBER(CGR!$P$4)), IF(L664&lt;CGR!$P$4,"INCUMPLIDA","PROCESO"), "VERIFICAR FECHA")),"SIN VALOR AVANCE")</f>
        <v>PROCESO</v>
      </c>
    </row>
    <row r="665" spans="1:17" ht="240.75" x14ac:dyDescent="0.2">
      <c r="A665" s="987" t="s">
        <v>19</v>
      </c>
      <c r="B665" s="988" t="s">
        <v>13</v>
      </c>
      <c r="C665" s="1263"/>
      <c r="D665" s="1263"/>
      <c r="E665" s="1262"/>
      <c r="F665" s="1262"/>
      <c r="G665" s="362" t="s">
        <v>114</v>
      </c>
      <c r="H665" s="362" t="s">
        <v>115</v>
      </c>
      <c r="I665" s="962" t="s">
        <v>116</v>
      </c>
      <c r="J665" s="967">
        <v>1</v>
      </c>
      <c r="K665" s="1060">
        <v>46024</v>
      </c>
      <c r="L665" s="1060">
        <v>46660</v>
      </c>
      <c r="M665" s="964">
        <f t="shared" si="22"/>
        <v>90.857142857142861</v>
      </c>
      <c r="N665" s="1058">
        <v>0</v>
      </c>
      <c r="O665" s="1011" t="s">
        <v>820</v>
      </c>
      <c r="P665" s="364">
        <f t="shared" si="21"/>
        <v>0</v>
      </c>
      <c r="Q665" s="965" t="str">
        <f>IF(ISNUMBER(P665),IF(P665=100%,"CUMPLIDA",IF(AND(ISNUMBER(L665),ISNUMBER(CGR!$P$4)), IF(L665&lt;CGR!$P$4,"INCUMPLIDA","PROCESO"), "VERIFICAR FECHA")),"SIN VALOR AVANCE")</f>
        <v>PROCESO</v>
      </c>
    </row>
    <row r="666" spans="1:17" ht="409.5" x14ac:dyDescent="0.2">
      <c r="A666" s="987" t="s">
        <v>19</v>
      </c>
      <c r="B666" s="988" t="s">
        <v>13</v>
      </c>
      <c r="C666" s="1263"/>
      <c r="D666" s="1263"/>
      <c r="E666" s="1262"/>
      <c r="F666" s="1262"/>
      <c r="G666" s="362" t="s">
        <v>117</v>
      </c>
      <c r="H666" s="362" t="s">
        <v>118</v>
      </c>
      <c r="I666" s="962" t="s">
        <v>119</v>
      </c>
      <c r="J666" s="967">
        <v>2</v>
      </c>
      <c r="K666" s="1060">
        <v>46024</v>
      </c>
      <c r="L666" s="1060">
        <v>46660</v>
      </c>
      <c r="M666" s="964">
        <f t="shared" si="22"/>
        <v>90.857142857142861</v>
      </c>
      <c r="N666" s="1058">
        <v>0</v>
      </c>
      <c r="O666" s="1011" t="s">
        <v>821</v>
      </c>
      <c r="P666" s="364">
        <f t="shared" si="21"/>
        <v>0</v>
      </c>
      <c r="Q666" s="965" t="str">
        <f>IF(ISNUMBER(P666),IF(P666=100%,"CUMPLIDA",IF(AND(ISNUMBER(L666),ISNUMBER(CGR!$P$4)), IF(L666&lt;CGR!$P$4,"INCUMPLIDA","PROCESO"), "VERIFICAR FECHA")),"SIN VALOR AVANCE")</f>
        <v>PROCESO</v>
      </c>
    </row>
    <row r="667" spans="1:17" ht="75" customHeight="1" x14ac:dyDescent="0.2">
      <c r="A667" s="987" t="s">
        <v>19</v>
      </c>
      <c r="B667" s="988" t="s">
        <v>13</v>
      </c>
      <c r="C667" s="1263" t="s">
        <v>981</v>
      </c>
      <c r="D667" s="1263" t="s">
        <v>982</v>
      </c>
      <c r="E667" s="1262" t="s">
        <v>983</v>
      </c>
      <c r="F667" s="1262" t="s">
        <v>984</v>
      </c>
      <c r="G667" s="1262" t="s">
        <v>800</v>
      </c>
      <c r="H667" s="1008" t="s">
        <v>682</v>
      </c>
      <c r="I667" s="962" t="s">
        <v>683</v>
      </c>
      <c r="J667" s="963">
        <v>1</v>
      </c>
      <c r="K667" s="1057">
        <v>45231</v>
      </c>
      <c r="L667" s="1057">
        <v>45504</v>
      </c>
      <c r="M667" s="964">
        <f t="shared" si="22"/>
        <v>39</v>
      </c>
      <c r="N667" s="1058">
        <v>1</v>
      </c>
      <c r="O667" s="962" t="s">
        <v>985</v>
      </c>
      <c r="P667" s="364">
        <f t="shared" si="21"/>
        <v>1</v>
      </c>
      <c r="Q667" s="965" t="str">
        <f>IF(ISNUMBER(P667),IF(P667=100%,"CUMPLIDA",IF(AND(ISNUMBER(L667),ISNUMBER(CGR!$P$4)), IF(L667&lt;CGR!$P$4,"INCUMPLIDA","PROCESO"), "VERIFICAR FECHA")),"SIN VALOR AVANCE")</f>
        <v>CUMPLIDA</v>
      </c>
    </row>
    <row r="668" spans="1:17" ht="409.5" x14ac:dyDescent="0.2">
      <c r="A668" s="987" t="s">
        <v>19</v>
      </c>
      <c r="B668" s="988" t="s">
        <v>13</v>
      </c>
      <c r="C668" s="1263"/>
      <c r="D668" s="1263"/>
      <c r="E668" s="1262"/>
      <c r="F668" s="1262"/>
      <c r="G668" s="1262"/>
      <c r="H668" s="1008" t="s">
        <v>685</v>
      </c>
      <c r="I668" s="962" t="s">
        <v>686</v>
      </c>
      <c r="J668" s="963">
        <v>1</v>
      </c>
      <c r="K668" s="1057">
        <v>45231</v>
      </c>
      <c r="L668" s="1057">
        <v>45504</v>
      </c>
      <c r="M668" s="964">
        <f t="shared" si="22"/>
        <v>39</v>
      </c>
      <c r="N668" s="1058">
        <v>1</v>
      </c>
      <c r="O668" s="962" t="s">
        <v>986</v>
      </c>
      <c r="P668" s="364">
        <f t="shared" si="21"/>
        <v>1</v>
      </c>
      <c r="Q668" s="965" t="str">
        <f>IF(ISNUMBER(P668),IF(P668=100%,"CUMPLIDA",IF(AND(ISNUMBER(L668),ISNUMBER(CGR!$P$4)), IF(L668&lt;CGR!$P$4,"INCUMPLIDA","PROCESO"), "VERIFICAR FECHA")),"SIN VALOR AVANCE")</f>
        <v>CUMPLIDA</v>
      </c>
    </row>
    <row r="669" spans="1:17" ht="240.75" x14ac:dyDescent="0.2">
      <c r="A669" s="987" t="s">
        <v>19</v>
      </c>
      <c r="B669" s="988" t="s">
        <v>13</v>
      </c>
      <c r="C669" s="1263"/>
      <c r="D669" s="1263"/>
      <c r="E669" s="1262"/>
      <c r="F669" s="1262"/>
      <c r="G669" s="362" t="s">
        <v>97</v>
      </c>
      <c r="H669" s="362" t="s">
        <v>98</v>
      </c>
      <c r="I669" s="962" t="s">
        <v>99</v>
      </c>
      <c r="J669" s="967">
        <v>1</v>
      </c>
      <c r="K669" s="1060">
        <v>45323</v>
      </c>
      <c r="L669" s="1060">
        <v>45747</v>
      </c>
      <c r="M669" s="964">
        <f t="shared" si="22"/>
        <v>60.571428571428569</v>
      </c>
      <c r="N669" s="1058">
        <v>0</v>
      </c>
      <c r="O669" s="962" t="s">
        <v>987</v>
      </c>
      <c r="P669" s="364">
        <f t="shared" si="21"/>
        <v>0</v>
      </c>
      <c r="Q669" s="965" t="str">
        <f>IF(ISNUMBER(P669),IF(P669=100%,"CUMPLIDA",IF(AND(ISNUMBER(L669),ISNUMBER(CGR!$P$4)), IF(L669&lt;CGR!$P$4,"INCUMPLIDA","PROCESO"), "VERIFICAR FECHA")),"SIN VALOR AVANCE")</f>
        <v>PROCESO</v>
      </c>
    </row>
    <row r="670" spans="1:17" ht="180.75" x14ac:dyDescent="0.2">
      <c r="A670" s="987" t="s">
        <v>19</v>
      </c>
      <c r="B670" s="988" t="s">
        <v>13</v>
      </c>
      <c r="C670" s="1263"/>
      <c r="D670" s="1263"/>
      <c r="E670" s="1262"/>
      <c r="F670" s="1262"/>
      <c r="G670" s="362" t="s">
        <v>101</v>
      </c>
      <c r="H670" s="362" t="s">
        <v>101</v>
      </c>
      <c r="I670" s="962" t="s">
        <v>102</v>
      </c>
      <c r="J670" s="967">
        <v>1</v>
      </c>
      <c r="K670" s="1060">
        <v>45323</v>
      </c>
      <c r="L670" s="1060">
        <v>45747</v>
      </c>
      <c r="M670" s="964">
        <f t="shared" si="22"/>
        <v>60.571428571428569</v>
      </c>
      <c r="N670" s="1058">
        <v>0</v>
      </c>
      <c r="O670" s="962" t="s">
        <v>988</v>
      </c>
      <c r="P670" s="364">
        <f t="shared" si="21"/>
        <v>0</v>
      </c>
      <c r="Q670" s="965" t="str">
        <f>IF(ISNUMBER(P670),IF(P670=100%,"CUMPLIDA",IF(AND(ISNUMBER(L670),ISNUMBER(CGR!$P$4)), IF(L670&lt;CGR!$P$4,"INCUMPLIDA","PROCESO"), "VERIFICAR FECHA")),"SIN VALOR AVANCE")</f>
        <v>PROCESO</v>
      </c>
    </row>
    <row r="671" spans="1:17" ht="165.75" x14ac:dyDescent="0.2">
      <c r="A671" s="987" t="s">
        <v>19</v>
      </c>
      <c r="B671" s="988" t="s">
        <v>13</v>
      </c>
      <c r="C671" s="1263"/>
      <c r="D671" s="1263"/>
      <c r="E671" s="1262"/>
      <c r="F671" s="1262"/>
      <c r="G671" s="362" t="s">
        <v>237</v>
      </c>
      <c r="H671" s="362" t="s">
        <v>238</v>
      </c>
      <c r="I671" s="962" t="s">
        <v>239</v>
      </c>
      <c r="J671" s="967">
        <v>1</v>
      </c>
      <c r="K671" s="1060">
        <v>45231</v>
      </c>
      <c r="L671" s="1060">
        <v>45747</v>
      </c>
      <c r="M671" s="964">
        <f t="shared" si="22"/>
        <v>73.714285714285708</v>
      </c>
      <c r="N671" s="1058">
        <v>0</v>
      </c>
      <c r="O671" s="962" t="s">
        <v>703</v>
      </c>
      <c r="P671" s="364">
        <f t="shared" si="21"/>
        <v>0</v>
      </c>
      <c r="Q671" s="965" t="str">
        <f>IF(ISNUMBER(P671),IF(P671=100%,"CUMPLIDA",IF(AND(ISNUMBER(L671),ISNUMBER(CGR!$P$4)), IF(L671&lt;CGR!$P$4,"INCUMPLIDA","PROCESO"), "VERIFICAR FECHA")),"SIN VALOR AVANCE")</f>
        <v>PROCESO</v>
      </c>
    </row>
    <row r="672" spans="1:17" ht="240.75" x14ac:dyDescent="0.2">
      <c r="A672" s="987" t="s">
        <v>19</v>
      </c>
      <c r="B672" s="988" t="s">
        <v>13</v>
      </c>
      <c r="C672" s="1263"/>
      <c r="D672" s="1263"/>
      <c r="E672" s="1262"/>
      <c r="F672" s="1262"/>
      <c r="G672" s="362" t="s">
        <v>104</v>
      </c>
      <c r="H672" s="362" t="s">
        <v>104</v>
      </c>
      <c r="I672" s="962" t="s">
        <v>247</v>
      </c>
      <c r="J672" s="967">
        <v>1</v>
      </c>
      <c r="K672" s="1060">
        <v>45323</v>
      </c>
      <c r="L672" s="1060">
        <v>45747</v>
      </c>
      <c r="M672" s="964">
        <f t="shared" si="22"/>
        <v>60.571428571428569</v>
      </c>
      <c r="N672" s="1058">
        <v>0</v>
      </c>
      <c r="O672" s="962" t="s">
        <v>987</v>
      </c>
      <c r="P672" s="364">
        <f t="shared" si="21"/>
        <v>0</v>
      </c>
      <c r="Q672" s="965" t="str">
        <f>IF(ISNUMBER(P672),IF(P672=100%,"CUMPLIDA",IF(AND(ISNUMBER(L672),ISNUMBER(CGR!$P$4)), IF(L672&lt;CGR!$P$4,"INCUMPLIDA","PROCESO"), "VERIFICAR FECHA")),"SIN VALOR AVANCE")</f>
        <v>PROCESO</v>
      </c>
    </row>
    <row r="673" spans="1:17" ht="165.75" x14ac:dyDescent="0.2">
      <c r="A673" s="987" t="s">
        <v>19</v>
      </c>
      <c r="B673" s="988" t="s">
        <v>13</v>
      </c>
      <c r="C673" s="1263"/>
      <c r="D673" s="1263"/>
      <c r="E673" s="1262"/>
      <c r="F673" s="1262"/>
      <c r="G673" s="362" t="s">
        <v>806</v>
      </c>
      <c r="H673" s="362" t="s">
        <v>806</v>
      </c>
      <c r="I673" s="962" t="s">
        <v>107</v>
      </c>
      <c r="J673" s="967">
        <v>1</v>
      </c>
      <c r="K673" s="1060">
        <v>45231</v>
      </c>
      <c r="L673" s="1060">
        <v>45747</v>
      </c>
      <c r="M673" s="964">
        <f t="shared" si="22"/>
        <v>73.714285714285708</v>
      </c>
      <c r="N673" s="1058">
        <v>0</v>
      </c>
      <c r="O673" s="962" t="s">
        <v>989</v>
      </c>
      <c r="P673" s="364">
        <f t="shared" si="21"/>
        <v>0</v>
      </c>
      <c r="Q673" s="965" t="str">
        <f>IF(ISNUMBER(P673),IF(P673=100%,"CUMPLIDA",IF(AND(ISNUMBER(L673),ISNUMBER(CGR!$P$4)), IF(L673&lt;CGR!$P$4,"INCUMPLIDA","PROCESO"), "VERIFICAR FECHA")),"SIN VALOR AVANCE")</f>
        <v>PROCESO</v>
      </c>
    </row>
    <row r="674" spans="1:17" ht="360.75" x14ac:dyDescent="0.2">
      <c r="A674" s="987" t="s">
        <v>19</v>
      </c>
      <c r="B674" s="988" t="s">
        <v>13</v>
      </c>
      <c r="C674" s="1263"/>
      <c r="D674" s="1263"/>
      <c r="E674" s="1262"/>
      <c r="F674" s="1262"/>
      <c r="G674" s="362" t="s">
        <v>807</v>
      </c>
      <c r="H674" s="362" t="s">
        <v>807</v>
      </c>
      <c r="I674" s="962" t="s">
        <v>531</v>
      </c>
      <c r="J674" s="967">
        <v>1</v>
      </c>
      <c r="K674" s="1060">
        <v>45231</v>
      </c>
      <c r="L674" s="1060">
        <v>45808</v>
      </c>
      <c r="M674" s="964">
        <f t="shared" si="22"/>
        <v>82.428571428571431</v>
      </c>
      <c r="N674" s="1058">
        <v>0</v>
      </c>
      <c r="O674" s="962" t="s">
        <v>990</v>
      </c>
      <c r="P674" s="364">
        <f t="shared" si="21"/>
        <v>0</v>
      </c>
      <c r="Q674" s="965" t="str">
        <f>IF(ISNUMBER(P674),IF(P674=100%,"CUMPLIDA",IF(AND(ISNUMBER(L674),ISNUMBER(CGR!$P$4)), IF(L674&lt;CGR!$P$4,"INCUMPLIDA","PROCESO"), "VERIFICAR FECHA")),"SIN VALOR AVANCE")</f>
        <v>PROCESO</v>
      </c>
    </row>
    <row r="675" spans="1:17" ht="240.75" x14ac:dyDescent="0.2">
      <c r="A675" s="987" t="s">
        <v>19</v>
      </c>
      <c r="B675" s="988" t="s">
        <v>13</v>
      </c>
      <c r="C675" s="1263"/>
      <c r="D675" s="1263"/>
      <c r="E675" s="1262"/>
      <c r="F675" s="1262"/>
      <c r="G675" s="362" t="s">
        <v>110</v>
      </c>
      <c r="H675" s="362" t="s">
        <v>111</v>
      </c>
      <c r="I675" s="962" t="s">
        <v>112</v>
      </c>
      <c r="J675" s="967">
        <v>7</v>
      </c>
      <c r="K675" s="1060">
        <v>46024</v>
      </c>
      <c r="L675" s="1060">
        <v>46660</v>
      </c>
      <c r="M675" s="964">
        <f t="shared" si="22"/>
        <v>90.857142857142861</v>
      </c>
      <c r="N675" s="1058">
        <v>0</v>
      </c>
      <c r="O675" s="962" t="s">
        <v>991</v>
      </c>
      <c r="P675" s="364">
        <f t="shared" si="21"/>
        <v>0</v>
      </c>
      <c r="Q675" s="965" t="str">
        <f>IF(ISNUMBER(P675),IF(P675=100%,"CUMPLIDA",IF(AND(ISNUMBER(L675),ISNUMBER(CGR!$P$4)), IF(L675&lt;CGR!$P$4,"INCUMPLIDA","PROCESO"), "VERIFICAR FECHA")),"SIN VALOR AVANCE")</f>
        <v>PROCESO</v>
      </c>
    </row>
    <row r="676" spans="1:17" ht="240.75" x14ac:dyDescent="0.2">
      <c r="A676" s="987" t="s">
        <v>19</v>
      </c>
      <c r="B676" s="988" t="s">
        <v>13</v>
      </c>
      <c r="C676" s="1263"/>
      <c r="D676" s="1263"/>
      <c r="E676" s="1262"/>
      <c r="F676" s="1262"/>
      <c r="G676" s="362" t="s">
        <v>114</v>
      </c>
      <c r="H676" s="362" t="s">
        <v>115</v>
      </c>
      <c r="I676" s="962" t="s">
        <v>116</v>
      </c>
      <c r="J676" s="967">
        <v>1</v>
      </c>
      <c r="K676" s="1060">
        <v>46024</v>
      </c>
      <c r="L676" s="1060">
        <v>46660</v>
      </c>
      <c r="M676" s="964">
        <f t="shared" si="22"/>
        <v>90.857142857142861</v>
      </c>
      <c r="N676" s="1058">
        <v>0</v>
      </c>
      <c r="O676" s="962" t="s">
        <v>992</v>
      </c>
      <c r="P676" s="364">
        <f t="shared" si="21"/>
        <v>0</v>
      </c>
      <c r="Q676" s="965" t="str">
        <f>IF(ISNUMBER(P676),IF(P676=100%,"CUMPLIDA",IF(AND(ISNUMBER(L676),ISNUMBER(CGR!$P$4)), IF(L676&lt;CGR!$P$4,"INCUMPLIDA","PROCESO"), "VERIFICAR FECHA")),"SIN VALOR AVANCE")</f>
        <v>PROCESO</v>
      </c>
    </row>
    <row r="677" spans="1:17" ht="409.5" x14ac:dyDescent="0.2">
      <c r="A677" s="987" t="s">
        <v>19</v>
      </c>
      <c r="B677" s="988" t="s">
        <v>13</v>
      </c>
      <c r="C677" s="1263"/>
      <c r="D677" s="1263"/>
      <c r="E677" s="1262"/>
      <c r="F677" s="1262"/>
      <c r="G677" s="362" t="s">
        <v>117</v>
      </c>
      <c r="H677" s="362" t="s">
        <v>118</v>
      </c>
      <c r="I677" s="962" t="s">
        <v>119</v>
      </c>
      <c r="J677" s="967">
        <v>2</v>
      </c>
      <c r="K677" s="1060">
        <v>46024</v>
      </c>
      <c r="L677" s="1060">
        <v>46660</v>
      </c>
      <c r="M677" s="964">
        <f>(L677-K677)/7</f>
        <v>90.857142857142861</v>
      </c>
      <c r="N677" s="1058">
        <v>0</v>
      </c>
      <c r="O677" s="962" t="s">
        <v>993</v>
      </c>
      <c r="P677" s="364">
        <f t="shared" si="21"/>
        <v>0</v>
      </c>
      <c r="Q677" s="965" t="str">
        <f>IF(ISNUMBER(P677),IF(P677=100%,"CUMPLIDA",IF(AND(ISNUMBER(L677),ISNUMBER(CGR!$P$4)), IF(L677&lt;CGR!$P$4,"INCUMPLIDA","PROCESO"), "VERIFICAR FECHA")),"SIN VALOR AVANCE")</f>
        <v>PROCESO</v>
      </c>
    </row>
    <row r="678" spans="1:17" ht="75.75" customHeight="1" x14ac:dyDescent="0.2">
      <c r="A678" s="987" t="s">
        <v>19</v>
      </c>
      <c r="B678" s="988" t="s">
        <v>13</v>
      </c>
      <c r="C678" s="1263" t="s">
        <v>994</v>
      </c>
      <c r="D678" s="1263" t="s">
        <v>995</v>
      </c>
      <c r="E678" s="1262" t="s">
        <v>996</v>
      </c>
      <c r="F678" s="1262" t="s">
        <v>997</v>
      </c>
      <c r="G678" s="1262" t="s">
        <v>800</v>
      </c>
      <c r="H678" s="1008" t="s">
        <v>682</v>
      </c>
      <c r="I678" s="962" t="s">
        <v>683</v>
      </c>
      <c r="J678" s="963">
        <v>1</v>
      </c>
      <c r="K678" s="1057">
        <v>45231</v>
      </c>
      <c r="L678" s="1057">
        <v>45504</v>
      </c>
      <c r="M678" s="964">
        <f t="shared" ref="M678:M741" si="23">(L678-K678)/7</f>
        <v>39</v>
      </c>
      <c r="N678" s="1058">
        <v>1</v>
      </c>
      <c r="O678" s="1011" t="s">
        <v>802</v>
      </c>
      <c r="P678" s="364">
        <f t="shared" si="21"/>
        <v>1</v>
      </c>
      <c r="Q678" s="965" t="str">
        <f>IF(ISNUMBER(P678),IF(P678=100%,"CUMPLIDA",IF(AND(ISNUMBER(L678),ISNUMBER(CGR!$P$4)), IF(L678&lt;CGR!$P$4,"INCUMPLIDA","PROCESO"), "VERIFICAR FECHA")),"SIN VALOR AVANCE")</f>
        <v>CUMPLIDA</v>
      </c>
    </row>
    <row r="679" spans="1:17" ht="409.5" x14ac:dyDescent="0.2">
      <c r="A679" s="987" t="s">
        <v>19</v>
      </c>
      <c r="B679" s="988" t="s">
        <v>13</v>
      </c>
      <c r="C679" s="1263"/>
      <c r="D679" s="1263"/>
      <c r="E679" s="1262"/>
      <c r="F679" s="1262"/>
      <c r="G679" s="1262"/>
      <c r="H679" s="1008" t="s">
        <v>685</v>
      </c>
      <c r="I679" s="962" t="s">
        <v>686</v>
      </c>
      <c r="J679" s="963">
        <v>1</v>
      </c>
      <c r="K679" s="1057">
        <v>45231</v>
      </c>
      <c r="L679" s="1057">
        <v>45504</v>
      </c>
      <c r="M679" s="964">
        <f t="shared" si="23"/>
        <v>39</v>
      </c>
      <c r="N679" s="1058">
        <v>1</v>
      </c>
      <c r="O679" s="1011" t="s">
        <v>839</v>
      </c>
      <c r="P679" s="364">
        <f t="shared" si="21"/>
        <v>1</v>
      </c>
      <c r="Q679" s="965" t="str">
        <f>IF(ISNUMBER(P679),IF(P679=100%,"CUMPLIDA",IF(AND(ISNUMBER(L679),ISNUMBER(CGR!$P$4)), IF(L679&lt;CGR!$P$4,"INCUMPLIDA","PROCESO"), "VERIFICAR FECHA")),"SIN VALOR AVANCE")</f>
        <v>CUMPLIDA</v>
      </c>
    </row>
    <row r="680" spans="1:17" ht="225.75" x14ac:dyDescent="0.2">
      <c r="A680" s="987" t="s">
        <v>19</v>
      </c>
      <c r="B680" s="988" t="s">
        <v>13</v>
      </c>
      <c r="C680" s="1263"/>
      <c r="D680" s="1263"/>
      <c r="E680" s="1262"/>
      <c r="F680" s="1262"/>
      <c r="G680" s="362" t="s">
        <v>97</v>
      </c>
      <c r="H680" s="362" t="s">
        <v>98</v>
      </c>
      <c r="I680" s="962" t="s">
        <v>99</v>
      </c>
      <c r="J680" s="967">
        <v>1</v>
      </c>
      <c r="K680" s="1060">
        <v>45323</v>
      </c>
      <c r="L680" s="1060">
        <v>45747</v>
      </c>
      <c r="M680" s="964">
        <f t="shared" si="23"/>
        <v>60.571428571428569</v>
      </c>
      <c r="N680" s="1058">
        <v>0</v>
      </c>
      <c r="O680" s="1011" t="s">
        <v>840</v>
      </c>
      <c r="P680" s="364">
        <f t="shared" si="21"/>
        <v>0</v>
      </c>
      <c r="Q680" s="965" t="str">
        <f>IF(ISNUMBER(P680),IF(P680=100%,"CUMPLIDA",IF(AND(ISNUMBER(L680),ISNUMBER(CGR!$P$4)), IF(L680&lt;CGR!$P$4,"INCUMPLIDA","PROCESO"), "VERIFICAR FECHA")),"SIN VALOR AVANCE")</f>
        <v>PROCESO</v>
      </c>
    </row>
    <row r="681" spans="1:17" ht="150.75" x14ac:dyDescent="0.2">
      <c r="A681" s="987" t="s">
        <v>19</v>
      </c>
      <c r="B681" s="988" t="s">
        <v>13</v>
      </c>
      <c r="C681" s="1263"/>
      <c r="D681" s="1263"/>
      <c r="E681" s="1262"/>
      <c r="F681" s="1262"/>
      <c r="G681" s="362" t="s">
        <v>101</v>
      </c>
      <c r="H681" s="362" t="s">
        <v>101</v>
      </c>
      <c r="I681" s="962" t="s">
        <v>102</v>
      </c>
      <c r="J681" s="967">
        <v>1</v>
      </c>
      <c r="K681" s="1060">
        <v>45323</v>
      </c>
      <c r="L681" s="1060">
        <v>45747</v>
      </c>
      <c r="M681" s="964">
        <f t="shared" si="23"/>
        <v>60.571428571428569</v>
      </c>
      <c r="N681" s="1058">
        <v>0</v>
      </c>
      <c r="O681" s="1011" t="s">
        <v>863</v>
      </c>
      <c r="P681" s="364">
        <f t="shared" si="21"/>
        <v>0</v>
      </c>
      <c r="Q681" s="965" t="str">
        <f>IF(ISNUMBER(P681),IF(P681=100%,"CUMPLIDA",IF(AND(ISNUMBER(L681),ISNUMBER(CGR!$P$4)), IF(L681&lt;CGR!$P$4,"INCUMPLIDA","PROCESO"), "VERIFICAR FECHA")),"SIN VALOR AVANCE")</f>
        <v>PROCESO</v>
      </c>
    </row>
    <row r="682" spans="1:17" ht="150.75" x14ac:dyDescent="0.2">
      <c r="A682" s="987" t="s">
        <v>19</v>
      </c>
      <c r="B682" s="988" t="s">
        <v>13</v>
      </c>
      <c r="C682" s="1263"/>
      <c r="D682" s="1263"/>
      <c r="E682" s="1262"/>
      <c r="F682" s="1262"/>
      <c r="G682" s="362" t="s">
        <v>237</v>
      </c>
      <c r="H682" s="362" t="s">
        <v>238</v>
      </c>
      <c r="I682" s="962" t="s">
        <v>239</v>
      </c>
      <c r="J682" s="967">
        <v>1</v>
      </c>
      <c r="K682" s="1060">
        <v>45231</v>
      </c>
      <c r="L682" s="1060">
        <v>45747</v>
      </c>
      <c r="M682" s="964">
        <f t="shared" si="23"/>
        <v>73.714285714285708</v>
      </c>
      <c r="N682" s="1058">
        <v>0</v>
      </c>
      <c r="O682" s="1011" t="s">
        <v>863</v>
      </c>
      <c r="P682" s="364">
        <f t="shared" si="21"/>
        <v>0</v>
      </c>
      <c r="Q682" s="965" t="str">
        <f>IF(ISNUMBER(P682),IF(P682=100%,"CUMPLIDA",IF(AND(ISNUMBER(L682),ISNUMBER(CGR!$P$4)), IF(L682&lt;CGR!$P$4,"INCUMPLIDA","PROCESO"), "VERIFICAR FECHA")),"SIN VALOR AVANCE")</f>
        <v>PROCESO</v>
      </c>
    </row>
    <row r="683" spans="1:17" ht="225.75" x14ac:dyDescent="0.2">
      <c r="A683" s="987" t="s">
        <v>19</v>
      </c>
      <c r="B683" s="988" t="s">
        <v>13</v>
      </c>
      <c r="C683" s="1263"/>
      <c r="D683" s="1263"/>
      <c r="E683" s="1262"/>
      <c r="F683" s="1262"/>
      <c r="G683" s="362" t="s">
        <v>104</v>
      </c>
      <c r="H683" s="362" t="s">
        <v>104</v>
      </c>
      <c r="I683" s="962" t="s">
        <v>247</v>
      </c>
      <c r="J683" s="967">
        <v>1</v>
      </c>
      <c r="K683" s="1060">
        <v>45323</v>
      </c>
      <c r="L683" s="1060">
        <v>45747</v>
      </c>
      <c r="M683" s="964">
        <f t="shared" si="23"/>
        <v>60.571428571428569</v>
      </c>
      <c r="N683" s="1058">
        <v>0</v>
      </c>
      <c r="O683" s="1011" t="s">
        <v>840</v>
      </c>
      <c r="P683" s="364">
        <f t="shared" si="21"/>
        <v>0</v>
      </c>
      <c r="Q683" s="965" t="str">
        <f>IF(ISNUMBER(P683),IF(P683=100%,"CUMPLIDA",IF(AND(ISNUMBER(L683),ISNUMBER(CGR!$P$4)), IF(L683&lt;CGR!$P$4,"INCUMPLIDA","PROCESO"), "VERIFICAR FECHA")),"SIN VALOR AVANCE")</f>
        <v>PROCESO</v>
      </c>
    </row>
    <row r="684" spans="1:17" ht="150.75" x14ac:dyDescent="0.2">
      <c r="A684" s="987" t="s">
        <v>19</v>
      </c>
      <c r="B684" s="988" t="s">
        <v>13</v>
      </c>
      <c r="C684" s="1263"/>
      <c r="D684" s="1263"/>
      <c r="E684" s="1262"/>
      <c r="F684" s="1262"/>
      <c r="G684" s="362" t="s">
        <v>806</v>
      </c>
      <c r="H684" s="362" t="s">
        <v>806</v>
      </c>
      <c r="I684" s="962" t="s">
        <v>107</v>
      </c>
      <c r="J684" s="967">
        <v>1</v>
      </c>
      <c r="K684" s="1060">
        <v>45231</v>
      </c>
      <c r="L684" s="1060">
        <v>45747</v>
      </c>
      <c r="M684" s="964">
        <f t="shared" si="23"/>
        <v>73.714285714285708</v>
      </c>
      <c r="N684" s="1058">
        <v>0</v>
      </c>
      <c r="O684" s="1011" t="s">
        <v>863</v>
      </c>
      <c r="P684" s="364">
        <f t="shared" si="21"/>
        <v>0</v>
      </c>
      <c r="Q684" s="965" t="str">
        <f>IF(ISNUMBER(P684),IF(P684=100%,"CUMPLIDA",IF(AND(ISNUMBER(L684),ISNUMBER(CGR!$P$4)), IF(L684&lt;CGR!$P$4,"INCUMPLIDA","PROCESO"), "VERIFICAR FECHA")),"SIN VALOR AVANCE")</f>
        <v>PROCESO</v>
      </c>
    </row>
    <row r="685" spans="1:17" ht="345.75" x14ac:dyDescent="0.2">
      <c r="A685" s="987" t="s">
        <v>19</v>
      </c>
      <c r="B685" s="988" t="s">
        <v>13</v>
      </c>
      <c r="C685" s="1263"/>
      <c r="D685" s="1263"/>
      <c r="E685" s="1262"/>
      <c r="F685" s="1262"/>
      <c r="G685" s="362" t="s">
        <v>807</v>
      </c>
      <c r="H685" s="362" t="s">
        <v>807</v>
      </c>
      <c r="I685" s="962" t="s">
        <v>531</v>
      </c>
      <c r="J685" s="967">
        <v>1</v>
      </c>
      <c r="K685" s="1060">
        <v>45231</v>
      </c>
      <c r="L685" s="1060">
        <v>45808</v>
      </c>
      <c r="M685" s="964">
        <f t="shared" si="23"/>
        <v>82.428571428571431</v>
      </c>
      <c r="N685" s="1058">
        <v>0</v>
      </c>
      <c r="O685" s="1011" t="s">
        <v>803</v>
      </c>
      <c r="P685" s="364">
        <f t="shared" si="21"/>
        <v>0</v>
      </c>
      <c r="Q685" s="965" t="str">
        <f>IF(ISNUMBER(P685),IF(P685=100%,"CUMPLIDA",IF(AND(ISNUMBER(L685),ISNUMBER(CGR!$P$4)), IF(L685&lt;CGR!$P$4,"INCUMPLIDA","PROCESO"), "VERIFICAR FECHA")),"SIN VALOR AVANCE")</f>
        <v>PROCESO</v>
      </c>
    </row>
    <row r="686" spans="1:17" ht="240.75" x14ac:dyDescent="0.2">
      <c r="A686" s="987" t="s">
        <v>19</v>
      </c>
      <c r="B686" s="988" t="s">
        <v>13</v>
      </c>
      <c r="C686" s="1263"/>
      <c r="D686" s="1263"/>
      <c r="E686" s="1262"/>
      <c r="F686" s="1262"/>
      <c r="G686" s="362" t="s">
        <v>110</v>
      </c>
      <c r="H686" s="362" t="s">
        <v>111</v>
      </c>
      <c r="I686" s="962" t="s">
        <v>112</v>
      </c>
      <c r="J686" s="967">
        <v>10</v>
      </c>
      <c r="K686" s="1060">
        <v>45809</v>
      </c>
      <c r="L686" s="1060">
        <v>46568</v>
      </c>
      <c r="M686" s="964">
        <f>(L686-K686)/7</f>
        <v>108.42857142857143</v>
      </c>
      <c r="N686" s="1058">
        <v>0</v>
      </c>
      <c r="O686" s="1011" t="s">
        <v>842</v>
      </c>
      <c r="P686" s="364">
        <f t="shared" si="21"/>
        <v>0</v>
      </c>
      <c r="Q686" s="965" t="str">
        <f>IF(ISNUMBER(P686),IF(P686=100%,"CUMPLIDA",IF(AND(ISNUMBER(L686),ISNUMBER(CGR!$P$4)), IF(L686&lt;CGR!$P$4,"INCUMPLIDA","PROCESO"), "VERIFICAR FECHA")),"SIN VALOR AVANCE")</f>
        <v>PROCESO</v>
      </c>
    </row>
    <row r="687" spans="1:17" ht="240.75" x14ac:dyDescent="0.2">
      <c r="A687" s="987" t="s">
        <v>19</v>
      </c>
      <c r="B687" s="988" t="s">
        <v>13</v>
      </c>
      <c r="C687" s="1263"/>
      <c r="D687" s="1263"/>
      <c r="E687" s="1262"/>
      <c r="F687" s="1262"/>
      <c r="G687" s="362" t="s">
        <v>114</v>
      </c>
      <c r="H687" s="362" t="s">
        <v>115</v>
      </c>
      <c r="I687" s="962" t="s">
        <v>116</v>
      </c>
      <c r="J687" s="967">
        <v>1</v>
      </c>
      <c r="K687" s="1060">
        <v>45809</v>
      </c>
      <c r="L687" s="1060">
        <v>46568</v>
      </c>
      <c r="M687" s="964">
        <f t="shared" si="23"/>
        <v>108.42857142857143</v>
      </c>
      <c r="N687" s="1058">
        <v>0</v>
      </c>
      <c r="O687" s="1011" t="s">
        <v>998</v>
      </c>
      <c r="P687" s="364">
        <f t="shared" si="21"/>
        <v>0</v>
      </c>
      <c r="Q687" s="965" t="str">
        <f>IF(ISNUMBER(P687),IF(P687=100%,"CUMPLIDA",IF(AND(ISNUMBER(L687),ISNUMBER(CGR!$P$4)), IF(L687&lt;CGR!$P$4,"INCUMPLIDA","PROCESO"), "VERIFICAR FECHA")),"SIN VALOR AVANCE")</f>
        <v>PROCESO</v>
      </c>
    </row>
    <row r="688" spans="1:17" ht="409.5" x14ac:dyDescent="0.2">
      <c r="A688" s="987" t="s">
        <v>19</v>
      </c>
      <c r="B688" s="988" t="s">
        <v>13</v>
      </c>
      <c r="C688" s="1263"/>
      <c r="D688" s="1263"/>
      <c r="E688" s="1262"/>
      <c r="F688" s="1262"/>
      <c r="G688" s="362" t="s">
        <v>117</v>
      </c>
      <c r="H688" s="362" t="s">
        <v>118</v>
      </c>
      <c r="I688" s="962" t="s">
        <v>119</v>
      </c>
      <c r="J688" s="967">
        <v>2</v>
      </c>
      <c r="K688" s="1060">
        <v>45809</v>
      </c>
      <c r="L688" s="1060">
        <v>46568</v>
      </c>
      <c r="M688" s="964">
        <f t="shared" si="23"/>
        <v>108.42857142857143</v>
      </c>
      <c r="N688" s="1058">
        <v>0</v>
      </c>
      <c r="O688" s="1011" t="s">
        <v>821</v>
      </c>
      <c r="P688" s="364">
        <f t="shared" si="21"/>
        <v>0</v>
      </c>
      <c r="Q688" s="965" t="str">
        <f>IF(ISNUMBER(P688),IF(P688=100%,"CUMPLIDA",IF(AND(ISNUMBER(L688),ISNUMBER(CGR!$P$4)), IF(L688&lt;CGR!$P$4,"INCUMPLIDA","PROCESO"), "VERIFICAR FECHA")),"SIN VALOR AVANCE")</f>
        <v>PROCESO</v>
      </c>
    </row>
    <row r="689" spans="1:17" ht="75.75" customHeight="1" x14ac:dyDescent="0.2">
      <c r="A689" s="987" t="s">
        <v>19</v>
      </c>
      <c r="B689" s="988" t="s">
        <v>13</v>
      </c>
      <c r="C689" s="1263" t="s">
        <v>999</v>
      </c>
      <c r="D689" s="1263" t="s">
        <v>995</v>
      </c>
      <c r="E689" s="1262" t="s">
        <v>1000</v>
      </c>
      <c r="F689" s="1262" t="s">
        <v>1001</v>
      </c>
      <c r="G689" s="1262" t="s">
        <v>800</v>
      </c>
      <c r="H689" s="1008" t="s">
        <v>682</v>
      </c>
      <c r="I689" s="962" t="s">
        <v>683</v>
      </c>
      <c r="J689" s="963">
        <v>1</v>
      </c>
      <c r="K689" s="1057">
        <v>45231</v>
      </c>
      <c r="L689" s="1057">
        <v>45504</v>
      </c>
      <c r="M689" s="964">
        <f t="shared" si="23"/>
        <v>39</v>
      </c>
      <c r="N689" s="1058">
        <v>1</v>
      </c>
      <c r="O689" s="1011" t="s">
        <v>802</v>
      </c>
      <c r="P689" s="364">
        <f t="shared" si="21"/>
        <v>1</v>
      </c>
      <c r="Q689" s="965" t="str">
        <f>IF(ISNUMBER(P689),IF(P689=100%,"CUMPLIDA",IF(AND(ISNUMBER(L689),ISNUMBER(CGR!$P$4)), IF(L689&lt;CGR!$P$4,"INCUMPLIDA","PROCESO"), "VERIFICAR FECHA")),"SIN VALOR AVANCE")</f>
        <v>CUMPLIDA</v>
      </c>
    </row>
    <row r="690" spans="1:17" ht="409.5" x14ac:dyDescent="0.2">
      <c r="A690" s="987" t="s">
        <v>19</v>
      </c>
      <c r="B690" s="988" t="s">
        <v>13</v>
      </c>
      <c r="C690" s="1263"/>
      <c r="D690" s="1263"/>
      <c r="E690" s="1262"/>
      <c r="F690" s="1262"/>
      <c r="G690" s="1262"/>
      <c r="H690" s="1008" t="s">
        <v>685</v>
      </c>
      <c r="I690" s="962" t="s">
        <v>686</v>
      </c>
      <c r="J690" s="963">
        <v>1</v>
      </c>
      <c r="K690" s="1057">
        <v>45231</v>
      </c>
      <c r="L690" s="1057">
        <v>45504</v>
      </c>
      <c r="M690" s="964">
        <f t="shared" si="23"/>
        <v>39</v>
      </c>
      <c r="N690" s="1058">
        <v>1</v>
      </c>
      <c r="O690" s="1011" t="s">
        <v>839</v>
      </c>
      <c r="P690" s="364">
        <f t="shared" si="21"/>
        <v>1</v>
      </c>
      <c r="Q690" s="965" t="str">
        <f>IF(ISNUMBER(P690),IF(P690=100%,"CUMPLIDA",IF(AND(ISNUMBER(L690),ISNUMBER(CGR!$P$4)), IF(L690&lt;CGR!$P$4,"INCUMPLIDA","PROCESO"), "VERIFICAR FECHA")),"SIN VALOR AVANCE")</f>
        <v>CUMPLIDA</v>
      </c>
    </row>
    <row r="691" spans="1:17" ht="210.75" x14ac:dyDescent="0.2">
      <c r="A691" s="987" t="s">
        <v>19</v>
      </c>
      <c r="B691" s="988" t="s">
        <v>13</v>
      </c>
      <c r="C691" s="1263"/>
      <c r="D691" s="1263"/>
      <c r="E691" s="1262"/>
      <c r="F691" s="1262"/>
      <c r="G691" s="362" t="s">
        <v>97</v>
      </c>
      <c r="H691" s="362" t="s">
        <v>98</v>
      </c>
      <c r="I691" s="962" t="s">
        <v>99</v>
      </c>
      <c r="J691" s="967">
        <v>1</v>
      </c>
      <c r="K691" s="1060">
        <v>45323</v>
      </c>
      <c r="L691" s="1060">
        <v>45747</v>
      </c>
      <c r="M691" s="964">
        <f t="shared" si="23"/>
        <v>60.571428571428569</v>
      </c>
      <c r="N691" s="1058">
        <v>0</v>
      </c>
      <c r="O691" s="1011" t="s">
        <v>804</v>
      </c>
      <c r="P691" s="364">
        <f t="shared" ref="P691:P754" si="24">N691/J691</f>
        <v>0</v>
      </c>
      <c r="Q691" s="965" t="str">
        <f>IF(ISNUMBER(P691),IF(P691=100%,"CUMPLIDA",IF(AND(ISNUMBER(L691),ISNUMBER(CGR!$P$4)), IF(L691&lt;CGR!$P$4,"INCUMPLIDA","PROCESO"), "VERIFICAR FECHA")),"SIN VALOR AVANCE")</f>
        <v>PROCESO</v>
      </c>
    </row>
    <row r="692" spans="1:17" ht="135.75" x14ac:dyDescent="0.2">
      <c r="A692" s="987" t="s">
        <v>19</v>
      </c>
      <c r="B692" s="988" t="s">
        <v>13</v>
      </c>
      <c r="C692" s="1263"/>
      <c r="D692" s="1263"/>
      <c r="E692" s="1262"/>
      <c r="F692" s="1262"/>
      <c r="G692" s="362" t="s">
        <v>101</v>
      </c>
      <c r="H692" s="362" t="s">
        <v>101</v>
      </c>
      <c r="I692" s="962" t="s">
        <v>102</v>
      </c>
      <c r="J692" s="967">
        <v>1</v>
      </c>
      <c r="K692" s="1060">
        <v>45323</v>
      </c>
      <c r="L692" s="1060">
        <v>45747</v>
      </c>
      <c r="M692" s="964">
        <f t="shared" si="23"/>
        <v>60.571428571428569</v>
      </c>
      <c r="N692" s="1058">
        <v>0</v>
      </c>
      <c r="O692" s="1011" t="s">
        <v>899</v>
      </c>
      <c r="P692" s="364">
        <f t="shared" si="24"/>
        <v>0</v>
      </c>
      <c r="Q692" s="965" t="str">
        <f>IF(ISNUMBER(P692),IF(P692=100%,"CUMPLIDA",IF(AND(ISNUMBER(L692),ISNUMBER(CGR!$P$4)), IF(L692&lt;CGR!$P$4,"INCUMPLIDA","PROCESO"), "VERIFICAR FECHA")),"SIN VALOR AVANCE")</f>
        <v>PROCESO</v>
      </c>
    </row>
    <row r="693" spans="1:17" ht="135.75" x14ac:dyDescent="0.2">
      <c r="A693" s="987" t="s">
        <v>19</v>
      </c>
      <c r="B693" s="988" t="s">
        <v>13</v>
      </c>
      <c r="C693" s="1263"/>
      <c r="D693" s="1263"/>
      <c r="E693" s="1262"/>
      <c r="F693" s="1262"/>
      <c r="G693" s="362" t="s">
        <v>237</v>
      </c>
      <c r="H693" s="362" t="s">
        <v>238</v>
      </c>
      <c r="I693" s="962" t="s">
        <v>239</v>
      </c>
      <c r="J693" s="967">
        <v>1</v>
      </c>
      <c r="K693" s="1060">
        <v>45231</v>
      </c>
      <c r="L693" s="1060">
        <v>45747</v>
      </c>
      <c r="M693" s="964">
        <f t="shared" si="23"/>
        <v>73.714285714285708</v>
      </c>
      <c r="N693" s="1058">
        <v>0</v>
      </c>
      <c r="O693" s="1011" t="s">
        <v>899</v>
      </c>
      <c r="P693" s="364">
        <f t="shared" si="24"/>
        <v>0</v>
      </c>
      <c r="Q693" s="965" t="str">
        <f>IF(ISNUMBER(P693),IF(P693=100%,"CUMPLIDA",IF(AND(ISNUMBER(L693),ISNUMBER(CGR!$P$4)), IF(L693&lt;CGR!$P$4,"INCUMPLIDA","PROCESO"), "VERIFICAR FECHA")),"SIN VALOR AVANCE")</f>
        <v>PROCESO</v>
      </c>
    </row>
    <row r="694" spans="1:17" ht="210.75" x14ac:dyDescent="0.2">
      <c r="A694" s="987" t="s">
        <v>19</v>
      </c>
      <c r="B694" s="988" t="s">
        <v>13</v>
      </c>
      <c r="C694" s="1263"/>
      <c r="D694" s="1263"/>
      <c r="E694" s="1262"/>
      <c r="F694" s="1262"/>
      <c r="G694" s="362" t="s">
        <v>104</v>
      </c>
      <c r="H694" s="362" t="s">
        <v>104</v>
      </c>
      <c r="I694" s="962" t="s">
        <v>247</v>
      </c>
      <c r="J694" s="967">
        <v>1</v>
      </c>
      <c r="K694" s="1060">
        <v>45323</v>
      </c>
      <c r="L694" s="1060">
        <v>45747</v>
      </c>
      <c r="M694" s="964">
        <f t="shared" si="23"/>
        <v>60.571428571428569</v>
      </c>
      <c r="N694" s="1058">
        <v>0</v>
      </c>
      <c r="O694" s="1011" t="s">
        <v>804</v>
      </c>
      <c r="P694" s="364">
        <f t="shared" si="24"/>
        <v>0</v>
      </c>
      <c r="Q694" s="965" t="str">
        <f>IF(ISNUMBER(P694),IF(P694=100%,"CUMPLIDA",IF(AND(ISNUMBER(L694),ISNUMBER(CGR!$P$4)), IF(L694&lt;CGR!$P$4,"INCUMPLIDA","PROCESO"), "VERIFICAR FECHA")),"SIN VALOR AVANCE")</f>
        <v>PROCESO</v>
      </c>
    </row>
    <row r="695" spans="1:17" ht="135.75" x14ac:dyDescent="0.2">
      <c r="A695" s="987" t="s">
        <v>19</v>
      </c>
      <c r="B695" s="988" t="s">
        <v>13</v>
      </c>
      <c r="C695" s="1263"/>
      <c r="D695" s="1263"/>
      <c r="E695" s="1262"/>
      <c r="F695" s="1262"/>
      <c r="G695" s="362" t="s">
        <v>806</v>
      </c>
      <c r="H695" s="362" t="s">
        <v>806</v>
      </c>
      <c r="I695" s="962" t="s">
        <v>107</v>
      </c>
      <c r="J695" s="967">
        <v>1</v>
      </c>
      <c r="K695" s="1060">
        <v>45231</v>
      </c>
      <c r="L695" s="1060">
        <v>45747</v>
      </c>
      <c r="M695" s="964">
        <f t="shared" si="23"/>
        <v>73.714285714285708</v>
      </c>
      <c r="N695" s="1058">
        <v>0</v>
      </c>
      <c r="O695" s="1011" t="s">
        <v>899</v>
      </c>
      <c r="P695" s="364">
        <f t="shared" si="24"/>
        <v>0</v>
      </c>
      <c r="Q695" s="965" t="str">
        <f>IF(ISNUMBER(P695),IF(P695=100%,"CUMPLIDA",IF(AND(ISNUMBER(L695),ISNUMBER(CGR!$P$4)), IF(L695&lt;CGR!$P$4,"INCUMPLIDA","PROCESO"), "VERIFICAR FECHA")),"SIN VALOR AVANCE")</f>
        <v>PROCESO</v>
      </c>
    </row>
    <row r="696" spans="1:17" ht="360.75" x14ac:dyDescent="0.2">
      <c r="A696" s="987" t="s">
        <v>19</v>
      </c>
      <c r="B696" s="988" t="s">
        <v>13</v>
      </c>
      <c r="C696" s="1263"/>
      <c r="D696" s="1263"/>
      <c r="E696" s="1262"/>
      <c r="F696" s="1262"/>
      <c r="G696" s="362" t="s">
        <v>807</v>
      </c>
      <c r="H696" s="362" t="s">
        <v>807</v>
      </c>
      <c r="I696" s="962" t="s">
        <v>531</v>
      </c>
      <c r="J696" s="967">
        <v>1</v>
      </c>
      <c r="K696" s="1060">
        <v>45231</v>
      </c>
      <c r="L696" s="1060">
        <v>45808</v>
      </c>
      <c r="M696" s="964">
        <f t="shared" si="23"/>
        <v>82.428571428571431</v>
      </c>
      <c r="N696" s="1058">
        <v>0</v>
      </c>
      <c r="O696" s="1011" t="s">
        <v>848</v>
      </c>
      <c r="P696" s="364">
        <f t="shared" si="24"/>
        <v>0</v>
      </c>
      <c r="Q696" s="965" t="str">
        <f>IF(ISNUMBER(P696),IF(P696=100%,"CUMPLIDA",IF(AND(ISNUMBER(L696),ISNUMBER(CGR!$P$4)), IF(L696&lt;CGR!$P$4,"INCUMPLIDA","PROCESO"), "VERIFICAR FECHA")),"SIN VALOR AVANCE")</f>
        <v>PROCESO</v>
      </c>
    </row>
    <row r="697" spans="1:17" ht="240.75" x14ac:dyDescent="0.2">
      <c r="A697" s="987" t="s">
        <v>19</v>
      </c>
      <c r="B697" s="988" t="s">
        <v>13</v>
      </c>
      <c r="C697" s="1263"/>
      <c r="D697" s="1263"/>
      <c r="E697" s="1262"/>
      <c r="F697" s="1262"/>
      <c r="G697" s="362" t="s">
        <v>110</v>
      </c>
      <c r="H697" s="362" t="s">
        <v>111</v>
      </c>
      <c r="I697" s="962" t="s">
        <v>112</v>
      </c>
      <c r="J697" s="967">
        <v>12</v>
      </c>
      <c r="K697" s="1060">
        <v>46024</v>
      </c>
      <c r="L697" s="1060">
        <v>47118</v>
      </c>
      <c r="M697" s="964">
        <f t="shared" si="23"/>
        <v>156.28571428571428</v>
      </c>
      <c r="N697" s="1058">
        <v>0</v>
      </c>
      <c r="O697" s="1011" t="s">
        <v>1002</v>
      </c>
      <c r="P697" s="364">
        <f t="shared" si="24"/>
        <v>0</v>
      </c>
      <c r="Q697" s="965" t="str">
        <f>IF(ISNUMBER(P697),IF(P697=100%,"CUMPLIDA",IF(AND(ISNUMBER(L697),ISNUMBER(CGR!$P$4)), IF(L697&lt;CGR!$P$4,"INCUMPLIDA","PROCESO"), "VERIFICAR FECHA")),"SIN VALOR AVANCE")</f>
        <v>PROCESO</v>
      </c>
    </row>
    <row r="698" spans="1:17" ht="210.75" x14ac:dyDescent="0.2">
      <c r="A698" s="987" t="s">
        <v>19</v>
      </c>
      <c r="B698" s="988" t="s">
        <v>13</v>
      </c>
      <c r="C698" s="1263"/>
      <c r="D698" s="1263"/>
      <c r="E698" s="1262"/>
      <c r="F698" s="1262"/>
      <c r="G698" s="362" t="s">
        <v>114</v>
      </c>
      <c r="H698" s="362" t="s">
        <v>115</v>
      </c>
      <c r="I698" s="962" t="s">
        <v>116</v>
      </c>
      <c r="J698" s="967">
        <v>1</v>
      </c>
      <c r="K698" s="1060">
        <v>46024</v>
      </c>
      <c r="L698" s="1060">
        <v>47118</v>
      </c>
      <c r="M698" s="964">
        <f t="shared" si="23"/>
        <v>156.28571428571428</v>
      </c>
      <c r="N698" s="1058">
        <v>0</v>
      </c>
      <c r="O698" s="1011" t="s">
        <v>804</v>
      </c>
      <c r="P698" s="364">
        <f t="shared" si="24"/>
        <v>0</v>
      </c>
      <c r="Q698" s="965" t="str">
        <f>IF(ISNUMBER(P698),IF(P698=100%,"CUMPLIDA",IF(AND(ISNUMBER(L698),ISNUMBER(CGR!$P$4)), IF(L698&lt;CGR!$P$4,"INCUMPLIDA","PROCESO"), "VERIFICAR FECHA")),"SIN VALOR AVANCE")</f>
        <v>PROCESO</v>
      </c>
    </row>
    <row r="699" spans="1:17" ht="409.5" x14ac:dyDescent="0.2">
      <c r="A699" s="987" t="s">
        <v>19</v>
      </c>
      <c r="B699" s="988" t="s">
        <v>13</v>
      </c>
      <c r="C699" s="1263"/>
      <c r="D699" s="1263"/>
      <c r="E699" s="1262"/>
      <c r="F699" s="1262"/>
      <c r="G699" s="362" t="s">
        <v>117</v>
      </c>
      <c r="H699" s="362" t="s">
        <v>118</v>
      </c>
      <c r="I699" s="962" t="s">
        <v>119</v>
      </c>
      <c r="J699" s="967">
        <v>2</v>
      </c>
      <c r="K699" s="1060">
        <v>46024</v>
      </c>
      <c r="L699" s="1060">
        <v>47118</v>
      </c>
      <c r="M699" s="964">
        <f t="shared" si="23"/>
        <v>156.28571428571428</v>
      </c>
      <c r="N699" s="1058">
        <v>0</v>
      </c>
      <c r="O699" s="1011" t="s">
        <v>821</v>
      </c>
      <c r="P699" s="364">
        <f t="shared" si="24"/>
        <v>0</v>
      </c>
      <c r="Q699" s="965" t="str">
        <f>IF(ISNUMBER(P699),IF(P699=100%,"CUMPLIDA",IF(AND(ISNUMBER(L699),ISNUMBER(CGR!$P$4)), IF(L699&lt;CGR!$P$4,"INCUMPLIDA","PROCESO"), "VERIFICAR FECHA")),"SIN VALOR AVANCE")</f>
        <v>PROCESO</v>
      </c>
    </row>
    <row r="700" spans="1:17" ht="210.75" x14ac:dyDescent="0.2">
      <c r="A700" s="987" t="s">
        <v>19</v>
      </c>
      <c r="B700" s="988" t="s">
        <v>13</v>
      </c>
      <c r="C700" s="1263" t="s">
        <v>1003</v>
      </c>
      <c r="D700" s="1263" t="s">
        <v>869</v>
      </c>
      <c r="E700" s="1262" t="s">
        <v>1004</v>
      </c>
      <c r="F700" s="1262" t="s">
        <v>1005</v>
      </c>
      <c r="G700" s="1262" t="s">
        <v>1006</v>
      </c>
      <c r="H700" s="1008" t="s">
        <v>696</v>
      </c>
      <c r="I700" s="962" t="s">
        <v>697</v>
      </c>
      <c r="J700" s="963">
        <v>1</v>
      </c>
      <c r="K700" s="1057">
        <v>44013</v>
      </c>
      <c r="L700" s="1057">
        <v>44042</v>
      </c>
      <c r="M700" s="964">
        <f t="shared" si="23"/>
        <v>4.1428571428571432</v>
      </c>
      <c r="N700" s="1058">
        <v>1</v>
      </c>
      <c r="O700" s="962" t="s">
        <v>1007</v>
      </c>
      <c r="P700" s="364">
        <f t="shared" si="24"/>
        <v>1</v>
      </c>
      <c r="Q700" s="965" t="str">
        <f>IF(ISNUMBER(P700),IF(P700=100%,"CUMPLIDA",IF(AND(ISNUMBER(L700),ISNUMBER(CGR!$P$4)), IF(L700&lt;CGR!$P$4,"INCUMPLIDA","PROCESO"), "VERIFICAR FECHA")),"SIN VALOR AVANCE")</f>
        <v>CUMPLIDA</v>
      </c>
    </row>
    <row r="701" spans="1:17" ht="285.75" x14ac:dyDescent="0.2">
      <c r="A701" s="987" t="s">
        <v>19</v>
      </c>
      <c r="B701" s="988" t="s">
        <v>13</v>
      </c>
      <c r="C701" s="1263"/>
      <c r="D701" s="1263"/>
      <c r="E701" s="1262"/>
      <c r="F701" s="1262"/>
      <c r="G701" s="1262"/>
      <c r="H701" s="1008" t="s">
        <v>699</v>
      </c>
      <c r="I701" s="962" t="s">
        <v>164</v>
      </c>
      <c r="J701" s="963">
        <v>1</v>
      </c>
      <c r="K701" s="1057">
        <v>44044</v>
      </c>
      <c r="L701" s="1057">
        <v>44196</v>
      </c>
      <c r="M701" s="964">
        <f t="shared" si="23"/>
        <v>21.714285714285715</v>
      </c>
      <c r="N701" s="1058">
        <v>1</v>
      </c>
      <c r="O701" s="962" t="s">
        <v>1008</v>
      </c>
      <c r="P701" s="364">
        <f t="shared" si="24"/>
        <v>1</v>
      </c>
      <c r="Q701" s="965" t="str">
        <f>IF(ISNUMBER(P701),IF(P701=100%,"CUMPLIDA",IF(AND(ISNUMBER(L701),ISNUMBER(CGR!$P$4)), IF(L701&lt;CGR!$P$4,"INCUMPLIDA","PROCESO"), "VERIFICAR FECHA")),"SIN VALOR AVANCE")</f>
        <v>CUMPLIDA</v>
      </c>
    </row>
    <row r="702" spans="1:17" ht="135.75" x14ac:dyDescent="0.2">
      <c r="A702" s="987" t="s">
        <v>19</v>
      </c>
      <c r="B702" s="988" t="s">
        <v>13</v>
      </c>
      <c r="C702" s="1263"/>
      <c r="D702" s="1263"/>
      <c r="E702" s="1262"/>
      <c r="F702" s="1262"/>
      <c r="G702" s="1262"/>
      <c r="H702" s="1008" t="s">
        <v>682</v>
      </c>
      <c r="I702" s="962" t="s">
        <v>683</v>
      </c>
      <c r="J702" s="963">
        <v>1</v>
      </c>
      <c r="K702" s="1057">
        <v>45231</v>
      </c>
      <c r="L702" s="1057">
        <v>45504</v>
      </c>
      <c r="M702" s="964">
        <f t="shared" si="23"/>
        <v>39</v>
      </c>
      <c r="N702" s="1058">
        <v>1</v>
      </c>
      <c r="O702" s="1011" t="s">
        <v>802</v>
      </c>
      <c r="P702" s="364">
        <f t="shared" si="24"/>
        <v>1</v>
      </c>
      <c r="Q702" s="965" t="str">
        <f>IF(ISNUMBER(P702),IF(P702=100%,"CUMPLIDA",IF(AND(ISNUMBER(L702),ISNUMBER(CGR!$P$4)), IF(L702&lt;CGR!$P$4,"INCUMPLIDA","PROCESO"), "VERIFICAR FECHA")),"SIN VALOR AVANCE")</f>
        <v>CUMPLIDA</v>
      </c>
    </row>
    <row r="703" spans="1:17" ht="409.5" x14ac:dyDescent="0.2">
      <c r="A703" s="987" t="s">
        <v>19</v>
      </c>
      <c r="B703" s="988" t="s">
        <v>13</v>
      </c>
      <c r="C703" s="1263"/>
      <c r="D703" s="1263"/>
      <c r="E703" s="1262"/>
      <c r="F703" s="1262"/>
      <c r="G703" s="1262"/>
      <c r="H703" s="1008" t="s">
        <v>685</v>
      </c>
      <c r="I703" s="962" t="s">
        <v>686</v>
      </c>
      <c r="J703" s="963">
        <v>1</v>
      </c>
      <c r="K703" s="1057">
        <v>45231</v>
      </c>
      <c r="L703" s="1057">
        <v>45504</v>
      </c>
      <c r="M703" s="964">
        <f t="shared" si="23"/>
        <v>39</v>
      </c>
      <c r="N703" s="1058">
        <v>1</v>
      </c>
      <c r="O703" s="1011" t="s">
        <v>839</v>
      </c>
      <c r="P703" s="364">
        <f t="shared" si="24"/>
        <v>1</v>
      </c>
      <c r="Q703" s="965" t="str">
        <f>IF(ISNUMBER(P703),IF(P703=100%,"CUMPLIDA",IF(AND(ISNUMBER(L703),ISNUMBER(CGR!$P$4)), IF(L703&lt;CGR!$P$4,"INCUMPLIDA","PROCESO"), "VERIFICAR FECHA")),"SIN VALOR AVANCE")</f>
        <v>CUMPLIDA</v>
      </c>
    </row>
    <row r="704" spans="1:17" ht="225.75" x14ac:dyDescent="0.2">
      <c r="A704" s="987" t="s">
        <v>19</v>
      </c>
      <c r="B704" s="988" t="s">
        <v>13</v>
      </c>
      <c r="C704" s="1263"/>
      <c r="D704" s="1263"/>
      <c r="E704" s="1262"/>
      <c r="F704" s="1262"/>
      <c r="G704" s="362" t="s">
        <v>97</v>
      </c>
      <c r="H704" s="362" t="s">
        <v>98</v>
      </c>
      <c r="I704" s="962" t="s">
        <v>99</v>
      </c>
      <c r="J704" s="967">
        <v>1</v>
      </c>
      <c r="K704" s="1060">
        <v>45323</v>
      </c>
      <c r="L704" s="1060">
        <v>45747</v>
      </c>
      <c r="M704" s="964">
        <f t="shared" si="23"/>
        <v>60.571428571428569</v>
      </c>
      <c r="N704" s="1058">
        <v>0</v>
      </c>
      <c r="O704" s="1011" t="s">
        <v>898</v>
      </c>
      <c r="P704" s="364">
        <f t="shared" si="24"/>
        <v>0</v>
      </c>
      <c r="Q704" s="965" t="str">
        <f>IF(ISNUMBER(P704),IF(P704=100%,"CUMPLIDA",IF(AND(ISNUMBER(L704),ISNUMBER(CGR!$P$4)), IF(L704&lt;CGR!$P$4,"INCUMPLIDA","PROCESO"), "VERIFICAR FECHA")),"SIN VALOR AVANCE")</f>
        <v>PROCESO</v>
      </c>
    </row>
    <row r="705" spans="1:17" ht="135.75" x14ac:dyDescent="0.2">
      <c r="A705" s="987" t="s">
        <v>19</v>
      </c>
      <c r="B705" s="988" t="s">
        <v>13</v>
      </c>
      <c r="C705" s="1263"/>
      <c r="D705" s="1263"/>
      <c r="E705" s="1262"/>
      <c r="F705" s="1262"/>
      <c r="G705" s="362" t="s">
        <v>101</v>
      </c>
      <c r="H705" s="362" t="s">
        <v>101</v>
      </c>
      <c r="I705" s="962" t="s">
        <v>102</v>
      </c>
      <c r="J705" s="967">
        <v>1</v>
      </c>
      <c r="K705" s="1060">
        <v>45323</v>
      </c>
      <c r="L705" s="1060">
        <v>45747</v>
      </c>
      <c r="M705" s="964">
        <f t="shared" si="23"/>
        <v>60.571428571428569</v>
      </c>
      <c r="N705" s="1058">
        <v>0</v>
      </c>
      <c r="O705" s="1011" t="s">
        <v>899</v>
      </c>
      <c r="P705" s="364">
        <f t="shared" si="24"/>
        <v>0</v>
      </c>
      <c r="Q705" s="965" t="str">
        <f>IF(ISNUMBER(P705),IF(P705=100%,"CUMPLIDA",IF(AND(ISNUMBER(L705),ISNUMBER(CGR!$P$4)), IF(L705&lt;CGR!$P$4,"INCUMPLIDA","PROCESO"), "VERIFICAR FECHA")),"SIN VALOR AVANCE")</f>
        <v>PROCESO</v>
      </c>
    </row>
    <row r="706" spans="1:17" ht="135.75" x14ac:dyDescent="0.2">
      <c r="A706" s="987" t="s">
        <v>19</v>
      </c>
      <c r="B706" s="988" t="s">
        <v>13</v>
      </c>
      <c r="C706" s="1263"/>
      <c r="D706" s="1263"/>
      <c r="E706" s="1262"/>
      <c r="F706" s="1262"/>
      <c r="G706" s="362" t="s">
        <v>237</v>
      </c>
      <c r="H706" s="362" t="s">
        <v>238</v>
      </c>
      <c r="I706" s="962" t="s">
        <v>239</v>
      </c>
      <c r="J706" s="967">
        <v>1</v>
      </c>
      <c r="K706" s="1060">
        <v>45231</v>
      </c>
      <c r="L706" s="1060">
        <v>45747</v>
      </c>
      <c r="M706" s="964">
        <f t="shared" si="23"/>
        <v>73.714285714285708</v>
      </c>
      <c r="N706" s="1058">
        <v>0</v>
      </c>
      <c r="O706" s="1011" t="s">
        <v>899</v>
      </c>
      <c r="P706" s="364">
        <f t="shared" si="24"/>
        <v>0</v>
      </c>
      <c r="Q706" s="965" t="str">
        <f>IF(ISNUMBER(P706),IF(P706=100%,"CUMPLIDA",IF(AND(ISNUMBER(L706),ISNUMBER(CGR!$P$4)), IF(L706&lt;CGR!$P$4,"INCUMPLIDA","PROCESO"), "VERIFICAR FECHA")),"SIN VALOR AVANCE")</f>
        <v>PROCESO</v>
      </c>
    </row>
    <row r="707" spans="1:17" ht="225.75" x14ac:dyDescent="0.2">
      <c r="A707" s="987" t="s">
        <v>19</v>
      </c>
      <c r="B707" s="988" t="s">
        <v>13</v>
      </c>
      <c r="C707" s="1263"/>
      <c r="D707" s="1263"/>
      <c r="E707" s="1262"/>
      <c r="F707" s="1262"/>
      <c r="G707" s="362" t="s">
        <v>104</v>
      </c>
      <c r="H707" s="362" t="s">
        <v>104</v>
      </c>
      <c r="I707" s="962" t="s">
        <v>247</v>
      </c>
      <c r="J707" s="967">
        <v>1</v>
      </c>
      <c r="K707" s="1060">
        <v>45323</v>
      </c>
      <c r="L707" s="1060">
        <v>45747</v>
      </c>
      <c r="M707" s="964">
        <f t="shared" si="23"/>
        <v>60.571428571428569</v>
      </c>
      <c r="N707" s="1058">
        <v>0</v>
      </c>
      <c r="O707" s="1011" t="s">
        <v>898</v>
      </c>
      <c r="P707" s="364">
        <f t="shared" si="24"/>
        <v>0</v>
      </c>
      <c r="Q707" s="965" t="str">
        <f>IF(ISNUMBER(P707),IF(P707=100%,"CUMPLIDA",IF(AND(ISNUMBER(L707),ISNUMBER(CGR!$P$4)), IF(L707&lt;CGR!$P$4,"INCUMPLIDA","PROCESO"), "VERIFICAR FECHA")),"SIN VALOR AVANCE")</f>
        <v>PROCESO</v>
      </c>
    </row>
    <row r="708" spans="1:17" ht="135.75" x14ac:dyDescent="0.2">
      <c r="A708" s="987" t="s">
        <v>19</v>
      </c>
      <c r="B708" s="988" t="s">
        <v>13</v>
      </c>
      <c r="C708" s="1263"/>
      <c r="D708" s="1263"/>
      <c r="E708" s="1262"/>
      <c r="F708" s="1262"/>
      <c r="G708" s="362" t="s">
        <v>806</v>
      </c>
      <c r="H708" s="362" t="s">
        <v>806</v>
      </c>
      <c r="I708" s="962" t="s">
        <v>107</v>
      </c>
      <c r="J708" s="967">
        <v>1</v>
      </c>
      <c r="K708" s="1060">
        <v>45231</v>
      </c>
      <c r="L708" s="1060">
        <v>45747</v>
      </c>
      <c r="M708" s="964">
        <f t="shared" si="23"/>
        <v>73.714285714285708</v>
      </c>
      <c r="N708" s="1058">
        <v>0</v>
      </c>
      <c r="O708" s="1011" t="s">
        <v>899</v>
      </c>
      <c r="P708" s="364">
        <f t="shared" si="24"/>
        <v>0</v>
      </c>
      <c r="Q708" s="965" t="str">
        <f>IF(ISNUMBER(P708),IF(P708=100%,"CUMPLIDA",IF(AND(ISNUMBER(L708),ISNUMBER(CGR!$P$4)), IF(L708&lt;CGR!$P$4,"INCUMPLIDA","PROCESO"), "VERIFICAR FECHA")),"SIN VALOR AVANCE")</f>
        <v>PROCESO</v>
      </c>
    </row>
    <row r="709" spans="1:17" ht="345.75" x14ac:dyDescent="0.2">
      <c r="A709" s="987" t="s">
        <v>19</v>
      </c>
      <c r="B709" s="988" t="s">
        <v>13</v>
      </c>
      <c r="C709" s="1263"/>
      <c r="D709" s="1263"/>
      <c r="E709" s="1262"/>
      <c r="F709" s="1262"/>
      <c r="G709" s="362" t="s">
        <v>807</v>
      </c>
      <c r="H709" s="362" t="s">
        <v>807</v>
      </c>
      <c r="I709" s="962" t="s">
        <v>531</v>
      </c>
      <c r="J709" s="967">
        <v>1</v>
      </c>
      <c r="K709" s="1060">
        <v>45231</v>
      </c>
      <c r="L709" s="1060">
        <v>45808</v>
      </c>
      <c r="M709" s="964">
        <f t="shared" si="23"/>
        <v>82.428571428571431</v>
      </c>
      <c r="N709" s="1058">
        <v>0</v>
      </c>
      <c r="O709" s="1011" t="s">
        <v>1009</v>
      </c>
      <c r="P709" s="364">
        <f t="shared" si="24"/>
        <v>0</v>
      </c>
      <c r="Q709" s="965" t="str">
        <f>IF(ISNUMBER(P709),IF(P709=100%,"CUMPLIDA",IF(AND(ISNUMBER(L709),ISNUMBER(CGR!$P$4)), IF(L709&lt;CGR!$P$4,"INCUMPLIDA","PROCESO"), "VERIFICAR FECHA")),"SIN VALOR AVANCE")</f>
        <v>PROCESO</v>
      </c>
    </row>
    <row r="710" spans="1:17" ht="240.75" x14ac:dyDescent="0.2">
      <c r="A710" s="987" t="s">
        <v>19</v>
      </c>
      <c r="B710" s="988" t="s">
        <v>13</v>
      </c>
      <c r="C710" s="1263"/>
      <c r="D710" s="1263"/>
      <c r="E710" s="1262"/>
      <c r="F710" s="1262"/>
      <c r="G710" s="362" t="s">
        <v>110</v>
      </c>
      <c r="H710" s="362" t="s">
        <v>111</v>
      </c>
      <c r="I710" s="962" t="s">
        <v>112</v>
      </c>
      <c r="J710" s="967">
        <v>10</v>
      </c>
      <c r="K710" s="1060">
        <v>45809</v>
      </c>
      <c r="L710" s="1060">
        <v>46568</v>
      </c>
      <c r="M710" s="964">
        <f t="shared" si="23"/>
        <v>108.42857142857143</v>
      </c>
      <c r="N710" s="1058">
        <v>0</v>
      </c>
      <c r="O710" s="1011" t="s">
        <v>842</v>
      </c>
      <c r="P710" s="364">
        <f t="shared" si="24"/>
        <v>0</v>
      </c>
      <c r="Q710" s="965" t="str">
        <f>IF(ISNUMBER(P710),IF(P710=100%,"CUMPLIDA",IF(AND(ISNUMBER(L710),ISNUMBER(CGR!$P$4)), IF(L710&lt;CGR!$P$4,"INCUMPLIDA","PROCESO"), "VERIFICAR FECHA")),"SIN VALOR AVANCE")</f>
        <v>PROCESO</v>
      </c>
    </row>
    <row r="711" spans="1:17" ht="240.75" x14ac:dyDescent="0.2">
      <c r="A711" s="987" t="s">
        <v>19</v>
      </c>
      <c r="B711" s="988" t="s">
        <v>13</v>
      </c>
      <c r="C711" s="1263"/>
      <c r="D711" s="1263"/>
      <c r="E711" s="1262"/>
      <c r="F711" s="1262"/>
      <c r="G711" s="362" t="s">
        <v>114</v>
      </c>
      <c r="H711" s="362" t="s">
        <v>115</v>
      </c>
      <c r="I711" s="962" t="s">
        <v>116</v>
      </c>
      <c r="J711" s="967">
        <v>1</v>
      </c>
      <c r="K711" s="1060">
        <v>45809</v>
      </c>
      <c r="L711" s="1060">
        <v>46568</v>
      </c>
      <c r="M711" s="964">
        <f t="shared" si="23"/>
        <v>108.42857142857143</v>
      </c>
      <c r="N711" s="1058">
        <v>0</v>
      </c>
      <c r="O711" s="1011" t="s">
        <v>820</v>
      </c>
      <c r="P711" s="364">
        <f t="shared" si="24"/>
        <v>0</v>
      </c>
      <c r="Q711" s="965" t="str">
        <f>IF(ISNUMBER(P711),IF(P711=100%,"CUMPLIDA",IF(AND(ISNUMBER(L711),ISNUMBER(CGR!$P$4)), IF(L711&lt;CGR!$P$4,"INCUMPLIDA","PROCESO"), "VERIFICAR FECHA")),"SIN VALOR AVANCE")</f>
        <v>PROCESO</v>
      </c>
    </row>
    <row r="712" spans="1:17" ht="409.5" x14ac:dyDescent="0.2">
      <c r="A712" s="987" t="s">
        <v>19</v>
      </c>
      <c r="B712" s="988" t="s">
        <v>13</v>
      </c>
      <c r="C712" s="1263"/>
      <c r="D712" s="1263"/>
      <c r="E712" s="1262"/>
      <c r="F712" s="1262"/>
      <c r="G712" s="362" t="s">
        <v>117</v>
      </c>
      <c r="H712" s="362" t="s">
        <v>118</v>
      </c>
      <c r="I712" s="962" t="s">
        <v>119</v>
      </c>
      <c r="J712" s="967">
        <v>2</v>
      </c>
      <c r="K712" s="1060">
        <v>45809</v>
      </c>
      <c r="L712" s="1060">
        <v>46568</v>
      </c>
      <c r="M712" s="964">
        <f t="shared" si="23"/>
        <v>108.42857142857143</v>
      </c>
      <c r="N712" s="1058">
        <v>0</v>
      </c>
      <c r="O712" s="1011" t="s">
        <v>810</v>
      </c>
      <c r="P712" s="364">
        <f t="shared" si="24"/>
        <v>0</v>
      </c>
      <c r="Q712" s="965" t="str">
        <f>IF(ISNUMBER(P712),IF(P712=100%,"CUMPLIDA",IF(AND(ISNUMBER(L712),ISNUMBER(CGR!$P$4)), IF(L712&lt;CGR!$P$4,"INCUMPLIDA","PROCESO"), "VERIFICAR FECHA")),"SIN VALOR AVANCE")</f>
        <v>PROCESO</v>
      </c>
    </row>
    <row r="713" spans="1:17" ht="135.75" customHeight="1" x14ac:dyDescent="0.2">
      <c r="A713" s="987" t="s">
        <v>19</v>
      </c>
      <c r="B713" s="988" t="s">
        <v>13</v>
      </c>
      <c r="C713" s="1263" t="s">
        <v>1010</v>
      </c>
      <c r="D713" s="1263" t="s">
        <v>797</v>
      </c>
      <c r="E713" s="1262" t="s">
        <v>1011</v>
      </c>
      <c r="F713" s="1262" t="s">
        <v>1012</v>
      </c>
      <c r="G713" s="1262" t="s">
        <v>1006</v>
      </c>
      <c r="H713" s="1008" t="s">
        <v>696</v>
      </c>
      <c r="I713" s="962" t="s">
        <v>697</v>
      </c>
      <c r="J713" s="963">
        <v>1</v>
      </c>
      <c r="K713" s="1057">
        <v>44013</v>
      </c>
      <c r="L713" s="1057">
        <v>44042</v>
      </c>
      <c r="M713" s="964">
        <f t="shared" si="23"/>
        <v>4.1428571428571432</v>
      </c>
      <c r="N713" s="1058">
        <v>1</v>
      </c>
      <c r="O713" s="962" t="s">
        <v>1013</v>
      </c>
      <c r="P713" s="364">
        <f t="shared" si="24"/>
        <v>1</v>
      </c>
      <c r="Q713" s="965" t="str">
        <f>IF(ISNUMBER(P713),IF(P713=100%,"CUMPLIDA",IF(AND(ISNUMBER(L713),ISNUMBER(CGR!$P$4)), IF(L713&lt;CGR!$P$4,"INCUMPLIDA","PROCESO"), "VERIFICAR FECHA")),"SIN VALOR AVANCE")</f>
        <v>CUMPLIDA</v>
      </c>
    </row>
    <row r="714" spans="1:17" ht="285.75" x14ac:dyDescent="0.2">
      <c r="A714" s="987" t="s">
        <v>19</v>
      </c>
      <c r="B714" s="988" t="s">
        <v>13</v>
      </c>
      <c r="C714" s="1263"/>
      <c r="D714" s="1263"/>
      <c r="E714" s="1262"/>
      <c r="F714" s="1262"/>
      <c r="G714" s="1262"/>
      <c r="H714" s="1008" t="s">
        <v>699</v>
      </c>
      <c r="I714" s="962" t="s">
        <v>164</v>
      </c>
      <c r="J714" s="963">
        <v>1</v>
      </c>
      <c r="K714" s="1057">
        <v>44044</v>
      </c>
      <c r="L714" s="1057">
        <v>44196</v>
      </c>
      <c r="M714" s="964">
        <f t="shared" si="23"/>
        <v>21.714285714285715</v>
      </c>
      <c r="N714" s="1058">
        <v>1</v>
      </c>
      <c r="O714" s="962" t="s">
        <v>1014</v>
      </c>
      <c r="P714" s="364">
        <f t="shared" si="24"/>
        <v>1</v>
      </c>
      <c r="Q714" s="965" t="str">
        <f>IF(ISNUMBER(P714),IF(P714=100%,"CUMPLIDA",IF(AND(ISNUMBER(L714),ISNUMBER(CGR!$P$4)), IF(L714&lt;CGR!$P$4,"INCUMPLIDA","PROCESO"), "VERIFICAR FECHA")),"SIN VALOR AVANCE")</f>
        <v>CUMPLIDA</v>
      </c>
    </row>
    <row r="715" spans="1:17" ht="135.75" x14ac:dyDescent="0.2">
      <c r="A715" s="987" t="s">
        <v>19</v>
      </c>
      <c r="B715" s="988" t="s">
        <v>13</v>
      </c>
      <c r="C715" s="1263"/>
      <c r="D715" s="1263"/>
      <c r="E715" s="1262"/>
      <c r="F715" s="1262"/>
      <c r="G715" s="1262"/>
      <c r="H715" s="1008" t="s">
        <v>682</v>
      </c>
      <c r="I715" s="962" t="s">
        <v>683</v>
      </c>
      <c r="J715" s="963">
        <v>1</v>
      </c>
      <c r="K715" s="1057">
        <v>45231</v>
      </c>
      <c r="L715" s="1057">
        <v>45504</v>
      </c>
      <c r="M715" s="964">
        <f t="shared" si="23"/>
        <v>39</v>
      </c>
      <c r="N715" s="1058">
        <v>1</v>
      </c>
      <c r="O715" s="1011" t="s">
        <v>802</v>
      </c>
      <c r="P715" s="364">
        <f t="shared" si="24"/>
        <v>1</v>
      </c>
      <c r="Q715" s="965" t="str">
        <f>IF(ISNUMBER(P715),IF(P715=100%,"CUMPLIDA",IF(AND(ISNUMBER(L715),ISNUMBER(CGR!$P$4)), IF(L715&lt;CGR!$P$4,"INCUMPLIDA","PROCESO"), "VERIFICAR FECHA")),"SIN VALOR AVANCE")</f>
        <v>CUMPLIDA</v>
      </c>
    </row>
    <row r="716" spans="1:17" ht="409.5" x14ac:dyDescent="0.2">
      <c r="A716" s="987" t="s">
        <v>19</v>
      </c>
      <c r="B716" s="988" t="s">
        <v>13</v>
      </c>
      <c r="C716" s="1263"/>
      <c r="D716" s="1263"/>
      <c r="E716" s="1262"/>
      <c r="F716" s="1262"/>
      <c r="G716" s="1262"/>
      <c r="H716" s="1008" t="s">
        <v>685</v>
      </c>
      <c r="I716" s="962" t="s">
        <v>686</v>
      </c>
      <c r="J716" s="963">
        <v>1</v>
      </c>
      <c r="K716" s="1057">
        <v>45231</v>
      </c>
      <c r="L716" s="1057">
        <v>45504</v>
      </c>
      <c r="M716" s="964">
        <f t="shared" si="23"/>
        <v>39</v>
      </c>
      <c r="N716" s="1058">
        <v>1</v>
      </c>
      <c r="O716" s="1011" t="s">
        <v>839</v>
      </c>
      <c r="P716" s="364">
        <f t="shared" si="24"/>
        <v>1</v>
      </c>
      <c r="Q716" s="965" t="str">
        <f>IF(ISNUMBER(P716),IF(P716=100%,"CUMPLIDA",IF(AND(ISNUMBER(L716),ISNUMBER(CGR!$P$4)), IF(L716&lt;CGR!$P$4,"INCUMPLIDA","PROCESO"), "VERIFICAR FECHA")),"SIN VALOR AVANCE")</f>
        <v>CUMPLIDA</v>
      </c>
    </row>
    <row r="717" spans="1:17" ht="210.75" x14ac:dyDescent="0.2">
      <c r="A717" s="987" t="s">
        <v>19</v>
      </c>
      <c r="B717" s="988" t="s">
        <v>13</v>
      </c>
      <c r="C717" s="1263"/>
      <c r="D717" s="1263"/>
      <c r="E717" s="1262"/>
      <c r="F717" s="1262"/>
      <c r="G717" s="362" t="s">
        <v>97</v>
      </c>
      <c r="H717" s="362" t="s">
        <v>98</v>
      </c>
      <c r="I717" s="962" t="s">
        <v>99</v>
      </c>
      <c r="J717" s="967">
        <v>1</v>
      </c>
      <c r="K717" s="1060">
        <v>45323</v>
      </c>
      <c r="L717" s="1060">
        <v>45747</v>
      </c>
      <c r="M717" s="964">
        <f t="shared" si="23"/>
        <v>60.571428571428569</v>
      </c>
      <c r="N717" s="1058">
        <v>0</v>
      </c>
      <c r="O717" s="1011" t="s">
        <v>804</v>
      </c>
      <c r="P717" s="364">
        <f t="shared" si="24"/>
        <v>0</v>
      </c>
      <c r="Q717" s="965" t="str">
        <f>IF(ISNUMBER(P717),IF(P717=100%,"CUMPLIDA",IF(AND(ISNUMBER(L717),ISNUMBER(CGR!$P$4)), IF(L717&lt;CGR!$P$4,"INCUMPLIDA","PROCESO"), "VERIFICAR FECHA")),"SIN VALOR AVANCE")</f>
        <v>PROCESO</v>
      </c>
    </row>
    <row r="718" spans="1:17" ht="135.75" x14ac:dyDescent="0.2">
      <c r="A718" s="987" t="s">
        <v>19</v>
      </c>
      <c r="B718" s="988" t="s">
        <v>13</v>
      </c>
      <c r="C718" s="1263"/>
      <c r="D718" s="1263"/>
      <c r="E718" s="1262"/>
      <c r="F718" s="1262"/>
      <c r="G718" s="362" t="s">
        <v>101</v>
      </c>
      <c r="H718" s="362" t="s">
        <v>101</v>
      </c>
      <c r="I718" s="962" t="s">
        <v>102</v>
      </c>
      <c r="J718" s="967">
        <v>1</v>
      </c>
      <c r="K718" s="1060">
        <v>45323</v>
      </c>
      <c r="L718" s="1060">
        <v>45747</v>
      </c>
      <c r="M718" s="964">
        <f t="shared" si="23"/>
        <v>60.571428571428569</v>
      </c>
      <c r="N718" s="1058">
        <v>0</v>
      </c>
      <c r="O718" s="1011" t="s">
        <v>899</v>
      </c>
      <c r="P718" s="364">
        <f t="shared" si="24"/>
        <v>0</v>
      </c>
      <c r="Q718" s="965" t="str">
        <f>IF(ISNUMBER(P718),IF(P718=100%,"CUMPLIDA",IF(AND(ISNUMBER(L718),ISNUMBER(CGR!$P$4)), IF(L718&lt;CGR!$P$4,"INCUMPLIDA","PROCESO"), "VERIFICAR FECHA")),"SIN VALOR AVANCE")</f>
        <v>PROCESO</v>
      </c>
    </row>
    <row r="719" spans="1:17" ht="135.75" x14ac:dyDescent="0.2">
      <c r="A719" s="987" t="s">
        <v>19</v>
      </c>
      <c r="B719" s="988" t="s">
        <v>13</v>
      </c>
      <c r="C719" s="1263"/>
      <c r="D719" s="1263"/>
      <c r="E719" s="1262"/>
      <c r="F719" s="1262"/>
      <c r="G719" s="362" t="s">
        <v>237</v>
      </c>
      <c r="H719" s="362" t="s">
        <v>238</v>
      </c>
      <c r="I719" s="962" t="s">
        <v>239</v>
      </c>
      <c r="J719" s="967">
        <v>1</v>
      </c>
      <c r="K719" s="1060">
        <v>45231</v>
      </c>
      <c r="L719" s="1060">
        <v>45747</v>
      </c>
      <c r="M719" s="964">
        <f t="shared" si="23"/>
        <v>73.714285714285708</v>
      </c>
      <c r="N719" s="1058">
        <v>0</v>
      </c>
      <c r="O719" s="1011" t="s">
        <v>899</v>
      </c>
      <c r="P719" s="364">
        <f t="shared" si="24"/>
        <v>0</v>
      </c>
      <c r="Q719" s="965" t="str">
        <f>IF(ISNUMBER(P719),IF(P719=100%,"CUMPLIDA",IF(AND(ISNUMBER(L719),ISNUMBER(CGR!$P$4)), IF(L719&lt;CGR!$P$4,"INCUMPLIDA","PROCESO"), "VERIFICAR FECHA")),"SIN VALOR AVANCE")</f>
        <v>PROCESO</v>
      </c>
    </row>
    <row r="720" spans="1:17" ht="210.75" x14ac:dyDescent="0.2">
      <c r="A720" s="987" t="s">
        <v>19</v>
      </c>
      <c r="B720" s="988" t="s">
        <v>13</v>
      </c>
      <c r="C720" s="1263"/>
      <c r="D720" s="1263"/>
      <c r="E720" s="1262"/>
      <c r="F720" s="1262"/>
      <c r="G720" s="362" t="s">
        <v>104</v>
      </c>
      <c r="H720" s="362" t="s">
        <v>104</v>
      </c>
      <c r="I720" s="962" t="s">
        <v>247</v>
      </c>
      <c r="J720" s="967">
        <v>1</v>
      </c>
      <c r="K720" s="1060">
        <v>45323</v>
      </c>
      <c r="L720" s="1060">
        <v>45747</v>
      </c>
      <c r="M720" s="964">
        <f t="shared" si="23"/>
        <v>60.571428571428569</v>
      </c>
      <c r="N720" s="1058">
        <v>0</v>
      </c>
      <c r="O720" s="1011" t="s">
        <v>804</v>
      </c>
      <c r="P720" s="364">
        <f t="shared" si="24"/>
        <v>0</v>
      </c>
      <c r="Q720" s="965" t="str">
        <f>IF(ISNUMBER(P720),IF(P720=100%,"CUMPLIDA",IF(AND(ISNUMBER(L720),ISNUMBER(CGR!$P$4)), IF(L720&lt;CGR!$P$4,"INCUMPLIDA","PROCESO"), "VERIFICAR FECHA")),"SIN VALOR AVANCE")</f>
        <v>PROCESO</v>
      </c>
    </row>
    <row r="721" spans="1:17" ht="135.75" x14ac:dyDescent="0.2">
      <c r="A721" s="987" t="s">
        <v>19</v>
      </c>
      <c r="B721" s="988" t="s">
        <v>13</v>
      </c>
      <c r="C721" s="1263"/>
      <c r="D721" s="1263"/>
      <c r="E721" s="1262"/>
      <c r="F721" s="1262"/>
      <c r="G721" s="362" t="s">
        <v>806</v>
      </c>
      <c r="H721" s="362" t="s">
        <v>806</v>
      </c>
      <c r="I721" s="962" t="s">
        <v>107</v>
      </c>
      <c r="J721" s="967">
        <v>1</v>
      </c>
      <c r="K721" s="1060">
        <v>45231</v>
      </c>
      <c r="L721" s="1060">
        <v>45747</v>
      </c>
      <c r="M721" s="964">
        <f t="shared" si="23"/>
        <v>73.714285714285708</v>
      </c>
      <c r="N721" s="1058">
        <v>0</v>
      </c>
      <c r="O721" s="1011" t="s">
        <v>899</v>
      </c>
      <c r="P721" s="364">
        <f t="shared" si="24"/>
        <v>0</v>
      </c>
      <c r="Q721" s="965" t="str">
        <f>IF(ISNUMBER(P721),IF(P721=100%,"CUMPLIDA",IF(AND(ISNUMBER(L721),ISNUMBER(CGR!$P$4)), IF(L721&lt;CGR!$P$4,"INCUMPLIDA","PROCESO"), "VERIFICAR FECHA")),"SIN VALOR AVANCE")</f>
        <v>PROCESO</v>
      </c>
    </row>
    <row r="722" spans="1:17" ht="345.75" x14ac:dyDescent="0.2">
      <c r="A722" s="987" t="s">
        <v>19</v>
      </c>
      <c r="B722" s="988" t="s">
        <v>13</v>
      </c>
      <c r="C722" s="1263"/>
      <c r="D722" s="1263"/>
      <c r="E722" s="1262"/>
      <c r="F722" s="1262"/>
      <c r="G722" s="362" t="s">
        <v>807</v>
      </c>
      <c r="H722" s="362" t="s">
        <v>807</v>
      </c>
      <c r="I722" s="962" t="s">
        <v>531</v>
      </c>
      <c r="J722" s="967">
        <v>1</v>
      </c>
      <c r="K722" s="1060">
        <v>45231</v>
      </c>
      <c r="L722" s="1060">
        <v>45808</v>
      </c>
      <c r="M722" s="964">
        <f t="shared" si="23"/>
        <v>82.428571428571431</v>
      </c>
      <c r="N722" s="1058">
        <v>0</v>
      </c>
      <c r="O722" s="1011" t="s">
        <v>803</v>
      </c>
      <c r="P722" s="364">
        <f t="shared" si="24"/>
        <v>0</v>
      </c>
      <c r="Q722" s="965" t="str">
        <f>IF(ISNUMBER(P722),IF(P722=100%,"CUMPLIDA",IF(AND(ISNUMBER(L722),ISNUMBER(CGR!$P$4)), IF(L722&lt;CGR!$P$4,"INCUMPLIDA","PROCESO"), "VERIFICAR FECHA")),"SIN VALOR AVANCE")</f>
        <v>PROCESO</v>
      </c>
    </row>
    <row r="723" spans="1:17" ht="240.75" x14ac:dyDescent="0.2">
      <c r="A723" s="987" t="s">
        <v>19</v>
      </c>
      <c r="B723" s="988" t="s">
        <v>13</v>
      </c>
      <c r="C723" s="1263"/>
      <c r="D723" s="1263"/>
      <c r="E723" s="1262"/>
      <c r="F723" s="1262"/>
      <c r="G723" s="362" t="s">
        <v>110</v>
      </c>
      <c r="H723" s="362" t="s">
        <v>111</v>
      </c>
      <c r="I723" s="962" t="s">
        <v>112</v>
      </c>
      <c r="J723" s="967">
        <v>10</v>
      </c>
      <c r="K723" s="1060">
        <v>45809</v>
      </c>
      <c r="L723" s="1060">
        <v>46568</v>
      </c>
      <c r="M723" s="964">
        <f t="shared" si="23"/>
        <v>108.42857142857143</v>
      </c>
      <c r="N723" s="1058">
        <v>0</v>
      </c>
      <c r="O723" s="1011" t="s">
        <v>842</v>
      </c>
      <c r="P723" s="364">
        <f t="shared" si="24"/>
        <v>0</v>
      </c>
      <c r="Q723" s="965" t="str">
        <f>IF(ISNUMBER(P723),IF(P723=100%,"CUMPLIDA",IF(AND(ISNUMBER(L723),ISNUMBER(CGR!$P$4)), IF(L723&lt;CGR!$P$4,"INCUMPLIDA","PROCESO"), "VERIFICAR FECHA")),"SIN VALOR AVANCE")</f>
        <v>PROCESO</v>
      </c>
    </row>
    <row r="724" spans="1:17" ht="225.75" x14ac:dyDescent="0.2">
      <c r="A724" s="987" t="s">
        <v>19</v>
      </c>
      <c r="B724" s="988" t="s">
        <v>13</v>
      </c>
      <c r="C724" s="1263"/>
      <c r="D724" s="1263"/>
      <c r="E724" s="1262"/>
      <c r="F724" s="1262"/>
      <c r="G724" s="362" t="s">
        <v>114</v>
      </c>
      <c r="H724" s="362" t="s">
        <v>115</v>
      </c>
      <c r="I724" s="962" t="s">
        <v>116</v>
      </c>
      <c r="J724" s="967">
        <v>1</v>
      </c>
      <c r="K724" s="1060">
        <v>45809</v>
      </c>
      <c r="L724" s="1060">
        <v>46568</v>
      </c>
      <c r="M724" s="964">
        <f t="shared" si="23"/>
        <v>108.42857142857143</v>
      </c>
      <c r="N724" s="1058">
        <v>0</v>
      </c>
      <c r="O724" s="1011" t="s">
        <v>809</v>
      </c>
      <c r="P724" s="364">
        <f t="shared" si="24"/>
        <v>0</v>
      </c>
      <c r="Q724" s="965" t="str">
        <f>IF(ISNUMBER(P724),IF(P724=100%,"CUMPLIDA",IF(AND(ISNUMBER(L724),ISNUMBER(CGR!$P$4)), IF(L724&lt;CGR!$P$4,"INCUMPLIDA","PROCESO"), "VERIFICAR FECHA")),"SIN VALOR AVANCE")</f>
        <v>PROCESO</v>
      </c>
    </row>
    <row r="725" spans="1:17" ht="409.5" x14ac:dyDescent="0.2">
      <c r="A725" s="987" t="s">
        <v>19</v>
      </c>
      <c r="B725" s="988" t="s">
        <v>13</v>
      </c>
      <c r="C725" s="1263"/>
      <c r="D725" s="1263"/>
      <c r="E725" s="1262"/>
      <c r="F725" s="1262"/>
      <c r="G725" s="362" t="s">
        <v>117</v>
      </c>
      <c r="H725" s="362" t="s">
        <v>118</v>
      </c>
      <c r="I725" s="962" t="s">
        <v>119</v>
      </c>
      <c r="J725" s="967">
        <v>2</v>
      </c>
      <c r="K725" s="1060">
        <v>45809</v>
      </c>
      <c r="L725" s="1060">
        <v>46568</v>
      </c>
      <c r="M725" s="964">
        <f t="shared" si="23"/>
        <v>108.42857142857143</v>
      </c>
      <c r="N725" s="1058">
        <v>0</v>
      </c>
      <c r="O725" s="1011" t="s">
        <v>821</v>
      </c>
      <c r="P725" s="364">
        <f t="shared" si="24"/>
        <v>0</v>
      </c>
      <c r="Q725" s="965" t="str">
        <f>IF(ISNUMBER(P725),IF(P725=100%,"CUMPLIDA",IF(AND(ISNUMBER(L725),ISNUMBER(CGR!$P$4)), IF(L725&lt;CGR!$P$4,"INCUMPLIDA","PROCESO"), "VERIFICAR FECHA")),"SIN VALOR AVANCE")</f>
        <v>PROCESO</v>
      </c>
    </row>
    <row r="726" spans="1:17" ht="75.75" customHeight="1" x14ac:dyDescent="0.2">
      <c r="A726" s="987" t="s">
        <v>19</v>
      </c>
      <c r="B726" s="988" t="s">
        <v>13</v>
      </c>
      <c r="C726" s="1263" t="s">
        <v>1015</v>
      </c>
      <c r="D726" s="1263" t="s">
        <v>741</v>
      </c>
      <c r="E726" s="1262" t="s">
        <v>1016</v>
      </c>
      <c r="F726" s="1262" t="s">
        <v>1017</v>
      </c>
      <c r="G726" s="1262" t="s">
        <v>800</v>
      </c>
      <c r="H726" s="1008" t="s">
        <v>682</v>
      </c>
      <c r="I726" s="962" t="s">
        <v>683</v>
      </c>
      <c r="J726" s="963">
        <v>1</v>
      </c>
      <c r="K726" s="1057">
        <v>45231</v>
      </c>
      <c r="L726" s="1057">
        <v>45504</v>
      </c>
      <c r="M726" s="964">
        <f t="shared" si="23"/>
        <v>39</v>
      </c>
      <c r="N726" s="1058">
        <v>1</v>
      </c>
      <c r="O726" s="1011" t="s">
        <v>802</v>
      </c>
      <c r="P726" s="364">
        <f t="shared" si="24"/>
        <v>1</v>
      </c>
      <c r="Q726" s="965" t="str">
        <f>IF(ISNUMBER(P726),IF(P726=100%,"CUMPLIDA",IF(AND(ISNUMBER(L726),ISNUMBER(CGR!$P$4)), IF(L726&lt;CGR!$P$4,"INCUMPLIDA","PROCESO"), "VERIFICAR FECHA")),"SIN VALOR AVANCE")</f>
        <v>CUMPLIDA</v>
      </c>
    </row>
    <row r="727" spans="1:17" ht="409.5" x14ac:dyDescent="0.2">
      <c r="A727" s="987" t="s">
        <v>19</v>
      </c>
      <c r="B727" s="988" t="s">
        <v>13</v>
      </c>
      <c r="C727" s="1263"/>
      <c r="D727" s="1263"/>
      <c r="E727" s="1262"/>
      <c r="F727" s="1262"/>
      <c r="G727" s="1262"/>
      <c r="H727" s="1008" t="s">
        <v>685</v>
      </c>
      <c r="I727" s="962" t="s">
        <v>686</v>
      </c>
      <c r="J727" s="963">
        <v>1</v>
      </c>
      <c r="K727" s="1057">
        <v>45231</v>
      </c>
      <c r="L727" s="1057">
        <v>45504</v>
      </c>
      <c r="M727" s="964">
        <f t="shared" si="23"/>
        <v>39</v>
      </c>
      <c r="N727" s="1058">
        <v>1</v>
      </c>
      <c r="O727" s="1011" t="s">
        <v>839</v>
      </c>
      <c r="P727" s="364">
        <f t="shared" si="24"/>
        <v>1</v>
      </c>
      <c r="Q727" s="965" t="str">
        <f>IF(ISNUMBER(P727),IF(P727=100%,"CUMPLIDA",IF(AND(ISNUMBER(L727),ISNUMBER(CGR!$P$4)), IF(L727&lt;CGR!$P$4,"INCUMPLIDA","PROCESO"), "VERIFICAR FECHA")),"SIN VALOR AVANCE")</f>
        <v>CUMPLIDA</v>
      </c>
    </row>
    <row r="728" spans="1:17" ht="240.75" x14ac:dyDescent="0.2">
      <c r="A728" s="987" t="s">
        <v>19</v>
      </c>
      <c r="B728" s="988" t="s">
        <v>13</v>
      </c>
      <c r="C728" s="1263"/>
      <c r="D728" s="1263"/>
      <c r="E728" s="1262"/>
      <c r="F728" s="1262"/>
      <c r="G728" s="362" t="s">
        <v>97</v>
      </c>
      <c r="H728" s="362" t="s">
        <v>98</v>
      </c>
      <c r="I728" s="962" t="s">
        <v>99</v>
      </c>
      <c r="J728" s="967">
        <v>1</v>
      </c>
      <c r="K728" s="1060">
        <v>45323</v>
      </c>
      <c r="L728" s="1060">
        <v>45747</v>
      </c>
      <c r="M728" s="964">
        <f t="shared" si="23"/>
        <v>60.571428571428569</v>
      </c>
      <c r="N728" s="1058">
        <v>0</v>
      </c>
      <c r="O728" s="1011" t="s">
        <v>841</v>
      </c>
      <c r="P728" s="364">
        <f t="shared" si="24"/>
        <v>0</v>
      </c>
      <c r="Q728" s="965" t="str">
        <f>IF(ISNUMBER(P728),IF(P728=100%,"CUMPLIDA",IF(AND(ISNUMBER(L728),ISNUMBER(CGR!$P$4)), IF(L728&lt;CGR!$P$4,"INCUMPLIDA","PROCESO"), "VERIFICAR FECHA")),"SIN VALOR AVANCE")</f>
        <v>PROCESO</v>
      </c>
    </row>
    <row r="729" spans="1:17" ht="165.75" x14ac:dyDescent="0.2">
      <c r="A729" s="987" t="s">
        <v>19</v>
      </c>
      <c r="B729" s="988" t="s">
        <v>13</v>
      </c>
      <c r="C729" s="1263"/>
      <c r="D729" s="1263"/>
      <c r="E729" s="1262"/>
      <c r="F729" s="1262"/>
      <c r="G729" s="362" t="s">
        <v>101</v>
      </c>
      <c r="H729" s="362" t="s">
        <v>101</v>
      </c>
      <c r="I729" s="962" t="s">
        <v>102</v>
      </c>
      <c r="J729" s="967">
        <v>1</v>
      </c>
      <c r="K729" s="1060">
        <v>45323</v>
      </c>
      <c r="L729" s="1060">
        <v>45747</v>
      </c>
      <c r="M729" s="964">
        <f t="shared" si="23"/>
        <v>60.571428571428569</v>
      </c>
      <c r="N729" s="1058">
        <v>0</v>
      </c>
      <c r="O729" s="1011" t="s">
        <v>856</v>
      </c>
      <c r="P729" s="364">
        <f t="shared" si="24"/>
        <v>0</v>
      </c>
      <c r="Q729" s="965" t="str">
        <f>IF(ISNUMBER(P729),IF(P729=100%,"CUMPLIDA",IF(AND(ISNUMBER(L729),ISNUMBER(CGR!$P$4)), IF(L729&lt;CGR!$P$4,"INCUMPLIDA","PROCESO"), "VERIFICAR FECHA")),"SIN VALOR AVANCE")</f>
        <v>PROCESO</v>
      </c>
    </row>
    <row r="730" spans="1:17" ht="165.75" x14ac:dyDescent="0.2">
      <c r="A730" s="987" t="s">
        <v>19</v>
      </c>
      <c r="B730" s="988" t="s">
        <v>13</v>
      </c>
      <c r="C730" s="1263"/>
      <c r="D730" s="1263"/>
      <c r="E730" s="1262"/>
      <c r="F730" s="1262"/>
      <c r="G730" s="362" t="s">
        <v>237</v>
      </c>
      <c r="H730" s="362" t="s">
        <v>238</v>
      </c>
      <c r="I730" s="962" t="s">
        <v>239</v>
      </c>
      <c r="J730" s="967">
        <v>1</v>
      </c>
      <c r="K730" s="1060">
        <v>45231</v>
      </c>
      <c r="L730" s="1060">
        <v>45747</v>
      </c>
      <c r="M730" s="964">
        <f t="shared" si="23"/>
        <v>73.714285714285708</v>
      </c>
      <c r="N730" s="1058">
        <v>0</v>
      </c>
      <c r="O730" s="1011" t="s">
        <v>856</v>
      </c>
      <c r="P730" s="364">
        <f t="shared" si="24"/>
        <v>0</v>
      </c>
      <c r="Q730" s="965" t="str">
        <f>IF(ISNUMBER(P730),IF(P730=100%,"CUMPLIDA",IF(AND(ISNUMBER(L730),ISNUMBER(CGR!$P$4)), IF(L730&lt;CGR!$P$4,"INCUMPLIDA","PROCESO"), "VERIFICAR FECHA")),"SIN VALOR AVANCE")</f>
        <v>PROCESO</v>
      </c>
    </row>
    <row r="731" spans="1:17" ht="240.75" x14ac:dyDescent="0.2">
      <c r="A731" s="987" t="s">
        <v>19</v>
      </c>
      <c r="B731" s="988" t="s">
        <v>13</v>
      </c>
      <c r="C731" s="1263"/>
      <c r="D731" s="1263"/>
      <c r="E731" s="1262"/>
      <c r="F731" s="1262"/>
      <c r="G731" s="362" t="s">
        <v>104</v>
      </c>
      <c r="H731" s="362" t="s">
        <v>104</v>
      </c>
      <c r="I731" s="962" t="s">
        <v>247</v>
      </c>
      <c r="J731" s="967">
        <v>1</v>
      </c>
      <c r="K731" s="1060">
        <v>45323</v>
      </c>
      <c r="L731" s="1060">
        <v>45747</v>
      </c>
      <c r="M731" s="964">
        <f t="shared" si="23"/>
        <v>60.571428571428569</v>
      </c>
      <c r="N731" s="1058">
        <v>0</v>
      </c>
      <c r="O731" s="1011" t="s">
        <v>841</v>
      </c>
      <c r="P731" s="364">
        <f t="shared" si="24"/>
        <v>0</v>
      </c>
      <c r="Q731" s="965" t="str">
        <f>IF(ISNUMBER(P731),IF(P731=100%,"CUMPLIDA",IF(AND(ISNUMBER(L731),ISNUMBER(CGR!$P$4)), IF(L731&lt;CGR!$P$4,"INCUMPLIDA","PROCESO"), "VERIFICAR FECHA")),"SIN VALOR AVANCE")</f>
        <v>PROCESO</v>
      </c>
    </row>
    <row r="732" spans="1:17" ht="165.75" x14ac:dyDescent="0.2">
      <c r="A732" s="987" t="s">
        <v>19</v>
      </c>
      <c r="B732" s="988" t="s">
        <v>13</v>
      </c>
      <c r="C732" s="1263"/>
      <c r="D732" s="1263"/>
      <c r="E732" s="1262"/>
      <c r="F732" s="1262"/>
      <c r="G732" s="362" t="s">
        <v>806</v>
      </c>
      <c r="H732" s="362" t="s">
        <v>806</v>
      </c>
      <c r="I732" s="962" t="s">
        <v>107</v>
      </c>
      <c r="J732" s="967">
        <v>1</v>
      </c>
      <c r="K732" s="1060">
        <v>45231</v>
      </c>
      <c r="L732" s="1060">
        <v>45747</v>
      </c>
      <c r="M732" s="964">
        <f t="shared" si="23"/>
        <v>73.714285714285708</v>
      </c>
      <c r="N732" s="1058">
        <v>0</v>
      </c>
      <c r="O732" s="1011" t="s">
        <v>856</v>
      </c>
      <c r="P732" s="364">
        <f t="shared" si="24"/>
        <v>0</v>
      </c>
      <c r="Q732" s="965" t="str">
        <f>IF(ISNUMBER(P732),IF(P732=100%,"CUMPLIDA",IF(AND(ISNUMBER(L732),ISNUMBER(CGR!$P$4)), IF(L732&lt;CGR!$P$4,"INCUMPLIDA","PROCESO"), "VERIFICAR FECHA")),"SIN VALOR AVANCE")</f>
        <v>PROCESO</v>
      </c>
    </row>
    <row r="733" spans="1:17" ht="375.75" x14ac:dyDescent="0.2">
      <c r="A733" s="987" t="s">
        <v>19</v>
      </c>
      <c r="B733" s="988" t="s">
        <v>13</v>
      </c>
      <c r="C733" s="1263"/>
      <c r="D733" s="1263"/>
      <c r="E733" s="1262"/>
      <c r="F733" s="1262"/>
      <c r="G733" s="362" t="s">
        <v>807</v>
      </c>
      <c r="H733" s="362" t="s">
        <v>807</v>
      </c>
      <c r="I733" s="962" t="s">
        <v>531</v>
      </c>
      <c r="J733" s="967">
        <v>1</v>
      </c>
      <c r="K733" s="1060">
        <v>45231</v>
      </c>
      <c r="L733" s="1060">
        <v>45808</v>
      </c>
      <c r="M733" s="964">
        <f t="shared" si="23"/>
        <v>82.428571428571431</v>
      </c>
      <c r="N733" s="1058">
        <v>0</v>
      </c>
      <c r="O733" s="1011" t="s">
        <v>818</v>
      </c>
      <c r="P733" s="364">
        <f t="shared" si="24"/>
        <v>0</v>
      </c>
      <c r="Q733" s="965" t="str">
        <f>IF(ISNUMBER(P733),IF(P733=100%,"CUMPLIDA",IF(AND(ISNUMBER(L733),ISNUMBER(CGR!$P$4)), IF(L733&lt;CGR!$P$4,"INCUMPLIDA","PROCESO"), "VERIFICAR FECHA")),"SIN VALOR AVANCE")</f>
        <v>PROCESO</v>
      </c>
    </row>
    <row r="734" spans="1:17" ht="240.75" x14ac:dyDescent="0.2">
      <c r="A734" s="987" t="s">
        <v>19</v>
      </c>
      <c r="B734" s="988" t="s">
        <v>13</v>
      </c>
      <c r="C734" s="1263"/>
      <c r="D734" s="1263"/>
      <c r="E734" s="1262"/>
      <c r="F734" s="1262"/>
      <c r="G734" s="362" t="s">
        <v>110</v>
      </c>
      <c r="H734" s="362" t="s">
        <v>111</v>
      </c>
      <c r="I734" s="962" t="s">
        <v>112</v>
      </c>
      <c r="J734" s="967">
        <v>10</v>
      </c>
      <c r="K734" s="1060">
        <v>45809</v>
      </c>
      <c r="L734" s="1060">
        <v>46568</v>
      </c>
      <c r="M734" s="964">
        <f t="shared" si="23"/>
        <v>108.42857142857143</v>
      </c>
      <c r="N734" s="1058">
        <v>0</v>
      </c>
      <c r="O734" s="1011" t="s">
        <v>842</v>
      </c>
      <c r="P734" s="364">
        <f t="shared" si="24"/>
        <v>0</v>
      </c>
      <c r="Q734" s="965" t="str">
        <f>IF(ISNUMBER(P734),IF(P734=100%,"CUMPLIDA",IF(AND(ISNUMBER(L734),ISNUMBER(CGR!$P$4)), IF(L734&lt;CGR!$P$4,"INCUMPLIDA","PROCESO"), "VERIFICAR FECHA")),"SIN VALOR AVANCE")</f>
        <v>PROCESO</v>
      </c>
    </row>
    <row r="735" spans="1:17" ht="225.75" x14ac:dyDescent="0.2">
      <c r="A735" s="987" t="s">
        <v>19</v>
      </c>
      <c r="B735" s="988" t="s">
        <v>13</v>
      </c>
      <c r="C735" s="1263"/>
      <c r="D735" s="1263"/>
      <c r="E735" s="1262"/>
      <c r="F735" s="1262"/>
      <c r="G735" s="362" t="s">
        <v>114</v>
      </c>
      <c r="H735" s="362" t="s">
        <v>115</v>
      </c>
      <c r="I735" s="962" t="s">
        <v>116</v>
      </c>
      <c r="J735" s="967">
        <v>1</v>
      </c>
      <c r="K735" s="1060">
        <v>45809</v>
      </c>
      <c r="L735" s="1060">
        <v>46568</v>
      </c>
      <c r="M735" s="964">
        <f t="shared" si="23"/>
        <v>108.42857142857143</v>
      </c>
      <c r="N735" s="1058">
        <v>0</v>
      </c>
      <c r="O735" s="1011" t="s">
        <v>849</v>
      </c>
      <c r="P735" s="364">
        <f t="shared" si="24"/>
        <v>0</v>
      </c>
      <c r="Q735" s="965" t="str">
        <f>IF(ISNUMBER(P735),IF(P735=100%,"CUMPLIDA",IF(AND(ISNUMBER(L735),ISNUMBER(CGR!$P$4)), IF(L735&lt;CGR!$P$4,"INCUMPLIDA","PROCESO"), "VERIFICAR FECHA")),"SIN VALOR AVANCE")</f>
        <v>PROCESO</v>
      </c>
    </row>
    <row r="736" spans="1:17" ht="409.5" x14ac:dyDescent="0.2">
      <c r="A736" s="987" t="s">
        <v>19</v>
      </c>
      <c r="B736" s="988" t="s">
        <v>13</v>
      </c>
      <c r="C736" s="1263"/>
      <c r="D736" s="1263"/>
      <c r="E736" s="1262"/>
      <c r="F736" s="1262"/>
      <c r="G736" s="362" t="s">
        <v>117</v>
      </c>
      <c r="H736" s="362" t="s">
        <v>118</v>
      </c>
      <c r="I736" s="962" t="s">
        <v>119</v>
      </c>
      <c r="J736" s="967">
        <v>2</v>
      </c>
      <c r="K736" s="1060">
        <v>45809</v>
      </c>
      <c r="L736" s="1060">
        <v>46568</v>
      </c>
      <c r="M736" s="964">
        <f t="shared" si="23"/>
        <v>108.42857142857143</v>
      </c>
      <c r="N736" s="1058">
        <v>0</v>
      </c>
      <c r="O736" s="1011" t="s">
        <v>821</v>
      </c>
      <c r="P736" s="364">
        <f t="shared" si="24"/>
        <v>0</v>
      </c>
      <c r="Q736" s="965" t="str">
        <f>IF(ISNUMBER(P736),IF(P736=100%,"CUMPLIDA",IF(AND(ISNUMBER(L736),ISNUMBER(CGR!$P$4)), IF(L736&lt;CGR!$P$4,"INCUMPLIDA","PROCESO"), "VERIFICAR FECHA")),"SIN VALOR AVANCE")</f>
        <v>PROCESO</v>
      </c>
    </row>
    <row r="737" spans="1:17" ht="75.75" customHeight="1" x14ac:dyDescent="0.2">
      <c r="A737" s="987" t="s">
        <v>19</v>
      </c>
      <c r="B737" s="988" t="s">
        <v>13</v>
      </c>
      <c r="C737" s="1263" t="s">
        <v>1018</v>
      </c>
      <c r="D737" s="1263" t="s">
        <v>741</v>
      </c>
      <c r="E737" s="1262" t="s">
        <v>1019</v>
      </c>
      <c r="F737" s="1262" t="s">
        <v>1020</v>
      </c>
      <c r="G737" s="1262" t="s">
        <v>800</v>
      </c>
      <c r="H737" s="1008" t="s">
        <v>682</v>
      </c>
      <c r="I737" s="962" t="s">
        <v>683</v>
      </c>
      <c r="J737" s="963">
        <v>1</v>
      </c>
      <c r="K737" s="1057">
        <v>45231</v>
      </c>
      <c r="L737" s="1057">
        <v>45504</v>
      </c>
      <c r="M737" s="964">
        <f t="shared" si="23"/>
        <v>39</v>
      </c>
      <c r="N737" s="1058">
        <v>1</v>
      </c>
      <c r="O737" s="1011" t="s">
        <v>802</v>
      </c>
      <c r="P737" s="364">
        <f t="shared" si="24"/>
        <v>1</v>
      </c>
      <c r="Q737" s="965" t="str">
        <f>IF(ISNUMBER(P737),IF(P737=100%,"CUMPLIDA",IF(AND(ISNUMBER(L737),ISNUMBER(CGR!$P$4)), IF(L737&lt;CGR!$P$4,"INCUMPLIDA","PROCESO"), "VERIFICAR FECHA")),"SIN VALOR AVANCE")</f>
        <v>CUMPLIDA</v>
      </c>
    </row>
    <row r="738" spans="1:17" ht="409.5" x14ac:dyDescent="0.2">
      <c r="A738" s="987" t="s">
        <v>19</v>
      </c>
      <c r="B738" s="988" t="s">
        <v>13</v>
      </c>
      <c r="C738" s="1263"/>
      <c r="D738" s="1263"/>
      <c r="E738" s="1262"/>
      <c r="F738" s="1262"/>
      <c r="G738" s="1262"/>
      <c r="H738" s="1008" t="s">
        <v>685</v>
      </c>
      <c r="I738" s="962" t="s">
        <v>686</v>
      </c>
      <c r="J738" s="963">
        <v>1</v>
      </c>
      <c r="K738" s="1057">
        <v>45231</v>
      </c>
      <c r="L738" s="1057">
        <v>45504</v>
      </c>
      <c r="M738" s="964">
        <f t="shared" si="23"/>
        <v>39</v>
      </c>
      <c r="N738" s="1058">
        <v>1</v>
      </c>
      <c r="O738" s="1011" t="s">
        <v>839</v>
      </c>
      <c r="P738" s="364">
        <f t="shared" si="24"/>
        <v>1</v>
      </c>
      <c r="Q738" s="965" t="str">
        <f>IF(ISNUMBER(P738),IF(P738=100%,"CUMPLIDA",IF(AND(ISNUMBER(L738),ISNUMBER(CGR!$P$4)), IF(L738&lt;CGR!$P$4,"INCUMPLIDA","PROCESO"), "VERIFICAR FECHA")),"SIN VALOR AVANCE")</f>
        <v>CUMPLIDA</v>
      </c>
    </row>
    <row r="739" spans="1:17" ht="225.75" x14ac:dyDescent="0.2">
      <c r="A739" s="987" t="s">
        <v>19</v>
      </c>
      <c r="B739" s="988" t="s">
        <v>13</v>
      </c>
      <c r="C739" s="1263"/>
      <c r="D739" s="1263"/>
      <c r="E739" s="1262"/>
      <c r="F739" s="1262"/>
      <c r="G739" s="362" t="s">
        <v>97</v>
      </c>
      <c r="H739" s="362" t="s">
        <v>98</v>
      </c>
      <c r="I739" s="962" t="s">
        <v>99</v>
      </c>
      <c r="J739" s="967">
        <v>1</v>
      </c>
      <c r="K739" s="1060">
        <v>45323</v>
      </c>
      <c r="L739" s="1060">
        <v>45747</v>
      </c>
      <c r="M739" s="964">
        <f t="shared" si="23"/>
        <v>60.571428571428569</v>
      </c>
      <c r="N739" s="1058">
        <v>0</v>
      </c>
      <c r="O739" s="1011" t="s">
        <v>840</v>
      </c>
      <c r="P739" s="364">
        <f t="shared" si="24"/>
        <v>0</v>
      </c>
      <c r="Q739" s="965" t="str">
        <f>IF(ISNUMBER(P739),IF(P739=100%,"CUMPLIDA",IF(AND(ISNUMBER(L739),ISNUMBER(CGR!$P$4)), IF(L739&lt;CGR!$P$4,"INCUMPLIDA","PROCESO"), "VERIFICAR FECHA")),"SIN VALOR AVANCE")</f>
        <v>PROCESO</v>
      </c>
    </row>
    <row r="740" spans="1:17" ht="150.75" x14ac:dyDescent="0.2">
      <c r="A740" s="987" t="s">
        <v>19</v>
      </c>
      <c r="B740" s="988" t="s">
        <v>13</v>
      </c>
      <c r="C740" s="1263"/>
      <c r="D740" s="1263"/>
      <c r="E740" s="1262"/>
      <c r="F740" s="1262"/>
      <c r="G740" s="362" t="s">
        <v>101</v>
      </c>
      <c r="H740" s="362" t="s">
        <v>101</v>
      </c>
      <c r="I740" s="962" t="s">
        <v>102</v>
      </c>
      <c r="J740" s="967">
        <v>1</v>
      </c>
      <c r="K740" s="1060">
        <v>45323</v>
      </c>
      <c r="L740" s="1060">
        <v>45747</v>
      </c>
      <c r="M740" s="964">
        <f t="shared" si="23"/>
        <v>60.571428571428569</v>
      </c>
      <c r="N740" s="1058">
        <v>0</v>
      </c>
      <c r="O740" s="1011" t="s">
        <v>863</v>
      </c>
      <c r="P740" s="364">
        <f t="shared" si="24"/>
        <v>0</v>
      </c>
      <c r="Q740" s="965" t="str">
        <f>IF(ISNUMBER(P740),IF(P740=100%,"CUMPLIDA",IF(AND(ISNUMBER(L740),ISNUMBER(CGR!$P$4)), IF(L740&lt;CGR!$P$4,"INCUMPLIDA","PROCESO"), "VERIFICAR FECHA")),"SIN VALOR AVANCE")</f>
        <v>PROCESO</v>
      </c>
    </row>
    <row r="741" spans="1:17" ht="150.75" x14ac:dyDescent="0.2">
      <c r="A741" s="987" t="s">
        <v>19</v>
      </c>
      <c r="B741" s="988" t="s">
        <v>13</v>
      </c>
      <c r="C741" s="1263"/>
      <c r="D741" s="1263"/>
      <c r="E741" s="1262"/>
      <c r="F741" s="1262"/>
      <c r="G741" s="362" t="s">
        <v>237</v>
      </c>
      <c r="H741" s="362" t="s">
        <v>238</v>
      </c>
      <c r="I741" s="962" t="s">
        <v>239</v>
      </c>
      <c r="J741" s="967">
        <v>1</v>
      </c>
      <c r="K741" s="1060">
        <v>45231</v>
      </c>
      <c r="L741" s="1060">
        <v>45747</v>
      </c>
      <c r="M741" s="964">
        <f t="shared" si="23"/>
        <v>73.714285714285708</v>
      </c>
      <c r="N741" s="1058">
        <v>0</v>
      </c>
      <c r="O741" s="1011" t="s">
        <v>863</v>
      </c>
      <c r="P741" s="364">
        <f t="shared" si="24"/>
        <v>0</v>
      </c>
      <c r="Q741" s="965" t="str">
        <f>IF(ISNUMBER(P741),IF(P741=100%,"CUMPLIDA",IF(AND(ISNUMBER(L741),ISNUMBER(CGR!$P$4)), IF(L741&lt;CGR!$P$4,"INCUMPLIDA","PROCESO"), "VERIFICAR FECHA")),"SIN VALOR AVANCE")</f>
        <v>PROCESO</v>
      </c>
    </row>
    <row r="742" spans="1:17" ht="225.75" x14ac:dyDescent="0.2">
      <c r="A742" s="987" t="s">
        <v>19</v>
      </c>
      <c r="B742" s="988" t="s">
        <v>13</v>
      </c>
      <c r="C742" s="1263"/>
      <c r="D742" s="1263"/>
      <c r="E742" s="1262"/>
      <c r="F742" s="1262"/>
      <c r="G742" s="362" t="s">
        <v>104</v>
      </c>
      <c r="H742" s="362" t="s">
        <v>104</v>
      </c>
      <c r="I742" s="962" t="s">
        <v>247</v>
      </c>
      <c r="J742" s="967">
        <v>1</v>
      </c>
      <c r="K742" s="1060">
        <v>45323</v>
      </c>
      <c r="L742" s="1060">
        <v>45747</v>
      </c>
      <c r="M742" s="964">
        <f t="shared" ref="M742:M805" si="25">(L742-K742)/7</f>
        <v>60.571428571428569</v>
      </c>
      <c r="N742" s="1058">
        <v>0</v>
      </c>
      <c r="O742" s="1011" t="s">
        <v>840</v>
      </c>
      <c r="P742" s="364">
        <f t="shared" si="24"/>
        <v>0</v>
      </c>
      <c r="Q742" s="965" t="str">
        <f>IF(ISNUMBER(P742),IF(P742=100%,"CUMPLIDA",IF(AND(ISNUMBER(L742),ISNUMBER(CGR!$P$4)), IF(L742&lt;CGR!$P$4,"INCUMPLIDA","PROCESO"), "VERIFICAR FECHA")),"SIN VALOR AVANCE")</f>
        <v>PROCESO</v>
      </c>
    </row>
    <row r="743" spans="1:17" ht="150.75" x14ac:dyDescent="0.2">
      <c r="A743" s="987" t="s">
        <v>19</v>
      </c>
      <c r="B743" s="988" t="s">
        <v>13</v>
      </c>
      <c r="C743" s="1263"/>
      <c r="D743" s="1263"/>
      <c r="E743" s="1262"/>
      <c r="F743" s="1262"/>
      <c r="G743" s="362" t="s">
        <v>806</v>
      </c>
      <c r="H743" s="362" t="s">
        <v>806</v>
      </c>
      <c r="I743" s="962" t="s">
        <v>107</v>
      </c>
      <c r="J743" s="967">
        <v>1</v>
      </c>
      <c r="K743" s="1060">
        <v>45231</v>
      </c>
      <c r="L743" s="1060">
        <v>45747</v>
      </c>
      <c r="M743" s="964">
        <f t="shared" si="25"/>
        <v>73.714285714285708</v>
      </c>
      <c r="N743" s="1058">
        <v>0</v>
      </c>
      <c r="O743" s="1011" t="s">
        <v>863</v>
      </c>
      <c r="P743" s="364">
        <f t="shared" si="24"/>
        <v>0</v>
      </c>
      <c r="Q743" s="965" t="str">
        <f>IF(ISNUMBER(P743),IF(P743=100%,"CUMPLIDA",IF(AND(ISNUMBER(L743),ISNUMBER(CGR!$P$4)), IF(L743&lt;CGR!$P$4,"INCUMPLIDA","PROCESO"), "VERIFICAR FECHA")),"SIN VALOR AVANCE")</f>
        <v>PROCESO</v>
      </c>
    </row>
    <row r="744" spans="1:17" ht="345.75" x14ac:dyDescent="0.2">
      <c r="A744" s="987" t="s">
        <v>19</v>
      </c>
      <c r="B744" s="988" t="s">
        <v>13</v>
      </c>
      <c r="C744" s="1263"/>
      <c r="D744" s="1263"/>
      <c r="E744" s="1262"/>
      <c r="F744" s="1262"/>
      <c r="G744" s="362" t="s">
        <v>807</v>
      </c>
      <c r="H744" s="362" t="s">
        <v>807</v>
      </c>
      <c r="I744" s="962" t="s">
        <v>531</v>
      </c>
      <c r="J744" s="967">
        <v>1</v>
      </c>
      <c r="K744" s="1060">
        <v>45231</v>
      </c>
      <c r="L744" s="1060">
        <v>45808</v>
      </c>
      <c r="M744" s="964">
        <f t="shared" si="25"/>
        <v>82.428571428571431</v>
      </c>
      <c r="N744" s="1058">
        <v>0</v>
      </c>
      <c r="O744" s="1011" t="s">
        <v>1009</v>
      </c>
      <c r="P744" s="364">
        <f t="shared" si="24"/>
        <v>0</v>
      </c>
      <c r="Q744" s="965" t="str">
        <f>IF(ISNUMBER(P744),IF(P744=100%,"CUMPLIDA",IF(AND(ISNUMBER(L744),ISNUMBER(CGR!$P$4)), IF(L744&lt;CGR!$P$4,"INCUMPLIDA","PROCESO"), "VERIFICAR FECHA")),"SIN VALOR AVANCE")</f>
        <v>PROCESO</v>
      </c>
    </row>
    <row r="745" spans="1:17" ht="240.75" x14ac:dyDescent="0.2">
      <c r="A745" s="987" t="s">
        <v>19</v>
      </c>
      <c r="B745" s="988" t="s">
        <v>13</v>
      </c>
      <c r="C745" s="1263"/>
      <c r="D745" s="1263"/>
      <c r="E745" s="1262"/>
      <c r="F745" s="1262"/>
      <c r="G745" s="362" t="s">
        <v>110</v>
      </c>
      <c r="H745" s="362" t="s">
        <v>111</v>
      </c>
      <c r="I745" s="962" t="s">
        <v>112</v>
      </c>
      <c r="J745" s="967">
        <v>10</v>
      </c>
      <c r="K745" s="1060">
        <v>45809</v>
      </c>
      <c r="L745" s="1060">
        <v>46568</v>
      </c>
      <c r="M745" s="964">
        <f t="shared" si="25"/>
        <v>108.42857142857143</v>
      </c>
      <c r="N745" s="1058">
        <v>0</v>
      </c>
      <c r="O745" s="1011" t="s">
        <v>842</v>
      </c>
      <c r="P745" s="364">
        <f t="shared" si="24"/>
        <v>0</v>
      </c>
      <c r="Q745" s="965" t="str">
        <f>IF(ISNUMBER(P745),IF(P745=100%,"CUMPLIDA",IF(AND(ISNUMBER(L745),ISNUMBER(CGR!$P$4)), IF(L745&lt;CGR!$P$4,"INCUMPLIDA","PROCESO"), "VERIFICAR FECHA")),"SIN VALOR AVANCE")</f>
        <v>PROCESO</v>
      </c>
    </row>
    <row r="746" spans="1:17" ht="240.75" x14ac:dyDescent="0.2">
      <c r="A746" s="987" t="s">
        <v>19</v>
      </c>
      <c r="B746" s="988" t="s">
        <v>13</v>
      </c>
      <c r="C746" s="1263"/>
      <c r="D746" s="1263"/>
      <c r="E746" s="1262"/>
      <c r="F746" s="1262"/>
      <c r="G746" s="362" t="s">
        <v>114</v>
      </c>
      <c r="H746" s="362" t="s">
        <v>115</v>
      </c>
      <c r="I746" s="962" t="s">
        <v>116</v>
      </c>
      <c r="J746" s="967">
        <v>1</v>
      </c>
      <c r="K746" s="1060">
        <v>45809</v>
      </c>
      <c r="L746" s="1060">
        <v>46568</v>
      </c>
      <c r="M746" s="964">
        <f t="shared" si="25"/>
        <v>108.42857142857143</v>
      </c>
      <c r="N746" s="1058">
        <v>0</v>
      </c>
      <c r="O746" s="1011" t="s">
        <v>820</v>
      </c>
      <c r="P746" s="364">
        <f t="shared" si="24"/>
        <v>0</v>
      </c>
      <c r="Q746" s="965" t="str">
        <f>IF(ISNUMBER(P746),IF(P746=100%,"CUMPLIDA",IF(AND(ISNUMBER(L746),ISNUMBER(CGR!$P$4)), IF(L746&lt;CGR!$P$4,"INCUMPLIDA","PROCESO"), "VERIFICAR FECHA")),"SIN VALOR AVANCE")</f>
        <v>PROCESO</v>
      </c>
    </row>
    <row r="747" spans="1:17" ht="409.5" x14ac:dyDescent="0.2">
      <c r="A747" s="987" t="s">
        <v>19</v>
      </c>
      <c r="B747" s="988" t="s">
        <v>13</v>
      </c>
      <c r="C747" s="1263"/>
      <c r="D747" s="1263" t="s">
        <v>741</v>
      </c>
      <c r="E747" s="1262" t="s">
        <v>1019</v>
      </c>
      <c r="F747" s="1262" t="s">
        <v>1020</v>
      </c>
      <c r="G747" s="362" t="s">
        <v>117</v>
      </c>
      <c r="H747" s="362" t="s">
        <v>118</v>
      </c>
      <c r="I747" s="962" t="s">
        <v>119</v>
      </c>
      <c r="J747" s="967">
        <v>2</v>
      </c>
      <c r="K747" s="1060">
        <v>45809</v>
      </c>
      <c r="L747" s="1060">
        <v>46568</v>
      </c>
      <c r="M747" s="964">
        <f t="shared" si="25"/>
        <v>108.42857142857143</v>
      </c>
      <c r="N747" s="1058">
        <v>0</v>
      </c>
      <c r="O747" s="1011" t="s">
        <v>821</v>
      </c>
      <c r="P747" s="364">
        <f t="shared" si="24"/>
        <v>0</v>
      </c>
      <c r="Q747" s="965" t="str">
        <f>IF(ISNUMBER(P747),IF(P747=100%,"CUMPLIDA",IF(AND(ISNUMBER(L747),ISNUMBER(CGR!$P$4)), IF(L747&lt;CGR!$P$4,"INCUMPLIDA","PROCESO"), "VERIFICAR FECHA")),"SIN VALOR AVANCE")</f>
        <v>PROCESO</v>
      </c>
    </row>
    <row r="748" spans="1:17" ht="75.75" customHeight="1" x14ac:dyDescent="0.2">
      <c r="A748" s="987" t="s">
        <v>19</v>
      </c>
      <c r="B748" s="988" t="s">
        <v>13</v>
      </c>
      <c r="C748" s="1263" t="s">
        <v>1021</v>
      </c>
      <c r="D748" s="1263" t="s">
        <v>741</v>
      </c>
      <c r="E748" s="1262" t="s">
        <v>1022</v>
      </c>
      <c r="F748" s="1262" t="s">
        <v>1023</v>
      </c>
      <c r="G748" s="1262" t="s">
        <v>800</v>
      </c>
      <c r="H748" s="1008" t="s">
        <v>682</v>
      </c>
      <c r="I748" s="962" t="s">
        <v>683</v>
      </c>
      <c r="J748" s="963">
        <v>1</v>
      </c>
      <c r="K748" s="1057">
        <v>45231</v>
      </c>
      <c r="L748" s="1057">
        <v>45504</v>
      </c>
      <c r="M748" s="964">
        <f t="shared" si="25"/>
        <v>39</v>
      </c>
      <c r="N748" s="1058">
        <v>1</v>
      </c>
      <c r="O748" s="1011" t="s">
        <v>802</v>
      </c>
      <c r="P748" s="364">
        <f t="shared" si="24"/>
        <v>1</v>
      </c>
      <c r="Q748" s="965" t="str">
        <f>IF(ISNUMBER(P748),IF(P748=100%,"CUMPLIDA",IF(AND(ISNUMBER(L748),ISNUMBER(CGR!$P$4)), IF(L748&lt;CGR!$P$4,"INCUMPLIDA","PROCESO"), "VERIFICAR FECHA")),"SIN VALOR AVANCE")</f>
        <v>CUMPLIDA</v>
      </c>
    </row>
    <row r="749" spans="1:17" ht="409.5" x14ac:dyDescent="0.2">
      <c r="A749" s="987" t="s">
        <v>19</v>
      </c>
      <c r="B749" s="988" t="s">
        <v>13</v>
      </c>
      <c r="C749" s="1263"/>
      <c r="D749" s="1263"/>
      <c r="E749" s="1262"/>
      <c r="F749" s="1262"/>
      <c r="G749" s="1262"/>
      <c r="H749" s="1008" t="s">
        <v>685</v>
      </c>
      <c r="I749" s="962" t="s">
        <v>686</v>
      </c>
      <c r="J749" s="963">
        <v>1</v>
      </c>
      <c r="K749" s="1057">
        <v>45231</v>
      </c>
      <c r="L749" s="1057">
        <v>45504</v>
      </c>
      <c r="M749" s="964">
        <f t="shared" si="25"/>
        <v>39</v>
      </c>
      <c r="N749" s="1058">
        <v>1</v>
      </c>
      <c r="O749" s="1011" t="s">
        <v>839</v>
      </c>
      <c r="P749" s="364">
        <f t="shared" si="24"/>
        <v>1</v>
      </c>
      <c r="Q749" s="965" t="str">
        <f>IF(ISNUMBER(P749),IF(P749=100%,"CUMPLIDA",IF(AND(ISNUMBER(L749),ISNUMBER(CGR!$P$4)), IF(L749&lt;CGR!$P$4,"INCUMPLIDA","PROCESO"), "VERIFICAR FECHA")),"SIN VALOR AVANCE")</f>
        <v>CUMPLIDA</v>
      </c>
    </row>
    <row r="750" spans="1:17" ht="225.75" x14ac:dyDescent="0.2">
      <c r="A750" s="987" t="s">
        <v>19</v>
      </c>
      <c r="B750" s="988" t="s">
        <v>13</v>
      </c>
      <c r="C750" s="1263"/>
      <c r="D750" s="1263"/>
      <c r="E750" s="1262"/>
      <c r="F750" s="1262"/>
      <c r="G750" s="362" t="s">
        <v>97</v>
      </c>
      <c r="H750" s="362" t="s">
        <v>98</v>
      </c>
      <c r="I750" s="962" t="s">
        <v>99</v>
      </c>
      <c r="J750" s="967">
        <v>1</v>
      </c>
      <c r="K750" s="1060">
        <v>45323</v>
      </c>
      <c r="L750" s="1060">
        <v>45747</v>
      </c>
      <c r="M750" s="964">
        <f t="shared" si="25"/>
        <v>60.571428571428569</v>
      </c>
      <c r="N750" s="1058">
        <v>0</v>
      </c>
      <c r="O750" s="1011" t="s">
        <v>840</v>
      </c>
      <c r="P750" s="364">
        <f t="shared" si="24"/>
        <v>0</v>
      </c>
      <c r="Q750" s="965" t="str">
        <f>IF(ISNUMBER(P750),IF(P750=100%,"CUMPLIDA",IF(AND(ISNUMBER(L750),ISNUMBER(CGR!$P$4)), IF(L750&lt;CGR!$P$4,"INCUMPLIDA","PROCESO"), "VERIFICAR FECHA")),"SIN VALOR AVANCE")</f>
        <v>PROCESO</v>
      </c>
    </row>
    <row r="751" spans="1:17" ht="135.75" x14ac:dyDescent="0.2">
      <c r="A751" s="987" t="s">
        <v>19</v>
      </c>
      <c r="B751" s="988" t="s">
        <v>13</v>
      </c>
      <c r="C751" s="1263"/>
      <c r="D751" s="1263"/>
      <c r="E751" s="1262"/>
      <c r="F751" s="1262"/>
      <c r="G751" s="362" t="s">
        <v>101</v>
      </c>
      <c r="H751" s="362" t="s">
        <v>101</v>
      </c>
      <c r="I751" s="962" t="s">
        <v>102</v>
      </c>
      <c r="J751" s="967">
        <v>1</v>
      </c>
      <c r="K751" s="1060">
        <v>45323</v>
      </c>
      <c r="L751" s="1060">
        <v>45747</v>
      </c>
      <c r="M751" s="964">
        <f t="shared" si="25"/>
        <v>60.571428571428569</v>
      </c>
      <c r="N751" s="1058">
        <v>0</v>
      </c>
      <c r="O751" s="1011" t="s">
        <v>917</v>
      </c>
      <c r="P751" s="364">
        <f t="shared" si="24"/>
        <v>0</v>
      </c>
      <c r="Q751" s="965" t="str">
        <f>IF(ISNUMBER(P751),IF(P751=100%,"CUMPLIDA",IF(AND(ISNUMBER(L751),ISNUMBER(CGR!$P$4)), IF(L751&lt;CGR!$P$4,"INCUMPLIDA","PROCESO"), "VERIFICAR FECHA")),"SIN VALOR AVANCE")</f>
        <v>PROCESO</v>
      </c>
    </row>
    <row r="752" spans="1:17" ht="135.75" x14ac:dyDescent="0.2">
      <c r="A752" s="987" t="s">
        <v>19</v>
      </c>
      <c r="B752" s="988" t="s">
        <v>13</v>
      </c>
      <c r="C752" s="1263"/>
      <c r="D752" s="1263"/>
      <c r="E752" s="1262"/>
      <c r="F752" s="1262"/>
      <c r="G752" s="362" t="s">
        <v>237</v>
      </c>
      <c r="H752" s="362" t="s">
        <v>238</v>
      </c>
      <c r="I752" s="962" t="s">
        <v>239</v>
      </c>
      <c r="J752" s="967">
        <v>1</v>
      </c>
      <c r="K752" s="1060">
        <v>45231</v>
      </c>
      <c r="L752" s="1060">
        <v>45747</v>
      </c>
      <c r="M752" s="964">
        <f t="shared" si="25"/>
        <v>73.714285714285708</v>
      </c>
      <c r="N752" s="1058">
        <v>0</v>
      </c>
      <c r="O752" s="1011" t="s">
        <v>917</v>
      </c>
      <c r="P752" s="364">
        <f t="shared" si="24"/>
        <v>0</v>
      </c>
      <c r="Q752" s="965" t="str">
        <f>IF(ISNUMBER(P752),IF(P752=100%,"CUMPLIDA",IF(AND(ISNUMBER(L752),ISNUMBER(CGR!$P$4)), IF(L752&lt;CGR!$P$4,"INCUMPLIDA","PROCESO"), "VERIFICAR FECHA")),"SIN VALOR AVANCE")</f>
        <v>PROCESO</v>
      </c>
    </row>
    <row r="753" spans="1:17" ht="225.75" x14ac:dyDescent="0.2">
      <c r="A753" s="987" t="s">
        <v>19</v>
      </c>
      <c r="B753" s="988" t="s">
        <v>13</v>
      </c>
      <c r="C753" s="1263"/>
      <c r="D753" s="1263"/>
      <c r="E753" s="1262"/>
      <c r="F753" s="1262"/>
      <c r="G753" s="362" t="s">
        <v>104</v>
      </c>
      <c r="H753" s="362" t="s">
        <v>104</v>
      </c>
      <c r="I753" s="962" t="s">
        <v>247</v>
      </c>
      <c r="J753" s="967">
        <v>1</v>
      </c>
      <c r="K753" s="1060">
        <v>45323</v>
      </c>
      <c r="L753" s="1060">
        <v>45747</v>
      </c>
      <c r="M753" s="964">
        <f t="shared" si="25"/>
        <v>60.571428571428569</v>
      </c>
      <c r="N753" s="1058">
        <v>0</v>
      </c>
      <c r="O753" s="1011" t="s">
        <v>840</v>
      </c>
      <c r="P753" s="364">
        <f t="shared" si="24"/>
        <v>0</v>
      </c>
      <c r="Q753" s="965" t="str">
        <f>IF(ISNUMBER(P753),IF(P753=100%,"CUMPLIDA",IF(AND(ISNUMBER(L753),ISNUMBER(CGR!$P$4)), IF(L753&lt;CGR!$P$4,"INCUMPLIDA","PROCESO"), "VERIFICAR FECHA")),"SIN VALOR AVANCE")</f>
        <v>PROCESO</v>
      </c>
    </row>
    <row r="754" spans="1:17" ht="135.75" x14ac:dyDescent="0.2">
      <c r="A754" s="987" t="s">
        <v>19</v>
      </c>
      <c r="B754" s="988" t="s">
        <v>13</v>
      </c>
      <c r="C754" s="1263"/>
      <c r="D754" s="1263"/>
      <c r="E754" s="1262"/>
      <c r="F754" s="1262"/>
      <c r="G754" s="362" t="s">
        <v>806</v>
      </c>
      <c r="H754" s="362" t="s">
        <v>806</v>
      </c>
      <c r="I754" s="962" t="s">
        <v>107</v>
      </c>
      <c r="J754" s="967">
        <v>1</v>
      </c>
      <c r="K754" s="1060">
        <v>45231</v>
      </c>
      <c r="L754" s="1060">
        <v>45747</v>
      </c>
      <c r="M754" s="964">
        <f t="shared" si="25"/>
        <v>73.714285714285708</v>
      </c>
      <c r="N754" s="1058">
        <v>0</v>
      </c>
      <c r="O754" s="1011" t="s">
        <v>917</v>
      </c>
      <c r="P754" s="364">
        <f t="shared" si="24"/>
        <v>0</v>
      </c>
      <c r="Q754" s="965" t="str">
        <f>IF(ISNUMBER(P754),IF(P754=100%,"CUMPLIDA",IF(AND(ISNUMBER(L754),ISNUMBER(CGR!$P$4)), IF(L754&lt;CGR!$P$4,"INCUMPLIDA","PROCESO"), "VERIFICAR FECHA")),"SIN VALOR AVANCE")</f>
        <v>PROCESO</v>
      </c>
    </row>
    <row r="755" spans="1:17" ht="360.75" x14ac:dyDescent="0.2">
      <c r="A755" s="987" t="s">
        <v>19</v>
      </c>
      <c r="B755" s="988" t="s">
        <v>13</v>
      </c>
      <c r="C755" s="1263"/>
      <c r="D755" s="1263"/>
      <c r="E755" s="1262"/>
      <c r="F755" s="1262"/>
      <c r="G755" s="362" t="s">
        <v>807</v>
      </c>
      <c r="H755" s="362" t="s">
        <v>807</v>
      </c>
      <c r="I755" s="962" t="s">
        <v>531</v>
      </c>
      <c r="J755" s="967">
        <v>1</v>
      </c>
      <c r="K755" s="1060">
        <v>45231</v>
      </c>
      <c r="L755" s="1060">
        <v>45808</v>
      </c>
      <c r="M755" s="964">
        <f t="shared" si="25"/>
        <v>82.428571428571431</v>
      </c>
      <c r="N755" s="1058">
        <v>0</v>
      </c>
      <c r="O755" s="1011" t="s">
        <v>848</v>
      </c>
      <c r="P755" s="364">
        <f t="shared" ref="P755:P818" si="26">N755/J755</f>
        <v>0</v>
      </c>
      <c r="Q755" s="965" t="str">
        <f>IF(ISNUMBER(P755),IF(P755=100%,"CUMPLIDA",IF(AND(ISNUMBER(L755),ISNUMBER(CGR!$P$4)), IF(L755&lt;CGR!$P$4,"INCUMPLIDA","PROCESO"), "VERIFICAR FECHA")),"SIN VALOR AVANCE")</f>
        <v>PROCESO</v>
      </c>
    </row>
    <row r="756" spans="1:17" ht="270.75" x14ac:dyDescent="0.2">
      <c r="A756" s="987" t="s">
        <v>19</v>
      </c>
      <c r="B756" s="988" t="s">
        <v>13</v>
      </c>
      <c r="C756" s="1263"/>
      <c r="D756" s="1263"/>
      <c r="E756" s="1262"/>
      <c r="F756" s="1262"/>
      <c r="G756" s="362" t="s">
        <v>110</v>
      </c>
      <c r="H756" s="362" t="s">
        <v>111</v>
      </c>
      <c r="I756" s="962" t="s">
        <v>112</v>
      </c>
      <c r="J756" s="967">
        <v>10</v>
      </c>
      <c r="K756" s="1060">
        <v>45809</v>
      </c>
      <c r="L756" s="1060">
        <v>46568</v>
      </c>
      <c r="M756" s="964">
        <f t="shared" si="25"/>
        <v>108.42857142857143</v>
      </c>
      <c r="N756" s="1058">
        <v>0</v>
      </c>
      <c r="O756" s="1011" t="s">
        <v>1024</v>
      </c>
      <c r="P756" s="364">
        <f t="shared" si="26"/>
        <v>0</v>
      </c>
      <c r="Q756" s="965" t="str">
        <f>IF(ISNUMBER(P756),IF(P756=100%,"CUMPLIDA",IF(AND(ISNUMBER(L756),ISNUMBER(CGR!$P$4)), IF(L756&lt;CGR!$P$4,"INCUMPLIDA","PROCESO"), "VERIFICAR FECHA")),"SIN VALOR AVANCE")</f>
        <v>PROCESO</v>
      </c>
    </row>
    <row r="757" spans="1:17" ht="225.75" x14ac:dyDescent="0.2">
      <c r="A757" s="987" t="s">
        <v>19</v>
      </c>
      <c r="B757" s="988" t="s">
        <v>13</v>
      </c>
      <c r="C757" s="1263"/>
      <c r="D757" s="1263"/>
      <c r="E757" s="1262"/>
      <c r="F757" s="1262"/>
      <c r="G757" s="362" t="s">
        <v>114</v>
      </c>
      <c r="H757" s="362" t="s">
        <v>115</v>
      </c>
      <c r="I757" s="962" t="s">
        <v>116</v>
      </c>
      <c r="J757" s="967">
        <v>1</v>
      </c>
      <c r="K757" s="1060">
        <v>45809</v>
      </c>
      <c r="L757" s="1060">
        <v>46568</v>
      </c>
      <c r="M757" s="964">
        <f t="shared" si="25"/>
        <v>108.42857142857143</v>
      </c>
      <c r="N757" s="1058">
        <v>0</v>
      </c>
      <c r="O757" s="1011" t="s">
        <v>1025</v>
      </c>
      <c r="P757" s="364">
        <f t="shared" si="26"/>
        <v>0</v>
      </c>
      <c r="Q757" s="965" t="str">
        <f>IF(ISNUMBER(P757),IF(P757=100%,"CUMPLIDA",IF(AND(ISNUMBER(L757),ISNUMBER(CGR!$P$4)), IF(L757&lt;CGR!$P$4,"INCUMPLIDA","PROCESO"), "VERIFICAR FECHA")),"SIN VALOR AVANCE")</f>
        <v>PROCESO</v>
      </c>
    </row>
    <row r="758" spans="1:17" ht="409.5" x14ac:dyDescent="0.2">
      <c r="A758" s="987" t="s">
        <v>19</v>
      </c>
      <c r="B758" s="988" t="s">
        <v>13</v>
      </c>
      <c r="C758" s="1263"/>
      <c r="D758" s="1263" t="s">
        <v>741</v>
      </c>
      <c r="E758" s="1262" t="s">
        <v>1022</v>
      </c>
      <c r="F758" s="1262" t="s">
        <v>1023</v>
      </c>
      <c r="G758" s="362" t="s">
        <v>117</v>
      </c>
      <c r="H758" s="362" t="s">
        <v>118</v>
      </c>
      <c r="I758" s="962" t="s">
        <v>119</v>
      </c>
      <c r="J758" s="967">
        <v>2</v>
      </c>
      <c r="K758" s="1060">
        <v>45809</v>
      </c>
      <c r="L758" s="1060">
        <v>46568</v>
      </c>
      <c r="M758" s="964">
        <f t="shared" si="25"/>
        <v>108.42857142857143</v>
      </c>
      <c r="N758" s="1058">
        <v>0</v>
      </c>
      <c r="O758" s="1011" t="s">
        <v>821</v>
      </c>
      <c r="P758" s="364">
        <f t="shared" si="26"/>
        <v>0</v>
      </c>
      <c r="Q758" s="965" t="str">
        <f>IF(ISNUMBER(P758),IF(P758=100%,"CUMPLIDA",IF(AND(ISNUMBER(L758),ISNUMBER(CGR!$P$4)), IF(L758&lt;CGR!$P$4,"INCUMPLIDA","PROCESO"), "VERIFICAR FECHA")),"SIN VALOR AVANCE")</f>
        <v>PROCESO</v>
      </c>
    </row>
    <row r="759" spans="1:17" ht="105.75" customHeight="1" x14ac:dyDescent="0.2">
      <c r="A759" s="987" t="s">
        <v>19</v>
      </c>
      <c r="B759" s="988" t="s">
        <v>13</v>
      </c>
      <c r="C759" s="1263" t="s">
        <v>1026</v>
      </c>
      <c r="D759" s="1263" t="s">
        <v>741</v>
      </c>
      <c r="E759" s="1262" t="s">
        <v>1027</v>
      </c>
      <c r="F759" s="1262" t="s">
        <v>1028</v>
      </c>
      <c r="G759" s="362" t="s">
        <v>1029</v>
      </c>
      <c r="H759" s="362" t="s">
        <v>1030</v>
      </c>
      <c r="I759" s="962" t="s">
        <v>1031</v>
      </c>
      <c r="J759" s="963">
        <v>2</v>
      </c>
      <c r="K759" s="1057">
        <v>44378</v>
      </c>
      <c r="L759" s="1057">
        <v>44561</v>
      </c>
      <c r="M759" s="964">
        <f t="shared" si="25"/>
        <v>26.142857142857142</v>
      </c>
      <c r="N759" s="1058">
        <v>2</v>
      </c>
      <c r="O759" s="962" t="s">
        <v>1032</v>
      </c>
      <c r="P759" s="364">
        <f t="shared" si="26"/>
        <v>1</v>
      </c>
      <c r="Q759" s="965" t="str">
        <f>IF(ISNUMBER(P759),IF(P759=100%,"CUMPLIDA",IF(AND(ISNUMBER(L759),ISNUMBER(CGR!$P$4)), IF(L759&lt;CGR!$P$4,"INCUMPLIDA","PROCESO"), "VERIFICAR FECHA")),"SIN VALOR AVANCE")</f>
        <v>CUMPLIDA</v>
      </c>
    </row>
    <row r="760" spans="1:17" ht="330.75" x14ac:dyDescent="0.2">
      <c r="A760" s="987" t="s">
        <v>19</v>
      </c>
      <c r="B760" s="988" t="s">
        <v>13</v>
      </c>
      <c r="C760" s="1263"/>
      <c r="D760" s="1263" t="s">
        <v>741</v>
      </c>
      <c r="E760" s="1262" t="s">
        <v>1027</v>
      </c>
      <c r="F760" s="1262" t="s">
        <v>1028</v>
      </c>
      <c r="G760" s="362" t="s">
        <v>1029</v>
      </c>
      <c r="H760" s="362" t="s">
        <v>1033</v>
      </c>
      <c r="I760" s="962" t="s">
        <v>1034</v>
      </c>
      <c r="J760" s="963">
        <v>2</v>
      </c>
      <c r="K760" s="1057">
        <v>45292</v>
      </c>
      <c r="L760" s="1057">
        <v>46022</v>
      </c>
      <c r="M760" s="964">
        <f t="shared" si="25"/>
        <v>104.28571428571429</v>
      </c>
      <c r="N760" s="1058">
        <v>0</v>
      </c>
      <c r="O760" s="1011" t="s">
        <v>1035</v>
      </c>
      <c r="P760" s="364">
        <f t="shared" si="26"/>
        <v>0</v>
      </c>
      <c r="Q760" s="965" t="str">
        <f>IF(ISNUMBER(P760),IF(P760=100%,"CUMPLIDA",IF(AND(ISNUMBER(L760),ISNUMBER(CGR!$P$4)), IF(L760&lt;CGR!$P$4,"INCUMPLIDA","PROCESO"), "VERIFICAR FECHA")),"SIN VALOR AVANCE")</f>
        <v>PROCESO</v>
      </c>
    </row>
    <row r="761" spans="1:17" ht="75.75" customHeight="1" x14ac:dyDescent="0.2">
      <c r="A761" s="987" t="s">
        <v>19</v>
      </c>
      <c r="B761" s="988" t="s">
        <v>13</v>
      </c>
      <c r="C761" s="1263" t="s">
        <v>1036</v>
      </c>
      <c r="D761" s="1263" t="s">
        <v>741</v>
      </c>
      <c r="E761" s="1262" t="s">
        <v>1037</v>
      </c>
      <c r="F761" s="1262" t="s">
        <v>1038</v>
      </c>
      <c r="G761" s="1262" t="s">
        <v>800</v>
      </c>
      <c r="H761" s="1008" t="s">
        <v>682</v>
      </c>
      <c r="I761" s="962" t="s">
        <v>683</v>
      </c>
      <c r="J761" s="963">
        <v>1</v>
      </c>
      <c r="K761" s="1057">
        <v>45231</v>
      </c>
      <c r="L761" s="1057">
        <v>45504</v>
      </c>
      <c r="M761" s="964">
        <f t="shared" si="25"/>
        <v>39</v>
      </c>
      <c r="N761" s="1058">
        <v>1</v>
      </c>
      <c r="O761" s="1011" t="s">
        <v>802</v>
      </c>
      <c r="P761" s="364">
        <f t="shared" si="26"/>
        <v>1</v>
      </c>
      <c r="Q761" s="965" t="str">
        <f>IF(ISNUMBER(P761),IF(P761=100%,"CUMPLIDA",IF(AND(ISNUMBER(L761),ISNUMBER(CGR!$P$4)), IF(L761&lt;CGR!$P$4,"INCUMPLIDA","PROCESO"), "VERIFICAR FECHA")),"SIN VALOR AVANCE")</f>
        <v>CUMPLIDA</v>
      </c>
    </row>
    <row r="762" spans="1:17" ht="409.5" x14ac:dyDescent="0.2">
      <c r="A762" s="987" t="s">
        <v>19</v>
      </c>
      <c r="B762" s="988" t="s">
        <v>13</v>
      </c>
      <c r="C762" s="1263"/>
      <c r="D762" s="1263"/>
      <c r="E762" s="1262"/>
      <c r="F762" s="1262"/>
      <c r="G762" s="1262"/>
      <c r="H762" s="1008" t="s">
        <v>685</v>
      </c>
      <c r="I762" s="962" t="s">
        <v>686</v>
      </c>
      <c r="J762" s="963">
        <v>1</v>
      </c>
      <c r="K762" s="1057">
        <v>45231</v>
      </c>
      <c r="L762" s="1057">
        <v>45504</v>
      </c>
      <c r="M762" s="964">
        <f t="shared" si="25"/>
        <v>39</v>
      </c>
      <c r="N762" s="1058">
        <v>1</v>
      </c>
      <c r="O762" s="1011" t="s">
        <v>839</v>
      </c>
      <c r="P762" s="364">
        <f t="shared" si="26"/>
        <v>1</v>
      </c>
      <c r="Q762" s="965" t="str">
        <f>IF(ISNUMBER(P762),IF(P762=100%,"CUMPLIDA",IF(AND(ISNUMBER(L762),ISNUMBER(CGR!$P$4)), IF(L762&lt;CGR!$P$4,"INCUMPLIDA","PROCESO"), "VERIFICAR FECHA")),"SIN VALOR AVANCE")</f>
        <v>CUMPLIDA</v>
      </c>
    </row>
    <row r="763" spans="1:17" ht="225.75" x14ac:dyDescent="0.2">
      <c r="A763" s="987" t="s">
        <v>19</v>
      </c>
      <c r="B763" s="988" t="s">
        <v>13</v>
      </c>
      <c r="C763" s="1263"/>
      <c r="D763" s="1263"/>
      <c r="E763" s="1262"/>
      <c r="F763" s="1262"/>
      <c r="G763" s="362" t="s">
        <v>97</v>
      </c>
      <c r="H763" s="362" t="s">
        <v>98</v>
      </c>
      <c r="I763" s="962" t="s">
        <v>99</v>
      </c>
      <c r="J763" s="967">
        <v>1</v>
      </c>
      <c r="K763" s="1060">
        <v>45323</v>
      </c>
      <c r="L763" s="1060">
        <v>45747</v>
      </c>
      <c r="M763" s="964">
        <f t="shared" si="25"/>
        <v>60.571428571428569</v>
      </c>
      <c r="N763" s="1058">
        <v>0</v>
      </c>
      <c r="O763" s="1011" t="s">
        <v>840</v>
      </c>
      <c r="P763" s="364">
        <f t="shared" si="26"/>
        <v>0</v>
      </c>
      <c r="Q763" s="965" t="str">
        <f>IF(ISNUMBER(P763),IF(P763=100%,"CUMPLIDA",IF(AND(ISNUMBER(L763),ISNUMBER(CGR!$P$4)), IF(L763&lt;CGR!$P$4,"INCUMPLIDA","PROCESO"), "VERIFICAR FECHA")),"SIN VALOR AVANCE")</f>
        <v>PROCESO</v>
      </c>
    </row>
    <row r="764" spans="1:17" ht="150.75" x14ac:dyDescent="0.2">
      <c r="A764" s="987" t="s">
        <v>19</v>
      </c>
      <c r="B764" s="988" t="s">
        <v>13</v>
      </c>
      <c r="C764" s="1263"/>
      <c r="D764" s="1263"/>
      <c r="E764" s="1262"/>
      <c r="F764" s="1262"/>
      <c r="G764" s="362" t="s">
        <v>101</v>
      </c>
      <c r="H764" s="362" t="s">
        <v>101</v>
      </c>
      <c r="I764" s="962" t="s">
        <v>102</v>
      </c>
      <c r="J764" s="967">
        <v>1</v>
      </c>
      <c r="K764" s="1060">
        <v>45323</v>
      </c>
      <c r="L764" s="1060">
        <v>45747</v>
      </c>
      <c r="M764" s="964">
        <f t="shared" si="25"/>
        <v>60.571428571428569</v>
      </c>
      <c r="N764" s="1058">
        <v>0</v>
      </c>
      <c r="O764" s="1011" t="s">
        <v>863</v>
      </c>
      <c r="P764" s="364">
        <f t="shared" si="26"/>
        <v>0</v>
      </c>
      <c r="Q764" s="965" t="str">
        <f>IF(ISNUMBER(P764),IF(P764=100%,"CUMPLIDA",IF(AND(ISNUMBER(L764),ISNUMBER(CGR!$P$4)), IF(L764&lt;CGR!$P$4,"INCUMPLIDA","PROCESO"), "VERIFICAR FECHA")),"SIN VALOR AVANCE")</f>
        <v>PROCESO</v>
      </c>
    </row>
    <row r="765" spans="1:17" ht="150.75" x14ac:dyDescent="0.2">
      <c r="A765" s="987" t="s">
        <v>19</v>
      </c>
      <c r="B765" s="988" t="s">
        <v>13</v>
      </c>
      <c r="C765" s="1263"/>
      <c r="D765" s="1263"/>
      <c r="E765" s="1262"/>
      <c r="F765" s="1262"/>
      <c r="G765" s="362" t="s">
        <v>237</v>
      </c>
      <c r="H765" s="362" t="s">
        <v>238</v>
      </c>
      <c r="I765" s="962" t="s">
        <v>239</v>
      </c>
      <c r="J765" s="967">
        <v>1</v>
      </c>
      <c r="K765" s="1060">
        <v>45231</v>
      </c>
      <c r="L765" s="1060">
        <v>45747</v>
      </c>
      <c r="M765" s="964">
        <f t="shared" si="25"/>
        <v>73.714285714285708</v>
      </c>
      <c r="N765" s="1058">
        <v>0</v>
      </c>
      <c r="O765" s="1011" t="s">
        <v>863</v>
      </c>
      <c r="P765" s="364">
        <f t="shared" si="26"/>
        <v>0</v>
      </c>
      <c r="Q765" s="965" t="str">
        <f>IF(ISNUMBER(P765),IF(P765=100%,"CUMPLIDA",IF(AND(ISNUMBER(L765),ISNUMBER(CGR!$P$4)), IF(L765&lt;CGR!$P$4,"INCUMPLIDA","PROCESO"), "VERIFICAR FECHA")),"SIN VALOR AVANCE")</f>
        <v>PROCESO</v>
      </c>
    </row>
    <row r="766" spans="1:17" ht="225.75" x14ac:dyDescent="0.2">
      <c r="A766" s="987" t="s">
        <v>19</v>
      </c>
      <c r="B766" s="988" t="s">
        <v>13</v>
      </c>
      <c r="C766" s="1263"/>
      <c r="D766" s="1263"/>
      <c r="E766" s="1262"/>
      <c r="F766" s="1262"/>
      <c r="G766" s="362" t="s">
        <v>104</v>
      </c>
      <c r="H766" s="362" t="s">
        <v>104</v>
      </c>
      <c r="I766" s="962" t="s">
        <v>247</v>
      </c>
      <c r="J766" s="967">
        <v>1</v>
      </c>
      <c r="K766" s="1060">
        <v>45323</v>
      </c>
      <c r="L766" s="1060">
        <v>45747</v>
      </c>
      <c r="M766" s="964">
        <f t="shared" si="25"/>
        <v>60.571428571428569</v>
      </c>
      <c r="N766" s="1058">
        <v>0</v>
      </c>
      <c r="O766" s="1011" t="s">
        <v>840</v>
      </c>
      <c r="P766" s="364">
        <f t="shared" si="26"/>
        <v>0</v>
      </c>
      <c r="Q766" s="965" t="str">
        <f>IF(ISNUMBER(P766),IF(P766=100%,"CUMPLIDA",IF(AND(ISNUMBER(L766),ISNUMBER(CGR!$P$4)), IF(L766&lt;CGR!$P$4,"INCUMPLIDA","PROCESO"), "VERIFICAR FECHA")),"SIN VALOR AVANCE")</f>
        <v>PROCESO</v>
      </c>
    </row>
    <row r="767" spans="1:17" ht="150.75" x14ac:dyDescent="0.2">
      <c r="A767" s="987" t="s">
        <v>19</v>
      </c>
      <c r="B767" s="988" t="s">
        <v>13</v>
      </c>
      <c r="C767" s="1263"/>
      <c r="D767" s="1263"/>
      <c r="E767" s="1262"/>
      <c r="F767" s="1262"/>
      <c r="G767" s="362" t="s">
        <v>806</v>
      </c>
      <c r="H767" s="362" t="s">
        <v>806</v>
      </c>
      <c r="I767" s="962" t="s">
        <v>107</v>
      </c>
      <c r="J767" s="967">
        <v>1</v>
      </c>
      <c r="K767" s="1060">
        <v>45231</v>
      </c>
      <c r="L767" s="1060">
        <v>45747</v>
      </c>
      <c r="M767" s="964">
        <f t="shared" si="25"/>
        <v>73.714285714285708</v>
      </c>
      <c r="N767" s="1058">
        <v>0</v>
      </c>
      <c r="O767" s="1011" t="s">
        <v>863</v>
      </c>
      <c r="P767" s="364">
        <f t="shared" si="26"/>
        <v>0</v>
      </c>
      <c r="Q767" s="965" t="str">
        <f>IF(ISNUMBER(P767),IF(P767=100%,"CUMPLIDA",IF(AND(ISNUMBER(L767),ISNUMBER(CGR!$P$4)), IF(L767&lt;CGR!$P$4,"INCUMPLIDA","PROCESO"), "VERIFICAR FECHA")),"SIN VALOR AVANCE")</f>
        <v>PROCESO</v>
      </c>
    </row>
    <row r="768" spans="1:17" ht="375.75" x14ac:dyDescent="0.2">
      <c r="A768" s="987" t="s">
        <v>19</v>
      </c>
      <c r="B768" s="988" t="s">
        <v>13</v>
      </c>
      <c r="C768" s="1263"/>
      <c r="D768" s="1263"/>
      <c r="E768" s="1262"/>
      <c r="F768" s="1262"/>
      <c r="G768" s="362" t="s">
        <v>807</v>
      </c>
      <c r="H768" s="362" t="s">
        <v>807</v>
      </c>
      <c r="I768" s="962" t="s">
        <v>531</v>
      </c>
      <c r="J768" s="967">
        <v>1</v>
      </c>
      <c r="K768" s="1060">
        <v>45231</v>
      </c>
      <c r="L768" s="1060">
        <v>45808</v>
      </c>
      <c r="M768" s="964">
        <f t="shared" si="25"/>
        <v>82.428571428571431</v>
      </c>
      <c r="N768" s="1058">
        <v>0</v>
      </c>
      <c r="O768" s="1011" t="s">
        <v>818</v>
      </c>
      <c r="P768" s="364">
        <f t="shared" si="26"/>
        <v>0</v>
      </c>
      <c r="Q768" s="965" t="str">
        <f>IF(ISNUMBER(P768),IF(P768=100%,"CUMPLIDA",IF(AND(ISNUMBER(L768),ISNUMBER(CGR!$P$4)), IF(L768&lt;CGR!$P$4,"INCUMPLIDA","PROCESO"), "VERIFICAR FECHA")),"SIN VALOR AVANCE")</f>
        <v>PROCESO</v>
      </c>
    </row>
    <row r="769" spans="1:17" ht="240.75" x14ac:dyDescent="0.2">
      <c r="A769" s="987" t="s">
        <v>19</v>
      </c>
      <c r="B769" s="988" t="s">
        <v>13</v>
      </c>
      <c r="C769" s="1263"/>
      <c r="D769" s="1263"/>
      <c r="E769" s="1262"/>
      <c r="F769" s="1262"/>
      <c r="G769" s="362" t="s">
        <v>110</v>
      </c>
      <c r="H769" s="362" t="s">
        <v>111</v>
      </c>
      <c r="I769" s="962" t="s">
        <v>112</v>
      </c>
      <c r="J769" s="967">
        <v>10</v>
      </c>
      <c r="K769" s="1060">
        <v>45809</v>
      </c>
      <c r="L769" s="1060">
        <v>46568</v>
      </c>
      <c r="M769" s="964">
        <f t="shared" si="25"/>
        <v>108.42857142857143</v>
      </c>
      <c r="N769" s="1058">
        <v>0</v>
      </c>
      <c r="O769" s="1011" t="s">
        <v>842</v>
      </c>
      <c r="P769" s="364">
        <f t="shared" si="26"/>
        <v>0</v>
      </c>
      <c r="Q769" s="965" t="str">
        <f>IF(ISNUMBER(P769),IF(P769=100%,"CUMPLIDA",IF(AND(ISNUMBER(L769),ISNUMBER(CGR!$P$4)), IF(L769&lt;CGR!$P$4,"INCUMPLIDA","PROCESO"), "VERIFICAR FECHA")),"SIN VALOR AVANCE")</f>
        <v>PROCESO</v>
      </c>
    </row>
    <row r="770" spans="1:17" ht="240.75" x14ac:dyDescent="0.2">
      <c r="A770" s="987" t="s">
        <v>19</v>
      </c>
      <c r="B770" s="988" t="s">
        <v>13</v>
      </c>
      <c r="C770" s="1263"/>
      <c r="D770" s="1263"/>
      <c r="E770" s="1262"/>
      <c r="F770" s="1262"/>
      <c r="G770" s="362" t="s">
        <v>114</v>
      </c>
      <c r="H770" s="362" t="s">
        <v>115</v>
      </c>
      <c r="I770" s="962" t="s">
        <v>116</v>
      </c>
      <c r="J770" s="967">
        <v>1</v>
      </c>
      <c r="K770" s="1060">
        <v>45809</v>
      </c>
      <c r="L770" s="1060">
        <v>46568</v>
      </c>
      <c r="M770" s="964">
        <f t="shared" si="25"/>
        <v>108.42857142857143</v>
      </c>
      <c r="N770" s="1058">
        <v>0</v>
      </c>
      <c r="O770" s="1011" t="s">
        <v>820</v>
      </c>
      <c r="P770" s="364">
        <f t="shared" si="26"/>
        <v>0</v>
      </c>
      <c r="Q770" s="965" t="str">
        <f>IF(ISNUMBER(P770),IF(P770=100%,"CUMPLIDA",IF(AND(ISNUMBER(L770),ISNUMBER(CGR!$P$4)), IF(L770&lt;CGR!$P$4,"INCUMPLIDA","PROCESO"), "VERIFICAR FECHA")),"SIN VALOR AVANCE")</f>
        <v>PROCESO</v>
      </c>
    </row>
    <row r="771" spans="1:17" ht="409.5" x14ac:dyDescent="0.2">
      <c r="A771" s="987" t="s">
        <v>19</v>
      </c>
      <c r="B771" s="988" t="s">
        <v>13</v>
      </c>
      <c r="C771" s="1263"/>
      <c r="D771" s="1263" t="s">
        <v>741</v>
      </c>
      <c r="E771" s="1262" t="s">
        <v>1037</v>
      </c>
      <c r="F771" s="1262" t="s">
        <v>1038</v>
      </c>
      <c r="G771" s="362" t="s">
        <v>117</v>
      </c>
      <c r="H771" s="362" t="s">
        <v>118</v>
      </c>
      <c r="I771" s="962" t="s">
        <v>119</v>
      </c>
      <c r="J771" s="967">
        <v>2</v>
      </c>
      <c r="K771" s="1060">
        <v>45809</v>
      </c>
      <c r="L771" s="1060">
        <v>46568</v>
      </c>
      <c r="M771" s="964">
        <f t="shared" si="25"/>
        <v>108.42857142857143</v>
      </c>
      <c r="N771" s="1058">
        <v>0</v>
      </c>
      <c r="O771" s="1011" t="s">
        <v>821</v>
      </c>
      <c r="P771" s="364">
        <f t="shared" si="26"/>
        <v>0</v>
      </c>
      <c r="Q771" s="965" t="str">
        <f>IF(ISNUMBER(P771),IF(P771=100%,"CUMPLIDA",IF(AND(ISNUMBER(L771),ISNUMBER(CGR!$P$4)), IF(L771&lt;CGR!$P$4,"INCUMPLIDA","PROCESO"), "VERIFICAR FECHA")),"SIN VALOR AVANCE")</f>
        <v>PROCESO</v>
      </c>
    </row>
    <row r="772" spans="1:17" ht="270.75" x14ac:dyDescent="0.2">
      <c r="A772" s="987" t="s">
        <v>19</v>
      </c>
      <c r="B772" s="988" t="s">
        <v>13</v>
      </c>
      <c r="C772" s="1263" t="s">
        <v>1039</v>
      </c>
      <c r="D772" s="1263" t="s">
        <v>1040</v>
      </c>
      <c r="E772" s="1280" t="s">
        <v>1041</v>
      </c>
      <c r="F772" s="1262" t="s">
        <v>1042</v>
      </c>
      <c r="G772" s="1262" t="s">
        <v>1043</v>
      </c>
      <c r="H772" s="362" t="s">
        <v>1044</v>
      </c>
      <c r="I772" s="962" t="s">
        <v>1045</v>
      </c>
      <c r="J772" s="963">
        <v>1</v>
      </c>
      <c r="K772" s="1057">
        <v>44743</v>
      </c>
      <c r="L772" s="1057">
        <v>44834</v>
      </c>
      <c r="M772" s="964">
        <f t="shared" si="25"/>
        <v>13</v>
      </c>
      <c r="N772" s="1058">
        <v>1</v>
      </c>
      <c r="O772" s="962" t="s">
        <v>1046</v>
      </c>
      <c r="P772" s="364">
        <f t="shared" si="26"/>
        <v>1</v>
      </c>
      <c r="Q772" s="965" t="str">
        <f>IF(ISNUMBER(P772),IF(P772=100%,"CUMPLIDA",IF(AND(ISNUMBER(L772),ISNUMBER(CGR!$P$4)), IF(L772&lt;CGR!$P$4,"INCUMPLIDA","PROCESO"), "VERIFICAR FECHA")),"SIN VALOR AVANCE")</f>
        <v>CUMPLIDA</v>
      </c>
    </row>
    <row r="773" spans="1:17" ht="409.5" x14ac:dyDescent="0.2">
      <c r="A773" s="987" t="s">
        <v>19</v>
      </c>
      <c r="B773" s="988" t="s">
        <v>13</v>
      </c>
      <c r="C773" s="1263"/>
      <c r="D773" s="1263"/>
      <c r="E773" s="1280"/>
      <c r="F773" s="1262"/>
      <c r="G773" s="1262"/>
      <c r="H773" s="362" t="s">
        <v>1047</v>
      </c>
      <c r="I773" s="962" t="s">
        <v>1048</v>
      </c>
      <c r="J773" s="989">
        <v>1</v>
      </c>
      <c r="K773" s="1057">
        <v>45078</v>
      </c>
      <c r="L773" s="1014">
        <v>45869</v>
      </c>
      <c r="M773" s="964">
        <f t="shared" si="25"/>
        <v>113</v>
      </c>
      <c r="N773" s="1059">
        <v>0.6</v>
      </c>
      <c r="O773" s="962" t="s">
        <v>1049</v>
      </c>
      <c r="P773" s="364">
        <f t="shared" si="26"/>
        <v>0.6</v>
      </c>
      <c r="Q773" s="965" t="str">
        <f>IF(ISNUMBER(P773),IF(P773=100%,"CUMPLIDA",IF(AND(ISNUMBER(L773),ISNUMBER(CGR!$P$4)), IF(L773&lt;CGR!$P$4,"INCUMPLIDA","PROCESO"), "VERIFICAR FECHA")),"SIN VALOR AVANCE")</f>
        <v>PROCESO</v>
      </c>
    </row>
    <row r="774" spans="1:17" ht="75.75" customHeight="1" x14ac:dyDescent="0.2">
      <c r="A774" s="987" t="s">
        <v>19</v>
      </c>
      <c r="B774" s="988" t="s">
        <v>13</v>
      </c>
      <c r="C774" s="1263" t="s">
        <v>1039</v>
      </c>
      <c r="D774" s="1263" t="s">
        <v>1050</v>
      </c>
      <c r="E774" s="1262" t="s">
        <v>1051</v>
      </c>
      <c r="F774" s="1280" t="s">
        <v>1052</v>
      </c>
      <c r="G774" s="1262" t="s">
        <v>800</v>
      </c>
      <c r="H774" s="1008" t="s">
        <v>682</v>
      </c>
      <c r="I774" s="962" t="s">
        <v>683</v>
      </c>
      <c r="J774" s="963">
        <v>1</v>
      </c>
      <c r="K774" s="1057">
        <v>45231</v>
      </c>
      <c r="L774" s="1057">
        <v>45504</v>
      </c>
      <c r="M774" s="964">
        <f t="shared" si="25"/>
        <v>39</v>
      </c>
      <c r="N774" s="1058">
        <v>1</v>
      </c>
      <c r="O774" s="1011" t="s">
        <v>802</v>
      </c>
      <c r="P774" s="364">
        <f t="shared" si="26"/>
        <v>1</v>
      </c>
      <c r="Q774" s="965" t="str">
        <f>IF(ISNUMBER(P774),IF(P774=100%,"CUMPLIDA",IF(AND(ISNUMBER(L774),ISNUMBER(CGR!$P$4)), IF(L774&lt;CGR!$P$4,"INCUMPLIDA","PROCESO"), "VERIFICAR FECHA")),"SIN VALOR AVANCE")</f>
        <v>CUMPLIDA</v>
      </c>
    </row>
    <row r="775" spans="1:17" ht="409.5" x14ac:dyDescent="0.2">
      <c r="A775" s="987" t="s">
        <v>19</v>
      </c>
      <c r="B775" s="988" t="s">
        <v>13</v>
      </c>
      <c r="C775" s="1263"/>
      <c r="D775" s="1263"/>
      <c r="E775" s="1262"/>
      <c r="F775" s="1280"/>
      <c r="G775" s="1262"/>
      <c r="H775" s="1008" t="s">
        <v>685</v>
      </c>
      <c r="I775" s="962" t="s">
        <v>686</v>
      </c>
      <c r="J775" s="963">
        <v>1</v>
      </c>
      <c r="K775" s="1057">
        <v>45231</v>
      </c>
      <c r="L775" s="1057">
        <v>45504</v>
      </c>
      <c r="M775" s="964">
        <f t="shared" si="25"/>
        <v>39</v>
      </c>
      <c r="N775" s="1058">
        <v>1</v>
      </c>
      <c r="O775" s="1011" t="s">
        <v>839</v>
      </c>
      <c r="P775" s="364">
        <f t="shared" si="26"/>
        <v>1</v>
      </c>
      <c r="Q775" s="965" t="str">
        <f>IF(ISNUMBER(P775),IF(P775=100%,"CUMPLIDA",IF(AND(ISNUMBER(L775),ISNUMBER(CGR!$P$4)), IF(L775&lt;CGR!$P$4,"INCUMPLIDA","PROCESO"), "VERIFICAR FECHA")),"SIN VALOR AVANCE")</f>
        <v>CUMPLIDA</v>
      </c>
    </row>
    <row r="776" spans="1:17" ht="225.75" x14ac:dyDescent="0.2">
      <c r="A776" s="987" t="s">
        <v>19</v>
      </c>
      <c r="B776" s="988" t="s">
        <v>13</v>
      </c>
      <c r="C776" s="1263"/>
      <c r="D776" s="1263"/>
      <c r="E776" s="1262"/>
      <c r="F776" s="1280"/>
      <c r="G776" s="362" t="s">
        <v>97</v>
      </c>
      <c r="H776" s="362" t="s">
        <v>98</v>
      </c>
      <c r="I776" s="962" t="s">
        <v>99</v>
      </c>
      <c r="J776" s="967">
        <v>1</v>
      </c>
      <c r="K776" s="1060">
        <v>45323</v>
      </c>
      <c r="L776" s="1060">
        <v>45747</v>
      </c>
      <c r="M776" s="964">
        <f t="shared" si="25"/>
        <v>60.571428571428569</v>
      </c>
      <c r="N776" s="1058">
        <v>0</v>
      </c>
      <c r="O776" s="1011" t="s">
        <v>840</v>
      </c>
      <c r="P776" s="364">
        <f t="shared" si="26"/>
        <v>0</v>
      </c>
      <c r="Q776" s="965" t="str">
        <f>IF(ISNUMBER(P776),IF(P776=100%,"CUMPLIDA",IF(AND(ISNUMBER(L776),ISNUMBER(CGR!$P$4)), IF(L776&lt;CGR!$P$4,"INCUMPLIDA","PROCESO"), "VERIFICAR FECHA")),"SIN VALOR AVANCE")</f>
        <v>PROCESO</v>
      </c>
    </row>
    <row r="777" spans="1:17" ht="150.75" x14ac:dyDescent="0.2">
      <c r="A777" s="987" t="s">
        <v>19</v>
      </c>
      <c r="B777" s="988" t="s">
        <v>13</v>
      </c>
      <c r="C777" s="1263"/>
      <c r="D777" s="1263"/>
      <c r="E777" s="1262"/>
      <c r="F777" s="1280"/>
      <c r="G777" s="362" t="s">
        <v>101</v>
      </c>
      <c r="H777" s="362" t="s">
        <v>101</v>
      </c>
      <c r="I777" s="962" t="s">
        <v>102</v>
      </c>
      <c r="J777" s="967">
        <v>1</v>
      </c>
      <c r="K777" s="1060">
        <v>45323</v>
      </c>
      <c r="L777" s="1060">
        <v>45747</v>
      </c>
      <c r="M777" s="964">
        <f t="shared" si="25"/>
        <v>60.571428571428569</v>
      </c>
      <c r="N777" s="1058">
        <v>0</v>
      </c>
      <c r="O777" s="1011" t="s">
        <v>863</v>
      </c>
      <c r="P777" s="364">
        <f t="shared" si="26"/>
        <v>0</v>
      </c>
      <c r="Q777" s="965" t="str">
        <f>IF(ISNUMBER(P777),IF(P777=100%,"CUMPLIDA",IF(AND(ISNUMBER(L777),ISNUMBER(CGR!$P$4)), IF(L777&lt;CGR!$P$4,"INCUMPLIDA","PROCESO"), "VERIFICAR FECHA")),"SIN VALOR AVANCE")</f>
        <v>PROCESO</v>
      </c>
    </row>
    <row r="778" spans="1:17" ht="150.75" x14ac:dyDescent="0.2">
      <c r="A778" s="987" t="s">
        <v>19</v>
      </c>
      <c r="B778" s="988" t="s">
        <v>13</v>
      </c>
      <c r="C778" s="1263"/>
      <c r="D778" s="1263"/>
      <c r="E778" s="1262"/>
      <c r="F778" s="1280"/>
      <c r="G778" s="362" t="s">
        <v>237</v>
      </c>
      <c r="H778" s="362" t="s">
        <v>238</v>
      </c>
      <c r="I778" s="962" t="s">
        <v>239</v>
      </c>
      <c r="J778" s="967">
        <v>1</v>
      </c>
      <c r="K778" s="1060">
        <v>45231</v>
      </c>
      <c r="L778" s="1060">
        <v>45747</v>
      </c>
      <c r="M778" s="964">
        <f t="shared" si="25"/>
        <v>73.714285714285708</v>
      </c>
      <c r="N778" s="1058">
        <v>0</v>
      </c>
      <c r="O778" s="1011" t="s">
        <v>863</v>
      </c>
      <c r="P778" s="364">
        <f t="shared" si="26"/>
        <v>0</v>
      </c>
      <c r="Q778" s="965" t="str">
        <f>IF(ISNUMBER(P778),IF(P778=100%,"CUMPLIDA",IF(AND(ISNUMBER(L778),ISNUMBER(CGR!$P$4)), IF(L778&lt;CGR!$P$4,"INCUMPLIDA","PROCESO"), "VERIFICAR FECHA")),"SIN VALOR AVANCE")</f>
        <v>PROCESO</v>
      </c>
    </row>
    <row r="779" spans="1:17" ht="225.75" x14ac:dyDescent="0.2">
      <c r="A779" s="987" t="s">
        <v>19</v>
      </c>
      <c r="B779" s="988" t="s">
        <v>13</v>
      </c>
      <c r="C779" s="1263"/>
      <c r="D779" s="1263"/>
      <c r="E779" s="1262"/>
      <c r="F779" s="1280"/>
      <c r="G779" s="362" t="s">
        <v>104</v>
      </c>
      <c r="H779" s="362" t="s">
        <v>104</v>
      </c>
      <c r="I779" s="962" t="s">
        <v>247</v>
      </c>
      <c r="J779" s="967">
        <v>1</v>
      </c>
      <c r="K779" s="1060">
        <v>45323</v>
      </c>
      <c r="L779" s="1060">
        <v>45747</v>
      </c>
      <c r="M779" s="964">
        <f t="shared" si="25"/>
        <v>60.571428571428569</v>
      </c>
      <c r="N779" s="1058">
        <v>0</v>
      </c>
      <c r="O779" s="1011" t="s">
        <v>840</v>
      </c>
      <c r="P779" s="364">
        <f t="shared" si="26"/>
        <v>0</v>
      </c>
      <c r="Q779" s="965" t="str">
        <f>IF(ISNUMBER(P779),IF(P779=100%,"CUMPLIDA",IF(AND(ISNUMBER(L779),ISNUMBER(CGR!$P$4)), IF(L779&lt;CGR!$P$4,"INCUMPLIDA","PROCESO"), "VERIFICAR FECHA")),"SIN VALOR AVANCE")</f>
        <v>PROCESO</v>
      </c>
    </row>
    <row r="780" spans="1:17" ht="150.75" x14ac:dyDescent="0.2">
      <c r="A780" s="987" t="s">
        <v>19</v>
      </c>
      <c r="B780" s="988" t="s">
        <v>13</v>
      </c>
      <c r="C780" s="1263"/>
      <c r="D780" s="1263"/>
      <c r="E780" s="1262"/>
      <c r="F780" s="1280"/>
      <c r="G780" s="362" t="s">
        <v>806</v>
      </c>
      <c r="H780" s="362" t="s">
        <v>806</v>
      </c>
      <c r="I780" s="962" t="s">
        <v>107</v>
      </c>
      <c r="J780" s="967">
        <v>1</v>
      </c>
      <c r="K780" s="1060">
        <v>45231</v>
      </c>
      <c r="L780" s="1060">
        <v>45747</v>
      </c>
      <c r="M780" s="964">
        <f t="shared" si="25"/>
        <v>73.714285714285708</v>
      </c>
      <c r="N780" s="1058">
        <v>0</v>
      </c>
      <c r="O780" s="1011" t="s">
        <v>863</v>
      </c>
      <c r="P780" s="364">
        <f t="shared" si="26"/>
        <v>0</v>
      </c>
      <c r="Q780" s="965" t="str">
        <f>IF(ISNUMBER(P780),IF(P780=100%,"CUMPLIDA",IF(AND(ISNUMBER(L780),ISNUMBER(CGR!$P$4)), IF(L780&lt;CGR!$P$4,"INCUMPLIDA","PROCESO"), "VERIFICAR FECHA")),"SIN VALOR AVANCE")</f>
        <v>PROCESO</v>
      </c>
    </row>
    <row r="781" spans="1:17" ht="345.75" x14ac:dyDescent="0.2">
      <c r="A781" s="987" t="s">
        <v>19</v>
      </c>
      <c r="B781" s="988" t="s">
        <v>13</v>
      </c>
      <c r="C781" s="1263"/>
      <c r="D781" s="1263"/>
      <c r="E781" s="1262"/>
      <c r="F781" s="1280"/>
      <c r="G781" s="362" t="s">
        <v>807</v>
      </c>
      <c r="H781" s="362" t="s">
        <v>807</v>
      </c>
      <c r="I781" s="962" t="s">
        <v>531</v>
      </c>
      <c r="J781" s="967">
        <v>1</v>
      </c>
      <c r="K781" s="1060">
        <v>45231</v>
      </c>
      <c r="L781" s="1060">
        <v>45808</v>
      </c>
      <c r="M781" s="964">
        <f t="shared" si="25"/>
        <v>82.428571428571431</v>
      </c>
      <c r="N781" s="1058">
        <v>0</v>
      </c>
      <c r="O781" s="1011" t="s">
        <v>803</v>
      </c>
      <c r="P781" s="364">
        <f t="shared" si="26"/>
        <v>0</v>
      </c>
      <c r="Q781" s="965" t="str">
        <f>IF(ISNUMBER(P781),IF(P781=100%,"CUMPLIDA",IF(AND(ISNUMBER(L781),ISNUMBER(CGR!$P$4)), IF(L781&lt;CGR!$P$4,"INCUMPLIDA","PROCESO"), "VERIFICAR FECHA")),"SIN VALOR AVANCE")</f>
        <v>PROCESO</v>
      </c>
    </row>
    <row r="782" spans="1:17" ht="240.75" x14ac:dyDescent="0.2">
      <c r="A782" s="987" t="s">
        <v>19</v>
      </c>
      <c r="B782" s="988" t="s">
        <v>13</v>
      </c>
      <c r="C782" s="1263"/>
      <c r="D782" s="1263"/>
      <c r="E782" s="1262"/>
      <c r="F782" s="1280"/>
      <c r="G782" s="362" t="s">
        <v>110</v>
      </c>
      <c r="H782" s="362" t="s">
        <v>111</v>
      </c>
      <c r="I782" s="962" t="s">
        <v>112</v>
      </c>
      <c r="J782" s="967">
        <v>7</v>
      </c>
      <c r="K782" s="1060">
        <v>46024</v>
      </c>
      <c r="L782" s="1060">
        <v>46660</v>
      </c>
      <c r="M782" s="964">
        <f t="shared" si="25"/>
        <v>90.857142857142861</v>
      </c>
      <c r="N782" s="1058">
        <v>0</v>
      </c>
      <c r="O782" s="1011" t="s">
        <v>842</v>
      </c>
      <c r="P782" s="364">
        <f t="shared" si="26"/>
        <v>0</v>
      </c>
      <c r="Q782" s="965" t="str">
        <f>IF(ISNUMBER(P782),IF(P782=100%,"CUMPLIDA",IF(AND(ISNUMBER(L782),ISNUMBER(CGR!$P$4)), IF(L782&lt;CGR!$P$4,"INCUMPLIDA","PROCESO"), "VERIFICAR FECHA")),"SIN VALOR AVANCE")</f>
        <v>PROCESO</v>
      </c>
    </row>
    <row r="783" spans="1:17" ht="210.75" x14ac:dyDescent="0.2">
      <c r="A783" s="987" t="s">
        <v>19</v>
      </c>
      <c r="B783" s="988" t="s">
        <v>13</v>
      </c>
      <c r="C783" s="1263"/>
      <c r="D783" s="1263"/>
      <c r="E783" s="1262"/>
      <c r="F783" s="1280"/>
      <c r="G783" s="362" t="s">
        <v>114</v>
      </c>
      <c r="H783" s="362" t="s">
        <v>115</v>
      </c>
      <c r="I783" s="962" t="s">
        <v>116</v>
      </c>
      <c r="J783" s="967">
        <v>1</v>
      </c>
      <c r="K783" s="1060">
        <v>46024</v>
      </c>
      <c r="L783" s="1060">
        <v>46660</v>
      </c>
      <c r="M783" s="964">
        <f t="shared" si="25"/>
        <v>90.857142857142861</v>
      </c>
      <c r="N783" s="1058">
        <v>0</v>
      </c>
      <c r="O783" s="1011" t="s">
        <v>911</v>
      </c>
      <c r="P783" s="364">
        <f t="shared" si="26"/>
        <v>0</v>
      </c>
      <c r="Q783" s="965" t="str">
        <f>IF(ISNUMBER(P783),IF(P783=100%,"CUMPLIDA",IF(AND(ISNUMBER(L783),ISNUMBER(CGR!$P$4)), IF(L783&lt;CGR!$P$4,"INCUMPLIDA","PROCESO"), "VERIFICAR FECHA")),"SIN VALOR AVANCE")</f>
        <v>PROCESO</v>
      </c>
    </row>
    <row r="784" spans="1:17" ht="409.5" x14ac:dyDescent="0.2">
      <c r="A784" s="987" t="s">
        <v>19</v>
      </c>
      <c r="B784" s="988" t="s">
        <v>13</v>
      </c>
      <c r="C784" s="1263"/>
      <c r="D784" s="1263"/>
      <c r="E784" s="1262"/>
      <c r="F784" s="1280"/>
      <c r="G784" s="362" t="s">
        <v>117</v>
      </c>
      <c r="H784" s="362" t="s">
        <v>118</v>
      </c>
      <c r="I784" s="962" t="s">
        <v>119</v>
      </c>
      <c r="J784" s="967">
        <v>2</v>
      </c>
      <c r="K784" s="1060">
        <v>46024</v>
      </c>
      <c r="L784" s="1060">
        <v>46660</v>
      </c>
      <c r="M784" s="964">
        <f t="shared" si="25"/>
        <v>90.857142857142861</v>
      </c>
      <c r="N784" s="1058">
        <v>0</v>
      </c>
      <c r="O784" s="1011" t="s">
        <v>821</v>
      </c>
      <c r="P784" s="364">
        <f t="shared" si="26"/>
        <v>0</v>
      </c>
      <c r="Q784" s="965" t="str">
        <f>IF(ISNUMBER(P784),IF(P784=100%,"CUMPLIDA",IF(AND(ISNUMBER(L784),ISNUMBER(CGR!$P$4)), IF(L784&lt;CGR!$P$4,"INCUMPLIDA","PROCESO"), "VERIFICAR FECHA")),"SIN VALOR AVANCE")</f>
        <v>PROCESO</v>
      </c>
    </row>
    <row r="785" spans="1:17" ht="409.5" x14ac:dyDescent="0.2">
      <c r="A785" s="987" t="s">
        <v>19</v>
      </c>
      <c r="B785" s="988" t="s">
        <v>13</v>
      </c>
      <c r="C785" s="966" t="s">
        <v>1039</v>
      </c>
      <c r="D785" s="966" t="s">
        <v>1040</v>
      </c>
      <c r="E785" s="1015" t="s">
        <v>1053</v>
      </c>
      <c r="F785" s="1015" t="s">
        <v>1054</v>
      </c>
      <c r="G785" s="1015" t="s">
        <v>1055</v>
      </c>
      <c r="H785" s="1015" t="s">
        <v>1056</v>
      </c>
      <c r="I785" s="962" t="s">
        <v>1057</v>
      </c>
      <c r="J785" s="967">
        <v>1</v>
      </c>
      <c r="K785" s="1057">
        <v>45078</v>
      </c>
      <c r="L785" s="1057">
        <v>45716</v>
      </c>
      <c r="M785" s="964">
        <f t="shared" si="25"/>
        <v>91.142857142857139</v>
      </c>
      <c r="N785" s="1058">
        <v>0.5</v>
      </c>
      <c r="O785" s="962" t="s">
        <v>1058</v>
      </c>
      <c r="P785" s="364">
        <f t="shared" si="26"/>
        <v>0.5</v>
      </c>
      <c r="Q785" s="965" t="str">
        <f>IF(ISNUMBER(P785),IF(P785=100%,"CUMPLIDA",IF(AND(ISNUMBER(L785),ISNUMBER(CGR!$P$4)), IF(L785&lt;CGR!$P$4,"INCUMPLIDA","PROCESO"), "VERIFICAR FECHA")),"SIN VALOR AVANCE")</f>
        <v>PROCESO</v>
      </c>
    </row>
    <row r="786" spans="1:17" ht="165" customHeight="1" x14ac:dyDescent="0.2">
      <c r="A786" s="987" t="s">
        <v>19</v>
      </c>
      <c r="B786" s="988" t="s">
        <v>13</v>
      </c>
      <c r="C786" s="1263" t="s">
        <v>1059</v>
      </c>
      <c r="D786" s="1263" t="s">
        <v>1060</v>
      </c>
      <c r="E786" s="1262" t="s">
        <v>1061</v>
      </c>
      <c r="F786" s="1262" t="s">
        <v>1062</v>
      </c>
      <c r="G786" s="362" t="s">
        <v>1063</v>
      </c>
      <c r="H786" s="362" t="s">
        <v>1064</v>
      </c>
      <c r="I786" s="962" t="s">
        <v>1065</v>
      </c>
      <c r="J786" s="967">
        <v>3</v>
      </c>
      <c r="K786" s="1057">
        <v>44958</v>
      </c>
      <c r="L786" s="1057">
        <v>45016</v>
      </c>
      <c r="M786" s="964">
        <f t="shared" si="25"/>
        <v>8.2857142857142865</v>
      </c>
      <c r="N786" s="1058">
        <v>3</v>
      </c>
      <c r="O786" s="962" t="s">
        <v>1066</v>
      </c>
      <c r="P786" s="364">
        <f t="shared" si="26"/>
        <v>1</v>
      </c>
      <c r="Q786" s="965" t="str">
        <f>IF(ISNUMBER(P786),IF(P786=100%,"CUMPLIDA",IF(AND(ISNUMBER(L786),ISNUMBER(CGR!$P$4)), IF(L786&lt;CGR!$P$4,"INCUMPLIDA","PROCESO"), "VERIFICAR FECHA")),"SIN VALOR AVANCE")</f>
        <v>CUMPLIDA</v>
      </c>
    </row>
    <row r="787" spans="1:17" ht="255.75" x14ac:dyDescent="0.2">
      <c r="A787" s="987" t="s">
        <v>19</v>
      </c>
      <c r="B787" s="988" t="s">
        <v>13</v>
      </c>
      <c r="C787" s="1263" t="s">
        <v>1059</v>
      </c>
      <c r="D787" s="1263" t="s">
        <v>1060</v>
      </c>
      <c r="E787" s="1262"/>
      <c r="F787" s="1262" t="s">
        <v>1062</v>
      </c>
      <c r="G787" s="362" t="s">
        <v>1067</v>
      </c>
      <c r="H787" s="362" t="s">
        <v>1068</v>
      </c>
      <c r="I787" s="962" t="s">
        <v>1069</v>
      </c>
      <c r="J787" s="967">
        <v>3</v>
      </c>
      <c r="K787" s="1057">
        <v>44958</v>
      </c>
      <c r="L787" s="1057">
        <v>45323</v>
      </c>
      <c r="M787" s="964">
        <f t="shared" si="25"/>
        <v>52.142857142857146</v>
      </c>
      <c r="N787" s="1058">
        <v>3</v>
      </c>
      <c r="O787" s="962" t="s">
        <v>1070</v>
      </c>
      <c r="P787" s="364">
        <f t="shared" si="26"/>
        <v>1</v>
      </c>
      <c r="Q787" s="965" t="str">
        <f>IF(ISNUMBER(P787),IF(P787=100%,"CUMPLIDA",IF(AND(ISNUMBER(L787),ISNUMBER(CGR!$P$4)), IF(L787&lt;CGR!$P$4,"INCUMPLIDA","PROCESO"), "VERIFICAR FECHA")),"SIN VALOR AVANCE")</f>
        <v>CUMPLIDA</v>
      </c>
    </row>
    <row r="788" spans="1:17" ht="165" customHeight="1" x14ac:dyDescent="0.2">
      <c r="A788" s="987" t="s">
        <v>19</v>
      </c>
      <c r="B788" s="988" t="s">
        <v>13</v>
      </c>
      <c r="C788" s="1263"/>
      <c r="D788" s="1263"/>
      <c r="E788" s="1262"/>
      <c r="F788" s="1262" t="s">
        <v>1062</v>
      </c>
      <c r="G788" s="1262" t="s">
        <v>1071</v>
      </c>
      <c r="H788" s="1008" t="s">
        <v>682</v>
      </c>
      <c r="I788" s="962" t="s">
        <v>683</v>
      </c>
      <c r="J788" s="967">
        <v>1</v>
      </c>
      <c r="K788" s="1057">
        <v>45231</v>
      </c>
      <c r="L788" s="1057">
        <v>45504</v>
      </c>
      <c r="M788" s="964">
        <f t="shared" si="25"/>
        <v>39</v>
      </c>
      <c r="N788" s="1058">
        <v>1</v>
      </c>
      <c r="O788" s="1011" t="s">
        <v>802</v>
      </c>
      <c r="P788" s="364">
        <f t="shared" si="26"/>
        <v>1</v>
      </c>
      <c r="Q788" s="965" t="str">
        <f>IF(ISNUMBER(P788),IF(P788=100%,"CUMPLIDA",IF(AND(ISNUMBER(L788),ISNUMBER(CGR!$P$4)), IF(L788&lt;CGR!$P$4,"INCUMPLIDA","PROCESO"), "VERIFICAR FECHA")),"SIN VALOR AVANCE")</f>
        <v>CUMPLIDA</v>
      </c>
    </row>
    <row r="789" spans="1:17" ht="330.75" x14ac:dyDescent="0.2">
      <c r="A789" s="987" t="s">
        <v>19</v>
      </c>
      <c r="B789" s="988" t="s">
        <v>13</v>
      </c>
      <c r="C789" s="1263"/>
      <c r="D789" s="1263"/>
      <c r="E789" s="1262"/>
      <c r="F789" s="1262" t="s">
        <v>1062</v>
      </c>
      <c r="G789" s="1262"/>
      <c r="H789" s="1008" t="s">
        <v>685</v>
      </c>
      <c r="I789" s="962" t="s">
        <v>686</v>
      </c>
      <c r="J789" s="967">
        <v>1</v>
      </c>
      <c r="K789" s="1057">
        <v>45231</v>
      </c>
      <c r="L789" s="1057">
        <v>45504</v>
      </c>
      <c r="M789" s="964">
        <f t="shared" si="25"/>
        <v>39</v>
      </c>
      <c r="N789" s="1058">
        <v>1</v>
      </c>
      <c r="O789" s="1011" t="s">
        <v>1072</v>
      </c>
      <c r="P789" s="364">
        <f t="shared" si="26"/>
        <v>1</v>
      </c>
      <c r="Q789" s="965" t="str">
        <f>IF(ISNUMBER(P789),IF(P789=100%,"CUMPLIDA",IF(AND(ISNUMBER(L789),ISNUMBER(CGR!$P$4)), IF(L789&lt;CGR!$P$4,"INCUMPLIDA","PROCESO"), "VERIFICAR FECHA")),"SIN VALOR AVANCE")</f>
        <v>CUMPLIDA</v>
      </c>
    </row>
    <row r="790" spans="1:17" ht="165" customHeight="1" x14ac:dyDescent="0.2">
      <c r="A790" s="987" t="s">
        <v>19</v>
      </c>
      <c r="B790" s="988" t="s">
        <v>13</v>
      </c>
      <c r="C790" s="1263"/>
      <c r="D790" s="1263"/>
      <c r="E790" s="1262"/>
      <c r="F790" s="1262" t="s">
        <v>1062</v>
      </c>
      <c r="G790" s="362" t="s">
        <v>97</v>
      </c>
      <c r="H790" s="362" t="s">
        <v>98</v>
      </c>
      <c r="I790" s="962" t="s">
        <v>99</v>
      </c>
      <c r="J790" s="967">
        <v>1</v>
      </c>
      <c r="K790" s="1060">
        <v>45323</v>
      </c>
      <c r="L790" s="1060">
        <v>45747</v>
      </c>
      <c r="M790" s="964">
        <f t="shared" si="25"/>
        <v>60.571428571428569</v>
      </c>
      <c r="N790" s="1058">
        <v>0</v>
      </c>
      <c r="O790" s="1011" t="s">
        <v>1073</v>
      </c>
      <c r="P790" s="364">
        <f t="shared" si="26"/>
        <v>0</v>
      </c>
      <c r="Q790" s="965" t="str">
        <f>IF(ISNUMBER(P790),IF(P790=100%,"CUMPLIDA",IF(AND(ISNUMBER(L790),ISNUMBER(CGR!$P$4)), IF(L790&lt;CGR!$P$4,"INCUMPLIDA","PROCESO"), "VERIFICAR FECHA")),"SIN VALOR AVANCE")</f>
        <v>PROCESO</v>
      </c>
    </row>
    <row r="791" spans="1:17" ht="165" customHeight="1" x14ac:dyDescent="0.2">
      <c r="A791" s="987" t="s">
        <v>19</v>
      </c>
      <c r="B791" s="988" t="s">
        <v>13</v>
      </c>
      <c r="C791" s="1263" t="s">
        <v>1059</v>
      </c>
      <c r="D791" s="1263" t="s">
        <v>1060</v>
      </c>
      <c r="E791" s="1262"/>
      <c r="F791" s="1262" t="s">
        <v>1062</v>
      </c>
      <c r="G791" s="362" t="s">
        <v>101</v>
      </c>
      <c r="H791" s="362" t="s">
        <v>101</v>
      </c>
      <c r="I791" s="962" t="s">
        <v>102</v>
      </c>
      <c r="J791" s="967">
        <v>1</v>
      </c>
      <c r="K791" s="1060">
        <v>45323</v>
      </c>
      <c r="L791" s="1060">
        <v>45747</v>
      </c>
      <c r="M791" s="964">
        <f t="shared" si="25"/>
        <v>60.571428571428569</v>
      </c>
      <c r="N791" s="1058">
        <v>0</v>
      </c>
      <c r="O791" s="1011" t="s">
        <v>899</v>
      </c>
      <c r="P791" s="364">
        <f t="shared" si="26"/>
        <v>0</v>
      </c>
      <c r="Q791" s="965" t="str">
        <f>IF(ISNUMBER(P791),IF(P791=100%,"CUMPLIDA",IF(AND(ISNUMBER(L791),ISNUMBER(CGR!$P$4)), IF(L791&lt;CGR!$P$4,"INCUMPLIDA","PROCESO"), "VERIFICAR FECHA")),"SIN VALOR AVANCE")</f>
        <v>PROCESO</v>
      </c>
    </row>
    <row r="792" spans="1:17" ht="165" customHeight="1" x14ac:dyDescent="0.2">
      <c r="A792" s="987" t="s">
        <v>19</v>
      </c>
      <c r="B792" s="988" t="s">
        <v>13</v>
      </c>
      <c r="C792" s="1263" t="s">
        <v>1059</v>
      </c>
      <c r="D792" s="1263" t="s">
        <v>1060</v>
      </c>
      <c r="E792" s="1262"/>
      <c r="F792" s="1262" t="s">
        <v>1062</v>
      </c>
      <c r="G792" s="362" t="s">
        <v>237</v>
      </c>
      <c r="H792" s="362" t="s">
        <v>238</v>
      </c>
      <c r="I792" s="962" t="s">
        <v>239</v>
      </c>
      <c r="J792" s="967">
        <v>1</v>
      </c>
      <c r="K792" s="1060">
        <v>45231</v>
      </c>
      <c r="L792" s="1060">
        <v>45747</v>
      </c>
      <c r="M792" s="964">
        <f t="shared" si="25"/>
        <v>73.714285714285708</v>
      </c>
      <c r="N792" s="1058">
        <v>0</v>
      </c>
      <c r="O792" s="1011" t="s">
        <v>899</v>
      </c>
      <c r="P792" s="364">
        <f t="shared" si="26"/>
        <v>0</v>
      </c>
      <c r="Q792" s="965" t="str">
        <f>IF(ISNUMBER(P792),IF(P792=100%,"CUMPLIDA",IF(AND(ISNUMBER(L792),ISNUMBER(CGR!$P$4)), IF(L792&lt;CGR!$P$4,"INCUMPLIDA","PROCESO"), "VERIFICAR FECHA")),"SIN VALOR AVANCE")</f>
        <v>PROCESO</v>
      </c>
    </row>
    <row r="793" spans="1:17" ht="165" customHeight="1" x14ac:dyDescent="0.2">
      <c r="A793" s="987" t="s">
        <v>19</v>
      </c>
      <c r="B793" s="988" t="s">
        <v>13</v>
      </c>
      <c r="C793" s="1263"/>
      <c r="D793" s="1263"/>
      <c r="E793" s="1262"/>
      <c r="F793" s="1262" t="s">
        <v>1062</v>
      </c>
      <c r="G793" s="362" t="s">
        <v>104</v>
      </c>
      <c r="H793" s="362" t="s">
        <v>104</v>
      </c>
      <c r="I793" s="962" t="s">
        <v>247</v>
      </c>
      <c r="J793" s="967">
        <v>1</v>
      </c>
      <c r="K793" s="1060">
        <v>45323</v>
      </c>
      <c r="L793" s="1060">
        <v>45747</v>
      </c>
      <c r="M793" s="964">
        <f t="shared" si="25"/>
        <v>60.571428571428569</v>
      </c>
      <c r="N793" s="1058">
        <v>0</v>
      </c>
      <c r="O793" s="1011" t="s">
        <v>1073</v>
      </c>
      <c r="P793" s="364">
        <f t="shared" si="26"/>
        <v>0</v>
      </c>
      <c r="Q793" s="965" t="str">
        <f>IF(ISNUMBER(P793),IF(P793=100%,"CUMPLIDA",IF(AND(ISNUMBER(L793),ISNUMBER(CGR!$P$4)), IF(L793&lt;CGR!$P$4,"INCUMPLIDA","PROCESO"), "VERIFICAR FECHA")),"SIN VALOR AVANCE")</f>
        <v>PROCESO</v>
      </c>
    </row>
    <row r="794" spans="1:17" ht="165" customHeight="1" x14ac:dyDescent="0.2">
      <c r="A794" s="987" t="s">
        <v>19</v>
      </c>
      <c r="B794" s="988" t="s">
        <v>13</v>
      </c>
      <c r="C794" s="1263"/>
      <c r="D794" s="1263"/>
      <c r="E794" s="1262"/>
      <c r="F794" s="1262" t="s">
        <v>1062</v>
      </c>
      <c r="G794" s="362" t="s">
        <v>806</v>
      </c>
      <c r="H794" s="362" t="s">
        <v>806</v>
      </c>
      <c r="I794" s="962" t="s">
        <v>107</v>
      </c>
      <c r="J794" s="967">
        <v>1</v>
      </c>
      <c r="K794" s="1060">
        <v>45231</v>
      </c>
      <c r="L794" s="1060">
        <v>45747</v>
      </c>
      <c r="M794" s="964">
        <f t="shared" si="25"/>
        <v>73.714285714285708</v>
      </c>
      <c r="N794" s="1058">
        <v>0</v>
      </c>
      <c r="O794" s="1011" t="s">
        <v>899</v>
      </c>
      <c r="P794" s="364">
        <f t="shared" si="26"/>
        <v>0</v>
      </c>
      <c r="Q794" s="965" t="str">
        <f>IF(ISNUMBER(P794),IF(P794=100%,"CUMPLIDA",IF(AND(ISNUMBER(L794),ISNUMBER(CGR!$P$4)), IF(L794&lt;CGR!$P$4,"INCUMPLIDA","PROCESO"), "VERIFICAR FECHA")),"SIN VALOR AVANCE")</f>
        <v>PROCESO</v>
      </c>
    </row>
    <row r="795" spans="1:17" ht="210.75" customHeight="1" x14ac:dyDescent="0.2">
      <c r="A795" s="987" t="s">
        <v>19</v>
      </c>
      <c r="B795" s="988" t="s">
        <v>13</v>
      </c>
      <c r="C795" s="1263"/>
      <c r="D795" s="1263"/>
      <c r="E795" s="1262"/>
      <c r="F795" s="1262" t="s">
        <v>1062</v>
      </c>
      <c r="G795" s="362" t="s">
        <v>807</v>
      </c>
      <c r="H795" s="362" t="s">
        <v>807</v>
      </c>
      <c r="I795" s="962" t="s">
        <v>531</v>
      </c>
      <c r="J795" s="967">
        <v>1</v>
      </c>
      <c r="K795" s="1060">
        <v>45231</v>
      </c>
      <c r="L795" s="1060">
        <v>45808</v>
      </c>
      <c r="M795" s="964">
        <f t="shared" si="25"/>
        <v>82.428571428571431</v>
      </c>
      <c r="N795" s="1058">
        <v>0</v>
      </c>
      <c r="O795" s="1011" t="s">
        <v>1072</v>
      </c>
      <c r="P795" s="364">
        <f t="shared" si="26"/>
        <v>0</v>
      </c>
      <c r="Q795" s="965" t="str">
        <f>IF(ISNUMBER(P795),IF(P795=100%,"CUMPLIDA",IF(AND(ISNUMBER(L795),ISNUMBER(CGR!$P$4)), IF(L795&lt;CGR!$P$4,"INCUMPLIDA","PROCESO"), "VERIFICAR FECHA")),"SIN VALOR AVANCE")</f>
        <v>PROCESO</v>
      </c>
    </row>
    <row r="796" spans="1:17" ht="165" customHeight="1" x14ac:dyDescent="0.2">
      <c r="A796" s="987" t="s">
        <v>19</v>
      </c>
      <c r="B796" s="988" t="s">
        <v>13</v>
      </c>
      <c r="C796" s="1263"/>
      <c r="D796" s="1263"/>
      <c r="E796" s="1262"/>
      <c r="F796" s="1262" t="s">
        <v>1062</v>
      </c>
      <c r="G796" s="362" t="s">
        <v>110</v>
      </c>
      <c r="H796" s="362" t="s">
        <v>111</v>
      </c>
      <c r="I796" s="962" t="s">
        <v>112</v>
      </c>
      <c r="J796" s="967">
        <v>7</v>
      </c>
      <c r="K796" s="1060">
        <v>46024</v>
      </c>
      <c r="L796" s="1060">
        <v>46660</v>
      </c>
      <c r="M796" s="964">
        <f t="shared" si="25"/>
        <v>90.857142857142861</v>
      </c>
      <c r="N796" s="1058">
        <v>0</v>
      </c>
      <c r="O796" s="1011" t="s">
        <v>899</v>
      </c>
      <c r="P796" s="364">
        <f t="shared" si="26"/>
        <v>0</v>
      </c>
      <c r="Q796" s="965" t="str">
        <f>IF(ISNUMBER(P796),IF(P796=100%,"CUMPLIDA",IF(AND(ISNUMBER(L796),ISNUMBER(CGR!$P$4)), IF(L796&lt;CGR!$P$4,"INCUMPLIDA","PROCESO"), "VERIFICAR FECHA")),"SIN VALOR AVANCE")</f>
        <v>PROCESO</v>
      </c>
    </row>
    <row r="797" spans="1:17" ht="165" customHeight="1" x14ac:dyDescent="0.2">
      <c r="A797" s="987" t="s">
        <v>19</v>
      </c>
      <c r="B797" s="988" t="s">
        <v>13</v>
      </c>
      <c r="C797" s="1263"/>
      <c r="D797" s="1263"/>
      <c r="E797" s="1262"/>
      <c r="F797" s="1262" t="s">
        <v>1062</v>
      </c>
      <c r="G797" s="362" t="s">
        <v>114</v>
      </c>
      <c r="H797" s="362" t="s">
        <v>115</v>
      </c>
      <c r="I797" s="962" t="s">
        <v>116</v>
      </c>
      <c r="J797" s="967">
        <v>1</v>
      </c>
      <c r="K797" s="1060">
        <v>46024</v>
      </c>
      <c r="L797" s="1060">
        <v>46660</v>
      </c>
      <c r="M797" s="964">
        <f t="shared" si="25"/>
        <v>90.857142857142861</v>
      </c>
      <c r="N797" s="1058">
        <v>0</v>
      </c>
      <c r="O797" s="1011" t="s">
        <v>1073</v>
      </c>
      <c r="P797" s="364">
        <f t="shared" si="26"/>
        <v>0</v>
      </c>
      <c r="Q797" s="965" t="str">
        <f>IF(ISNUMBER(P797),IF(P797=100%,"CUMPLIDA",IF(AND(ISNUMBER(L797),ISNUMBER(CGR!$P$4)), IF(L797&lt;CGR!$P$4,"INCUMPLIDA","PROCESO"), "VERIFICAR FECHA")),"SIN VALOR AVANCE")</f>
        <v>PROCESO</v>
      </c>
    </row>
    <row r="798" spans="1:17" ht="210.75" customHeight="1" x14ac:dyDescent="0.2">
      <c r="A798" s="987" t="s">
        <v>19</v>
      </c>
      <c r="B798" s="988" t="s">
        <v>13</v>
      </c>
      <c r="C798" s="1263" t="s">
        <v>1059</v>
      </c>
      <c r="D798" s="1263" t="s">
        <v>1060</v>
      </c>
      <c r="E798" s="1262"/>
      <c r="F798" s="1262" t="s">
        <v>1062</v>
      </c>
      <c r="G798" s="362" t="s">
        <v>117</v>
      </c>
      <c r="H798" s="362" t="s">
        <v>118</v>
      </c>
      <c r="I798" s="962" t="s">
        <v>119</v>
      </c>
      <c r="J798" s="967">
        <v>2</v>
      </c>
      <c r="K798" s="1060">
        <v>46024</v>
      </c>
      <c r="L798" s="1060">
        <v>46660</v>
      </c>
      <c r="M798" s="964">
        <f t="shared" si="25"/>
        <v>90.857142857142861</v>
      </c>
      <c r="N798" s="1058">
        <v>0</v>
      </c>
      <c r="O798" s="1011" t="s">
        <v>1072</v>
      </c>
      <c r="P798" s="364">
        <f t="shared" si="26"/>
        <v>0</v>
      </c>
      <c r="Q798" s="965" t="str">
        <f>IF(ISNUMBER(P798),IF(P798=100%,"CUMPLIDA",IF(AND(ISNUMBER(L798),ISNUMBER(CGR!$P$4)), IF(L798&lt;CGR!$P$4,"INCUMPLIDA","PROCESO"), "VERIFICAR FECHA")),"SIN VALOR AVANCE")</f>
        <v>PROCESO</v>
      </c>
    </row>
    <row r="799" spans="1:17" ht="165" customHeight="1" x14ac:dyDescent="0.2">
      <c r="A799" s="987" t="s">
        <v>19</v>
      </c>
      <c r="B799" s="988" t="s">
        <v>13</v>
      </c>
      <c r="C799" s="1263" t="s">
        <v>1059</v>
      </c>
      <c r="D799" s="1263" t="s">
        <v>1060</v>
      </c>
      <c r="E799" s="1262"/>
      <c r="F799" s="1262" t="s">
        <v>1062</v>
      </c>
      <c r="G799" s="362" t="s">
        <v>1074</v>
      </c>
      <c r="H799" s="362" t="s">
        <v>1075</v>
      </c>
      <c r="I799" s="962" t="s">
        <v>1076</v>
      </c>
      <c r="J799" s="963">
        <v>1</v>
      </c>
      <c r="K799" s="1057">
        <v>44927</v>
      </c>
      <c r="L799" s="1057">
        <v>45016</v>
      </c>
      <c r="M799" s="964">
        <f t="shared" si="25"/>
        <v>12.714285714285714</v>
      </c>
      <c r="N799" s="1058">
        <v>1</v>
      </c>
      <c r="O799" s="962" t="s">
        <v>1077</v>
      </c>
      <c r="P799" s="364">
        <f t="shared" si="26"/>
        <v>1</v>
      </c>
      <c r="Q799" s="965" t="str">
        <f>IF(ISNUMBER(P799),IF(P799=100%,"CUMPLIDA",IF(AND(ISNUMBER(L799),ISNUMBER(CGR!$P$4)), IF(L799&lt;CGR!$P$4,"INCUMPLIDA","PROCESO"), "VERIFICAR FECHA")),"SIN VALOR AVANCE")</f>
        <v>CUMPLIDA</v>
      </c>
    </row>
    <row r="800" spans="1:17" ht="165.75" customHeight="1" x14ac:dyDescent="0.2">
      <c r="A800" s="987" t="s">
        <v>19</v>
      </c>
      <c r="B800" s="988" t="s">
        <v>13</v>
      </c>
      <c r="C800" s="1263" t="s">
        <v>1059</v>
      </c>
      <c r="D800" s="1263" t="s">
        <v>1060</v>
      </c>
      <c r="E800" s="1262"/>
      <c r="F800" s="1262" t="s">
        <v>1062</v>
      </c>
      <c r="G800" s="362" t="s">
        <v>1074</v>
      </c>
      <c r="H800" s="362" t="s">
        <v>1078</v>
      </c>
      <c r="I800" s="962" t="s">
        <v>697</v>
      </c>
      <c r="J800" s="963">
        <v>1</v>
      </c>
      <c r="K800" s="1057">
        <v>45017</v>
      </c>
      <c r="L800" s="1057">
        <v>45138</v>
      </c>
      <c r="M800" s="964">
        <f t="shared" si="25"/>
        <v>17.285714285714285</v>
      </c>
      <c r="N800" s="1058">
        <v>1</v>
      </c>
      <c r="O800" s="962" t="s">
        <v>1079</v>
      </c>
      <c r="P800" s="364">
        <f t="shared" si="26"/>
        <v>1</v>
      </c>
      <c r="Q800" s="965" t="str">
        <f>IF(ISNUMBER(P800),IF(P800=100%,"CUMPLIDA",IF(AND(ISNUMBER(L800),ISNUMBER(CGR!$P$4)), IF(L800&lt;CGR!$P$4,"INCUMPLIDA","PROCESO"), "VERIFICAR FECHA")),"SIN VALOR AVANCE")</f>
        <v>CUMPLIDA</v>
      </c>
    </row>
    <row r="801" spans="1:17" ht="165" customHeight="1" x14ac:dyDescent="0.2">
      <c r="A801" s="987" t="s">
        <v>19</v>
      </c>
      <c r="B801" s="988" t="s">
        <v>13</v>
      </c>
      <c r="C801" s="1263" t="s">
        <v>1059</v>
      </c>
      <c r="D801" s="1263" t="s">
        <v>1060</v>
      </c>
      <c r="E801" s="1262"/>
      <c r="F801" s="1262" t="s">
        <v>1062</v>
      </c>
      <c r="G801" s="362" t="s">
        <v>1080</v>
      </c>
      <c r="H801" s="362" t="s">
        <v>1081</v>
      </c>
      <c r="I801" s="962" t="s">
        <v>697</v>
      </c>
      <c r="J801" s="963">
        <v>12</v>
      </c>
      <c r="K801" s="1057">
        <v>44958</v>
      </c>
      <c r="L801" s="1057">
        <v>45323</v>
      </c>
      <c r="M801" s="964">
        <f t="shared" si="25"/>
        <v>52.142857142857146</v>
      </c>
      <c r="N801" s="1058">
        <v>12</v>
      </c>
      <c r="O801" s="962" t="s">
        <v>1082</v>
      </c>
      <c r="P801" s="364">
        <f t="shared" si="26"/>
        <v>1</v>
      </c>
      <c r="Q801" s="965" t="str">
        <f>IF(ISNUMBER(P801),IF(P801=100%,"CUMPLIDA",IF(AND(ISNUMBER(L801),ISNUMBER(CGR!$P$4)), IF(L801&lt;CGR!$P$4,"INCUMPLIDA","PROCESO"), "VERIFICAR FECHA")),"SIN VALOR AVANCE")</f>
        <v>CUMPLIDA</v>
      </c>
    </row>
    <row r="802" spans="1:17" ht="165" customHeight="1" x14ac:dyDescent="0.2">
      <c r="A802" s="987" t="s">
        <v>19</v>
      </c>
      <c r="B802" s="988" t="s">
        <v>13</v>
      </c>
      <c r="C802" s="1263" t="s">
        <v>1059</v>
      </c>
      <c r="D802" s="1263" t="s">
        <v>1060</v>
      </c>
      <c r="E802" s="1262"/>
      <c r="F802" s="1262" t="s">
        <v>1062</v>
      </c>
      <c r="G802" s="362" t="s">
        <v>1083</v>
      </c>
      <c r="H802" s="362" t="s">
        <v>1084</v>
      </c>
      <c r="I802" s="962" t="s">
        <v>697</v>
      </c>
      <c r="J802" s="963">
        <v>4</v>
      </c>
      <c r="K802" s="1057">
        <v>44958</v>
      </c>
      <c r="L802" s="1057">
        <v>45323</v>
      </c>
      <c r="M802" s="964">
        <f t="shared" si="25"/>
        <v>52.142857142857146</v>
      </c>
      <c r="N802" s="1058">
        <v>4</v>
      </c>
      <c r="O802" s="962" t="s">
        <v>1082</v>
      </c>
      <c r="P802" s="364">
        <f t="shared" si="26"/>
        <v>1</v>
      </c>
      <c r="Q802" s="965" t="str">
        <f>IF(ISNUMBER(P802),IF(P802=100%,"CUMPLIDA",IF(AND(ISNUMBER(L802),ISNUMBER(CGR!$P$4)), IF(L802&lt;CGR!$P$4,"INCUMPLIDA","PROCESO"), "VERIFICAR FECHA")),"SIN VALOR AVANCE")</f>
        <v>CUMPLIDA</v>
      </c>
    </row>
    <row r="803" spans="1:17" ht="165" customHeight="1" x14ac:dyDescent="0.2">
      <c r="A803" s="987" t="s">
        <v>19</v>
      </c>
      <c r="B803" s="988" t="s">
        <v>13</v>
      </c>
      <c r="C803" s="1263" t="s">
        <v>1059</v>
      </c>
      <c r="D803" s="1263" t="s">
        <v>1060</v>
      </c>
      <c r="E803" s="1262"/>
      <c r="F803" s="1262" t="s">
        <v>1062</v>
      </c>
      <c r="G803" s="362" t="s">
        <v>1085</v>
      </c>
      <c r="H803" s="362" t="s">
        <v>1086</v>
      </c>
      <c r="I803" s="962" t="s">
        <v>697</v>
      </c>
      <c r="J803" s="963">
        <v>1</v>
      </c>
      <c r="K803" s="1057">
        <v>44958</v>
      </c>
      <c r="L803" s="1057">
        <v>44985</v>
      </c>
      <c r="M803" s="964">
        <f t="shared" si="25"/>
        <v>3.8571428571428572</v>
      </c>
      <c r="N803" s="1058">
        <v>1</v>
      </c>
      <c r="O803" s="962" t="s">
        <v>1082</v>
      </c>
      <c r="P803" s="364">
        <f t="shared" si="26"/>
        <v>1</v>
      </c>
      <c r="Q803" s="965" t="str">
        <f>IF(ISNUMBER(P803),IF(P803=100%,"CUMPLIDA",IF(AND(ISNUMBER(L803),ISNUMBER(CGR!$P$4)), IF(L803&lt;CGR!$P$4,"INCUMPLIDA","PROCESO"), "VERIFICAR FECHA")),"SIN VALOR AVANCE")</f>
        <v>CUMPLIDA</v>
      </c>
    </row>
    <row r="804" spans="1:17" ht="180.75" customHeight="1" x14ac:dyDescent="0.2">
      <c r="A804" s="987" t="s">
        <v>19</v>
      </c>
      <c r="B804" s="988" t="s">
        <v>13</v>
      </c>
      <c r="C804" s="1263" t="s">
        <v>1059</v>
      </c>
      <c r="D804" s="1263" t="s">
        <v>1060</v>
      </c>
      <c r="E804" s="1262" t="s">
        <v>1087</v>
      </c>
      <c r="F804" s="1262" t="s">
        <v>1088</v>
      </c>
      <c r="G804" s="362" t="s">
        <v>1067</v>
      </c>
      <c r="H804" s="362" t="s">
        <v>1068</v>
      </c>
      <c r="I804" s="962" t="s">
        <v>1069</v>
      </c>
      <c r="J804" s="963">
        <v>3</v>
      </c>
      <c r="K804" s="1057">
        <v>44958</v>
      </c>
      <c r="L804" s="1057">
        <v>45323</v>
      </c>
      <c r="M804" s="964">
        <f t="shared" si="25"/>
        <v>52.142857142857146</v>
      </c>
      <c r="N804" s="1058">
        <v>3</v>
      </c>
      <c r="O804" s="962" t="s">
        <v>1089</v>
      </c>
      <c r="P804" s="364">
        <f t="shared" si="26"/>
        <v>1</v>
      </c>
      <c r="Q804" s="965" t="str">
        <f>IF(ISNUMBER(P804),IF(P804=100%,"CUMPLIDA",IF(AND(ISNUMBER(L804),ISNUMBER(CGR!$P$4)), IF(L804&lt;CGR!$P$4,"INCUMPLIDA","PROCESO"), "VERIFICAR FECHA")),"SIN VALOR AVANCE")</f>
        <v>CUMPLIDA</v>
      </c>
    </row>
    <row r="805" spans="1:17" ht="150" customHeight="1" x14ac:dyDescent="0.2">
      <c r="A805" s="987" t="s">
        <v>19</v>
      </c>
      <c r="B805" s="988" t="s">
        <v>13</v>
      </c>
      <c r="C805" s="1263"/>
      <c r="D805" s="1263"/>
      <c r="E805" s="1262"/>
      <c r="F805" s="1262" t="s">
        <v>1088</v>
      </c>
      <c r="G805" s="1262" t="s">
        <v>1071</v>
      </c>
      <c r="H805" s="1008" t="s">
        <v>682</v>
      </c>
      <c r="I805" s="962" t="s">
        <v>683</v>
      </c>
      <c r="J805" s="963">
        <v>1</v>
      </c>
      <c r="K805" s="1057">
        <v>45231</v>
      </c>
      <c r="L805" s="1057">
        <v>45504</v>
      </c>
      <c r="M805" s="964">
        <f t="shared" si="25"/>
        <v>39</v>
      </c>
      <c r="N805" s="1058">
        <v>1</v>
      </c>
      <c r="O805" s="1011" t="s">
        <v>802</v>
      </c>
      <c r="P805" s="364">
        <f t="shared" si="26"/>
        <v>1</v>
      </c>
      <c r="Q805" s="965" t="str">
        <f>IF(ISNUMBER(P805),IF(P805=100%,"CUMPLIDA",IF(AND(ISNUMBER(L805),ISNUMBER(CGR!$P$4)), IF(L805&lt;CGR!$P$4,"INCUMPLIDA","PROCESO"), "VERIFICAR FECHA")),"SIN VALOR AVANCE")</f>
        <v>CUMPLIDA</v>
      </c>
    </row>
    <row r="806" spans="1:17" ht="330.75" x14ac:dyDescent="0.2">
      <c r="A806" s="987" t="s">
        <v>19</v>
      </c>
      <c r="B806" s="988" t="s">
        <v>13</v>
      </c>
      <c r="C806" s="1263"/>
      <c r="D806" s="1263"/>
      <c r="E806" s="1262"/>
      <c r="F806" s="1262" t="s">
        <v>1088</v>
      </c>
      <c r="G806" s="1262"/>
      <c r="H806" s="1008" t="s">
        <v>685</v>
      </c>
      <c r="I806" s="962" t="s">
        <v>686</v>
      </c>
      <c r="J806" s="963">
        <v>1</v>
      </c>
      <c r="K806" s="1057">
        <v>45231</v>
      </c>
      <c r="L806" s="1057">
        <v>45504</v>
      </c>
      <c r="M806" s="964">
        <f t="shared" ref="M806:M869" si="27">(L806-K806)/7</f>
        <v>39</v>
      </c>
      <c r="N806" s="1058">
        <v>1</v>
      </c>
      <c r="O806" s="1011" t="s">
        <v>1072</v>
      </c>
      <c r="P806" s="364">
        <f t="shared" si="26"/>
        <v>1</v>
      </c>
      <c r="Q806" s="965" t="str">
        <f>IF(ISNUMBER(P806),IF(P806=100%,"CUMPLIDA",IF(AND(ISNUMBER(L806),ISNUMBER(CGR!$P$4)), IF(L806&lt;CGR!$P$4,"INCUMPLIDA","PROCESO"), "VERIFICAR FECHA")),"SIN VALOR AVANCE")</f>
        <v>CUMPLIDA</v>
      </c>
    </row>
    <row r="807" spans="1:17" ht="195.75" x14ac:dyDescent="0.2">
      <c r="A807" s="987" t="s">
        <v>19</v>
      </c>
      <c r="B807" s="988" t="s">
        <v>13</v>
      </c>
      <c r="C807" s="1263"/>
      <c r="D807" s="1263"/>
      <c r="E807" s="1262"/>
      <c r="F807" s="1262" t="s">
        <v>1088</v>
      </c>
      <c r="G807" s="362" t="s">
        <v>97</v>
      </c>
      <c r="H807" s="362" t="s">
        <v>98</v>
      </c>
      <c r="I807" s="962" t="s">
        <v>99</v>
      </c>
      <c r="J807" s="967">
        <v>1</v>
      </c>
      <c r="K807" s="1060">
        <v>45323</v>
      </c>
      <c r="L807" s="1060">
        <v>45747</v>
      </c>
      <c r="M807" s="964">
        <f t="shared" si="27"/>
        <v>60.571428571428569</v>
      </c>
      <c r="N807" s="1058">
        <v>0</v>
      </c>
      <c r="O807" s="1011" t="s">
        <v>1073</v>
      </c>
      <c r="P807" s="364">
        <f t="shared" si="26"/>
        <v>0</v>
      </c>
      <c r="Q807" s="965" t="str">
        <f>IF(ISNUMBER(P807),IF(P807=100%,"CUMPLIDA",IF(AND(ISNUMBER(L807),ISNUMBER(CGR!$P$4)), IF(L807&lt;CGR!$P$4,"INCUMPLIDA","PROCESO"), "VERIFICAR FECHA")),"SIN VALOR AVANCE")</f>
        <v>PROCESO</v>
      </c>
    </row>
    <row r="808" spans="1:17" ht="135.75" x14ac:dyDescent="0.2">
      <c r="A808" s="987" t="s">
        <v>19</v>
      </c>
      <c r="B808" s="988" t="s">
        <v>13</v>
      </c>
      <c r="C808" s="1263"/>
      <c r="D808" s="1263"/>
      <c r="E808" s="1262"/>
      <c r="F808" s="1262" t="s">
        <v>1088</v>
      </c>
      <c r="G808" s="362" t="s">
        <v>101</v>
      </c>
      <c r="H808" s="362" t="s">
        <v>101</v>
      </c>
      <c r="I808" s="962" t="s">
        <v>102</v>
      </c>
      <c r="J808" s="967">
        <v>1</v>
      </c>
      <c r="K808" s="1060">
        <v>45323</v>
      </c>
      <c r="L808" s="1060">
        <v>45747</v>
      </c>
      <c r="M808" s="964">
        <f t="shared" si="27"/>
        <v>60.571428571428569</v>
      </c>
      <c r="N808" s="1058">
        <v>0</v>
      </c>
      <c r="O808" s="1011" t="s">
        <v>899</v>
      </c>
      <c r="P808" s="364">
        <f t="shared" si="26"/>
        <v>0</v>
      </c>
      <c r="Q808" s="965" t="str">
        <f>IF(ISNUMBER(P808),IF(P808=100%,"CUMPLIDA",IF(AND(ISNUMBER(L808),ISNUMBER(CGR!$P$4)), IF(L808&lt;CGR!$P$4,"INCUMPLIDA","PROCESO"), "VERIFICAR FECHA")),"SIN VALOR AVANCE")</f>
        <v>PROCESO</v>
      </c>
    </row>
    <row r="809" spans="1:17" ht="135.75" x14ac:dyDescent="0.2">
      <c r="A809" s="987" t="s">
        <v>19</v>
      </c>
      <c r="B809" s="988" t="s">
        <v>13</v>
      </c>
      <c r="C809" s="1263"/>
      <c r="D809" s="1263"/>
      <c r="E809" s="1262"/>
      <c r="F809" s="1262" t="s">
        <v>1088</v>
      </c>
      <c r="G809" s="362" t="s">
        <v>237</v>
      </c>
      <c r="H809" s="362" t="s">
        <v>238</v>
      </c>
      <c r="I809" s="962" t="s">
        <v>239</v>
      </c>
      <c r="J809" s="967">
        <v>1</v>
      </c>
      <c r="K809" s="1060">
        <v>45231</v>
      </c>
      <c r="L809" s="1060">
        <v>45747</v>
      </c>
      <c r="M809" s="964">
        <f t="shared" si="27"/>
        <v>73.714285714285708</v>
      </c>
      <c r="N809" s="1058">
        <v>0</v>
      </c>
      <c r="O809" s="1011" t="s">
        <v>899</v>
      </c>
      <c r="P809" s="364">
        <f t="shared" si="26"/>
        <v>0</v>
      </c>
      <c r="Q809" s="965" t="str">
        <f>IF(ISNUMBER(P809),IF(P809=100%,"CUMPLIDA",IF(AND(ISNUMBER(L809),ISNUMBER(CGR!$P$4)), IF(L809&lt;CGR!$P$4,"INCUMPLIDA","PROCESO"), "VERIFICAR FECHA")),"SIN VALOR AVANCE")</f>
        <v>PROCESO</v>
      </c>
    </row>
    <row r="810" spans="1:17" ht="195.75" x14ac:dyDescent="0.2">
      <c r="A810" s="987" t="s">
        <v>19</v>
      </c>
      <c r="B810" s="988" t="s">
        <v>13</v>
      </c>
      <c r="C810" s="1263"/>
      <c r="D810" s="1263"/>
      <c r="E810" s="1262"/>
      <c r="F810" s="1262" t="s">
        <v>1088</v>
      </c>
      <c r="G810" s="362" t="s">
        <v>104</v>
      </c>
      <c r="H810" s="362" t="s">
        <v>104</v>
      </c>
      <c r="I810" s="962" t="s">
        <v>247</v>
      </c>
      <c r="J810" s="967">
        <v>1</v>
      </c>
      <c r="K810" s="1060">
        <v>45323</v>
      </c>
      <c r="L810" s="1060">
        <v>45747</v>
      </c>
      <c r="M810" s="964">
        <f t="shared" si="27"/>
        <v>60.571428571428569</v>
      </c>
      <c r="N810" s="1058">
        <v>0</v>
      </c>
      <c r="O810" s="1011" t="s">
        <v>1073</v>
      </c>
      <c r="P810" s="364">
        <f t="shared" si="26"/>
        <v>0</v>
      </c>
      <c r="Q810" s="965" t="str">
        <f>IF(ISNUMBER(P810),IF(P810=100%,"CUMPLIDA",IF(AND(ISNUMBER(L810),ISNUMBER(CGR!$P$4)), IF(L810&lt;CGR!$P$4,"INCUMPLIDA","PROCESO"), "VERIFICAR FECHA")),"SIN VALOR AVANCE")</f>
        <v>PROCESO</v>
      </c>
    </row>
    <row r="811" spans="1:17" ht="135.75" x14ac:dyDescent="0.2">
      <c r="A811" s="987" t="s">
        <v>19</v>
      </c>
      <c r="B811" s="988" t="s">
        <v>13</v>
      </c>
      <c r="C811" s="1263"/>
      <c r="D811" s="1263"/>
      <c r="E811" s="1262"/>
      <c r="F811" s="1262" t="s">
        <v>1088</v>
      </c>
      <c r="G811" s="362" t="s">
        <v>806</v>
      </c>
      <c r="H811" s="362" t="s">
        <v>806</v>
      </c>
      <c r="I811" s="962" t="s">
        <v>107</v>
      </c>
      <c r="J811" s="967">
        <v>1</v>
      </c>
      <c r="K811" s="1060">
        <v>45231</v>
      </c>
      <c r="L811" s="1060">
        <v>45747</v>
      </c>
      <c r="M811" s="964">
        <f t="shared" si="27"/>
        <v>73.714285714285708</v>
      </c>
      <c r="N811" s="1058">
        <v>0</v>
      </c>
      <c r="O811" s="1011" t="s">
        <v>899</v>
      </c>
      <c r="P811" s="364">
        <f t="shared" si="26"/>
        <v>0</v>
      </c>
      <c r="Q811" s="965" t="str">
        <f>IF(ISNUMBER(P811),IF(P811=100%,"CUMPLIDA",IF(AND(ISNUMBER(L811),ISNUMBER(CGR!$P$4)), IF(L811&lt;CGR!$P$4,"INCUMPLIDA","PROCESO"), "VERIFICAR FECHA")),"SIN VALOR AVANCE")</f>
        <v>PROCESO</v>
      </c>
    </row>
    <row r="812" spans="1:17" ht="330.75" x14ac:dyDescent="0.2">
      <c r="A812" s="987" t="s">
        <v>19</v>
      </c>
      <c r="B812" s="988" t="s">
        <v>13</v>
      </c>
      <c r="C812" s="1263"/>
      <c r="D812" s="1263"/>
      <c r="E812" s="1262"/>
      <c r="F812" s="1262" t="s">
        <v>1088</v>
      </c>
      <c r="G812" s="362" t="s">
        <v>807</v>
      </c>
      <c r="H812" s="362" t="s">
        <v>807</v>
      </c>
      <c r="I812" s="962" t="s">
        <v>531</v>
      </c>
      <c r="J812" s="967">
        <v>1</v>
      </c>
      <c r="K812" s="1060">
        <v>45231</v>
      </c>
      <c r="L812" s="1060">
        <v>45808</v>
      </c>
      <c r="M812" s="964">
        <f t="shared" si="27"/>
        <v>82.428571428571431</v>
      </c>
      <c r="N812" s="1058">
        <v>0</v>
      </c>
      <c r="O812" s="1011" t="s">
        <v>1072</v>
      </c>
      <c r="P812" s="364">
        <f t="shared" si="26"/>
        <v>0</v>
      </c>
      <c r="Q812" s="965" t="str">
        <f>IF(ISNUMBER(P812),IF(P812=100%,"CUMPLIDA",IF(AND(ISNUMBER(L812),ISNUMBER(CGR!$P$4)), IF(L812&lt;CGR!$P$4,"INCUMPLIDA","PROCESO"), "VERIFICAR FECHA")),"SIN VALOR AVANCE")</f>
        <v>PROCESO</v>
      </c>
    </row>
    <row r="813" spans="1:17" ht="135.75" x14ac:dyDescent="0.2">
      <c r="A813" s="987" t="s">
        <v>19</v>
      </c>
      <c r="B813" s="988" t="s">
        <v>13</v>
      </c>
      <c r="C813" s="1263" t="s">
        <v>1059</v>
      </c>
      <c r="D813" s="1263" t="s">
        <v>1060</v>
      </c>
      <c r="E813" s="1262"/>
      <c r="F813" s="1262" t="s">
        <v>1088</v>
      </c>
      <c r="G813" s="362" t="s">
        <v>110</v>
      </c>
      <c r="H813" s="362" t="s">
        <v>111</v>
      </c>
      <c r="I813" s="962" t="s">
        <v>112</v>
      </c>
      <c r="J813" s="967">
        <v>7</v>
      </c>
      <c r="K813" s="1060">
        <v>46024</v>
      </c>
      <c r="L813" s="1060">
        <v>46660</v>
      </c>
      <c r="M813" s="964">
        <f t="shared" si="27"/>
        <v>90.857142857142861</v>
      </c>
      <c r="N813" s="1058">
        <v>0</v>
      </c>
      <c r="O813" s="1011" t="s">
        <v>899</v>
      </c>
      <c r="P813" s="364">
        <f t="shared" si="26"/>
        <v>0</v>
      </c>
      <c r="Q813" s="965" t="str">
        <f>IF(ISNUMBER(P813),IF(P813=100%,"CUMPLIDA",IF(AND(ISNUMBER(L813),ISNUMBER(CGR!$P$4)), IF(L813&lt;CGR!$P$4,"INCUMPLIDA","PROCESO"), "VERIFICAR FECHA")),"SIN VALOR AVANCE")</f>
        <v>PROCESO</v>
      </c>
    </row>
    <row r="814" spans="1:17" ht="195.75" x14ac:dyDescent="0.2">
      <c r="A814" s="987" t="s">
        <v>19</v>
      </c>
      <c r="B814" s="988" t="s">
        <v>13</v>
      </c>
      <c r="C814" s="1263" t="s">
        <v>1059</v>
      </c>
      <c r="D814" s="1263" t="s">
        <v>1060</v>
      </c>
      <c r="E814" s="1262"/>
      <c r="F814" s="1262" t="s">
        <v>1088</v>
      </c>
      <c r="G814" s="362" t="s">
        <v>114</v>
      </c>
      <c r="H814" s="362" t="s">
        <v>115</v>
      </c>
      <c r="I814" s="962" t="s">
        <v>116</v>
      </c>
      <c r="J814" s="967">
        <v>1</v>
      </c>
      <c r="K814" s="1060">
        <v>46024</v>
      </c>
      <c r="L814" s="1060">
        <v>46660</v>
      </c>
      <c r="M814" s="964">
        <f t="shared" si="27"/>
        <v>90.857142857142861</v>
      </c>
      <c r="N814" s="1058">
        <v>0</v>
      </c>
      <c r="O814" s="1011" t="s">
        <v>1073</v>
      </c>
      <c r="P814" s="364">
        <f t="shared" si="26"/>
        <v>0</v>
      </c>
      <c r="Q814" s="965" t="str">
        <f>IF(ISNUMBER(P814),IF(P814=100%,"CUMPLIDA",IF(AND(ISNUMBER(L814),ISNUMBER(CGR!$P$4)), IF(L814&lt;CGR!$P$4,"INCUMPLIDA","PROCESO"), "VERIFICAR FECHA")),"SIN VALOR AVANCE")</f>
        <v>PROCESO</v>
      </c>
    </row>
    <row r="815" spans="1:17" ht="330.75" x14ac:dyDescent="0.2">
      <c r="A815" s="987" t="s">
        <v>19</v>
      </c>
      <c r="B815" s="988" t="s">
        <v>13</v>
      </c>
      <c r="C815" s="1263" t="s">
        <v>1059</v>
      </c>
      <c r="D815" s="1263" t="s">
        <v>1060</v>
      </c>
      <c r="E815" s="1262"/>
      <c r="F815" s="1262" t="s">
        <v>1088</v>
      </c>
      <c r="G815" s="362" t="s">
        <v>117</v>
      </c>
      <c r="H815" s="362" t="s">
        <v>118</v>
      </c>
      <c r="I815" s="962" t="s">
        <v>119</v>
      </c>
      <c r="J815" s="967">
        <v>2</v>
      </c>
      <c r="K815" s="1060">
        <v>46024</v>
      </c>
      <c r="L815" s="1060">
        <v>46660</v>
      </c>
      <c r="M815" s="964">
        <f t="shared" si="27"/>
        <v>90.857142857142861</v>
      </c>
      <c r="N815" s="1058">
        <v>0</v>
      </c>
      <c r="O815" s="1011" t="s">
        <v>1072</v>
      </c>
      <c r="P815" s="364">
        <f t="shared" si="26"/>
        <v>0</v>
      </c>
      <c r="Q815" s="965" t="str">
        <f>IF(ISNUMBER(P815),IF(P815=100%,"CUMPLIDA",IF(AND(ISNUMBER(L815),ISNUMBER(CGR!$P$4)), IF(L815&lt;CGR!$P$4,"INCUMPLIDA","PROCESO"), "VERIFICAR FECHA")),"SIN VALOR AVANCE")</f>
        <v>PROCESO</v>
      </c>
    </row>
    <row r="816" spans="1:17" ht="135.75" x14ac:dyDescent="0.2">
      <c r="A816" s="987" t="s">
        <v>19</v>
      </c>
      <c r="B816" s="988" t="s">
        <v>13</v>
      </c>
      <c r="C816" s="1263" t="s">
        <v>1059</v>
      </c>
      <c r="D816" s="1263" t="s">
        <v>1060</v>
      </c>
      <c r="E816" s="1262"/>
      <c r="F816" s="1262" t="s">
        <v>1088</v>
      </c>
      <c r="G816" s="362" t="s">
        <v>1090</v>
      </c>
      <c r="H816" s="362" t="s">
        <v>1091</v>
      </c>
      <c r="I816" s="962" t="s">
        <v>697</v>
      </c>
      <c r="J816" s="963">
        <v>12</v>
      </c>
      <c r="K816" s="1057">
        <v>44958</v>
      </c>
      <c r="L816" s="1057">
        <v>45323</v>
      </c>
      <c r="M816" s="964">
        <f t="shared" si="27"/>
        <v>52.142857142857146</v>
      </c>
      <c r="N816" s="1058">
        <v>12</v>
      </c>
      <c r="O816" s="962" t="s">
        <v>1082</v>
      </c>
      <c r="P816" s="364">
        <f t="shared" si="26"/>
        <v>1</v>
      </c>
      <c r="Q816" s="965" t="str">
        <f>IF(ISNUMBER(P816),IF(P816=100%,"CUMPLIDA",IF(AND(ISNUMBER(L816),ISNUMBER(CGR!$P$4)), IF(L816&lt;CGR!$P$4,"INCUMPLIDA","PROCESO"), "VERIFICAR FECHA")),"SIN VALOR AVANCE")</f>
        <v>CUMPLIDA</v>
      </c>
    </row>
    <row r="817" spans="1:17" ht="135.75" x14ac:dyDescent="0.2">
      <c r="A817" s="987" t="s">
        <v>19</v>
      </c>
      <c r="B817" s="988" t="s">
        <v>13</v>
      </c>
      <c r="C817" s="1263" t="s">
        <v>1059</v>
      </c>
      <c r="D817" s="1263" t="s">
        <v>1060</v>
      </c>
      <c r="E817" s="1262"/>
      <c r="F817" s="1262" t="s">
        <v>1088</v>
      </c>
      <c r="G817" s="362" t="s">
        <v>1092</v>
      </c>
      <c r="H817" s="362" t="s">
        <v>1093</v>
      </c>
      <c r="I817" s="962" t="s">
        <v>697</v>
      </c>
      <c r="J817" s="963">
        <v>4</v>
      </c>
      <c r="K817" s="1057">
        <v>44958</v>
      </c>
      <c r="L817" s="1057">
        <v>45323</v>
      </c>
      <c r="M817" s="964">
        <f t="shared" si="27"/>
        <v>52.142857142857146</v>
      </c>
      <c r="N817" s="1058">
        <v>4</v>
      </c>
      <c r="O817" s="962" t="s">
        <v>1082</v>
      </c>
      <c r="P817" s="364">
        <f t="shared" si="26"/>
        <v>1</v>
      </c>
      <c r="Q817" s="965" t="str">
        <f>IF(ISNUMBER(P817),IF(P817=100%,"CUMPLIDA",IF(AND(ISNUMBER(L817),ISNUMBER(CGR!$P$4)), IF(L817&lt;CGR!$P$4,"INCUMPLIDA","PROCESO"), "VERIFICAR FECHA")),"SIN VALOR AVANCE")</f>
        <v>CUMPLIDA</v>
      </c>
    </row>
    <row r="818" spans="1:17" ht="135.75" x14ac:dyDescent="0.2">
      <c r="A818" s="987" t="s">
        <v>19</v>
      </c>
      <c r="B818" s="988" t="s">
        <v>13</v>
      </c>
      <c r="C818" s="1263" t="s">
        <v>1059</v>
      </c>
      <c r="D818" s="1263" t="s">
        <v>1060</v>
      </c>
      <c r="E818" s="1262"/>
      <c r="F818" s="1262" t="s">
        <v>1088</v>
      </c>
      <c r="G818" s="362" t="s">
        <v>1085</v>
      </c>
      <c r="H818" s="362" t="s">
        <v>1086</v>
      </c>
      <c r="I818" s="962" t="s">
        <v>697</v>
      </c>
      <c r="J818" s="963">
        <v>1</v>
      </c>
      <c r="K818" s="1057">
        <v>44958</v>
      </c>
      <c r="L818" s="1057">
        <v>44985</v>
      </c>
      <c r="M818" s="964">
        <f t="shared" si="27"/>
        <v>3.8571428571428572</v>
      </c>
      <c r="N818" s="1058">
        <v>1</v>
      </c>
      <c r="O818" s="962" t="s">
        <v>1082</v>
      </c>
      <c r="P818" s="364">
        <f t="shared" si="26"/>
        <v>1</v>
      </c>
      <c r="Q818" s="965" t="str">
        <f>IF(ISNUMBER(P818),IF(P818=100%,"CUMPLIDA",IF(AND(ISNUMBER(L818),ISNUMBER(CGR!$P$4)), IF(L818&lt;CGR!$P$4,"INCUMPLIDA","PROCESO"), "VERIFICAR FECHA")),"SIN VALOR AVANCE")</f>
        <v>CUMPLIDA</v>
      </c>
    </row>
    <row r="819" spans="1:17" ht="135.75" x14ac:dyDescent="0.2">
      <c r="A819" s="987" t="s">
        <v>19</v>
      </c>
      <c r="B819" s="988" t="s">
        <v>13</v>
      </c>
      <c r="C819" s="1263" t="s">
        <v>1059</v>
      </c>
      <c r="D819" s="1263" t="s">
        <v>1060</v>
      </c>
      <c r="E819" s="1262" t="s">
        <v>1094</v>
      </c>
      <c r="F819" s="1262" t="s">
        <v>1095</v>
      </c>
      <c r="G819" s="1262" t="s">
        <v>1071</v>
      </c>
      <c r="H819" s="1008" t="s">
        <v>682</v>
      </c>
      <c r="I819" s="962" t="s">
        <v>683</v>
      </c>
      <c r="J819" s="963">
        <v>1</v>
      </c>
      <c r="K819" s="1057">
        <v>45231</v>
      </c>
      <c r="L819" s="1057">
        <v>45504</v>
      </c>
      <c r="M819" s="964">
        <f t="shared" si="27"/>
        <v>39</v>
      </c>
      <c r="N819" s="1058">
        <v>1</v>
      </c>
      <c r="O819" s="1011" t="s">
        <v>802</v>
      </c>
      <c r="P819" s="364">
        <f t="shared" ref="P819:P882" si="28">N819/J819</f>
        <v>1</v>
      </c>
      <c r="Q819" s="965" t="str">
        <f>IF(ISNUMBER(P819),IF(P819=100%,"CUMPLIDA",IF(AND(ISNUMBER(L819),ISNUMBER(CGR!$P$4)), IF(L819&lt;CGR!$P$4,"INCUMPLIDA","PROCESO"), "VERIFICAR FECHA")),"SIN VALOR AVANCE")</f>
        <v>CUMPLIDA</v>
      </c>
    </row>
    <row r="820" spans="1:17" ht="330.75" x14ac:dyDescent="0.2">
      <c r="A820" s="987" t="s">
        <v>19</v>
      </c>
      <c r="B820" s="988" t="s">
        <v>13</v>
      </c>
      <c r="C820" s="1263"/>
      <c r="D820" s="1263"/>
      <c r="E820" s="1262"/>
      <c r="F820" s="1262" t="s">
        <v>1095</v>
      </c>
      <c r="G820" s="1262"/>
      <c r="H820" s="1008" t="s">
        <v>685</v>
      </c>
      <c r="I820" s="962" t="s">
        <v>686</v>
      </c>
      <c r="J820" s="963">
        <v>1</v>
      </c>
      <c r="K820" s="1057">
        <v>45231</v>
      </c>
      <c r="L820" s="1057">
        <v>45504</v>
      </c>
      <c r="M820" s="964">
        <f t="shared" si="27"/>
        <v>39</v>
      </c>
      <c r="N820" s="1058">
        <v>1</v>
      </c>
      <c r="O820" s="1011" t="s">
        <v>1072</v>
      </c>
      <c r="P820" s="364">
        <f t="shared" si="28"/>
        <v>1</v>
      </c>
      <c r="Q820" s="965" t="str">
        <f>IF(ISNUMBER(P820),IF(P820=100%,"CUMPLIDA",IF(AND(ISNUMBER(L820),ISNUMBER(CGR!$P$4)), IF(L820&lt;CGR!$P$4,"INCUMPLIDA","PROCESO"), "VERIFICAR FECHA")),"SIN VALOR AVANCE")</f>
        <v>CUMPLIDA</v>
      </c>
    </row>
    <row r="821" spans="1:17" ht="195.75" x14ac:dyDescent="0.2">
      <c r="A821" s="987" t="s">
        <v>19</v>
      </c>
      <c r="B821" s="988" t="s">
        <v>13</v>
      </c>
      <c r="C821" s="1263"/>
      <c r="D821" s="1263"/>
      <c r="E821" s="1262"/>
      <c r="F821" s="1262" t="s">
        <v>1095</v>
      </c>
      <c r="G821" s="362" t="s">
        <v>97</v>
      </c>
      <c r="H821" s="362" t="s">
        <v>98</v>
      </c>
      <c r="I821" s="962" t="s">
        <v>99</v>
      </c>
      <c r="J821" s="967">
        <v>1</v>
      </c>
      <c r="K821" s="1060">
        <v>45323</v>
      </c>
      <c r="L821" s="1060">
        <v>45747</v>
      </c>
      <c r="M821" s="964">
        <f t="shared" si="27"/>
        <v>60.571428571428569</v>
      </c>
      <c r="N821" s="1058">
        <v>0</v>
      </c>
      <c r="O821" s="1011" t="s">
        <v>1073</v>
      </c>
      <c r="P821" s="364">
        <f t="shared" si="28"/>
        <v>0</v>
      </c>
      <c r="Q821" s="965" t="str">
        <f>IF(ISNUMBER(P821),IF(P821=100%,"CUMPLIDA",IF(AND(ISNUMBER(L821),ISNUMBER(CGR!$P$4)), IF(L821&lt;CGR!$P$4,"INCUMPLIDA","PROCESO"), "VERIFICAR FECHA")),"SIN VALOR AVANCE")</f>
        <v>PROCESO</v>
      </c>
    </row>
    <row r="822" spans="1:17" ht="135.75" x14ac:dyDescent="0.2">
      <c r="A822" s="987" t="s">
        <v>19</v>
      </c>
      <c r="B822" s="988" t="s">
        <v>13</v>
      </c>
      <c r="C822" s="1263"/>
      <c r="D822" s="1263"/>
      <c r="E822" s="1262"/>
      <c r="F822" s="1262" t="s">
        <v>1095</v>
      </c>
      <c r="G822" s="362" t="s">
        <v>101</v>
      </c>
      <c r="H822" s="362" t="s">
        <v>101</v>
      </c>
      <c r="I822" s="962" t="s">
        <v>102</v>
      </c>
      <c r="J822" s="967">
        <v>1</v>
      </c>
      <c r="K822" s="1060">
        <v>45323</v>
      </c>
      <c r="L822" s="1060">
        <v>45747</v>
      </c>
      <c r="M822" s="964">
        <f t="shared" si="27"/>
        <v>60.571428571428569</v>
      </c>
      <c r="N822" s="1058">
        <v>0</v>
      </c>
      <c r="O822" s="1011" t="s">
        <v>899</v>
      </c>
      <c r="P822" s="364">
        <f t="shared" si="28"/>
        <v>0</v>
      </c>
      <c r="Q822" s="965" t="str">
        <f>IF(ISNUMBER(P822),IF(P822=100%,"CUMPLIDA",IF(AND(ISNUMBER(L822),ISNUMBER(CGR!$P$4)), IF(L822&lt;CGR!$P$4,"INCUMPLIDA","PROCESO"), "VERIFICAR FECHA")),"SIN VALOR AVANCE")</f>
        <v>PROCESO</v>
      </c>
    </row>
    <row r="823" spans="1:17" ht="135.75" x14ac:dyDescent="0.2">
      <c r="A823" s="987" t="s">
        <v>19</v>
      </c>
      <c r="B823" s="988" t="s">
        <v>13</v>
      </c>
      <c r="C823" s="1263" t="s">
        <v>1059</v>
      </c>
      <c r="D823" s="1263" t="s">
        <v>1060</v>
      </c>
      <c r="E823" s="1262"/>
      <c r="F823" s="1262" t="s">
        <v>1095</v>
      </c>
      <c r="G823" s="362" t="s">
        <v>237</v>
      </c>
      <c r="H823" s="362" t="s">
        <v>238</v>
      </c>
      <c r="I823" s="962" t="s">
        <v>239</v>
      </c>
      <c r="J823" s="967">
        <v>1</v>
      </c>
      <c r="K823" s="1060">
        <v>45231</v>
      </c>
      <c r="L823" s="1060">
        <v>45747</v>
      </c>
      <c r="M823" s="964">
        <f t="shared" si="27"/>
        <v>73.714285714285708</v>
      </c>
      <c r="N823" s="1058">
        <v>0</v>
      </c>
      <c r="O823" s="1011" t="s">
        <v>899</v>
      </c>
      <c r="P823" s="364">
        <f t="shared" si="28"/>
        <v>0</v>
      </c>
      <c r="Q823" s="965" t="str">
        <f>IF(ISNUMBER(P823),IF(P823=100%,"CUMPLIDA",IF(AND(ISNUMBER(L823),ISNUMBER(CGR!$P$4)), IF(L823&lt;CGR!$P$4,"INCUMPLIDA","PROCESO"), "VERIFICAR FECHA")),"SIN VALOR AVANCE")</f>
        <v>PROCESO</v>
      </c>
    </row>
    <row r="824" spans="1:17" ht="195.75" x14ac:dyDescent="0.2">
      <c r="A824" s="987" t="s">
        <v>19</v>
      </c>
      <c r="B824" s="988" t="s">
        <v>13</v>
      </c>
      <c r="C824" s="1263"/>
      <c r="D824" s="1263"/>
      <c r="E824" s="1262"/>
      <c r="F824" s="1262" t="s">
        <v>1095</v>
      </c>
      <c r="G824" s="362" t="s">
        <v>104</v>
      </c>
      <c r="H824" s="362" t="s">
        <v>104</v>
      </c>
      <c r="I824" s="962" t="s">
        <v>247</v>
      </c>
      <c r="J824" s="967">
        <v>1</v>
      </c>
      <c r="K824" s="1060">
        <v>45323</v>
      </c>
      <c r="L824" s="1060">
        <v>45747</v>
      </c>
      <c r="M824" s="964">
        <f t="shared" si="27"/>
        <v>60.571428571428569</v>
      </c>
      <c r="N824" s="1058">
        <v>0</v>
      </c>
      <c r="O824" s="1011" t="s">
        <v>1073</v>
      </c>
      <c r="P824" s="364">
        <f t="shared" si="28"/>
        <v>0</v>
      </c>
      <c r="Q824" s="965" t="str">
        <f>IF(ISNUMBER(P824),IF(P824=100%,"CUMPLIDA",IF(AND(ISNUMBER(L824),ISNUMBER(CGR!$P$4)), IF(L824&lt;CGR!$P$4,"INCUMPLIDA","PROCESO"), "VERIFICAR FECHA")),"SIN VALOR AVANCE")</f>
        <v>PROCESO</v>
      </c>
    </row>
    <row r="825" spans="1:17" ht="135.75" x14ac:dyDescent="0.2">
      <c r="A825" s="987" t="s">
        <v>19</v>
      </c>
      <c r="B825" s="988" t="s">
        <v>13</v>
      </c>
      <c r="C825" s="1263"/>
      <c r="D825" s="1263"/>
      <c r="E825" s="1262"/>
      <c r="F825" s="1262" t="s">
        <v>1095</v>
      </c>
      <c r="G825" s="362" t="s">
        <v>806</v>
      </c>
      <c r="H825" s="362" t="s">
        <v>806</v>
      </c>
      <c r="I825" s="962" t="s">
        <v>107</v>
      </c>
      <c r="J825" s="967">
        <v>1</v>
      </c>
      <c r="K825" s="1060">
        <v>45231</v>
      </c>
      <c r="L825" s="1060">
        <v>45747</v>
      </c>
      <c r="M825" s="964">
        <f t="shared" si="27"/>
        <v>73.714285714285708</v>
      </c>
      <c r="N825" s="1058">
        <v>0</v>
      </c>
      <c r="O825" s="1011" t="s">
        <v>899</v>
      </c>
      <c r="P825" s="364">
        <f t="shared" si="28"/>
        <v>0</v>
      </c>
      <c r="Q825" s="965" t="str">
        <f>IF(ISNUMBER(P825),IF(P825=100%,"CUMPLIDA",IF(AND(ISNUMBER(L825),ISNUMBER(CGR!$P$4)), IF(L825&lt;CGR!$P$4,"INCUMPLIDA","PROCESO"), "VERIFICAR FECHA")),"SIN VALOR AVANCE")</f>
        <v>PROCESO</v>
      </c>
    </row>
    <row r="826" spans="1:17" ht="330.75" x14ac:dyDescent="0.2">
      <c r="A826" s="987" t="s">
        <v>19</v>
      </c>
      <c r="B826" s="988" t="s">
        <v>13</v>
      </c>
      <c r="C826" s="1263"/>
      <c r="D826" s="1263"/>
      <c r="E826" s="1262"/>
      <c r="F826" s="1262" t="s">
        <v>1095</v>
      </c>
      <c r="G826" s="362" t="s">
        <v>807</v>
      </c>
      <c r="H826" s="362" t="s">
        <v>807</v>
      </c>
      <c r="I826" s="962" t="s">
        <v>531</v>
      </c>
      <c r="J826" s="967">
        <v>1</v>
      </c>
      <c r="K826" s="1060">
        <v>45231</v>
      </c>
      <c r="L826" s="1060">
        <v>45808</v>
      </c>
      <c r="M826" s="964">
        <f t="shared" si="27"/>
        <v>82.428571428571431</v>
      </c>
      <c r="N826" s="1058">
        <v>0</v>
      </c>
      <c r="O826" s="1011" t="s">
        <v>1072</v>
      </c>
      <c r="P826" s="364">
        <f t="shared" si="28"/>
        <v>0</v>
      </c>
      <c r="Q826" s="965" t="str">
        <f>IF(ISNUMBER(P826),IF(P826=100%,"CUMPLIDA",IF(AND(ISNUMBER(L826),ISNUMBER(CGR!$P$4)), IF(L826&lt;CGR!$P$4,"INCUMPLIDA","PROCESO"), "VERIFICAR FECHA")),"SIN VALOR AVANCE")</f>
        <v>PROCESO</v>
      </c>
    </row>
    <row r="827" spans="1:17" ht="135.75" x14ac:dyDescent="0.2">
      <c r="A827" s="987" t="s">
        <v>19</v>
      </c>
      <c r="B827" s="988" t="s">
        <v>13</v>
      </c>
      <c r="C827" s="1263"/>
      <c r="D827" s="1263"/>
      <c r="E827" s="1262"/>
      <c r="F827" s="1262" t="s">
        <v>1095</v>
      </c>
      <c r="G827" s="362" t="s">
        <v>110</v>
      </c>
      <c r="H827" s="362" t="s">
        <v>111</v>
      </c>
      <c r="I827" s="962" t="s">
        <v>112</v>
      </c>
      <c r="J827" s="967">
        <v>12</v>
      </c>
      <c r="K827" s="1060">
        <v>46024</v>
      </c>
      <c r="L827" s="1060">
        <v>47118</v>
      </c>
      <c r="M827" s="964">
        <f t="shared" si="27"/>
        <v>156.28571428571428</v>
      </c>
      <c r="N827" s="1058">
        <v>0</v>
      </c>
      <c r="O827" s="1011" t="s">
        <v>899</v>
      </c>
      <c r="P827" s="364">
        <f t="shared" si="28"/>
        <v>0</v>
      </c>
      <c r="Q827" s="965" t="str">
        <f>IF(ISNUMBER(P827),IF(P827=100%,"CUMPLIDA",IF(AND(ISNUMBER(L827),ISNUMBER(CGR!$P$4)), IF(L827&lt;CGR!$P$4,"INCUMPLIDA","PROCESO"), "VERIFICAR FECHA")),"SIN VALOR AVANCE")</f>
        <v>PROCESO</v>
      </c>
    </row>
    <row r="828" spans="1:17" ht="180.75" x14ac:dyDescent="0.2">
      <c r="A828" s="987" t="s">
        <v>19</v>
      </c>
      <c r="B828" s="988" t="s">
        <v>13</v>
      </c>
      <c r="C828" s="1263"/>
      <c r="D828" s="1263"/>
      <c r="E828" s="1262"/>
      <c r="F828" s="1262" t="s">
        <v>1095</v>
      </c>
      <c r="G828" s="362" t="s">
        <v>114</v>
      </c>
      <c r="H828" s="362" t="s">
        <v>115</v>
      </c>
      <c r="I828" s="962" t="s">
        <v>116</v>
      </c>
      <c r="J828" s="967">
        <v>1</v>
      </c>
      <c r="K828" s="1060">
        <v>46024</v>
      </c>
      <c r="L828" s="1060">
        <v>47118</v>
      </c>
      <c r="M828" s="964">
        <f t="shared" si="27"/>
        <v>156.28571428571428</v>
      </c>
      <c r="N828" s="1058">
        <v>0</v>
      </c>
      <c r="O828" s="1011" t="s">
        <v>1096</v>
      </c>
      <c r="P828" s="364">
        <f t="shared" si="28"/>
        <v>0</v>
      </c>
      <c r="Q828" s="965" t="str">
        <f>IF(ISNUMBER(P828),IF(P828=100%,"CUMPLIDA",IF(AND(ISNUMBER(L828),ISNUMBER(CGR!$P$4)), IF(L828&lt;CGR!$P$4,"INCUMPLIDA","PROCESO"), "VERIFICAR FECHA")),"SIN VALOR AVANCE")</f>
        <v>PROCESO</v>
      </c>
    </row>
    <row r="829" spans="1:17" ht="330.75" x14ac:dyDescent="0.2">
      <c r="A829" s="987" t="s">
        <v>19</v>
      </c>
      <c r="B829" s="988" t="s">
        <v>13</v>
      </c>
      <c r="C829" s="1263" t="s">
        <v>1059</v>
      </c>
      <c r="D829" s="1263" t="s">
        <v>1060</v>
      </c>
      <c r="E829" s="1262"/>
      <c r="F829" s="1262" t="s">
        <v>1095</v>
      </c>
      <c r="G829" s="362" t="s">
        <v>117</v>
      </c>
      <c r="H829" s="362" t="s">
        <v>118</v>
      </c>
      <c r="I829" s="962" t="s">
        <v>119</v>
      </c>
      <c r="J829" s="967">
        <v>2</v>
      </c>
      <c r="K829" s="1060">
        <v>46024</v>
      </c>
      <c r="L829" s="1060">
        <v>47118</v>
      </c>
      <c r="M829" s="964">
        <f t="shared" si="27"/>
        <v>156.28571428571428</v>
      </c>
      <c r="N829" s="1058">
        <v>0</v>
      </c>
      <c r="O829" s="1011" t="s">
        <v>1072</v>
      </c>
      <c r="P829" s="364">
        <f t="shared" si="28"/>
        <v>0</v>
      </c>
      <c r="Q829" s="965" t="str">
        <f>IF(ISNUMBER(P829),IF(P829=100%,"CUMPLIDA",IF(AND(ISNUMBER(L829),ISNUMBER(CGR!$P$4)), IF(L829&lt;CGR!$P$4,"INCUMPLIDA","PROCESO"), "VERIFICAR FECHA")),"SIN VALOR AVANCE")</f>
        <v>PROCESO</v>
      </c>
    </row>
    <row r="830" spans="1:17" ht="150.75" x14ac:dyDescent="0.2">
      <c r="A830" s="987" t="s">
        <v>19</v>
      </c>
      <c r="B830" s="988" t="s">
        <v>13</v>
      </c>
      <c r="C830" s="1263" t="s">
        <v>1059</v>
      </c>
      <c r="D830" s="1263" t="s">
        <v>1060</v>
      </c>
      <c r="E830" s="1262"/>
      <c r="F830" s="1262" t="s">
        <v>1095</v>
      </c>
      <c r="G830" s="362" t="s">
        <v>1097</v>
      </c>
      <c r="H830" s="362" t="s">
        <v>1098</v>
      </c>
      <c r="I830" s="962" t="s">
        <v>1099</v>
      </c>
      <c r="J830" s="963">
        <v>6</v>
      </c>
      <c r="K830" s="1057">
        <v>44927</v>
      </c>
      <c r="L830" s="1057">
        <v>45565</v>
      </c>
      <c r="M830" s="964">
        <f t="shared" si="27"/>
        <v>91.142857142857139</v>
      </c>
      <c r="N830" s="1058">
        <v>6</v>
      </c>
      <c r="O830" s="962" t="s">
        <v>1100</v>
      </c>
      <c r="P830" s="364">
        <f t="shared" si="28"/>
        <v>1</v>
      </c>
      <c r="Q830" s="965" t="str">
        <f>IF(ISNUMBER(P830),IF(P830=100%,"CUMPLIDA",IF(AND(ISNUMBER(L830),ISNUMBER(CGR!$P$4)), IF(L830&lt;CGR!$P$4,"INCUMPLIDA","PROCESO"), "VERIFICAR FECHA")),"SIN VALOR AVANCE")</f>
        <v>CUMPLIDA</v>
      </c>
    </row>
    <row r="831" spans="1:17" ht="150.75" x14ac:dyDescent="0.2">
      <c r="A831" s="987" t="s">
        <v>19</v>
      </c>
      <c r="B831" s="988" t="s">
        <v>13</v>
      </c>
      <c r="C831" s="1263" t="s">
        <v>1059</v>
      </c>
      <c r="D831" s="1263" t="s">
        <v>1060</v>
      </c>
      <c r="E831" s="1262"/>
      <c r="F831" s="1262" t="s">
        <v>1095</v>
      </c>
      <c r="G831" s="362" t="s">
        <v>1101</v>
      </c>
      <c r="H831" s="362" t="s">
        <v>1102</v>
      </c>
      <c r="I831" s="962" t="s">
        <v>1103</v>
      </c>
      <c r="J831" s="963">
        <v>1</v>
      </c>
      <c r="K831" s="1057">
        <v>44927</v>
      </c>
      <c r="L831" s="1057">
        <v>44972</v>
      </c>
      <c r="M831" s="964">
        <f t="shared" si="27"/>
        <v>6.4285714285714288</v>
      </c>
      <c r="N831" s="1058">
        <v>1</v>
      </c>
      <c r="O831" s="962" t="s">
        <v>1104</v>
      </c>
      <c r="P831" s="364">
        <f t="shared" si="28"/>
        <v>1</v>
      </c>
      <c r="Q831" s="965" t="str">
        <f>IF(ISNUMBER(P831),IF(P831=100%,"CUMPLIDA",IF(AND(ISNUMBER(L831),ISNUMBER(CGR!$P$4)), IF(L831&lt;CGR!$P$4,"INCUMPLIDA","PROCESO"), "VERIFICAR FECHA")),"SIN VALOR AVANCE")</f>
        <v>CUMPLIDA</v>
      </c>
    </row>
    <row r="832" spans="1:17" ht="285.75" x14ac:dyDescent="0.2">
      <c r="A832" s="987" t="s">
        <v>19</v>
      </c>
      <c r="B832" s="988" t="s">
        <v>13</v>
      </c>
      <c r="C832" s="1263" t="s">
        <v>1059</v>
      </c>
      <c r="D832" s="1263" t="s">
        <v>1060</v>
      </c>
      <c r="E832" s="1262"/>
      <c r="F832" s="1262" t="s">
        <v>1095</v>
      </c>
      <c r="G832" s="362" t="s">
        <v>1101</v>
      </c>
      <c r="H832" s="362" t="s">
        <v>1105</v>
      </c>
      <c r="I832" s="962" t="s">
        <v>1106</v>
      </c>
      <c r="J832" s="963">
        <v>1</v>
      </c>
      <c r="K832" s="1057">
        <v>44973</v>
      </c>
      <c r="L832" s="1057">
        <v>45000</v>
      </c>
      <c r="M832" s="964">
        <f t="shared" si="27"/>
        <v>3.8571428571428572</v>
      </c>
      <c r="N832" s="1058">
        <v>1</v>
      </c>
      <c r="O832" s="962" t="s">
        <v>1107</v>
      </c>
      <c r="P832" s="364">
        <f t="shared" si="28"/>
        <v>1</v>
      </c>
      <c r="Q832" s="965" t="str">
        <f>IF(ISNUMBER(P832),IF(P832=100%,"CUMPLIDA",IF(AND(ISNUMBER(L832),ISNUMBER(CGR!$P$4)), IF(L832&lt;CGR!$P$4,"INCUMPLIDA","PROCESO"), "VERIFICAR FECHA")),"SIN VALOR AVANCE")</f>
        <v>CUMPLIDA</v>
      </c>
    </row>
    <row r="833" spans="1:17" ht="285.75" x14ac:dyDescent="0.2">
      <c r="A833" s="987" t="s">
        <v>19</v>
      </c>
      <c r="B833" s="988" t="s">
        <v>13</v>
      </c>
      <c r="C833" s="1263" t="s">
        <v>1059</v>
      </c>
      <c r="D833" s="1263" t="s">
        <v>1060</v>
      </c>
      <c r="E833" s="1262"/>
      <c r="F833" s="1262" t="s">
        <v>1095</v>
      </c>
      <c r="G833" s="362" t="s">
        <v>1101</v>
      </c>
      <c r="H833" s="362" t="s">
        <v>1108</v>
      </c>
      <c r="I833" s="962" t="s">
        <v>1109</v>
      </c>
      <c r="J833" s="963">
        <v>1</v>
      </c>
      <c r="K833" s="1057">
        <v>45001</v>
      </c>
      <c r="L833" s="1057">
        <v>45412</v>
      </c>
      <c r="M833" s="964">
        <f t="shared" si="27"/>
        <v>58.714285714285715</v>
      </c>
      <c r="N833" s="1058">
        <v>1</v>
      </c>
      <c r="O833" s="962" t="s">
        <v>1107</v>
      </c>
      <c r="P833" s="364">
        <f t="shared" si="28"/>
        <v>1</v>
      </c>
      <c r="Q833" s="965" t="str">
        <f>IF(ISNUMBER(P833),IF(P833=100%,"CUMPLIDA",IF(AND(ISNUMBER(L833),ISNUMBER(CGR!$P$4)), IF(L833&lt;CGR!$P$4,"INCUMPLIDA","PROCESO"), "VERIFICAR FECHA")),"SIN VALOR AVANCE")</f>
        <v>CUMPLIDA</v>
      </c>
    </row>
    <row r="834" spans="1:17" ht="180.75" customHeight="1" x14ac:dyDescent="0.2">
      <c r="A834" s="987" t="s">
        <v>19</v>
      </c>
      <c r="B834" s="988" t="s">
        <v>13</v>
      </c>
      <c r="C834" s="1263" t="s">
        <v>1059</v>
      </c>
      <c r="D834" s="1263" t="s">
        <v>1060</v>
      </c>
      <c r="E834" s="1262" t="s">
        <v>1110</v>
      </c>
      <c r="F834" s="1262" t="s">
        <v>1111</v>
      </c>
      <c r="G834" s="362" t="s">
        <v>1112</v>
      </c>
      <c r="H834" s="362" t="s">
        <v>1068</v>
      </c>
      <c r="I834" s="962" t="s">
        <v>1069</v>
      </c>
      <c r="J834" s="963">
        <v>3</v>
      </c>
      <c r="K834" s="1057">
        <v>44958</v>
      </c>
      <c r="L834" s="1057">
        <v>45323</v>
      </c>
      <c r="M834" s="964">
        <f t="shared" si="27"/>
        <v>52.142857142857146</v>
      </c>
      <c r="N834" s="1058">
        <v>3</v>
      </c>
      <c r="O834" s="962" t="s">
        <v>1113</v>
      </c>
      <c r="P834" s="364">
        <f t="shared" si="28"/>
        <v>1</v>
      </c>
      <c r="Q834" s="965" t="str">
        <f>IF(ISNUMBER(P834),IF(P834=100%,"CUMPLIDA",IF(AND(ISNUMBER(L834),ISNUMBER(CGR!$P$4)), IF(L834&lt;CGR!$P$4,"INCUMPLIDA","PROCESO"), "VERIFICAR FECHA")),"SIN VALOR AVANCE")</f>
        <v>CUMPLIDA</v>
      </c>
    </row>
    <row r="835" spans="1:17" ht="135.75" x14ac:dyDescent="0.2">
      <c r="A835" s="987" t="s">
        <v>19</v>
      </c>
      <c r="B835" s="988" t="s">
        <v>13</v>
      </c>
      <c r="C835" s="1263"/>
      <c r="D835" s="1263"/>
      <c r="E835" s="1262"/>
      <c r="F835" s="1262" t="s">
        <v>1111</v>
      </c>
      <c r="G835" s="362" t="s">
        <v>1071</v>
      </c>
      <c r="H835" s="1008" t="s">
        <v>682</v>
      </c>
      <c r="I835" s="962" t="s">
        <v>683</v>
      </c>
      <c r="J835" s="963">
        <v>1</v>
      </c>
      <c r="K835" s="1057">
        <v>45231</v>
      </c>
      <c r="L835" s="1057">
        <v>45504</v>
      </c>
      <c r="M835" s="964">
        <f t="shared" si="27"/>
        <v>39</v>
      </c>
      <c r="N835" s="1058">
        <v>1</v>
      </c>
      <c r="O835" s="1011" t="s">
        <v>802</v>
      </c>
      <c r="P835" s="364">
        <f t="shared" si="28"/>
        <v>1</v>
      </c>
      <c r="Q835" s="965" t="str">
        <f>IF(ISNUMBER(P835),IF(P835=100%,"CUMPLIDA",IF(AND(ISNUMBER(L835),ISNUMBER(CGR!$P$4)), IF(L835&lt;CGR!$P$4,"INCUMPLIDA","PROCESO"), "VERIFICAR FECHA")),"SIN VALOR AVANCE")</f>
        <v>CUMPLIDA</v>
      </c>
    </row>
    <row r="836" spans="1:17" ht="330.75" x14ac:dyDescent="0.2">
      <c r="A836" s="987" t="s">
        <v>19</v>
      </c>
      <c r="B836" s="988" t="s">
        <v>13</v>
      </c>
      <c r="C836" s="1263"/>
      <c r="D836" s="1263"/>
      <c r="E836" s="1262"/>
      <c r="F836" s="1262" t="s">
        <v>1111</v>
      </c>
      <c r="G836" s="362" t="s">
        <v>1071</v>
      </c>
      <c r="H836" s="1008" t="s">
        <v>685</v>
      </c>
      <c r="I836" s="962" t="s">
        <v>686</v>
      </c>
      <c r="J836" s="963">
        <v>1</v>
      </c>
      <c r="K836" s="1057">
        <v>45231</v>
      </c>
      <c r="L836" s="1057">
        <v>45504</v>
      </c>
      <c r="M836" s="964">
        <f t="shared" si="27"/>
        <v>39</v>
      </c>
      <c r="N836" s="1058">
        <v>1</v>
      </c>
      <c r="O836" s="1011" t="s">
        <v>1072</v>
      </c>
      <c r="P836" s="364">
        <f t="shared" si="28"/>
        <v>1</v>
      </c>
      <c r="Q836" s="965" t="str">
        <f>IF(ISNUMBER(P836),IF(P836=100%,"CUMPLIDA",IF(AND(ISNUMBER(L836),ISNUMBER(CGR!$P$4)), IF(L836&lt;CGR!$P$4,"INCUMPLIDA","PROCESO"), "VERIFICAR FECHA")),"SIN VALOR AVANCE")</f>
        <v>CUMPLIDA</v>
      </c>
    </row>
    <row r="837" spans="1:17" ht="210.75" x14ac:dyDescent="0.2">
      <c r="A837" s="987" t="s">
        <v>19</v>
      </c>
      <c r="B837" s="988" t="s">
        <v>13</v>
      </c>
      <c r="C837" s="1263"/>
      <c r="D837" s="1263"/>
      <c r="E837" s="1262"/>
      <c r="F837" s="1262" t="s">
        <v>1111</v>
      </c>
      <c r="G837" s="362" t="s">
        <v>97</v>
      </c>
      <c r="H837" s="362" t="s">
        <v>98</v>
      </c>
      <c r="I837" s="962" t="s">
        <v>99</v>
      </c>
      <c r="J837" s="967">
        <v>1</v>
      </c>
      <c r="K837" s="1060">
        <v>45323</v>
      </c>
      <c r="L837" s="1060">
        <v>45747</v>
      </c>
      <c r="M837" s="964">
        <f t="shared" si="27"/>
        <v>60.571428571428569</v>
      </c>
      <c r="N837" s="1058">
        <v>0</v>
      </c>
      <c r="O837" s="1011" t="s">
        <v>1114</v>
      </c>
      <c r="P837" s="364">
        <f t="shared" si="28"/>
        <v>0</v>
      </c>
      <c r="Q837" s="965" t="str">
        <f>IF(ISNUMBER(P837),IF(P837=100%,"CUMPLIDA",IF(AND(ISNUMBER(L837),ISNUMBER(CGR!$P$4)), IF(L837&lt;CGR!$P$4,"INCUMPLIDA","PROCESO"), "VERIFICAR FECHA")),"SIN VALOR AVANCE")</f>
        <v>PROCESO</v>
      </c>
    </row>
    <row r="838" spans="1:17" ht="135.75" x14ac:dyDescent="0.2">
      <c r="A838" s="987" t="s">
        <v>19</v>
      </c>
      <c r="B838" s="988" t="s">
        <v>13</v>
      </c>
      <c r="C838" s="1263" t="s">
        <v>1059</v>
      </c>
      <c r="D838" s="1263" t="s">
        <v>1060</v>
      </c>
      <c r="E838" s="1262"/>
      <c r="F838" s="1262" t="s">
        <v>1111</v>
      </c>
      <c r="G838" s="362" t="s">
        <v>101</v>
      </c>
      <c r="H838" s="362" t="s">
        <v>101</v>
      </c>
      <c r="I838" s="962" t="s">
        <v>102</v>
      </c>
      <c r="J838" s="967">
        <v>1</v>
      </c>
      <c r="K838" s="1060">
        <v>45323</v>
      </c>
      <c r="L838" s="1060">
        <v>45747</v>
      </c>
      <c r="M838" s="964">
        <f t="shared" si="27"/>
        <v>60.571428571428569</v>
      </c>
      <c r="N838" s="1058">
        <v>0</v>
      </c>
      <c r="O838" s="1011" t="s">
        <v>899</v>
      </c>
      <c r="P838" s="364">
        <f t="shared" si="28"/>
        <v>0</v>
      </c>
      <c r="Q838" s="965" t="str">
        <f>IF(ISNUMBER(P838),IF(P838=100%,"CUMPLIDA",IF(AND(ISNUMBER(L838),ISNUMBER(CGR!$P$4)), IF(L838&lt;CGR!$P$4,"INCUMPLIDA","PROCESO"), "VERIFICAR FECHA")),"SIN VALOR AVANCE")</f>
        <v>PROCESO</v>
      </c>
    </row>
    <row r="839" spans="1:17" ht="135.75" x14ac:dyDescent="0.2">
      <c r="A839" s="987" t="s">
        <v>19</v>
      </c>
      <c r="B839" s="988" t="s">
        <v>13</v>
      </c>
      <c r="C839" s="1263"/>
      <c r="D839" s="1263"/>
      <c r="E839" s="1262"/>
      <c r="F839" s="1262" t="s">
        <v>1111</v>
      </c>
      <c r="G839" s="362" t="s">
        <v>237</v>
      </c>
      <c r="H839" s="362" t="s">
        <v>238</v>
      </c>
      <c r="I839" s="962" t="s">
        <v>239</v>
      </c>
      <c r="J839" s="967">
        <v>1</v>
      </c>
      <c r="K839" s="1060">
        <v>45231</v>
      </c>
      <c r="L839" s="1060">
        <v>45747</v>
      </c>
      <c r="M839" s="964">
        <f t="shared" si="27"/>
        <v>73.714285714285708</v>
      </c>
      <c r="N839" s="1058">
        <v>0</v>
      </c>
      <c r="O839" s="1011" t="s">
        <v>899</v>
      </c>
      <c r="P839" s="364">
        <f t="shared" si="28"/>
        <v>0</v>
      </c>
      <c r="Q839" s="965" t="str">
        <f>IF(ISNUMBER(P839),IF(P839=100%,"CUMPLIDA",IF(AND(ISNUMBER(L839),ISNUMBER(CGR!$P$4)), IF(L839&lt;CGR!$P$4,"INCUMPLIDA","PROCESO"), "VERIFICAR FECHA")),"SIN VALOR AVANCE")</f>
        <v>PROCESO</v>
      </c>
    </row>
    <row r="840" spans="1:17" ht="210.75" x14ac:dyDescent="0.2">
      <c r="A840" s="987" t="s">
        <v>19</v>
      </c>
      <c r="B840" s="988" t="s">
        <v>13</v>
      </c>
      <c r="C840" s="1263"/>
      <c r="D840" s="1263"/>
      <c r="E840" s="1262"/>
      <c r="F840" s="1262" t="s">
        <v>1111</v>
      </c>
      <c r="G840" s="362" t="s">
        <v>104</v>
      </c>
      <c r="H840" s="362" t="s">
        <v>104</v>
      </c>
      <c r="I840" s="962" t="s">
        <v>247</v>
      </c>
      <c r="J840" s="967">
        <v>1</v>
      </c>
      <c r="K840" s="1060">
        <v>45323</v>
      </c>
      <c r="L840" s="1060">
        <v>45747</v>
      </c>
      <c r="M840" s="964">
        <f t="shared" si="27"/>
        <v>60.571428571428569</v>
      </c>
      <c r="N840" s="1058">
        <v>0</v>
      </c>
      <c r="O840" s="1011" t="s">
        <v>1114</v>
      </c>
      <c r="P840" s="364">
        <f t="shared" si="28"/>
        <v>0</v>
      </c>
      <c r="Q840" s="965" t="str">
        <f>IF(ISNUMBER(P840),IF(P840=100%,"CUMPLIDA",IF(AND(ISNUMBER(L840),ISNUMBER(CGR!$P$4)), IF(L840&lt;CGR!$P$4,"INCUMPLIDA","PROCESO"), "VERIFICAR FECHA")),"SIN VALOR AVANCE")</f>
        <v>PROCESO</v>
      </c>
    </row>
    <row r="841" spans="1:17" ht="135.75" x14ac:dyDescent="0.2">
      <c r="A841" s="987" t="s">
        <v>19</v>
      </c>
      <c r="B841" s="988" t="s">
        <v>13</v>
      </c>
      <c r="C841" s="1263"/>
      <c r="D841" s="1263"/>
      <c r="E841" s="1262"/>
      <c r="F841" s="1262" t="s">
        <v>1111</v>
      </c>
      <c r="G841" s="362" t="s">
        <v>806</v>
      </c>
      <c r="H841" s="362" t="s">
        <v>806</v>
      </c>
      <c r="I841" s="962" t="s">
        <v>107</v>
      </c>
      <c r="J841" s="967">
        <v>1</v>
      </c>
      <c r="K841" s="1060">
        <v>45231</v>
      </c>
      <c r="L841" s="1060">
        <v>45747</v>
      </c>
      <c r="M841" s="964">
        <f t="shared" si="27"/>
        <v>73.714285714285708</v>
      </c>
      <c r="N841" s="1058">
        <v>0</v>
      </c>
      <c r="O841" s="1011" t="s">
        <v>899</v>
      </c>
      <c r="P841" s="364">
        <f t="shared" si="28"/>
        <v>0</v>
      </c>
      <c r="Q841" s="965" t="str">
        <f>IF(ISNUMBER(P841),IF(P841=100%,"CUMPLIDA",IF(AND(ISNUMBER(L841),ISNUMBER(CGR!$P$4)), IF(L841&lt;CGR!$P$4,"INCUMPLIDA","PROCESO"), "VERIFICAR FECHA")),"SIN VALOR AVANCE")</f>
        <v>PROCESO</v>
      </c>
    </row>
    <row r="842" spans="1:17" ht="330.75" x14ac:dyDescent="0.2">
      <c r="A842" s="987" t="s">
        <v>19</v>
      </c>
      <c r="B842" s="988" t="s">
        <v>13</v>
      </c>
      <c r="C842" s="1263"/>
      <c r="D842" s="1263"/>
      <c r="E842" s="1262"/>
      <c r="F842" s="1262" t="s">
        <v>1111</v>
      </c>
      <c r="G842" s="362" t="s">
        <v>807</v>
      </c>
      <c r="H842" s="362" t="s">
        <v>807</v>
      </c>
      <c r="I842" s="962" t="s">
        <v>531</v>
      </c>
      <c r="J842" s="967">
        <v>1</v>
      </c>
      <c r="K842" s="1060">
        <v>45231</v>
      </c>
      <c r="L842" s="1060">
        <v>45808</v>
      </c>
      <c r="M842" s="964">
        <f t="shared" si="27"/>
        <v>82.428571428571431</v>
      </c>
      <c r="N842" s="1058">
        <v>0</v>
      </c>
      <c r="O842" s="1011" t="s">
        <v>1072</v>
      </c>
      <c r="P842" s="364">
        <f t="shared" si="28"/>
        <v>0</v>
      </c>
      <c r="Q842" s="965" t="str">
        <f>IF(ISNUMBER(P842),IF(P842=100%,"CUMPLIDA",IF(AND(ISNUMBER(L842),ISNUMBER(CGR!$P$4)), IF(L842&lt;CGR!$P$4,"INCUMPLIDA","PROCESO"), "VERIFICAR FECHA")),"SIN VALOR AVANCE")</f>
        <v>PROCESO</v>
      </c>
    </row>
    <row r="843" spans="1:17" ht="135.75" x14ac:dyDescent="0.2">
      <c r="A843" s="987" t="s">
        <v>19</v>
      </c>
      <c r="B843" s="988" t="s">
        <v>13</v>
      </c>
      <c r="C843" s="1263"/>
      <c r="D843" s="1263"/>
      <c r="E843" s="1262"/>
      <c r="F843" s="1262" t="s">
        <v>1111</v>
      </c>
      <c r="G843" s="362" t="s">
        <v>110</v>
      </c>
      <c r="H843" s="362" t="s">
        <v>111</v>
      </c>
      <c r="I843" s="962" t="s">
        <v>112</v>
      </c>
      <c r="J843" s="967">
        <v>12</v>
      </c>
      <c r="K843" s="1060">
        <v>46024</v>
      </c>
      <c r="L843" s="1060">
        <v>47118</v>
      </c>
      <c r="M843" s="964">
        <f t="shared" si="27"/>
        <v>156.28571428571428</v>
      </c>
      <c r="N843" s="1058">
        <v>0</v>
      </c>
      <c r="O843" s="1011" t="s">
        <v>899</v>
      </c>
      <c r="P843" s="364">
        <f t="shared" si="28"/>
        <v>0</v>
      </c>
      <c r="Q843" s="965" t="str">
        <f>IF(ISNUMBER(P843),IF(P843=100%,"CUMPLIDA",IF(AND(ISNUMBER(L843),ISNUMBER(CGR!$P$4)), IF(L843&lt;CGR!$P$4,"INCUMPLIDA","PROCESO"), "VERIFICAR FECHA")),"SIN VALOR AVANCE")</f>
        <v>PROCESO</v>
      </c>
    </row>
    <row r="844" spans="1:17" ht="210.75" x14ac:dyDescent="0.2">
      <c r="A844" s="987" t="s">
        <v>19</v>
      </c>
      <c r="B844" s="988" t="s">
        <v>13</v>
      </c>
      <c r="C844" s="1263" t="s">
        <v>1059</v>
      </c>
      <c r="D844" s="1263" t="s">
        <v>1060</v>
      </c>
      <c r="E844" s="1262"/>
      <c r="F844" s="1262" t="s">
        <v>1111</v>
      </c>
      <c r="G844" s="362" t="s">
        <v>114</v>
      </c>
      <c r="H844" s="362" t="s">
        <v>115</v>
      </c>
      <c r="I844" s="962" t="s">
        <v>116</v>
      </c>
      <c r="J844" s="967">
        <v>1</v>
      </c>
      <c r="K844" s="1060">
        <v>46024</v>
      </c>
      <c r="L844" s="1060">
        <v>47118</v>
      </c>
      <c r="M844" s="964">
        <f t="shared" si="27"/>
        <v>156.28571428571428</v>
      </c>
      <c r="N844" s="1058">
        <v>0</v>
      </c>
      <c r="O844" s="1011" t="s">
        <v>1114</v>
      </c>
      <c r="P844" s="364">
        <f t="shared" si="28"/>
        <v>0</v>
      </c>
      <c r="Q844" s="965" t="str">
        <f>IF(ISNUMBER(P844),IF(P844=100%,"CUMPLIDA",IF(AND(ISNUMBER(L844),ISNUMBER(CGR!$P$4)), IF(L844&lt;CGR!$P$4,"INCUMPLIDA","PROCESO"), "VERIFICAR FECHA")),"SIN VALOR AVANCE")</f>
        <v>PROCESO</v>
      </c>
    </row>
    <row r="845" spans="1:17" ht="330.75" x14ac:dyDescent="0.2">
      <c r="A845" s="987" t="s">
        <v>19</v>
      </c>
      <c r="B845" s="988" t="s">
        <v>13</v>
      </c>
      <c r="C845" s="1263" t="s">
        <v>1059</v>
      </c>
      <c r="D845" s="1263" t="s">
        <v>1060</v>
      </c>
      <c r="E845" s="1262"/>
      <c r="F845" s="1262" t="s">
        <v>1111</v>
      </c>
      <c r="G845" s="362" t="s">
        <v>117</v>
      </c>
      <c r="H845" s="362" t="s">
        <v>118</v>
      </c>
      <c r="I845" s="962" t="s">
        <v>119</v>
      </c>
      <c r="J845" s="967">
        <v>2</v>
      </c>
      <c r="K845" s="1060">
        <v>46024</v>
      </c>
      <c r="L845" s="1060">
        <v>47118</v>
      </c>
      <c r="M845" s="964">
        <f t="shared" si="27"/>
        <v>156.28571428571428</v>
      </c>
      <c r="N845" s="1058">
        <v>0</v>
      </c>
      <c r="O845" s="1011" t="s">
        <v>1072</v>
      </c>
      <c r="P845" s="364">
        <f t="shared" si="28"/>
        <v>0</v>
      </c>
      <c r="Q845" s="965" t="str">
        <f>IF(ISNUMBER(P845),IF(P845=100%,"CUMPLIDA",IF(AND(ISNUMBER(L845),ISNUMBER(CGR!$P$4)), IF(L845&lt;CGR!$P$4,"INCUMPLIDA","PROCESO"), "VERIFICAR FECHA")),"SIN VALOR AVANCE")</f>
        <v>PROCESO</v>
      </c>
    </row>
    <row r="846" spans="1:17" ht="135.75" x14ac:dyDescent="0.2">
      <c r="A846" s="987" t="s">
        <v>19</v>
      </c>
      <c r="B846" s="988" t="s">
        <v>13</v>
      </c>
      <c r="C846" s="1263" t="s">
        <v>1059</v>
      </c>
      <c r="D846" s="1263" t="s">
        <v>1060</v>
      </c>
      <c r="E846" s="1262"/>
      <c r="F846" s="1262" t="s">
        <v>1111</v>
      </c>
      <c r="G846" s="362" t="s">
        <v>1074</v>
      </c>
      <c r="H846" s="362" t="s">
        <v>1075</v>
      </c>
      <c r="I846" s="962" t="s">
        <v>1076</v>
      </c>
      <c r="J846" s="963">
        <v>1</v>
      </c>
      <c r="K846" s="1057">
        <v>44927</v>
      </c>
      <c r="L846" s="1057">
        <v>45016</v>
      </c>
      <c r="M846" s="964">
        <f t="shared" si="27"/>
        <v>12.714285714285714</v>
      </c>
      <c r="N846" s="1058">
        <v>1</v>
      </c>
      <c r="O846" s="962" t="s">
        <v>1077</v>
      </c>
      <c r="P846" s="364">
        <f t="shared" si="28"/>
        <v>1</v>
      </c>
      <c r="Q846" s="965" t="str">
        <f>IF(ISNUMBER(P846),IF(P846=100%,"CUMPLIDA",IF(AND(ISNUMBER(L846),ISNUMBER(CGR!$P$4)), IF(L846&lt;CGR!$P$4,"INCUMPLIDA","PROCESO"), "VERIFICAR FECHA")),"SIN VALOR AVANCE")</f>
        <v>CUMPLIDA</v>
      </c>
    </row>
    <row r="847" spans="1:17" ht="225.75" x14ac:dyDescent="0.2">
      <c r="A847" s="987" t="s">
        <v>19</v>
      </c>
      <c r="B847" s="988" t="s">
        <v>13</v>
      </c>
      <c r="C847" s="1263" t="s">
        <v>1059</v>
      </c>
      <c r="D847" s="1263" t="s">
        <v>1060</v>
      </c>
      <c r="E847" s="1262"/>
      <c r="F847" s="1262" t="s">
        <v>1111</v>
      </c>
      <c r="G847" s="362" t="s">
        <v>1074</v>
      </c>
      <c r="H847" s="362" t="s">
        <v>1115</v>
      </c>
      <c r="I847" s="962" t="s">
        <v>697</v>
      </c>
      <c r="J847" s="963">
        <v>1</v>
      </c>
      <c r="K847" s="1057">
        <v>45017</v>
      </c>
      <c r="L847" s="1057">
        <v>45138</v>
      </c>
      <c r="M847" s="964">
        <f t="shared" si="27"/>
        <v>17.285714285714285</v>
      </c>
      <c r="N847" s="1058">
        <v>1</v>
      </c>
      <c r="O847" s="962" t="s">
        <v>1116</v>
      </c>
      <c r="P847" s="364">
        <f t="shared" si="28"/>
        <v>1</v>
      </c>
      <c r="Q847" s="965" t="str">
        <f>IF(ISNUMBER(P847),IF(P847=100%,"CUMPLIDA",IF(AND(ISNUMBER(L847),ISNUMBER(CGR!$P$4)), IF(L847&lt;CGR!$P$4,"INCUMPLIDA","PROCESO"), "VERIFICAR FECHA")),"SIN VALOR AVANCE")</f>
        <v>CUMPLIDA</v>
      </c>
    </row>
    <row r="848" spans="1:17" ht="135.75" x14ac:dyDescent="0.2">
      <c r="A848" s="987" t="s">
        <v>19</v>
      </c>
      <c r="B848" s="988" t="s">
        <v>13</v>
      </c>
      <c r="C848" s="1263" t="s">
        <v>1059</v>
      </c>
      <c r="D848" s="1263" t="s">
        <v>1060</v>
      </c>
      <c r="E848" s="1262"/>
      <c r="F848" s="1262" t="s">
        <v>1111</v>
      </c>
      <c r="G848" s="362" t="s">
        <v>1117</v>
      </c>
      <c r="H848" s="362" t="s">
        <v>1118</v>
      </c>
      <c r="I848" s="962" t="s">
        <v>697</v>
      </c>
      <c r="J848" s="963">
        <v>12</v>
      </c>
      <c r="K848" s="1057">
        <v>44958</v>
      </c>
      <c r="L848" s="1057">
        <v>45323</v>
      </c>
      <c r="M848" s="964">
        <f t="shared" si="27"/>
        <v>52.142857142857146</v>
      </c>
      <c r="N848" s="1058">
        <v>12</v>
      </c>
      <c r="O848" s="962" t="s">
        <v>1119</v>
      </c>
      <c r="P848" s="364">
        <f t="shared" si="28"/>
        <v>1</v>
      </c>
      <c r="Q848" s="965" t="str">
        <f>IF(ISNUMBER(P848),IF(P848=100%,"CUMPLIDA",IF(AND(ISNUMBER(L848),ISNUMBER(CGR!$P$4)), IF(L848&lt;CGR!$P$4,"INCUMPLIDA","PROCESO"), "VERIFICAR FECHA")),"SIN VALOR AVANCE")</f>
        <v>CUMPLIDA</v>
      </c>
    </row>
    <row r="849" spans="1:17" ht="135.75" x14ac:dyDescent="0.2">
      <c r="A849" s="987" t="s">
        <v>19</v>
      </c>
      <c r="B849" s="988" t="s">
        <v>13</v>
      </c>
      <c r="C849" s="1263" t="s">
        <v>1059</v>
      </c>
      <c r="D849" s="1263" t="s">
        <v>1060</v>
      </c>
      <c r="E849" s="1262"/>
      <c r="F849" s="1262" t="s">
        <v>1111</v>
      </c>
      <c r="G849" s="362" t="s">
        <v>1120</v>
      </c>
      <c r="H849" s="362" t="s">
        <v>1121</v>
      </c>
      <c r="I849" s="962" t="s">
        <v>697</v>
      </c>
      <c r="J849" s="963">
        <v>4</v>
      </c>
      <c r="K849" s="1057">
        <v>44958</v>
      </c>
      <c r="L849" s="1057">
        <v>45323</v>
      </c>
      <c r="M849" s="964">
        <f t="shared" si="27"/>
        <v>52.142857142857146</v>
      </c>
      <c r="N849" s="1058">
        <v>4</v>
      </c>
      <c r="O849" s="962" t="s">
        <v>1082</v>
      </c>
      <c r="P849" s="364">
        <f t="shared" si="28"/>
        <v>1</v>
      </c>
      <c r="Q849" s="965" t="str">
        <f>IF(ISNUMBER(P849),IF(P849=100%,"CUMPLIDA",IF(AND(ISNUMBER(L849),ISNUMBER(CGR!$P$4)), IF(L849&lt;CGR!$P$4,"INCUMPLIDA","PROCESO"), "VERIFICAR FECHA")),"SIN VALOR AVANCE")</f>
        <v>CUMPLIDA</v>
      </c>
    </row>
    <row r="850" spans="1:17" ht="135.75" x14ac:dyDescent="0.2">
      <c r="A850" s="987" t="s">
        <v>19</v>
      </c>
      <c r="B850" s="988" t="s">
        <v>13</v>
      </c>
      <c r="C850" s="1263" t="s">
        <v>1059</v>
      </c>
      <c r="D850" s="1263" t="s">
        <v>1060</v>
      </c>
      <c r="E850" s="1262"/>
      <c r="F850" s="1262" t="s">
        <v>1111</v>
      </c>
      <c r="G850" s="362" t="s">
        <v>1085</v>
      </c>
      <c r="H850" s="362" t="s">
        <v>1086</v>
      </c>
      <c r="I850" s="962" t="s">
        <v>697</v>
      </c>
      <c r="J850" s="963">
        <v>1</v>
      </c>
      <c r="K850" s="1057">
        <v>44958</v>
      </c>
      <c r="L850" s="1057">
        <v>44985</v>
      </c>
      <c r="M850" s="964">
        <f t="shared" si="27"/>
        <v>3.8571428571428572</v>
      </c>
      <c r="N850" s="1058">
        <v>1</v>
      </c>
      <c r="O850" s="962" t="s">
        <v>1082</v>
      </c>
      <c r="P850" s="364">
        <f t="shared" si="28"/>
        <v>1</v>
      </c>
      <c r="Q850" s="965" t="str">
        <f>IF(ISNUMBER(P850),IF(P850=100%,"CUMPLIDA",IF(AND(ISNUMBER(L850),ISNUMBER(CGR!$P$4)), IF(L850&lt;CGR!$P$4,"INCUMPLIDA","PROCESO"), "VERIFICAR FECHA")),"SIN VALOR AVANCE")</f>
        <v>CUMPLIDA</v>
      </c>
    </row>
    <row r="851" spans="1:17" ht="180.75" customHeight="1" x14ac:dyDescent="0.2">
      <c r="A851" s="987" t="s">
        <v>19</v>
      </c>
      <c r="B851" s="988" t="s">
        <v>13</v>
      </c>
      <c r="C851" s="1263" t="s">
        <v>1059</v>
      </c>
      <c r="D851" s="1263" t="s">
        <v>1060</v>
      </c>
      <c r="E851" s="1262" t="s">
        <v>1122</v>
      </c>
      <c r="F851" s="1262" t="s">
        <v>1123</v>
      </c>
      <c r="G851" s="362" t="s">
        <v>1112</v>
      </c>
      <c r="H851" s="362" t="s">
        <v>1068</v>
      </c>
      <c r="I851" s="962" t="s">
        <v>1069</v>
      </c>
      <c r="J851" s="963">
        <v>3</v>
      </c>
      <c r="K851" s="1057">
        <v>44958</v>
      </c>
      <c r="L851" s="1057">
        <v>45323</v>
      </c>
      <c r="M851" s="964">
        <f t="shared" si="27"/>
        <v>52.142857142857146</v>
      </c>
      <c r="N851" s="1058">
        <v>3</v>
      </c>
      <c r="O851" s="962" t="s">
        <v>1124</v>
      </c>
      <c r="P851" s="364">
        <f t="shared" si="28"/>
        <v>1</v>
      </c>
      <c r="Q851" s="965" t="str">
        <f>IF(ISNUMBER(P851),IF(P851=100%,"CUMPLIDA",IF(AND(ISNUMBER(L851),ISNUMBER(CGR!$P$4)), IF(L851&lt;CGR!$P$4,"INCUMPLIDA","PROCESO"), "VERIFICAR FECHA")),"SIN VALOR AVANCE")</f>
        <v>CUMPLIDA</v>
      </c>
    </row>
    <row r="852" spans="1:17" ht="135.75" x14ac:dyDescent="0.2">
      <c r="A852" s="987" t="s">
        <v>19</v>
      </c>
      <c r="B852" s="988" t="s">
        <v>13</v>
      </c>
      <c r="C852" s="1263"/>
      <c r="D852" s="1263"/>
      <c r="E852" s="1262"/>
      <c r="F852" s="1262" t="s">
        <v>1123</v>
      </c>
      <c r="G852" s="1262" t="s">
        <v>1071</v>
      </c>
      <c r="H852" s="1008" t="s">
        <v>682</v>
      </c>
      <c r="I852" s="962" t="s">
        <v>683</v>
      </c>
      <c r="J852" s="963">
        <v>1</v>
      </c>
      <c r="K852" s="1057">
        <v>45231</v>
      </c>
      <c r="L852" s="1057">
        <v>45504</v>
      </c>
      <c r="M852" s="964">
        <f t="shared" si="27"/>
        <v>39</v>
      </c>
      <c r="N852" s="1058">
        <v>1</v>
      </c>
      <c r="O852" s="1011" t="s">
        <v>802</v>
      </c>
      <c r="P852" s="364">
        <f t="shared" si="28"/>
        <v>1</v>
      </c>
      <c r="Q852" s="965" t="str">
        <f>IF(ISNUMBER(P852),IF(P852=100%,"CUMPLIDA",IF(AND(ISNUMBER(L852),ISNUMBER(CGR!$P$4)), IF(L852&lt;CGR!$P$4,"INCUMPLIDA","PROCESO"), "VERIFICAR FECHA")),"SIN VALOR AVANCE")</f>
        <v>CUMPLIDA</v>
      </c>
    </row>
    <row r="853" spans="1:17" ht="330.75" x14ac:dyDescent="0.2">
      <c r="A853" s="987" t="s">
        <v>19</v>
      </c>
      <c r="B853" s="988" t="s">
        <v>13</v>
      </c>
      <c r="C853" s="1263"/>
      <c r="D853" s="1263"/>
      <c r="E853" s="1262"/>
      <c r="F853" s="1262" t="s">
        <v>1123</v>
      </c>
      <c r="G853" s="1262"/>
      <c r="H853" s="1008" t="s">
        <v>685</v>
      </c>
      <c r="I853" s="962" t="s">
        <v>686</v>
      </c>
      <c r="J853" s="963">
        <v>1</v>
      </c>
      <c r="K853" s="1057">
        <v>45231</v>
      </c>
      <c r="L853" s="1057">
        <v>45504</v>
      </c>
      <c r="M853" s="964">
        <f t="shared" si="27"/>
        <v>39</v>
      </c>
      <c r="N853" s="1058">
        <v>1</v>
      </c>
      <c r="O853" s="1011" t="s">
        <v>1072</v>
      </c>
      <c r="P853" s="364">
        <f t="shared" si="28"/>
        <v>1</v>
      </c>
      <c r="Q853" s="965" t="str">
        <f>IF(ISNUMBER(P853),IF(P853=100%,"CUMPLIDA",IF(AND(ISNUMBER(L853),ISNUMBER(CGR!$P$4)), IF(L853&lt;CGR!$P$4,"INCUMPLIDA","PROCESO"), "VERIFICAR FECHA")),"SIN VALOR AVANCE")</f>
        <v>CUMPLIDA</v>
      </c>
    </row>
    <row r="854" spans="1:17" ht="195.75" x14ac:dyDescent="0.2">
      <c r="A854" s="987" t="s">
        <v>19</v>
      </c>
      <c r="B854" s="988" t="s">
        <v>13</v>
      </c>
      <c r="C854" s="1263"/>
      <c r="D854" s="1263"/>
      <c r="E854" s="1262"/>
      <c r="F854" s="1262" t="s">
        <v>1123</v>
      </c>
      <c r="G854" s="362" t="s">
        <v>97</v>
      </c>
      <c r="H854" s="362" t="s">
        <v>98</v>
      </c>
      <c r="I854" s="962" t="s">
        <v>99</v>
      </c>
      <c r="J854" s="967">
        <v>1</v>
      </c>
      <c r="K854" s="1060">
        <v>45323</v>
      </c>
      <c r="L854" s="1060">
        <v>45747</v>
      </c>
      <c r="M854" s="964">
        <f t="shared" si="27"/>
        <v>60.571428571428569</v>
      </c>
      <c r="N854" s="1058">
        <v>0</v>
      </c>
      <c r="O854" s="1011" t="s">
        <v>1073</v>
      </c>
      <c r="P854" s="364">
        <f t="shared" si="28"/>
        <v>0</v>
      </c>
      <c r="Q854" s="965" t="str">
        <f>IF(ISNUMBER(P854),IF(P854=100%,"CUMPLIDA",IF(AND(ISNUMBER(L854),ISNUMBER(CGR!$P$4)), IF(L854&lt;CGR!$P$4,"INCUMPLIDA","PROCESO"), "VERIFICAR FECHA")),"SIN VALOR AVANCE")</f>
        <v>PROCESO</v>
      </c>
    </row>
    <row r="855" spans="1:17" ht="75.75" customHeight="1" x14ac:dyDescent="0.2">
      <c r="A855" s="987" t="s">
        <v>19</v>
      </c>
      <c r="B855" s="988" t="s">
        <v>13</v>
      </c>
      <c r="C855" s="1263" t="s">
        <v>1059</v>
      </c>
      <c r="D855" s="1263" t="s">
        <v>1060</v>
      </c>
      <c r="E855" s="1262"/>
      <c r="F855" s="1262" t="s">
        <v>1123</v>
      </c>
      <c r="G855" s="362" t="s">
        <v>101</v>
      </c>
      <c r="H855" s="362" t="s">
        <v>101</v>
      </c>
      <c r="I855" s="962" t="s">
        <v>102</v>
      </c>
      <c r="J855" s="967">
        <v>1</v>
      </c>
      <c r="K855" s="1060">
        <v>45323</v>
      </c>
      <c r="L855" s="1060">
        <v>45747</v>
      </c>
      <c r="M855" s="964">
        <f t="shared" si="27"/>
        <v>60.571428571428569</v>
      </c>
      <c r="N855" s="1058">
        <v>0</v>
      </c>
      <c r="O855" s="1011" t="s">
        <v>899</v>
      </c>
      <c r="P855" s="364">
        <f t="shared" si="28"/>
        <v>0</v>
      </c>
      <c r="Q855" s="965" t="str">
        <f>IF(ISNUMBER(P855),IF(P855=100%,"CUMPLIDA",IF(AND(ISNUMBER(L855),ISNUMBER(CGR!$P$4)), IF(L855&lt;CGR!$P$4,"INCUMPLIDA","PROCESO"), "VERIFICAR FECHA")),"SIN VALOR AVANCE")</f>
        <v>PROCESO</v>
      </c>
    </row>
    <row r="856" spans="1:17" ht="135.75" x14ac:dyDescent="0.2">
      <c r="A856" s="987" t="s">
        <v>19</v>
      </c>
      <c r="B856" s="988" t="s">
        <v>13</v>
      </c>
      <c r="C856" s="1263"/>
      <c r="D856" s="1263"/>
      <c r="E856" s="1262"/>
      <c r="F856" s="1262" t="s">
        <v>1123</v>
      </c>
      <c r="G856" s="362" t="s">
        <v>237</v>
      </c>
      <c r="H856" s="362" t="s">
        <v>238</v>
      </c>
      <c r="I856" s="962" t="s">
        <v>239</v>
      </c>
      <c r="J856" s="967">
        <v>1</v>
      </c>
      <c r="K856" s="1060">
        <v>45231</v>
      </c>
      <c r="L856" s="1060">
        <v>45747</v>
      </c>
      <c r="M856" s="964">
        <f t="shared" si="27"/>
        <v>73.714285714285708</v>
      </c>
      <c r="N856" s="1058">
        <v>0</v>
      </c>
      <c r="O856" s="1011" t="s">
        <v>899</v>
      </c>
      <c r="P856" s="364">
        <f t="shared" si="28"/>
        <v>0</v>
      </c>
      <c r="Q856" s="965" t="str">
        <f>IF(ISNUMBER(P856),IF(P856=100%,"CUMPLIDA",IF(AND(ISNUMBER(L856),ISNUMBER(CGR!$P$4)), IF(L856&lt;CGR!$P$4,"INCUMPLIDA","PROCESO"), "VERIFICAR FECHA")),"SIN VALOR AVANCE")</f>
        <v>PROCESO</v>
      </c>
    </row>
    <row r="857" spans="1:17" ht="195.75" x14ac:dyDescent="0.2">
      <c r="A857" s="987" t="s">
        <v>19</v>
      </c>
      <c r="B857" s="988" t="s">
        <v>13</v>
      </c>
      <c r="C857" s="1263"/>
      <c r="D857" s="1263"/>
      <c r="E857" s="1262"/>
      <c r="F857" s="1262" t="s">
        <v>1123</v>
      </c>
      <c r="G857" s="362" t="s">
        <v>104</v>
      </c>
      <c r="H857" s="362" t="s">
        <v>104</v>
      </c>
      <c r="I857" s="962" t="s">
        <v>247</v>
      </c>
      <c r="J857" s="967">
        <v>1</v>
      </c>
      <c r="K857" s="1060">
        <v>45323</v>
      </c>
      <c r="L857" s="1060">
        <v>45747</v>
      </c>
      <c r="M857" s="964">
        <f t="shared" si="27"/>
        <v>60.571428571428569</v>
      </c>
      <c r="N857" s="1058">
        <v>0</v>
      </c>
      <c r="O857" s="1011" t="s">
        <v>1073</v>
      </c>
      <c r="P857" s="364">
        <f t="shared" si="28"/>
        <v>0</v>
      </c>
      <c r="Q857" s="965" t="str">
        <f>IF(ISNUMBER(P857),IF(P857=100%,"CUMPLIDA",IF(AND(ISNUMBER(L857),ISNUMBER(CGR!$P$4)), IF(L857&lt;CGR!$P$4,"INCUMPLIDA","PROCESO"), "VERIFICAR FECHA")),"SIN VALOR AVANCE")</f>
        <v>PROCESO</v>
      </c>
    </row>
    <row r="858" spans="1:17" ht="135.75" x14ac:dyDescent="0.2">
      <c r="A858" s="987" t="s">
        <v>19</v>
      </c>
      <c r="B858" s="988" t="s">
        <v>13</v>
      </c>
      <c r="C858" s="1263"/>
      <c r="D858" s="1263"/>
      <c r="E858" s="1262"/>
      <c r="F858" s="1262" t="s">
        <v>1123</v>
      </c>
      <c r="G858" s="362" t="s">
        <v>806</v>
      </c>
      <c r="H858" s="362" t="s">
        <v>806</v>
      </c>
      <c r="I858" s="962" t="s">
        <v>107</v>
      </c>
      <c r="J858" s="967">
        <v>1</v>
      </c>
      <c r="K858" s="1060">
        <v>45231</v>
      </c>
      <c r="L858" s="1060">
        <v>45747</v>
      </c>
      <c r="M858" s="964">
        <f t="shared" si="27"/>
        <v>73.714285714285708</v>
      </c>
      <c r="N858" s="1058">
        <v>0</v>
      </c>
      <c r="O858" s="1011" t="s">
        <v>899</v>
      </c>
      <c r="P858" s="364">
        <f t="shared" si="28"/>
        <v>0</v>
      </c>
      <c r="Q858" s="965" t="str">
        <f>IF(ISNUMBER(P858),IF(P858=100%,"CUMPLIDA",IF(AND(ISNUMBER(L858),ISNUMBER(CGR!$P$4)), IF(L858&lt;CGR!$P$4,"INCUMPLIDA","PROCESO"), "VERIFICAR FECHA")),"SIN VALOR AVANCE")</f>
        <v>PROCESO</v>
      </c>
    </row>
    <row r="859" spans="1:17" ht="330.75" x14ac:dyDescent="0.2">
      <c r="A859" s="987" t="s">
        <v>19</v>
      </c>
      <c r="B859" s="988" t="s">
        <v>13</v>
      </c>
      <c r="C859" s="1263"/>
      <c r="D859" s="1263"/>
      <c r="E859" s="1262"/>
      <c r="F859" s="1262" t="s">
        <v>1123</v>
      </c>
      <c r="G859" s="362" t="s">
        <v>807</v>
      </c>
      <c r="H859" s="362" t="s">
        <v>807</v>
      </c>
      <c r="I859" s="962" t="s">
        <v>531</v>
      </c>
      <c r="J859" s="967">
        <v>1</v>
      </c>
      <c r="K859" s="1060">
        <v>45231</v>
      </c>
      <c r="L859" s="1060">
        <v>45808</v>
      </c>
      <c r="M859" s="964">
        <f t="shared" si="27"/>
        <v>82.428571428571431</v>
      </c>
      <c r="N859" s="1058">
        <v>0</v>
      </c>
      <c r="O859" s="1011" t="s">
        <v>1072</v>
      </c>
      <c r="P859" s="364">
        <f t="shared" si="28"/>
        <v>0</v>
      </c>
      <c r="Q859" s="965" t="str">
        <f>IF(ISNUMBER(P859),IF(P859=100%,"CUMPLIDA",IF(AND(ISNUMBER(L859),ISNUMBER(CGR!$P$4)), IF(L859&lt;CGR!$P$4,"INCUMPLIDA","PROCESO"), "VERIFICAR FECHA")),"SIN VALOR AVANCE")</f>
        <v>PROCESO</v>
      </c>
    </row>
    <row r="860" spans="1:17" ht="135.75" x14ac:dyDescent="0.2">
      <c r="A860" s="987" t="s">
        <v>19</v>
      </c>
      <c r="B860" s="988" t="s">
        <v>13</v>
      </c>
      <c r="C860" s="1263"/>
      <c r="D860" s="1263"/>
      <c r="E860" s="1262"/>
      <c r="F860" s="1262" t="s">
        <v>1123</v>
      </c>
      <c r="G860" s="362" t="s">
        <v>110</v>
      </c>
      <c r="H860" s="362" t="s">
        <v>111</v>
      </c>
      <c r="I860" s="962" t="s">
        <v>112</v>
      </c>
      <c r="J860" s="967">
        <v>12</v>
      </c>
      <c r="K860" s="1060">
        <v>46024</v>
      </c>
      <c r="L860" s="1060">
        <v>47118</v>
      </c>
      <c r="M860" s="964">
        <f t="shared" si="27"/>
        <v>156.28571428571428</v>
      </c>
      <c r="N860" s="1058">
        <v>0</v>
      </c>
      <c r="O860" s="1011" t="s">
        <v>899</v>
      </c>
      <c r="P860" s="364">
        <f t="shared" si="28"/>
        <v>0</v>
      </c>
      <c r="Q860" s="965" t="str">
        <f>IF(ISNUMBER(P860),IF(P860=100%,"CUMPLIDA",IF(AND(ISNUMBER(L860),ISNUMBER(CGR!$P$4)), IF(L860&lt;CGR!$P$4,"INCUMPLIDA","PROCESO"), "VERIFICAR FECHA")),"SIN VALOR AVANCE")</f>
        <v>PROCESO</v>
      </c>
    </row>
    <row r="861" spans="1:17" ht="195.75" x14ac:dyDescent="0.2">
      <c r="A861" s="987" t="s">
        <v>19</v>
      </c>
      <c r="B861" s="988" t="s">
        <v>13</v>
      </c>
      <c r="C861" s="1263" t="s">
        <v>1059</v>
      </c>
      <c r="D861" s="1263" t="s">
        <v>1060</v>
      </c>
      <c r="E861" s="1262"/>
      <c r="F861" s="1262" t="s">
        <v>1123</v>
      </c>
      <c r="G861" s="362" t="s">
        <v>114</v>
      </c>
      <c r="H861" s="362" t="s">
        <v>115</v>
      </c>
      <c r="I861" s="962" t="s">
        <v>116</v>
      </c>
      <c r="J861" s="967">
        <v>1</v>
      </c>
      <c r="K861" s="1060">
        <v>46024</v>
      </c>
      <c r="L861" s="1060">
        <v>47118</v>
      </c>
      <c r="M861" s="964">
        <f t="shared" si="27"/>
        <v>156.28571428571428</v>
      </c>
      <c r="N861" s="1058">
        <v>0</v>
      </c>
      <c r="O861" s="1011" t="s">
        <v>1073</v>
      </c>
      <c r="P861" s="364">
        <f t="shared" si="28"/>
        <v>0</v>
      </c>
      <c r="Q861" s="965" t="str">
        <f>IF(ISNUMBER(P861),IF(P861=100%,"CUMPLIDA",IF(AND(ISNUMBER(L861),ISNUMBER(CGR!$P$4)), IF(L861&lt;CGR!$P$4,"INCUMPLIDA","PROCESO"), "VERIFICAR FECHA")),"SIN VALOR AVANCE")</f>
        <v>PROCESO</v>
      </c>
    </row>
    <row r="862" spans="1:17" ht="330.75" x14ac:dyDescent="0.2">
      <c r="A862" s="987" t="s">
        <v>19</v>
      </c>
      <c r="B862" s="988" t="s">
        <v>13</v>
      </c>
      <c r="C862" s="1263" t="s">
        <v>1059</v>
      </c>
      <c r="D862" s="1263" t="s">
        <v>1060</v>
      </c>
      <c r="E862" s="1262"/>
      <c r="F862" s="1262"/>
      <c r="G862" s="362" t="s">
        <v>117</v>
      </c>
      <c r="H862" s="362" t="s">
        <v>118</v>
      </c>
      <c r="I862" s="962" t="s">
        <v>119</v>
      </c>
      <c r="J862" s="967">
        <v>2</v>
      </c>
      <c r="K862" s="1060">
        <v>46024</v>
      </c>
      <c r="L862" s="1060">
        <v>47118</v>
      </c>
      <c r="M862" s="964">
        <f t="shared" si="27"/>
        <v>156.28571428571428</v>
      </c>
      <c r="N862" s="1058">
        <v>0</v>
      </c>
      <c r="O862" s="1011" t="s">
        <v>1072</v>
      </c>
      <c r="P862" s="364">
        <f t="shared" si="28"/>
        <v>0</v>
      </c>
      <c r="Q862" s="965" t="str">
        <f>IF(ISNUMBER(P862),IF(P862=100%,"CUMPLIDA",IF(AND(ISNUMBER(L862),ISNUMBER(CGR!$P$4)), IF(L862&lt;CGR!$P$4,"INCUMPLIDA","PROCESO"), "VERIFICAR FECHA")),"SIN VALOR AVANCE")</f>
        <v>PROCESO</v>
      </c>
    </row>
    <row r="863" spans="1:17" ht="135.75" x14ac:dyDescent="0.2">
      <c r="A863" s="987" t="s">
        <v>19</v>
      </c>
      <c r="B863" s="988" t="s">
        <v>13</v>
      </c>
      <c r="C863" s="1263" t="s">
        <v>1059</v>
      </c>
      <c r="D863" s="1263" t="s">
        <v>1060</v>
      </c>
      <c r="E863" s="1262"/>
      <c r="F863" s="1262"/>
      <c r="G863" s="362" t="s">
        <v>1074</v>
      </c>
      <c r="H863" s="362" t="s">
        <v>1075</v>
      </c>
      <c r="I863" s="962" t="s">
        <v>1076</v>
      </c>
      <c r="J863" s="963">
        <v>1</v>
      </c>
      <c r="K863" s="1057">
        <v>44927</v>
      </c>
      <c r="L863" s="1057">
        <v>45016</v>
      </c>
      <c r="M863" s="964">
        <f t="shared" si="27"/>
        <v>12.714285714285714</v>
      </c>
      <c r="N863" s="1058">
        <v>1</v>
      </c>
      <c r="O863" s="962" t="s">
        <v>1077</v>
      </c>
      <c r="P863" s="364">
        <f t="shared" si="28"/>
        <v>1</v>
      </c>
      <c r="Q863" s="965" t="str">
        <f>IF(ISNUMBER(P863),IF(P863=100%,"CUMPLIDA",IF(AND(ISNUMBER(L863),ISNUMBER(CGR!$P$4)), IF(L863&lt;CGR!$P$4,"INCUMPLIDA","PROCESO"), "VERIFICAR FECHA")),"SIN VALOR AVANCE")</f>
        <v>CUMPLIDA</v>
      </c>
    </row>
    <row r="864" spans="1:17" ht="225.75" x14ac:dyDescent="0.2">
      <c r="A864" s="987" t="s">
        <v>19</v>
      </c>
      <c r="B864" s="988" t="s">
        <v>13</v>
      </c>
      <c r="C864" s="1263" t="s">
        <v>1059</v>
      </c>
      <c r="D864" s="1263" t="s">
        <v>1060</v>
      </c>
      <c r="E864" s="1262"/>
      <c r="F864" s="1262" t="s">
        <v>1123</v>
      </c>
      <c r="G864" s="362" t="s">
        <v>1074</v>
      </c>
      <c r="H864" s="362" t="s">
        <v>1115</v>
      </c>
      <c r="I864" s="962" t="s">
        <v>697</v>
      </c>
      <c r="J864" s="963">
        <v>1</v>
      </c>
      <c r="K864" s="1057">
        <v>45017</v>
      </c>
      <c r="L864" s="1057">
        <v>45138</v>
      </c>
      <c r="M864" s="964">
        <f t="shared" si="27"/>
        <v>17.285714285714285</v>
      </c>
      <c r="N864" s="1058">
        <v>1</v>
      </c>
      <c r="O864" s="962" t="s">
        <v>1125</v>
      </c>
      <c r="P864" s="364">
        <f t="shared" si="28"/>
        <v>1</v>
      </c>
      <c r="Q864" s="965" t="str">
        <f>IF(ISNUMBER(P864),IF(P864=100%,"CUMPLIDA",IF(AND(ISNUMBER(L864),ISNUMBER(CGR!$P$4)), IF(L864&lt;CGR!$P$4,"INCUMPLIDA","PROCESO"), "VERIFICAR FECHA")),"SIN VALOR AVANCE")</f>
        <v>CUMPLIDA</v>
      </c>
    </row>
    <row r="865" spans="1:17" ht="105.75" x14ac:dyDescent="0.2">
      <c r="A865" s="987" t="s">
        <v>19</v>
      </c>
      <c r="B865" s="988" t="s">
        <v>13</v>
      </c>
      <c r="C865" s="1263" t="s">
        <v>1059</v>
      </c>
      <c r="D865" s="1263" t="s">
        <v>1060</v>
      </c>
      <c r="E865" s="1262"/>
      <c r="F865" s="1262" t="s">
        <v>1123</v>
      </c>
      <c r="G865" s="362" t="s">
        <v>1126</v>
      </c>
      <c r="H865" s="362" t="s">
        <v>1127</v>
      </c>
      <c r="I865" s="962" t="s">
        <v>1065</v>
      </c>
      <c r="J865" s="963">
        <v>1</v>
      </c>
      <c r="K865" s="1057">
        <v>44958</v>
      </c>
      <c r="L865" s="1057">
        <v>44985</v>
      </c>
      <c r="M865" s="964">
        <f t="shared" si="27"/>
        <v>3.8571428571428572</v>
      </c>
      <c r="N865" s="1058">
        <v>1</v>
      </c>
      <c r="O865" s="962" t="s">
        <v>1128</v>
      </c>
      <c r="P865" s="364">
        <f t="shared" si="28"/>
        <v>1</v>
      </c>
      <c r="Q865" s="965" t="str">
        <f>IF(ISNUMBER(P865),IF(P865=100%,"CUMPLIDA",IF(AND(ISNUMBER(L865),ISNUMBER(CGR!$P$4)), IF(L865&lt;CGR!$P$4,"INCUMPLIDA","PROCESO"), "VERIFICAR FECHA")),"SIN VALOR AVANCE")</f>
        <v>CUMPLIDA</v>
      </c>
    </row>
    <row r="866" spans="1:17" ht="135.75" x14ac:dyDescent="0.2">
      <c r="A866" s="987" t="s">
        <v>19</v>
      </c>
      <c r="B866" s="988" t="s">
        <v>13</v>
      </c>
      <c r="C866" s="1263" t="s">
        <v>1059</v>
      </c>
      <c r="D866" s="1263" t="s">
        <v>1060</v>
      </c>
      <c r="E866" s="1262"/>
      <c r="F866" s="1262" t="s">
        <v>1123</v>
      </c>
      <c r="G866" s="362" t="s">
        <v>1129</v>
      </c>
      <c r="H866" s="362" t="s">
        <v>1130</v>
      </c>
      <c r="I866" s="962" t="s">
        <v>697</v>
      </c>
      <c r="J866" s="963">
        <v>1</v>
      </c>
      <c r="K866" s="1057">
        <v>44958</v>
      </c>
      <c r="L866" s="1057">
        <v>44985</v>
      </c>
      <c r="M866" s="964">
        <f t="shared" si="27"/>
        <v>3.8571428571428572</v>
      </c>
      <c r="N866" s="1058">
        <v>1</v>
      </c>
      <c r="O866" s="962" t="s">
        <v>1131</v>
      </c>
      <c r="P866" s="364">
        <f t="shared" si="28"/>
        <v>1</v>
      </c>
      <c r="Q866" s="965" t="str">
        <f>IF(ISNUMBER(P866),IF(P866=100%,"CUMPLIDA",IF(AND(ISNUMBER(L866),ISNUMBER(CGR!$P$4)), IF(L866&lt;CGR!$P$4,"INCUMPLIDA","PROCESO"), "VERIFICAR FECHA")),"SIN VALOR AVANCE")</f>
        <v>CUMPLIDA</v>
      </c>
    </row>
    <row r="867" spans="1:17" ht="135.75" x14ac:dyDescent="0.2">
      <c r="A867" s="987" t="s">
        <v>19</v>
      </c>
      <c r="B867" s="988" t="s">
        <v>13</v>
      </c>
      <c r="C867" s="1263" t="s">
        <v>1059</v>
      </c>
      <c r="D867" s="1263" t="s">
        <v>1060</v>
      </c>
      <c r="E867" s="1262"/>
      <c r="F867" s="1262" t="s">
        <v>1123</v>
      </c>
      <c r="G867" s="362" t="s">
        <v>1132</v>
      </c>
      <c r="H867" s="362" t="s">
        <v>1133</v>
      </c>
      <c r="I867" s="962" t="s">
        <v>697</v>
      </c>
      <c r="J867" s="963">
        <v>12</v>
      </c>
      <c r="K867" s="1057">
        <v>44958</v>
      </c>
      <c r="L867" s="1057">
        <v>45323</v>
      </c>
      <c r="M867" s="964">
        <f t="shared" si="27"/>
        <v>52.142857142857146</v>
      </c>
      <c r="N867" s="1058">
        <v>12</v>
      </c>
      <c r="O867" s="962" t="s">
        <v>1119</v>
      </c>
      <c r="P867" s="364">
        <f t="shared" si="28"/>
        <v>1</v>
      </c>
      <c r="Q867" s="965" t="str">
        <f>IF(ISNUMBER(P867),IF(P867=100%,"CUMPLIDA",IF(AND(ISNUMBER(L867),ISNUMBER(CGR!$P$4)), IF(L867&lt;CGR!$P$4,"INCUMPLIDA","PROCESO"), "VERIFICAR FECHA")),"SIN VALOR AVANCE")</f>
        <v>CUMPLIDA</v>
      </c>
    </row>
    <row r="868" spans="1:17" ht="135.75" x14ac:dyDescent="0.2">
      <c r="A868" s="987" t="s">
        <v>19</v>
      </c>
      <c r="B868" s="988" t="s">
        <v>13</v>
      </c>
      <c r="C868" s="1263" t="s">
        <v>1059</v>
      </c>
      <c r="D868" s="1263" t="s">
        <v>1060</v>
      </c>
      <c r="E868" s="1262"/>
      <c r="F868" s="1262" t="s">
        <v>1123</v>
      </c>
      <c r="G868" s="362" t="s">
        <v>1134</v>
      </c>
      <c r="H868" s="362" t="s">
        <v>1135</v>
      </c>
      <c r="I868" s="962" t="s">
        <v>697</v>
      </c>
      <c r="J868" s="963">
        <v>4</v>
      </c>
      <c r="K868" s="1057">
        <v>44958</v>
      </c>
      <c r="L868" s="1057">
        <v>45323</v>
      </c>
      <c r="M868" s="964">
        <f t="shared" si="27"/>
        <v>52.142857142857146</v>
      </c>
      <c r="N868" s="1058">
        <v>4</v>
      </c>
      <c r="O868" s="962" t="s">
        <v>1082</v>
      </c>
      <c r="P868" s="364">
        <f t="shared" si="28"/>
        <v>1</v>
      </c>
      <c r="Q868" s="965" t="str">
        <f>IF(ISNUMBER(P868),IF(P868=100%,"CUMPLIDA",IF(AND(ISNUMBER(L868),ISNUMBER(CGR!$P$4)), IF(L868&lt;CGR!$P$4,"INCUMPLIDA","PROCESO"), "VERIFICAR FECHA")),"SIN VALOR AVANCE")</f>
        <v>CUMPLIDA</v>
      </c>
    </row>
    <row r="869" spans="1:17" ht="135.75" x14ac:dyDescent="0.2">
      <c r="A869" s="987" t="s">
        <v>19</v>
      </c>
      <c r="B869" s="988" t="s">
        <v>13</v>
      </c>
      <c r="C869" s="1263" t="s">
        <v>1059</v>
      </c>
      <c r="D869" s="1263" t="s">
        <v>1060</v>
      </c>
      <c r="E869" s="1262"/>
      <c r="F869" s="1262" t="s">
        <v>1123</v>
      </c>
      <c r="G869" s="362" t="s">
        <v>1085</v>
      </c>
      <c r="H869" s="362" t="s">
        <v>1086</v>
      </c>
      <c r="I869" s="962" t="s">
        <v>697</v>
      </c>
      <c r="J869" s="963">
        <v>1</v>
      </c>
      <c r="K869" s="1057">
        <v>44958</v>
      </c>
      <c r="L869" s="1057">
        <v>44985</v>
      </c>
      <c r="M869" s="964">
        <f t="shared" si="27"/>
        <v>3.8571428571428572</v>
      </c>
      <c r="N869" s="1058">
        <v>1</v>
      </c>
      <c r="O869" s="962" t="s">
        <v>1119</v>
      </c>
      <c r="P869" s="364">
        <f t="shared" si="28"/>
        <v>1</v>
      </c>
      <c r="Q869" s="965" t="str">
        <f>IF(ISNUMBER(P869),IF(P869=100%,"CUMPLIDA",IF(AND(ISNUMBER(L869),ISNUMBER(CGR!$P$4)), IF(L869&lt;CGR!$P$4,"INCUMPLIDA","PROCESO"), "VERIFICAR FECHA")),"SIN VALOR AVANCE")</f>
        <v>CUMPLIDA</v>
      </c>
    </row>
    <row r="870" spans="1:17" ht="345.75" x14ac:dyDescent="0.2">
      <c r="A870" s="987" t="s">
        <v>19</v>
      </c>
      <c r="B870" s="988" t="s">
        <v>13</v>
      </c>
      <c r="C870" s="966" t="s">
        <v>1059</v>
      </c>
      <c r="D870" s="965" t="s">
        <v>1060</v>
      </c>
      <c r="E870" s="362" t="s">
        <v>1136</v>
      </c>
      <c r="F870" s="362" t="s">
        <v>1137</v>
      </c>
      <c r="G870" s="362" t="s">
        <v>1138</v>
      </c>
      <c r="H870" s="362" t="s">
        <v>1139</v>
      </c>
      <c r="I870" s="962" t="s">
        <v>1140</v>
      </c>
      <c r="J870" s="963">
        <v>6</v>
      </c>
      <c r="K870" s="1057">
        <v>44927</v>
      </c>
      <c r="L870" s="1057">
        <v>45504</v>
      </c>
      <c r="M870" s="964">
        <f t="shared" ref="M870:M933" si="29">(L870-K870)/7</f>
        <v>82.428571428571431</v>
      </c>
      <c r="N870" s="1058">
        <v>6</v>
      </c>
      <c r="O870" s="962" t="s">
        <v>1141</v>
      </c>
      <c r="P870" s="364">
        <f t="shared" si="28"/>
        <v>1</v>
      </c>
      <c r="Q870" s="965" t="str">
        <f>IF(ISNUMBER(P870),IF(P870=100%,"CUMPLIDA",IF(AND(ISNUMBER(L870),ISNUMBER(CGR!$P$4)), IF(L870&lt;CGR!$P$4,"INCUMPLIDA","PROCESO"), "VERIFICAR FECHA")),"SIN VALOR AVANCE")</f>
        <v>CUMPLIDA</v>
      </c>
    </row>
    <row r="871" spans="1:17" ht="180.75" customHeight="1" x14ac:dyDescent="0.2">
      <c r="A871" s="987" t="s">
        <v>19</v>
      </c>
      <c r="B871" s="988" t="s">
        <v>13</v>
      </c>
      <c r="C871" s="1263" t="s">
        <v>1059</v>
      </c>
      <c r="D871" s="1263" t="s">
        <v>1060</v>
      </c>
      <c r="E871" s="1262" t="s">
        <v>1142</v>
      </c>
      <c r="F871" s="1262" t="s">
        <v>1143</v>
      </c>
      <c r="G871" s="362" t="s">
        <v>1112</v>
      </c>
      <c r="H871" s="362" t="s">
        <v>1068</v>
      </c>
      <c r="I871" s="962" t="s">
        <v>1069</v>
      </c>
      <c r="J871" s="963">
        <v>3</v>
      </c>
      <c r="K871" s="1057">
        <v>44958</v>
      </c>
      <c r="L871" s="1057">
        <v>45323</v>
      </c>
      <c r="M871" s="964">
        <f t="shared" si="29"/>
        <v>52.142857142857146</v>
      </c>
      <c r="N871" s="1058">
        <v>3</v>
      </c>
      <c r="O871" s="962" t="s">
        <v>1144</v>
      </c>
      <c r="P871" s="364">
        <f t="shared" si="28"/>
        <v>1</v>
      </c>
      <c r="Q871" s="965" t="str">
        <f>IF(ISNUMBER(P871),IF(P871=100%,"CUMPLIDA",IF(AND(ISNUMBER(L871),ISNUMBER(CGR!$P$4)), IF(L871&lt;CGR!$P$4,"INCUMPLIDA","PROCESO"), "VERIFICAR FECHA")),"SIN VALOR AVANCE")</f>
        <v>CUMPLIDA</v>
      </c>
    </row>
    <row r="872" spans="1:17" ht="150" customHeight="1" x14ac:dyDescent="0.2">
      <c r="A872" s="987" t="s">
        <v>19</v>
      </c>
      <c r="B872" s="988" t="s">
        <v>13</v>
      </c>
      <c r="C872" s="1263"/>
      <c r="D872" s="1263"/>
      <c r="E872" s="1262"/>
      <c r="F872" s="1262" t="s">
        <v>1143</v>
      </c>
      <c r="G872" s="1262" t="s">
        <v>1071</v>
      </c>
      <c r="H872" s="1008" t="s">
        <v>682</v>
      </c>
      <c r="I872" s="962" t="s">
        <v>683</v>
      </c>
      <c r="J872" s="963">
        <v>1</v>
      </c>
      <c r="K872" s="1057">
        <v>45231</v>
      </c>
      <c r="L872" s="1057">
        <v>45504</v>
      </c>
      <c r="M872" s="964">
        <f t="shared" si="29"/>
        <v>39</v>
      </c>
      <c r="N872" s="1058">
        <v>1</v>
      </c>
      <c r="O872" s="1011" t="s">
        <v>802</v>
      </c>
      <c r="P872" s="364">
        <f t="shared" si="28"/>
        <v>1</v>
      </c>
      <c r="Q872" s="965" t="str">
        <f>IF(ISNUMBER(P872),IF(P872=100%,"CUMPLIDA",IF(AND(ISNUMBER(L872),ISNUMBER(CGR!$P$4)), IF(L872&lt;CGR!$P$4,"INCUMPLIDA","PROCESO"), "VERIFICAR FECHA")),"SIN VALOR AVANCE")</f>
        <v>CUMPLIDA</v>
      </c>
    </row>
    <row r="873" spans="1:17" ht="330.75" x14ac:dyDescent="0.2">
      <c r="A873" s="987" t="s">
        <v>19</v>
      </c>
      <c r="B873" s="988" t="s">
        <v>13</v>
      </c>
      <c r="C873" s="1263"/>
      <c r="D873" s="1263"/>
      <c r="E873" s="1262"/>
      <c r="F873" s="1262" t="s">
        <v>1143</v>
      </c>
      <c r="G873" s="1262"/>
      <c r="H873" s="1008" t="s">
        <v>685</v>
      </c>
      <c r="I873" s="962" t="s">
        <v>686</v>
      </c>
      <c r="J873" s="963">
        <v>1</v>
      </c>
      <c r="K873" s="1057">
        <v>45231</v>
      </c>
      <c r="L873" s="1057">
        <v>45504</v>
      </c>
      <c r="M873" s="964">
        <f t="shared" si="29"/>
        <v>39</v>
      </c>
      <c r="N873" s="1058">
        <v>1</v>
      </c>
      <c r="O873" s="1011" t="s">
        <v>1072</v>
      </c>
      <c r="P873" s="364">
        <f t="shared" si="28"/>
        <v>1</v>
      </c>
      <c r="Q873" s="965" t="str">
        <f>IF(ISNUMBER(P873),IF(P873=100%,"CUMPLIDA",IF(AND(ISNUMBER(L873),ISNUMBER(CGR!$P$4)), IF(L873&lt;CGR!$P$4,"INCUMPLIDA","PROCESO"), "VERIFICAR FECHA")),"SIN VALOR AVANCE")</f>
        <v>CUMPLIDA</v>
      </c>
    </row>
    <row r="874" spans="1:17" ht="150" customHeight="1" x14ac:dyDescent="0.2">
      <c r="A874" s="987" t="s">
        <v>19</v>
      </c>
      <c r="B874" s="988" t="s">
        <v>13</v>
      </c>
      <c r="C874" s="1263"/>
      <c r="D874" s="1263"/>
      <c r="E874" s="1262"/>
      <c r="F874" s="1262" t="s">
        <v>1143</v>
      </c>
      <c r="G874" s="362" t="s">
        <v>97</v>
      </c>
      <c r="H874" s="362" t="s">
        <v>98</v>
      </c>
      <c r="I874" s="962" t="s">
        <v>99</v>
      </c>
      <c r="J874" s="967">
        <v>1</v>
      </c>
      <c r="K874" s="1060">
        <v>45323</v>
      </c>
      <c r="L874" s="1060">
        <v>45747</v>
      </c>
      <c r="M874" s="964">
        <f t="shared" si="29"/>
        <v>60.571428571428569</v>
      </c>
      <c r="N874" s="1058">
        <v>0</v>
      </c>
      <c r="O874" s="1011" t="s">
        <v>1073</v>
      </c>
      <c r="P874" s="364">
        <f t="shared" si="28"/>
        <v>0</v>
      </c>
      <c r="Q874" s="965" t="str">
        <f>IF(ISNUMBER(P874),IF(P874=100%,"CUMPLIDA",IF(AND(ISNUMBER(L874),ISNUMBER(CGR!$P$4)), IF(L874&lt;CGR!$P$4,"INCUMPLIDA","PROCESO"), "VERIFICAR FECHA")),"SIN VALOR AVANCE")</f>
        <v>PROCESO</v>
      </c>
    </row>
    <row r="875" spans="1:17" ht="150" customHeight="1" x14ac:dyDescent="0.2">
      <c r="A875" s="987" t="s">
        <v>19</v>
      </c>
      <c r="B875" s="988" t="s">
        <v>13</v>
      </c>
      <c r="C875" s="1263" t="s">
        <v>1059</v>
      </c>
      <c r="D875" s="1263" t="s">
        <v>1060</v>
      </c>
      <c r="E875" s="1262"/>
      <c r="F875" s="1262" t="s">
        <v>1143</v>
      </c>
      <c r="G875" s="362" t="s">
        <v>101</v>
      </c>
      <c r="H875" s="362" t="s">
        <v>101</v>
      </c>
      <c r="I875" s="962" t="s">
        <v>102</v>
      </c>
      <c r="J875" s="967">
        <v>1</v>
      </c>
      <c r="K875" s="1060">
        <v>45323</v>
      </c>
      <c r="L875" s="1060">
        <v>45747</v>
      </c>
      <c r="M875" s="964">
        <f t="shared" si="29"/>
        <v>60.571428571428569</v>
      </c>
      <c r="N875" s="1058">
        <v>0</v>
      </c>
      <c r="O875" s="1011" t="s">
        <v>899</v>
      </c>
      <c r="P875" s="364">
        <f t="shared" si="28"/>
        <v>0</v>
      </c>
      <c r="Q875" s="965" t="str">
        <f>IF(ISNUMBER(P875),IF(P875=100%,"CUMPLIDA",IF(AND(ISNUMBER(L875),ISNUMBER(CGR!$P$4)), IF(L875&lt;CGR!$P$4,"INCUMPLIDA","PROCESO"), "VERIFICAR FECHA")),"SIN VALOR AVANCE")</f>
        <v>PROCESO</v>
      </c>
    </row>
    <row r="876" spans="1:17" ht="150" customHeight="1" x14ac:dyDescent="0.2">
      <c r="A876" s="987" t="s">
        <v>19</v>
      </c>
      <c r="B876" s="988" t="s">
        <v>13</v>
      </c>
      <c r="C876" s="1263"/>
      <c r="D876" s="1263"/>
      <c r="E876" s="1262"/>
      <c r="F876" s="1262" t="s">
        <v>1143</v>
      </c>
      <c r="G876" s="362" t="s">
        <v>237</v>
      </c>
      <c r="H876" s="362" t="s">
        <v>238</v>
      </c>
      <c r="I876" s="962" t="s">
        <v>239</v>
      </c>
      <c r="J876" s="967">
        <v>1</v>
      </c>
      <c r="K876" s="1060">
        <v>45231</v>
      </c>
      <c r="L876" s="1060">
        <v>45747</v>
      </c>
      <c r="M876" s="964">
        <f t="shared" si="29"/>
        <v>73.714285714285708</v>
      </c>
      <c r="N876" s="1058">
        <v>0</v>
      </c>
      <c r="O876" s="1011" t="s">
        <v>899</v>
      </c>
      <c r="P876" s="364">
        <f t="shared" si="28"/>
        <v>0</v>
      </c>
      <c r="Q876" s="965" t="str">
        <f>IF(ISNUMBER(P876),IF(P876=100%,"CUMPLIDA",IF(AND(ISNUMBER(L876),ISNUMBER(CGR!$P$4)), IF(L876&lt;CGR!$P$4,"INCUMPLIDA","PROCESO"), "VERIFICAR FECHA")),"SIN VALOR AVANCE")</f>
        <v>PROCESO</v>
      </c>
    </row>
    <row r="877" spans="1:17" ht="150" customHeight="1" x14ac:dyDescent="0.2">
      <c r="A877" s="987" t="s">
        <v>19</v>
      </c>
      <c r="B877" s="988" t="s">
        <v>13</v>
      </c>
      <c r="C877" s="1263"/>
      <c r="D877" s="1263"/>
      <c r="E877" s="1262"/>
      <c r="F877" s="1262" t="s">
        <v>1143</v>
      </c>
      <c r="G877" s="362" t="s">
        <v>104</v>
      </c>
      <c r="H877" s="362" t="s">
        <v>104</v>
      </c>
      <c r="I877" s="962" t="s">
        <v>247</v>
      </c>
      <c r="J877" s="967">
        <v>1</v>
      </c>
      <c r="K877" s="1060">
        <v>45323</v>
      </c>
      <c r="L877" s="1060">
        <v>45747</v>
      </c>
      <c r="M877" s="964">
        <f t="shared" si="29"/>
        <v>60.571428571428569</v>
      </c>
      <c r="N877" s="1058">
        <v>0</v>
      </c>
      <c r="O877" s="1011" t="s">
        <v>1073</v>
      </c>
      <c r="P877" s="364">
        <f t="shared" si="28"/>
        <v>0</v>
      </c>
      <c r="Q877" s="965" t="str">
        <f>IF(ISNUMBER(P877),IF(P877=100%,"CUMPLIDA",IF(AND(ISNUMBER(L877),ISNUMBER(CGR!$P$4)), IF(L877&lt;CGR!$P$4,"INCUMPLIDA","PROCESO"), "VERIFICAR FECHA")),"SIN VALOR AVANCE")</f>
        <v>PROCESO</v>
      </c>
    </row>
    <row r="878" spans="1:17" ht="150" customHeight="1" x14ac:dyDescent="0.2">
      <c r="A878" s="987" t="s">
        <v>19</v>
      </c>
      <c r="B878" s="988" t="s">
        <v>13</v>
      </c>
      <c r="C878" s="1263"/>
      <c r="D878" s="1263"/>
      <c r="E878" s="1262"/>
      <c r="F878" s="1262" t="s">
        <v>1143</v>
      </c>
      <c r="G878" s="362" t="s">
        <v>806</v>
      </c>
      <c r="H878" s="362" t="s">
        <v>806</v>
      </c>
      <c r="I878" s="962" t="s">
        <v>107</v>
      </c>
      <c r="J878" s="967">
        <v>1</v>
      </c>
      <c r="K878" s="1060">
        <v>45231</v>
      </c>
      <c r="L878" s="1060">
        <v>45747</v>
      </c>
      <c r="M878" s="964">
        <f t="shared" si="29"/>
        <v>73.714285714285708</v>
      </c>
      <c r="N878" s="1058">
        <v>0</v>
      </c>
      <c r="O878" s="1011" t="s">
        <v>899</v>
      </c>
      <c r="P878" s="364">
        <f t="shared" si="28"/>
        <v>0</v>
      </c>
      <c r="Q878" s="965" t="str">
        <f>IF(ISNUMBER(P878),IF(P878=100%,"CUMPLIDA",IF(AND(ISNUMBER(L878),ISNUMBER(CGR!$P$4)), IF(L878&lt;CGR!$P$4,"INCUMPLIDA","PROCESO"), "VERIFICAR FECHA")),"SIN VALOR AVANCE")</f>
        <v>PROCESO</v>
      </c>
    </row>
    <row r="879" spans="1:17" ht="330.75" x14ac:dyDescent="0.2">
      <c r="A879" s="987" t="s">
        <v>19</v>
      </c>
      <c r="B879" s="988" t="s">
        <v>13</v>
      </c>
      <c r="C879" s="1263"/>
      <c r="D879" s="1263"/>
      <c r="E879" s="1262"/>
      <c r="F879" s="1262" t="s">
        <v>1143</v>
      </c>
      <c r="G879" s="362" t="s">
        <v>807</v>
      </c>
      <c r="H879" s="362" t="s">
        <v>807</v>
      </c>
      <c r="I879" s="962" t="s">
        <v>531</v>
      </c>
      <c r="J879" s="967">
        <v>1</v>
      </c>
      <c r="K879" s="1060">
        <v>45231</v>
      </c>
      <c r="L879" s="1060">
        <v>45808</v>
      </c>
      <c r="M879" s="964">
        <f t="shared" si="29"/>
        <v>82.428571428571431</v>
      </c>
      <c r="N879" s="1058">
        <v>0</v>
      </c>
      <c r="O879" s="1011" t="s">
        <v>1072</v>
      </c>
      <c r="P879" s="364">
        <f t="shared" si="28"/>
        <v>0</v>
      </c>
      <c r="Q879" s="965" t="str">
        <f>IF(ISNUMBER(P879),IF(P879=100%,"CUMPLIDA",IF(AND(ISNUMBER(L879),ISNUMBER(CGR!$P$4)), IF(L879&lt;CGR!$P$4,"INCUMPLIDA","PROCESO"), "VERIFICAR FECHA")),"SIN VALOR AVANCE")</f>
        <v>PROCESO</v>
      </c>
    </row>
    <row r="880" spans="1:17" ht="150" customHeight="1" x14ac:dyDescent="0.2">
      <c r="A880" s="987" t="s">
        <v>19</v>
      </c>
      <c r="B880" s="988" t="s">
        <v>13</v>
      </c>
      <c r="C880" s="1263"/>
      <c r="D880" s="1263"/>
      <c r="E880" s="1262"/>
      <c r="F880" s="1262" t="s">
        <v>1143</v>
      </c>
      <c r="G880" s="362" t="s">
        <v>110</v>
      </c>
      <c r="H880" s="362" t="s">
        <v>111</v>
      </c>
      <c r="I880" s="962" t="s">
        <v>112</v>
      </c>
      <c r="J880" s="967">
        <v>12</v>
      </c>
      <c r="K880" s="1060">
        <v>46024</v>
      </c>
      <c r="L880" s="1060">
        <v>47118</v>
      </c>
      <c r="M880" s="964">
        <f t="shared" si="29"/>
        <v>156.28571428571428</v>
      </c>
      <c r="N880" s="1058">
        <v>0</v>
      </c>
      <c r="O880" s="1011" t="s">
        <v>899</v>
      </c>
      <c r="P880" s="364">
        <f t="shared" si="28"/>
        <v>0</v>
      </c>
      <c r="Q880" s="965" t="str">
        <f>IF(ISNUMBER(P880),IF(P880=100%,"CUMPLIDA",IF(AND(ISNUMBER(L880),ISNUMBER(CGR!$P$4)), IF(L880&lt;CGR!$P$4,"INCUMPLIDA","PROCESO"), "VERIFICAR FECHA")),"SIN VALOR AVANCE")</f>
        <v>PROCESO</v>
      </c>
    </row>
    <row r="881" spans="1:17" ht="150" customHeight="1" x14ac:dyDescent="0.2">
      <c r="A881" s="987" t="s">
        <v>19</v>
      </c>
      <c r="B881" s="988" t="s">
        <v>13</v>
      </c>
      <c r="C881" s="1263" t="s">
        <v>1059</v>
      </c>
      <c r="D881" s="1263" t="s">
        <v>1060</v>
      </c>
      <c r="E881" s="1262"/>
      <c r="F881" s="1262" t="s">
        <v>1143</v>
      </c>
      <c r="G881" s="362" t="s">
        <v>114</v>
      </c>
      <c r="H881" s="362" t="s">
        <v>115</v>
      </c>
      <c r="I881" s="962" t="s">
        <v>116</v>
      </c>
      <c r="J881" s="967">
        <v>1</v>
      </c>
      <c r="K881" s="1060">
        <v>46024</v>
      </c>
      <c r="L881" s="1060">
        <v>47118</v>
      </c>
      <c r="M881" s="964">
        <f t="shared" si="29"/>
        <v>156.28571428571428</v>
      </c>
      <c r="N881" s="1058">
        <v>0</v>
      </c>
      <c r="O881" s="1011" t="s">
        <v>1073</v>
      </c>
      <c r="P881" s="364">
        <f t="shared" si="28"/>
        <v>0</v>
      </c>
      <c r="Q881" s="965" t="str">
        <f>IF(ISNUMBER(P881),IF(P881=100%,"CUMPLIDA",IF(AND(ISNUMBER(L881),ISNUMBER(CGR!$P$4)), IF(L881&lt;CGR!$P$4,"INCUMPLIDA","PROCESO"), "VERIFICAR FECHA")),"SIN VALOR AVANCE")</f>
        <v>PROCESO</v>
      </c>
    </row>
    <row r="882" spans="1:17" ht="330.75" x14ac:dyDescent="0.2">
      <c r="A882" s="987" t="s">
        <v>19</v>
      </c>
      <c r="B882" s="988" t="s">
        <v>13</v>
      </c>
      <c r="C882" s="1263" t="s">
        <v>1059</v>
      </c>
      <c r="D882" s="1263" t="s">
        <v>1060</v>
      </c>
      <c r="E882" s="1262"/>
      <c r="F882" s="1262" t="s">
        <v>1143</v>
      </c>
      <c r="G882" s="362" t="s">
        <v>117</v>
      </c>
      <c r="H882" s="362" t="s">
        <v>118</v>
      </c>
      <c r="I882" s="962" t="s">
        <v>119</v>
      </c>
      <c r="J882" s="967">
        <v>2</v>
      </c>
      <c r="K882" s="1060">
        <v>46024</v>
      </c>
      <c r="L882" s="1060">
        <v>47118</v>
      </c>
      <c r="M882" s="964">
        <f t="shared" si="29"/>
        <v>156.28571428571428</v>
      </c>
      <c r="N882" s="1058">
        <v>0</v>
      </c>
      <c r="O882" s="1011" t="s">
        <v>1072</v>
      </c>
      <c r="P882" s="364">
        <f t="shared" si="28"/>
        <v>0</v>
      </c>
      <c r="Q882" s="965" t="str">
        <f>IF(ISNUMBER(P882),IF(P882=100%,"CUMPLIDA",IF(AND(ISNUMBER(L882),ISNUMBER(CGR!$P$4)), IF(L882&lt;CGR!$P$4,"INCUMPLIDA","PROCESO"), "VERIFICAR FECHA")),"SIN VALOR AVANCE")</f>
        <v>PROCESO</v>
      </c>
    </row>
    <row r="883" spans="1:17" ht="150" customHeight="1" x14ac:dyDescent="0.2">
      <c r="A883" s="987" t="s">
        <v>19</v>
      </c>
      <c r="B883" s="988" t="s">
        <v>13</v>
      </c>
      <c r="C883" s="1263" t="s">
        <v>1059</v>
      </c>
      <c r="D883" s="1263" t="s">
        <v>1060</v>
      </c>
      <c r="E883" s="1262"/>
      <c r="F883" s="1262" t="s">
        <v>1143</v>
      </c>
      <c r="G883" s="362" t="s">
        <v>1074</v>
      </c>
      <c r="H883" s="362" t="s">
        <v>1075</v>
      </c>
      <c r="I883" s="962" t="s">
        <v>1076</v>
      </c>
      <c r="J883" s="963">
        <v>1</v>
      </c>
      <c r="K883" s="1057">
        <v>44927</v>
      </c>
      <c r="L883" s="1057">
        <v>45016</v>
      </c>
      <c r="M883" s="964">
        <f t="shared" si="29"/>
        <v>12.714285714285714</v>
      </c>
      <c r="N883" s="1058">
        <v>1</v>
      </c>
      <c r="O883" s="962" t="s">
        <v>1145</v>
      </c>
      <c r="P883" s="364">
        <f t="shared" ref="P883:P946" si="30">N883/J883</f>
        <v>1</v>
      </c>
      <c r="Q883" s="965" t="str">
        <f>IF(ISNUMBER(P883),IF(P883=100%,"CUMPLIDA",IF(AND(ISNUMBER(L883),ISNUMBER(CGR!$P$4)), IF(L883&lt;CGR!$P$4,"INCUMPLIDA","PROCESO"), "VERIFICAR FECHA")),"SIN VALOR AVANCE")</f>
        <v>CUMPLIDA</v>
      </c>
    </row>
    <row r="884" spans="1:17" ht="225.75" x14ac:dyDescent="0.2">
      <c r="A884" s="987" t="s">
        <v>19</v>
      </c>
      <c r="B884" s="988" t="s">
        <v>13</v>
      </c>
      <c r="C884" s="1263" t="s">
        <v>1059</v>
      </c>
      <c r="D884" s="1263" t="s">
        <v>1060</v>
      </c>
      <c r="E884" s="1262"/>
      <c r="F884" s="1262" t="s">
        <v>1143</v>
      </c>
      <c r="G884" s="362" t="s">
        <v>1074</v>
      </c>
      <c r="H884" s="362" t="s">
        <v>1115</v>
      </c>
      <c r="I884" s="962" t="s">
        <v>697</v>
      </c>
      <c r="J884" s="963">
        <v>1</v>
      </c>
      <c r="K884" s="1057">
        <v>45017</v>
      </c>
      <c r="L884" s="1057">
        <v>45138</v>
      </c>
      <c r="M884" s="964">
        <f t="shared" si="29"/>
        <v>17.285714285714285</v>
      </c>
      <c r="N884" s="1058">
        <v>1</v>
      </c>
      <c r="O884" s="962" t="s">
        <v>1146</v>
      </c>
      <c r="P884" s="364">
        <f t="shared" si="30"/>
        <v>1</v>
      </c>
      <c r="Q884" s="965" t="str">
        <f>IF(ISNUMBER(P884),IF(P884=100%,"CUMPLIDA",IF(AND(ISNUMBER(L884),ISNUMBER(CGR!$P$4)), IF(L884&lt;CGR!$P$4,"INCUMPLIDA","PROCESO"), "VERIFICAR FECHA")),"SIN VALOR AVANCE")</f>
        <v>CUMPLIDA</v>
      </c>
    </row>
    <row r="885" spans="1:17" ht="150" customHeight="1" x14ac:dyDescent="0.2">
      <c r="A885" s="987" t="s">
        <v>19</v>
      </c>
      <c r="B885" s="988" t="s">
        <v>13</v>
      </c>
      <c r="C885" s="1263" t="s">
        <v>1059</v>
      </c>
      <c r="D885" s="1263" t="s">
        <v>1060</v>
      </c>
      <c r="E885" s="1262"/>
      <c r="F885" s="1262" t="s">
        <v>1143</v>
      </c>
      <c r="G885" s="362" t="s">
        <v>1117</v>
      </c>
      <c r="H885" s="362" t="s">
        <v>1118</v>
      </c>
      <c r="I885" s="962" t="s">
        <v>697</v>
      </c>
      <c r="J885" s="963">
        <v>12</v>
      </c>
      <c r="K885" s="1057">
        <v>44958</v>
      </c>
      <c r="L885" s="1057">
        <v>45323</v>
      </c>
      <c r="M885" s="964">
        <f t="shared" si="29"/>
        <v>52.142857142857146</v>
      </c>
      <c r="N885" s="1058">
        <v>12</v>
      </c>
      <c r="O885" s="962" t="s">
        <v>1082</v>
      </c>
      <c r="P885" s="364">
        <f t="shared" si="30"/>
        <v>1</v>
      </c>
      <c r="Q885" s="965" t="str">
        <f>IF(ISNUMBER(P885),IF(P885=100%,"CUMPLIDA",IF(AND(ISNUMBER(L885),ISNUMBER(CGR!$P$4)), IF(L885&lt;CGR!$P$4,"INCUMPLIDA","PROCESO"), "VERIFICAR FECHA")),"SIN VALOR AVANCE")</f>
        <v>CUMPLIDA</v>
      </c>
    </row>
    <row r="886" spans="1:17" ht="150" customHeight="1" x14ac:dyDescent="0.2">
      <c r="A886" s="987" t="s">
        <v>19</v>
      </c>
      <c r="B886" s="988" t="s">
        <v>13</v>
      </c>
      <c r="C886" s="1263" t="s">
        <v>1059</v>
      </c>
      <c r="D886" s="1263" t="s">
        <v>1060</v>
      </c>
      <c r="E886" s="1262"/>
      <c r="F886" s="1262" t="s">
        <v>1143</v>
      </c>
      <c r="G886" s="362" t="s">
        <v>1120</v>
      </c>
      <c r="H886" s="362" t="s">
        <v>1121</v>
      </c>
      <c r="I886" s="962" t="s">
        <v>697</v>
      </c>
      <c r="J886" s="963">
        <v>4</v>
      </c>
      <c r="K886" s="1057">
        <v>44958</v>
      </c>
      <c r="L886" s="1057">
        <v>45323</v>
      </c>
      <c r="M886" s="964">
        <f t="shared" si="29"/>
        <v>52.142857142857146</v>
      </c>
      <c r="N886" s="1058">
        <v>4</v>
      </c>
      <c r="O886" s="962" t="s">
        <v>1119</v>
      </c>
      <c r="P886" s="364">
        <f t="shared" si="30"/>
        <v>1</v>
      </c>
      <c r="Q886" s="965" t="str">
        <f>IF(ISNUMBER(P886),IF(P886=100%,"CUMPLIDA",IF(AND(ISNUMBER(L886),ISNUMBER(CGR!$P$4)), IF(L886&lt;CGR!$P$4,"INCUMPLIDA","PROCESO"), "VERIFICAR FECHA")),"SIN VALOR AVANCE")</f>
        <v>CUMPLIDA</v>
      </c>
    </row>
    <row r="887" spans="1:17" ht="150" customHeight="1" x14ac:dyDescent="0.2">
      <c r="A887" s="987" t="s">
        <v>19</v>
      </c>
      <c r="B887" s="988" t="s">
        <v>13</v>
      </c>
      <c r="C887" s="1263" t="s">
        <v>1059</v>
      </c>
      <c r="D887" s="1263" t="s">
        <v>1060</v>
      </c>
      <c r="E887" s="1262"/>
      <c r="F887" s="1262" t="s">
        <v>1143</v>
      </c>
      <c r="G887" s="362" t="s">
        <v>1085</v>
      </c>
      <c r="H887" s="362" t="s">
        <v>1086</v>
      </c>
      <c r="I887" s="962" t="s">
        <v>697</v>
      </c>
      <c r="J887" s="963">
        <v>1</v>
      </c>
      <c r="K887" s="1057">
        <v>44958</v>
      </c>
      <c r="L887" s="1057">
        <v>44985</v>
      </c>
      <c r="M887" s="964">
        <f t="shared" si="29"/>
        <v>3.8571428571428572</v>
      </c>
      <c r="N887" s="1058">
        <v>1</v>
      </c>
      <c r="O887" s="962" t="s">
        <v>1119</v>
      </c>
      <c r="P887" s="364">
        <f t="shared" si="30"/>
        <v>1</v>
      </c>
      <c r="Q887" s="965" t="str">
        <f>IF(ISNUMBER(P887),IF(P887=100%,"CUMPLIDA",IF(AND(ISNUMBER(L887),ISNUMBER(CGR!$P$4)), IF(L887&lt;CGR!$P$4,"INCUMPLIDA","PROCESO"), "VERIFICAR FECHA")),"SIN VALOR AVANCE")</f>
        <v>CUMPLIDA</v>
      </c>
    </row>
    <row r="888" spans="1:17" ht="180.75" customHeight="1" x14ac:dyDescent="0.2">
      <c r="A888" s="987" t="s">
        <v>19</v>
      </c>
      <c r="B888" s="988" t="s">
        <v>13</v>
      </c>
      <c r="C888" s="1263" t="s">
        <v>1059</v>
      </c>
      <c r="D888" s="1263" t="s">
        <v>1060</v>
      </c>
      <c r="E888" s="1262" t="s">
        <v>1147</v>
      </c>
      <c r="F888" s="1262" t="s">
        <v>1148</v>
      </c>
      <c r="G888" s="362" t="s">
        <v>1112</v>
      </c>
      <c r="H888" s="362" t="s">
        <v>1068</v>
      </c>
      <c r="I888" s="962" t="s">
        <v>1069</v>
      </c>
      <c r="J888" s="963">
        <v>3</v>
      </c>
      <c r="K888" s="1057">
        <v>44958</v>
      </c>
      <c r="L888" s="1057">
        <v>45323</v>
      </c>
      <c r="M888" s="964">
        <f t="shared" si="29"/>
        <v>52.142857142857146</v>
      </c>
      <c r="N888" s="1058">
        <v>3</v>
      </c>
      <c r="O888" s="962" t="s">
        <v>1149</v>
      </c>
      <c r="P888" s="364">
        <f t="shared" si="30"/>
        <v>1</v>
      </c>
      <c r="Q888" s="965" t="str">
        <f>IF(ISNUMBER(P888),IF(P888=100%,"CUMPLIDA",IF(AND(ISNUMBER(L888),ISNUMBER(CGR!$P$4)), IF(L888&lt;CGR!$P$4,"INCUMPLIDA","PROCESO"), "VERIFICAR FECHA")),"SIN VALOR AVANCE")</f>
        <v>CUMPLIDA</v>
      </c>
    </row>
    <row r="889" spans="1:17" ht="135.75" x14ac:dyDescent="0.2">
      <c r="A889" s="987" t="s">
        <v>19</v>
      </c>
      <c r="B889" s="988" t="s">
        <v>13</v>
      </c>
      <c r="C889" s="1263"/>
      <c r="D889" s="1263"/>
      <c r="E889" s="1262"/>
      <c r="F889" s="1262" t="s">
        <v>1148</v>
      </c>
      <c r="G889" s="1262" t="s">
        <v>1071</v>
      </c>
      <c r="H889" s="1008" t="s">
        <v>682</v>
      </c>
      <c r="I889" s="962" t="s">
        <v>683</v>
      </c>
      <c r="J889" s="963">
        <v>1</v>
      </c>
      <c r="K889" s="1057">
        <v>45231</v>
      </c>
      <c r="L889" s="1057">
        <v>45504</v>
      </c>
      <c r="M889" s="964">
        <f t="shared" si="29"/>
        <v>39</v>
      </c>
      <c r="N889" s="1058">
        <v>1</v>
      </c>
      <c r="O889" s="1011" t="s">
        <v>802</v>
      </c>
      <c r="P889" s="364">
        <f t="shared" si="30"/>
        <v>1</v>
      </c>
      <c r="Q889" s="965" t="str">
        <f>IF(ISNUMBER(P889),IF(P889=100%,"CUMPLIDA",IF(AND(ISNUMBER(L889),ISNUMBER(CGR!$P$4)), IF(L889&lt;CGR!$P$4,"INCUMPLIDA","PROCESO"), "VERIFICAR FECHA")),"SIN VALOR AVANCE")</f>
        <v>CUMPLIDA</v>
      </c>
    </row>
    <row r="890" spans="1:17" ht="330.75" x14ac:dyDescent="0.2">
      <c r="A890" s="987" t="s">
        <v>19</v>
      </c>
      <c r="B890" s="988" t="s">
        <v>13</v>
      </c>
      <c r="C890" s="1263"/>
      <c r="D890" s="1263"/>
      <c r="E890" s="1262"/>
      <c r="F890" s="1262" t="s">
        <v>1148</v>
      </c>
      <c r="G890" s="1262"/>
      <c r="H890" s="1008" t="s">
        <v>685</v>
      </c>
      <c r="I890" s="962" t="s">
        <v>686</v>
      </c>
      <c r="J890" s="963">
        <v>1</v>
      </c>
      <c r="K890" s="1057">
        <v>45231</v>
      </c>
      <c r="L890" s="1057">
        <v>45504</v>
      </c>
      <c r="M890" s="964">
        <f t="shared" si="29"/>
        <v>39</v>
      </c>
      <c r="N890" s="1058">
        <v>1</v>
      </c>
      <c r="O890" s="1011" t="s">
        <v>1072</v>
      </c>
      <c r="P890" s="364">
        <f t="shared" si="30"/>
        <v>1</v>
      </c>
      <c r="Q890" s="965" t="str">
        <f>IF(ISNUMBER(P890),IF(P890=100%,"CUMPLIDA",IF(AND(ISNUMBER(L890),ISNUMBER(CGR!$P$4)), IF(L890&lt;CGR!$P$4,"INCUMPLIDA","PROCESO"), "VERIFICAR FECHA")),"SIN VALOR AVANCE")</f>
        <v>CUMPLIDA</v>
      </c>
    </row>
    <row r="891" spans="1:17" ht="210.75" x14ac:dyDescent="0.2">
      <c r="A891" s="987" t="s">
        <v>19</v>
      </c>
      <c r="B891" s="988" t="s">
        <v>13</v>
      </c>
      <c r="C891" s="1263"/>
      <c r="D891" s="1263"/>
      <c r="E891" s="1262"/>
      <c r="F891" s="1262" t="s">
        <v>1148</v>
      </c>
      <c r="G891" s="362" t="s">
        <v>97</v>
      </c>
      <c r="H891" s="362" t="s">
        <v>98</v>
      </c>
      <c r="I891" s="962" t="s">
        <v>99</v>
      </c>
      <c r="J891" s="967">
        <v>1</v>
      </c>
      <c r="K891" s="1060">
        <v>45323</v>
      </c>
      <c r="L891" s="1060">
        <v>45747</v>
      </c>
      <c r="M891" s="964">
        <f t="shared" si="29"/>
        <v>60.571428571428569</v>
      </c>
      <c r="N891" s="1058">
        <v>0</v>
      </c>
      <c r="O891" s="1011" t="s">
        <v>1114</v>
      </c>
      <c r="P891" s="364">
        <f t="shared" si="30"/>
        <v>0</v>
      </c>
      <c r="Q891" s="965" t="str">
        <f>IF(ISNUMBER(P891),IF(P891=100%,"CUMPLIDA",IF(AND(ISNUMBER(L891),ISNUMBER(CGR!$P$4)), IF(L891&lt;CGR!$P$4,"INCUMPLIDA","PROCESO"), "VERIFICAR FECHA")),"SIN VALOR AVANCE")</f>
        <v>PROCESO</v>
      </c>
    </row>
    <row r="892" spans="1:17" ht="135.75" x14ac:dyDescent="0.2">
      <c r="A892" s="987" t="s">
        <v>19</v>
      </c>
      <c r="B892" s="988" t="s">
        <v>13</v>
      </c>
      <c r="C892" s="1263"/>
      <c r="D892" s="1263"/>
      <c r="E892" s="1262"/>
      <c r="F892" s="1262" t="s">
        <v>1148</v>
      </c>
      <c r="G892" s="362" t="s">
        <v>101</v>
      </c>
      <c r="H892" s="362" t="s">
        <v>101</v>
      </c>
      <c r="I892" s="962" t="s">
        <v>102</v>
      </c>
      <c r="J892" s="967">
        <v>1</v>
      </c>
      <c r="K892" s="1060">
        <v>45323</v>
      </c>
      <c r="L892" s="1060">
        <v>45747</v>
      </c>
      <c r="M892" s="964">
        <f t="shared" si="29"/>
        <v>60.571428571428569</v>
      </c>
      <c r="N892" s="1058">
        <v>0</v>
      </c>
      <c r="O892" s="1011" t="s">
        <v>899</v>
      </c>
      <c r="P892" s="364">
        <f t="shared" si="30"/>
        <v>0</v>
      </c>
      <c r="Q892" s="965" t="str">
        <f>IF(ISNUMBER(P892),IF(P892=100%,"CUMPLIDA",IF(AND(ISNUMBER(L892),ISNUMBER(CGR!$P$4)), IF(L892&lt;CGR!$P$4,"INCUMPLIDA","PROCESO"), "VERIFICAR FECHA")),"SIN VALOR AVANCE")</f>
        <v>PROCESO</v>
      </c>
    </row>
    <row r="893" spans="1:17" ht="135.75" x14ac:dyDescent="0.2">
      <c r="A893" s="987" t="s">
        <v>19</v>
      </c>
      <c r="B893" s="988" t="s">
        <v>13</v>
      </c>
      <c r="C893" s="1263"/>
      <c r="D893" s="1263"/>
      <c r="E893" s="1262"/>
      <c r="F893" s="1262" t="s">
        <v>1148</v>
      </c>
      <c r="G893" s="362" t="s">
        <v>237</v>
      </c>
      <c r="H893" s="362" t="s">
        <v>238</v>
      </c>
      <c r="I893" s="962" t="s">
        <v>239</v>
      </c>
      <c r="J893" s="967">
        <v>1</v>
      </c>
      <c r="K893" s="1060">
        <v>45231</v>
      </c>
      <c r="L893" s="1060">
        <v>45747</v>
      </c>
      <c r="M893" s="964">
        <f t="shared" si="29"/>
        <v>73.714285714285708</v>
      </c>
      <c r="N893" s="1058">
        <v>0</v>
      </c>
      <c r="O893" s="1011" t="s">
        <v>899</v>
      </c>
      <c r="P893" s="364">
        <f t="shared" si="30"/>
        <v>0</v>
      </c>
      <c r="Q893" s="965" t="str">
        <f>IF(ISNUMBER(P893),IF(P893=100%,"CUMPLIDA",IF(AND(ISNUMBER(L893),ISNUMBER(CGR!$P$4)), IF(L893&lt;CGR!$P$4,"INCUMPLIDA","PROCESO"), "VERIFICAR FECHA")),"SIN VALOR AVANCE")</f>
        <v>PROCESO</v>
      </c>
    </row>
    <row r="894" spans="1:17" ht="210.75" x14ac:dyDescent="0.2">
      <c r="A894" s="987" t="s">
        <v>19</v>
      </c>
      <c r="B894" s="988" t="s">
        <v>13</v>
      </c>
      <c r="C894" s="1263"/>
      <c r="D894" s="1263"/>
      <c r="E894" s="1262"/>
      <c r="F894" s="1262" t="s">
        <v>1148</v>
      </c>
      <c r="G894" s="362" t="s">
        <v>104</v>
      </c>
      <c r="H894" s="362" t="s">
        <v>104</v>
      </c>
      <c r="I894" s="962" t="s">
        <v>247</v>
      </c>
      <c r="J894" s="967">
        <v>1</v>
      </c>
      <c r="K894" s="1060">
        <v>45323</v>
      </c>
      <c r="L894" s="1060">
        <v>45747</v>
      </c>
      <c r="M894" s="964">
        <f t="shared" si="29"/>
        <v>60.571428571428569</v>
      </c>
      <c r="N894" s="1058">
        <v>0</v>
      </c>
      <c r="O894" s="1011" t="s">
        <v>1114</v>
      </c>
      <c r="P894" s="364">
        <f t="shared" si="30"/>
        <v>0</v>
      </c>
      <c r="Q894" s="965" t="str">
        <f>IF(ISNUMBER(P894),IF(P894=100%,"CUMPLIDA",IF(AND(ISNUMBER(L894),ISNUMBER(CGR!$P$4)), IF(L894&lt;CGR!$P$4,"INCUMPLIDA","PROCESO"), "VERIFICAR FECHA")),"SIN VALOR AVANCE")</f>
        <v>PROCESO</v>
      </c>
    </row>
    <row r="895" spans="1:17" ht="135.75" x14ac:dyDescent="0.2">
      <c r="A895" s="987" t="s">
        <v>19</v>
      </c>
      <c r="B895" s="988" t="s">
        <v>13</v>
      </c>
      <c r="C895" s="1263"/>
      <c r="D895" s="1263"/>
      <c r="E895" s="1262"/>
      <c r="F895" s="1262" t="s">
        <v>1148</v>
      </c>
      <c r="G895" s="362" t="s">
        <v>806</v>
      </c>
      <c r="H895" s="362" t="s">
        <v>806</v>
      </c>
      <c r="I895" s="962" t="s">
        <v>107</v>
      </c>
      <c r="J895" s="967">
        <v>1</v>
      </c>
      <c r="K895" s="1060">
        <v>45231</v>
      </c>
      <c r="L895" s="1060">
        <v>45747</v>
      </c>
      <c r="M895" s="964">
        <f t="shared" si="29"/>
        <v>73.714285714285708</v>
      </c>
      <c r="N895" s="1058">
        <v>0</v>
      </c>
      <c r="O895" s="1011" t="s">
        <v>899</v>
      </c>
      <c r="P895" s="364">
        <f t="shared" si="30"/>
        <v>0</v>
      </c>
      <c r="Q895" s="965" t="str">
        <f>IF(ISNUMBER(P895),IF(P895=100%,"CUMPLIDA",IF(AND(ISNUMBER(L895),ISNUMBER(CGR!$P$4)), IF(L895&lt;CGR!$P$4,"INCUMPLIDA","PROCESO"), "VERIFICAR FECHA")),"SIN VALOR AVANCE")</f>
        <v>PROCESO</v>
      </c>
    </row>
    <row r="896" spans="1:17" ht="330.75" x14ac:dyDescent="0.2">
      <c r="A896" s="987" t="s">
        <v>19</v>
      </c>
      <c r="B896" s="988" t="s">
        <v>13</v>
      </c>
      <c r="C896" s="1263"/>
      <c r="D896" s="1263"/>
      <c r="E896" s="1262"/>
      <c r="F896" s="1262" t="s">
        <v>1148</v>
      </c>
      <c r="G896" s="362" t="s">
        <v>807</v>
      </c>
      <c r="H896" s="362" t="s">
        <v>807</v>
      </c>
      <c r="I896" s="962" t="s">
        <v>531</v>
      </c>
      <c r="J896" s="967">
        <v>1</v>
      </c>
      <c r="K896" s="1060">
        <v>45231</v>
      </c>
      <c r="L896" s="1060">
        <v>45808</v>
      </c>
      <c r="M896" s="964">
        <f t="shared" si="29"/>
        <v>82.428571428571431</v>
      </c>
      <c r="N896" s="1058">
        <v>0</v>
      </c>
      <c r="O896" s="1011" t="s">
        <v>1072</v>
      </c>
      <c r="P896" s="364">
        <f t="shared" si="30"/>
        <v>0</v>
      </c>
      <c r="Q896" s="965" t="str">
        <f>IF(ISNUMBER(P896),IF(P896=100%,"CUMPLIDA",IF(AND(ISNUMBER(L896),ISNUMBER(CGR!$P$4)), IF(L896&lt;CGR!$P$4,"INCUMPLIDA","PROCESO"), "VERIFICAR FECHA")),"SIN VALOR AVANCE")</f>
        <v>PROCESO</v>
      </c>
    </row>
    <row r="897" spans="1:17" ht="75.75" customHeight="1" x14ac:dyDescent="0.2">
      <c r="A897" s="987" t="s">
        <v>19</v>
      </c>
      <c r="B897" s="988" t="s">
        <v>13</v>
      </c>
      <c r="C897" s="1263" t="s">
        <v>1059</v>
      </c>
      <c r="D897" s="1263" t="s">
        <v>1060</v>
      </c>
      <c r="E897" s="1262"/>
      <c r="F897" s="1262" t="s">
        <v>1148</v>
      </c>
      <c r="G897" s="362" t="s">
        <v>110</v>
      </c>
      <c r="H897" s="362" t="s">
        <v>111</v>
      </c>
      <c r="I897" s="962" t="s">
        <v>112</v>
      </c>
      <c r="J897" s="967">
        <v>12</v>
      </c>
      <c r="K897" s="1060">
        <v>46024</v>
      </c>
      <c r="L897" s="1060">
        <v>47118</v>
      </c>
      <c r="M897" s="964">
        <f t="shared" si="29"/>
        <v>156.28571428571428</v>
      </c>
      <c r="N897" s="1058">
        <v>0</v>
      </c>
      <c r="O897" s="1011" t="s">
        <v>899</v>
      </c>
      <c r="P897" s="364">
        <f t="shared" si="30"/>
        <v>0</v>
      </c>
      <c r="Q897" s="965" t="str">
        <f>IF(ISNUMBER(P897),IF(P897=100%,"CUMPLIDA",IF(AND(ISNUMBER(L897),ISNUMBER(CGR!$P$4)), IF(L897&lt;CGR!$P$4,"INCUMPLIDA","PROCESO"), "VERIFICAR FECHA")),"SIN VALOR AVANCE")</f>
        <v>PROCESO</v>
      </c>
    </row>
    <row r="898" spans="1:17" ht="210.75" x14ac:dyDescent="0.2">
      <c r="A898" s="987" t="s">
        <v>19</v>
      </c>
      <c r="B898" s="988" t="s">
        <v>13</v>
      </c>
      <c r="C898" s="1263" t="s">
        <v>1059</v>
      </c>
      <c r="D898" s="1263" t="s">
        <v>1060</v>
      </c>
      <c r="E898" s="1262"/>
      <c r="F898" s="1262" t="s">
        <v>1148</v>
      </c>
      <c r="G898" s="362" t="s">
        <v>114</v>
      </c>
      <c r="H898" s="362" t="s">
        <v>115</v>
      </c>
      <c r="I898" s="962" t="s">
        <v>116</v>
      </c>
      <c r="J898" s="967">
        <v>1</v>
      </c>
      <c r="K898" s="1060">
        <v>46024</v>
      </c>
      <c r="L898" s="1060">
        <v>47118</v>
      </c>
      <c r="M898" s="964">
        <f t="shared" si="29"/>
        <v>156.28571428571428</v>
      </c>
      <c r="N898" s="1058">
        <v>0</v>
      </c>
      <c r="O898" s="1011" t="s">
        <v>1114</v>
      </c>
      <c r="P898" s="364">
        <f t="shared" si="30"/>
        <v>0</v>
      </c>
      <c r="Q898" s="965" t="str">
        <f>IF(ISNUMBER(P898),IF(P898=100%,"CUMPLIDA",IF(AND(ISNUMBER(L898),ISNUMBER(CGR!$P$4)), IF(L898&lt;CGR!$P$4,"INCUMPLIDA","PROCESO"), "VERIFICAR FECHA")),"SIN VALOR AVANCE")</f>
        <v>PROCESO</v>
      </c>
    </row>
    <row r="899" spans="1:17" ht="330.75" x14ac:dyDescent="0.2">
      <c r="A899" s="987" t="s">
        <v>19</v>
      </c>
      <c r="B899" s="988" t="s">
        <v>13</v>
      </c>
      <c r="C899" s="1263" t="s">
        <v>1059</v>
      </c>
      <c r="D899" s="1263" t="s">
        <v>1060</v>
      </c>
      <c r="E899" s="1262"/>
      <c r="F899" s="1262" t="s">
        <v>1148</v>
      </c>
      <c r="G899" s="362" t="s">
        <v>117</v>
      </c>
      <c r="H899" s="362" t="s">
        <v>118</v>
      </c>
      <c r="I899" s="962" t="s">
        <v>119</v>
      </c>
      <c r="J899" s="967">
        <v>2</v>
      </c>
      <c r="K899" s="1060">
        <v>46024</v>
      </c>
      <c r="L899" s="1060">
        <v>47118</v>
      </c>
      <c r="M899" s="964">
        <f t="shared" si="29"/>
        <v>156.28571428571428</v>
      </c>
      <c r="N899" s="1058">
        <v>0</v>
      </c>
      <c r="O899" s="1011" t="s">
        <v>1072</v>
      </c>
      <c r="P899" s="364">
        <f t="shared" si="30"/>
        <v>0</v>
      </c>
      <c r="Q899" s="965" t="str">
        <f>IF(ISNUMBER(P899),IF(P899=100%,"CUMPLIDA",IF(AND(ISNUMBER(L899),ISNUMBER(CGR!$P$4)), IF(L899&lt;CGR!$P$4,"INCUMPLIDA","PROCESO"), "VERIFICAR FECHA")),"SIN VALOR AVANCE")</f>
        <v>PROCESO</v>
      </c>
    </row>
    <row r="900" spans="1:17" ht="135.75" x14ac:dyDescent="0.2">
      <c r="A900" s="987" t="s">
        <v>19</v>
      </c>
      <c r="B900" s="988" t="s">
        <v>13</v>
      </c>
      <c r="C900" s="1263" t="s">
        <v>1059</v>
      </c>
      <c r="D900" s="1263" t="s">
        <v>1060</v>
      </c>
      <c r="E900" s="1262"/>
      <c r="F900" s="1262" t="s">
        <v>1148</v>
      </c>
      <c r="G900" s="362" t="s">
        <v>1150</v>
      </c>
      <c r="H900" s="362" t="s">
        <v>1075</v>
      </c>
      <c r="I900" s="962" t="s">
        <v>1076</v>
      </c>
      <c r="J900" s="963">
        <v>1</v>
      </c>
      <c r="K900" s="1057">
        <v>44927</v>
      </c>
      <c r="L900" s="1057">
        <v>45016</v>
      </c>
      <c r="M900" s="964">
        <f t="shared" si="29"/>
        <v>12.714285714285714</v>
      </c>
      <c r="N900" s="1058">
        <v>1</v>
      </c>
      <c r="O900" s="962" t="s">
        <v>1082</v>
      </c>
      <c r="P900" s="364">
        <f t="shared" si="30"/>
        <v>1</v>
      </c>
      <c r="Q900" s="965" t="str">
        <f>IF(ISNUMBER(P900),IF(P900=100%,"CUMPLIDA",IF(AND(ISNUMBER(L900),ISNUMBER(CGR!$P$4)), IF(L900&lt;CGR!$P$4,"INCUMPLIDA","PROCESO"), "VERIFICAR FECHA")),"SIN VALOR AVANCE")</f>
        <v>CUMPLIDA</v>
      </c>
    </row>
    <row r="901" spans="1:17" ht="225.75" x14ac:dyDescent="0.2">
      <c r="A901" s="987" t="s">
        <v>19</v>
      </c>
      <c r="B901" s="988" t="s">
        <v>13</v>
      </c>
      <c r="C901" s="1263" t="s">
        <v>1059</v>
      </c>
      <c r="D901" s="1263" t="s">
        <v>1060</v>
      </c>
      <c r="E901" s="1262"/>
      <c r="F901" s="1262" t="s">
        <v>1148</v>
      </c>
      <c r="G901" s="362" t="s">
        <v>1150</v>
      </c>
      <c r="H901" s="362" t="s">
        <v>1151</v>
      </c>
      <c r="I901" s="962" t="s">
        <v>697</v>
      </c>
      <c r="J901" s="963">
        <v>1</v>
      </c>
      <c r="K901" s="1057">
        <v>45017</v>
      </c>
      <c r="L901" s="1057">
        <v>45138</v>
      </c>
      <c r="M901" s="964">
        <f t="shared" si="29"/>
        <v>17.285714285714285</v>
      </c>
      <c r="N901" s="1058">
        <v>1</v>
      </c>
      <c r="O901" s="962" t="s">
        <v>1152</v>
      </c>
      <c r="P901" s="364">
        <f t="shared" si="30"/>
        <v>1</v>
      </c>
      <c r="Q901" s="965" t="str">
        <f>IF(ISNUMBER(P901),IF(P901=100%,"CUMPLIDA",IF(AND(ISNUMBER(L901),ISNUMBER(CGR!$P$4)), IF(L901&lt;CGR!$P$4,"INCUMPLIDA","PROCESO"), "VERIFICAR FECHA")),"SIN VALOR AVANCE")</f>
        <v>CUMPLIDA</v>
      </c>
    </row>
    <row r="902" spans="1:17" ht="135.75" x14ac:dyDescent="0.2">
      <c r="A902" s="987" t="s">
        <v>19</v>
      </c>
      <c r="B902" s="988" t="s">
        <v>13</v>
      </c>
      <c r="C902" s="1263" t="s">
        <v>1059</v>
      </c>
      <c r="D902" s="1263" t="s">
        <v>1060</v>
      </c>
      <c r="E902" s="1262"/>
      <c r="F902" s="1262" t="s">
        <v>1148</v>
      </c>
      <c r="G902" s="362" t="s">
        <v>1090</v>
      </c>
      <c r="H902" s="362" t="s">
        <v>1091</v>
      </c>
      <c r="I902" s="962" t="s">
        <v>697</v>
      </c>
      <c r="J902" s="963">
        <v>12</v>
      </c>
      <c r="K902" s="1057">
        <v>44958</v>
      </c>
      <c r="L902" s="1057">
        <v>45323</v>
      </c>
      <c r="M902" s="964">
        <f t="shared" si="29"/>
        <v>52.142857142857146</v>
      </c>
      <c r="N902" s="1058">
        <v>12</v>
      </c>
      <c r="O902" s="962" t="s">
        <v>1153</v>
      </c>
      <c r="P902" s="364">
        <f t="shared" si="30"/>
        <v>1</v>
      </c>
      <c r="Q902" s="965" t="str">
        <f>IF(ISNUMBER(P902),IF(P902=100%,"CUMPLIDA",IF(AND(ISNUMBER(L902),ISNUMBER(CGR!$P$4)), IF(L902&lt;CGR!$P$4,"INCUMPLIDA","PROCESO"), "VERIFICAR FECHA")),"SIN VALOR AVANCE")</f>
        <v>CUMPLIDA</v>
      </c>
    </row>
    <row r="903" spans="1:17" ht="180.75" customHeight="1" x14ac:dyDescent="0.2">
      <c r="A903" s="987" t="s">
        <v>19</v>
      </c>
      <c r="B903" s="988" t="s">
        <v>13</v>
      </c>
      <c r="C903" s="1263" t="s">
        <v>1059</v>
      </c>
      <c r="D903" s="1263" t="s">
        <v>1060</v>
      </c>
      <c r="E903" s="1262" t="s">
        <v>1154</v>
      </c>
      <c r="F903" s="1262" t="s">
        <v>1155</v>
      </c>
      <c r="G903" s="362" t="s">
        <v>1112</v>
      </c>
      <c r="H903" s="362" t="s">
        <v>1068</v>
      </c>
      <c r="I903" s="962" t="s">
        <v>1069</v>
      </c>
      <c r="J903" s="963">
        <v>3</v>
      </c>
      <c r="K903" s="1057">
        <v>44958</v>
      </c>
      <c r="L903" s="1057">
        <v>45323</v>
      </c>
      <c r="M903" s="964">
        <f t="shared" si="29"/>
        <v>52.142857142857146</v>
      </c>
      <c r="N903" s="1058">
        <v>3</v>
      </c>
      <c r="O903" s="962" t="s">
        <v>1149</v>
      </c>
      <c r="P903" s="364">
        <f t="shared" si="30"/>
        <v>1</v>
      </c>
      <c r="Q903" s="965" t="str">
        <f>IF(ISNUMBER(P903),IF(P903=100%,"CUMPLIDA",IF(AND(ISNUMBER(L903),ISNUMBER(CGR!$P$4)), IF(L903&lt;CGR!$P$4,"INCUMPLIDA","PROCESO"), "VERIFICAR FECHA")),"SIN VALOR AVANCE")</f>
        <v>CUMPLIDA</v>
      </c>
    </row>
    <row r="904" spans="1:17" ht="135.75" x14ac:dyDescent="0.2">
      <c r="A904" s="987" t="s">
        <v>19</v>
      </c>
      <c r="B904" s="988" t="s">
        <v>13</v>
      </c>
      <c r="C904" s="1263"/>
      <c r="D904" s="1263"/>
      <c r="E904" s="1262"/>
      <c r="F904" s="1262" t="s">
        <v>1155</v>
      </c>
      <c r="G904" s="1262" t="s">
        <v>1071</v>
      </c>
      <c r="H904" s="1008" t="s">
        <v>682</v>
      </c>
      <c r="I904" s="962" t="s">
        <v>683</v>
      </c>
      <c r="J904" s="963">
        <v>1</v>
      </c>
      <c r="K904" s="1057">
        <v>45231</v>
      </c>
      <c r="L904" s="1057">
        <v>45504</v>
      </c>
      <c r="M904" s="964">
        <f t="shared" si="29"/>
        <v>39</v>
      </c>
      <c r="N904" s="1058">
        <v>1</v>
      </c>
      <c r="O904" s="1011" t="s">
        <v>802</v>
      </c>
      <c r="P904" s="364">
        <f t="shared" si="30"/>
        <v>1</v>
      </c>
      <c r="Q904" s="965" t="str">
        <f>IF(ISNUMBER(P904),IF(P904=100%,"CUMPLIDA",IF(AND(ISNUMBER(L904),ISNUMBER(CGR!$P$4)), IF(L904&lt;CGR!$P$4,"INCUMPLIDA","PROCESO"), "VERIFICAR FECHA")),"SIN VALOR AVANCE")</f>
        <v>CUMPLIDA</v>
      </c>
    </row>
    <row r="905" spans="1:17" ht="330.75" x14ac:dyDescent="0.2">
      <c r="A905" s="987" t="s">
        <v>19</v>
      </c>
      <c r="B905" s="988" t="s">
        <v>13</v>
      </c>
      <c r="C905" s="1263"/>
      <c r="D905" s="1263"/>
      <c r="E905" s="1262"/>
      <c r="F905" s="1262" t="s">
        <v>1155</v>
      </c>
      <c r="G905" s="1262"/>
      <c r="H905" s="1008" t="s">
        <v>685</v>
      </c>
      <c r="I905" s="962" t="s">
        <v>686</v>
      </c>
      <c r="J905" s="963">
        <v>1</v>
      </c>
      <c r="K905" s="1057">
        <v>45231</v>
      </c>
      <c r="L905" s="1057">
        <v>45504</v>
      </c>
      <c r="M905" s="964">
        <f t="shared" si="29"/>
        <v>39</v>
      </c>
      <c r="N905" s="1058">
        <v>1</v>
      </c>
      <c r="O905" s="1011" t="s">
        <v>1072</v>
      </c>
      <c r="P905" s="364">
        <f t="shared" si="30"/>
        <v>1</v>
      </c>
      <c r="Q905" s="965" t="str">
        <f>IF(ISNUMBER(P905),IF(P905=100%,"CUMPLIDA",IF(AND(ISNUMBER(L905),ISNUMBER(CGR!$P$4)), IF(L905&lt;CGR!$P$4,"INCUMPLIDA","PROCESO"), "VERIFICAR FECHA")),"SIN VALOR AVANCE")</f>
        <v>CUMPLIDA</v>
      </c>
    </row>
    <row r="906" spans="1:17" ht="195.75" x14ac:dyDescent="0.2">
      <c r="A906" s="987" t="s">
        <v>19</v>
      </c>
      <c r="B906" s="988" t="s">
        <v>13</v>
      </c>
      <c r="C906" s="1263"/>
      <c r="D906" s="1263"/>
      <c r="E906" s="1262"/>
      <c r="F906" s="1262" t="s">
        <v>1155</v>
      </c>
      <c r="G906" s="362" t="s">
        <v>97</v>
      </c>
      <c r="H906" s="362" t="s">
        <v>98</v>
      </c>
      <c r="I906" s="962" t="s">
        <v>99</v>
      </c>
      <c r="J906" s="967">
        <v>1</v>
      </c>
      <c r="K906" s="1060">
        <v>45323</v>
      </c>
      <c r="L906" s="1060">
        <v>45747</v>
      </c>
      <c r="M906" s="964">
        <f t="shared" si="29"/>
        <v>60.571428571428569</v>
      </c>
      <c r="N906" s="1058">
        <v>0</v>
      </c>
      <c r="O906" s="1011" t="s">
        <v>1073</v>
      </c>
      <c r="P906" s="364">
        <f t="shared" si="30"/>
        <v>0</v>
      </c>
      <c r="Q906" s="965" t="str">
        <f>IF(ISNUMBER(P906),IF(P906=100%,"CUMPLIDA",IF(AND(ISNUMBER(L906),ISNUMBER(CGR!$P$4)), IF(L906&lt;CGR!$P$4,"INCUMPLIDA","PROCESO"), "VERIFICAR FECHA")),"SIN VALOR AVANCE")</f>
        <v>PROCESO</v>
      </c>
    </row>
    <row r="907" spans="1:17" ht="135.75" x14ac:dyDescent="0.2">
      <c r="A907" s="987" t="s">
        <v>19</v>
      </c>
      <c r="B907" s="988" t="s">
        <v>13</v>
      </c>
      <c r="C907" s="1263"/>
      <c r="D907" s="1263"/>
      <c r="E907" s="1262"/>
      <c r="F907" s="1262" t="s">
        <v>1155</v>
      </c>
      <c r="G907" s="362" t="s">
        <v>101</v>
      </c>
      <c r="H907" s="362" t="s">
        <v>101</v>
      </c>
      <c r="I907" s="962" t="s">
        <v>102</v>
      </c>
      <c r="J907" s="967">
        <v>1</v>
      </c>
      <c r="K907" s="1060">
        <v>45323</v>
      </c>
      <c r="L907" s="1060">
        <v>45747</v>
      </c>
      <c r="M907" s="964">
        <f t="shared" si="29"/>
        <v>60.571428571428569</v>
      </c>
      <c r="N907" s="1058">
        <v>0</v>
      </c>
      <c r="O907" s="1011" t="s">
        <v>1156</v>
      </c>
      <c r="P907" s="364">
        <f t="shared" si="30"/>
        <v>0</v>
      </c>
      <c r="Q907" s="965" t="str">
        <f>IF(ISNUMBER(P907),IF(P907=100%,"CUMPLIDA",IF(AND(ISNUMBER(L907),ISNUMBER(CGR!$P$4)), IF(L907&lt;CGR!$P$4,"INCUMPLIDA","PROCESO"), "VERIFICAR FECHA")),"SIN VALOR AVANCE")</f>
        <v>PROCESO</v>
      </c>
    </row>
    <row r="908" spans="1:17" ht="135.75" x14ac:dyDescent="0.2">
      <c r="A908" s="987" t="s">
        <v>19</v>
      </c>
      <c r="B908" s="988" t="s">
        <v>13</v>
      </c>
      <c r="C908" s="1263"/>
      <c r="D908" s="1263"/>
      <c r="E908" s="1262"/>
      <c r="F908" s="1262" t="s">
        <v>1155</v>
      </c>
      <c r="G908" s="362" t="s">
        <v>237</v>
      </c>
      <c r="H908" s="362" t="s">
        <v>238</v>
      </c>
      <c r="I908" s="962" t="s">
        <v>239</v>
      </c>
      <c r="J908" s="967">
        <v>1</v>
      </c>
      <c r="K908" s="1060">
        <v>45231</v>
      </c>
      <c r="L908" s="1060">
        <v>45747</v>
      </c>
      <c r="M908" s="964">
        <f t="shared" si="29"/>
        <v>73.714285714285708</v>
      </c>
      <c r="N908" s="1058">
        <v>0</v>
      </c>
      <c r="O908" s="1011" t="s">
        <v>1156</v>
      </c>
      <c r="P908" s="364">
        <f t="shared" si="30"/>
        <v>0</v>
      </c>
      <c r="Q908" s="965" t="str">
        <f>IF(ISNUMBER(P908),IF(P908=100%,"CUMPLIDA",IF(AND(ISNUMBER(L908),ISNUMBER(CGR!$P$4)), IF(L908&lt;CGR!$P$4,"INCUMPLIDA","PROCESO"), "VERIFICAR FECHA")),"SIN VALOR AVANCE")</f>
        <v>PROCESO</v>
      </c>
    </row>
    <row r="909" spans="1:17" ht="195.75" x14ac:dyDescent="0.2">
      <c r="A909" s="987" t="s">
        <v>19</v>
      </c>
      <c r="B909" s="988" t="s">
        <v>13</v>
      </c>
      <c r="C909" s="1263"/>
      <c r="D909" s="1263"/>
      <c r="E909" s="1262"/>
      <c r="F909" s="1262" t="s">
        <v>1155</v>
      </c>
      <c r="G909" s="362" t="s">
        <v>104</v>
      </c>
      <c r="H909" s="362" t="s">
        <v>104</v>
      </c>
      <c r="I909" s="962" t="s">
        <v>247</v>
      </c>
      <c r="J909" s="967">
        <v>1</v>
      </c>
      <c r="K909" s="1060">
        <v>45323</v>
      </c>
      <c r="L909" s="1060">
        <v>45747</v>
      </c>
      <c r="M909" s="964">
        <f t="shared" si="29"/>
        <v>60.571428571428569</v>
      </c>
      <c r="N909" s="1058">
        <v>0</v>
      </c>
      <c r="O909" s="1011" t="s">
        <v>1073</v>
      </c>
      <c r="P909" s="364">
        <f t="shared" si="30"/>
        <v>0</v>
      </c>
      <c r="Q909" s="965" t="str">
        <f>IF(ISNUMBER(P909),IF(P909=100%,"CUMPLIDA",IF(AND(ISNUMBER(L909),ISNUMBER(CGR!$P$4)), IF(L909&lt;CGR!$P$4,"INCUMPLIDA","PROCESO"), "VERIFICAR FECHA")),"SIN VALOR AVANCE")</f>
        <v>PROCESO</v>
      </c>
    </row>
    <row r="910" spans="1:17" ht="135.75" x14ac:dyDescent="0.2">
      <c r="A910" s="987" t="s">
        <v>19</v>
      </c>
      <c r="B910" s="988" t="s">
        <v>13</v>
      </c>
      <c r="C910" s="1263"/>
      <c r="D910" s="1263"/>
      <c r="E910" s="1262"/>
      <c r="F910" s="1262" t="s">
        <v>1155</v>
      </c>
      <c r="G910" s="362" t="s">
        <v>806</v>
      </c>
      <c r="H910" s="362" t="s">
        <v>806</v>
      </c>
      <c r="I910" s="962" t="s">
        <v>107</v>
      </c>
      <c r="J910" s="967">
        <v>1</v>
      </c>
      <c r="K910" s="1060">
        <v>45231</v>
      </c>
      <c r="L910" s="1060">
        <v>45747</v>
      </c>
      <c r="M910" s="964">
        <f t="shared" si="29"/>
        <v>73.714285714285708</v>
      </c>
      <c r="N910" s="1058">
        <v>0</v>
      </c>
      <c r="O910" s="1011" t="s">
        <v>1156</v>
      </c>
      <c r="P910" s="364">
        <f t="shared" si="30"/>
        <v>0</v>
      </c>
      <c r="Q910" s="965" t="str">
        <f>IF(ISNUMBER(P910),IF(P910=100%,"CUMPLIDA",IF(AND(ISNUMBER(L910),ISNUMBER(CGR!$P$4)), IF(L910&lt;CGR!$P$4,"INCUMPLIDA","PROCESO"), "VERIFICAR FECHA")),"SIN VALOR AVANCE")</f>
        <v>PROCESO</v>
      </c>
    </row>
    <row r="911" spans="1:17" ht="330.75" x14ac:dyDescent="0.2">
      <c r="A911" s="987" t="s">
        <v>19</v>
      </c>
      <c r="B911" s="988" t="s">
        <v>13</v>
      </c>
      <c r="C911" s="1263"/>
      <c r="D911" s="1263"/>
      <c r="E911" s="1262"/>
      <c r="F911" s="1262" t="s">
        <v>1155</v>
      </c>
      <c r="G911" s="362" t="s">
        <v>807</v>
      </c>
      <c r="H911" s="362" t="s">
        <v>807</v>
      </c>
      <c r="I911" s="962" t="s">
        <v>531</v>
      </c>
      <c r="J911" s="967">
        <v>1</v>
      </c>
      <c r="K911" s="1060">
        <v>45231</v>
      </c>
      <c r="L911" s="1060">
        <v>45808</v>
      </c>
      <c r="M911" s="964">
        <f t="shared" si="29"/>
        <v>82.428571428571431</v>
      </c>
      <c r="N911" s="1058">
        <v>0</v>
      </c>
      <c r="O911" s="1011" t="s">
        <v>1072</v>
      </c>
      <c r="P911" s="364">
        <f t="shared" si="30"/>
        <v>0</v>
      </c>
      <c r="Q911" s="965" t="str">
        <f>IF(ISNUMBER(P911),IF(P911=100%,"CUMPLIDA",IF(AND(ISNUMBER(L911),ISNUMBER(CGR!$P$4)), IF(L911&lt;CGR!$P$4,"INCUMPLIDA","PROCESO"), "VERIFICAR FECHA")),"SIN VALOR AVANCE")</f>
        <v>PROCESO</v>
      </c>
    </row>
    <row r="912" spans="1:17" ht="135.75" x14ac:dyDescent="0.2">
      <c r="A912" s="987" t="s">
        <v>19</v>
      </c>
      <c r="B912" s="988" t="s">
        <v>13</v>
      </c>
      <c r="C912" s="1263" t="s">
        <v>1059</v>
      </c>
      <c r="D912" s="1263" t="s">
        <v>1060</v>
      </c>
      <c r="E912" s="1262"/>
      <c r="F912" s="1262" t="s">
        <v>1155</v>
      </c>
      <c r="G912" s="362" t="s">
        <v>110</v>
      </c>
      <c r="H912" s="362" t="s">
        <v>111</v>
      </c>
      <c r="I912" s="962" t="s">
        <v>112</v>
      </c>
      <c r="J912" s="967">
        <v>12</v>
      </c>
      <c r="K912" s="1060">
        <v>46024</v>
      </c>
      <c r="L912" s="1060">
        <v>47118</v>
      </c>
      <c r="M912" s="964">
        <f t="shared" si="29"/>
        <v>156.28571428571428</v>
      </c>
      <c r="N912" s="1058">
        <v>0</v>
      </c>
      <c r="O912" s="1011" t="s">
        <v>1156</v>
      </c>
      <c r="P912" s="364">
        <f t="shared" si="30"/>
        <v>0</v>
      </c>
      <c r="Q912" s="965" t="str">
        <f>IF(ISNUMBER(P912),IF(P912=100%,"CUMPLIDA",IF(AND(ISNUMBER(L912),ISNUMBER(CGR!$P$4)), IF(L912&lt;CGR!$P$4,"INCUMPLIDA","PROCESO"), "VERIFICAR FECHA")),"SIN VALOR AVANCE")</f>
        <v>PROCESO</v>
      </c>
    </row>
    <row r="913" spans="1:17" ht="195.75" x14ac:dyDescent="0.2">
      <c r="A913" s="987" t="s">
        <v>19</v>
      </c>
      <c r="B913" s="988" t="s">
        <v>13</v>
      </c>
      <c r="C913" s="1263" t="s">
        <v>1059</v>
      </c>
      <c r="D913" s="1263" t="s">
        <v>1060</v>
      </c>
      <c r="E913" s="1262"/>
      <c r="F913" s="1262" t="s">
        <v>1155</v>
      </c>
      <c r="G913" s="362" t="s">
        <v>114</v>
      </c>
      <c r="H913" s="362" t="s">
        <v>115</v>
      </c>
      <c r="I913" s="962" t="s">
        <v>116</v>
      </c>
      <c r="J913" s="967">
        <v>1</v>
      </c>
      <c r="K913" s="1060">
        <v>46024</v>
      </c>
      <c r="L913" s="1060">
        <v>47118</v>
      </c>
      <c r="M913" s="964">
        <f t="shared" si="29"/>
        <v>156.28571428571428</v>
      </c>
      <c r="N913" s="1058">
        <v>0</v>
      </c>
      <c r="O913" s="1011" t="s">
        <v>1073</v>
      </c>
      <c r="P913" s="364">
        <f t="shared" si="30"/>
        <v>0</v>
      </c>
      <c r="Q913" s="965" t="str">
        <f>IF(ISNUMBER(P913),IF(P913=100%,"CUMPLIDA",IF(AND(ISNUMBER(L913),ISNUMBER(CGR!$P$4)), IF(L913&lt;CGR!$P$4,"INCUMPLIDA","PROCESO"), "VERIFICAR FECHA")),"SIN VALOR AVANCE")</f>
        <v>PROCESO</v>
      </c>
    </row>
    <row r="914" spans="1:17" ht="330.75" x14ac:dyDescent="0.2">
      <c r="A914" s="987" t="s">
        <v>19</v>
      </c>
      <c r="B914" s="988" t="s">
        <v>13</v>
      </c>
      <c r="C914" s="1263" t="s">
        <v>1059</v>
      </c>
      <c r="D914" s="1263" t="s">
        <v>1060</v>
      </c>
      <c r="E914" s="1262"/>
      <c r="F914" s="1262" t="s">
        <v>1155</v>
      </c>
      <c r="G914" s="362" t="s">
        <v>117</v>
      </c>
      <c r="H914" s="362" t="s">
        <v>118</v>
      </c>
      <c r="I914" s="962" t="s">
        <v>119</v>
      </c>
      <c r="J914" s="967">
        <v>2</v>
      </c>
      <c r="K914" s="1060">
        <v>46024</v>
      </c>
      <c r="L914" s="1060">
        <v>47118</v>
      </c>
      <c r="M914" s="964">
        <f t="shared" si="29"/>
        <v>156.28571428571428</v>
      </c>
      <c r="N914" s="1058">
        <v>0</v>
      </c>
      <c r="O914" s="1011" t="s">
        <v>1072</v>
      </c>
      <c r="P914" s="364">
        <f t="shared" si="30"/>
        <v>0</v>
      </c>
      <c r="Q914" s="965" t="str">
        <f>IF(ISNUMBER(P914),IF(P914=100%,"CUMPLIDA",IF(AND(ISNUMBER(L914),ISNUMBER(CGR!$P$4)), IF(L914&lt;CGR!$P$4,"INCUMPLIDA","PROCESO"), "VERIFICAR FECHA")),"SIN VALOR AVANCE")</f>
        <v>PROCESO</v>
      </c>
    </row>
    <row r="915" spans="1:17" ht="105.75" x14ac:dyDescent="0.2">
      <c r="A915" s="987" t="s">
        <v>19</v>
      </c>
      <c r="B915" s="988" t="s">
        <v>13</v>
      </c>
      <c r="C915" s="1263" t="s">
        <v>1059</v>
      </c>
      <c r="D915" s="1263" t="s">
        <v>1060</v>
      </c>
      <c r="E915" s="1262"/>
      <c r="F915" s="1262" t="s">
        <v>1155</v>
      </c>
      <c r="G915" s="362" t="s">
        <v>1150</v>
      </c>
      <c r="H915" s="362" t="s">
        <v>1075</v>
      </c>
      <c r="I915" s="962" t="s">
        <v>1076</v>
      </c>
      <c r="J915" s="963">
        <v>1</v>
      </c>
      <c r="K915" s="1057">
        <v>44927</v>
      </c>
      <c r="L915" s="1057">
        <v>45016</v>
      </c>
      <c r="M915" s="964">
        <f t="shared" si="29"/>
        <v>12.714285714285714</v>
      </c>
      <c r="N915" s="1058">
        <v>1</v>
      </c>
      <c r="O915" s="962" t="s">
        <v>1157</v>
      </c>
      <c r="P915" s="364">
        <f t="shared" si="30"/>
        <v>1</v>
      </c>
      <c r="Q915" s="965" t="str">
        <f>IF(ISNUMBER(P915),IF(P915=100%,"CUMPLIDA",IF(AND(ISNUMBER(L915),ISNUMBER(CGR!$P$4)), IF(L915&lt;CGR!$P$4,"INCUMPLIDA","PROCESO"), "VERIFICAR FECHA")),"SIN VALOR AVANCE")</f>
        <v>CUMPLIDA</v>
      </c>
    </row>
    <row r="916" spans="1:17" ht="225.75" x14ac:dyDescent="0.2">
      <c r="A916" s="987" t="s">
        <v>19</v>
      </c>
      <c r="B916" s="988" t="s">
        <v>13</v>
      </c>
      <c r="C916" s="1263" t="s">
        <v>1059</v>
      </c>
      <c r="D916" s="1263" t="s">
        <v>1060</v>
      </c>
      <c r="E916" s="1262"/>
      <c r="F916" s="1262" t="s">
        <v>1155</v>
      </c>
      <c r="G916" s="362" t="s">
        <v>1150</v>
      </c>
      <c r="H916" s="362" t="s">
        <v>1151</v>
      </c>
      <c r="I916" s="962" t="s">
        <v>697</v>
      </c>
      <c r="J916" s="963">
        <v>1</v>
      </c>
      <c r="K916" s="1057">
        <v>45017</v>
      </c>
      <c r="L916" s="1057">
        <v>45138</v>
      </c>
      <c r="M916" s="964">
        <f t="shared" si="29"/>
        <v>17.285714285714285</v>
      </c>
      <c r="N916" s="1058">
        <v>1</v>
      </c>
      <c r="O916" s="962" t="s">
        <v>1158</v>
      </c>
      <c r="P916" s="364">
        <f t="shared" si="30"/>
        <v>1</v>
      </c>
      <c r="Q916" s="965" t="str">
        <f>IF(ISNUMBER(P916),IF(P916=100%,"CUMPLIDA",IF(AND(ISNUMBER(L916),ISNUMBER(CGR!$P$4)), IF(L916&lt;CGR!$P$4,"INCUMPLIDA","PROCESO"), "VERIFICAR FECHA")),"SIN VALOR AVANCE")</f>
        <v>CUMPLIDA</v>
      </c>
    </row>
    <row r="917" spans="1:17" ht="135.75" x14ac:dyDescent="0.2">
      <c r="A917" s="987" t="s">
        <v>19</v>
      </c>
      <c r="B917" s="988" t="s">
        <v>13</v>
      </c>
      <c r="C917" s="1263" t="s">
        <v>1059</v>
      </c>
      <c r="D917" s="1263" t="s">
        <v>1060</v>
      </c>
      <c r="E917" s="1262"/>
      <c r="F917" s="1262" t="s">
        <v>1155</v>
      </c>
      <c r="G917" s="362" t="s">
        <v>1090</v>
      </c>
      <c r="H917" s="362" t="s">
        <v>1091</v>
      </c>
      <c r="I917" s="962" t="s">
        <v>1159</v>
      </c>
      <c r="J917" s="963">
        <v>12</v>
      </c>
      <c r="K917" s="1057">
        <v>44958</v>
      </c>
      <c r="L917" s="1057">
        <v>45323</v>
      </c>
      <c r="M917" s="964">
        <f t="shared" si="29"/>
        <v>52.142857142857146</v>
      </c>
      <c r="N917" s="1058">
        <v>12</v>
      </c>
      <c r="O917" s="962" t="s">
        <v>1160</v>
      </c>
      <c r="P917" s="364">
        <f t="shared" si="30"/>
        <v>1</v>
      </c>
      <c r="Q917" s="965" t="str">
        <f>IF(ISNUMBER(P917),IF(P917=100%,"CUMPLIDA",IF(AND(ISNUMBER(L917),ISNUMBER(CGR!$P$4)), IF(L917&lt;CGR!$P$4,"INCUMPLIDA","PROCESO"), "VERIFICAR FECHA")),"SIN VALOR AVANCE")</f>
        <v>CUMPLIDA</v>
      </c>
    </row>
    <row r="918" spans="1:17" ht="256.5" x14ac:dyDescent="0.2">
      <c r="A918" s="987" t="s">
        <v>19</v>
      </c>
      <c r="B918" s="988" t="s">
        <v>13</v>
      </c>
      <c r="C918" s="966" t="s">
        <v>1059</v>
      </c>
      <c r="D918" s="965" t="s">
        <v>1060</v>
      </c>
      <c r="E918" s="362" t="s">
        <v>1161</v>
      </c>
      <c r="F918" s="362" t="s">
        <v>1162</v>
      </c>
      <c r="G918" s="362" t="s">
        <v>1163</v>
      </c>
      <c r="H918" s="362" t="s">
        <v>1164</v>
      </c>
      <c r="I918" s="962" t="s">
        <v>1165</v>
      </c>
      <c r="J918" s="963">
        <v>3</v>
      </c>
      <c r="K918" s="1057">
        <v>45474</v>
      </c>
      <c r="L918" s="1057">
        <v>46022</v>
      </c>
      <c r="M918" s="964">
        <f t="shared" si="29"/>
        <v>78.285714285714292</v>
      </c>
      <c r="N918" s="1058">
        <v>1</v>
      </c>
      <c r="O918" s="962" t="s">
        <v>1166</v>
      </c>
      <c r="P918" s="364">
        <f t="shared" si="30"/>
        <v>0.33333333333333331</v>
      </c>
      <c r="Q918" s="965" t="str">
        <f>IF(ISNUMBER(P918),IF(P918=100%,"CUMPLIDA",IF(AND(ISNUMBER(L918),ISNUMBER(CGR!$P$4)), IF(L918&lt;CGR!$P$4,"INCUMPLIDA","PROCESO"), "VERIFICAR FECHA")),"SIN VALOR AVANCE")</f>
        <v>PROCESO</v>
      </c>
    </row>
    <row r="919" spans="1:17" ht="180.75" customHeight="1" x14ac:dyDescent="0.2">
      <c r="A919" s="987" t="s">
        <v>19</v>
      </c>
      <c r="B919" s="988" t="s">
        <v>13</v>
      </c>
      <c r="C919" s="1263" t="s">
        <v>1059</v>
      </c>
      <c r="D919" s="1263" t="s">
        <v>1060</v>
      </c>
      <c r="E919" s="1262" t="s">
        <v>1167</v>
      </c>
      <c r="F919" s="1262" t="s">
        <v>1168</v>
      </c>
      <c r="G919" s="362" t="s">
        <v>1112</v>
      </c>
      <c r="H919" s="362" t="s">
        <v>1068</v>
      </c>
      <c r="I919" s="962" t="s">
        <v>1069</v>
      </c>
      <c r="J919" s="963">
        <v>3</v>
      </c>
      <c r="K919" s="1057">
        <v>44958</v>
      </c>
      <c r="L919" s="1057">
        <v>45323</v>
      </c>
      <c r="M919" s="964">
        <f t="shared" si="29"/>
        <v>52.142857142857146</v>
      </c>
      <c r="N919" s="1058">
        <v>3</v>
      </c>
      <c r="O919" s="962" t="s">
        <v>1169</v>
      </c>
      <c r="P919" s="364">
        <f t="shared" si="30"/>
        <v>1</v>
      </c>
      <c r="Q919" s="965" t="str">
        <f>IF(ISNUMBER(P919),IF(P919=100%,"CUMPLIDA",IF(AND(ISNUMBER(L919),ISNUMBER(CGR!$P$4)), IF(L919&lt;CGR!$P$4,"INCUMPLIDA","PROCESO"), "VERIFICAR FECHA")),"SIN VALOR AVANCE")</f>
        <v>CUMPLIDA</v>
      </c>
    </row>
    <row r="920" spans="1:17" ht="135.75" x14ac:dyDescent="0.2">
      <c r="A920" s="987" t="s">
        <v>19</v>
      </c>
      <c r="B920" s="988" t="s">
        <v>13</v>
      </c>
      <c r="C920" s="1263"/>
      <c r="D920" s="1263"/>
      <c r="E920" s="1262"/>
      <c r="F920" s="1262" t="s">
        <v>1168</v>
      </c>
      <c r="G920" s="362" t="s">
        <v>1071</v>
      </c>
      <c r="H920" s="1008" t="s">
        <v>682</v>
      </c>
      <c r="I920" s="962" t="s">
        <v>683</v>
      </c>
      <c r="J920" s="963">
        <v>1</v>
      </c>
      <c r="K920" s="1057">
        <v>45231</v>
      </c>
      <c r="L920" s="1057">
        <v>45504</v>
      </c>
      <c r="M920" s="964">
        <f t="shared" si="29"/>
        <v>39</v>
      </c>
      <c r="N920" s="1058">
        <v>1</v>
      </c>
      <c r="O920" s="1011" t="s">
        <v>802</v>
      </c>
      <c r="P920" s="364">
        <f t="shared" si="30"/>
        <v>1</v>
      </c>
      <c r="Q920" s="965" t="str">
        <f>IF(ISNUMBER(P920),IF(P920=100%,"CUMPLIDA",IF(AND(ISNUMBER(L920),ISNUMBER(CGR!$P$4)), IF(L920&lt;CGR!$P$4,"INCUMPLIDA","PROCESO"), "VERIFICAR FECHA")),"SIN VALOR AVANCE")</f>
        <v>CUMPLIDA</v>
      </c>
    </row>
    <row r="921" spans="1:17" ht="330.75" x14ac:dyDescent="0.2">
      <c r="A921" s="987" t="s">
        <v>19</v>
      </c>
      <c r="B921" s="988" t="s">
        <v>13</v>
      </c>
      <c r="C921" s="1263"/>
      <c r="D921" s="1263"/>
      <c r="E921" s="1262"/>
      <c r="F921" s="1262" t="s">
        <v>1168</v>
      </c>
      <c r="G921" s="362" t="s">
        <v>1071</v>
      </c>
      <c r="H921" s="1008" t="s">
        <v>685</v>
      </c>
      <c r="I921" s="962" t="s">
        <v>686</v>
      </c>
      <c r="J921" s="963">
        <v>1</v>
      </c>
      <c r="K921" s="1057">
        <v>45231</v>
      </c>
      <c r="L921" s="1057">
        <v>45504</v>
      </c>
      <c r="M921" s="964">
        <f t="shared" si="29"/>
        <v>39</v>
      </c>
      <c r="N921" s="1058">
        <v>1</v>
      </c>
      <c r="O921" s="1011" t="s">
        <v>1072</v>
      </c>
      <c r="P921" s="364">
        <f t="shared" si="30"/>
        <v>1</v>
      </c>
      <c r="Q921" s="965" t="str">
        <f>IF(ISNUMBER(P921),IF(P921=100%,"CUMPLIDA",IF(AND(ISNUMBER(L921),ISNUMBER(CGR!$P$4)), IF(L921&lt;CGR!$P$4,"INCUMPLIDA","PROCESO"), "VERIFICAR FECHA")),"SIN VALOR AVANCE")</f>
        <v>CUMPLIDA</v>
      </c>
    </row>
    <row r="922" spans="1:17" ht="210.75" x14ac:dyDescent="0.2">
      <c r="A922" s="987" t="s">
        <v>19</v>
      </c>
      <c r="B922" s="988" t="s">
        <v>13</v>
      </c>
      <c r="C922" s="1263"/>
      <c r="D922" s="1263"/>
      <c r="E922" s="1262"/>
      <c r="F922" s="1262" t="s">
        <v>1168</v>
      </c>
      <c r="G922" s="362" t="s">
        <v>97</v>
      </c>
      <c r="H922" s="362" t="s">
        <v>98</v>
      </c>
      <c r="I922" s="962" t="s">
        <v>99</v>
      </c>
      <c r="J922" s="967">
        <v>1</v>
      </c>
      <c r="K922" s="1060">
        <v>45323</v>
      </c>
      <c r="L922" s="1060">
        <v>45747</v>
      </c>
      <c r="M922" s="964">
        <f t="shared" si="29"/>
        <v>60.571428571428569</v>
      </c>
      <c r="N922" s="1058">
        <v>0</v>
      </c>
      <c r="O922" s="1011" t="s">
        <v>1114</v>
      </c>
      <c r="P922" s="364">
        <f t="shared" si="30"/>
        <v>0</v>
      </c>
      <c r="Q922" s="965" t="str">
        <f>IF(ISNUMBER(P922),IF(P922=100%,"CUMPLIDA",IF(AND(ISNUMBER(L922),ISNUMBER(CGR!$P$4)), IF(L922&lt;CGR!$P$4,"INCUMPLIDA","PROCESO"), "VERIFICAR FECHA")),"SIN VALOR AVANCE")</f>
        <v>PROCESO</v>
      </c>
    </row>
    <row r="923" spans="1:17" ht="135.75" x14ac:dyDescent="0.2">
      <c r="A923" s="987" t="s">
        <v>19</v>
      </c>
      <c r="B923" s="988" t="s">
        <v>13</v>
      </c>
      <c r="C923" s="1263"/>
      <c r="D923" s="1263"/>
      <c r="E923" s="1262"/>
      <c r="F923" s="1262" t="s">
        <v>1168</v>
      </c>
      <c r="G923" s="362" t="s">
        <v>101</v>
      </c>
      <c r="H923" s="362" t="s">
        <v>101</v>
      </c>
      <c r="I923" s="962" t="s">
        <v>102</v>
      </c>
      <c r="J923" s="967">
        <v>1</v>
      </c>
      <c r="K923" s="1060">
        <v>45323</v>
      </c>
      <c r="L923" s="1060">
        <v>45747</v>
      </c>
      <c r="M923" s="964">
        <f t="shared" si="29"/>
        <v>60.571428571428569</v>
      </c>
      <c r="N923" s="1058">
        <v>0</v>
      </c>
      <c r="O923" s="1011" t="s">
        <v>899</v>
      </c>
      <c r="P923" s="364">
        <f t="shared" si="30"/>
        <v>0</v>
      </c>
      <c r="Q923" s="965" t="str">
        <f>IF(ISNUMBER(P923),IF(P923=100%,"CUMPLIDA",IF(AND(ISNUMBER(L923),ISNUMBER(CGR!$P$4)), IF(L923&lt;CGR!$P$4,"INCUMPLIDA","PROCESO"), "VERIFICAR FECHA")),"SIN VALOR AVANCE")</f>
        <v>PROCESO</v>
      </c>
    </row>
    <row r="924" spans="1:17" ht="135.75" x14ac:dyDescent="0.2">
      <c r="A924" s="987" t="s">
        <v>19</v>
      </c>
      <c r="B924" s="988" t="s">
        <v>13</v>
      </c>
      <c r="C924" s="1263"/>
      <c r="D924" s="1263"/>
      <c r="E924" s="1262"/>
      <c r="F924" s="1262" t="s">
        <v>1168</v>
      </c>
      <c r="G924" s="362" t="s">
        <v>237</v>
      </c>
      <c r="H924" s="362" t="s">
        <v>238</v>
      </c>
      <c r="I924" s="962" t="s">
        <v>239</v>
      </c>
      <c r="J924" s="967">
        <v>1</v>
      </c>
      <c r="K924" s="1060">
        <v>45231</v>
      </c>
      <c r="L924" s="1060">
        <v>45747</v>
      </c>
      <c r="M924" s="964">
        <f t="shared" si="29"/>
        <v>73.714285714285708</v>
      </c>
      <c r="N924" s="1058">
        <v>0</v>
      </c>
      <c r="O924" s="1011" t="s">
        <v>899</v>
      </c>
      <c r="P924" s="364">
        <f t="shared" si="30"/>
        <v>0</v>
      </c>
      <c r="Q924" s="965" t="str">
        <f>IF(ISNUMBER(P924),IF(P924=100%,"CUMPLIDA",IF(AND(ISNUMBER(L924),ISNUMBER(CGR!$P$4)), IF(L924&lt;CGR!$P$4,"INCUMPLIDA","PROCESO"), "VERIFICAR FECHA")),"SIN VALOR AVANCE")</f>
        <v>PROCESO</v>
      </c>
    </row>
    <row r="925" spans="1:17" ht="210.75" x14ac:dyDescent="0.2">
      <c r="A925" s="987" t="s">
        <v>19</v>
      </c>
      <c r="B925" s="988" t="s">
        <v>13</v>
      </c>
      <c r="C925" s="1263"/>
      <c r="D925" s="1263"/>
      <c r="E925" s="1262"/>
      <c r="F925" s="1262" t="s">
        <v>1168</v>
      </c>
      <c r="G925" s="362" t="s">
        <v>104</v>
      </c>
      <c r="H925" s="362" t="s">
        <v>104</v>
      </c>
      <c r="I925" s="962" t="s">
        <v>247</v>
      </c>
      <c r="J925" s="967">
        <v>1</v>
      </c>
      <c r="K925" s="1060">
        <v>45323</v>
      </c>
      <c r="L925" s="1060">
        <v>45747</v>
      </c>
      <c r="M925" s="964">
        <f t="shared" si="29"/>
        <v>60.571428571428569</v>
      </c>
      <c r="N925" s="1058">
        <v>0</v>
      </c>
      <c r="O925" s="1011" t="s">
        <v>1114</v>
      </c>
      <c r="P925" s="364">
        <f t="shared" si="30"/>
        <v>0</v>
      </c>
      <c r="Q925" s="965" t="str">
        <f>IF(ISNUMBER(P925),IF(P925=100%,"CUMPLIDA",IF(AND(ISNUMBER(L925),ISNUMBER(CGR!$P$4)), IF(L925&lt;CGR!$P$4,"INCUMPLIDA","PROCESO"), "VERIFICAR FECHA")),"SIN VALOR AVANCE")</f>
        <v>PROCESO</v>
      </c>
    </row>
    <row r="926" spans="1:17" ht="135.75" x14ac:dyDescent="0.2">
      <c r="A926" s="987" t="s">
        <v>19</v>
      </c>
      <c r="B926" s="988" t="s">
        <v>13</v>
      </c>
      <c r="C926" s="1263"/>
      <c r="D926" s="1263"/>
      <c r="E926" s="1262"/>
      <c r="F926" s="1262" t="s">
        <v>1168</v>
      </c>
      <c r="G926" s="362" t="s">
        <v>806</v>
      </c>
      <c r="H926" s="362" t="s">
        <v>806</v>
      </c>
      <c r="I926" s="962" t="s">
        <v>107</v>
      </c>
      <c r="J926" s="967">
        <v>1</v>
      </c>
      <c r="K926" s="1060">
        <v>45231</v>
      </c>
      <c r="L926" s="1060">
        <v>45747</v>
      </c>
      <c r="M926" s="964">
        <f t="shared" si="29"/>
        <v>73.714285714285708</v>
      </c>
      <c r="N926" s="1058">
        <v>0</v>
      </c>
      <c r="O926" s="1011" t="s">
        <v>899</v>
      </c>
      <c r="P926" s="364">
        <f t="shared" si="30"/>
        <v>0</v>
      </c>
      <c r="Q926" s="965" t="str">
        <f>IF(ISNUMBER(P926),IF(P926=100%,"CUMPLIDA",IF(AND(ISNUMBER(L926),ISNUMBER(CGR!$P$4)), IF(L926&lt;CGR!$P$4,"INCUMPLIDA","PROCESO"), "VERIFICAR FECHA")),"SIN VALOR AVANCE")</f>
        <v>PROCESO</v>
      </c>
    </row>
    <row r="927" spans="1:17" ht="330.75" x14ac:dyDescent="0.2">
      <c r="A927" s="987" t="s">
        <v>19</v>
      </c>
      <c r="B927" s="988" t="s">
        <v>13</v>
      </c>
      <c r="C927" s="1263"/>
      <c r="D927" s="1263"/>
      <c r="E927" s="1262"/>
      <c r="F927" s="1262" t="s">
        <v>1168</v>
      </c>
      <c r="G927" s="362" t="s">
        <v>807</v>
      </c>
      <c r="H927" s="362" t="s">
        <v>807</v>
      </c>
      <c r="I927" s="962" t="s">
        <v>531</v>
      </c>
      <c r="J927" s="967">
        <v>1</v>
      </c>
      <c r="K927" s="1060">
        <v>45231</v>
      </c>
      <c r="L927" s="1060">
        <v>45808</v>
      </c>
      <c r="M927" s="964">
        <f t="shared" si="29"/>
        <v>82.428571428571431</v>
      </c>
      <c r="N927" s="1058">
        <v>0</v>
      </c>
      <c r="O927" s="1011" t="s">
        <v>1072</v>
      </c>
      <c r="P927" s="364">
        <f t="shared" si="30"/>
        <v>0</v>
      </c>
      <c r="Q927" s="965" t="str">
        <f>IF(ISNUMBER(P927),IF(P927=100%,"CUMPLIDA",IF(AND(ISNUMBER(L927),ISNUMBER(CGR!$P$4)), IF(L927&lt;CGR!$P$4,"INCUMPLIDA","PROCESO"), "VERIFICAR FECHA")),"SIN VALOR AVANCE")</f>
        <v>PROCESO</v>
      </c>
    </row>
    <row r="928" spans="1:17" ht="75.75" customHeight="1" x14ac:dyDescent="0.2">
      <c r="A928" s="987" t="s">
        <v>19</v>
      </c>
      <c r="B928" s="988" t="s">
        <v>13</v>
      </c>
      <c r="C928" s="1263" t="s">
        <v>1059</v>
      </c>
      <c r="D928" s="1263" t="s">
        <v>1060</v>
      </c>
      <c r="E928" s="1262"/>
      <c r="F928" s="1262" t="s">
        <v>1168</v>
      </c>
      <c r="G928" s="362" t="s">
        <v>110</v>
      </c>
      <c r="H928" s="362" t="s">
        <v>111</v>
      </c>
      <c r="I928" s="962" t="s">
        <v>112</v>
      </c>
      <c r="J928" s="967">
        <v>12</v>
      </c>
      <c r="K928" s="1060">
        <v>46024</v>
      </c>
      <c r="L928" s="1060">
        <v>47118</v>
      </c>
      <c r="M928" s="964">
        <f t="shared" si="29"/>
        <v>156.28571428571428</v>
      </c>
      <c r="N928" s="1058">
        <v>0</v>
      </c>
      <c r="O928" s="1011" t="s">
        <v>899</v>
      </c>
      <c r="P928" s="364">
        <f t="shared" si="30"/>
        <v>0</v>
      </c>
      <c r="Q928" s="965" t="str">
        <f>IF(ISNUMBER(P928),IF(P928=100%,"CUMPLIDA",IF(AND(ISNUMBER(L928),ISNUMBER(CGR!$P$4)), IF(L928&lt;CGR!$P$4,"INCUMPLIDA","PROCESO"), "VERIFICAR FECHA")),"SIN VALOR AVANCE")</f>
        <v>PROCESO</v>
      </c>
    </row>
    <row r="929" spans="1:17" ht="210.75" x14ac:dyDescent="0.2">
      <c r="A929" s="987" t="s">
        <v>19</v>
      </c>
      <c r="B929" s="988" t="s">
        <v>13</v>
      </c>
      <c r="C929" s="1263" t="s">
        <v>1059</v>
      </c>
      <c r="D929" s="1263" t="s">
        <v>1060</v>
      </c>
      <c r="E929" s="1262"/>
      <c r="F929" s="1262" t="s">
        <v>1168</v>
      </c>
      <c r="G929" s="362" t="s">
        <v>114</v>
      </c>
      <c r="H929" s="362" t="s">
        <v>115</v>
      </c>
      <c r="I929" s="962" t="s">
        <v>116</v>
      </c>
      <c r="J929" s="967">
        <v>1</v>
      </c>
      <c r="K929" s="1060">
        <v>46024</v>
      </c>
      <c r="L929" s="1060">
        <v>47118</v>
      </c>
      <c r="M929" s="964">
        <f t="shared" si="29"/>
        <v>156.28571428571428</v>
      </c>
      <c r="N929" s="1058">
        <v>0</v>
      </c>
      <c r="O929" s="1011" t="s">
        <v>1114</v>
      </c>
      <c r="P929" s="364">
        <f t="shared" si="30"/>
        <v>0</v>
      </c>
      <c r="Q929" s="965" t="str">
        <f>IF(ISNUMBER(P929),IF(P929=100%,"CUMPLIDA",IF(AND(ISNUMBER(L929),ISNUMBER(CGR!$P$4)), IF(L929&lt;CGR!$P$4,"INCUMPLIDA","PROCESO"), "VERIFICAR FECHA")),"SIN VALOR AVANCE")</f>
        <v>PROCESO</v>
      </c>
    </row>
    <row r="930" spans="1:17" ht="330.75" x14ac:dyDescent="0.2">
      <c r="A930" s="987" t="s">
        <v>19</v>
      </c>
      <c r="B930" s="988" t="s">
        <v>13</v>
      </c>
      <c r="C930" s="1263" t="s">
        <v>1059</v>
      </c>
      <c r="D930" s="1263" t="s">
        <v>1060</v>
      </c>
      <c r="E930" s="1262"/>
      <c r="F930" s="1262" t="s">
        <v>1168</v>
      </c>
      <c r="G930" s="362" t="s">
        <v>117</v>
      </c>
      <c r="H930" s="362" t="s">
        <v>118</v>
      </c>
      <c r="I930" s="962" t="s">
        <v>119</v>
      </c>
      <c r="J930" s="967">
        <v>2</v>
      </c>
      <c r="K930" s="1060">
        <v>46024</v>
      </c>
      <c r="L930" s="1060">
        <v>47118</v>
      </c>
      <c r="M930" s="964">
        <f t="shared" si="29"/>
        <v>156.28571428571428</v>
      </c>
      <c r="N930" s="1058">
        <v>0</v>
      </c>
      <c r="O930" s="1011" t="s">
        <v>1072</v>
      </c>
      <c r="P930" s="364">
        <f t="shared" si="30"/>
        <v>0</v>
      </c>
      <c r="Q930" s="965" t="str">
        <f>IF(ISNUMBER(P930),IF(P930=100%,"CUMPLIDA",IF(AND(ISNUMBER(L930),ISNUMBER(CGR!$P$4)), IF(L930&lt;CGR!$P$4,"INCUMPLIDA","PROCESO"), "VERIFICAR FECHA")),"SIN VALOR AVANCE")</f>
        <v>PROCESO</v>
      </c>
    </row>
    <row r="931" spans="1:17" ht="135.75" x14ac:dyDescent="0.2">
      <c r="A931" s="987" t="s">
        <v>19</v>
      </c>
      <c r="B931" s="988" t="s">
        <v>13</v>
      </c>
      <c r="C931" s="1263" t="s">
        <v>1059</v>
      </c>
      <c r="D931" s="1263" t="s">
        <v>1060</v>
      </c>
      <c r="E931" s="1262"/>
      <c r="F931" s="1262" t="s">
        <v>1168</v>
      </c>
      <c r="G931" s="362" t="s">
        <v>1074</v>
      </c>
      <c r="H931" s="362" t="s">
        <v>1075</v>
      </c>
      <c r="I931" s="962" t="s">
        <v>1076</v>
      </c>
      <c r="J931" s="963">
        <v>1</v>
      </c>
      <c r="K931" s="1057">
        <v>44927</v>
      </c>
      <c r="L931" s="1057">
        <v>45016</v>
      </c>
      <c r="M931" s="964">
        <f t="shared" si="29"/>
        <v>12.714285714285714</v>
      </c>
      <c r="N931" s="1058">
        <v>1</v>
      </c>
      <c r="O931" s="962" t="s">
        <v>1119</v>
      </c>
      <c r="P931" s="364">
        <f t="shared" si="30"/>
        <v>1</v>
      </c>
      <c r="Q931" s="965" t="str">
        <f>IF(ISNUMBER(P931),IF(P931=100%,"CUMPLIDA",IF(AND(ISNUMBER(L931),ISNUMBER(CGR!$P$4)), IF(L931&lt;CGR!$P$4,"INCUMPLIDA","PROCESO"), "VERIFICAR FECHA")),"SIN VALOR AVANCE")</f>
        <v>CUMPLIDA</v>
      </c>
    </row>
    <row r="932" spans="1:17" ht="225.75" x14ac:dyDescent="0.2">
      <c r="A932" s="987" t="s">
        <v>19</v>
      </c>
      <c r="B932" s="988" t="s">
        <v>13</v>
      </c>
      <c r="C932" s="1263" t="s">
        <v>1059</v>
      </c>
      <c r="D932" s="1263" t="s">
        <v>1060</v>
      </c>
      <c r="E932" s="1262"/>
      <c r="F932" s="1262" t="s">
        <v>1168</v>
      </c>
      <c r="G932" s="362" t="s">
        <v>1074</v>
      </c>
      <c r="H932" s="362" t="s">
        <v>1115</v>
      </c>
      <c r="I932" s="962" t="s">
        <v>697</v>
      </c>
      <c r="J932" s="963">
        <v>1</v>
      </c>
      <c r="K932" s="1057">
        <v>45017</v>
      </c>
      <c r="L932" s="1057">
        <v>45138</v>
      </c>
      <c r="M932" s="964">
        <f t="shared" si="29"/>
        <v>17.285714285714285</v>
      </c>
      <c r="N932" s="1058">
        <v>1</v>
      </c>
      <c r="O932" s="962" t="s">
        <v>1170</v>
      </c>
      <c r="P932" s="364">
        <f t="shared" si="30"/>
        <v>1</v>
      </c>
      <c r="Q932" s="965" t="str">
        <f>IF(ISNUMBER(P932),IF(P932=100%,"CUMPLIDA",IF(AND(ISNUMBER(L932),ISNUMBER(CGR!$P$4)), IF(L932&lt;CGR!$P$4,"INCUMPLIDA","PROCESO"), "VERIFICAR FECHA")),"SIN VALOR AVANCE")</f>
        <v>CUMPLIDA</v>
      </c>
    </row>
    <row r="933" spans="1:17" ht="135.75" x14ac:dyDescent="0.2">
      <c r="A933" s="987" t="s">
        <v>19</v>
      </c>
      <c r="B933" s="988" t="s">
        <v>13</v>
      </c>
      <c r="C933" s="1263" t="s">
        <v>1059</v>
      </c>
      <c r="D933" s="1263" t="s">
        <v>1060</v>
      </c>
      <c r="E933" s="1262"/>
      <c r="F933" s="1262" t="s">
        <v>1168</v>
      </c>
      <c r="G933" s="362" t="s">
        <v>1171</v>
      </c>
      <c r="H933" s="362" t="s">
        <v>1172</v>
      </c>
      <c r="I933" s="962" t="s">
        <v>697</v>
      </c>
      <c r="J933" s="963">
        <v>12</v>
      </c>
      <c r="K933" s="1057">
        <v>44958</v>
      </c>
      <c r="L933" s="1057">
        <v>45323</v>
      </c>
      <c r="M933" s="964">
        <f t="shared" si="29"/>
        <v>52.142857142857146</v>
      </c>
      <c r="N933" s="1058">
        <v>12</v>
      </c>
      <c r="O933" s="962" t="s">
        <v>1119</v>
      </c>
      <c r="P933" s="364">
        <f t="shared" si="30"/>
        <v>1</v>
      </c>
      <c r="Q933" s="965" t="str">
        <f>IF(ISNUMBER(P933),IF(P933=100%,"CUMPLIDA",IF(AND(ISNUMBER(L933),ISNUMBER(CGR!$P$4)), IF(L933&lt;CGR!$P$4,"INCUMPLIDA","PROCESO"), "VERIFICAR FECHA")),"SIN VALOR AVANCE")</f>
        <v>CUMPLIDA</v>
      </c>
    </row>
    <row r="934" spans="1:17" ht="135.75" x14ac:dyDescent="0.2">
      <c r="A934" s="987" t="s">
        <v>19</v>
      </c>
      <c r="B934" s="988" t="s">
        <v>13</v>
      </c>
      <c r="C934" s="1263" t="s">
        <v>1059</v>
      </c>
      <c r="D934" s="1263" t="s">
        <v>1060</v>
      </c>
      <c r="E934" s="1262"/>
      <c r="F934" s="1262" t="s">
        <v>1168</v>
      </c>
      <c r="G934" s="362" t="s">
        <v>1173</v>
      </c>
      <c r="H934" s="362" t="s">
        <v>1174</v>
      </c>
      <c r="I934" s="962" t="s">
        <v>697</v>
      </c>
      <c r="J934" s="963">
        <v>4</v>
      </c>
      <c r="K934" s="1057">
        <v>44958</v>
      </c>
      <c r="L934" s="1057">
        <v>45323</v>
      </c>
      <c r="M934" s="964">
        <f t="shared" ref="M934:M997" si="31">(L934-K934)/7</f>
        <v>52.142857142857146</v>
      </c>
      <c r="N934" s="1058">
        <v>4</v>
      </c>
      <c r="O934" s="962" t="s">
        <v>1082</v>
      </c>
      <c r="P934" s="364">
        <f t="shared" si="30"/>
        <v>1</v>
      </c>
      <c r="Q934" s="965" t="str">
        <f>IF(ISNUMBER(P934),IF(P934=100%,"CUMPLIDA",IF(AND(ISNUMBER(L934),ISNUMBER(CGR!$P$4)), IF(L934&lt;CGR!$P$4,"INCUMPLIDA","PROCESO"), "VERIFICAR FECHA")),"SIN VALOR AVANCE")</f>
        <v>CUMPLIDA</v>
      </c>
    </row>
    <row r="935" spans="1:17" ht="180.75" customHeight="1" x14ac:dyDescent="0.2">
      <c r="A935" s="987" t="s">
        <v>19</v>
      </c>
      <c r="B935" s="988" t="s">
        <v>13</v>
      </c>
      <c r="C935" s="1263" t="s">
        <v>1059</v>
      </c>
      <c r="D935" s="1263" t="s">
        <v>1060</v>
      </c>
      <c r="E935" s="1262" t="s">
        <v>1175</v>
      </c>
      <c r="F935" s="1262" t="s">
        <v>1176</v>
      </c>
      <c r="G935" s="362" t="s">
        <v>1112</v>
      </c>
      <c r="H935" s="362" t="s">
        <v>1068</v>
      </c>
      <c r="I935" s="962" t="s">
        <v>1069</v>
      </c>
      <c r="J935" s="963">
        <v>3</v>
      </c>
      <c r="K935" s="1057">
        <v>44958</v>
      </c>
      <c r="L935" s="1057">
        <v>45323</v>
      </c>
      <c r="M935" s="964">
        <f t="shared" si="31"/>
        <v>52.142857142857146</v>
      </c>
      <c r="N935" s="1058">
        <v>3</v>
      </c>
      <c r="O935" s="962" t="s">
        <v>1169</v>
      </c>
      <c r="P935" s="364">
        <f t="shared" si="30"/>
        <v>1</v>
      </c>
      <c r="Q935" s="965" t="str">
        <f>IF(ISNUMBER(P935),IF(P935=100%,"CUMPLIDA",IF(AND(ISNUMBER(L935),ISNUMBER(CGR!$P$4)), IF(L935&lt;CGR!$P$4,"INCUMPLIDA","PROCESO"), "VERIFICAR FECHA")),"SIN VALOR AVANCE")</f>
        <v>CUMPLIDA</v>
      </c>
    </row>
    <row r="936" spans="1:17" ht="135.75" x14ac:dyDescent="0.2">
      <c r="A936" s="987" t="s">
        <v>19</v>
      </c>
      <c r="B936" s="988" t="s">
        <v>13</v>
      </c>
      <c r="C936" s="1263"/>
      <c r="D936" s="1263"/>
      <c r="E936" s="1262"/>
      <c r="F936" s="1262" t="s">
        <v>1176</v>
      </c>
      <c r="G936" s="362" t="s">
        <v>1071</v>
      </c>
      <c r="H936" s="1008" t="s">
        <v>682</v>
      </c>
      <c r="I936" s="962" t="s">
        <v>683</v>
      </c>
      <c r="J936" s="963">
        <v>1</v>
      </c>
      <c r="K936" s="1057">
        <v>45231</v>
      </c>
      <c r="L936" s="1057">
        <v>45504</v>
      </c>
      <c r="M936" s="964">
        <f t="shared" si="31"/>
        <v>39</v>
      </c>
      <c r="N936" s="1058">
        <v>1</v>
      </c>
      <c r="O936" s="1011" t="s">
        <v>802</v>
      </c>
      <c r="P936" s="364">
        <f t="shared" si="30"/>
        <v>1</v>
      </c>
      <c r="Q936" s="965" t="str">
        <f>IF(ISNUMBER(P936),IF(P936=100%,"CUMPLIDA",IF(AND(ISNUMBER(L936),ISNUMBER(CGR!$P$4)), IF(L936&lt;CGR!$P$4,"INCUMPLIDA","PROCESO"), "VERIFICAR FECHA")),"SIN VALOR AVANCE")</f>
        <v>CUMPLIDA</v>
      </c>
    </row>
    <row r="937" spans="1:17" ht="330.75" x14ac:dyDescent="0.2">
      <c r="A937" s="987" t="s">
        <v>19</v>
      </c>
      <c r="B937" s="988" t="s">
        <v>13</v>
      </c>
      <c r="C937" s="1263"/>
      <c r="D937" s="1263"/>
      <c r="E937" s="1262"/>
      <c r="F937" s="1262" t="s">
        <v>1176</v>
      </c>
      <c r="G937" s="362" t="s">
        <v>1071</v>
      </c>
      <c r="H937" s="1008" t="s">
        <v>685</v>
      </c>
      <c r="I937" s="962" t="s">
        <v>686</v>
      </c>
      <c r="J937" s="963">
        <v>1</v>
      </c>
      <c r="K937" s="1057">
        <v>45231</v>
      </c>
      <c r="L937" s="1057">
        <v>45504</v>
      </c>
      <c r="M937" s="964">
        <f t="shared" si="31"/>
        <v>39</v>
      </c>
      <c r="N937" s="1058">
        <v>1</v>
      </c>
      <c r="O937" s="1011" t="s">
        <v>1072</v>
      </c>
      <c r="P937" s="364">
        <f t="shared" si="30"/>
        <v>1</v>
      </c>
      <c r="Q937" s="965" t="str">
        <f>IF(ISNUMBER(P937),IF(P937=100%,"CUMPLIDA",IF(AND(ISNUMBER(L937),ISNUMBER(CGR!$P$4)), IF(L937&lt;CGR!$P$4,"INCUMPLIDA","PROCESO"), "VERIFICAR FECHA")),"SIN VALOR AVANCE")</f>
        <v>CUMPLIDA</v>
      </c>
    </row>
    <row r="938" spans="1:17" ht="195.75" x14ac:dyDescent="0.2">
      <c r="A938" s="987" t="s">
        <v>19</v>
      </c>
      <c r="B938" s="988" t="s">
        <v>13</v>
      </c>
      <c r="C938" s="1263"/>
      <c r="D938" s="1263"/>
      <c r="E938" s="1262"/>
      <c r="F938" s="1262" t="s">
        <v>1176</v>
      </c>
      <c r="G938" s="362" t="s">
        <v>97</v>
      </c>
      <c r="H938" s="362" t="s">
        <v>98</v>
      </c>
      <c r="I938" s="962" t="s">
        <v>99</v>
      </c>
      <c r="J938" s="967">
        <v>1</v>
      </c>
      <c r="K938" s="1060">
        <v>45323</v>
      </c>
      <c r="L938" s="1060">
        <v>45747</v>
      </c>
      <c r="M938" s="964">
        <f t="shared" si="31"/>
        <v>60.571428571428569</v>
      </c>
      <c r="N938" s="1058">
        <v>0</v>
      </c>
      <c r="O938" s="1011" t="s">
        <v>1073</v>
      </c>
      <c r="P938" s="364">
        <f t="shared" si="30"/>
        <v>0</v>
      </c>
      <c r="Q938" s="965" t="str">
        <f>IF(ISNUMBER(P938),IF(P938=100%,"CUMPLIDA",IF(AND(ISNUMBER(L938),ISNUMBER(CGR!$P$4)), IF(L938&lt;CGR!$P$4,"INCUMPLIDA","PROCESO"), "VERIFICAR FECHA")),"SIN VALOR AVANCE")</f>
        <v>PROCESO</v>
      </c>
    </row>
    <row r="939" spans="1:17" ht="135.75" x14ac:dyDescent="0.2">
      <c r="A939" s="987" t="s">
        <v>19</v>
      </c>
      <c r="B939" s="988" t="s">
        <v>13</v>
      </c>
      <c r="C939" s="1263" t="s">
        <v>1059</v>
      </c>
      <c r="D939" s="1263" t="s">
        <v>1060</v>
      </c>
      <c r="E939" s="1262"/>
      <c r="F939" s="1262" t="s">
        <v>1176</v>
      </c>
      <c r="G939" s="362" t="s">
        <v>101</v>
      </c>
      <c r="H939" s="362" t="s">
        <v>101</v>
      </c>
      <c r="I939" s="962" t="s">
        <v>102</v>
      </c>
      <c r="J939" s="967">
        <v>1</v>
      </c>
      <c r="K939" s="1060">
        <v>45323</v>
      </c>
      <c r="L939" s="1060">
        <v>45747</v>
      </c>
      <c r="M939" s="964">
        <f t="shared" si="31"/>
        <v>60.571428571428569</v>
      </c>
      <c r="N939" s="1058">
        <v>0</v>
      </c>
      <c r="O939" s="1011" t="s">
        <v>899</v>
      </c>
      <c r="P939" s="364">
        <f t="shared" si="30"/>
        <v>0</v>
      </c>
      <c r="Q939" s="965" t="str">
        <f>IF(ISNUMBER(P939),IF(P939=100%,"CUMPLIDA",IF(AND(ISNUMBER(L939),ISNUMBER(CGR!$P$4)), IF(L939&lt;CGR!$P$4,"INCUMPLIDA","PROCESO"), "VERIFICAR FECHA")),"SIN VALOR AVANCE")</f>
        <v>PROCESO</v>
      </c>
    </row>
    <row r="940" spans="1:17" ht="135.75" x14ac:dyDescent="0.2">
      <c r="A940" s="987" t="s">
        <v>19</v>
      </c>
      <c r="B940" s="988" t="s">
        <v>13</v>
      </c>
      <c r="C940" s="1263"/>
      <c r="D940" s="1263"/>
      <c r="E940" s="1262"/>
      <c r="F940" s="1262" t="s">
        <v>1176</v>
      </c>
      <c r="G940" s="362" t="s">
        <v>237</v>
      </c>
      <c r="H940" s="362" t="s">
        <v>238</v>
      </c>
      <c r="I940" s="962" t="s">
        <v>239</v>
      </c>
      <c r="J940" s="967">
        <v>1</v>
      </c>
      <c r="K940" s="1060">
        <v>45231</v>
      </c>
      <c r="L940" s="1060">
        <v>45747</v>
      </c>
      <c r="M940" s="964">
        <f t="shared" si="31"/>
        <v>73.714285714285708</v>
      </c>
      <c r="N940" s="1058">
        <v>0</v>
      </c>
      <c r="O940" s="1011" t="s">
        <v>899</v>
      </c>
      <c r="P940" s="364">
        <f t="shared" si="30"/>
        <v>0</v>
      </c>
      <c r="Q940" s="965" t="str">
        <f>IF(ISNUMBER(P940),IF(P940=100%,"CUMPLIDA",IF(AND(ISNUMBER(L940),ISNUMBER(CGR!$P$4)), IF(L940&lt;CGR!$P$4,"INCUMPLIDA","PROCESO"), "VERIFICAR FECHA")),"SIN VALOR AVANCE")</f>
        <v>PROCESO</v>
      </c>
    </row>
    <row r="941" spans="1:17" ht="195.75" x14ac:dyDescent="0.2">
      <c r="A941" s="987" t="s">
        <v>19</v>
      </c>
      <c r="B941" s="988" t="s">
        <v>13</v>
      </c>
      <c r="C941" s="1263"/>
      <c r="D941" s="1263"/>
      <c r="E941" s="1262"/>
      <c r="F941" s="1262" t="s">
        <v>1176</v>
      </c>
      <c r="G941" s="362" t="s">
        <v>104</v>
      </c>
      <c r="H941" s="362" t="s">
        <v>104</v>
      </c>
      <c r="I941" s="962" t="s">
        <v>247</v>
      </c>
      <c r="J941" s="967">
        <v>1</v>
      </c>
      <c r="K941" s="1060">
        <v>45323</v>
      </c>
      <c r="L941" s="1060">
        <v>45747</v>
      </c>
      <c r="M941" s="964">
        <f t="shared" si="31"/>
        <v>60.571428571428569</v>
      </c>
      <c r="N941" s="1058">
        <v>0</v>
      </c>
      <c r="O941" s="1011" t="s">
        <v>1073</v>
      </c>
      <c r="P941" s="364">
        <f t="shared" si="30"/>
        <v>0</v>
      </c>
      <c r="Q941" s="965" t="str">
        <f>IF(ISNUMBER(P941),IF(P941=100%,"CUMPLIDA",IF(AND(ISNUMBER(L941),ISNUMBER(CGR!$P$4)), IF(L941&lt;CGR!$P$4,"INCUMPLIDA","PROCESO"), "VERIFICAR FECHA")),"SIN VALOR AVANCE")</f>
        <v>PROCESO</v>
      </c>
    </row>
    <row r="942" spans="1:17" ht="135.75" x14ac:dyDescent="0.2">
      <c r="A942" s="987" t="s">
        <v>19</v>
      </c>
      <c r="B942" s="988" t="s">
        <v>13</v>
      </c>
      <c r="C942" s="1263"/>
      <c r="D942" s="1263"/>
      <c r="E942" s="1262"/>
      <c r="F942" s="1262" t="s">
        <v>1176</v>
      </c>
      <c r="G942" s="362" t="s">
        <v>806</v>
      </c>
      <c r="H942" s="362" t="s">
        <v>806</v>
      </c>
      <c r="I942" s="962" t="s">
        <v>107</v>
      </c>
      <c r="J942" s="967">
        <v>1</v>
      </c>
      <c r="K942" s="1060">
        <v>45231</v>
      </c>
      <c r="L942" s="1060">
        <v>45747</v>
      </c>
      <c r="M942" s="964">
        <f t="shared" si="31"/>
        <v>73.714285714285708</v>
      </c>
      <c r="N942" s="1058">
        <v>0</v>
      </c>
      <c r="O942" s="1011" t="s">
        <v>899</v>
      </c>
      <c r="P942" s="364">
        <f t="shared" si="30"/>
        <v>0</v>
      </c>
      <c r="Q942" s="965" t="str">
        <f>IF(ISNUMBER(P942),IF(P942=100%,"CUMPLIDA",IF(AND(ISNUMBER(L942),ISNUMBER(CGR!$P$4)), IF(L942&lt;CGR!$P$4,"INCUMPLIDA","PROCESO"), "VERIFICAR FECHA")),"SIN VALOR AVANCE")</f>
        <v>PROCESO</v>
      </c>
    </row>
    <row r="943" spans="1:17" ht="330.75" x14ac:dyDescent="0.2">
      <c r="A943" s="987" t="s">
        <v>19</v>
      </c>
      <c r="B943" s="988" t="s">
        <v>13</v>
      </c>
      <c r="C943" s="1263"/>
      <c r="D943" s="1263"/>
      <c r="E943" s="1262"/>
      <c r="F943" s="1262" t="s">
        <v>1176</v>
      </c>
      <c r="G943" s="362" t="s">
        <v>807</v>
      </c>
      <c r="H943" s="362" t="s">
        <v>807</v>
      </c>
      <c r="I943" s="962" t="s">
        <v>531</v>
      </c>
      <c r="J943" s="967">
        <v>1</v>
      </c>
      <c r="K943" s="1060">
        <v>45231</v>
      </c>
      <c r="L943" s="1060">
        <v>45808</v>
      </c>
      <c r="M943" s="964">
        <f t="shared" si="31"/>
        <v>82.428571428571431</v>
      </c>
      <c r="N943" s="1058">
        <v>0</v>
      </c>
      <c r="O943" s="1011" t="s">
        <v>1072</v>
      </c>
      <c r="P943" s="364">
        <f t="shared" si="30"/>
        <v>0</v>
      </c>
      <c r="Q943" s="965" t="str">
        <f>IF(ISNUMBER(P943),IF(P943=100%,"CUMPLIDA",IF(AND(ISNUMBER(L943),ISNUMBER(CGR!$P$4)), IF(L943&lt;CGR!$P$4,"INCUMPLIDA","PROCESO"), "VERIFICAR FECHA")),"SIN VALOR AVANCE")</f>
        <v>PROCESO</v>
      </c>
    </row>
    <row r="944" spans="1:17" ht="135.75" x14ac:dyDescent="0.2">
      <c r="A944" s="987" t="s">
        <v>19</v>
      </c>
      <c r="B944" s="988" t="s">
        <v>13</v>
      </c>
      <c r="C944" s="1263"/>
      <c r="D944" s="1263"/>
      <c r="E944" s="1262"/>
      <c r="F944" s="1262" t="s">
        <v>1176</v>
      </c>
      <c r="G944" s="362" t="s">
        <v>110</v>
      </c>
      <c r="H944" s="362" t="s">
        <v>111</v>
      </c>
      <c r="I944" s="962" t="s">
        <v>112</v>
      </c>
      <c r="J944" s="967">
        <v>12</v>
      </c>
      <c r="K944" s="1060">
        <v>46024</v>
      </c>
      <c r="L944" s="1060">
        <v>47118</v>
      </c>
      <c r="M944" s="964">
        <f t="shared" si="31"/>
        <v>156.28571428571428</v>
      </c>
      <c r="N944" s="1058">
        <v>0</v>
      </c>
      <c r="O944" s="1011" t="s">
        <v>899</v>
      </c>
      <c r="P944" s="364">
        <f t="shared" si="30"/>
        <v>0</v>
      </c>
      <c r="Q944" s="965" t="str">
        <f>IF(ISNUMBER(P944),IF(P944=100%,"CUMPLIDA",IF(AND(ISNUMBER(L944),ISNUMBER(CGR!$P$4)), IF(L944&lt;CGR!$P$4,"INCUMPLIDA","PROCESO"), "VERIFICAR FECHA")),"SIN VALOR AVANCE")</f>
        <v>PROCESO</v>
      </c>
    </row>
    <row r="945" spans="1:17" ht="195.75" x14ac:dyDescent="0.2">
      <c r="A945" s="987" t="s">
        <v>19</v>
      </c>
      <c r="B945" s="988" t="s">
        <v>13</v>
      </c>
      <c r="C945" s="1263" t="s">
        <v>1059</v>
      </c>
      <c r="D945" s="1263" t="s">
        <v>1060</v>
      </c>
      <c r="E945" s="1262"/>
      <c r="F945" s="1262" t="s">
        <v>1176</v>
      </c>
      <c r="G945" s="362" t="s">
        <v>114</v>
      </c>
      <c r="H945" s="362" t="s">
        <v>115</v>
      </c>
      <c r="I945" s="962" t="s">
        <v>116</v>
      </c>
      <c r="J945" s="967">
        <v>1</v>
      </c>
      <c r="K945" s="1060">
        <v>46024</v>
      </c>
      <c r="L945" s="1060">
        <v>47118</v>
      </c>
      <c r="M945" s="964">
        <f t="shared" si="31"/>
        <v>156.28571428571428</v>
      </c>
      <c r="N945" s="1058">
        <v>0</v>
      </c>
      <c r="O945" s="1011" t="s">
        <v>1073</v>
      </c>
      <c r="P945" s="364">
        <f t="shared" si="30"/>
        <v>0</v>
      </c>
      <c r="Q945" s="965" t="str">
        <f>IF(ISNUMBER(P945),IF(P945=100%,"CUMPLIDA",IF(AND(ISNUMBER(L945),ISNUMBER(CGR!$P$4)), IF(L945&lt;CGR!$P$4,"INCUMPLIDA","PROCESO"), "VERIFICAR FECHA")),"SIN VALOR AVANCE")</f>
        <v>PROCESO</v>
      </c>
    </row>
    <row r="946" spans="1:17" ht="330.75" x14ac:dyDescent="0.2">
      <c r="A946" s="987" t="s">
        <v>19</v>
      </c>
      <c r="B946" s="988" t="s">
        <v>13</v>
      </c>
      <c r="C946" s="1263" t="s">
        <v>1059</v>
      </c>
      <c r="D946" s="1263" t="s">
        <v>1060</v>
      </c>
      <c r="E946" s="1262"/>
      <c r="F946" s="1262" t="s">
        <v>1176</v>
      </c>
      <c r="G946" s="362" t="s">
        <v>117</v>
      </c>
      <c r="H946" s="362" t="s">
        <v>118</v>
      </c>
      <c r="I946" s="962" t="s">
        <v>119</v>
      </c>
      <c r="J946" s="967">
        <v>2</v>
      </c>
      <c r="K946" s="1060">
        <v>46024</v>
      </c>
      <c r="L946" s="1060">
        <v>47118</v>
      </c>
      <c r="M946" s="964">
        <f t="shared" si="31"/>
        <v>156.28571428571428</v>
      </c>
      <c r="N946" s="1058">
        <v>0</v>
      </c>
      <c r="O946" s="1011" t="s">
        <v>1072</v>
      </c>
      <c r="P946" s="364">
        <f t="shared" si="30"/>
        <v>0</v>
      </c>
      <c r="Q946" s="965" t="str">
        <f>IF(ISNUMBER(P946),IF(P946=100%,"CUMPLIDA",IF(AND(ISNUMBER(L946),ISNUMBER(CGR!$P$4)), IF(L946&lt;CGR!$P$4,"INCUMPLIDA","PROCESO"), "VERIFICAR FECHA")),"SIN VALOR AVANCE")</f>
        <v>PROCESO</v>
      </c>
    </row>
    <row r="947" spans="1:17" ht="135.75" x14ac:dyDescent="0.2">
      <c r="A947" s="987" t="s">
        <v>19</v>
      </c>
      <c r="B947" s="988" t="s">
        <v>13</v>
      </c>
      <c r="C947" s="1263" t="s">
        <v>1059</v>
      </c>
      <c r="D947" s="1263" t="s">
        <v>1060</v>
      </c>
      <c r="E947" s="1262"/>
      <c r="F947" s="1262" t="s">
        <v>1176</v>
      </c>
      <c r="G947" s="362" t="s">
        <v>1150</v>
      </c>
      <c r="H947" s="362" t="s">
        <v>1075</v>
      </c>
      <c r="I947" s="962" t="s">
        <v>1076</v>
      </c>
      <c r="J947" s="963">
        <v>1</v>
      </c>
      <c r="K947" s="1057">
        <v>44927</v>
      </c>
      <c r="L947" s="1057">
        <v>45016</v>
      </c>
      <c r="M947" s="964">
        <f t="shared" si="31"/>
        <v>12.714285714285714</v>
      </c>
      <c r="N947" s="1058">
        <v>1</v>
      </c>
      <c r="O947" s="962" t="s">
        <v>1177</v>
      </c>
      <c r="P947" s="364">
        <f t="shared" ref="P947:P1010" si="32">N947/J947</f>
        <v>1</v>
      </c>
      <c r="Q947" s="965" t="str">
        <f>IF(ISNUMBER(P947),IF(P947=100%,"CUMPLIDA",IF(AND(ISNUMBER(L947),ISNUMBER(CGR!$P$4)), IF(L947&lt;CGR!$P$4,"INCUMPLIDA","PROCESO"), "VERIFICAR FECHA")),"SIN VALOR AVANCE")</f>
        <v>CUMPLIDA</v>
      </c>
    </row>
    <row r="948" spans="1:17" ht="225.75" x14ac:dyDescent="0.2">
      <c r="A948" s="987" t="s">
        <v>19</v>
      </c>
      <c r="B948" s="988" t="s">
        <v>13</v>
      </c>
      <c r="C948" s="1263" t="s">
        <v>1059</v>
      </c>
      <c r="D948" s="1263" t="s">
        <v>1060</v>
      </c>
      <c r="E948" s="1262"/>
      <c r="F948" s="1262" t="s">
        <v>1176</v>
      </c>
      <c r="G948" s="362" t="s">
        <v>1150</v>
      </c>
      <c r="H948" s="362" t="s">
        <v>1151</v>
      </c>
      <c r="I948" s="962" t="s">
        <v>697</v>
      </c>
      <c r="J948" s="963">
        <v>1</v>
      </c>
      <c r="K948" s="1057">
        <v>45017</v>
      </c>
      <c r="L948" s="1057">
        <v>45138</v>
      </c>
      <c r="M948" s="964">
        <f t="shared" si="31"/>
        <v>17.285714285714285</v>
      </c>
      <c r="N948" s="1058">
        <v>1</v>
      </c>
      <c r="O948" s="962" t="s">
        <v>1178</v>
      </c>
      <c r="P948" s="364">
        <f t="shared" si="32"/>
        <v>1</v>
      </c>
      <c r="Q948" s="965" t="str">
        <f>IF(ISNUMBER(P948),IF(P948=100%,"CUMPLIDA",IF(AND(ISNUMBER(L948),ISNUMBER(CGR!$P$4)), IF(L948&lt;CGR!$P$4,"INCUMPLIDA","PROCESO"), "VERIFICAR FECHA")),"SIN VALOR AVANCE")</f>
        <v>CUMPLIDA</v>
      </c>
    </row>
    <row r="949" spans="1:17" ht="135.75" x14ac:dyDescent="0.2">
      <c r="A949" s="987" t="s">
        <v>19</v>
      </c>
      <c r="B949" s="988" t="s">
        <v>13</v>
      </c>
      <c r="C949" s="1263" t="s">
        <v>1059</v>
      </c>
      <c r="D949" s="1263" t="s">
        <v>1060</v>
      </c>
      <c r="E949" s="1262"/>
      <c r="F949" s="1262" t="s">
        <v>1176</v>
      </c>
      <c r="G949" s="362" t="s">
        <v>1090</v>
      </c>
      <c r="H949" s="362" t="s">
        <v>1091</v>
      </c>
      <c r="I949" s="962" t="s">
        <v>1159</v>
      </c>
      <c r="J949" s="963">
        <v>12</v>
      </c>
      <c r="K949" s="1057">
        <v>44958</v>
      </c>
      <c r="L949" s="1057">
        <v>45323</v>
      </c>
      <c r="M949" s="964">
        <f t="shared" si="31"/>
        <v>52.142857142857146</v>
      </c>
      <c r="N949" s="1058">
        <v>12</v>
      </c>
      <c r="O949" s="962" t="s">
        <v>1179</v>
      </c>
      <c r="P949" s="364">
        <f t="shared" si="32"/>
        <v>1</v>
      </c>
      <c r="Q949" s="965" t="str">
        <f>IF(ISNUMBER(P949),IF(P949=100%,"CUMPLIDA",IF(AND(ISNUMBER(L949),ISNUMBER(CGR!$P$4)), IF(L949&lt;CGR!$P$4,"INCUMPLIDA","PROCESO"), "VERIFICAR FECHA")),"SIN VALOR AVANCE")</f>
        <v>CUMPLIDA</v>
      </c>
    </row>
    <row r="950" spans="1:17" ht="180.75" customHeight="1" x14ac:dyDescent="0.2">
      <c r="A950" s="987" t="s">
        <v>19</v>
      </c>
      <c r="B950" s="988" t="s">
        <v>13</v>
      </c>
      <c r="C950" s="1263" t="s">
        <v>1059</v>
      </c>
      <c r="D950" s="1263" t="s">
        <v>1060</v>
      </c>
      <c r="E950" s="1262" t="s">
        <v>1180</v>
      </c>
      <c r="F950" s="1262" t="s">
        <v>1181</v>
      </c>
      <c r="G950" s="362" t="s">
        <v>1112</v>
      </c>
      <c r="H950" s="362" t="s">
        <v>1182</v>
      </c>
      <c r="I950" s="962" t="s">
        <v>1069</v>
      </c>
      <c r="J950" s="963">
        <v>3</v>
      </c>
      <c r="K950" s="1057">
        <v>44958</v>
      </c>
      <c r="L950" s="1057">
        <v>45323</v>
      </c>
      <c r="M950" s="964">
        <f t="shared" si="31"/>
        <v>52.142857142857146</v>
      </c>
      <c r="N950" s="1058">
        <v>3</v>
      </c>
      <c r="O950" s="962" t="s">
        <v>1169</v>
      </c>
      <c r="P950" s="364">
        <f t="shared" si="32"/>
        <v>1</v>
      </c>
      <c r="Q950" s="965" t="str">
        <f>IF(ISNUMBER(P950),IF(P950=100%,"CUMPLIDA",IF(AND(ISNUMBER(L950),ISNUMBER(CGR!$P$4)), IF(L950&lt;CGR!$P$4,"INCUMPLIDA","PROCESO"), "VERIFICAR FECHA")),"SIN VALOR AVANCE")</f>
        <v>CUMPLIDA</v>
      </c>
    </row>
    <row r="951" spans="1:17" ht="135.75" x14ac:dyDescent="0.2">
      <c r="A951" s="987" t="s">
        <v>19</v>
      </c>
      <c r="B951" s="988" t="s">
        <v>13</v>
      </c>
      <c r="C951" s="1263"/>
      <c r="D951" s="1263"/>
      <c r="E951" s="1262"/>
      <c r="F951" s="1262" t="s">
        <v>1181</v>
      </c>
      <c r="G951" s="362" t="s">
        <v>1071</v>
      </c>
      <c r="H951" s="1008" t="s">
        <v>682</v>
      </c>
      <c r="I951" s="962" t="s">
        <v>683</v>
      </c>
      <c r="J951" s="963">
        <v>1</v>
      </c>
      <c r="K951" s="1057">
        <v>45231</v>
      </c>
      <c r="L951" s="1057">
        <v>45504</v>
      </c>
      <c r="M951" s="964">
        <f t="shared" si="31"/>
        <v>39</v>
      </c>
      <c r="N951" s="1058">
        <v>1</v>
      </c>
      <c r="O951" s="1011" t="s">
        <v>802</v>
      </c>
      <c r="P951" s="364">
        <f t="shared" si="32"/>
        <v>1</v>
      </c>
      <c r="Q951" s="965" t="str">
        <f>IF(ISNUMBER(P951),IF(P951=100%,"CUMPLIDA",IF(AND(ISNUMBER(L951),ISNUMBER(CGR!$P$4)), IF(L951&lt;CGR!$P$4,"INCUMPLIDA","PROCESO"), "VERIFICAR FECHA")),"SIN VALOR AVANCE")</f>
        <v>CUMPLIDA</v>
      </c>
    </row>
    <row r="952" spans="1:17" ht="330.75" x14ac:dyDescent="0.2">
      <c r="A952" s="987" t="s">
        <v>19</v>
      </c>
      <c r="B952" s="988" t="s">
        <v>13</v>
      </c>
      <c r="C952" s="1263"/>
      <c r="D952" s="1263"/>
      <c r="E952" s="1262"/>
      <c r="F952" s="1262" t="s">
        <v>1181</v>
      </c>
      <c r="G952" s="362" t="s">
        <v>1071</v>
      </c>
      <c r="H952" s="1008" t="s">
        <v>685</v>
      </c>
      <c r="I952" s="962" t="s">
        <v>686</v>
      </c>
      <c r="J952" s="963">
        <v>1</v>
      </c>
      <c r="K952" s="1057">
        <v>45231</v>
      </c>
      <c r="L952" s="1057">
        <v>45504</v>
      </c>
      <c r="M952" s="964">
        <f t="shared" si="31"/>
        <v>39</v>
      </c>
      <c r="N952" s="1058">
        <v>1</v>
      </c>
      <c r="O952" s="1011" t="s">
        <v>1072</v>
      </c>
      <c r="P952" s="364">
        <f t="shared" si="32"/>
        <v>1</v>
      </c>
      <c r="Q952" s="965" t="str">
        <f>IF(ISNUMBER(P952),IF(P952=100%,"CUMPLIDA",IF(AND(ISNUMBER(L952),ISNUMBER(CGR!$P$4)), IF(L952&lt;CGR!$P$4,"INCUMPLIDA","PROCESO"), "VERIFICAR FECHA")),"SIN VALOR AVANCE")</f>
        <v>CUMPLIDA</v>
      </c>
    </row>
    <row r="953" spans="1:17" ht="195.75" x14ac:dyDescent="0.2">
      <c r="A953" s="987" t="s">
        <v>19</v>
      </c>
      <c r="B953" s="988" t="s">
        <v>13</v>
      </c>
      <c r="C953" s="1263"/>
      <c r="D953" s="1263"/>
      <c r="E953" s="1262"/>
      <c r="F953" s="1262" t="s">
        <v>1181</v>
      </c>
      <c r="G953" s="362" t="s">
        <v>97</v>
      </c>
      <c r="H953" s="362" t="s">
        <v>98</v>
      </c>
      <c r="I953" s="962" t="s">
        <v>99</v>
      </c>
      <c r="J953" s="967">
        <v>1</v>
      </c>
      <c r="K953" s="1060">
        <v>45323</v>
      </c>
      <c r="L953" s="1060">
        <v>45747</v>
      </c>
      <c r="M953" s="964">
        <f t="shared" si="31"/>
        <v>60.571428571428569</v>
      </c>
      <c r="N953" s="1058">
        <v>0</v>
      </c>
      <c r="O953" s="1011" t="s">
        <v>1073</v>
      </c>
      <c r="P953" s="364">
        <f t="shared" si="32"/>
        <v>0</v>
      </c>
      <c r="Q953" s="965" t="str">
        <f>IF(ISNUMBER(P953),IF(P953=100%,"CUMPLIDA",IF(AND(ISNUMBER(L953),ISNUMBER(CGR!$P$4)), IF(L953&lt;CGR!$P$4,"INCUMPLIDA","PROCESO"), "VERIFICAR FECHA")),"SIN VALOR AVANCE")</f>
        <v>PROCESO</v>
      </c>
    </row>
    <row r="954" spans="1:17" ht="135.75" x14ac:dyDescent="0.2">
      <c r="A954" s="987" t="s">
        <v>19</v>
      </c>
      <c r="B954" s="988" t="s">
        <v>13</v>
      </c>
      <c r="C954" s="1263"/>
      <c r="D954" s="1263"/>
      <c r="E954" s="1262"/>
      <c r="F954" s="1262" t="s">
        <v>1181</v>
      </c>
      <c r="G954" s="362" t="s">
        <v>101</v>
      </c>
      <c r="H954" s="362" t="s">
        <v>101</v>
      </c>
      <c r="I954" s="962" t="s">
        <v>102</v>
      </c>
      <c r="J954" s="967">
        <v>1</v>
      </c>
      <c r="K954" s="1060">
        <v>45323</v>
      </c>
      <c r="L954" s="1060">
        <v>45747</v>
      </c>
      <c r="M954" s="964">
        <f t="shared" si="31"/>
        <v>60.571428571428569</v>
      </c>
      <c r="N954" s="1058">
        <v>0</v>
      </c>
      <c r="O954" s="1011" t="s">
        <v>899</v>
      </c>
      <c r="P954" s="364">
        <f t="shared" si="32"/>
        <v>0</v>
      </c>
      <c r="Q954" s="965" t="str">
        <f>IF(ISNUMBER(P954),IF(P954=100%,"CUMPLIDA",IF(AND(ISNUMBER(L954),ISNUMBER(CGR!$P$4)), IF(L954&lt;CGR!$P$4,"INCUMPLIDA","PROCESO"), "VERIFICAR FECHA")),"SIN VALOR AVANCE")</f>
        <v>PROCESO</v>
      </c>
    </row>
    <row r="955" spans="1:17" ht="135.75" x14ac:dyDescent="0.2">
      <c r="A955" s="987" t="s">
        <v>19</v>
      </c>
      <c r="B955" s="988" t="s">
        <v>13</v>
      </c>
      <c r="C955" s="1263"/>
      <c r="D955" s="1263"/>
      <c r="E955" s="1262"/>
      <c r="F955" s="1262" t="s">
        <v>1181</v>
      </c>
      <c r="G955" s="362" t="s">
        <v>237</v>
      </c>
      <c r="H955" s="362" t="s">
        <v>238</v>
      </c>
      <c r="I955" s="962" t="s">
        <v>239</v>
      </c>
      <c r="J955" s="967">
        <v>1</v>
      </c>
      <c r="K955" s="1060">
        <v>45231</v>
      </c>
      <c r="L955" s="1060">
        <v>45747</v>
      </c>
      <c r="M955" s="964">
        <f t="shared" si="31"/>
        <v>73.714285714285708</v>
      </c>
      <c r="N955" s="1058">
        <v>0</v>
      </c>
      <c r="O955" s="1011" t="s">
        <v>899</v>
      </c>
      <c r="P955" s="364">
        <f t="shared" si="32"/>
        <v>0</v>
      </c>
      <c r="Q955" s="965" t="str">
        <f>IF(ISNUMBER(P955),IF(P955=100%,"CUMPLIDA",IF(AND(ISNUMBER(L955),ISNUMBER(CGR!$P$4)), IF(L955&lt;CGR!$P$4,"INCUMPLIDA","PROCESO"), "VERIFICAR FECHA")),"SIN VALOR AVANCE")</f>
        <v>PROCESO</v>
      </c>
    </row>
    <row r="956" spans="1:17" ht="195.75" x14ac:dyDescent="0.2">
      <c r="A956" s="987" t="s">
        <v>19</v>
      </c>
      <c r="B956" s="988" t="s">
        <v>13</v>
      </c>
      <c r="C956" s="1263"/>
      <c r="D956" s="1263"/>
      <c r="E956" s="1262"/>
      <c r="F956" s="1262" t="s">
        <v>1181</v>
      </c>
      <c r="G956" s="362" t="s">
        <v>104</v>
      </c>
      <c r="H956" s="362" t="s">
        <v>104</v>
      </c>
      <c r="I956" s="962" t="s">
        <v>247</v>
      </c>
      <c r="J956" s="967">
        <v>1</v>
      </c>
      <c r="K956" s="1060">
        <v>45323</v>
      </c>
      <c r="L956" s="1060">
        <v>45747</v>
      </c>
      <c r="M956" s="964">
        <f t="shared" si="31"/>
        <v>60.571428571428569</v>
      </c>
      <c r="N956" s="1058">
        <v>0</v>
      </c>
      <c r="O956" s="1011" t="s">
        <v>1073</v>
      </c>
      <c r="P956" s="364">
        <f t="shared" si="32"/>
        <v>0</v>
      </c>
      <c r="Q956" s="965" t="str">
        <f>IF(ISNUMBER(P956),IF(P956=100%,"CUMPLIDA",IF(AND(ISNUMBER(L956),ISNUMBER(CGR!$P$4)), IF(L956&lt;CGR!$P$4,"INCUMPLIDA","PROCESO"), "VERIFICAR FECHA")),"SIN VALOR AVANCE")</f>
        <v>PROCESO</v>
      </c>
    </row>
    <row r="957" spans="1:17" ht="135.75" x14ac:dyDescent="0.2">
      <c r="A957" s="987" t="s">
        <v>19</v>
      </c>
      <c r="B957" s="988" t="s">
        <v>13</v>
      </c>
      <c r="C957" s="1263"/>
      <c r="D957" s="1263"/>
      <c r="E957" s="1262"/>
      <c r="F957" s="1262" t="s">
        <v>1181</v>
      </c>
      <c r="G957" s="362" t="s">
        <v>806</v>
      </c>
      <c r="H957" s="362" t="s">
        <v>806</v>
      </c>
      <c r="I957" s="962" t="s">
        <v>107</v>
      </c>
      <c r="J957" s="967">
        <v>1</v>
      </c>
      <c r="K957" s="1060">
        <v>45231</v>
      </c>
      <c r="L957" s="1060">
        <v>45747</v>
      </c>
      <c r="M957" s="964">
        <f t="shared" si="31"/>
        <v>73.714285714285708</v>
      </c>
      <c r="N957" s="1058">
        <v>0</v>
      </c>
      <c r="O957" s="1011" t="s">
        <v>899</v>
      </c>
      <c r="P957" s="364">
        <f t="shared" si="32"/>
        <v>0</v>
      </c>
      <c r="Q957" s="965" t="str">
        <f>IF(ISNUMBER(P957),IF(P957=100%,"CUMPLIDA",IF(AND(ISNUMBER(L957),ISNUMBER(CGR!$P$4)), IF(L957&lt;CGR!$P$4,"INCUMPLIDA","PROCESO"), "VERIFICAR FECHA")),"SIN VALOR AVANCE")</f>
        <v>PROCESO</v>
      </c>
    </row>
    <row r="958" spans="1:17" ht="330.75" x14ac:dyDescent="0.2">
      <c r="A958" s="987" t="s">
        <v>19</v>
      </c>
      <c r="B958" s="988" t="s">
        <v>13</v>
      </c>
      <c r="C958" s="1263"/>
      <c r="D958" s="1263"/>
      <c r="E958" s="1262"/>
      <c r="F958" s="1262" t="s">
        <v>1181</v>
      </c>
      <c r="G958" s="362" t="s">
        <v>807</v>
      </c>
      <c r="H958" s="362" t="s">
        <v>807</v>
      </c>
      <c r="I958" s="962" t="s">
        <v>531</v>
      </c>
      <c r="J958" s="967">
        <v>1</v>
      </c>
      <c r="K958" s="1060">
        <v>45231</v>
      </c>
      <c r="L958" s="1060">
        <v>45808</v>
      </c>
      <c r="M958" s="964">
        <f t="shared" si="31"/>
        <v>82.428571428571431</v>
      </c>
      <c r="N958" s="1058">
        <v>0</v>
      </c>
      <c r="O958" s="1011" t="s">
        <v>1072</v>
      </c>
      <c r="P958" s="364">
        <f t="shared" si="32"/>
        <v>0</v>
      </c>
      <c r="Q958" s="965" t="str">
        <f>IF(ISNUMBER(P958),IF(P958=100%,"CUMPLIDA",IF(AND(ISNUMBER(L958),ISNUMBER(CGR!$P$4)), IF(L958&lt;CGR!$P$4,"INCUMPLIDA","PROCESO"), "VERIFICAR FECHA")),"SIN VALOR AVANCE")</f>
        <v>PROCESO</v>
      </c>
    </row>
    <row r="959" spans="1:17" ht="75.75" customHeight="1" x14ac:dyDescent="0.2">
      <c r="A959" s="987" t="s">
        <v>19</v>
      </c>
      <c r="B959" s="988" t="s">
        <v>13</v>
      </c>
      <c r="C959" s="1263" t="s">
        <v>1059</v>
      </c>
      <c r="D959" s="1263" t="s">
        <v>1060</v>
      </c>
      <c r="E959" s="1262"/>
      <c r="F959" s="1262" t="s">
        <v>1181</v>
      </c>
      <c r="G959" s="362" t="s">
        <v>110</v>
      </c>
      <c r="H959" s="362" t="s">
        <v>111</v>
      </c>
      <c r="I959" s="962" t="s">
        <v>112</v>
      </c>
      <c r="J959" s="967">
        <v>12</v>
      </c>
      <c r="K959" s="1060">
        <v>46024</v>
      </c>
      <c r="L959" s="1060">
        <v>47118</v>
      </c>
      <c r="M959" s="964">
        <f t="shared" si="31"/>
        <v>156.28571428571428</v>
      </c>
      <c r="N959" s="1058">
        <v>0</v>
      </c>
      <c r="O959" s="1011" t="s">
        <v>899</v>
      </c>
      <c r="P959" s="364">
        <f t="shared" si="32"/>
        <v>0</v>
      </c>
      <c r="Q959" s="965" t="str">
        <f>IF(ISNUMBER(P959),IF(P959=100%,"CUMPLIDA",IF(AND(ISNUMBER(L959),ISNUMBER(CGR!$P$4)), IF(L959&lt;CGR!$P$4,"INCUMPLIDA","PROCESO"), "VERIFICAR FECHA")),"SIN VALOR AVANCE")</f>
        <v>PROCESO</v>
      </c>
    </row>
    <row r="960" spans="1:17" ht="195.75" x14ac:dyDescent="0.2">
      <c r="A960" s="987" t="s">
        <v>19</v>
      </c>
      <c r="B960" s="988" t="s">
        <v>13</v>
      </c>
      <c r="C960" s="1263" t="s">
        <v>1059</v>
      </c>
      <c r="D960" s="1263" t="s">
        <v>1060</v>
      </c>
      <c r="E960" s="1262"/>
      <c r="F960" s="1262" t="s">
        <v>1181</v>
      </c>
      <c r="G960" s="362" t="s">
        <v>114</v>
      </c>
      <c r="H960" s="362" t="s">
        <v>115</v>
      </c>
      <c r="I960" s="962" t="s">
        <v>116</v>
      </c>
      <c r="J960" s="967">
        <v>1</v>
      </c>
      <c r="K960" s="1060">
        <v>46024</v>
      </c>
      <c r="L960" s="1060">
        <v>47118</v>
      </c>
      <c r="M960" s="964">
        <f t="shared" si="31"/>
        <v>156.28571428571428</v>
      </c>
      <c r="N960" s="1058">
        <v>0</v>
      </c>
      <c r="O960" s="1011" t="s">
        <v>1073</v>
      </c>
      <c r="P960" s="364">
        <f t="shared" si="32"/>
        <v>0</v>
      </c>
      <c r="Q960" s="965" t="str">
        <f>IF(ISNUMBER(P960),IF(P960=100%,"CUMPLIDA",IF(AND(ISNUMBER(L960),ISNUMBER(CGR!$P$4)), IF(L960&lt;CGR!$P$4,"INCUMPLIDA","PROCESO"), "VERIFICAR FECHA")),"SIN VALOR AVANCE")</f>
        <v>PROCESO</v>
      </c>
    </row>
    <row r="961" spans="1:17" ht="330.75" x14ac:dyDescent="0.2">
      <c r="A961" s="987" t="s">
        <v>19</v>
      </c>
      <c r="B961" s="988" t="s">
        <v>13</v>
      </c>
      <c r="C961" s="1263" t="s">
        <v>1059</v>
      </c>
      <c r="D961" s="1263" t="s">
        <v>1060</v>
      </c>
      <c r="E961" s="1262"/>
      <c r="F961" s="1262" t="s">
        <v>1181</v>
      </c>
      <c r="G961" s="362" t="s">
        <v>117</v>
      </c>
      <c r="H961" s="362" t="s">
        <v>118</v>
      </c>
      <c r="I961" s="962" t="s">
        <v>119</v>
      </c>
      <c r="J961" s="967">
        <v>2</v>
      </c>
      <c r="K961" s="1060">
        <v>46024</v>
      </c>
      <c r="L961" s="1060">
        <v>47118</v>
      </c>
      <c r="M961" s="964">
        <f t="shared" si="31"/>
        <v>156.28571428571428</v>
      </c>
      <c r="N961" s="1058">
        <v>0</v>
      </c>
      <c r="O961" s="1011" t="s">
        <v>1072</v>
      </c>
      <c r="P961" s="364">
        <f t="shared" si="32"/>
        <v>0</v>
      </c>
      <c r="Q961" s="965" t="str">
        <f>IF(ISNUMBER(P961),IF(P961=100%,"CUMPLIDA",IF(AND(ISNUMBER(L961),ISNUMBER(CGR!$P$4)), IF(L961&lt;CGR!$P$4,"INCUMPLIDA","PROCESO"), "VERIFICAR FECHA")),"SIN VALOR AVANCE")</f>
        <v>PROCESO</v>
      </c>
    </row>
    <row r="962" spans="1:17" ht="135.75" x14ac:dyDescent="0.2">
      <c r="A962" s="987" t="s">
        <v>19</v>
      </c>
      <c r="B962" s="988" t="s">
        <v>13</v>
      </c>
      <c r="C962" s="1263" t="s">
        <v>1059</v>
      </c>
      <c r="D962" s="1263" t="s">
        <v>1060</v>
      </c>
      <c r="E962" s="1262"/>
      <c r="F962" s="1262" t="s">
        <v>1181</v>
      </c>
      <c r="G962" s="362" t="s">
        <v>1150</v>
      </c>
      <c r="H962" s="362" t="s">
        <v>1075</v>
      </c>
      <c r="I962" s="962" t="s">
        <v>1076</v>
      </c>
      <c r="J962" s="963">
        <v>1</v>
      </c>
      <c r="K962" s="1057">
        <v>44927</v>
      </c>
      <c r="L962" s="1057">
        <v>45016</v>
      </c>
      <c r="M962" s="964">
        <f t="shared" si="31"/>
        <v>12.714285714285714</v>
      </c>
      <c r="N962" s="1058">
        <v>1</v>
      </c>
      <c r="O962" s="962" t="s">
        <v>1183</v>
      </c>
      <c r="P962" s="364">
        <f t="shared" si="32"/>
        <v>1</v>
      </c>
      <c r="Q962" s="965" t="str">
        <f>IF(ISNUMBER(P962),IF(P962=100%,"CUMPLIDA",IF(AND(ISNUMBER(L962),ISNUMBER(CGR!$P$4)), IF(L962&lt;CGR!$P$4,"INCUMPLIDA","PROCESO"), "VERIFICAR FECHA")),"SIN VALOR AVANCE")</f>
        <v>CUMPLIDA</v>
      </c>
    </row>
    <row r="963" spans="1:17" ht="225.75" x14ac:dyDescent="0.2">
      <c r="A963" s="987" t="s">
        <v>19</v>
      </c>
      <c r="B963" s="988" t="s">
        <v>13</v>
      </c>
      <c r="C963" s="1263" t="s">
        <v>1059</v>
      </c>
      <c r="D963" s="1263" t="s">
        <v>1060</v>
      </c>
      <c r="E963" s="1262"/>
      <c r="F963" s="1262" t="s">
        <v>1181</v>
      </c>
      <c r="G963" s="362" t="s">
        <v>1150</v>
      </c>
      <c r="H963" s="362" t="s">
        <v>1151</v>
      </c>
      <c r="I963" s="962" t="s">
        <v>697</v>
      </c>
      <c r="J963" s="963">
        <v>1</v>
      </c>
      <c r="K963" s="1057">
        <v>45017</v>
      </c>
      <c r="L963" s="1057">
        <v>45138</v>
      </c>
      <c r="M963" s="964">
        <f t="shared" si="31"/>
        <v>17.285714285714285</v>
      </c>
      <c r="N963" s="1058">
        <v>1</v>
      </c>
      <c r="O963" s="962" t="s">
        <v>1184</v>
      </c>
      <c r="P963" s="364">
        <f t="shared" si="32"/>
        <v>1</v>
      </c>
      <c r="Q963" s="965" t="str">
        <f>IF(ISNUMBER(P963),IF(P963=100%,"CUMPLIDA",IF(AND(ISNUMBER(L963),ISNUMBER(CGR!$P$4)), IF(L963&lt;CGR!$P$4,"INCUMPLIDA","PROCESO"), "VERIFICAR FECHA")),"SIN VALOR AVANCE")</f>
        <v>CUMPLIDA</v>
      </c>
    </row>
    <row r="964" spans="1:17" ht="135.75" x14ac:dyDescent="0.2">
      <c r="A964" s="987" t="s">
        <v>19</v>
      </c>
      <c r="B964" s="988" t="s">
        <v>13</v>
      </c>
      <c r="C964" s="1263" t="s">
        <v>1059</v>
      </c>
      <c r="D964" s="1263" t="s">
        <v>1060</v>
      </c>
      <c r="E964" s="1262"/>
      <c r="F964" s="1262" t="s">
        <v>1181</v>
      </c>
      <c r="G964" s="362" t="s">
        <v>1090</v>
      </c>
      <c r="H964" s="362" t="s">
        <v>1091</v>
      </c>
      <c r="I964" s="962" t="s">
        <v>1159</v>
      </c>
      <c r="J964" s="963">
        <v>12</v>
      </c>
      <c r="K964" s="1057">
        <v>44958</v>
      </c>
      <c r="L964" s="1057">
        <v>45323</v>
      </c>
      <c r="M964" s="964">
        <f t="shared" si="31"/>
        <v>52.142857142857146</v>
      </c>
      <c r="N964" s="1058">
        <v>12</v>
      </c>
      <c r="O964" s="962" t="s">
        <v>1185</v>
      </c>
      <c r="P964" s="364">
        <f t="shared" si="32"/>
        <v>1</v>
      </c>
      <c r="Q964" s="965" t="str">
        <f>IF(ISNUMBER(P964),IF(P964=100%,"CUMPLIDA",IF(AND(ISNUMBER(L964),ISNUMBER(CGR!$P$4)), IF(L964&lt;CGR!$P$4,"INCUMPLIDA","PROCESO"), "VERIFICAR FECHA")),"SIN VALOR AVANCE")</f>
        <v>CUMPLIDA</v>
      </c>
    </row>
    <row r="965" spans="1:17" ht="180.75" customHeight="1" x14ac:dyDescent="0.2">
      <c r="A965" s="987" t="s">
        <v>19</v>
      </c>
      <c r="B965" s="988" t="s">
        <v>13</v>
      </c>
      <c r="C965" s="1263" t="s">
        <v>1059</v>
      </c>
      <c r="D965" s="1263" t="s">
        <v>1060</v>
      </c>
      <c r="E965" s="1262" t="s">
        <v>1186</v>
      </c>
      <c r="F965" s="1262" t="s">
        <v>1187</v>
      </c>
      <c r="G965" s="362" t="s">
        <v>1112</v>
      </c>
      <c r="H965" s="362" t="s">
        <v>1068</v>
      </c>
      <c r="I965" s="962" t="s">
        <v>1069</v>
      </c>
      <c r="J965" s="963">
        <v>3</v>
      </c>
      <c r="K965" s="1057">
        <v>44958</v>
      </c>
      <c r="L965" s="1057">
        <v>45323</v>
      </c>
      <c r="M965" s="964">
        <f t="shared" si="31"/>
        <v>52.142857142857146</v>
      </c>
      <c r="N965" s="1058">
        <v>3</v>
      </c>
      <c r="O965" s="962" t="s">
        <v>1188</v>
      </c>
      <c r="P965" s="364">
        <f t="shared" si="32"/>
        <v>1</v>
      </c>
      <c r="Q965" s="965" t="str">
        <f>IF(ISNUMBER(P965),IF(P965=100%,"CUMPLIDA",IF(AND(ISNUMBER(L965),ISNUMBER(CGR!$P$4)), IF(L965&lt;CGR!$P$4,"INCUMPLIDA","PROCESO"), "VERIFICAR FECHA")),"SIN VALOR AVANCE")</f>
        <v>CUMPLIDA</v>
      </c>
    </row>
    <row r="966" spans="1:17" ht="135.75" x14ac:dyDescent="0.2">
      <c r="A966" s="987" t="s">
        <v>19</v>
      </c>
      <c r="B966" s="988" t="s">
        <v>13</v>
      </c>
      <c r="C966" s="1263"/>
      <c r="D966" s="1263"/>
      <c r="E966" s="1262"/>
      <c r="F966" s="1262" t="s">
        <v>1187</v>
      </c>
      <c r="G966" s="362" t="s">
        <v>1071</v>
      </c>
      <c r="H966" s="1008" t="s">
        <v>682</v>
      </c>
      <c r="I966" s="962" t="s">
        <v>683</v>
      </c>
      <c r="J966" s="963">
        <v>1</v>
      </c>
      <c r="K966" s="1057">
        <v>45231</v>
      </c>
      <c r="L966" s="1057">
        <v>45504</v>
      </c>
      <c r="M966" s="964">
        <f t="shared" si="31"/>
        <v>39</v>
      </c>
      <c r="N966" s="1058">
        <v>1</v>
      </c>
      <c r="O966" s="1011" t="s">
        <v>802</v>
      </c>
      <c r="P966" s="364">
        <f t="shared" si="32"/>
        <v>1</v>
      </c>
      <c r="Q966" s="965" t="str">
        <f>IF(ISNUMBER(P966),IF(P966=100%,"CUMPLIDA",IF(AND(ISNUMBER(L966),ISNUMBER(CGR!$P$4)), IF(L966&lt;CGR!$P$4,"INCUMPLIDA","PROCESO"), "VERIFICAR FECHA")),"SIN VALOR AVANCE")</f>
        <v>CUMPLIDA</v>
      </c>
    </row>
    <row r="967" spans="1:17" ht="330.75" x14ac:dyDescent="0.2">
      <c r="A967" s="987" t="s">
        <v>19</v>
      </c>
      <c r="B967" s="988" t="s">
        <v>13</v>
      </c>
      <c r="C967" s="1263"/>
      <c r="D967" s="1263"/>
      <c r="E967" s="1262"/>
      <c r="F967" s="1262" t="s">
        <v>1187</v>
      </c>
      <c r="G967" s="362" t="s">
        <v>1071</v>
      </c>
      <c r="H967" s="1008" t="s">
        <v>685</v>
      </c>
      <c r="I967" s="962" t="s">
        <v>686</v>
      </c>
      <c r="J967" s="963">
        <v>1</v>
      </c>
      <c r="K967" s="1057">
        <v>45231</v>
      </c>
      <c r="L967" s="1057">
        <v>45504</v>
      </c>
      <c r="M967" s="964">
        <f t="shared" si="31"/>
        <v>39</v>
      </c>
      <c r="N967" s="1058">
        <v>1</v>
      </c>
      <c r="O967" s="1011" t="s">
        <v>1072</v>
      </c>
      <c r="P967" s="364">
        <f t="shared" si="32"/>
        <v>1</v>
      </c>
      <c r="Q967" s="965" t="str">
        <f>IF(ISNUMBER(P967),IF(P967=100%,"CUMPLIDA",IF(AND(ISNUMBER(L967),ISNUMBER(CGR!$P$4)), IF(L967&lt;CGR!$P$4,"INCUMPLIDA","PROCESO"), "VERIFICAR FECHA")),"SIN VALOR AVANCE")</f>
        <v>CUMPLIDA</v>
      </c>
    </row>
    <row r="968" spans="1:17" ht="195.75" x14ac:dyDescent="0.2">
      <c r="A968" s="987" t="s">
        <v>19</v>
      </c>
      <c r="B968" s="988" t="s">
        <v>13</v>
      </c>
      <c r="C968" s="1263"/>
      <c r="D968" s="1263"/>
      <c r="E968" s="1262"/>
      <c r="F968" s="1262" t="s">
        <v>1187</v>
      </c>
      <c r="G968" s="362" t="s">
        <v>97</v>
      </c>
      <c r="H968" s="362" t="s">
        <v>98</v>
      </c>
      <c r="I968" s="962" t="s">
        <v>99</v>
      </c>
      <c r="J968" s="967">
        <v>1</v>
      </c>
      <c r="K968" s="1060">
        <v>45323</v>
      </c>
      <c r="L968" s="1060">
        <v>45747</v>
      </c>
      <c r="M968" s="964">
        <f t="shared" si="31"/>
        <v>60.571428571428569</v>
      </c>
      <c r="N968" s="1058">
        <v>0</v>
      </c>
      <c r="O968" s="1011" t="s">
        <v>1073</v>
      </c>
      <c r="P968" s="364">
        <f t="shared" si="32"/>
        <v>0</v>
      </c>
      <c r="Q968" s="965" t="str">
        <f>IF(ISNUMBER(P968),IF(P968=100%,"CUMPLIDA",IF(AND(ISNUMBER(L968),ISNUMBER(CGR!$P$4)), IF(L968&lt;CGR!$P$4,"INCUMPLIDA","PROCESO"), "VERIFICAR FECHA")),"SIN VALOR AVANCE")</f>
        <v>PROCESO</v>
      </c>
    </row>
    <row r="969" spans="1:17" ht="135.75" x14ac:dyDescent="0.2">
      <c r="A969" s="987" t="s">
        <v>19</v>
      </c>
      <c r="B969" s="988" t="s">
        <v>13</v>
      </c>
      <c r="C969" s="1263"/>
      <c r="D969" s="1263"/>
      <c r="E969" s="1262"/>
      <c r="F969" s="1262" t="s">
        <v>1187</v>
      </c>
      <c r="G969" s="362" t="s">
        <v>101</v>
      </c>
      <c r="H969" s="362" t="s">
        <v>101</v>
      </c>
      <c r="I969" s="962" t="s">
        <v>102</v>
      </c>
      <c r="J969" s="967">
        <v>1</v>
      </c>
      <c r="K969" s="1060">
        <v>45323</v>
      </c>
      <c r="L969" s="1060">
        <v>45747</v>
      </c>
      <c r="M969" s="964">
        <f t="shared" si="31"/>
        <v>60.571428571428569</v>
      </c>
      <c r="N969" s="1058">
        <v>0</v>
      </c>
      <c r="O969" s="1011" t="s">
        <v>899</v>
      </c>
      <c r="P969" s="364">
        <f t="shared" si="32"/>
        <v>0</v>
      </c>
      <c r="Q969" s="965" t="str">
        <f>IF(ISNUMBER(P969),IF(P969=100%,"CUMPLIDA",IF(AND(ISNUMBER(L969),ISNUMBER(CGR!$P$4)), IF(L969&lt;CGR!$P$4,"INCUMPLIDA","PROCESO"), "VERIFICAR FECHA")),"SIN VALOR AVANCE")</f>
        <v>PROCESO</v>
      </c>
    </row>
    <row r="970" spans="1:17" ht="135.75" x14ac:dyDescent="0.2">
      <c r="A970" s="987" t="s">
        <v>19</v>
      </c>
      <c r="B970" s="988" t="s">
        <v>13</v>
      </c>
      <c r="C970" s="1263"/>
      <c r="D970" s="1263"/>
      <c r="E970" s="1262"/>
      <c r="F970" s="1262" t="s">
        <v>1187</v>
      </c>
      <c r="G970" s="362" t="s">
        <v>237</v>
      </c>
      <c r="H970" s="362" t="s">
        <v>238</v>
      </c>
      <c r="I970" s="962" t="s">
        <v>239</v>
      </c>
      <c r="J970" s="967">
        <v>1</v>
      </c>
      <c r="K970" s="1060">
        <v>45231</v>
      </c>
      <c r="L970" s="1060">
        <v>45747</v>
      </c>
      <c r="M970" s="964">
        <f t="shared" si="31"/>
        <v>73.714285714285708</v>
      </c>
      <c r="N970" s="1058">
        <v>0</v>
      </c>
      <c r="O970" s="1011" t="s">
        <v>899</v>
      </c>
      <c r="P970" s="364">
        <f t="shared" si="32"/>
        <v>0</v>
      </c>
      <c r="Q970" s="965" t="str">
        <f>IF(ISNUMBER(P970),IF(P970=100%,"CUMPLIDA",IF(AND(ISNUMBER(L970),ISNUMBER(CGR!$P$4)), IF(L970&lt;CGR!$P$4,"INCUMPLIDA","PROCESO"), "VERIFICAR FECHA")),"SIN VALOR AVANCE")</f>
        <v>PROCESO</v>
      </c>
    </row>
    <row r="971" spans="1:17" ht="195.75" x14ac:dyDescent="0.2">
      <c r="A971" s="987" t="s">
        <v>19</v>
      </c>
      <c r="B971" s="988" t="s">
        <v>13</v>
      </c>
      <c r="C971" s="1263"/>
      <c r="D971" s="1263"/>
      <c r="E971" s="1262"/>
      <c r="F971" s="1262" t="s">
        <v>1187</v>
      </c>
      <c r="G971" s="362" t="s">
        <v>104</v>
      </c>
      <c r="H971" s="362" t="s">
        <v>104</v>
      </c>
      <c r="I971" s="962" t="s">
        <v>247</v>
      </c>
      <c r="J971" s="967">
        <v>1</v>
      </c>
      <c r="K971" s="1060">
        <v>45323</v>
      </c>
      <c r="L971" s="1060">
        <v>45747</v>
      </c>
      <c r="M971" s="964">
        <f t="shared" si="31"/>
        <v>60.571428571428569</v>
      </c>
      <c r="N971" s="1058">
        <v>0</v>
      </c>
      <c r="O971" s="1011" t="s">
        <v>1073</v>
      </c>
      <c r="P971" s="364">
        <f t="shared" si="32"/>
        <v>0</v>
      </c>
      <c r="Q971" s="965" t="str">
        <f>IF(ISNUMBER(P971),IF(P971=100%,"CUMPLIDA",IF(AND(ISNUMBER(L971),ISNUMBER(CGR!$P$4)), IF(L971&lt;CGR!$P$4,"INCUMPLIDA","PROCESO"), "VERIFICAR FECHA")),"SIN VALOR AVANCE")</f>
        <v>PROCESO</v>
      </c>
    </row>
    <row r="972" spans="1:17" ht="135.75" x14ac:dyDescent="0.2">
      <c r="A972" s="987" t="s">
        <v>19</v>
      </c>
      <c r="B972" s="988" t="s">
        <v>13</v>
      </c>
      <c r="C972" s="1263"/>
      <c r="D972" s="1263"/>
      <c r="E972" s="1262"/>
      <c r="F972" s="1262" t="s">
        <v>1187</v>
      </c>
      <c r="G972" s="362" t="s">
        <v>806</v>
      </c>
      <c r="H972" s="362" t="s">
        <v>806</v>
      </c>
      <c r="I972" s="962" t="s">
        <v>107</v>
      </c>
      <c r="J972" s="967">
        <v>1</v>
      </c>
      <c r="K972" s="1060">
        <v>45231</v>
      </c>
      <c r="L972" s="1060">
        <v>45747</v>
      </c>
      <c r="M972" s="964">
        <f t="shared" si="31"/>
        <v>73.714285714285708</v>
      </c>
      <c r="N972" s="1058">
        <v>0</v>
      </c>
      <c r="O972" s="1011" t="s">
        <v>899</v>
      </c>
      <c r="P972" s="364">
        <f t="shared" si="32"/>
        <v>0</v>
      </c>
      <c r="Q972" s="965" t="str">
        <f>IF(ISNUMBER(P972),IF(P972=100%,"CUMPLIDA",IF(AND(ISNUMBER(L972),ISNUMBER(CGR!$P$4)), IF(L972&lt;CGR!$P$4,"INCUMPLIDA","PROCESO"), "VERIFICAR FECHA")),"SIN VALOR AVANCE")</f>
        <v>PROCESO</v>
      </c>
    </row>
    <row r="973" spans="1:17" ht="330.75" x14ac:dyDescent="0.2">
      <c r="A973" s="987" t="s">
        <v>19</v>
      </c>
      <c r="B973" s="988" t="s">
        <v>13</v>
      </c>
      <c r="C973" s="1263"/>
      <c r="D973" s="1263"/>
      <c r="E973" s="1262"/>
      <c r="F973" s="1262" t="s">
        <v>1187</v>
      </c>
      <c r="G973" s="362" t="s">
        <v>807</v>
      </c>
      <c r="H973" s="362" t="s">
        <v>807</v>
      </c>
      <c r="I973" s="962" t="s">
        <v>531</v>
      </c>
      <c r="J973" s="967">
        <v>1</v>
      </c>
      <c r="K973" s="1060">
        <v>45231</v>
      </c>
      <c r="L973" s="1060">
        <v>45808</v>
      </c>
      <c r="M973" s="964">
        <f t="shared" si="31"/>
        <v>82.428571428571431</v>
      </c>
      <c r="N973" s="1058">
        <v>0</v>
      </c>
      <c r="O973" s="1011" t="s">
        <v>1072</v>
      </c>
      <c r="P973" s="364">
        <f t="shared" si="32"/>
        <v>0</v>
      </c>
      <c r="Q973" s="965" t="str">
        <f>IF(ISNUMBER(P973),IF(P973=100%,"CUMPLIDA",IF(AND(ISNUMBER(L973),ISNUMBER(CGR!$P$4)), IF(L973&lt;CGR!$P$4,"INCUMPLIDA","PROCESO"), "VERIFICAR FECHA")),"SIN VALOR AVANCE")</f>
        <v>PROCESO</v>
      </c>
    </row>
    <row r="974" spans="1:17" ht="135.75" x14ac:dyDescent="0.2">
      <c r="A974" s="987" t="s">
        <v>19</v>
      </c>
      <c r="B974" s="988" t="s">
        <v>13</v>
      </c>
      <c r="C974" s="1263" t="s">
        <v>1059</v>
      </c>
      <c r="D974" s="1263" t="s">
        <v>1060</v>
      </c>
      <c r="E974" s="1262"/>
      <c r="F974" s="1262" t="s">
        <v>1187</v>
      </c>
      <c r="G974" s="362" t="s">
        <v>110</v>
      </c>
      <c r="H974" s="362" t="s">
        <v>111</v>
      </c>
      <c r="I974" s="962" t="s">
        <v>112</v>
      </c>
      <c r="J974" s="967">
        <v>12</v>
      </c>
      <c r="K974" s="1060">
        <v>46024</v>
      </c>
      <c r="L974" s="1060">
        <v>47118</v>
      </c>
      <c r="M974" s="964">
        <f t="shared" si="31"/>
        <v>156.28571428571428</v>
      </c>
      <c r="N974" s="1058">
        <v>0</v>
      </c>
      <c r="O974" s="1011" t="s">
        <v>899</v>
      </c>
      <c r="P974" s="364">
        <f t="shared" si="32"/>
        <v>0</v>
      </c>
      <c r="Q974" s="965" t="str">
        <f>IF(ISNUMBER(P974),IF(P974=100%,"CUMPLIDA",IF(AND(ISNUMBER(L974),ISNUMBER(CGR!$P$4)), IF(L974&lt;CGR!$P$4,"INCUMPLIDA","PROCESO"), "VERIFICAR FECHA")),"SIN VALOR AVANCE")</f>
        <v>PROCESO</v>
      </c>
    </row>
    <row r="975" spans="1:17" ht="195.75" x14ac:dyDescent="0.2">
      <c r="A975" s="987" t="s">
        <v>19</v>
      </c>
      <c r="B975" s="988" t="s">
        <v>13</v>
      </c>
      <c r="C975" s="1263" t="s">
        <v>1059</v>
      </c>
      <c r="D975" s="1263" t="s">
        <v>1060</v>
      </c>
      <c r="E975" s="1262"/>
      <c r="F975" s="1262" t="s">
        <v>1187</v>
      </c>
      <c r="G975" s="362" t="s">
        <v>114</v>
      </c>
      <c r="H975" s="362" t="s">
        <v>115</v>
      </c>
      <c r="I975" s="962" t="s">
        <v>116</v>
      </c>
      <c r="J975" s="967">
        <v>1</v>
      </c>
      <c r="K975" s="1060">
        <v>46024</v>
      </c>
      <c r="L975" s="1060">
        <v>47118</v>
      </c>
      <c r="M975" s="964">
        <f t="shared" si="31"/>
        <v>156.28571428571428</v>
      </c>
      <c r="N975" s="1058">
        <v>0</v>
      </c>
      <c r="O975" s="1011" t="s">
        <v>1073</v>
      </c>
      <c r="P975" s="364">
        <f t="shared" si="32"/>
        <v>0</v>
      </c>
      <c r="Q975" s="965" t="str">
        <f>IF(ISNUMBER(P975),IF(P975=100%,"CUMPLIDA",IF(AND(ISNUMBER(L975),ISNUMBER(CGR!$P$4)), IF(L975&lt;CGR!$P$4,"INCUMPLIDA","PROCESO"), "VERIFICAR FECHA")),"SIN VALOR AVANCE")</f>
        <v>PROCESO</v>
      </c>
    </row>
    <row r="976" spans="1:17" ht="330.75" x14ac:dyDescent="0.2">
      <c r="A976" s="987" t="s">
        <v>19</v>
      </c>
      <c r="B976" s="988" t="s">
        <v>13</v>
      </c>
      <c r="C976" s="1263" t="s">
        <v>1059</v>
      </c>
      <c r="D976" s="1263" t="s">
        <v>1060</v>
      </c>
      <c r="E976" s="1262"/>
      <c r="F976" s="1262" t="s">
        <v>1187</v>
      </c>
      <c r="G976" s="362" t="s">
        <v>117</v>
      </c>
      <c r="H976" s="362" t="s">
        <v>118</v>
      </c>
      <c r="I976" s="962" t="s">
        <v>119</v>
      </c>
      <c r="J976" s="967">
        <v>2</v>
      </c>
      <c r="K976" s="1060">
        <v>46024</v>
      </c>
      <c r="L976" s="1060">
        <v>47118</v>
      </c>
      <c r="M976" s="964">
        <f t="shared" si="31"/>
        <v>156.28571428571428</v>
      </c>
      <c r="N976" s="1058">
        <v>0</v>
      </c>
      <c r="O976" s="1011" t="s">
        <v>1072</v>
      </c>
      <c r="P976" s="364">
        <f t="shared" si="32"/>
        <v>0</v>
      </c>
      <c r="Q976" s="965" t="str">
        <f>IF(ISNUMBER(P976),IF(P976=100%,"CUMPLIDA",IF(AND(ISNUMBER(L976),ISNUMBER(CGR!$P$4)), IF(L976&lt;CGR!$P$4,"INCUMPLIDA","PROCESO"), "VERIFICAR FECHA")),"SIN VALOR AVANCE")</f>
        <v>PROCESO</v>
      </c>
    </row>
    <row r="977" spans="1:17" ht="135.75" x14ac:dyDescent="0.2">
      <c r="A977" s="987" t="s">
        <v>19</v>
      </c>
      <c r="B977" s="988" t="s">
        <v>13</v>
      </c>
      <c r="C977" s="1263" t="s">
        <v>1059</v>
      </c>
      <c r="D977" s="1263" t="s">
        <v>1060</v>
      </c>
      <c r="E977" s="1262"/>
      <c r="F977" s="1262" t="s">
        <v>1187</v>
      </c>
      <c r="G977" s="362" t="s">
        <v>1074</v>
      </c>
      <c r="H977" s="362" t="s">
        <v>1075</v>
      </c>
      <c r="I977" s="962" t="s">
        <v>1076</v>
      </c>
      <c r="J977" s="963">
        <v>1</v>
      </c>
      <c r="K977" s="1057">
        <v>44927</v>
      </c>
      <c r="L977" s="1057">
        <v>45016</v>
      </c>
      <c r="M977" s="964">
        <f t="shared" si="31"/>
        <v>12.714285714285714</v>
      </c>
      <c r="N977" s="1058">
        <v>1</v>
      </c>
      <c r="O977" s="962" t="s">
        <v>1189</v>
      </c>
      <c r="P977" s="364">
        <f t="shared" si="32"/>
        <v>1</v>
      </c>
      <c r="Q977" s="965" t="str">
        <f>IF(ISNUMBER(P977),IF(P977=100%,"CUMPLIDA",IF(AND(ISNUMBER(L977),ISNUMBER(CGR!$P$4)), IF(L977&lt;CGR!$P$4,"INCUMPLIDA","PROCESO"), "VERIFICAR FECHA")),"SIN VALOR AVANCE")</f>
        <v>CUMPLIDA</v>
      </c>
    </row>
    <row r="978" spans="1:17" ht="225.75" x14ac:dyDescent="0.2">
      <c r="A978" s="987" t="s">
        <v>19</v>
      </c>
      <c r="B978" s="988" t="s">
        <v>13</v>
      </c>
      <c r="C978" s="1263" t="s">
        <v>1059</v>
      </c>
      <c r="D978" s="1263" t="s">
        <v>1060</v>
      </c>
      <c r="E978" s="1262"/>
      <c r="F978" s="1262" t="s">
        <v>1187</v>
      </c>
      <c r="G978" s="362" t="s">
        <v>1074</v>
      </c>
      <c r="H978" s="362" t="s">
        <v>1115</v>
      </c>
      <c r="I978" s="962" t="s">
        <v>697</v>
      </c>
      <c r="J978" s="963">
        <v>1</v>
      </c>
      <c r="K978" s="1057">
        <v>45017</v>
      </c>
      <c r="L978" s="1057">
        <v>45138</v>
      </c>
      <c r="M978" s="964">
        <f t="shared" si="31"/>
        <v>17.285714285714285</v>
      </c>
      <c r="N978" s="1058">
        <v>1</v>
      </c>
      <c r="O978" s="962" t="s">
        <v>1190</v>
      </c>
      <c r="P978" s="364">
        <f t="shared" si="32"/>
        <v>1</v>
      </c>
      <c r="Q978" s="965" t="str">
        <f>IF(ISNUMBER(P978),IF(P978=100%,"CUMPLIDA",IF(AND(ISNUMBER(L978),ISNUMBER(CGR!$P$4)), IF(L978&lt;CGR!$P$4,"INCUMPLIDA","PROCESO"), "VERIFICAR FECHA")),"SIN VALOR AVANCE")</f>
        <v>CUMPLIDA</v>
      </c>
    </row>
    <row r="979" spans="1:17" ht="135.75" x14ac:dyDescent="0.2">
      <c r="A979" s="987" t="s">
        <v>19</v>
      </c>
      <c r="B979" s="988" t="s">
        <v>13</v>
      </c>
      <c r="C979" s="1263" t="s">
        <v>1059</v>
      </c>
      <c r="D979" s="1263" t="s">
        <v>1060</v>
      </c>
      <c r="E979" s="1262"/>
      <c r="F979" s="1262" t="s">
        <v>1187</v>
      </c>
      <c r="G979" s="362" t="s">
        <v>1191</v>
      </c>
      <c r="H979" s="362" t="s">
        <v>1192</v>
      </c>
      <c r="I979" s="962" t="s">
        <v>697</v>
      </c>
      <c r="J979" s="963">
        <v>1</v>
      </c>
      <c r="K979" s="1057">
        <v>44958</v>
      </c>
      <c r="L979" s="1057">
        <v>44985</v>
      </c>
      <c r="M979" s="964">
        <f t="shared" si="31"/>
        <v>3.8571428571428572</v>
      </c>
      <c r="N979" s="1058">
        <v>1</v>
      </c>
      <c r="O979" s="962" t="s">
        <v>1193</v>
      </c>
      <c r="P979" s="364">
        <f t="shared" si="32"/>
        <v>1</v>
      </c>
      <c r="Q979" s="965" t="str">
        <f>IF(ISNUMBER(P979),IF(P979=100%,"CUMPLIDA",IF(AND(ISNUMBER(L979),ISNUMBER(CGR!$P$4)), IF(L979&lt;CGR!$P$4,"INCUMPLIDA","PROCESO"), "VERIFICAR FECHA")),"SIN VALOR AVANCE")</f>
        <v>CUMPLIDA</v>
      </c>
    </row>
    <row r="980" spans="1:17" ht="135.75" x14ac:dyDescent="0.2">
      <c r="A980" s="987" t="s">
        <v>19</v>
      </c>
      <c r="B980" s="988" t="s">
        <v>13</v>
      </c>
      <c r="C980" s="1263" t="s">
        <v>1059</v>
      </c>
      <c r="D980" s="1263" t="s">
        <v>1060</v>
      </c>
      <c r="E980" s="1262"/>
      <c r="F980" s="1262" t="s">
        <v>1187</v>
      </c>
      <c r="G980" s="362" t="s">
        <v>1194</v>
      </c>
      <c r="H980" s="362" t="s">
        <v>1195</v>
      </c>
      <c r="I980" s="962" t="s">
        <v>1196</v>
      </c>
      <c r="J980" s="963">
        <v>1</v>
      </c>
      <c r="K980" s="1057">
        <v>44986</v>
      </c>
      <c r="L980" s="1057">
        <v>45015</v>
      </c>
      <c r="M980" s="964">
        <f t="shared" si="31"/>
        <v>4.1428571428571432</v>
      </c>
      <c r="N980" s="1058">
        <v>1</v>
      </c>
      <c r="O980" s="962" t="s">
        <v>1119</v>
      </c>
      <c r="P980" s="364">
        <f t="shared" si="32"/>
        <v>1</v>
      </c>
      <c r="Q980" s="965" t="str">
        <f>IF(ISNUMBER(P980),IF(P980=100%,"CUMPLIDA",IF(AND(ISNUMBER(L980),ISNUMBER(CGR!$P$4)), IF(L980&lt;CGR!$P$4,"INCUMPLIDA","PROCESO"), "VERIFICAR FECHA")),"SIN VALOR AVANCE")</f>
        <v>CUMPLIDA</v>
      </c>
    </row>
    <row r="981" spans="1:17" ht="165.75" customHeight="1" x14ac:dyDescent="0.2">
      <c r="A981" s="987" t="s">
        <v>19</v>
      </c>
      <c r="B981" s="988" t="s">
        <v>13</v>
      </c>
      <c r="C981" s="1263" t="s">
        <v>1059</v>
      </c>
      <c r="D981" s="1263" t="s">
        <v>1060</v>
      </c>
      <c r="E981" s="1262" t="s">
        <v>1197</v>
      </c>
      <c r="F981" s="1262" t="s">
        <v>1198</v>
      </c>
      <c r="G981" s="362" t="s">
        <v>1112</v>
      </c>
      <c r="H981" s="362" t="s">
        <v>1068</v>
      </c>
      <c r="I981" s="962" t="s">
        <v>1069</v>
      </c>
      <c r="J981" s="963">
        <v>3</v>
      </c>
      <c r="K981" s="1057">
        <v>44958</v>
      </c>
      <c r="L981" s="1057">
        <v>45323</v>
      </c>
      <c r="M981" s="964">
        <f t="shared" si="31"/>
        <v>52.142857142857146</v>
      </c>
      <c r="N981" s="1058">
        <v>3</v>
      </c>
      <c r="O981" s="962" t="s">
        <v>1199</v>
      </c>
      <c r="P981" s="364">
        <f t="shared" si="32"/>
        <v>1</v>
      </c>
      <c r="Q981" s="965" t="str">
        <f>IF(ISNUMBER(P981),IF(P981=100%,"CUMPLIDA",IF(AND(ISNUMBER(L981),ISNUMBER(CGR!$P$4)), IF(L981&lt;CGR!$P$4,"INCUMPLIDA","PROCESO"), "VERIFICAR FECHA")),"SIN VALOR AVANCE")</f>
        <v>CUMPLIDA</v>
      </c>
    </row>
    <row r="982" spans="1:17" ht="135.75" x14ac:dyDescent="0.2">
      <c r="A982" s="987" t="s">
        <v>19</v>
      </c>
      <c r="B982" s="988" t="s">
        <v>13</v>
      </c>
      <c r="C982" s="1263" t="s">
        <v>1059</v>
      </c>
      <c r="D982" s="1263" t="s">
        <v>1060</v>
      </c>
      <c r="E982" s="1262"/>
      <c r="F982" s="1262" t="s">
        <v>1198</v>
      </c>
      <c r="G982" s="1262" t="s">
        <v>1071</v>
      </c>
      <c r="H982" s="1008" t="s">
        <v>682</v>
      </c>
      <c r="I982" s="962" t="s">
        <v>683</v>
      </c>
      <c r="J982" s="963">
        <v>1</v>
      </c>
      <c r="K982" s="1057">
        <v>45231</v>
      </c>
      <c r="L982" s="1057">
        <v>45504</v>
      </c>
      <c r="M982" s="964">
        <f t="shared" si="31"/>
        <v>39</v>
      </c>
      <c r="N982" s="1058">
        <v>1</v>
      </c>
      <c r="O982" s="1011" t="s">
        <v>802</v>
      </c>
      <c r="P982" s="364">
        <f t="shared" si="32"/>
        <v>1</v>
      </c>
      <c r="Q982" s="965" t="str">
        <f>IF(ISNUMBER(P982),IF(P982=100%,"CUMPLIDA",IF(AND(ISNUMBER(L982),ISNUMBER(CGR!$P$4)), IF(L982&lt;CGR!$P$4,"INCUMPLIDA","PROCESO"), "VERIFICAR FECHA")),"SIN VALOR AVANCE")</f>
        <v>CUMPLIDA</v>
      </c>
    </row>
    <row r="983" spans="1:17" ht="315.75" x14ac:dyDescent="0.2">
      <c r="A983" s="987" t="s">
        <v>19</v>
      </c>
      <c r="B983" s="988" t="s">
        <v>13</v>
      </c>
      <c r="C983" s="1263"/>
      <c r="D983" s="1263"/>
      <c r="E983" s="1262"/>
      <c r="F983" s="1262" t="s">
        <v>1198</v>
      </c>
      <c r="G983" s="1262"/>
      <c r="H983" s="1008" t="s">
        <v>685</v>
      </c>
      <c r="I983" s="962" t="s">
        <v>686</v>
      </c>
      <c r="J983" s="963">
        <v>1</v>
      </c>
      <c r="K983" s="1057">
        <v>45231</v>
      </c>
      <c r="L983" s="1057">
        <v>45504</v>
      </c>
      <c r="M983" s="964">
        <f t="shared" si="31"/>
        <v>39</v>
      </c>
      <c r="N983" s="1058">
        <v>1</v>
      </c>
      <c r="O983" s="1011" t="s">
        <v>1200</v>
      </c>
      <c r="P983" s="364">
        <f t="shared" si="32"/>
        <v>1</v>
      </c>
      <c r="Q983" s="965" t="str">
        <f>IF(ISNUMBER(P983),IF(P983=100%,"CUMPLIDA",IF(AND(ISNUMBER(L983),ISNUMBER(CGR!$P$4)), IF(L983&lt;CGR!$P$4,"INCUMPLIDA","PROCESO"), "VERIFICAR FECHA")),"SIN VALOR AVANCE")</f>
        <v>CUMPLIDA</v>
      </c>
    </row>
    <row r="984" spans="1:17" ht="195.75" x14ac:dyDescent="0.2">
      <c r="A984" s="987" t="s">
        <v>19</v>
      </c>
      <c r="B984" s="988" t="s">
        <v>13</v>
      </c>
      <c r="C984" s="1263"/>
      <c r="D984" s="1263"/>
      <c r="E984" s="1262"/>
      <c r="F984" s="1262" t="s">
        <v>1198</v>
      </c>
      <c r="G984" s="362" t="s">
        <v>97</v>
      </c>
      <c r="H984" s="362" t="s">
        <v>98</v>
      </c>
      <c r="I984" s="962" t="s">
        <v>99</v>
      </c>
      <c r="J984" s="967">
        <v>1</v>
      </c>
      <c r="K984" s="1060">
        <v>45323</v>
      </c>
      <c r="L984" s="1060">
        <v>45747</v>
      </c>
      <c r="M984" s="964">
        <f t="shared" si="31"/>
        <v>60.571428571428569</v>
      </c>
      <c r="N984" s="1058">
        <v>0</v>
      </c>
      <c r="O984" s="1011" t="s">
        <v>1073</v>
      </c>
      <c r="P984" s="364">
        <f t="shared" si="32"/>
        <v>0</v>
      </c>
      <c r="Q984" s="965" t="str">
        <f>IF(ISNUMBER(P984),IF(P984=100%,"CUMPLIDA",IF(AND(ISNUMBER(L984),ISNUMBER(CGR!$P$4)), IF(L984&lt;CGR!$P$4,"INCUMPLIDA","PROCESO"), "VERIFICAR FECHA")),"SIN VALOR AVANCE")</f>
        <v>PROCESO</v>
      </c>
    </row>
    <row r="985" spans="1:17" ht="135.75" x14ac:dyDescent="0.2">
      <c r="A985" s="987" t="s">
        <v>19</v>
      </c>
      <c r="B985" s="988" t="s">
        <v>13</v>
      </c>
      <c r="C985" s="1263"/>
      <c r="D985" s="1263"/>
      <c r="E985" s="1262"/>
      <c r="F985" s="1262" t="s">
        <v>1198</v>
      </c>
      <c r="G985" s="362" t="s">
        <v>101</v>
      </c>
      <c r="H985" s="362" t="s">
        <v>101</v>
      </c>
      <c r="I985" s="962" t="s">
        <v>102</v>
      </c>
      <c r="J985" s="967">
        <v>1</v>
      </c>
      <c r="K985" s="1060">
        <v>45323</v>
      </c>
      <c r="L985" s="1060">
        <v>45747</v>
      </c>
      <c r="M985" s="964">
        <f t="shared" si="31"/>
        <v>60.571428571428569</v>
      </c>
      <c r="N985" s="1058">
        <v>0</v>
      </c>
      <c r="O985" s="1011" t="s">
        <v>899</v>
      </c>
      <c r="P985" s="364">
        <f t="shared" si="32"/>
        <v>0</v>
      </c>
      <c r="Q985" s="965" t="str">
        <f>IF(ISNUMBER(P985),IF(P985=100%,"CUMPLIDA",IF(AND(ISNUMBER(L985),ISNUMBER(CGR!$P$4)), IF(L985&lt;CGR!$P$4,"INCUMPLIDA","PROCESO"), "VERIFICAR FECHA")),"SIN VALOR AVANCE")</f>
        <v>PROCESO</v>
      </c>
    </row>
    <row r="986" spans="1:17" ht="135.75" x14ac:dyDescent="0.2">
      <c r="A986" s="987" t="s">
        <v>19</v>
      </c>
      <c r="B986" s="988" t="s">
        <v>13</v>
      </c>
      <c r="C986" s="1263" t="s">
        <v>1059</v>
      </c>
      <c r="D986" s="1263" t="s">
        <v>1060</v>
      </c>
      <c r="E986" s="1262"/>
      <c r="F986" s="1262" t="s">
        <v>1198</v>
      </c>
      <c r="G986" s="362" t="s">
        <v>237</v>
      </c>
      <c r="H986" s="362" t="s">
        <v>238</v>
      </c>
      <c r="I986" s="962" t="s">
        <v>239</v>
      </c>
      <c r="J986" s="967">
        <v>1</v>
      </c>
      <c r="K986" s="1060">
        <v>45231</v>
      </c>
      <c r="L986" s="1060">
        <v>45747</v>
      </c>
      <c r="M986" s="964">
        <f t="shared" si="31"/>
        <v>73.714285714285708</v>
      </c>
      <c r="N986" s="1058">
        <v>0</v>
      </c>
      <c r="O986" s="1011" t="s">
        <v>899</v>
      </c>
      <c r="P986" s="364">
        <f t="shared" si="32"/>
        <v>0</v>
      </c>
      <c r="Q986" s="965" t="str">
        <f>IF(ISNUMBER(P986),IF(P986=100%,"CUMPLIDA",IF(AND(ISNUMBER(L986),ISNUMBER(CGR!$P$4)), IF(L986&lt;CGR!$P$4,"INCUMPLIDA","PROCESO"), "VERIFICAR FECHA")),"SIN VALOR AVANCE")</f>
        <v>PROCESO</v>
      </c>
    </row>
    <row r="987" spans="1:17" ht="195.75" x14ac:dyDescent="0.2">
      <c r="A987" s="987" t="s">
        <v>19</v>
      </c>
      <c r="B987" s="988" t="s">
        <v>13</v>
      </c>
      <c r="C987" s="1263" t="s">
        <v>1059</v>
      </c>
      <c r="D987" s="1263" t="s">
        <v>1060</v>
      </c>
      <c r="E987" s="1262"/>
      <c r="F987" s="1262" t="s">
        <v>1198</v>
      </c>
      <c r="G987" s="362" t="s">
        <v>104</v>
      </c>
      <c r="H987" s="362" t="s">
        <v>104</v>
      </c>
      <c r="I987" s="962" t="s">
        <v>247</v>
      </c>
      <c r="J987" s="967">
        <v>1</v>
      </c>
      <c r="K987" s="1060">
        <v>45323</v>
      </c>
      <c r="L987" s="1060">
        <v>45747</v>
      </c>
      <c r="M987" s="964">
        <f t="shared" si="31"/>
        <v>60.571428571428569</v>
      </c>
      <c r="N987" s="1058">
        <v>0</v>
      </c>
      <c r="O987" s="1011" t="s">
        <v>1073</v>
      </c>
      <c r="P987" s="364">
        <f t="shared" si="32"/>
        <v>0</v>
      </c>
      <c r="Q987" s="965" t="str">
        <f>IF(ISNUMBER(P987),IF(P987=100%,"CUMPLIDA",IF(AND(ISNUMBER(L987),ISNUMBER(CGR!$P$4)), IF(L987&lt;CGR!$P$4,"INCUMPLIDA","PROCESO"), "VERIFICAR FECHA")),"SIN VALOR AVANCE")</f>
        <v>PROCESO</v>
      </c>
    </row>
    <row r="988" spans="1:17" ht="135.75" x14ac:dyDescent="0.2">
      <c r="A988" s="987" t="s">
        <v>19</v>
      </c>
      <c r="B988" s="988" t="s">
        <v>13</v>
      </c>
      <c r="C988" s="1263"/>
      <c r="D988" s="1263"/>
      <c r="E988" s="1262"/>
      <c r="F988" s="1262" t="s">
        <v>1198</v>
      </c>
      <c r="G988" s="362" t="s">
        <v>806</v>
      </c>
      <c r="H988" s="362" t="s">
        <v>806</v>
      </c>
      <c r="I988" s="962" t="s">
        <v>107</v>
      </c>
      <c r="J988" s="967">
        <v>1</v>
      </c>
      <c r="K988" s="1060">
        <v>45231</v>
      </c>
      <c r="L988" s="1060">
        <v>45747</v>
      </c>
      <c r="M988" s="964">
        <f t="shared" si="31"/>
        <v>73.714285714285708</v>
      </c>
      <c r="N988" s="1058">
        <v>0</v>
      </c>
      <c r="O988" s="1011" t="s">
        <v>899</v>
      </c>
      <c r="P988" s="364">
        <f t="shared" si="32"/>
        <v>0</v>
      </c>
      <c r="Q988" s="965" t="str">
        <f>IF(ISNUMBER(P988),IF(P988=100%,"CUMPLIDA",IF(AND(ISNUMBER(L988),ISNUMBER(CGR!$P$4)), IF(L988&lt;CGR!$P$4,"INCUMPLIDA","PROCESO"), "VERIFICAR FECHA")),"SIN VALOR AVANCE")</f>
        <v>PROCESO</v>
      </c>
    </row>
    <row r="989" spans="1:17" ht="315.75" x14ac:dyDescent="0.2">
      <c r="A989" s="987" t="s">
        <v>19</v>
      </c>
      <c r="B989" s="988" t="s">
        <v>13</v>
      </c>
      <c r="C989" s="1263"/>
      <c r="D989" s="1263"/>
      <c r="E989" s="1262"/>
      <c r="F989" s="1262" t="s">
        <v>1198</v>
      </c>
      <c r="G989" s="362" t="s">
        <v>807</v>
      </c>
      <c r="H989" s="362" t="s">
        <v>807</v>
      </c>
      <c r="I989" s="962" t="s">
        <v>531</v>
      </c>
      <c r="J989" s="967">
        <v>1</v>
      </c>
      <c r="K989" s="1060">
        <v>45231</v>
      </c>
      <c r="L989" s="1060">
        <v>45808</v>
      </c>
      <c r="M989" s="964">
        <f t="shared" si="31"/>
        <v>82.428571428571431</v>
      </c>
      <c r="N989" s="1058">
        <v>0</v>
      </c>
      <c r="O989" s="1011" t="s">
        <v>1200</v>
      </c>
      <c r="P989" s="364">
        <f t="shared" si="32"/>
        <v>0</v>
      </c>
      <c r="Q989" s="965" t="str">
        <f>IF(ISNUMBER(P989),IF(P989=100%,"CUMPLIDA",IF(AND(ISNUMBER(L989),ISNUMBER(CGR!$P$4)), IF(L989&lt;CGR!$P$4,"INCUMPLIDA","PROCESO"), "VERIFICAR FECHA")),"SIN VALOR AVANCE")</f>
        <v>PROCESO</v>
      </c>
    </row>
    <row r="990" spans="1:17" ht="135.75" x14ac:dyDescent="0.2">
      <c r="A990" s="987" t="s">
        <v>19</v>
      </c>
      <c r="B990" s="988" t="s">
        <v>13</v>
      </c>
      <c r="C990" s="1263"/>
      <c r="D990" s="1263"/>
      <c r="E990" s="1262"/>
      <c r="F990" s="1262" t="s">
        <v>1198</v>
      </c>
      <c r="G990" s="362" t="s">
        <v>110</v>
      </c>
      <c r="H990" s="362" t="s">
        <v>111</v>
      </c>
      <c r="I990" s="962" t="s">
        <v>112</v>
      </c>
      <c r="J990" s="967">
        <v>12</v>
      </c>
      <c r="K990" s="1060">
        <v>46024</v>
      </c>
      <c r="L990" s="1060">
        <v>47118</v>
      </c>
      <c r="M990" s="964">
        <f t="shared" si="31"/>
        <v>156.28571428571428</v>
      </c>
      <c r="N990" s="1058">
        <v>0</v>
      </c>
      <c r="O990" s="1011" t="s">
        <v>899</v>
      </c>
      <c r="P990" s="364">
        <f t="shared" si="32"/>
        <v>0</v>
      </c>
      <c r="Q990" s="965" t="str">
        <f>IF(ISNUMBER(P990),IF(P990=100%,"CUMPLIDA",IF(AND(ISNUMBER(L990),ISNUMBER(CGR!$P$4)), IF(L990&lt;CGR!$P$4,"INCUMPLIDA","PROCESO"), "VERIFICAR FECHA")),"SIN VALOR AVANCE")</f>
        <v>PROCESO</v>
      </c>
    </row>
    <row r="991" spans="1:17" ht="195.75" x14ac:dyDescent="0.2">
      <c r="A991" s="987" t="s">
        <v>19</v>
      </c>
      <c r="B991" s="988" t="s">
        <v>13</v>
      </c>
      <c r="C991" s="1263"/>
      <c r="D991" s="1263"/>
      <c r="E991" s="1262"/>
      <c r="F991" s="1262" t="s">
        <v>1198</v>
      </c>
      <c r="G991" s="362" t="s">
        <v>114</v>
      </c>
      <c r="H991" s="362" t="s">
        <v>115</v>
      </c>
      <c r="I991" s="962" t="s">
        <v>116</v>
      </c>
      <c r="J991" s="967">
        <v>1</v>
      </c>
      <c r="K991" s="1060">
        <v>46024</v>
      </c>
      <c r="L991" s="1060">
        <v>47118</v>
      </c>
      <c r="M991" s="964">
        <f t="shared" si="31"/>
        <v>156.28571428571428</v>
      </c>
      <c r="N991" s="1058">
        <v>0</v>
      </c>
      <c r="O991" s="1011" t="s">
        <v>1073</v>
      </c>
      <c r="P991" s="364">
        <f t="shared" si="32"/>
        <v>0</v>
      </c>
      <c r="Q991" s="965" t="str">
        <f>IF(ISNUMBER(P991),IF(P991=100%,"CUMPLIDA",IF(AND(ISNUMBER(L991),ISNUMBER(CGR!$P$4)), IF(L991&lt;CGR!$P$4,"INCUMPLIDA","PROCESO"), "VERIFICAR FECHA")),"SIN VALOR AVANCE")</f>
        <v>PROCESO</v>
      </c>
    </row>
    <row r="992" spans="1:17" ht="315.75" x14ac:dyDescent="0.2">
      <c r="A992" s="987" t="s">
        <v>19</v>
      </c>
      <c r="B992" s="988" t="s">
        <v>13</v>
      </c>
      <c r="C992" s="1263"/>
      <c r="D992" s="1263"/>
      <c r="E992" s="1262"/>
      <c r="F992" s="1262" t="s">
        <v>1198</v>
      </c>
      <c r="G992" s="362" t="s">
        <v>117</v>
      </c>
      <c r="H992" s="362" t="s">
        <v>118</v>
      </c>
      <c r="I992" s="962" t="s">
        <v>119</v>
      </c>
      <c r="J992" s="967">
        <v>2</v>
      </c>
      <c r="K992" s="1060">
        <v>46024</v>
      </c>
      <c r="L992" s="1060">
        <v>47118</v>
      </c>
      <c r="M992" s="964">
        <f t="shared" si="31"/>
        <v>156.28571428571428</v>
      </c>
      <c r="N992" s="1058">
        <v>0</v>
      </c>
      <c r="O992" s="1011" t="s">
        <v>1200</v>
      </c>
      <c r="P992" s="364">
        <f t="shared" si="32"/>
        <v>0</v>
      </c>
      <c r="Q992" s="965" t="str">
        <f>IF(ISNUMBER(P992),IF(P992=100%,"CUMPLIDA",IF(AND(ISNUMBER(L992),ISNUMBER(CGR!$P$4)), IF(L992&lt;CGR!$P$4,"INCUMPLIDA","PROCESO"), "VERIFICAR FECHA")),"SIN VALOR AVANCE")</f>
        <v>PROCESO</v>
      </c>
    </row>
    <row r="993" spans="1:17" ht="135.75" x14ac:dyDescent="0.2">
      <c r="A993" s="987" t="s">
        <v>19</v>
      </c>
      <c r="B993" s="988" t="s">
        <v>13</v>
      </c>
      <c r="C993" s="1263" t="s">
        <v>1059</v>
      </c>
      <c r="D993" s="1263" t="s">
        <v>1060</v>
      </c>
      <c r="E993" s="1262"/>
      <c r="F993" s="1262" t="s">
        <v>1198</v>
      </c>
      <c r="G993" s="362" t="s">
        <v>1074</v>
      </c>
      <c r="H993" s="362" t="s">
        <v>1075</v>
      </c>
      <c r="I993" s="962" t="s">
        <v>1076</v>
      </c>
      <c r="J993" s="963">
        <v>1</v>
      </c>
      <c r="K993" s="1057">
        <v>44927</v>
      </c>
      <c r="L993" s="1057">
        <v>45016</v>
      </c>
      <c r="M993" s="964">
        <f t="shared" si="31"/>
        <v>12.714285714285714</v>
      </c>
      <c r="N993" s="1058">
        <v>1</v>
      </c>
      <c r="O993" s="962" t="s">
        <v>1201</v>
      </c>
      <c r="P993" s="364">
        <f t="shared" si="32"/>
        <v>1</v>
      </c>
      <c r="Q993" s="965" t="str">
        <f>IF(ISNUMBER(P993),IF(P993=100%,"CUMPLIDA",IF(AND(ISNUMBER(L993),ISNUMBER(CGR!$P$4)), IF(L993&lt;CGR!$P$4,"INCUMPLIDA","PROCESO"), "VERIFICAR FECHA")),"SIN VALOR AVANCE")</f>
        <v>CUMPLIDA</v>
      </c>
    </row>
    <row r="994" spans="1:17" ht="225.75" x14ac:dyDescent="0.2">
      <c r="A994" s="987" t="s">
        <v>19</v>
      </c>
      <c r="B994" s="988" t="s">
        <v>13</v>
      </c>
      <c r="C994" s="1263" t="s">
        <v>1059</v>
      </c>
      <c r="D994" s="1263" t="s">
        <v>1060</v>
      </c>
      <c r="E994" s="1262"/>
      <c r="F994" s="1262" t="s">
        <v>1198</v>
      </c>
      <c r="G994" s="362" t="s">
        <v>1074</v>
      </c>
      <c r="H994" s="362" t="s">
        <v>1115</v>
      </c>
      <c r="I994" s="962" t="s">
        <v>697</v>
      </c>
      <c r="J994" s="963">
        <v>1</v>
      </c>
      <c r="K994" s="1057">
        <v>45017</v>
      </c>
      <c r="L994" s="1057">
        <v>45138</v>
      </c>
      <c r="M994" s="964">
        <f t="shared" si="31"/>
        <v>17.285714285714285</v>
      </c>
      <c r="N994" s="1058">
        <v>1</v>
      </c>
      <c r="O994" s="962" t="s">
        <v>1190</v>
      </c>
      <c r="P994" s="364">
        <f t="shared" si="32"/>
        <v>1</v>
      </c>
      <c r="Q994" s="965" t="str">
        <f>IF(ISNUMBER(P994),IF(P994=100%,"CUMPLIDA",IF(AND(ISNUMBER(L994),ISNUMBER(CGR!$P$4)), IF(L994&lt;CGR!$P$4,"INCUMPLIDA","PROCESO"), "VERIFICAR FECHA")),"SIN VALOR AVANCE")</f>
        <v>CUMPLIDA</v>
      </c>
    </row>
    <row r="995" spans="1:17" ht="135.75" x14ac:dyDescent="0.2">
      <c r="A995" s="987" t="s">
        <v>19</v>
      </c>
      <c r="B995" s="988" t="s">
        <v>13</v>
      </c>
      <c r="C995" s="1263" t="s">
        <v>1059</v>
      </c>
      <c r="D995" s="1263" t="s">
        <v>1060</v>
      </c>
      <c r="E995" s="1262"/>
      <c r="F995" s="1262" t="s">
        <v>1198</v>
      </c>
      <c r="G995" s="362" t="s">
        <v>1202</v>
      </c>
      <c r="H995" s="362" t="s">
        <v>1203</v>
      </c>
      <c r="I995" s="962" t="s">
        <v>697</v>
      </c>
      <c r="J995" s="963">
        <v>1</v>
      </c>
      <c r="K995" s="1057">
        <v>44958</v>
      </c>
      <c r="L995" s="1057">
        <v>45016</v>
      </c>
      <c r="M995" s="964">
        <f t="shared" si="31"/>
        <v>8.2857142857142865</v>
      </c>
      <c r="N995" s="1058">
        <v>1</v>
      </c>
      <c r="O995" s="962" t="s">
        <v>1077</v>
      </c>
      <c r="P995" s="364">
        <f t="shared" si="32"/>
        <v>1</v>
      </c>
      <c r="Q995" s="965" t="str">
        <f>IF(ISNUMBER(P995),IF(P995=100%,"CUMPLIDA",IF(AND(ISNUMBER(L995),ISNUMBER(CGR!$P$4)), IF(L995&lt;CGR!$P$4,"INCUMPLIDA","PROCESO"), "VERIFICAR FECHA")),"SIN VALOR AVANCE")</f>
        <v>CUMPLIDA</v>
      </c>
    </row>
    <row r="996" spans="1:17" ht="135.75" x14ac:dyDescent="0.2">
      <c r="A996" s="987" t="s">
        <v>19</v>
      </c>
      <c r="B996" s="988" t="s">
        <v>13</v>
      </c>
      <c r="C996" s="1263" t="s">
        <v>1059</v>
      </c>
      <c r="D996" s="1263" t="s">
        <v>1060</v>
      </c>
      <c r="E996" s="1262"/>
      <c r="F996" s="1262" t="s">
        <v>1198</v>
      </c>
      <c r="G996" s="362" t="s">
        <v>1204</v>
      </c>
      <c r="H996" s="362" t="s">
        <v>1205</v>
      </c>
      <c r="I996" s="962" t="s">
        <v>697</v>
      </c>
      <c r="J996" s="963">
        <v>1</v>
      </c>
      <c r="K996" s="1057">
        <v>44958</v>
      </c>
      <c r="L996" s="1057">
        <v>44985</v>
      </c>
      <c r="M996" s="964">
        <f t="shared" si="31"/>
        <v>3.8571428571428572</v>
      </c>
      <c r="N996" s="1058">
        <v>1</v>
      </c>
      <c r="O996" s="962" t="s">
        <v>1189</v>
      </c>
      <c r="P996" s="364">
        <f t="shared" si="32"/>
        <v>1</v>
      </c>
      <c r="Q996" s="965" t="str">
        <f>IF(ISNUMBER(P996),IF(P996=100%,"CUMPLIDA",IF(AND(ISNUMBER(L996),ISNUMBER(CGR!$P$4)), IF(L996&lt;CGR!$P$4,"INCUMPLIDA","PROCESO"), "VERIFICAR FECHA")),"SIN VALOR AVANCE")</f>
        <v>CUMPLIDA</v>
      </c>
    </row>
    <row r="997" spans="1:17" ht="135.75" x14ac:dyDescent="0.2">
      <c r="A997" s="987" t="s">
        <v>19</v>
      </c>
      <c r="B997" s="988" t="s">
        <v>13</v>
      </c>
      <c r="C997" s="1263" t="s">
        <v>1059</v>
      </c>
      <c r="D997" s="1263" t="s">
        <v>1060</v>
      </c>
      <c r="E997" s="1262"/>
      <c r="F997" s="1262" t="s">
        <v>1198</v>
      </c>
      <c r="G997" s="362" t="s">
        <v>1206</v>
      </c>
      <c r="H997" s="362" t="s">
        <v>1207</v>
      </c>
      <c r="I997" s="962" t="s">
        <v>697</v>
      </c>
      <c r="J997" s="963">
        <v>12</v>
      </c>
      <c r="K997" s="1057">
        <v>44958</v>
      </c>
      <c r="L997" s="1057">
        <v>45323</v>
      </c>
      <c r="M997" s="964">
        <f t="shared" si="31"/>
        <v>52.142857142857146</v>
      </c>
      <c r="N997" s="1058">
        <v>12</v>
      </c>
      <c r="O997" s="962" t="s">
        <v>1119</v>
      </c>
      <c r="P997" s="364">
        <f t="shared" si="32"/>
        <v>1</v>
      </c>
      <c r="Q997" s="965" t="str">
        <f>IF(ISNUMBER(P997),IF(P997=100%,"CUMPLIDA",IF(AND(ISNUMBER(L997),ISNUMBER(CGR!$P$4)), IF(L997&lt;CGR!$P$4,"INCUMPLIDA","PROCESO"), "VERIFICAR FECHA")),"SIN VALOR AVANCE")</f>
        <v>CUMPLIDA</v>
      </c>
    </row>
    <row r="998" spans="1:17" ht="135.75" x14ac:dyDescent="0.2">
      <c r="A998" s="987" t="s">
        <v>19</v>
      </c>
      <c r="B998" s="988" t="s">
        <v>13</v>
      </c>
      <c r="C998" s="1263" t="s">
        <v>1059</v>
      </c>
      <c r="D998" s="1263" t="s">
        <v>1060</v>
      </c>
      <c r="E998" s="1262"/>
      <c r="F998" s="1262" t="s">
        <v>1198</v>
      </c>
      <c r="G998" s="362" t="s">
        <v>1208</v>
      </c>
      <c r="H998" s="362" t="s">
        <v>1209</v>
      </c>
      <c r="I998" s="962" t="s">
        <v>697</v>
      </c>
      <c r="J998" s="963">
        <v>4</v>
      </c>
      <c r="K998" s="1057">
        <v>44958</v>
      </c>
      <c r="L998" s="1057">
        <v>45323</v>
      </c>
      <c r="M998" s="964">
        <f t="shared" ref="M998:M1053" si="33">(L998-K998)/7</f>
        <v>52.142857142857146</v>
      </c>
      <c r="N998" s="1058">
        <v>4</v>
      </c>
      <c r="O998" s="962" t="s">
        <v>1119</v>
      </c>
      <c r="P998" s="364">
        <f t="shared" si="32"/>
        <v>1</v>
      </c>
      <c r="Q998" s="965" t="str">
        <f>IF(ISNUMBER(P998),IF(P998=100%,"CUMPLIDA",IF(AND(ISNUMBER(L998),ISNUMBER(CGR!$P$4)), IF(L998&lt;CGR!$P$4,"INCUMPLIDA","PROCESO"), "VERIFICAR FECHA")),"SIN VALOR AVANCE")</f>
        <v>CUMPLIDA</v>
      </c>
    </row>
    <row r="999" spans="1:17" ht="165.75" customHeight="1" x14ac:dyDescent="0.2">
      <c r="A999" s="987" t="s">
        <v>19</v>
      </c>
      <c r="B999" s="988" t="s">
        <v>13</v>
      </c>
      <c r="C999" s="1263" t="s">
        <v>1059</v>
      </c>
      <c r="D999" s="1263" t="s">
        <v>1060</v>
      </c>
      <c r="E999" s="1262" t="s">
        <v>1210</v>
      </c>
      <c r="F999" s="1262" t="s">
        <v>1211</v>
      </c>
      <c r="G999" s="362" t="s">
        <v>1112</v>
      </c>
      <c r="H999" s="362" t="s">
        <v>1068</v>
      </c>
      <c r="I999" s="962" t="s">
        <v>1069</v>
      </c>
      <c r="J999" s="963">
        <v>3</v>
      </c>
      <c r="K999" s="1057">
        <v>44958</v>
      </c>
      <c r="L999" s="1057">
        <v>45323</v>
      </c>
      <c r="M999" s="964">
        <f t="shared" si="33"/>
        <v>52.142857142857146</v>
      </c>
      <c r="N999" s="1058">
        <v>3</v>
      </c>
      <c r="O999" s="962" t="s">
        <v>1212</v>
      </c>
      <c r="P999" s="364">
        <f t="shared" si="32"/>
        <v>1</v>
      </c>
      <c r="Q999" s="965" t="str">
        <f>IF(ISNUMBER(P999),IF(P999=100%,"CUMPLIDA",IF(AND(ISNUMBER(L999),ISNUMBER(CGR!$P$4)), IF(L999&lt;CGR!$P$4,"INCUMPLIDA","PROCESO"), "VERIFICAR FECHA")),"SIN VALOR AVANCE")</f>
        <v>CUMPLIDA</v>
      </c>
    </row>
    <row r="1000" spans="1:17" ht="135.75" x14ac:dyDescent="0.2">
      <c r="A1000" s="987" t="s">
        <v>19</v>
      </c>
      <c r="B1000" s="988" t="s">
        <v>13</v>
      </c>
      <c r="C1000" s="1263"/>
      <c r="D1000" s="1263"/>
      <c r="E1000" s="1262"/>
      <c r="F1000" s="1262" t="s">
        <v>1211</v>
      </c>
      <c r="G1000" s="362" t="s">
        <v>1071</v>
      </c>
      <c r="H1000" s="1008" t="s">
        <v>682</v>
      </c>
      <c r="I1000" s="962" t="s">
        <v>683</v>
      </c>
      <c r="J1000" s="963">
        <v>1</v>
      </c>
      <c r="K1000" s="1057">
        <v>45231</v>
      </c>
      <c r="L1000" s="1057">
        <v>45504</v>
      </c>
      <c r="M1000" s="964">
        <f t="shared" si="33"/>
        <v>39</v>
      </c>
      <c r="N1000" s="1058">
        <v>1</v>
      </c>
      <c r="O1000" s="1011" t="s">
        <v>802</v>
      </c>
      <c r="P1000" s="364">
        <f t="shared" si="32"/>
        <v>1</v>
      </c>
      <c r="Q1000" s="965" t="str">
        <f>IF(ISNUMBER(P1000),IF(P1000=100%,"CUMPLIDA",IF(AND(ISNUMBER(L1000),ISNUMBER(CGR!$P$4)), IF(L1000&lt;CGR!$P$4,"INCUMPLIDA","PROCESO"), "VERIFICAR FECHA")),"SIN VALOR AVANCE")</f>
        <v>CUMPLIDA</v>
      </c>
    </row>
    <row r="1001" spans="1:17" ht="315.75" x14ac:dyDescent="0.2">
      <c r="A1001" s="987" t="s">
        <v>19</v>
      </c>
      <c r="B1001" s="988" t="s">
        <v>13</v>
      </c>
      <c r="C1001" s="1263"/>
      <c r="D1001" s="1263"/>
      <c r="E1001" s="1262"/>
      <c r="F1001" s="1262" t="s">
        <v>1211</v>
      </c>
      <c r="G1001" s="362" t="s">
        <v>1071</v>
      </c>
      <c r="H1001" s="1008" t="s">
        <v>685</v>
      </c>
      <c r="I1001" s="962" t="s">
        <v>686</v>
      </c>
      <c r="J1001" s="963">
        <v>1</v>
      </c>
      <c r="K1001" s="1057">
        <v>45231</v>
      </c>
      <c r="L1001" s="1057">
        <v>45504</v>
      </c>
      <c r="M1001" s="964">
        <f t="shared" si="33"/>
        <v>39</v>
      </c>
      <c r="N1001" s="1058">
        <v>1</v>
      </c>
      <c r="O1001" s="1011" t="s">
        <v>1200</v>
      </c>
      <c r="P1001" s="364">
        <f t="shared" si="32"/>
        <v>1</v>
      </c>
      <c r="Q1001" s="965" t="str">
        <f>IF(ISNUMBER(P1001),IF(P1001=100%,"CUMPLIDA",IF(AND(ISNUMBER(L1001),ISNUMBER(CGR!$P$4)), IF(L1001&lt;CGR!$P$4,"INCUMPLIDA","PROCESO"), "VERIFICAR FECHA")),"SIN VALOR AVANCE")</f>
        <v>CUMPLIDA</v>
      </c>
    </row>
    <row r="1002" spans="1:17" ht="195.75" x14ac:dyDescent="0.2">
      <c r="A1002" s="987" t="s">
        <v>19</v>
      </c>
      <c r="B1002" s="988" t="s">
        <v>13</v>
      </c>
      <c r="C1002" s="1263"/>
      <c r="D1002" s="1263"/>
      <c r="E1002" s="1262"/>
      <c r="F1002" s="1262" t="s">
        <v>1211</v>
      </c>
      <c r="G1002" s="362" t="s">
        <v>97</v>
      </c>
      <c r="H1002" s="362" t="s">
        <v>98</v>
      </c>
      <c r="I1002" s="962" t="s">
        <v>99</v>
      </c>
      <c r="J1002" s="967">
        <v>1</v>
      </c>
      <c r="K1002" s="1060">
        <v>45323</v>
      </c>
      <c r="L1002" s="1060">
        <v>45747</v>
      </c>
      <c r="M1002" s="964">
        <f t="shared" si="33"/>
        <v>60.571428571428569</v>
      </c>
      <c r="N1002" s="1058">
        <v>0</v>
      </c>
      <c r="O1002" s="1011" t="s">
        <v>1073</v>
      </c>
      <c r="P1002" s="364">
        <f t="shared" si="32"/>
        <v>0</v>
      </c>
      <c r="Q1002" s="965" t="str">
        <f>IF(ISNUMBER(P1002),IF(P1002=100%,"CUMPLIDA",IF(AND(ISNUMBER(L1002),ISNUMBER(CGR!$P$4)), IF(L1002&lt;CGR!$P$4,"INCUMPLIDA","PROCESO"), "VERIFICAR FECHA")),"SIN VALOR AVANCE")</f>
        <v>PROCESO</v>
      </c>
    </row>
    <row r="1003" spans="1:17" ht="135.75" x14ac:dyDescent="0.2">
      <c r="A1003" s="987" t="s">
        <v>19</v>
      </c>
      <c r="B1003" s="988" t="s">
        <v>13</v>
      </c>
      <c r="C1003" s="1263"/>
      <c r="D1003" s="1263"/>
      <c r="E1003" s="1262"/>
      <c r="F1003" s="1262" t="s">
        <v>1211</v>
      </c>
      <c r="G1003" s="362" t="s">
        <v>101</v>
      </c>
      <c r="H1003" s="362" t="s">
        <v>101</v>
      </c>
      <c r="I1003" s="962" t="s">
        <v>102</v>
      </c>
      <c r="J1003" s="967">
        <v>1</v>
      </c>
      <c r="K1003" s="1060">
        <v>45323</v>
      </c>
      <c r="L1003" s="1060">
        <v>45747</v>
      </c>
      <c r="M1003" s="964">
        <f t="shared" si="33"/>
        <v>60.571428571428569</v>
      </c>
      <c r="N1003" s="1058">
        <v>0</v>
      </c>
      <c r="O1003" s="1011" t="s">
        <v>899</v>
      </c>
      <c r="P1003" s="364">
        <f t="shared" si="32"/>
        <v>0</v>
      </c>
      <c r="Q1003" s="965" t="str">
        <f>IF(ISNUMBER(P1003),IF(P1003=100%,"CUMPLIDA",IF(AND(ISNUMBER(L1003),ISNUMBER(CGR!$P$4)), IF(L1003&lt;CGR!$P$4,"INCUMPLIDA","PROCESO"), "VERIFICAR FECHA")),"SIN VALOR AVANCE")</f>
        <v>PROCESO</v>
      </c>
    </row>
    <row r="1004" spans="1:17" ht="135.75" x14ac:dyDescent="0.2">
      <c r="A1004" s="987" t="s">
        <v>19</v>
      </c>
      <c r="B1004" s="988" t="s">
        <v>13</v>
      </c>
      <c r="C1004" s="1263"/>
      <c r="D1004" s="1263"/>
      <c r="E1004" s="1262"/>
      <c r="F1004" s="1262" t="s">
        <v>1211</v>
      </c>
      <c r="G1004" s="362" t="s">
        <v>237</v>
      </c>
      <c r="H1004" s="362" t="s">
        <v>238</v>
      </c>
      <c r="I1004" s="962" t="s">
        <v>239</v>
      </c>
      <c r="J1004" s="967">
        <v>1</v>
      </c>
      <c r="K1004" s="1060">
        <v>45231</v>
      </c>
      <c r="L1004" s="1060">
        <v>45747</v>
      </c>
      <c r="M1004" s="964">
        <f t="shared" si="33"/>
        <v>73.714285714285708</v>
      </c>
      <c r="N1004" s="1058">
        <v>0</v>
      </c>
      <c r="O1004" s="1011" t="s">
        <v>899</v>
      </c>
      <c r="P1004" s="364">
        <f t="shared" si="32"/>
        <v>0</v>
      </c>
      <c r="Q1004" s="965" t="str">
        <f>IF(ISNUMBER(P1004),IF(P1004=100%,"CUMPLIDA",IF(AND(ISNUMBER(L1004),ISNUMBER(CGR!$P$4)), IF(L1004&lt;CGR!$P$4,"INCUMPLIDA","PROCESO"), "VERIFICAR FECHA")),"SIN VALOR AVANCE")</f>
        <v>PROCESO</v>
      </c>
    </row>
    <row r="1005" spans="1:17" ht="195.75" x14ac:dyDescent="0.2">
      <c r="A1005" s="987" t="s">
        <v>19</v>
      </c>
      <c r="B1005" s="988" t="s">
        <v>13</v>
      </c>
      <c r="C1005" s="1263"/>
      <c r="D1005" s="1263"/>
      <c r="E1005" s="1262"/>
      <c r="F1005" s="1262" t="s">
        <v>1211</v>
      </c>
      <c r="G1005" s="362" t="s">
        <v>104</v>
      </c>
      <c r="H1005" s="362" t="s">
        <v>104</v>
      </c>
      <c r="I1005" s="962" t="s">
        <v>247</v>
      </c>
      <c r="J1005" s="967">
        <v>1</v>
      </c>
      <c r="K1005" s="1060">
        <v>45323</v>
      </c>
      <c r="L1005" s="1060">
        <v>45747</v>
      </c>
      <c r="M1005" s="964">
        <f t="shared" si="33"/>
        <v>60.571428571428569</v>
      </c>
      <c r="N1005" s="1058">
        <v>0</v>
      </c>
      <c r="O1005" s="1011" t="s">
        <v>1073</v>
      </c>
      <c r="P1005" s="364">
        <f t="shared" si="32"/>
        <v>0</v>
      </c>
      <c r="Q1005" s="965" t="str">
        <f>IF(ISNUMBER(P1005),IF(P1005=100%,"CUMPLIDA",IF(AND(ISNUMBER(L1005),ISNUMBER(CGR!$P$4)), IF(L1005&lt;CGR!$P$4,"INCUMPLIDA","PROCESO"), "VERIFICAR FECHA")),"SIN VALOR AVANCE")</f>
        <v>PROCESO</v>
      </c>
    </row>
    <row r="1006" spans="1:17" ht="135.75" x14ac:dyDescent="0.2">
      <c r="A1006" s="987" t="s">
        <v>19</v>
      </c>
      <c r="B1006" s="988" t="s">
        <v>13</v>
      </c>
      <c r="C1006" s="1263"/>
      <c r="D1006" s="1263"/>
      <c r="E1006" s="1262"/>
      <c r="F1006" s="1262" t="s">
        <v>1211</v>
      </c>
      <c r="G1006" s="362" t="s">
        <v>806</v>
      </c>
      <c r="H1006" s="362" t="s">
        <v>806</v>
      </c>
      <c r="I1006" s="962" t="s">
        <v>107</v>
      </c>
      <c r="J1006" s="967">
        <v>1</v>
      </c>
      <c r="K1006" s="1060">
        <v>45231</v>
      </c>
      <c r="L1006" s="1060">
        <v>45747</v>
      </c>
      <c r="M1006" s="964">
        <f t="shared" si="33"/>
        <v>73.714285714285708</v>
      </c>
      <c r="N1006" s="1058">
        <v>0</v>
      </c>
      <c r="O1006" s="1011" t="s">
        <v>899</v>
      </c>
      <c r="P1006" s="364">
        <f t="shared" si="32"/>
        <v>0</v>
      </c>
      <c r="Q1006" s="965" t="str">
        <f>IF(ISNUMBER(P1006),IF(P1006=100%,"CUMPLIDA",IF(AND(ISNUMBER(L1006),ISNUMBER(CGR!$P$4)), IF(L1006&lt;CGR!$P$4,"INCUMPLIDA","PROCESO"), "VERIFICAR FECHA")),"SIN VALOR AVANCE")</f>
        <v>PROCESO</v>
      </c>
    </row>
    <row r="1007" spans="1:17" ht="315.75" x14ac:dyDescent="0.2">
      <c r="A1007" s="987" t="s">
        <v>19</v>
      </c>
      <c r="B1007" s="988" t="s">
        <v>13</v>
      </c>
      <c r="C1007" s="1263"/>
      <c r="D1007" s="1263"/>
      <c r="E1007" s="1262"/>
      <c r="F1007" s="1262" t="s">
        <v>1211</v>
      </c>
      <c r="G1007" s="362" t="s">
        <v>807</v>
      </c>
      <c r="H1007" s="362" t="s">
        <v>807</v>
      </c>
      <c r="I1007" s="962" t="s">
        <v>531</v>
      </c>
      <c r="J1007" s="967">
        <v>1</v>
      </c>
      <c r="K1007" s="1060">
        <v>45231</v>
      </c>
      <c r="L1007" s="1060">
        <v>45808</v>
      </c>
      <c r="M1007" s="964">
        <f t="shared" si="33"/>
        <v>82.428571428571431</v>
      </c>
      <c r="N1007" s="1058">
        <v>0</v>
      </c>
      <c r="O1007" s="1011" t="s">
        <v>1200</v>
      </c>
      <c r="P1007" s="364">
        <f t="shared" si="32"/>
        <v>0</v>
      </c>
      <c r="Q1007" s="965" t="str">
        <f>IF(ISNUMBER(P1007),IF(P1007=100%,"CUMPLIDA",IF(AND(ISNUMBER(L1007),ISNUMBER(CGR!$P$4)), IF(L1007&lt;CGR!$P$4,"INCUMPLIDA","PROCESO"), "VERIFICAR FECHA")),"SIN VALOR AVANCE")</f>
        <v>PROCESO</v>
      </c>
    </row>
    <row r="1008" spans="1:17" ht="75.75" customHeight="1" x14ac:dyDescent="0.2">
      <c r="A1008" s="987" t="s">
        <v>19</v>
      </c>
      <c r="B1008" s="988" t="s">
        <v>13</v>
      </c>
      <c r="C1008" s="1263" t="s">
        <v>1059</v>
      </c>
      <c r="D1008" s="1263" t="s">
        <v>1060</v>
      </c>
      <c r="E1008" s="1262"/>
      <c r="F1008" s="1262" t="s">
        <v>1211</v>
      </c>
      <c r="G1008" s="362" t="s">
        <v>110</v>
      </c>
      <c r="H1008" s="362" t="s">
        <v>111</v>
      </c>
      <c r="I1008" s="962" t="s">
        <v>112</v>
      </c>
      <c r="J1008" s="967">
        <v>12</v>
      </c>
      <c r="K1008" s="1060">
        <v>46024</v>
      </c>
      <c r="L1008" s="1060">
        <v>47118</v>
      </c>
      <c r="M1008" s="964">
        <f t="shared" si="33"/>
        <v>156.28571428571428</v>
      </c>
      <c r="N1008" s="1058">
        <v>0</v>
      </c>
      <c r="O1008" s="1011" t="s">
        <v>899</v>
      </c>
      <c r="P1008" s="364">
        <f t="shared" si="32"/>
        <v>0</v>
      </c>
      <c r="Q1008" s="965" t="str">
        <f>IF(ISNUMBER(P1008),IF(P1008=100%,"CUMPLIDA",IF(AND(ISNUMBER(L1008),ISNUMBER(CGR!$P$4)), IF(L1008&lt;CGR!$P$4,"INCUMPLIDA","PROCESO"), "VERIFICAR FECHA")),"SIN VALOR AVANCE")</f>
        <v>PROCESO</v>
      </c>
    </row>
    <row r="1009" spans="1:17" ht="180.75" x14ac:dyDescent="0.2">
      <c r="A1009" s="987" t="s">
        <v>19</v>
      </c>
      <c r="B1009" s="988" t="s">
        <v>13</v>
      </c>
      <c r="C1009" s="1263" t="s">
        <v>1059</v>
      </c>
      <c r="D1009" s="1263" t="s">
        <v>1060</v>
      </c>
      <c r="E1009" s="1262"/>
      <c r="F1009" s="1262" t="s">
        <v>1211</v>
      </c>
      <c r="G1009" s="362" t="s">
        <v>114</v>
      </c>
      <c r="H1009" s="362" t="s">
        <v>115</v>
      </c>
      <c r="I1009" s="962" t="s">
        <v>116</v>
      </c>
      <c r="J1009" s="967">
        <v>1</v>
      </c>
      <c r="K1009" s="1060">
        <v>46024</v>
      </c>
      <c r="L1009" s="1060">
        <v>47118</v>
      </c>
      <c r="M1009" s="964">
        <f t="shared" si="33"/>
        <v>156.28571428571428</v>
      </c>
      <c r="N1009" s="1058">
        <v>0</v>
      </c>
      <c r="O1009" s="1011" t="s">
        <v>1096</v>
      </c>
      <c r="P1009" s="364">
        <f t="shared" si="32"/>
        <v>0</v>
      </c>
      <c r="Q1009" s="965" t="str">
        <f>IF(ISNUMBER(P1009),IF(P1009=100%,"CUMPLIDA",IF(AND(ISNUMBER(L1009),ISNUMBER(CGR!$P$4)), IF(L1009&lt;CGR!$P$4,"INCUMPLIDA","PROCESO"), "VERIFICAR FECHA")),"SIN VALOR AVANCE")</f>
        <v>PROCESO</v>
      </c>
    </row>
    <row r="1010" spans="1:17" ht="315.75" x14ac:dyDescent="0.2">
      <c r="A1010" s="987" t="s">
        <v>19</v>
      </c>
      <c r="B1010" s="988" t="s">
        <v>13</v>
      </c>
      <c r="C1010" s="1263" t="s">
        <v>1059</v>
      </c>
      <c r="D1010" s="1263" t="s">
        <v>1060</v>
      </c>
      <c r="E1010" s="1262"/>
      <c r="F1010" s="1262" t="s">
        <v>1211</v>
      </c>
      <c r="G1010" s="362" t="s">
        <v>117</v>
      </c>
      <c r="H1010" s="362" t="s">
        <v>118</v>
      </c>
      <c r="I1010" s="962" t="s">
        <v>119</v>
      </c>
      <c r="J1010" s="967">
        <v>2</v>
      </c>
      <c r="K1010" s="1060">
        <v>46024</v>
      </c>
      <c r="L1010" s="1060">
        <v>47118</v>
      </c>
      <c r="M1010" s="964">
        <f t="shared" si="33"/>
        <v>156.28571428571428</v>
      </c>
      <c r="N1010" s="1058">
        <v>0</v>
      </c>
      <c r="O1010" s="1011" t="s">
        <v>1200</v>
      </c>
      <c r="P1010" s="364">
        <f t="shared" si="32"/>
        <v>0</v>
      </c>
      <c r="Q1010" s="965" t="str">
        <f>IF(ISNUMBER(P1010),IF(P1010=100%,"CUMPLIDA",IF(AND(ISNUMBER(L1010),ISNUMBER(CGR!$P$4)), IF(L1010&lt;CGR!$P$4,"INCUMPLIDA","PROCESO"), "VERIFICAR FECHA")),"SIN VALOR AVANCE")</f>
        <v>PROCESO</v>
      </c>
    </row>
    <row r="1011" spans="1:17" ht="180.75" customHeight="1" x14ac:dyDescent="0.2">
      <c r="A1011" s="987" t="s">
        <v>19</v>
      </c>
      <c r="B1011" s="988" t="s">
        <v>13</v>
      </c>
      <c r="C1011" s="1263" t="s">
        <v>1059</v>
      </c>
      <c r="D1011" s="1263" t="s">
        <v>1060</v>
      </c>
      <c r="E1011" s="1262" t="s">
        <v>1213</v>
      </c>
      <c r="F1011" s="1262" t="s">
        <v>1214</v>
      </c>
      <c r="G1011" s="362" t="s">
        <v>1112</v>
      </c>
      <c r="H1011" s="362" t="s">
        <v>1068</v>
      </c>
      <c r="I1011" s="962" t="s">
        <v>1069</v>
      </c>
      <c r="J1011" s="963">
        <v>3</v>
      </c>
      <c r="K1011" s="1057">
        <v>44958</v>
      </c>
      <c r="L1011" s="1057">
        <v>45323</v>
      </c>
      <c r="M1011" s="964">
        <f t="shared" si="33"/>
        <v>52.142857142857146</v>
      </c>
      <c r="N1011" s="1058">
        <v>3</v>
      </c>
      <c r="O1011" s="962" t="s">
        <v>1215</v>
      </c>
      <c r="P1011" s="364">
        <f t="shared" ref="P1011:P1074" si="34">N1011/J1011</f>
        <v>1</v>
      </c>
      <c r="Q1011" s="965" t="str">
        <f>IF(ISNUMBER(P1011),IF(P1011=100%,"CUMPLIDA",IF(AND(ISNUMBER(L1011),ISNUMBER(CGR!$P$4)), IF(L1011&lt;CGR!$P$4,"INCUMPLIDA","PROCESO"), "VERIFICAR FECHA")),"SIN VALOR AVANCE")</f>
        <v>CUMPLIDA</v>
      </c>
    </row>
    <row r="1012" spans="1:17" ht="135.75" x14ac:dyDescent="0.2">
      <c r="A1012" s="987" t="s">
        <v>19</v>
      </c>
      <c r="B1012" s="988" t="s">
        <v>13</v>
      </c>
      <c r="C1012" s="1263"/>
      <c r="D1012" s="1263"/>
      <c r="E1012" s="1262"/>
      <c r="F1012" s="1262" t="s">
        <v>1214</v>
      </c>
      <c r="G1012" s="362" t="s">
        <v>1071</v>
      </c>
      <c r="H1012" s="1008" t="s">
        <v>682</v>
      </c>
      <c r="I1012" s="962" t="s">
        <v>683</v>
      </c>
      <c r="J1012" s="963">
        <v>1</v>
      </c>
      <c r="K1012" s="1057">
        <v>45231</v>
      </c>
      <c r="L1012" s="1057">
        <v>45504</v>
      </c>
      <c r="M1012" s="964">
        <f t="shared" si="33"/>
        <v>39</v>
      </c>
      <c r="N1012" s="1058">
        <v>1</v>
      </c>
      <c r="O1012" s="962" t="s">
        <v>1216</v>
      </c>
      <c r="P1012" s="364">
        <f t="shared" si="34"/>
        <v>1</v>
      </c>
      <c r="Q1012" s="965" t="str">
        <f>IF(ISNUMBER(P1012),IF(P1012=100%,"CUMPLIDA",IF(AND(ISNUMBER(L1012),ISNUMBER(CGR!$P$4)), IF(L1012&lt;CGR!$P$4,"INCUMPLIDA","PROCESO"), "VERIFICAR FECHA")),"SIN VALOR AVANCE")</f>
        <v>CUMPLIDA</v>
      </c>
    </row>
    <row r="1013" spans="1:17" ht="315.75" x14ac:dyDescent="0.2">
      <c r="A1013" s="987" t="s">
        <v>19</v>
      </c>
      <c r="B1013" s="988" t="s">
        <v>13</v>
      </c>
      <c r="C1013" s="1263"/>
      <c r="D1013" s="1263"/>
      <c r="E1013" s="1262"/>
      <c r="F1013" s="1262" t="s">
        <v>1214</v>
      </c>
      <c r="G1013" s="362" t="s">
        <v>1071</v>
      </c>
      <c r="H1013" s="1008" t="s">
        <v>685</v>
      </c>
      <c r="I1013" s="962" t="s">
        <v>686</v>
      </c>
      <c r="J1013" s="963">
        <v>1</v>
      </c>
      <c r="K1013" s="1057">
        <v>45231</v>
      </c>
      <c r="L1013" s="1057">
        <v>45504</v>
      </c>
      <c r="M1013" s="964">
        <f t="shared" si="33"/>
        <v>39</v>
      </c>
      <c r="N1013" s="1058">
        <v>1</v>
      </c>
      <c r="O1013" s="1011" t="s">
        <v>1200</v>
      </c>
      <c r="P1013" s="364">
        <f t="shared" si="34"/>
        <v>1</v>
      </c>
      <c r="Q1013" s="965" t="str">
        <f>IF(ISNUMBER(P1013),IF(P1013=100%,"CUMPLIDA",IF(AND(ISNUMBER(L1013),ISNUMBER(CGR!$P$4)), IF(L1013&lt;CGR!$P$4,"INCUMPLIDA","PROCESO"), "VERIFICAR FECHA")),"SIN VALOR AVANCE")</f>
        <v>CUMPLIDA</v>
      </c>
    </row>
    <row r="1014" spans="1:17" ht="195.75" x14ac:dyDescent="0.2">
      <c r="A1014" s="987" t="s">
        <v>19</v>
      </c>
      <c r="B1014" s="988" t="s">
        <v>13</v>
      </c>
      <c r="C1014" s="1263"/>
      <c r="D1014" s="1263"/>
      <c r="E1014" s="1262"/>
      <c r="F1014" s="1262" t="s">
        <v>1214</v>
      </c>
      <c r="G1014" s="362" t="s">
        <v>97</v>
      </c>
      <c r="H1014" s="362" t="s">
        <v>98</v>
      </c>
      <c r="I1014" s="962" t="s">
        <v>99</v>
      </c>
      <c r="J1014" s="967">
        <v>1</v>
      </c>
      <c r="K1014" s="1060">
        <v>45323</v>
      </c>
      <c r="L1014" s="1060">
        <v>45747</v>
      </c>
      <c r="M1014" s="964">
        <f t="shared" si="33"/>
        <v>60.571428571428569</v>
      </c>
      <c r="N1014" s="1058">
        <v>0</v>
      </c>
      <c r="O1014" s="1011" t="s">
        <v>1073</v>
      </c>
      <c r="P1014" s="364">
        <f t="shared" si="34"/>
        <v>0</v>
      </c>
      <c r="Q1014" s="965" t="str">
        <f>IF(ISNUMBER(P1014),IF(P1014=100%,"CUMPLIDA",IF(AND(ISNUMBER(L1014),ISNUMBER(CGR!$P$4)), IF(L1014&lt;CGR!$P$4,"INCUMPLIDA","PROCESO"), "VERIFICAR FECHA")),"SIN VALOR AVANCE")</f>
        <v>PROCESO</v>
      </c>
    </row>
    <row r="1015" spans="1:17" ht="135.75" x14ac:dyDescent="0.2">
      <c r="A1015" s="987" t="s">
        <v>19</v>
      </c>
      <c r="B1015" s="988" t="s">
        <v>13</v>
      </c>
      <c r="C1015" s="1263"/>
      <c r="D1015" s="1263"/>
      <c r="E1015" s="1262"/>
      <c r="F1015" s="1262" t="s">
        <v>1214</v>
      </c>
      <c r="G1015" s="362" t="s">
        <v>101</v>
      </c>
      <c r="H1015" s="362" t="s">
        <v>101</v>
      </c>
      <c r="I1015" s="962" t="s">
        <v>102</v>
      </c>
      <c r="J1015" s="967">
        <v>1</v>
      </c>
      <c r="K1015" s="1060">
        <v>45323</v>
      </c>
      <c r="L1015" s="1060">
        <v>45747</v>
      </c>
      <c r="M1015" s="964">
        <f t="shared" si="33"/>
        <v>60.571428571428569</v>
      </c>
      <c r="N1015" s="1058">
        <v>0</v>
      </c>
      <c r="O1015" s="1011" t="s">
        <v>1156</v>
      </c>
      <c r="P1015" s="364">
        <f t="shared" si="34"/>
        <v>0</v>
      </c>
      <c r="Q1015" s="965" t="str">
        <f>IF(ISNUMBER(P1015),IF(P1015=100%,"CUMPLIDA",IF(AND(ISNUMBER(L1015),ISNUMBER(CGR!$P$4)), IF(L1015&lt;CGR!$P$4,"INCUMPLIDA","PROCESO"), "VERIFICAR FECHA")),"SIN VALOR AVANCE")</f>
        <v>PROCESO</v>
      </c>
    </row>
    <row r="1016" spans="1:17" ht="135.75" x14ac:dyDescent="0.2">
      <c r="A1016" s="987" t="s">
        <v>19</v>
      </c>
      <c r="B1016" s="988" t="s">
        <v>13</v>
      </c>
      <c r="C1016" s="1263"/>
      <c r="D1016" s="1263"/>
      <c r="E1016" s="1262"/>
      <c r="F1016" s="1262" t="s">
        <v>1214</v>
      </c>
      <c r="G1016" s="362" t="s">
        <v>237</v>
      </c>
      <c r="H1016" s="362" t="s">
        <v>238</v>
      </c>
      <c r="I1016" s="962" t="s">
        <v>239</v>
      </c>
      <c r="J1016" s="967">
        <v>1</v>
      </c>
      <c r="K1016" s="1060">
        <v>45231</v>
      </c>
      <c r="L1016" s="1060">
        <v>45747</v>
      </c>
      <c r="M1016" s="964">
        <f t="shared" si="33"/>
        <v>73.714285714285708</v>
      </c>
      <c r="N1016" s="1058">
        <v>0</v>
      </c>
      <c r="O1016" s="1011" t="s">
        <v>1156</v>
      </c>
      <c r="P1016" s="364">
        <f t="shared" si="34"/>
        <v>0</v>
      </c>
      <c r="Q1016" s="965" t="str">
        <f>IF(ISNUMBER(P1016),IF(P1016=100%,"CUMPLIDA",IF(AND(ISNUMBER(L1016),ISNUMBER(CGR!$P$4)), IF(L1016&lt;CGR!$P$4,"INCUMPLIDA","PROCESO"), "VERIFICAR FECHA")),"SIN VALOR AVANCE")</f>
        <v>PROCESO</v>
      </c>
    </row>
    <row r="1017" spans="1:17" ht="195.75" x14ac:dyDescent="0.2">
      <c r="A1017" s="987" t="s">
        <v>19</v>
      </c>
      <c r="B1017" s="988" t="s">
        <v>13</v>
      </c>
      <c r="C1017" s="1263"/>
      <c r="D1017" s="1263"/>
      <c r="E1017" s="1262"/>
      <c r="F1017" s="1262" t="s">
        <v>1214</v>
      </c>
      <c r="G1017" s="362" t="s">
        <v>104</v>
      </c>
      <c r="H1017" s="362" t="s">
        <v>104</v>
      </c>
      <c r="I1017" s="962" t="s">
        <v>247</v>
      </c>
      <c r="J1017" s="967">
        <v>1</v>
      </c>
      <c r="K1017" s="1060">
        <v>45323</v>
      </c>
      <c r="L1017" s="1060">
        <v>45747</v>
      </c>
      <c r="M1017" s="964">
        <f t="shared" si="33"/>
        <v>60.571428571428569</v>
      </c>
      <c r="N1017" s="1058">
        <v>0</v>
      </c>
      <c r="O1017" s="1011" t="s">
        <v>1073</v>
      </c>
      <c r="P1017" s="364">
        <f t="shared" si="34"/>
        <v>0</v>
      </c>
      <c r="Q1017" s="965" t="str">
        <f>IF(ISNUMBER(P1017),IF(P1017=100%,"CUMPLIDA",IF(AND(ISNUMBER(L1017),ISNUMBER(CGR!$P$4)), IF(L1017&lt;CGR!$P$4,"INCUMPLIDA","PROCESO"), "VERIFICAR FECHA")),"SIN VALOR AVANCE")</f>
        <v>PROCESO</v>
      </c>
    </row>
    <row r="1018" spans="1:17" ht="135.75" x14ac:dyDescent="0.2">
      <c r="A1018" s="987" t="s">
        <v>19</v>
      </c>
      <c r="B1018" s="988" t="s">
        <v>13</v>
      </c>
      <c r="C1018" s="1263"/>
      <c r="D1018" s="1263"/>
      <c r="E1018" s="1262"/>
      <c r="F1018" s="1262" t="s">
        <v>1214</v>
      </c>
      <c r="G1018" s="362" t="s">
        <v>806</v>
      </c>
      <c r="H1018" s="362" t="s">
        <v>806</v>
      </c>
      <c r="I1018" s="962" t="s">
        <v>107</v>
      </c>
      <c r="J1018" s="967">
        <v>1</v>
      </c>
      <c r="K1018" s="1060">
        <v>45231</v>
      </c>
      <c r="L1018" s="1060">
        <v>45747</v>
      </c>
      <c r="M1018" s="964">
        <f t="shared" si="33"/>
        <v>73.714285714285708</v>
      </c>
      <c r="N1018" s="1058">
        <v>0</v>
      </c>
      <c r="O1018" s="1011" t="s">
        <v>1156</v>
      </c>
      <c r="P1018" s="364">
        <f t="shared" si="34"/>
        <v>0</v>
      </c>
      <c r="Q1018" s="965" t="str">
        <f>IF(ISNUMBER(P1018),IF(P1018=100%,"CUMPLIDA",IF(AND(ISNUMBER(L1018),ISNUMBER(CGR!$P$4)), IF(L1018&lt;CGR!$P$4,"INCUMPLIDA","PROCESO"), "VERIFICAR FECHA")),"SIN VALOR AVANCE")</f>
        <v>PROCESO</v>
      </c>
    </row>
    <row r="1019" spans="1:17" ht="315.75" x14ac:dyDescent="0.2">
      <c r="A1019" s="987" t="s">
        <v>19</v>
      </c>
      <c r="B1019" s="988" t="s">
        <v>13</v>
      </c>
      <c r="C1019" s="1263"/>
      <c r="D1019" s="1263"/>
      <c r="E1019" s="1262"/>
      <c r="F1019" s="1262" t="s">
        <v>1214</v>
      </c>
      <c r="G1019" s="362" t="s">
        <v>807</v>
      </c>
      <c r="H1019" s="362" t="s">
        <v>807</v>
      </c>
      <c r="I1019" s="962" t="s">
        <v>531</v>
      </c>
      <c r="J1019" s="967">
        <v>1</v>
      </c>
      <c r="K1019" s="1060">
        <v>45231</v>
      </c>
      <c r="L1019" s="1060">
        <v>45808</v>
      </c>
      <c r="M1019" s="964">
        <f t="shared" si="33"/>
        <v>82.428571428571431</v>
      </c>
      <c r="N1019" s="1058">
        <v>0</v>
      </c>
      <c r="O1019" s="1011" t="s">
        <v>1200</v>
      </c>
      <c r="P1019" s="364">
        <f t="shared" si="34"/>
        <v>0</v>
      </c>
      <c r="Q1019" s="965" t="str">
        <f>IF(ISNUMBER(P1019),IF(P1019=100%,"CUMPLIDA",IF(AND(ISNUMBER(L1019),ISNUMBER(CGR!$P$4)), IF(L1019&lt;CGR!$P$4,"INCUMPLIDA","PROCESO"), "VERIFICAR FECHA")),"SIN VALOR AVANCE")</f>
        <v>PROCESO</v>
      </c>
    </row>
    <row r="1020" spans="1:17" ht="135.75" x14ac:dyDescent="0.2">
      <c r="A1020" s="987" t="s">
        <v>19</v>
      </c>
      <c r="B1020" s="988" t="s">
        <v>13</v>
      </c>
      <c r="C1020" s="1263" t="s">
        <v>1059</v>
      </c>
      <c r="D1020" s="1263" t="s">
        <v>1060</v>
      </c>
      <c r="E1020" s="1262"/>
      <c r="F1020" s="1262" t="s">
        <v>1214</v>
      </c>
      <c r="G1020" s="362" t="s">
        <v>110</v>
      </c>
      <c r="H1020" s="362" t="s">
        <v>111</v>
      </c>
      <c r="I1020" s="962" t="s">
        <v>112</v>
      </c>
      <c r="J1020" s="967">
        <v>12</v>
      </c>
      <c r="K1020" s="1060">
        <v>46024</v>
      </c>
      <c r="L1020" s="1060">
        <v>47118</v>
      </c>
      <c r="M1020" s="964">
        <f t="shared" si="33"/>
        <v>156.28571428571428</v>
      </c>
      <c r="N1020" s="1058">
        <v>0</v>
      </c>
      <c r="O1020" s="1011" t="s">
        <v>1156</v>
      </c>
      <c r="P1020" s="364">
        <f t="shared" si="34"/>
        <v>0</v>
      </c>
      <c r="Q1020" s="965" t="str">
        <f>IF(ISNUMBER(P1020),IF(P1020=100%,"CUMPLIDA",IF(AND(ISNUMBER(L1020),ISNUMBER(CGR!$P$4)), IF(L1020&lt;CGR!$P$4,"INCUMPLIDA","PROCESO"), "VERIFICAR FECHA")),"SIN VALOR AVANCE")</f>
        <v>PROCESO</v>
      </c>
    </row>
    <row r="1021" spans="1:17" ht="195.75" x14ac:dyDescent="0.2">
      <c r="A1021" s="987" t="s">
        <v>19</v>
      </c>
      <c r="B1021" s="988" t="s">
        <v>13</v>
      </c>
      <c r="C1021" s="1263" t="s">
        <v>1059</v>
      </c>
      <c r="D1021" s="1263" t="s">
        <v>1060</v>
      </c>
      <c r="E1021" s="1262"/>
      <c r="F1021" s="1262" t="s">
        <v>1214</v>
      </c>
      <c r="G1021" s="362" t="s">
        <v>114</v>
      </c>
      <c r="H1021" s="362" t="s">
        <v>115</v>
      </c>
      <c r="I1021" s="962" t="s">
        <v>116</v>
      </c>
      <c r="J1021" s="967">
        <v>1</v>
      </c>
      <c r="K1021" s="1060">
        <v>46024</v>
      </c>
      <c r="L1021" s="1060">
        <v>47118</v>
      </c>
      <c r="M1021" s="964">
        <f t="shared" si="33"/>
        <v>156.28571428571428</v>
      </c>
      <c r="N1021" s="1058">
        <v>0</v>
      </c>
      <c r="O1021" s="1011" t="s">
        <v>1073</v>
      </c>
      <c r="P1021" s="364">
        <f t="shared" si="34"/>
        <v>0</v>
      </c>
      <c r="Q1021" s="965" t="str">
        <f>IF(ISNUMBER(P1021),IF(P1021=100%,"CUMPLIDA",IF(AND(ISNUMBER(L1021),ISNUMBER(CGR!$P$4)), IF(L1021&lt;CGR!$P$4,"INCUMPLIDA","PROCESO"), "VERIFICAR FECHA")),"SIN VALOR AVANCE")</f>
        <v>PROCESO</v>
      </c>
    </row>
    <row r="1022" spans="1:17" ht="315.75" x14ac:dyDescent="0.2">
      <c r="A1022" s="987" t="s">
        <v>19</v>
      </c>
      <c r="B1022" s="988" t="s">
        <v>13</v>
      </c>
      <c r="C1022" s="1263" t="s">
        <v>1059</v>
      </c>
      <c r="D1022" s="1263" t="s">
        <v>1060</v>
      </c>
      <c r="E1022" s="1262"/>
      <c r="F1022" s="1262" t="s">
        <v>1214</v>
      </c>
      <c r="G1022" s="362" t="s">
        <v>117</v>
      </c>
      <c r="H1022" s="362" t="s">
        <v>118</v>
      </c>
      <c r="I1022" s="962" t="s">
        <v>119</v>
      </c>
      <c r="J1022" s="967">
        <v>2</v>
      </c>
      <c r="K1022" s="1060">
        <v>46024</v>
      </c>
      <c r="L1022" s="1060">
        <v>47118</v>
      </c>
      <c r="M1022" s="964">
        <f t="shared" si="33"/>
        <v>156.28571428571428</v>
      </c>
      <c r="N1022" s="1058">
        <v>0</v>
      </c>
      <c r="O1022" s="1011" t="s">
        <v>1200</v>
      </c>
      <c r="P1022" s="364">
        <f t="shared" si="34"/>
        <v>0</v>
      </c>
      <c r="Q1022" s="965" t="str">
        <f>IF(ISNUMBER(P1022),IF(P1022=100%,"CUMPLIDA",IF(AND(ISNUMBER(L1022),ISNUMBER(CGR!$P$4)), IF(L1022&lt;CGR!$P$4,"INCUMPLIDA","PROCESO"), "VERIFICAR FECHA")),"SIN VALOR AVANCE")</f>
        <v>PROCESO</v>
      </c>
    </row>
    <row r="1023" spans="1:17" ht="105.75" x14ac:dyDescent="0.2">
      <c r="A1023" s="987" t="s">
        <v>19</v>
      </c>
      <c r="B1023" s="988" t="s">
        <v>13</v>
      </c>
      <c r="C1023" s="1263" t="s">
        <v>1059</v>
      </c>
      <c r="D1023" s="1263" t="s">
        <v>1060</v>
      </c>
      <c r="E1023" s="1262"/>
      <c r="F1023" s="1262" t="s">
        <v>1214</v>
      </c>
      <c r="G1023" s="362" t="s">
        <v>1150</v>
      </c>
      <c r="H1023" s="362" t="s">
        <v>1075</v>
      </c>
      <c r="I1023" s="962" t="s">
        <v>1076</v>
      </c>
      <c r="J1023" s="963">
        <v>1</v>
      </c>
      <c r="K1023" s="1057">
        <v>44927</v>
      </c>
      <c r="L1023" s="1057">
        <v>45016</v>
      </c>
      <c r="M1023" s="964">
        <f t="shared" si="33"/>
        <v>12.714285714285714</v>
      </c>
      <c r="N1023" s="1058">
        <v>1</v>
      </c>
      <c r="O1023" s="962" t="s">
        <v>1128</v>
      </c>
      <c r="P1023" s="364">
        <f t="shared" si="34"/>
        <v>1</v>
      </c>
      <c r="Q1023" s="965" t="str">
        <f>IF(ISNUMBER(P1023),IF(P1023=100%,"CUMPLIDA",IF(AND(ISNUMBER(L1023),ISNUMBER(CGR!$P$4)), IF(L1023&lt;CGR!$P$4,"INCUMPLIDA","PROCESO"), "VERIFICAR FECHA")),"SIN VALOR AVANCE")</f>
        <v>CUMPLIDA</v>
      </c>
    </row>
    <row r="1024" spans="1:17" ht="225.75" x14ac:dyDescent="0.2">
      <c r="A1024" s="987" t="s">
        <v>19</v>
      </c>
      <c r="B1024" s="988" t="s">
        <v>13</v>
      </c>
      <c r="C1024" s="1263" t="s">
        <v>1059</v>
      </c>
      <c r="D1024" s="1263" t="s">
        <v>1060</v>
      </c>
      <c r="E1024" s="1262"/>
      <c r="F1024" s="1262" t="s">
        <v>1214</v>
      </c>
      <c r="G1024" s="362" t="s">
        <v>1150</v>
      </c>
      <c r="H1024" s="362" t="s">
        <v>1151</v>
      </c>
      <c r="I1024" s="962" t="s">
        <v>697</v>
      </c>
      <c r="J1024" s="963">
        <v>1</v>
      </c>
      <c r="K1024" s="1057">
        <v>45017</v>
      </c>
      <c r="L1024" s="1057">
        <v>45138</v>
      </c>
      <c r="M1024" s="964">
        <f t="shared" si="33"/>
        <v>17.285714285714285</v>
      </c>
      <c r="N1024" s="1058">
        <v>1</v>
      </c>
      <c r="O1024" s="962" t="s">
        <v>1217</v>
      </c>
      <c r="P1024" s="364">
        <f t="shared" si="34"/>
        <v>1</v>
      </c>
      <c r="Q1024" s="965" t="str">
        <f>IF(ISNUMBER(P1024),IF(P1024=100%,"CUMPLIDA",IF(AND(ISNUMBER(L1024),ISNUMBER(CGR!$P$4)), IF(L1024&lt;CGR!$P$4,"INCUMPLIDA","PROCESO"), "VERIFICAR FECHA")),"SIN VALOR AVANCE")</f>
        <v>CUMPLIDA</v>
      </c>
    </row>
    <row r="1025" spans="1:17" ht="135.75" x14ac:dyDescent="0.2">
      <c r="A1025" s="987" t="s">
        <v>19</v>
      </c>
      <c r="B1025" s="988" t="s">
        <v>13</v>
      </c>
      <c r="C1025" s="1263" t="s">
        <v>1059</v>
      </c>
      <c r="D1025" s="1263" t="s">
        <v>1060</v>
      </c>
      <c r="E1025" s="1262"/>
      <c r="F1025" s="1262" t="s">
        <v>1214</v>
      </c>
      <c r="G1025" s="362" t="s">
        <v>1090</v>
      </c>
      <c r="H1025" s="362" t="s">
        <v>1091</v>
      </c>
      <c r="I1025" s="962" t="s">
        <v>1159</v>
      </c>
      <c r="J1025" s="963">
        <v>12</v>
      </c>
      <c r="K1025" s="1057">
        <v>44958</v>
      </c>
      <c r="L1025" s="1057">
        <v>45323</v>
      </c>
      <c r="M1025" s="964">
        <f t="shared" si="33"/>
        <v>52.142857142857146</v>
      </c>
      <c r="N1025" s="1058">
        <v>12</v>
      </c>
      <c r="O1025" s="962" t="s">
        <v>1179</v>
      </c>
      <c r="P1025" s="364">
        <f t="shared" si="34"/>
        <v>1</v>
      </c>
      <c r="Q1025" s="965" t="str">
        <f>IF(ISNUMBER(P1025),IF(P1025=100%,"CUMPLIDA",IF(AND(ISNUMBER(L1025),ISNUMBER(CGR!$P$4)), IF(L1025&lt;CGR!$P$4,"INCUMPLIDA","PROCESO"), "VERIFICAR FECHA")),"SIN VALOR AVANCE")</f>
        <v>CUMPLIDA</v>
      </c>
    </row>
    <row r="1026" spans="1:17" ht="180.75" customHeight="1" x14ac:dyDescent="0.2">
      <c r="A1026" s="987" t="s">
        <v>19</v>
      </c>
      <c r="B1026" s="988" t="s">
        <v>13</v>
      </c>
      <c r="C1026" s="1263" t="s">
        <v>1059</v>
      </c>
      <c r="D1026" s="1263" t="s">
        <v>1060</v>
      </c>
      <c r="E1026" s="1262" t="s">
        <v>1218</v>
      </c>
      <c r="F1026" s="1262" t="s">
        <v>1219</v>
      </c>
      <c r="G1026" s="362" t="s">
        <v>1112</v>
      </c>
      <c r="H1026" s="362" t="s">
        <v>1068</v>
      </c>
      <c r="I1026" s="962" t="s">
        <v>1069</v>
      </c>
      <c r="J1026" s="963">
        <v>3</v>
      </c>
      <c r="K1026" s="1057">
        <v>44958</v>
      </c>
      <c r="L1026" s="1057">
        <v>45323</v>
      </c>
      <c r="M1026" s="964">
        <f t="shared" si="33"/>
        <v>52.142857142857146</v>
      </c>
      <c r="N1026" s="1058">
        <v>3</v>
      </c>
      <c r="O1026" s="962" t="s">
        <v>1089</v>
      </c>
      <c r="P1026" s="364">
        <f t="shared" si="34"/>
        <v>1</v>
      </c>
      <c r="Q1026" s="965" t="str">
        <f>IF(ISNUMBER(P1026),IF(P1026=100%,"CUMPLIDA",IF(AND(ISNUMBER(L1026),ISNUMBER(CGR!$P$4)), IF(L1026&lt;CGR!$P$4,"INCUMPLIDA","PROCESO"), "VERIFICAR FECHA")),"SIN VALOR AVANCE")</f>
        <v>CUMPLIDA</v>
      </c>
    </row>
    <row r="1027" spans="1:17" ht="135.75" x14ac:dyDescent="0.2">
      <c r="A1027" s="987" t="s">
        <v>19</v>
      </c>
      <c r="B1027" s="988" t="s">
        <v>13</v>
      </c>
      <c r="C1027" s="1263"/>
      <c r="D1027" s="1263"/>
      <c r="E1027" s="1262"/>
      <c r="F1027" s="1262" t="s">
        <v>1219</v>
      </c>
      <c r="G1027" s="362" t="s">
        <v>1071</v>
      </c>
      <c r="H1027" s="1008" t="s">
        <v>682</v>
      </c>
      <c r="I1027" s="962" t="s">
        <v>683</v>
      </c>
      <c r="J1027" s="963">
        <v>1</v>
      </c>
      <c r="K1027" s="1057">
        <v>45231</v>
      </c>
      <c r="L1027" s="1057">
        <v>45504</v>
      </c>
      <c r="M1027" s="964">
        <f t="shared" si="33"/>
        <v>39</v>
      </c>
      <c r="N1027" s="1058">
        <v>1</v>
      </c>
      <c r="O1027" s="1011" t="s">
        <v>802</v>
      </c>
      <c r="P1027" s="364">
        <f t="shared" si="34"/>
        <v>1</v>
      </c>
      <c r="Q1027" s="965" t="str">
        <f>IF(ISNUMBER(P1027),IF(P1027=100%,"CUMPLIDA",IF(AND(ISNUMBER(L1027),ISNUMBER(CGR!$P$4)), IF(L1027&lt;CGR!$P$4,"INCUMPLIDA","PROCESO"), "VERIFICAR FECHA")),"SIN VALOR AVANCE")</f>
        <v>CUMPLIDA</v>
      </c>
    </row>
    <row r="1028" spans="1:17" ht="330.75" x14ac:dyDescent="0.2">
      <c r="A1028" s="987" t="s">
        <v>19</v>
      </c>
      <c r="B1028" s="988" t="s">
        <v>13</v>
      </c>
      <c r="C1028" s="1263"/>
      <c r="D1028" s="1263"/>
      <c r="E1028" s="1262"/>
      <c r="F1028" s="1262" t="s">
        <v>1219</v>
      </c>
      <c r="G1028" s="362" t="s">
        <v>1071</v>
      </c>
      <c r="H1028" s="1008" t="s">
        <v>685</v>
      </c>
      <c r="I1028" s="962" t="s">
        <v>686</v>
      </c>
      <c r="J1028" s="963">
        <v>1</v>
      </c>
      <c r="K1028" s="1057">
        <v>45231</v>
      </c>
      <c r="L1028" s="1057">
        <v>45504</v>
      </c>
      <c r="M1028" s="964">
        <f t="shared" si="33"/>
        <v>39</v>
      </c>
      <c r="N1028" s="1058">
        <v>1</v>
      </c>
      <c r="O1028" s="1011" t="s">
        <v>1072</v>
      </c>
      <c r="P1028" s="364">
        <f t="shared" si="34"/>
        <v>1</v>
      </c>
      <c r="Q1028" s="965" t="str">
        <f>IF(ISNUMBER(P1028),IF(P1028=100%,"CUMPLIDA",IF(AND(ISNUMBER(L1028),ISNUMBER(CGR!$P$4)), IF(L1028&lt;CGR!$P$4,"INCUMPLIDA","PROCESO"), "VERIFICAR FECHA")),"SIN VALOR AVANCE")</f>
        <v>CUMPLIDA</v>
      </c>
    </row>
    <row r="1029" spans="1:17" ht="195.75" x14ac:dyDescent="0.2">
      <c r="A1029" s="987" t="s">
        <v>19</v>
      </c>
      <c r="B1029" s="988" t="s">
        <v>13</v>
      </c>
      <c r="C1029" s="1263"/>
      <c r="D1029" s="1263"/>
      <c r="E1029" s="1262"/>
      <c r="F1029" s="1262" t="s">
        <v>1219</v>
      </c>
      <c r="G1029" s="362" t="s">
        <v>97</v>
      </c>
      <c r="H1029" s="362" t="s">
        <v>98</v>
      </c>
      <c r="I1029" s="962" t="s">
        <v>99</v>
      </c>
      <c r="J1029" s="967">
        <v>1</v>
      </c>
      <c r="K1029" s="1060">
        <v>45323</v>
      </c>
      <c r="L1029" s="1060">
        <v>45747</v>
      </c>
      <c r="M1029" s="964">
        <f t="shared" si="33"/>
        <v>60.571428571428569</v>
      </c>
      <c r="N1029" s="1058">
        <v>0</v>
      </c>
      <c r="O1029" s="1011" t="s">
        <v>1073</v>
      </c>
      <c r="P1029" s="364">
        <f t="shared" si="34"/>
        <v>0</v>
      </c>
      <c r="Q1029" s="965" t="str">
        <f>IF(ISNUMBER(P1029),IF(P1029=100%,"CUMPLIDA",IF(AND(ISNUMBER(L1029),ISNUMBER(CGR!$P$4)), IF(L1029&lt;CGR!$P$4,"INCUMPLIDA","PROCESO"), "VERIFICAR FECHA")),"SIN VALOR AVANCE")</f>
        <v>PROCESO</v>
      </c>
    </row>
    <row r="1030" spans="1:17" ht="135.75" x14ac:dyDescent="0.2">
      <c r="A1030" s="987" t="s">
        <v>19</v>
      </c>
      <c r="B1030" s="988" t="s">
        <v>13</v>
      </c>
      <c r="C1030" s="1263" t="s">
        <v>1059</v>
      </c>
      <c r="D1030" s="1263" t="s">
        <v>1060</v>
      </c>
      <c r="E1030" s="1262"/>
      <c r="F1030" s="1262" t="s">
        <v>1219</v>
      </c>
      <c r="G1030" s="362" t="s">
        <v>101</v>
      </c>
      <c r="H1030" s="362" t="s">
        <v>101</v>
      </c>
      <c r="I1030" s="962" t="s">
        <v>102</v>
      </c>
      <c r="J1030" s="967">
        <v>1</v>
      </c>
      <c r="K1030" s="1060">
        <v>45323</v>
      </c>
      <c r="L1030" s="1060">
        <v>45747</v>
      </c>
      <c r="M1030" s="964">
        <f t="shared" si="33"/>
        <v>60.571428571428569</v>
      </c>
      <c r="N1030" s="1058">
        <v>0</v>
      </c>
      <c r="O1030" s="1011" t="s">
        <v>899</v>
      </c>
      <c r="P1030" s="364">
        <f t="shared" si="34"/>
        <v>0</v>
      </c>
      <c r="Q1030" s="965" t="str">
        <f>IF(ISNUMBER(P1030),IF(P1030=100%,"CUMPLIDA",IF(AND(ISNUMBER(L1030),ISNUMBER(CGR!$P$4)), IF(L1030&lt;CGR!$P$4,"INCUMPLIDA","PROCESO"), "VERIFICAR FECHA")),"SIN VALOR AVANCE")</f>
        <v>PROCESO</v>
      </c>
    </row>
    <row r="1031" spans="1:17" ht="135.75" x14ac:dyDescent="0.2">
      <c r="A1031" s="987" t="s">
        <v>19</v>
      </c>
      <c r="B1031" s="988" t="s">
        <v>13</v>
      </c>
      <c r="C1031" s="1263"/>
      <c r="D1031" s="1263"/>
      <c r="E1031" s="1262"/>
      <c r="F1031" s="1262" t="s">
        <v>1219</v>
      </c>
      <c r="G1031" s="362" t="s">
        <v>237</v>
      </c>
      <c r="H1031" s="362" t="s">
        <v>238</v>
      </c>
      <c r="I1031" s="962" t="s">
        <v>239</v>
      </c>
      <c r="J1031" s="967">
        <v>1</v>
      </c>
      <c r="K1031" s="1060">
        <v>45231</v>
      </c>
      <c r="L1031" s="1060">
        <v>45747</v>
      </c>
      <c r="M1031" s="964">
        <f t="shared" si="33"/>
        <v>73.714285714285708</v>
      </c>
      <c r="N1031" s="1058">
        <v>0</v>
      </c>
      <c r="O1031" s="1011" t="s">
        <v>899</v>
      </c>
      <c r="P1031" s="364">
        <f t="shared" si="34"/>
        <v>0</v>
      </c>
      <c r="Q1031" s="965" t="str">
        <f>IF(ISNUMBER(P1031),IF(P1031=100%,"CUMPLIDA",IF(AND(ISNUMBER(L1031),ISNUMBER(CGR!$P$4)), IF(L1031&lt;CGR!$P$4,"INCUMPLIDA","PROCESO"), "VERIFICAR FECHA")),"SIN VALOR AVANCE")</f>
        <v>PROCESO</v>
      </c>
    </row>
    <row r="1032" spans="1:17" ht="195.75" x14ac:dyDescent="0.2">
      <c r="A1032" s="987" t="s">
        <v>19</v>
      </c>
      <c r="B1032" s="988" t="s">
        <v>13</v>
      </c>
      <c r="C1032" s="1263"/>
      <c r="D1032" s="1263"/>
      <c r="E1032" s="1262"/>
      <c r="F1032" s="1262" t="s">
        <v>1219</v>
      </c>
      <c r="G1032" s="362" t="s">
        <v>104</v>
      </c>
      <c r="H1032" s="362" t="s">
        <v>104</v>
      </c>
      <c r="I1032" s="962" t="s">
        <v>247</v>
      </c>
      <c r="J1032" s="967">
        <v>1</v>
      </c>
      <c r="K1032" s="1060">
        <v>45323</v>
      </c>
      <c r="L1032" s="1060">
        <v>45747</v>
      </c>
      <c r="M1032" s="964">
        <f t="shared" si="33"/>
        <v>60.571428571428569</v>
      </c>
      <c r="N1032" s="1058">
        <v>0</v>
      </c>
      <c r="O1032" s="1011" t="s">
        <v>1073</v>
      </c>
      <c r="P1032" s="364">
        <f t="shared" si="34"/>
        <v>0</v>
      </c>
      <c r="Q1032" s="965" t="str">
        <f>IF(ISNUMBER(P1032),IF(P1032=100%,"CUMPLIDA",IF(AND(ISNUMBER(L1032),ISNUMBER(CGR!$P$4)), IF(L1032&lt;CGR!$P$4,"INCUMPLIDA","PROCESO"), "VERIFICAR FECHA")),"SIN VALOR AVANCE")</f>
        <v>PROCESO</v>
      </c>
    </row>
    <row r="1033" spans="1:17" ht="135.75" x14ac:dyDescent="0.2">
      <c r="A1033" s="987" t="s">
        <v>19</v>
      </c>
      <c r="B1033" s="988" t="s">
        <v>13</v>
      </c>
      <c r="C1033" s="1263"/>
      <c r="D1033" s="1263"/>
      <c r="E1033" s="1262"/>
      <c r="F1033" s="1262" t="s">
        <v>1219</v>
      </c>
      <c r="G1033" s="362" t="s">
        <v>806</v>
      </c>
      <c r="H1033" s="362" t="s">
        <v>806</v>
      </c>
      <c r="I1033" s="962" t="s">
        <v>107</v>
      </c>
      <c r="J1033" s="967">
        <v>1</v>
      </c>
      <c r="K1033" s="1060">
        <v>45231</v>
      </c>
      <c r="L1033" s="1060">
        <v>45747</v>
      </c>
      <c r="M1033" s="964">
        <f t="shared" si="33"/>
        <v>73.714285714285708</v>
      </c>
      <c r="N1033" s="1058">
        <v>0</v>
      </c>
      <c r="O1033" s="1011" t="s">
        <v>899</v>
      </c>
      <c r="P1033" s="364">
        <f t="shared" si="34"/>
        <v>0</v>
      </c>
      <c r="Q1033" s="965" t="str">
        <f>IF(ISNUMBER(P1033),IF(P1033=100%,"CUMPLIDA",IF(AND(ISNUMBER(L1033),ISNUMBER(CGR!$P$4)), IF(L1033&lt;CGR!$P$4,"INCUMPLIDA","PROCESO"), "VERIFICAR FECHA")),"SIN VALOR AVANCE")</f>
        <v>PROCESO</v>
      </c>
    </row>
    <row r="1034" spans="1:17" ht="330.75" x14ac:dyDescent="0.2">
      <c r="A1034" s="987" t="s">
        <v>19</v>
      </c>
      <c r="B1034" s="988" t="s">
        <v>13</v>
      </c>
      <c r="C1034" s="1263"/>
      <c r="D1034" s="1263"/>
      <c r="E1034" s="1262"/>
      <c r="F1034" s="1262" t="s">
        <v>1219</v>
      </c>
      <c r="G1034" s="362" t="s">
        <v>807</v>
      </c>
      <c r="H1034" s="362" t="s">
        <v>807</v>
      </c>
      <c r="I1034" s="962" t="s">
        <v>531</v>
      </c>
      <c r="J1034" s="967">
        <v>1</v>
      </c>
      <c r="K1034" s="1060">
        <v>45231</v>
      </c>
      <c r="L1034" s="1060">
        <v>45808</v>
      </c>
      <c r="M1034" s="964">
        <f t="shared" si="33"/>
        <v>82.428571428571431</v>
      </c>
      <c r="N1034" s="1058">
        <v>0</v>
      </c>
      <c r="O1034" s="1011" t="s">
        <v>1072</v>
      </c>
      <c r="P1034" s="364">
        <f t="shared" si="34"/>
        <v>0</v>
      </c>
      <c r="Q1034" s="965" t="str">
        <f>IF(ISNUMBER(P1034),IF(P1034=100%,"CUMPLIDA",IF(AND(ISNUMBER(L1034),ISNUMBER(CGR!$P$4)), IF(L1034&lt;CGR!$P$4,"INCUMPLIDA","PROCESO"), "VERIFICAR FECHA")),"SIN VALOR AVANCE")</f>
        <v>PROCESO</v>
      </c>
    </row>
    <row r="1035" spans="1:17" ht="135.75" x14ac:dyDescent="0.2">
      <c r="A1035" s="987" t="s">
        <v>19</v>
      </c>
      <c r="B1035" s="988" t="s">
        <v>13</v>
      </c>
      <c r="C1035" s="1263"/>
      <c r="D1035" s="1263"/>
      <c r="E1035" s="1262"/>
      <c r="F1035" s="1262" t="s">
        <v>1219</v>
      </c>
      <c r="G1035" s="362" t="s">
        <v>110</v>
      </c>
      <c r="H1035" s="362" t="s">
        <v>111</v>
      </c>
      <c r="I1035" s="962" t="s">
        <v>112</v>
      </c>
      <c r="J1035" s="967">
        <v>12</v>
      </c>
      <c r="K1035" s="1060">
        <v>46024</v>
      </c>
      <c r="L1035" s="1060">
        <v>47118</v>
      </c>
      <c r="M1035" s="964">
        <f t="shared" si="33"/>
        <v>156.28571428571428</v>
      </c>
      <c r="N1035" s="1058">
        <v>0</v>
      </c>
      <c r="O1035" s="1011" t="s">
        <v>899</v>
      </c>
      <c r="P1035" s="364">
        <f t="shared" si="34"/>
        <v>0</v>
      </c>
      <c r="Q1035" s="965" t="str">
        <f>IF(ISNUMBER(P1035),IF(P1035=100%,"CUMPLIDA",IF(AND(ISNUMBER(L1035),ISNUMBER(CGR!$P$4)), IF(L1035&lt;CGR!$P$4,"INCUMPLIDA","PROCESO"), "VERIFICAR FECHA")),"SIN VALOR AVANCE")</f>
        <v>PROCESO</v>
      </c>
    </row>
    <row r="1036" spans="1:17" ht="195.75" x14ac:dyDescent="0.2">
      <c r="A1036" s="987" t="s">
        <v>19</v>
      </c>
      <c r="B1036" s="988" t="s">
        <v>13</v>
      </c>
      <c r="C1036" s="1263" t="s">
        <v>1059</v>
      </c>
      <c r="D1036" s="1263" t="s">
        <v>1060</v>
      </c>
      <c r="E1036" s="1262"/>
      <c r="F1036" s="1262" t="s">
        <v>1219</v>
      </c>
      <c r="G1036" s="362" t="s">
        <v>114</v>
      </c>
      <c r="H1036" s="362" t="s">
        <v>115</v>
      </c>
      <c r="I1036" s="962" t="s">
        <v>116</v>
      </c>
      <c r="J1036" s="967">
        <v>1</v>
      </c>
      <c r="K1036" s="1060">
        <v>46024</v>
      </c>
      <c r="L1036" s="1060">
        <v>47118</v>
      </c>
      <c r="M1036" s="964">
        <f t="shared" si="33"/>
        <v>156.28571428571428</v>
      </c>
      <c r="N1036" s="1058">
        <v>0</v>
      </c>
      <c r="O1036" s="1011" t="s">
        <v>1073</v>
      </c>
      <c r="P1036" s="364">
        <f t="shared" si="34"/>
        <v>0</v>
      </c>
      <c r="Q1036" s="965" t="str">
        <f>IF(ISNUMBER(P1036),IF(P1036=100%,"CUMPLIDA",IF(AND(ISNUMBER(L1036),ISNUMBER(CGR!$P$4)), IF(L1036&lt;CGR!$P$4,"INCUMPLIDA","PROCESO"), "VERIFICAR FECHA")),"SIN VALOR AVANCE")</f>
        <v>PROCESO</v>
      </c>
    </row>
    <row r="1037" spans="1:17" ht="330.75" x14ac:dyDescent="0.2">
      <c r="A1037" s="987" t="s">
        <v>19</v>
      </c>
      <c r="B1037" s="988" t="s">
        <v>13</v>
      </c>
      <c r="C1037" s="1263" t="s">
        <v>1059</v>
      </c>
      <c r="D1037" s="1263" t="s">
        <v>1060</v>
      </c>
      <c r="E1037" s="1262"/>
      <c r="F1037" s="1262" t="s">
        <v>1219</v>
      </c>
      <c r="G1037" s="362" t="s">
        <v>117</v>
      </c>
      <c r="H1037" s="362" t="s">
        <v>118</v>
      </c>
      <c r="I1037" s="962" t="s">
        <v>119</v>
      </c>
      <c r="J1037" s="967">
        <v>2</v>
      </c>
      <c r="K1037" s="1060">
        <v>46024</v>
      </c>
      <c r="L1037" s="1060">
        <v>47118</v>
      </c>
      <c r="M1037" s="964">
        <f t="shared" si="33"/>
        <v>156.28571428571428</v>
      </c>
      <c r="N1037" s="1058">
        <v>0</v>
      </c>
      <c r="O1037" s="1011" t="s">
        <v>1072</v>
      </c>
      <c r="P1037" s="364">
        <f t="shared" si="34"/>
        <v>0</v>
      </c>
      <c r="Q1037" s="965" t="str">
        <f>IF(ISNUMBER(P1037),IF(P1037=100%,"CUMPLIDA",IF(AND(ISNUMBER(L1037),ISNUMBER(CGR!$P$4)), IF(L1037&lt;CGR!$P$4,"INCUMPLIDA","PROCESO"), "VERIFICAR FECHA")),"SIN VALOR AVANCE")</f>
        <v>PROCESO</v>
      </c>
    </row>
    <row r="1038" spans="1:17" ht="135.75" x14ac:dyDescent="0.2">
      <c r="A1038" s="987" t="s">
        <v>19</v>
      </c>
      <c r="B1038" s="988" t="s">
        <v>13</v>
      </c>
      <c r="C1038" s="1263" t="s">
        <v>1059</v>
      </c>
      <c r="D1038" s="1263" t="s">
        <v>1060</v>
      </c>
      <c r="E1038" s="1262"/>
      <c r="F1038" s="1262" t="s">
        <v>1219</v>
      </c>
      <c r="G1038" s="362" t="s">
        <v>1074</v>
      </c>
      <c r="H1038" s="362" t="s">
        <v>1075</v>
      </c>
      <c r="I1038" s="962" t="s">
        <v>1076</v>
      </c>
      <c r="J1038" s="963">
        <v>1</v>
      </c>
      <c r="K1038" s="1057">
        <v>44927</v>
      </c>
      <c r="L1038" s="1057">
        <v>45016</v>
      </c>
      <c r="M1038" s="964">
        <f t="shared" si="33"/>
        <v>12.714285714285714</v>
      </c>
      <c r="N1038" s="1058">
        <v>1</v>
      </c>
      <c r="O1038" s="962" t="s">
        <v>1189</v>
      </c>
      <c r="P1038" s="364">
        <f t="shared" si="34"/>
        <v>1</v>
      </c>
      <c r="Q1038" s="965" t="str">
        <f>IF(ISNUMBER(P1038),IF(P1038=100%,"CUMPLIDA",IF(AND(ISNUMBER(L1038),ISNUMBER(CGR!$P$4)), IF(L1038&lt;CGR!$P$4,"INCUMPLIDA","PROCESO"), "VERIFICAR FECHA")),"SIN VALOR AVANCE")</f>
        <v>CUMPLIDA</v>
      </c>
    </row>
    <row r="1039" spans="1:17" ht="225.75" x14ac:dyDescent="0.2">
      <c r="A1039" s="987" t="s">
        <v>19</v>
      </c>
      <c r="B1039" s="988" t="s">
        <v>13</v>
      </c>
      <c r="C1039" s="1263" t="s">
        <v>1059</v>
      </c>
      <c r="D1039" s="1263" t="s">
        <v>1060</v>
      </c>
      <c r="E1039" s="1262"/>
      <c r="F1039" s="1262" t="s">
        <v>1219</v>
      </c>
      <c r="G1039" s="362" t="s">
        <v>1074</v>
      </c>
      <c r="H1039" s="362" t="s">
        <v>1115</v>
      </c>
      <c r="I1039" s="962" t="s">
        <v>697</v>
      </c>
      <c r="J1039" s="963">
        <v>1</v>
      </c>
      <c r="K1039" s="1057">
        <v>45017</v>
      </c>
      <c r="L1039" s="1057">
        <v>45138</v>
      </c>
      <c r="M1039" s="964">
        <f t="shared" si="33"/>
        <v>17.285714285714285</v>
      </c>
      <c r="N1039" s="1058">
        <v>1</v>
      </c>
      <c r="O1039" s="962" t="s">
        <v>1190</v>
      </c>
      <c r="P1039" s="364">
        <f t="shared" si="34"/>
        <v>1</v>
      </c>
      <c r="Q1039" s="965" t="str">
        <f>IF(ISNUMBER(P1039),IF(P1039=100%,"CUMPLIDA",IF(AND(ISNUMBER(L1039),ISNUMBER(CGR!$P$4)), IF(L1039&lt;CGR!$P$4,"INCUMPLIDA","PROCESO"), "VERIFICAR FECHA")),"SIN VALOR AVANCE")</f>
        <v>CUMPLIDA</v>
      </c>
    </row>
    <row r="1040" spans="1:17" ht="135.75" x14ac:dyDescent="0.2">
      <c r="A1040" s="987" t="s">
        <v>19</v>
      </c>
      <c r="B1040" s="988" t="s">
        <v>13</v>
      </c>
      <c r="C1040" s="1263" t="s">
        <v>1059</v>
      </c>
      <c r="D1040" s="1263" t="s">
        <v>1060</v>
      </c>
      <c r="E1040" s="1262"/>
      <c r="F1040" s="1262" t="s">
        <v>1219</v>
      </c>
      <c r="G1040" s="362" t="s">
        <v>1085</v>
      </c>
      <c r="H1040" s="362" t="s">
        <v>1086</v>
      </c>
      <c r="I1040" s="962" t="s">
        <v>697</v>
      </c>
      <c r="J1040" s="963">
        <v>1</v>
      </c>
      <c r="K1040" s="1057">
        <v>44958</v>
      </c>
      <c r="L1040" s="1057">
        <v>44985</v>
      </c>
      <c r="M1040" s="964">
        <f t="shared" si="33"/>
        <v>3.8571428571428572</v>
      </c>
      <c r="N1040" s="1058">
        <v>1</v>
      </c>
      <c r="O1040" s="962" t="s">
        <v>1077</v>
      </c>
      <c r="P1040" s="364">
        <f t="shared" si="34"/>
        <v>1</v>
      </c>
      <c r="Q1040" s="965" t="str">
        <f>IF(ISNUMBER(P1040),IF(P1040=100%,"CUMPLIDA",IF(AND(ISNUMBER(L1040),ISNUMBER(CGR!$P$4)), IF(L1040&lt;CGR!$P$4,"INCUMPLIDA","PROCESO"), "VERIFICAR FECHA")),"SIN VALOR AVANCE")</f>
        <v>CUMPLIDA</v>
      </c>
    </row>
    <row r="1041" spans="1:17" ht="135.75" x14ac:dyDescent="0.2">
      <c r="A1041" s="987" t="s">
        <v>19</v>
      </c>
      <c r="B1041" s="988" t="s">
        <v>13</v>
      </c>
      <c r="C1041" s="1263" t="s">
        <v>1059</v>
      </c>
      <c r="D1041" s="1263" t="s">
        <v>1060</v>
      </c>
      <c r="E1041" s="1262"/>
      <c r="F1041" s="1262" t="s">
        <v>1219</v>
      </c>
      <c r="G1041" s="362" t="s">
        <v>1220</v>
      </c>
      <c r="H1041" s="362" t="s">
        <v>1221</v>
      </c>
      <c r="I1041" s="962" t="s">
        <v>697</v>
      </c>
      <c r="J1041" s="963">
        <v>12</v>
      </c>
      <c r="K1041" s="1057">
        <v>44958</v>
      </c>
      <c r="L1041" s="1057">
        <v>45323</v>
      </c>
      <c r="M1041" s="964">
        <f t="shared" si="33"/>
        <v>52.142857142857146</v>
      </c>
      <c r="N1041" s="1058">
        <v>12</v>
      </c>
      <c r="O1041" s="962" t="s">
        <v>1222</v>
      </c>
      <c r="P1041" s="364">
        <f t="shared" si="34"/>
        <v>1</v>
      </c>
      <c r="Q1041" s="965" t="str">
        <f>IF(ISNUMBER(P1041),IF(P1041=100%,"CUMPLIDA",IF(AND(ISNUMBER(L1041),ISNUMBER(CGR!$P$4)), IF(L1041&lt;CGR!$P$4,"INCUMPLIDA","PROCESO"), "VERIFICAR FECHA")),"SIN VALOR AVANCE")</f>
        <v>CUMPLIDA</v>
      </c>
    </row>
    <row r="1042" spans="1:17" ht="135.75" x14ac:dyDescent="0.2">
      <c r="A1042" s="987" t="s">
        <v>19</v>
      </c>
      <c r="B1042" s="988" t="s">
        <v>13</v>
      </c>
      <c r="C1042" s="1263" t="s">
        <v>1059</v>
      </c>
      <c r="D1042" s="1263" t="s">
        <v>1060</v>
      </c>
      <c r="E1042" s="1262"/>
      <c r="F1042" s="1262" t="s">
        <v>1219</v>
      </c>
      <c r="G1042" s="362" t="s">
        <v>1223</v>
      </c>
      <c r="H1042" s="362" t="s">
        <v>1224</v>
      </c>
      <c r="I1042" s="962" t="s">
        <v>697</v>
      </c>
      <c r="J1042" s="963">
        <v>4</v>
      </c>
      <c r="K1042" s="1057">
        <v>44958</v>
      </c>
      <c r="L1042" s="1057">
        <v>45323</v>
      </c>
      <c r="M1042" s="964">
        <f t="shared" si="33"/>
        <v>52.142857142857146</v>
      </c>
      <c r="N1042" s="1058">
        <v>4</v>
      </c>
      <c r="O1042" s="962" t="s">
        <v>1225</v>
      </c>
      <c r="P1042" s="364">
        <f t="shared" si="34"/>
        <v>1</v>
      </c>
      <c r="Q1042" s="965" t="str">
        <f>IF(ISNUMBER(P1042),IF(P1042=100%,"CUMPLIDA",IF(AND(ISNUMBER(L1042),ISNUMBER(CGR!$P$4)), IF(L1042&lt;CGR!$P$4,"INCUMPLIDA","PROCESO"), "VERIFICAR FECHA")),"SIN VALOR AVANCE")</f>
        <v>CUMPLIDA</v>
      </c>
    </row>
    <row r="1043" spans="1:17" ht="105" customHeight="1" x14ac:dyDescent="0.2">
      <c r="A1043" s="987" t="s">
        <v>19</v>
      </c>
      <c r="B1043" s="988" t="s">
        <v>13</v>
      </c>
      <c r="C1043" s="1263" t="s">
        <v>1226</v>
      </c>
      <c r="D1043" s="1264" t="s">
        <v>1227</v>
      </c>
      <c r="E1043" s="1262" t="s">
        <v>1228</v>
      </c>
      <c r="F1043" s="1262" t="s">
        <v>1229</v>
      </c>
      <c r="G1043" s="1262" t="s">
        <v>1071</v>
      </c>
      <c r="H1043" s="1008" t="s">
        <v>682</v>
      </c>
      <c r="I1043" s="962" t="s">
        <v>683</v>
      </c>
      <c r="J1043" s="963">
        <v>1</v>
      </c>
      <c r="K1043" s="1057">
        <v>45231</v>
      </c>
      <c r="L1043" s="1057">
        <v>45504</v>
      </c>
      <c r="M1043" s="964">
        <f t="shared" si="33"/>
        <v>39</v>
      </c>
      <c r="N1043" s="1058">
        <v>1</v>
      </c>
      <c r="O1043" s="1011" t="s">
        <v>802</v>
      </c>
      <c r="P1043" s="364">
        <f t="shared" si="34"/>
        <v>1</v>
      </c>
      <c r="Q1043" s="965" t="str">
        <f>IF(ISNUMBER(P1043),IF(P1043=100%,"CUMPLIDA",IF(AND(ISNUMBER(L1043),ISNUMBER(CGR!$P$4)), IF(L1043&lt;CGR!$P$4,"INCUMPLIDA","PROCESO"), "VERIFICAR FECHA")),"SIN VALOR AVANCE")</f>
        <v>CUMPLIDA</v>
      </c>
    </row>
    <row r="1044" spans="1:17" ht="315.75" x14ac:dyDescent="0.2">
      <c r="A1044" s="987" t="s">
        <v>19</v>
      </c>
      <c r="B1044" s="988" t="s">
        <v>13</v>
      </c>
      <c r="C1044" s="1263"/>
      <c r="D1044" s="1264"/>
      <c r="E1044" s="1262"/>
      <c r="F1044" s="1262" t="s">
        <v>1229</v>
      </c>
      <c r="G1044" s="1262"/>
      <c r="H1044" s="1008" t="s">
        <v>685</v>
      </c>
      <c r="I1044" s="962" t="s">
        <v>686</v>
      </c>
      <c r="J1044" s="963">
        <v>1</v>
      </c>
      <c r="K1044" s="1057">
        <v>45231</v>
      </c>
      <c r="L1044" s="1057">
        <v>45504</v>
      </c>
      <c r="M1044" s="964">
        <f t="shared" si="33"/>
        <v>39</v>
      </c>
      <c r="N1044" s="1058">
        <v>1</v>
      </c>
      <c r="O1044" s="1011" t="s">
        <v>1200</v>
      </c>
      <c r="P1044" s="364">
        <f t="shared" si="34"/>
        <v>1</v>
      </c>
      <c r="Q1044" s="965" t="str">
        <f>IF(ISNUMBER(P1044),IF(P1044=100%,"CUMPLIDA",IF(AND(ISNUMBER(L1044),ISNUMBER(CGR!$P$4)), IF(L1044&lt;CGR!$P$4,"INCUMPLIDA","PROCESO"), "VERIFICAR FECHA")),"SIN VALOR AVANCE")</f>
        <v>CUMPLIDA</v>
      </c>
    </row>
    <row r="1045" spans="1:17" ht="195.75" x14ac:dyDescent="0.2">
      <c r="A1045" s="987" t="s">
        <v>19</v>
      </c>
      <c r="B1045" s="988" t="s">
        <v>13</v>
      </c>
      <c r="C1045" s="1263"/>
      <c r="D1045" s="1264"/>
      <c r="E1045" s="1262"/>
      <c r="F1045" s="1262" t="s">
        <v>1229</v>
      </c>
      <c r="G1045" s="362" t="s">
        <v>97</v>
      </c>
      <c r="H1045" s="362" t="s">
        <v>98</v>
      </c>
      <c r="I1045" s="962" t="s">
        <v>99</v>
      </c>
      <c r="J1045" s="967">
        <v>1</v>
      </c>
      <c r="K1045" s="1060">
        <v>45323</v>
      </c>
      <c r="L1045" s="1060">
        <v>45747</v>
      </c>
      <c r="M1045" s="964">
        <f t="shared" si="33"/>
        <v>60.571428571428569</v>
      </c>
      <c r="N1045" s="1058">
        <v>0</v>
      </c>
      <c r="O1045" s="1011" t="s">
        <v>1073</v>
      </c>
      <c r="P1045" s="364">
        <f t="shared" si="34"/>
        <v>0</v>
      </c>
      <c r="Q1045" s="965" t="str">
        <f>IF(ISNUMBER(P1045),IF(P1045=100%,"CUMPLIDA",IF(AND(ISNUMBER(L1045),ISNUMBER(CGR!$P$4)), IF(L1045&lt;CGR!$P$4,"INCUMPLIDA","PROCESO"), "VERIFICAR FECHA")),"SIN VALOR AVANCE")</f>
        <v>PROCESO</v>
      </c>
    </row>
    <row r="1046" spans="1:17" ht="135.75" x14ac:dyDescent="0.2">
      <c r="A1046" s="987" t="s">
        <v>19</v>
      </c>
      <c r="B1046" s="988" t="s">
        <v>13</v>
      </c>
      <c r="C1046" s="1263"/>
      <c r="D1046" s="1264"/>
      <c r="E1046" s="1262"/>
      <c r="F1046" s="1262" t="s">
        <v>1229</v>
      </c>
      <c r="G1046" s="362" t="s">
        <v>101</v>
      </c>
      <c r="H1046" s="362" t="s">
        <v>101</v>
      </c>
      <c r="I1046" s="962" t="s">
        <v>102</v>
      </c>
      <c r="J1046" s="967">
        <v>1</v>
      </c>
      <c r="K1046" s="1060">
        <v>45323</v>
      </c>
      <c r="L1046" s="1060">
        <v>45747</v>
      </c>
      <c r="M1046" s="964">
        <f t="shared" si="33"/>
        <v>60.571428571428569</v>
      </c>
      <c r="N1046" s="1058">
        <v>0</v>
      </c>
      <c r="O1046" s="1011" t="s">
        <v>899</v>
      </c>
      <c r="P1046" s="364">
        <f t="shared" si="34"/>
        <v>0</v>
      </c>
      <c r="Q1046" s="965" t="str">
        <f>IF(ISNUMBER(P1046),IF(P1046=100%,"CUMPLIDA",IF(AND(ISNUMBER(L1046),ISNUMBER(CGR!$P$4)), IF(L1046&lt;CGR!$P$4,"INCUMPLIDA","PROCESO"), "VERIFICAR FECHA")),"SIN VALOR AVANCE")</f>
        <v>PROCESO</v>
      </c>
    </row>
    <row r="1047" spans="1:17" ht="135.75" x14ac:dyDescent="0.2">
      <c r="A1047" s="987" t="s">
        <v>19</v>
      </c>
      <c r="B1047" s="988" t="s">
        <v>13</v>
      </c>
      <c r="C1047" s="1263"/>
      <c r="D1047" s="1264"/>
      <c r="E1047" s="1262"/>
      <c r="F1047" s="1262" t="s">
        <v>1229</v>
      </c>
      <c r="G1047" s="362" t="s">
        <v>237</v>
      </c>
      <c r="H1047" s="362" t="s">
        <v>238</v>
      </c>
      <c r="I1047" s="962" t="s">
        <v>239</v>
      </c>
      <c r="J1047" s="967">
        <v>1</v>
      </c>
      <c r="K1047" s="1060">
        <v>45231</v>
      </c>
      <c r="L1047" s="1060">
        <v>45747</v>
      </c>
      <c r="M1047" s="964">
        <f t="shared" si="33"/>
        <v>73.714285714285708</v>
      </c>
      <c r="N1047" s="1058">
        <v>0</v>
      </c>
      <c r="O1047" s="1011" t="s">
        <v>899</v>
      </c>
      <c r="P1047" s="364">
        <f t="shared" si="34"/>
        <v>0</v>
      </c>
      <c r="Q1047" s="965" t="str">
        <f>IF(ISNUMBER(P1047),IF(P1047=100%,"CUMPLIDA",IF(AND(ISNUMBER(L1047),ISNUMBER(CGR!$P$4)), IF(L1047&lt;CGR!$P$4,"INCUMPLIDA","PROCESO"), "VERIFICAR FECHA")),"SIN VALOR AVANCE")</f>
        <v>PROCESO</v>
      </c>
    </row>
    <row r="1048" spans="1:17" ht="195.75" x14ac:dyDescent="0.2">
      <c r="A1048" s="987" t="s">
        <v>19</v>
      </c>
      <c r="B1048" s="988" t="s">
        <v>13</v>
      </c>
      <c r="C1048" s="1263"/>
      <c r="D1048" s="1264"/>
      <c r="E1048" s="1262"/>
      <c r="F1048" s="1262" t="s">
        <v>1229</v>
      </c>
      <c r="G1048" s="362" t="s">
        <v>104</v>
      </c>
      <c r="H1048" s="362" t="s">
        <v>104</v>
      </c>
      <c r="I1048" s="962" t="s">
        <v>247</v>
      </c>
      <c r="J1048" s="967">
        <v>1</v>
      </c>
      <c r="K1048" s="1060">
        <v>45323</v>
      </c>
      <c r="L1048" s="1060">
        <v>45747</v>
      </c>
      <c r="M1048" s="964">
        <f t="shared" si="33"/>
        <v>60.571428571428569</v>
      </c>
      <c r="N1048" s="1058">
        <v>0</v>
      </c>
      <c r="O1048" s="1011" t="s">
        <v>1073</v>
      </c>
      <c r="P1048" s="364">
        <f t="shared" si="34"/>
        <v>0</v>
      </c>
      <c r="Q1048" s="965" t="str">
        <f>IF(ISNUMBER(P1048),IF(P1048=100%,"CUMPLIDA",IF(AND(ISNUMBER(L1048),ISNUMBER(CGR!$P$4)), IF(L1048&lt;CGR!$P$4,"INCUMPLIDA","PROCESO"), "VERIFICAR FECHA")),"SIN VALOR AVANCE")</f>
        <v>PROCESO</v>
      </c>
    </row>
    <row r="1049" spans="1:17" ht="135.75" x14ac:dyDescent="0.2">
      <c r="A1049" s="987" t="s">
        <v>19</v>
      </c>
      <c r="B1049" s="988" t="s">
        <v>13</v>
      </c>
      <c r="C1049" s="1263"/>
      <c r="D1049" s="1264"/>
      <c r="E1049" s="1262"/>
      <c r="F1049" s="1262" t="s">
        <v>1229</v>
      </c>
      <c r="G1049" s="362" t="s">
        <v>806</v>
      </c>
      <c r="H1049" s="362" t="s">
        <v>806</v>
      </c>
      <c r="I1049" s="962" t="s">
        <v>107</v>
      </c>
      <c r="J1049" s="967">
        <v>1</v>
      </c>
      <c r="K1049" s="1060">
        <v>45231</v>
      </c>
      <c r="L1049" s="1060">
        <v>45747</v>
      </c>
      <c r="M1049" s="964">
        <f t="shared" si="33"/>
        <v>73.714285714285708</v>
      </c>
      <c r="N1049" s="1058">
        <v>0</v>
      </c>
      <c r="O1049" s="1011" t="s">
        <v>899</v>
      </c>
      <c r="P1049" s="364">
        <f t="shared" si="34"/>
        <v>0</v>
      </c>
      <c r="Q1049" s="965" t="str">
        <f>IF(ISNUMBER(P1049),IF(P1049=100%,"CUMPLIDA",IF(AND(ISNUMBER(L1049),ISNUMBER(CGR!$P$4)), IF(L1049&lt;CGR!$P$4,"INCUMPLIDA","PROCESO"), "VERIFICAR FECHA")),"SIN VALOR AVANCE")</f>
        <v>PROCESO</v>
      </c>
    </row>
    <row r="1050" spans="1:17" ht="315.75" x14ac:dyDescent="0.2">
      <c r="A1050" s="987" t="s">
        <v>19</v>
      </c>
      <c r="B1050" s="988" t="s">
        <v>13</v>
      </c>
      <c r="C1050" s="1263"/>
      <c r="D1050" s="1264"/>
      <c r="E1050" s="1262"/>
      <c r="F1050" s="1262" t="s">
        <v>1229</v>
      </c>
      <c r="G1050" s="362" t="s">
        <v>807</v>
      </c>
      <c r="H1050" s="362" t="s">
        <v>807</v>
      </c>
      <c r="I1050" s="962" t="s">
        <v>531</v>
      </c>
      <c r="J1050" s="967">
        <v>1</v>
      </c>
      <c r="K1050" s="1060">
        <v>45231</v>
      </c>
      <c r="L1050" s="1060">
        <v>45808</v>
      </c>
      <c r="M1050" s="964">
        <f t="shared" si="33"/>
        <v>82.428571428571431</v>
      </c>
      <c r="N1050" s="1058">
        <v>0</v>
      </c>
      <c r="O1050" s="1011" t="s">
        <v>1200</v>
      </c>
      <c r="P1050" s="364">
        <f t="shared" si="34"/>
        <v>0</v>
      </c>
      <c r="Q1050" s="965" t="str">
        <f>IF(ISNUMBER(P1050),IF(P1050=100%,"CUMPLIDA",IF(AND(ISNUMBER(L1050),ISNUMBER(CGR!$P$4)), IF(L1050&lt;CGR!$P$4,"INCUMPLIDA","PROCESO"), "VERIFICAR FECHA")),"SIN VALOR AVANCE")</f>
        <v>PROCESO</v>
      </c>
    </row>
    <row r="1051" spans="1:17" ht="135.75" x14ac:dyDescent="0.2">
      <c r="A1051" s="987" t="s">
        <v>19</v>
      </c>
      <c r="B1051" s="988" t="s">
        <v>13</v>
      </c>
      <c r="C1051" s="1263"/>
      <c r="D1051" s="1264"/>
      <c r="E1051" s="1262"/>
      <c r="F1051" s="1262" t="s">
        <v>1229</v>
      </c>
      <c r="G1051" s="362" t="s">
        <v>110</v>
      </c>
      <c r="H1051" s="362" t="s">
        <v>111</v>
      </c>
      <c r="I1051" s="962" t="s">
        <v>112</v>
      </c>
      <c r="J1051" s="967">
        <v>7</v>
      </c>
      <c r="K1051" s="1060">
        <v>46024</v>
      </c>
      <c r="L1051" s="1060">
        <v>46660</v>
      </c>
      <c r="M1051" s="964">
        <f t="shared" si="33"/>
        <v>90.857142857142861</v>
      </c>
      <c r="N1051" s="1058">
        <v>0</v>
      </c>
      <c r="O1051" s="1011" t="s">
        <v>899</v>
      </c>
      <c r="P1051" s="364">
        <f t="shared" si="34"/>
        <v>0</v>
      </c>
      <c r="Q1051" s="965" t="str">
        <f>IF(ISNUMBER(P1051),IF(P1051=100%,"CUMPLIDA",IF(AND(ISNUMBER(L1051),ISNUMBER(CGR!$P$4)), IF(L1051&lt;CGR!$P$4,"INCUMPLIDA","PROCESO"), "VERIFICAR FECHA")),"SIN VALOR AVANCE")</f>
        <v>PROCESO</v>
      </c>
    </row>
    <row r="1052" spans="1:17" ht="210.75" x14ac:dyDescent="0.2">
      <c r="A1052" s="987" t="s">
        <v>19</v>
      </c>
      <c r="B1052" s="988" t="s">
        <v>13</v>
      </c>
      <c r="C1052" s="1263"/>
      <c r="D1052" s="1264"/>
      <c r="E1052" s="1262"/>
      <c r="F1052" s="1262" t="s">
        <v>1229</v>
      </c>
      <c r="G1052" s="362" t="s">
        <v>114</v>
      </c>
      <c r="H1052" s="362" t="s">
        <v>115</v>
      </c>
      <c r="I1052" s="962" t="s">
        <v>116</v>
      </c>
      <c r="J1052" s="967">
        <v>1</v>
      </c>
      <c r="K1052" s="1060">
        <v>46024</v>
      </c>
      <c r="L1052" s="1060">
        <v>46660</v>
      </c>
      <c r="M1052" s="964">
        <f t="shared" si="33"/>
        <v>90.857142857142861</v>
      </c>
      <c r="N1052" s="1058">
        <v>0</v>
      </c>
      <c r="O1052" s="1011" t="s">
        <v>1114</v>
      </c>
      <c r="P1052" s="364">
        <f t="shared" si="34"/>
        <v>0</v>
      </c>
      <c r="Q1052" s="965" t="str">
        <f>IF(ISNUMBER(P1052),IF(P1052=100%,"CUMPLIDA",IF(AND(ISNUMBER(L1052),ISNUMBER(CGR!$P$4)), IF(L1052&lt;CGR!$P$4,"INCUMPLIDA","PROCESO"), "VERIFICAR FECHA")),"SIN VALOR AVANCE")</f>
        <v>PROCESO</v>
      </c>
    </row>
    <row r="1053" spans="1:17" ht="315.75" x14ac:dyDescent="0.2">
      <c r="A1053" s="987" t="s">
        <v>19</v>
      </c>
      <c r="B1053" s="988" t="s">
        <v>13</v>
      </c>
      <c r="C1053" s="1263"/>
      <c r="D1053" s="1264"/>
      <c r="E1053" s="1262"/>
      <c r="F1053" s="1262" t="s">
        <v>1229</v>
      </c>
      <c r="G1053" s="362" t="s">
        <v>117</v>
      </c>
      <c r="H1053" s="362" t="s">
        <v>118</v>
      </c>
      <c r="I1053" s="962" t="s">
        <v>119</v>
      </c>
      <c r="J1053" s="967">
        <v>2</v>
      </c>
      <c r="K1053" s="1060">
        <v>46024</v>
      </c>
      <c r="L1053" s="1060">
        <v>46660</v>
      </c>
      <c r="M1053" s="964">
        <f t="shared" si="33"/>
        <v>90.857142857142861</v>
      </c>
      <c r="N1053" s="1058">
        <v>0</v>
      </c>
      <c r="O1053" s="1011" t="s">
        <v>1200</v>
      </c>
      <c r="P1053" s="364">
        <f t="shared" si="34"/>
        <v>0</v>
      </c>
      <c r="Q1053" s="965" t="str">
        <f>IF(ISNUMBER(P1053),IF(P1053=100%,"CUMPLIDA",IF(AND(ISNUMBER(L1053),ISNUMBER(CGR!$P$4)), IF(L1053&lt;CGR!$P$4,"INCUMPLIDA","PROCESO"), "VERIFICAR FECHA")),"SIN VALOR AVANCE")</f>
        <v>PROCESO</v>
      </c>
    </row>
    <row r="1054" spans="1:17" ht="165" x14ac:dyDescent="0.2">
      <c r="A1054" s="987" t="s">
        <v>19</v>
      </c>
      <c r="B1054" s="988" t="s">
        <v>13</v>
      </c>
      <c r="C1054" s="1263"/>
      <c r="D1054" s="1264"/>
      <c r="E1054" s="1262"/>
      <c r="F1054" s="1262" t="s">
        <v>1229</v>
      </c>
      <c r="G1054" s="362" t="s">
        <v>1097</v>
      </c>
      <c r="H1054" s="362" t="s">
        <v>1230</v>
      </c>
      <c r="I1054" s="962" t="s">
        <v>1099</v>
      </c>
      <c r="J1054" s="963">
        <v>10</v>
      </c>
      <c r="K1054" s="1057">
        <v>44927</v>
      </c>
      <c r="L1054" s="1057">
        <v>45291</v>
      </c>
      <c r="M1054" s="964">
        <f>(L1054-K1054)/7</f>
        <v>52</v>
      </c>
      <c r="N1054" s="1058">
        <v>10</v>
      </c>
      <c r="O1054" s="962" t="s">
        <v>1231</v>
      </c>
      <c r="P1054" s="364">
        <f t="shared" si="34"/>
        <v>1</v>
      </c>
      <c r="Q1054" s="965" t="str">
        <f>IF(ISNUMBER(P1054),IF(P1054=100%,"CUMPLIDA",IF(AND(ISNUMBER(L1054),ISNUMBER(CGR!$P$4)), IF(L1054&lt;CGR!$P$4,"INCUMPLIDA","PROCESO"), "VERIFICAR FECHA")),"SIN VALOR AVANCE")</f>
        <v>CUMPLIDA</v>
      </c>
    </row>
    <row r="1055" spans="1:17" ht="315.75" x14ac:dyDescent="0.2">
      <c r="A1055" s="987" t="s">
        <v>19</v>
      </c>
      <c r="B1055" s="988" t="s">
        <v>13</v>
      </c>
      <c r="C1055" s="1263" t="s">
        <v>359</v>
      </c>
      <c r="D1055" s="1263" t="s">
        <v>1232</v>
      </c>
      <c r="E1055" s="1262" t="s">
        <v>1233</v>
      </c>
      <c r="F1055" s="1262" t="s">
        <v>1234</v>
      </c>
      <c r="G1055" s="1262" t="s">
        <v>1235</v>
      </c>
      <c r="H1055" s="362" t="s">
        <v>1236</v>
      </c>
      <c r="I1055" s="962" t="s">
        <v>1045</v>
      </c>
      <c r="J1055" s="967">
        <v>1</v>
      </c>
      <c r="K1055" s="1057">
        <v>45306</v>
      </c>
      <c r="L1055" s="1057">
        <v>45503</v>
      </c>
      <c r="M1055" s="964">
        <f t="shared" ref="M1055:M1069" si="35">(L1055-K1055)/7</f>
        <v>28.142857142857142</v>
      </c>
      <c r="N1055" s="1058">
        <v>1</v>
      </c>
      <c r="O1055" s="962" t="s">
        <v>1237</v>
      </c>
      <c r="P1055" s="364">
        <f t="shared" si="34"/>
        <v>1</v>
      </c>
      <c r="Q1055" s="965" t="str">
        <f>IF(ISNUMBER(P1055),IF(P1055=100%,"CUMPLIDA",IF(AND(ISNUMBER(L1055),ISNUMBER(CGR!$P$4)), IF(L1055&lt;CGR!$P$4,"INCUMPLIDA","PROCESO"), "VERIFICAR FECHA")),"SIN VALOR AVANCE")</f>
        <v>CUMPLIDA</v>
      </c>
    </row>
    <row r="1056" spans="1:17" ht="315.75" x14ac:dyDescent="0.2">
      <c r="A1056" s="987" t="s">
        <v>19</v>
      </c>
      <c r="B1056" s="988" t="s">
        <v>13</v>
      </c>
      <c r="C1056" s="1263"/>
      <c r="D1056" s="1263"/>
      <c r="E1056" s="1262"/>
      <c r="F1056" s="1262"/>
      <c r="G1056" s="1262"/>
      <c r="H1056" s="362" t="s">
        <v>1238</v>
      </c>
      <c r="I1056" s="962" t="s">
        <v>1239</v>
      </c>
      <c r="J1056" s="967">
        <v>1</v>
      </c>
      <c r="K1056" s="1057">
        <v>45505</v>
      </c>
      <c r="L1056" s="1057">
        <v>45595</v>
      </c>
      <c r="M1056" s="964">
        <f t="shared" si="35"/>
        <v>12.857142857142858</v>
      </c>
      <c r="N1056" s="1058">
        <v>1</v>
      </c>
      <c r="O1056" s="962" t="s">
        <v>1237</v>
      </c>
      <c r="P1056" s="364">
        <f t="shared" si="34"/>
        <v>1</v>
      </c>
      <c r="Q1056" s="965" t="str">
        <f>IF(ISNUMBER(P1056),IF(P1056=100%,"CUMPLIDA",IF(AND(ISNUMBER(L1056),ISNUMBER(CGR!$P$4)), IF(L1056&lt;CGR!$P$4,"INCUMPLIDA","PROCESO"), "VERIFICAR FECHA")),"SIN VALOR AVANCE")</f>
        <v>CUMPLIDA</v>
      </c>
    </row>
    <row r="1057" spans="1:17" ht="315.75" x14ac:dyDescent="0.2">
      <c r="A1057" s="987" t="s">
        <v>19</v>
      </c>
      <c r="B1057" s="988" t="s">
        <v>13</v>
      </c>
      <c r="C1057" s="1263"/>
      <c r="D1057" s="1263"/>
      <c r="E1057" s="1262"/>
      <c r="F1057" s="1262"/>
      <c r="G1057" s="1262"/>
      <c r="H1057" s="362" t="s">
        <v>1240</v>
      </c>
      <c r="I1057" s="962" t="s">
        <v>1241</v>
      </c>
      <c r="J1057" s="967">
        <v>1</v>
      </c>
      <c r="K1057" s="1057">
        <v>45597</v>
      </c>
      <c r="L1057" s="1057">
        <v>45868</v>
      </c>
      <c r="M1057" s="964">
        <f t="shared" si="35"/>
        <v>38.714285714285715</v>
      </c>
      <c r="N1057" s="1058">
        <v>0</v>
      </c>
      <c r="O1057" s="962" t="s">
        <v>1237</v>
      </c>
      <c r="P1057" s="364">
        <f t="shared" si="34"/>
        <v>0</v>
      </c>
      <c r="Q1057" s="965" t="str">
        <f>IF(ISNUMBER(P1057),IF(P1057=100%,"CUMPLIDA",IF(AND(ISNUMBER(L1057),ISNUMBER(CGR!$P$4)), IF(L1057&lt;CGR!$P$4,"INCUMPLIDA","PROCESO"), "VERIFICAR FECHA")),"SIN VALOR AVANCE")</f>
        <v>PROCESO</v>
      </c>
    </row>
    <row r="1058" spans="1:17" ht="315.75" x14ac:dyDescent="0.2">
      <c r="A1058" s="987" t="s">
        <v>19</v>
      </c>
      <c r="B1058" s="988" t="s">
        <v>13</v>
      </c>
      <c r="C1058" s="1263"/>
      <c r="D1058" s="1263"/>
      <c r="E1058" s="1262"/>
      <c r="F1058" s="1262"/>
      <c r="G1058" s="1262"/>
      <c r="H1058" s="362" t="s">
        <v>1242</v>
      </c>
      <c r="I1058" s="962" t="s">
        <v>1243</v>
      </c>
      <c r="J1058" s="967">
        <v>1</v>
      </c>
      <c r="K1058" s="1057">
        <v>45870</v>
      </c>
      <c r="L1058" s="1057">
        <v>46112</v>
      </c>
      <c r="M1058" s="964">
        <f t="shared" si="35"/>
        <v>34.571428571428569</v>
      </c>
      <c r="N1058" s="1058">
        <v>0</v>
      </c>
      <c r="O1058" s="962" t="s">
        <v>1237</v>
      </c>
      <c r="P1058" s="364">
        <f t="shared" si="34"/>
        <v>0</v>
      </c>
      <c r="Q1058" s="965" t="str">
        <f>IF(ISNUMBER(P1058),IF(P1058=100%,"CUMPLIDA",IF(AND(ISNUMBER(L1058),ISNUMBER(CGR!$P$4)), IF(L1058&lt;CGR!$P$4,"INCUMPLIDA","PROCESO"), "VERIFICAR FECHA")),"SIN VALOR AVANCE")</f>
        <v>PROCESO</v>
      </c>
    </row>
    <row r="1059" spans="1:17" ht="135.75" x14ac:dyDescent="0.2">
      <c r="A1059" s="987" t="s">
        <v>19</v>
      </c>
      <c r="B1059" s="988" t="s">
        <v>13</v>
      </c>
      <c r="C1059" s="1263"/>
      <c r="D1059" s="1263"/>
      <c r="E1059" s="1262"/>
      <c r="F1059" s="1262"/>
      <c r="G1059" s="1262"/>
      <c r="H1059" s="1008" t="s">
        <v>682</v>
      </c>
      <c r="I1059" s="962" t="s">
        <v>683</v>
      </c>
      <c r="J1059" s="963">
        <v>1</v>
      </c>
      <c r="K1059" s="1057">
        <v>45231</v>
      </c>
      <c r="L1059" s="1057">
        <v>45504</v>
      </c>
      <c r="M1059" s="964">
        <f t="shared" si="35"/>
        <v>39</v>
      </c>
      <c r="N1059" s="1058">
        <v>1</v>
      </c>
      <c r="O1059" s="1011" t="s">
        <v>802</v>
      </c>
      <c r="P1059" s="364">
        <f t="shared" si="34"/>
        <v>1</v>
      </c>
      <c r="Q1059" s="965" t="str">
        <f>IF(ISNUMBER(P1059),IF(P1059=100%,"CUMPLIDA",IF(AND(ISNUMBER(L1059),ISNUMBER(CGR!$P$4)), IF(L1059&lt;CGR!$P$4,"INCUMPLIDA","PROCESO"), "VERIFICAR FECHA")),"SIN VALOR AVANCE")</f>
        <v>CUMPLIDA</v>
      </c>
    </row>
    <row r="1060" spans="1:17" ht="315.75" x14ac:dyDescent="0.2">
      <c r="A1060" s="987" t="s">
        <v>19</v>
      </c>
      <c r="B1060" s="988" t="s">
        <v>13</v>
      </c>
      <c r="C1060" s="1263"/>
      <c r="D1060" s="1263"/>
      <c r="E1060" s="1262"/>
      <c r="F1060" s="1262"/>
      <c r="G1060" s="1262"/>
      <c r="H1060" s="1008" t="s">
        <v>685</v>
      </c>
      <c r="I1060" s="962" t="s">
        <v>686</v>
      </c>
      <c r="J1060" s="963">
        <v>1</v>
      </c>
      <c r="K1060" s="1057">
        <v>45231</v>
      </c>
      <c r="L1060" s="1057">
        <v>45504</v>
      </c>
      <c r="M1060" s="964">
        <f t="shared" si="35"/>
        <v>39</v>
      </c>
      <c r="N1060" s="1058">
        <v>1</v>
      </c>
      <c r="O1060" s="1011" t="s">
        <v>1200</v>
      </c>
      <c r="P1060" s="364">
        <f t="shared" si="34"/>
        <v>1</v>
      </c>
      <c r="Q1060" s="965" t="str">
        <f>IF(ISNUMBER(P1060),IF(P1060=100%,"CUMPLIDA",IF(AND(ISNUMBER(L1060),ISNUMBER(CGR!$P$4)), IF(L1060&lt;CGR!$P$4,"INCUMPLIDA","PROCESO"), "VERIFICAR FECHA")),"SIN VALOR AVANCE")</f>
        <v>CUMPLIDA</v>
      </c>
    </row>
    <row r="1061" spans="1:17" ht="195.75" x14ac:dyDescent="0.2">
      <c r="A1061" s="987" t="s">
        <v>19</v>
      </c>
      <c r="B1061" s="988" t="s">
        <v>13</v>
      </c>
      <c r="C1061" s="1263"/>
      <c r="D1061" s="1263"/>
      <c r="E1061" s="1262"/>
      <c r="F1061" s="1262"/>
      <c r="G1061" s="362" t="s">
        <v>97</v>
      </c>
      <c r="H1061" s="362" t="s">
        <v>98</v>
      </c>
      <c r="I1061" s="962" t="s">
        <v>99</v>
      </c>
      <c r="J1061" s="967">
        <v>1</v>
      </c>
      <c r="K1061" s="1060">
        <v>45323</v>
      </c>
      <c r="L1061" s="1060">
        <v>45747</v>
      </c>
      <c r="M1061" s="964">
        <f t="shared" si="35"/>
        <v>60.571428571428569</v>
      </c>
      <c r="N1061" s="1058">
        <v>0</v>
      </c>
      <c r="O1061" s="1011" t="s">
        <v>1073</v>
      </c>
      <c r="P1061" s="364">
        <f t="shared" si="34"/>
        <v>0</v>
      </c>
      <c r="Q1061" s="965" t="str">
        <f>IF(ISNUMBER(P1061),IF(P1061=100%,"CUMPLIDA",IF(AND(ISNUMBER(L1061),ISNUMBER(CGR!$P$4)), IF(L1061&lt;CGR!$P$4,"INCUMPLIDA","PROCESO"), "VERIFICAR FECHA")),"SIN VALOR AVANCE")</f>
        <v>PROCESO</v>
      </c>
    </row>
    <row r="1062" spans="1:17" ht="135.75" x14ac:dyDescent="0.2">
      <c r="A1062" s="987" t="s">
        <v>19</v>
      </c>
      <c r="B1062" s="988" t="s">
        <v>13</v>
      </c>
      <c r="C1062" s="1263"/>
      <c r="D1062" s="1263"/>
      <c r="E1062" s="1262"/>
      <c r="F1062" s="1262"/>
      <c r="G1062" s="362" t="s">
        <v>101</v>
      </c>
      <c r="H1062" s="362" t="s">
        <v>101</v>
      </c>
      <c r="I1062" s="962" t="s">
        <v>102</v>
      </c>
      <c r="J1062" s="967">
        <v>1</v>
      </c>
      <c r="K1062" s="1060">
        <v>45323</v>
      </c>
      <c r="L1062" s="1060">
        <v>45747</v>
      </c>
      <c r="M1062" s="964">
        <f t="shared" si="35"/>
        <v>60.571428571428569</v>
      </c>
      <c r="N1062" s="1058">
        <v>0</v>
      </c>
      <c r="O1062" s="1011" t="s">
        <v>899</v>
      </c>
      <c r="P1062" s="364">
        <f t="shared" si="34"/>
        <v>0</v>
      </c>
      <c r="Q1062" s="965" t="str">
        <f>IF(ISNUMBER(P1062),IF(P1062=100%,"CUMPLIDA",IF(AND(ISNUMBER(L1062),ISNUMBER(CGR!$P$4)), IF(L1062&lt;CGR!$P$4,"INCUMPLIDA","PROCESO"), "VERIFICAR FECHA")),"SIN VALOR AVANCE")</f>
        <v>PROCESO</v>
      </c>
    </row>
    <row r="1063" spans="1:17" ht="75.75" customHeight="1" x14ac:dyDescent="0.2">
      <c r="A1063" s="987" t="s">
        <v>19</v>
      </c>
      <c r="B1063" s="988" t="s">
        <v>13</v>
      </c>
      <c r="C1063" s="1263"/>
      <c r="D1063" s="1263"/>
      <c r="E1063" s="1262"/>
      <c r="F1063" s="1262" t="s">
        <v>1234</v>
      </c>
      <c r="G1063" s="362" t="s">
        <v>237</v>
      </c>
      <c r="H1063" s="362" t="s">
        <v>238</v>
      </c>
      <c r="I1063" s="962" t="s">
        <v>239</v>
      </c>
      <c r="J1063" s="967">
        <v>1</v>
      </c>
      <c r="K1063" s="1060">
        <v>45231</v>
      </c>
      <c r="L1063" s="1060">
        <v>45747</v>
      </c>
      <c r="M1063" s="964">
        <f t="shared" si="35"/>
        <v>73.714285714285708</v>
      </c>
      <c r="N1063" s="1058">
        <v>0</v>
      </c>
      <c r="O1063" s="1011" t="s">
        <v>899</v>
      </c>
      <c r="P1063" s="364">
        <f t="shared" si="34"/>
        <v>0</v>
      </c>
      <c r="Q1063" s="965" t="str">
        <f>IF(ISNUMBER(P1063),IF(P1063=100%,"CUMPLIDA",IF(AND(ISNUMBER(L1063),ISNUMBER(CGR!$P$4)), IF(L1063&lt;CGR!$P$4,"INCUMPLIDA","PROCESO"), "VERIFICAR FECHA")),"SIN VALOR AVANCE")</f>
        <v>PROCESO</v>
      </c>
    </row>
    <row r="1064" spans="1:17" ht="135.75" customHeight="1" x14ac:dyDescent="0.2">
      <c r="A1064" s="987" t="s">
        <v>19</v>
      </c>
      <c r="B1064" s="988" t="s">
        <v>13</v>
      </c>
      <c r="C1064" s="1263"/>
      <c r="D1064" s="1263"/>
      <c r="E1064" s="1262"/>
      <c r="F1064" s="1262" t="s">
        <v>1234</v>
      </c>
      <c r="G1064" s="362" t="s">
        <v>104</v>
      </c>
      <c r="H1064" s="362" t="s">
        <v>104</v>
      </c>
      <c r="I1064" s="962" t="s">
        <v>247</v>
      </c>
      <c r="J1064" s="967">
        <v>1</v>
      </c>
      <c r="K1064" s="1060">
        <v>45323</v>
      </c>
      <c r="L1064" s="1060">
        <v>45747</v>
      </c>
      <c r="M1064" s="964">
        <f t="shared" si="35"/>
        <v>60.571428571428569</v>
      </c>
      <c r="N1064" s="1058">
        <v>0</v>
      </c>
      <c r="O1064" s="1011" t="s">
        <v>1073</v>
      </c>
      <c r="P1064" s="364">
        <f t="shared" si="34"/>
        <v>0</v>
      </c>
      <c r="Q1064" s="965" t="str">
        <f>IF(ISNUMBER(P1064),IF(P1064=100%,"CUMPLIDA",IF(AND(ISNUMBER(L1064),ISNUMBER(CGR!$P$4)), IF(L1064&lt;CGR!$P$4,"INCUMPLIDA","PROCESO"), "VERIFICAR FECHA")),"SIN VALOR AVANCE")</f>
        <v>PROCESO</v>
      </c>
    </row>
    <row r="1065" spans="1:17" ht="75.75" customHeight="1" x14ac:dyDescent="0.2">
      <c r="A1065" s="987" t="s">
        <v>19</v>
      </c>
      <c r="B1065" s="988" t="s">
        <v>13</v>
      </c>
      <c r="C1065" s="1263"/>
      <c r="D1065" s="1263"/>
      <c r="E1065" s="1262"/>
      <c r="F1065" s="1262" t="s">
        <v>1234</v>
      </c>
      <c r="G1065" s="362" t="s">
        <v>806</v>
      </c>
      <c r="H1065" s="362" t="s">
        <v>806</v>
      </c>
      <c r="I1065" s="962" t="s">
        <v>107</v>
      </c>
      <c r="J1065" s="967">
        <v>1</v>
      </c>
      <c r="K1065" s="1060">
        <v>45231</v>
      </c>
      <c r="L1065" s="1060">
        <v>45747</v>
      </c>
      <c r="M1065" s="964">
        <f t="shared" si="35"/>
        <v>73.714285714285708</v>
      </c>
      <c r="N1065" s="1058">
        <v>0</v>
      </c>
      <c r="O1065" s="1011" t="s">
        <v>899</v>
      </c>
      <c r="P1065" s="364">
        <f t="shared" si="34"/>
        <v>0</v>
      </c>
      <c r="Q1065" s="965" t="str">
        <f>IF(ISNUMBER(P1065),IF(P1065=100%,"CUMPLIDA",IF(AND(ISNUMBER(L1065),ISNUMBER(CGR!$P$4)), IF(L1065&lt;CGR!$P$4,"INCUMPLIDA","PROCESO"), "VERIFICAR FECHA")),"SIN VALOR AVANCE")</f>
        <v>PROCESO</v>
      </c>
    </row>
    <row r="1066" spans="1:17" ht="315.75" x14ac:dyDescent="0.2">
      <c r="A1066" s="987" t="s">
        <v>19</v>
      </c>
      <c r="B1066" s="988" t="s">
        <v>13</v>
      </c>
      <c r="C1066" s="1263"/>
      <c r="D1066" s="1263"/>
      <c r="E1066" s="1262"/>
      <c r="F1066" s="1262" t="s">
        <v>1234</v>
      </c>
      <c r="G1066" s="362" t="s">
        <v>807</v>
      </c>
      <c r="H1066" s="362" t="s">
        <v>807</v>
      </c>
      <c r="I1066" s="962" t="s">
        <v>531</v>
      </c>
      <c r="J1066" s="967">
        <v>1</v>
      </c>
      <c r="K1066" s="1060">
        <v>45231</v>
      </c>
      <c r="L1066" s="1060">
        <v>45808</v>
      </c>
      <c r="M1066" s="964">
        <f t="shared" si="35"/>
        <v>82.428571428571431</v>
      </c>
      <c r="N1066" s="1058">
        <v>0</v>
      </c>
      <c r="O1066" s="1011" t="s">
        <v>1200</v>
      </c>
      <c r="P1066" s="364">
        <f t="shared" si="34"/>
        <v>0</v>
      </c>
      <c r="Q1066" s="965" t="str">
        <f>IF(ISNUMBER(P1066),IF(P1066=100%,"CUMPLIDA",IF(AND(ISNUMBER(L1066),ISNUMBER(CGR!$P$4)), IF(L1066&lt;CGR!$P$4,"INCUMPLIDA","PROCESO"), "VERIFICAR FECHA")),"SIN VALOR AVANCE")</f>
        <v>PROCESO</v>
      </c>
    </row>
    <row r="1067" spans="1:17" ht="75.75" customHeight="1" x14ac:dyDescent="0.2">
      <c r="A1067" s="987" t="s">
        <v>19</v>
      </c>
      <c r="B1067" s="988" t="s">
        <v>13</v>
      </c>
      <c r="C1067" s="1263"/>
      <c r="D1067" s="1263"/>
      <c r="E1067" s="1262"/>
      <c r="F1067" s="1262" t="s">
        <v>1234</v>
      </c>
      <c r="G1067" s="362" t="s">
        <v>110</v>
      </c>
      <c r="H1067" s="362" t="s">
        <v>111</v>
      </c>
      <c r="I1067" s="962" t="s">
        <v>112</v>
      </c>
      <c r="J1067" s="967">
        <v>8</v>
      </c>
      <c r="K1067" s="1060">
        <v>45809</v>
      </c>
      <c r="L1067" s="1060">
        <v>46568</v>
      </c>
      <c r="M1067" s="964">
        <f t="shared" si="35"/>
        <v>108.42857142857143</v>
      </c>
      <c r="N1067" s="1058">
        <v>0</v>
      </c>
      <c r="O1067" s="1011" t="s">
        <v>899</v>
      </c>
      <c r="P1067" s="364">
        <f t="shared" si="34"/>
        <v>0</v>
      </c>
      <c r="Q1067" s="965" t="str">
        <f>IF(ISNUMBER(P1067),IF(P1067=100%,"CUMPLIDA",IF(AND(ISNUMBER(L1067),ISNUMBER(CGR!$P$4)), IF(L1067&lt;CGR!$P$4,"INCUMPLIDA","PROCESO"), "VERIFICAR FECHA")),"SIN VALOR AVANCE")</f>
        <v>PROCESO</v>
      </c>
    </row>
    <row r="1068" spans="1:17" ht="135.75" customHeight="1" x14ac:dyDescent="0.2">
      <c r="A1068" s="987" t="s">
        <v>19</v>
      </c>
      <c r="B1068" s="988" t="s">
        <v>13</v>
      </c>
      <c r="C1068" s="1263"/>
      <c r="D1068" s="1263"/>
      <c r="E1068" s="1262"/>
      <c r="F1068" s="1262" t="s">
        <v>1234</v>
      </c>
      <c r="G1068" s="362" t="s">
        <v>114</v>
      </c>
      <c r="H1068" s="362" t="s">
        <v>115</v>
      </c>
      <c r="I1068" s="962" t="s">
        <v>116</v>
      </c>
      <c r="J1068" s="967">
        <v>1</v>
      </c>
      <c r="K1068" s="1060">
        <v>45809</v>
      </c>
      <c r="L1068" s="1060">
        <v>46568</v>
      </c>
      <c r="M1068" s="964">
        <f t="shared" si="35"/>
        <v>108.42857142857143</v>
      </c>
      <c r="N1068" s="1058">
        <v>0</v>
      </c>
      <c r="O1068" s="1011" t="s">
        <v>1073</v>
      </c>
      <c r="P1068" s="364">
        <f t="shared" si="34"/>
        <v>0</v>
      </c>
      <c r="Q1068" s="965" t="str">
        <f>IF(ISNUMBER(P1068),IF(P1068=100%,"CUMPLIDA",IF(AND(ISNUMBER(L1068),ISNUMBER(CGR!$P$4)), IF(L1068&lt;CGR!$P$4,"INCUMPLIDA","PROCESO"), "VERIFICAR FECHA")),"SIN VALOR AVANCE")</f>
        <v>PROCESO</v>
      </c>
    </row>
    <row r="1069" spans="1:17" ht="315.75" x14ac:dyDescent="0.2">
      <c r="A1069" s="987" t="s">
        <v>19</v>
      </c>
      <c r="B1069" s="988" t="s">
        <v>13</v>
      </c>
      <c r="C1069" s="1263"/>
      <c r="D1069" s="1263"/>
      <c r="E1069" s="1262"/>
      <c r="F1069" s="1262" t="s">
        <v>1234</v>
      </c>
      <c r="G1069" s="362" t="s">
        <v>117</v>
      </c>
      <c r="H1069" s="362" t="s">
        <v>118</v>
      </c>
      <c r="I1069" s="962" t="s">
        <v>119</v>
      </c>
      <c r="J1069" s="967">
        <v>2</v>
      </c>
      <c r="K1069" s="1060">
        <v>45809</v>
      </c>
      <c r="L1069" s="1060">
        <v>46568</v>
      </c>
      <c r="M1069" s="964">
        <f t="shared" si="35"/>
        <v>108.42857142857143</v>
      </c>
      <c r="N1069" s="1058">
        <v>0</v>
      </c>
      <c r="O1069" s="1011" t="s">
        <v>1200</v>
      </c>
      <c r="P1069" s="364">
        <f t="shared" si="34"/>
        <v>0</v>
      </c>
      <c r="Q1069" s="965" t="str">
        <f>IF(ISNUMBER(P1069),IF(P1069=100%,"CUMPLIDA",IF(AND(ISNUMBER(L1069),ISNUMBER(CGR!$P$4)), IF(L1069&lt;CGR!$P$4,"INCUMPLIDA","PROCESO"), "VERIFICAR FECHA")),"SIN VALOR AVANCE")</f>
        <v>PROCESO</v>
      </c>
    </row>
    <row r="1070" spans="1:17" ht="150" x14ac:dyDescent="0.2">
      <c r="A1070" s="987" t="s">
        <v>19</v>
      </c>
      <c r="B1070" s="988" t="s">
        <v>13</v>
      </c>
      <c r="C1070" s="966" t="s">
        <v>359</v>
      </c>
      <c r="D1070" s="966" t="s">
        <v>1244</v>
      </c>
      <c r="E1070" s="362" t="s">
        <v>1245</v>
      </c>
      <c r="F1070" s="362" t="s">
        <v>1246</v>
      </c>
      <c r="G1070" s="362" t="s">
        <v>1247</v>
      </c>
      <c r="H1070" s="362" t="s">
        <v>1248</v>
      </c>
      <c r="I1070" s="962" t="s">
        <v>1249</v>
      </c>
      <c r="J1070" s="963">
        <v>3</v>
      </c>
      <c r="K1070" s="1057">
        <v>45474</v>
      </c>
      <c r="L1070" s="1057">
        <v>46022</v>
      </c>
      <c r="M1070" s="964">
        <f>(L1070-K1070)/7</f>
        <v>78.285714285714292</v>
      </c>
      <c r="N1070" s="1058">
        <v>0</v>
      </c>
      <c r="O1070" s="962" t="s">
        <v>1250</v>
      </c>
      <c r="P1070" s="364">
        <f t="shared" si="34"/>
        <v>0</v>
      </c>
      <c r="Q1070" s="965" t="str">
        <f>IF(ISNUMBER(P1070),IF(P1070=100%,"CUMPLIDA",IF(AND(ISNUMBER(L1070),ISNUMBER(CGR!$P$4)), IF(L1070&lt;CGR!$P$4,"INCUMPLIDA","PROCESO"), "VERIFICAR FECHA")),"SIN VALOR AVANCE")</f>
        <v>PROCESO</v>
      </c>
    </row>
    <row r="1071" spans="1:17" ht="150" x14ac:dyDescent="0.2">
      <c r="A1071" s="987" t="s">
        <v>19</v>
      </c>
      <c r="B1071" s="988" t="s">
        <v>13</v>
      </c>
      <c r="C1071" s="1263" t="s">
        <v>359</v>
      </c>
      <c r="D1071" s="1263" t="s">
        <v>1244</v>
      </c>
      <c r="E1071" s="1262" t="s">
        <v>1251</v>
      </c>
      <c r="F1071" s="1262" t="s">
        <v>1252</v>
      </c>
      <c r="G1071" s="362" t="s">
        <v>1253</v>
      </c>
      <c r="H1071" s="362" t="s">
        <v>1254</v>
      </c>
      <c r="I1071" s="962" t="s">
        <v>1255</v>
      </c>
      <c r="J1071" s="967">
        <v>3</v>
      </c>
      <c r="K1071" s="1057">
        <v>45139</v>
      </c>
      <c r="L1071" s="1057">
        <v>45504</v>
      </c>
      <c r="M1071" s="964">
        <f t="shared" ref="M1071:M1109" si="36">(L1071-K1071)/7</f>
        <v>52.142857142857146</v>
      </c>
      <c r="N1071" s="1058">
        <v>3</v>
      </c>
      <c r="O1071" s="962" t="s">
        <v>1256</v>
      </c>
      <c r="P1071" s="364">
        <f t="shared" si="34"/>
        <v>1</v>
      </c>
      <c r="Q1071" s="965" t="str">
        <f>IF(ISNUMBER(P1071),IF(P1071=100%,"CUMPLIDA",IF(AND(ISNUMBER(L1071),ISNUMBER(CGR!$P$4)), IF(L1071&lt;CGR!$P$4,"INCUMPLIDA","PROCESO"), "VERIFICAR FECHA")),"SIN VALOR AVANCE")</f>
        <v>CUMPLIDA</v>
      </c>
    </row>
    <row r="1072" spans="1:17" ht="135.75" x14ac:dyDescent="0.2">
      <c r="A1072" s="987" t="s">
        <v>19</v>
      </c>
      <c r="B1072" s="988" t="s">
        <v>13</v>
      </c>
      <c r="C1072" s="1263"/>
      <c r="D1072" s="1263"/>
      <c r="E1072" s="1262"/>
      <c r="F1072" s="1262"/>
      <c r="G1072" s="362" t="s">
        <v>1071</v>
      </c>
      <c r="H1072" s="1008" t="s">
        <v>682</v>
      </c>
      <c r="I1072" s="962" t="s">
        <v>683</v>
      </c>
      <c r="J1072" s="963">
        <v>1</v>
      </c>
      <c r="K1072" s="1057">
        <v>45231</v>
      </c>
      <c r="L1072" s="1057">
        <v>45504</v>
      </c>
      <c r="M1072" s="964">
        <f t="shared" si="36"/>
        <v>39</v>
      </c>
      <c r="N1072" s="1058">
        <v>1</v>
      </c>
      <c r="O1072" s="1011" t="s">
        <v>802</v>
      </c>
      <c r="P1072" s="364">
        <f t="shared" si="34"/>
        <v>1</v>
      </c>
      <c r="Q1072" s="965" t="str">
        <f>IF(ISNUMBER(P1072),IF(P1072=100%,"CUMPLIDA",IF(AND(ISNUMBER(L1072),ISNUMBER(CGR!$P$4)), IF(L1072&lt;CGR!$P$4,"INCUMPLIDA","PROCESO"), "VERIFICAR FECHA")),"SIN VALOR AVANCE")</f>
        <v>CUMPLIDA</v>
      </c>
    </row>
    <row r="1073" spans="1:17" ht="315.75" x14ac:dyDescent="0.2">
      <c r="A1073" s="987" t="s">
        <v>19</v>
      </c>
      <c r="B1073" s="988" t="s">
        <v>13</v>
      </c>
      <c r="C1073" s="1263"/>
      <c r="D1073" s="1263"/>
      <c r="E1073" s="1262"/>
      <c r="F1073" s="1262"/>
      <c r="G1073" s="362" t="s">
        <v>1071</v>
      </c>
      <c r="H1073" s="1008" t="s">
        <v>685</v>
      </c>
      <c r="I1073" s="962" t="s">
        <v>686</v>
      </c>
      <c r="J1073" s="963">
        <v>1</v>
      </c>
      <c r="K1073" s="1057">
        <v>45231</v>
      </c>
      <c r="L1073" s="1057">
        <v>45504</v>
      </c>
      <c r="M1073" s="964">
        <f t="shared" si="36"/>
        <v>39</v>
      </c>
      <c r="N1073" s="1058">
        <v>1</v>
      </c>
      <c r="O1073" s="1011" t="s">
        <v>1200</v>
      </c>
      <c r="P1073" s="364">
        <f t="shared" si="34"/>
        <v>1</v>
      </c>
      <c r="Q1073" s="965" t="str">
        <f>IF(ISNUMBER(P1073),IF(P1073=100%,"CUMPLIDA",IF(AND(ISNUMBER(L1073),ISNUMBER(CGR!$P$4)), IF(L1073&lt;CGR!$P$4,"INCUMPLIDA","PROCESO"), "VERIFICAR FECHA")),"SIN VALOR AVANCE")</f>
        <v>CUMPLIDA</v>
      </c>
    </row>
    <row r="1074" spans="1:17" ht="210.75" x14ac:dyDescent="0.2">
      <c r="A1074" s="987" t="s">
        <v>19</v>
      </c>
      <c r="B1074" s="988" t="s">
        <v>13</v>
      </c>
      <c r="C1074" s="1263"/>
      <c r="D1074" s="1263"/>
      <c r="E1074" s="1262"/>
      <c r="F1074" s="1262"/>
      <c r="G1074" s="362" t="s">
        <v>97</v>
      </c>
      <c r="H1074" s="362" t="s">
        <v>98</v>
      </c>
      <c r="I1074" s="962" t="s">
        <v>99</v>
      </c>
      <c r="J1074" s="967">
        <v>1</v>
      </c>
      <c r="K1074" s="1060">
        <v>45323</v>
      </c>
      <c r="L1074" s="1060">
        <v>45747</v>
      </c>
      <c r="M1074" s="964">
        <f t="shared" si="36"/>
        <v>60.571428571428569</v>
      </c>
      <c r="N1074" s="1058">
        <v>0</v>
      </c>
      <c r="O1074" s="1011" t="s">
        <v>1114</v>
      </c>
      <c r="P1074" s="364">
        <f t="shared" si="34"/>
        <v>0</v>
      </c>
      <c r="Q1074" s="965" t="str">
        <f>IF(ISNUMBER(P1074),IF(P1074=100%,"CUMPLIDA",IF(AND(ISNUMBER(L1074),ISNUMBER(CGR!$P$4)), IF(L1074&lt;CGR!$P$4,"INCUMPLIDA","PROCESO"), "VERIFICAR FECHA")),"SIN VALOR AVANCE")</f>
        <v>PROCESO</v>
      </c>
    </row>
    <row r="1075" spans="1:17" ht="135.75" x14ac:dyDescent="0.2">
      <c r="A1075" s="987" t="s">
        <v>19</v>
      </c>
      <c r="B1075" s="988" t="s">
        <v>13</v>
      </c>
      <c r="C1075" s="1263"/>
      <c r="D1075" s="1263"/>
      <c r="E1075" s="1262"/>
      <c r="F1075" s="1262"/>
      <c r="G1075" s="362" t="s">
        <v>101</v>
      </c>
      <c r="H1075" s="362" t="s">
        <v>101</v>
      </c>
      <c r="I1075" s="962" t="s">
        <v>102</v>
      </c>
      <c r="J1075" s="967">
        <v>1</v>
      </c>
      <c r="K1075" s="1060">
        <v>45323</v>
      </c>
      <c r="L1075" s="1060">
        <v>45747</v>
      </c>
      <c r="M1075" s="964">
        <f t="shared" si="36"/>
        <v>60.571428571428569</v>
      </c>
      <c r="N1075" s="1058">
        <v>0</v>
      </c>
      <c r="O1075" s="1011" t="s">
        <v>899</v>
      </c>
      <c r="P1075" s="364">
        <f t="shared" ref="P1075:P1135" si="37">N1075/J1075</f>
        <v>0</v>
      </c>
      <c r="Q1075" s="965" t="str">
        <f>IF(ISNUMBER(P1075),IF(P1075=100%,"CUMPLIDA",IF(AND(ISNUMBER(L1075),ISNUMBER(CGR!$P$4)), IF(L1075&lt;CGR!$P$4,"INCUMPLIDA","PROCESO"), "VERIFICAR FECHA")),"SIN VALOR AVANCE")</f>
        <v>PROCESO</v>
      </c>
    </row>
    <row r="1076" spans="1:17" ht="135.75" x14ac:dyDescent="0.2">
      <c r="A1076" s="987" t="s">
        <v>19</v>
      </c>
      <c r="B1076" s="988" t="s">
        <v>13</v>
      </c>
      <c r="C1076" s="1263"/>
      <c r="D1076" s="1263"/>
      <c r="E1076" s="1262"/>
      <c r="F1076" s="1262"/>
      <c r="G1076" s="362" t="s">
        <v>237</v>
      </c>
      <c r="H1076" s="362" t="s">
        <v>238</v>
      </c>
      <c r="I1076" s="962" t="s">
        <v>239</v>
      </c>
      <c r="J1076" s="967">
        <v>1</v>
      </c>
      <c r="K1076" s="1060">
        <v>45231</v>
      </c>
      <c r="L1076" s="1060">
        <v>45747</v>
      </c>
      <c r="M1076" s="964">
        <f t="shared" si="36"/>
        <v>73.714285714285708</v>
      </c>
      <c r="N1076" s="1058">
        <v>0</v>
      </c>
      <c r="O1076" s="1011" t="s">
        <v>899</v>
      </c>
      <c r="P1076" s="364">
        <f t="shared" si="37"/>
        <v>0</v>
      </c>
      <c r="Q1076" s="965" t="str">
        <f>IF(ISNUMBER(P1076),IF(P1076=100%,"CUMPLIDA",IF(AND(ISNUMBER(L1076),ISNUMBER(CGR!$P$4)), IF(L1076&lt;CGR!$P$4,"INCUMPLIDA","PROCESO"), "VERIFICAR FECHA")),"SIN VALOR AVANCE")</f>
        <v>PROCESO</v>
      </c>
    </row>
    <row r="1077" spans="1:17" ht="210.75" x14ac:dyDescent="0.2">
      <c r="A1077" s="987" t="s">
        <v>19</v>
      </c>
      <c r="B1077" s="988" t="s">
        <v>13</v>
      </c>
      <c r="C1077" s="1263"/>
      <c r="D1077" s="1263"/>
      <c r="E1077" s="1262"/>
      <c r="F1077" s="1262"/>
      <c r="G1077" s="362" t="s">
        <v>104</v>
      </c>
      <c r="H1077" s="362" t="s">
        <v>104</v>
      </c>
      <c r="I1077" s="962" t="s">
        <v>247</v>
      </c>
      <c r="J1077" s="967">
        <v>1</v>
      </c>
      <c r="K1077" s="1060">
        <v>45323</v>
      </c>
      <c r="L1077" s="1060">
        <v>45747</v>
      </c>
      <c r="M1077" s="964">
        <f t="shared" si="36"/>
        <v>60.571428571428569</v>
      </c>
      <c r="N1077" s="1058">
        <v>0</v>
      </c>
      <c r="O1077" s="1011" t="s">
        <v>1114</v>
      </c>
      <c r="P1077" s="364">
        <f t="shared" si="37"/>
        <v>0</v>
      </c>
      <c r="Q1077" s="965" t="str">
        <f>IF(ISNUMBER(P1077),IF(P1077=100%,"CUMPLIDA",IF(AND(ISNUMBER(L1077),ISNUMBER(CGR!$P$4)), IF(L1077&lt;CGR!$P$4,"INCUMPLIDA","PROCESO"), "VERIFICAR FECHA")),"SIN VALOR AVANCE")</f>
        <v>PROCESO</v>
      </c>
    </row>
    <row r="1078" spans="1:17" ht="135.75" x14ac:dyDescent="0.2">
      <c r="A1078" s="987" t="s">
        <v>19</v>
      </c>
      <c r="B1078" s="988" t="s">
        <v>13</v>
      </c>
      <c r="C1078" s="1263"/>
      <c r="D1078" s="1263"/>
      <c r="E1078" s="1262"/>
      <c r="F1078" s="1262"/>
      <c r="G1078" s="362" t="s">
        <v>806</v>
      </c>
      <c r="H1078" s="362" t="s">
        <v>806</v>
      </c>
      <c r="I1078" s="962" t="s">
        <v>107</v>
      </c>
      <c r="J1078" s="967">
        <v>1</v>
      </c>
      <c r="K1078" s="1060">
        <v>45231</v>
      </c>
      <c r="L1078" s="1060">
        <v>45747</v>
      </c>
      <c r="M1078" s="964">
        <f t="shared" si="36"/>
        <v>73.714285714285708</v>
      </c>
      <c r="N1078" s="1058">
        <v>0</v>
      </c>
      <c r="O1078" s="1011" t="s">
        <v>899</v>
      </c>
      <c r="P1078" s="364">
        <f t="shared" si="37"/>
        <v>0</v>
      </c>
      <c r="Q1078" s="965" t="str">
        <f>IF(ISNUMBER(P1078),IF(P1078=100%,"CUMPLIDA",IF(AND(ISNUMBER(L1078),ISNUMBER(CGR!$P$4)), IF(L1078&lt;CGR!$P$4,"INCUMPLIDA","PROCESO"), "VERIFICAR FECHA")),"SIN VALOR AVANCE")</f>
        <v>PROCESO</v>
      </c>
    </row>
    <row r="1079" spans="1:17" ht="315.75" x14ac:dyDescent="0.2">
      <c r="A1079" s="987" t="s">
        <v>19</v>
      </c>
      <c r="B1079" s="988" t="s">
        <v>13</v>
      </c>
      <c r="C1079" s="1263"/>
      <c r="D1079" s="1263"/>
      <c r="E1079" s="1262"/>
      <c r="F1079" s="1262" t="s">
        <v>1252</v>
      </c>
      <c r="G1079" s="362" t="s">
        <v>807</v>
      </c>
      <c r="H1079" s="362" t="s">
        <v>807</v>
      </c>
      <c r="I1079" s="962" t="s">
        <v>531</v>
      </c>
      <c r="J1079" s="967">
        <v>1</v>
      </c>
      <c r="K1079" s="1060">
        <v>45231</v>
      </c>
      <c r="L1079" s="1060">
        <v>45808</v>
      </c>
      <c r="M1079" s="964">
        <f t="shared" si="36"/>
        <v>82.428571428571431</v>
      </c>
      <c r="N1079" s="1058">
        <v>0</v>
      </c>
      <c r="O1079" s="1011" t="s">
        <v>1200</v>
      </c>
      <c r="P1079" s="364">
        <f t="shared" si="37"/>
        <v>0</v>
      </c>
      <c r="Q1079" s="965" t="str">
        <f>IF(ISNUMBER(P1079),IF(P1079=100%,"CUMPLIDA",IF(AND(ISNUMBER(L1079),ISNUMBER(CGR!$P$4)), IF(L1079&lt;CGR!$P$4,"INCUMPLIDA","PROCESO"), "VERIFICAR FECHA")),"SIN VALOR AVANCE")</f>
        <v>PROCESO</v>
      </c>
    </row>
    <row r="1080" spans="1:17" ht="75.75" customHeight="1" x14ac:dyDescent="0.2">
      <c r="A1080" s="987" t="s">
        <v>19</v>
      </c>
      <c r="B1080" s="988" t="s">
        <v>13</v>
      </c>
      <c r="C1080" s="1263"/>
      <c r="D1080" s="1263"/>
      <c r="E1080" s="1262"/>
      <c r="F1080" s="1262" t="s">
        <v>1252</v>
      </c>
      <c r="G1080" s="362" t="s">
        <v>110</v>
      </c>
      <c r="H1080" s="362" t="s">
        <v>111</v>
      </c>
      <c r="I1080" s="962" t="s">
        <v>112</v>
      </c>
      <c r="J1080" s="967">
        <v>7</v>
      </c>
      <c r="K1080" s="1060">
        <v>46024</v>
      </c>
      <c r="L1080" s="1060">
        <v>46660</v>
      </c>
      <c r="M1080" s="964">
        <f t="shared" si="36"/>
        <v>90.857142857142861</v>
      </c>
      <c r="N1080" s="1058">
        <v>0</v>
      </c>
      <c r="O1080" s="1011" t="s">
        <v>899</v>
      </c>
      <c r="P1080" s="364">
        <f t="shared" si="37"/>
        <v>0</v>
      </c>
      <c r="Q1080" s="965" t="str">
        <f>IF(ISNUMBER(P1080),IF(P1080=100%,"CUMPLIDA",IF(AND(ISNUMBER(L1080),ISNUMBER(CGR!$P$4)), IF(L1080&lt;CGR!$P$4,"INCUMPLIDA","PROCESO"), "VERIFICAR FECHA")),"SIN VALOR AVANCE")</f>
        <v>PROCESO</v>
      </c>
    </row>
    <row r="1081" spans="1:17" ht="210.75" x14ac:dyDescent="0.2">
      <c r="A1081" s="987" t="s">
        <v>19</v>
      </c>
      <c r="B1081" s="988" t="s">
        <v>13</v>
      </c>
      <c r="C1081" s="1263"/>
      <c r="D1081" s="1263"/>
      <c r="E1081" s="1262"/>
      <c r="F1081" s="1262" t="s">
        <v>1252</v>
      </c>
      <c r="G1081" s="362" t="s">
        <v>114</v>
      </c>
      <c r="H1081" s="362" t="s">
        <v>115</v>
      </c>
      <c r="I1081" s="962" t="s">
        <v>116</v>
      </c>
      <c r="J1081" s="967">
        <v>1</v>
      </c>
      <c r="K1081" s="1060">
        <v>46024</v>
      </c>
      <c r="L1081" s="1060">
        <v>46660</v>
      </c>
      <c r="M1081" s="964">
        <f t="shared" si="36"/>
        <v>90.857142857142861</v>
      </c>
      <c r="N1081" s="1058">
        <v>0</v>
      </c>
      <c r="O1081" s="1011" t="s">
        <v>1114</v>
      </c>
      <c r="P1081" s="364">
        <f t="shared" si="37"/>
        <v>0</v>
      </c>
      <c r="Q1081" s="965" t="str">
        <f>IF(ISNUMBER(P1081),IF(P1081=100%,"CUMPLIDA",IF(AND(ISNUMBER(L1081),ISNUMBER(CGR!$P$4)), IF(L1081&lt;CGR!$P$4,"INCUMPLIDA","PROCESO"), "VERIFICAR FECHA")),"SIN VALOR AVANCE")</f>
        <v>PROCESO</v>
      </c>
    </row>
    <row r="1082" spans="1:17" ht="315.75" x14ac:dyDescent="0.2">
      <c r="A1082" s="987" t="s">
        <v>19</v>
      </c>
      <c r="B1082" s="988" t="s">
        <v>13</v>
      </c>
      <c r="C1082" s="1263"/>
      <c r="D1082" s="1263"/>
      <c r="E1082" s="1262"/>
      <c r="F1082" s="1262" t="s">
        <v>1257</v>
      </c>
      <c r="G1082" s="362" t="s">
        <v>117</v>
      </c>
      <c r="H1082" s="362" t="s">
        <v>118</v>
      </c>
      <c r="I1082" s="962" t="s">
        <v>119</v>
      </c>
      <c r="J1082" s="967">
        <v>2</v>
      </c>
      <c r="K1082" s="1060">
        <v>46024</v>
      </c>
      <c r="L1082" s="1060">
        <v>46660</v>
      </c>
      <c r="M1082" s="964">
        <f t="shared" si="36"/>
        <v>90.857142857142861</v>
      </c>
      <c r="N1082" s="1058">
        <v>0</v>
      </c>
      <c r="O1082" s="1011" t="s">
        <v>1200</v>
      </c>
      <c r="P1082" s="364">
        <f t="shared" si="37"/>
        <v>0</v>
      </c>
      <c r="Q1082" s="965" t="str">
        <f>IF(ISNUMBER(P1082),IF(P1082=100%,"CUMPLIDA",IF(AND(ISNUMBER(L1082),ISNUMBER(CGR!$P$4)), IF(L1082&lt;CGR!$P$4,"INCUMPLIDA","PROCESO"), "VERIFICAR FECHA")),"SIN VALOR AVANCE")</f>
        <v>PROCESO</v>
      </c>
    </row>
    <row r="1083" spans="1:17" ht="90.75" customHeight="1" x14ac:dyDescent="0.2">
      <c r="A1083" s="987" t="s">
        <v>19</v>
      </c>
      <c r="B1083" s="988" t="s">
        <v>13</v>
      </c>
      <c r="C1083" s="1265" t="s">
        <v>260</v>
      </c>
      <c r="D1083" s="1265" t="s">
        <v>1258</v>
      </c>
      <c r="E1083" s="1262" t="s">
        <v>1259</v>
      </c>
      <c r="F1083" s="1262" t="s">
        <v>1260</v>
      </c>
      <c r="G1083" s="997" t="s">
        <v>1261</v>
      </c>
      <c r="H1083" s="997" t="s">
        <v>682</v>
      </c>
      <c r="I1083" s="962" t="s">
        <v>683</v>
      </c>
      <c r="J1083" s="963">
        <v>1</v>
      </c>
      <c r="K1083" s="1057">
        <v>45231</v>
      </c>
      <c r="L1083" s="1057">
        <v>45504</v>
      </c>
      <c r="M1083" s="964">
        <f t="shared" si="36"/>
        <v>39</v>
      </c>
      <c r="N1083" s="1058">
        <v>1</v>
      </c>
      <c r="O1083" s="962" t="s">
        <v>1262</v>
      </c>
      <c r="P1083" s="364">
        <f t="shared" si="37"/>
        <v>1</v>
      </c>
      <c r="Q1083" s="965" t="str">
        <f>IF(ISNUMBER(P1083),IF(P1083=100%,"CUMPLIDA",IF(AND(ISNUMBER(L1083),ISNUMBER(CGR!$P$4)), IF(L1083&lt;CGR!$P$4,"INCUMPLIDA","PROCESO"), "VERIFICAR FECHA")),"SIN VALOR AVANCE")</f>
        <v>CUMPLIDA</v>
      </c>
    </row>
    <row r="1084" spans="1:17" ht="390.75" x14ac:dyDescent="0.2">
      <c r="A1084" s="987" t="s">
        <v>19</v>
      </c>
      <c r="B1084" s="988" t="s">
        <v>13</v>
      </c>
      <c r="C1084" s="1265"/>
      <c r="D1084" s="1265"/>
      <c r="E1084" s="1262"/>
      <c r="F1084" s="1262"/>
      <c r="G1084" s="997" t="s">
        <v>1261</v>
      </c>
      <c r="H1084" s="997" t="s">
        <v>685</v>
      </c>
      <c r="I1084" s="962" t="s">
        <v>686</v>
      </c>
      <c r="J1084" s="963">
        <v>1</v>
      </c>
      <c r="K1084" s="1057">
        <v>45231</v>
      </c>
      <c r="L1084" s="1057">
        <v>45504</v>
      </c>
      <c r="M1084" s="964">
        <f t="shared" si="36"/>
        <v>39</v>
      </c>
      <c r="N1084" s="1058">
        <v>1</v>
      </c>
      <c r="O1084" s="962" t="s">
        <v>1263</v>
      </c>
      <c r="P1084" s="364">
        <f t="shared" si="37"/>
        <v>1</v>
      </c>
      <c r="Q1084" s="965" t="str">
        <f>IF(ISNUMBER(P1084),IF(P1084=100%,"CUMPLIDA",IF(AND(ISNUMBER(L1084),ISNUMBER(CGR!$P$4)), IF(L1084&lt;CGR!$P$4,"INCUMPLIDA","PROCESO"), "VERIFICAR FECHA")),"SIN VALOR AVANCE")</f>
        <v>CUMPLIDA</v>
      </c>
    </row>
    <row r="1085" spans="1:17" ht="270.75" x14ac:dyDescent="0.2">
      <c r="A1085" s="987" t="s">
        <v>19</v>
      </c>
      <c r="B1085" s="988" t="s">
        <v>13</v>
      </c>
      <c r="C1085" s="1265"/>
      <c r="D1085" s="1265"/>
      <c r="E1085" s="1262"/>
      <c r="F1085" s="1262"/>
      <c r="G1085" s="362" t="s">
        <v>97</v>
      </c>
      <c r="H1085" s="362" t="s">
        <v>98</v>
      </c>
      <c r="I1085" s="962" t="s">
        <v>99</v>
      </c>
      <c r="J1085" s="967">
        <v>1</v>
      </c>
      <c r="K1085" s="1060">
        <v>45323</v>
      </c>
      <c r="L1085" s="1060">
        <v>45747</v>
      </c>
      <c r="M1085" s="964">
        <f t="shared" si="36"/>
        <v>60.571428571428569</v>
      </c>
      <c r="N1085" s="1058">
        <v>0</v>
      </c>
      <c r="O1085" s="962" t="s">
        <v>1264</v>
      </c>
      <c r="P1085" s="364">
        <f t="shared" si="37"/>
        <v>0</v>
      </c>
      <c r="Q1085" s="965" t="str">
        <f>IF(ISNUMBER(P1085),IF(P1085=100%,"CUMPLIDA",IF(AND(ISNUMBER(L1085),ISNUMBER(CGR!$P$4)), IF(L1085&lt;CGR!$P$4,"INCUMPLIDA","PROCESO"), "VERIFICAR FECHA")),"SIN VALOR AVANCE")</f>
        <v>PROCESO</v>
      </c>
    </row>
    <row r="1086" spans="1:17" ht="150.75" x14ac:dyDescent="0.2">
      <c r="A1086" s="987" t="s">
        <v>19</v>
      </c>
      <c r="B1086" s="988" t="s">
        <v>13</v>
      </c>
      <c r="C1086" s="1265"/>
      <c r="D1086" s="1265"/>
      <c r="E1086" s="1262"/>
      <c r="F1086" s="1262"/>
      <c r="G1086" s="362" t="s">
        <v>101</v>
      </c>
      <c r="H1086" s="362" t="s">
        <v>101</v>
      </c>
      <c r="I1086" s="962" t="s">
        <v>102</v>
      </c>
      <c r="J1086" s="967">
        <v>1</v>
      </c>
      <c r="K1086" s="1060">
        <v>45323</v>
      </c>
      <c r="L1086" s="1060">
        <v>45747</v>
      </c>
      <c r="M1086" s="964">
        <f t="shared" si="36"/>
        <v>60.571428571428569</v>
      </c>
      <c r="N1086" s="1058">
        <v>0</v>
      </c>
      <c r="O1086" s="962" t="s">
        <v>1265</v>
      </c>
      <c r="P1086" s="364">
        <f t="shared" si="37"/>
        <v>0</v>
      </c>
      <c r="Q1086" s="965" t="str">
        <f>IF(ISNUMBER(P1086),IF(P1086=100%,"CUMPLIDA",IF(AND(ISNUMBER(L1086),ISNUMBER(CGR!$P$4)), IF(L1086&lt;CGR!$P$4,"INCUMPLIDA","PROCESO"), "VERIFICAR FECHA")),"SIN VALOR AVANCE")</f>
        <v>PROCESO</v>
      </c>
    </row>
    <row r="1087" spans="1:17" ht="150.75" x14ac:dyDescent="0.2">
      <c r="A1087" s="987" t="s">
        <v>19</v>
      </c>
      <c r="B1087" s="988" t="s">
        <v>13</v>
      </c>
      <c r="C1087" s="1265"/>
      <c r="D1087" s="1265"/>
      <c r="E1087" s="1262"/>
      <c r="F1087" s="1262"/>
      <c r="G1087" s="362" t="s">
        <v>237</v>
      </c>
      <c r="H1087" s="362" t="s">
        <v>238</v>
      </c>
      <c r="I1087" s="962" t="s">
        <v>239</v>
      </c>
      <c r="J1087" s="967">
        <v>1</v>
      </c>
      <c r="K1087" s="1060">
        <v>45231</v>
      </c>
      <c r="L1087" s="1060">
        <v>45747</v>
      </c>
      <c r="M1087" s="964">
        <f t="shared" si="36"/>
        <v>73.714285714285708</v>
      </c>
      <c r="N1087" s="1058">
        <v>0</v>
      </c>
      <c r="O1087" s="962" t="s">
        <v>1265</v>
      </c>
      <c r="P1087" s="364">
        <f t="shared" si="37"/>
        <v>0</v>
      </c>
      <c r="Q1087" s="965" t="str">
        <f>IF(ISNUMBER(P1087),IF(P1087=100%,"CUMPLIDA",IF(AND(ISNUMBER(L1087),ISNUMBER(CGR!$P$4)), IF(L1087&lt;CGR!$P$4,"INCUMPLIDA","PROCESO"), "VERIFICAR FECHA")),"SIN VALOR AVANCE")</f>
        <v>PROCESO</v>
      </c>
    </row>
    <row r="1088" spans="1:17" ht="270.75" x14ac:dyDescent="0.2">
      <c r="A1088" s="987" t="s">
        <v>19</v>
      </c>
      <c r="B1088" s="988" t="s">
        <v>13</v>
      </c>
      <c r="C1088" s="1265"/>
      <c r="D1088" s="1265"/>
      <c r="E1088" s="1262"/>
      <c r="F1088" s="1262"/>
      <c r="G1088" s="362" t="s">
        <v>104</v>
      </c>
      <c r="H1088" s="362" t="s">
        <v>104</v>
      </c>
      <c r="I1088" s="962" t="s">
        <v>247</v>
      </c>
      <c r="J1088" s="967">
        <v>1</v>
      </c>
      <c r="K1088" s="1060">
        <v>45323</v>
      </c>
      <c r="L1088" s="1060">
        <v>45747</v>
      </c>
      <c r="M1088" s="964">
        <f t="shared" si="36"/>
        <v>60.571428571428569</v>
      </c>
      <c r="N1088" s="1058">
        <v>0</v>
      </c>
      <c r="O1088" s="962" t="s">
        <v>1264</v>
      </c>
      <c r="P1088" s="364">
        <f t="shared" si="37"/>
        <v>0</v>
      </c>
      <c r="Q1088" s="965" t="str">
        <f>IF(ISNUMBER(P1088),IF(P1088=100%,"CUMPLIDA",IF(AND(ISNUMBER(L1088),ISNUMBER(CGR!$P$4)), IF(L1088&lt;CGR!$P$4,"INCUMPLIDA","PROCESO"), "VERIFICAR FECHA")),"SIN VALOR AVANCE")</f>
        <v>PROCESO</v>
      </c>
    </row>
    <row r="1089" spans="1:17" ht="150.75" x14ac:dyDescent="0.2">
      <c r="A1089" s="987" t="s">
        <v>19</v>
      </c>
      <c r="B1089" s="988" t="s">
        <v>13</v>
      </c>
      <c r="C1089" s="1263"/>
      <c r="D1089" s="1263"/>
      <c r="E1089" s="1262"/>
      <c r="F1089" s="1262"/>
      <c r="G1089" s="362" t="s">
        <v>806</v>
      </c>
      <c r="H1089" s="362" t="s">
        <v>806</v>
      </c>
      <c r="I1089" s="962" t="s">
        <v>107</v>
      </c>
      <c r="J1089" s="967">
        <v>1</v>
      </c>
      <c r="K1089" s="1060">
        <v>45231</v>
      </c>
      <c r="L1089" s="1060">
        <v>45747</v>
      </c>
      <c r="M1089" s="964">
        <f t="shared" si="36"/>
        <v>73.714285714285708</v>
      </c>
      <c r="N1089" s="1058">
        <v>0</v>
      </c>
      <c r="O1089" s="962" t="s">
        <v>1265</v>
      </c>
      <c r="P1089" s="364">
        <f t="shared" si="37"/>
        <v>0</v>
      </c>
      <c r="Q1089" s="965" t="str">
        <f>IF(ISNUMBER(P1089),IF(P1089=100%,"CUMPLIDA",IF(AND(ISNUMBER(L1089),ISNUMBER(CGR!$P$4)), IF(L1089&lt;CGR!$P$4,"INCUMPLIDA","PROCESO"), "VERIFICAR FECHA")),"SIN VALOR AVANCE")</f>
        <v>PROCESO</v>
      </c>
    </row>
    <row r="1090" spans="1:17" ht="390.75" x14ac:dyDescent="0.2">
      <c r="A1090" s="987" t="s">
        <v>19</v>
      </c>
      <c r="B1090" s="988" t="s">
        <v>13</v>
      </c>
      <c r="C1090" s="1263"/>
      <c r="D1090" s="1263"/>
      <c r="E1090" s="1262"/>
      <c r="F1090" s="1262"/>
      <c r="G1090" s="362" t="s">
        <v>807</v>
      </c>
      <c r="H1090" s="362" t="s">
        <v>807</v>
      </c>
      <c r="I1090" s="962" t="s">
        <v>531</v>
      </c>
      <c r="J1090" s="967">
        <v>1</v>
      </c>
      <c r="K1090" s="1060">
        <v>45231</v>
      </c>
      <c r="L1090" s="1060">
        <v>45808</v>
      </c>
      <c r="M1090" s="964">
        <f t="shared" si="36"/>
        <v>82.428571428571431</v>
      </c>
      <c r="N1090" s="1058">
        <v>0</v>
      </c>
      <c r="O1090" s="962" t="s">
        <v>1263</v>
      </c>
      <c r="P1090" s="364">
        <f t="shared" si="37"/>
        <v>0</v>
      </c>
      <c r="Q1090" s="965" t="str">
        <f>IF(ISNUMBER(P1090),IF(P1090=100%,"CUMPLIDA",IF(AND(ISNUMBER(L1090),ISNUMBER(CGR!$P$4)), IF(L1090&lt;CGR!$P$4,"INCUMPLIDA","PROCESO"), "VERIFICAR FECHA")),"SIN VALOR AVANCE")</f>
        <v>PROCESO</v>
      </c>
    </row>
    <row r="1091" spans="1:17" ht="150.75" x14ac:dyDescent="0.2">
      <c r="A1091" s="987" t="s">
        <v>19</v>
      </c>
      <c r="B1091" s="988" t="s">
        <v>13</v>
      </c>
      <c r="C1091" s="1263"/>
      <c r="D1091" s="1263"/>
      <c r="E1091" s="1262"/>
      <c r="F1091" s="1262"/>
      <c r="G1091" s="362" t="s">
        <v>110</v>
      </c>
      <c r="H1091" s="362" t="s">
        <v>111</v>
      </c>
      <c r="I1091" s="962" t="s">
        <v>112</v>
      </c>
      <c r="J1091" s="967">
        <v>7</v>
      </c>
      <c r="K1091" s="1060">
        <v>46024</v>
      </c>
      <c r="L1091" s="1060">
        <v>46660</v>
      </c>
      <c r="M1091" s="964">
        <f t="shared" si="36"/>
        <v>90.857142857142861</v>
      </c>
      <c r="N1091" s="1058">
        <v>0</v>
      </c>
      <c r="O1091" s="962" t="s">
        <v>1265</v>
      </c>
      <c r="P1091" s="364">
        <f t="shared" si="37"/>
        <v>0</v>
      </c>
      <c r="Q1091" s="965" t="str">
        <f>IF(ISNUMBER(P1091),IF(P1091=100%,"CUMPLIDA",IF(AND(ISNUMBER(L1091),ISNUMBER(CGR!$P$4)), IF(L1091&lt;CGR!$P$4,"INCUMPLIDA","PROCESO"), "VERIFICAR FECHA")),"SIN VALOR AVANCE")</f>
        <v>PROCESO</v>
      </c>
    </row>
    <row r="1092" spans="1:17" ht="270.75" x14ac:dyDescent="0.2">
      <c r="A1092" s="987" t="s">
        <v>19</v>
      </c>
      <c r="B1092" s="988" t="s">
        <v>13</v>
      </c>
      <c r="C1092" s="1263"/>
      <c r="D1092" s="1263"/>
      <c r="E1092" s="1262"/>
      <c r="F1092" s="1262"/>
      <c r="G1092" s="362" t="s">
        <v>114</v>
      </c>
      <c r="H1092" s="362" t="s">
        <v>115</v>
      </c>
      <c r="I1092" s="962" t="s">
        <v>116</v>
      </c>
      <c r="J1092" s="967">
        <v>1</v>
      </c>
      <c r="K1092" s="1060">
        <v>46024</v>
      </c>
      <c r="L1092" s="1060">
        <v>46660</v>
      </c>
      <c r="M1092" s="964">
        <f t="shared" si="36"/>
        <v>90.857142857142861</v>
      </c>
      <c r="N1092" s="1058">
        <v>0</v>
      </c>
      <c r="O1092" s="962" t="s">
        <v>1264</v>
      </c>
      <c r="P1092" s="364">
        <f t="shared" si="37"/>
        <v>0</v>
      </c>
      <c r="Q1092" s="965" t="str">
        <f>IF(ISNUMBER(P1092),IF(P1092=100%,"CUMPLIDA",IF(AND(ISNUMBER(L1092),ISNUMBER(CGR!$P$4)), IF(L1092&lt;CGR!$P$4,"INCUMPLIDA","PROCESO"), "VERIFICAR FECHA")),"SIN VALOR AVANCE")</f>
        <v>PROCESO</v>
      </c>
    </row>
    <row r="1093" spans="1:17" ht="390.75" x14ac:dyDescent="0.2">
      <c r="A1093" s="987" t="s">
        <v>19</v>
      </c>
      <c r="B1093" s="988" t="s">
        <v>13</v>
      </c>
      <c r="C1093" s="1263"/>
      <c r="D1093" s="1263"/>
      <c r="E1093" s="1262"/>
      <c r="F1093" s="1262"/>
      <c r="G1093" s="362" t="s">
        <v>117</v>
      </c>
      <c r="H1093" s="362" t="s">
        <v>118</v>
      </c>
      <c r="I1093" s="962" t="s">
        <v>119</v>
      </c>
      <c r="J1093" s="967">
        <v>2</v>
      </c>
      <c r="K1093" s="1060">
        <v>46024</v>
      </c>
      <c r="L1093" s="1060">
        <v>46660</v>
      </c>
      <c r="M1093" s="964">
        <f t="shared" si="36"/>
        <v>90.857142857142861</v>
      </c>
      <c r="N1093" s="1058">
        <v>0</v>
      </c>
      <c r="O1093" s="962" t="s">
        <v>1263</v>
      </c>
      <c r="P1093" s="364">
        <f t="shared" si="37"/>
        <v>0</v>
      </c>
      <c r="Q1093" s="965" t="str">
        <f>IF(ISNUMBER(P1093),IF(P1093=100%,"CUMPLIDA",IF(AND(ISNUMBER(L1093),ISNUMBER(CGR!$P$4)), IF(L1093&lt;CGR!$P$4,"INCUMPLIDA","PROCESO"), "VERIFICAR FECHA")),"SIN VALOR AVANCE")</f>
        <v>PROCESO</v>
      </c>
    </row>
    <row r="1094" spans="1:17" ht="375.75" x14ac:dyDescent="0.2">
      <c r="A1094" s="987" t="s">
        <v>19</v>
      </c>
      <c r="B1094" s="988" t="s">
        <v>13</v>
      </c>
      <c r="C1094" s="1265" t="s">
        <v>473</v>
      </c>
      <c r="D1094" s="1265" t="s">
        <v>1266</v>
      </c>
      <c r="E1094" s="1262" t="s">
        <v>1267</v>
      </c>
      <c r="F1094" s="1262" t="s">
        <v>1268</v>
      </c>
      <c r="G1094" s="1262" t="s">
        <v>1269</v>
      </c>
      <c r="H1094" s="362" t="s">
        <v>1236</v>
      </c>
      <c r="I1094" s="962" t="s">
        <v>1045</v>
      </c>
      <c r="J1094" s="967">
        <v>1</v>
      </c>
      <c r="K1094" s="1057">
        <v>45474</v>
      </c>
      <c r="L1094" s="1057">
        <v>45716</v>
      </c>
      <c r="M1094" s="964">
        <f t="shared" si="36"/>
        <v>34.571428571428569</v>
      </c>
      <c r="N1094" s="1058">
        <v>1</v>
      </c>
      <c r="O1094" s="1011" t="s">
        <v>1270</v>
      </c>
      <c r="P1094" s="364">
        <f t="shared" si="37"/>
        <v>1</v>
      </c>
      <c r="Q1094" s="965" t="str">
        <f>IF(ISNUMBER(P1094),IF(P1094=100%,"CUMPLIDA",IF(AND(ISNUMBER(L1094),ISNUMBER(CGR!$P$4)), IF(L1094&lt;CGR!$P$4,"INCUMPLIDA","PROCESO"), "VERIFICAR FECHA")),"SIN VALOR AVANCE")</f>
        <v>CUMPLIDA</v>
      </c>
    </row>
    <row r="1095" spans="1:17" ht="375.75" x14ac:dyDescent="0.2">
      <c r="A1095" s="987" t="s">
        <v>19</v>
      </c>
      <c r="B1095" s="988" t="s">
        <v>13</v>
      </c>
      <c r="C1095" s="1265"/>
      <c r="D1095" s="1265"/>
      <c r="E1095" s="1262"/>
      <c r="F1095" s="1262"/>
      <c r="G1095" s="1262"/>
      <c r="H1095" s="362" t="s">
        <v>1271</v>
      </c>
      <c r="I1095" s="962" t="s">
        <v>1239</v>
      </c>
      <c r="J1095" s="967">
        <v>1</v>
      </c>
      <c r="K1095" s="1057">
        <v>45717</v>
      </c>
      <c r="L1095" s="1057">
        <v>45808</v>
      </c>
      <c r="M1095" s="964">
        <f t="shared" si="36"/>
        <v>13</v>
      </c>
      <c r="N1095" s="1058">
        <v>1</v>
      </c>
      <c r="O1095" s="1011" t="s">
        <v>1270</v>
      </c>
      <c r="P1095" s="364">
        <f t="shared" si="37"/>
        <v>1</v>
      </c>
      <c r="Q1095" s="965" t="str">
        <f>IF(ISNUMBER(P1095),IF(P1095=100%,"CUMPLIDA",IF(AND(ISNUMBER(L1095),ISNUMBER(CGR!$P$4)), IF(L1095&lt;CGR!$P$4,"INCUMPLIDA","PROCESO"), "VERIFICAR FECHA")),"SIN VALOR AVANCE")</f>
        <v>CUMPLIDA</v>
      </c>
    </row>
    <row r="1096" spans="1:17" ht="375.75" x14ac:dyDescent="0.2">
      <c r="A1096" s="987" t="s">
        <v>19</v>
      </c>
      <c r="B1096" s="988" t="s">
        <v>13</v>
      </c>
      <c r="C1096" s="1265"/>
      <c r="D1096" s="1265"/>
      <c r="E1096" s="1262"/>
      <c r="F1096" s="1262"/>
      <c r="G1096" s="1262"/>
      <c r="H1096" s="362" t="s">
        <v>1272</v>
      </c>
      <c r="I1096" s="962" t="s">
        <v>1241</v>
      </c>
      <c r="J1096" s="967">
        <v>1</v>
      </c>
      <c r="K1096" s="1057">
        <v>45809</v>
      </c>
      <c r="L1096" s="1057">
        <v>45991</v>
      </c>
      <c r="M1096" s="964">
        <f t="shared" si="36"/>
        <v>26</v>
      </c>
      <c r="N1096" s="1058">
        <v>0</v>
      </c>
      <c r="O1096" s="1011" t="s">
        <v>1270</v>
      </c>
      <c r="P1096" s="364">
        <f t="shared" si="37"/>
        <v>0</v>
      </c>
      <c r="Q1096" s="965" t="str">
        <f>IF(ISNUMBER(P1096),IF(P1096=100%,"CUMPLIDA",IF(AND(ISNUMBER(L1096),ISNUMBER(CGR!$P$4)), IF(L1096&lt;CGR!$P$4,"INCUMPLIDA","PROCESO"), "VERIFICAR FECHA")),"SIN VALOR AVANCE")</f>
        <v>PROCESO</v>
      </c>
    </row>
    <row r="1097" spans="1:17" ht="315.75" x14ac:dyDescent="0.2">
      <c r="A1097" s="987" t="s">
        <v>19</v>
      </c>
      <c r="B1097" s="988" t="s">
        <v>13</v>
      </c>
      <c r="C1097" s="1265"/>
      <c r="D1097" s="1265"/>
      <c r="E1097" s="1262"/>
      <c r="F1097" s="1262"/>
      <c r="G1097" s="1262"/>
      <c r="H1097" s="362" t="s">
        <v>1242</v>
      </c>
      <c r="I1097" s="962" t="s">
        <v>1243</v>
      </c>
      <c r="J1097" s="1010">
        <v>1</v>
      </c>
      <c r="K1097" s="1057">
        <v>45992</v>
      </c>
      <c r="L1097" s="1057">
        <v>46172</v>
      </c>
      <c r="M1097" s="964">
        <f t="shared" si="36"/>
        <v>25.714285714285715</v>
      </c>
      <c r="N1097" s="1074">
        <v>0</v>
      </c>
      <c r="O1097" s="962" t="s">
        <v>1273</v>
      </c>
      <c r="P1097" s="364">
        <f t="shared" si="37"/>
        <v>0</v>
      </c>
      <c r="Q1097" s="965" t="str">
        <f>IF(ISNUMBER(P1097),IF(P1097=100%,"CUMPLIDA",IF(AND(ISNUMBER(L1097),ISNUMBER(CGR!$P$4)), IF(L1097&lt;CGR!$P$4,"INCUMPLIDA","PROCESO"), "VERIFICAR FECHA")),"SIN VALOR AVANCE")</f>
        <v>PROCESO</v>
      </c>
    </row>
    <row r="1098" spans="1:17" ht="75.75" customHeight="1" x14ac:dyDescent="0.2">
      <c r="A1098" s="987" t="s">
        <v>19</v>
      </c>
      <c r="B1098" s="988" t="s">
        <v>13</v>
      </c>
      <c r="C1098" s="1265"/>
      <c r="D1098" s="1265"/>
      <c r="E1098" s="1262"/>
      <c r="F1098" s="1262"/>
      <c r="G1098" s="1262" t="s">
        <v>800</v>
      </c>
      <c r="H1098" s="1008" t="s">
        <v>682</v>
      </c>
      <c r="I1098" s="962" t="s">
        <v>683</v>
      </c>
      <c r="J1098" s="963">
        <v>1</v>
      </c>
      <c r="K1098" s="1057">
        <v>45231</v>
      </c>
      <c r="L1098" s="1057">
        <v>45504</v>
      </c>
      <c r="M1098" s="964">
        <f t="shared" si="36"/>
        <v>39</v>
      </c>
      <c r="N1098" s="1058">
        <v>1</v>
      </c>
      <c r="O1098" s="1011" t="s">
        <v>802</v>
      </c>
      <c r="P1098" s="364">
        <f t="shared" si="37"/>
        <v>1</v>
      </c>
      <c r="Q1098" s="965" t="str">
        <f>IF(ISNUMBER(P1098),IF(P1098=100%,"CUMPLIDA",IF(AND(ISNUMBER(L1098),ISNUMBER(CGR!$P$4)), IF(L1098&lt;CGR!$P$4,"INCUMPLIDA","PROCESO"), "VERIFICAR FECHA")),"SIN VALOR AVANCE")</f>
        <v>CUMPLIDA</v>
      </c>
    </row>
    <row r="1099" spans="1:17" ht="390.75" x14ac:dyDescent="0.2">
      <c r="A1099" s="987" t="s">
        <v>19</v>
      </c>
      <c r="B1099" s="988" t="s">
        <v>13</v>
      </c>
      <c r="C1099" s="1265"/>
      <c r="D1099" s="1265"/>
      <c r="E1099" s="1262"/>
      <c r="F1099" s="1262"/>
      <c r="G1099" s="1262"/>
      <c r="H1099" s="1008" t="s">
        <v>685</v>
      </c>
      <c r="I1099" s="962" t="s">
        <v>686</v>
      </c>
      <c r="J1099" s="963">
        <v>1</v>
      </c>
      <c r="K1099" s="1057">
        <v>45231</v>
      </c>
      <c r="L1099" s="1057">
        <v>45504</v>
      </c>
      <c r="M1099" s="964">
        <f t="shared" si="36"/>
        <v>39</v>
      </c>
      <c r="N1099" s="1058">
        <v>1</v>
      </c>
      <c r="O1099" s="962" t="s">
        <v>1263</v>
      </c>
      <c r="P1099" s="364">
        <f t="shared" si="37"/>
        <v>1</v>
      </c>
      <c r="Q1099" s="965" t="str">
        <f>IF(ISNUMBER(P1099),IF(P1099=100%,"CUMPLIDA",IF(AND(ISNUMBER(L1099),ISNUMBER(CGR!$P$4)), IF(L1099&lt;CGR!$P$4,"INCUMPLIDA","PROCESO"), "VERIFICAR FECHA")),"SIN VALOR AVANCE")</f>
        <v>CUMPLIDA</v>
      </c>
    </row>
    <row r="1100" spans="1:17" ht="285.75" x14ac:dyDescent="0.2">
      <c r="A1100" s="987" t="s">
        <v>19</v>
      </c>
      <c r="B1100" s="988" t="s">
        <v>13</v>
      </c>
      <c r="C1100" s="1265"/>
      <c r="D1100" s="1265"/>
      <c r="E1100" s="1262"/>
      <c r="F1100" s="1262"/>
      <c r="G1100" s="362" t="s">
        <v>97</v>
      </c>
      <c r="H1100" s="362" t="s">
        <v>98</v>
      </c>
      <c r="I1100" s="962" t="s">
        <v>99</v>
      </c>
      <c r="J1100" s="967">
        <v>1</v>
      </c>
      <c r="K1100" s="1060">
        <v>45323</v>
      </c>
      <c r="L1100" s="1060">
        <v>45747</v>
      </c>
      <c r="M1100" s="964">
        <f t="shared" si="36"/>
        <v>60.571428571428569</v>
      </c>
      <c r="N1100" s="1058">
        <v>0</v>
      </c>
      <c r="O1100" s="962" t="s">
        <v>1274</v>
      </c>
      <c r="P1100" s="364">
        <f t="shared" si="37"/>
        <v>0</v>
      </c>
      <c r="Q1100" s="965" t="str">
        <f>IF(ISNUMBER(P1100),IF(P1100=100%,"CUMPLIDA",IF(AND(ISNUMBER(L1100),ISNUMBER(CGR!$P$4)), IF(L1100&lt;CGR!$P$4,"INCUMPLIDA","PROCESO"), "VERIFICAR FECHA")),"SIN VALOR AVANCE")</f>
        <v>PROCESO</v>
      </c>
    </row>
    <row r="1101" spans="1:17" ht="150.75" x14ac:dyDescent="0.2">
      <c r="A1101" s="987" t="s">
        <v>19</v>
      </c>
      <c r="B1101" s="988" t="s">
        <v>13</v>
      </c>
      <c r="C1101" s="1265"/>
      <c r="D1101" s="1265"/>
      <c r="E1101" s="1262"/>
      <c r="F1101" s="1262"/>
      <c r="G1101" s="362" t="s">
        <v>101</v>
      </c>
      <c r="H1101" s="362" t="s">
        <v>101</v>
      </c>
      <c r="I1101" s="962" t="s">
        <v>102</v>
      </c>
      <c r="J1101" s="967">
        <v>1</v>
      </c>
      <c r="K1101" s="1060">
        <v>45323</v>
      </c>
      <c r="L1101" s="1060">
        <v>45747</v>
      </c>
      <c r="M1101" s="964">
        <f t="shared" si="36"/>
        <v>60.571428571428569</v>
      </c>
      <c r="N1101" s="1058">
        <v>0</v>
      </c>
      <c r="O1101" s="962" t="s">
        <v>1265</v>
      </c>
      <c r="P1101" s="364">
        <f t="shared" si="37"/>
        <v>0</v>
      </c>
      <c r="Q1101" s="965" t="str">
        <f>IF(ISNUMBER(P1101),IF(P1101=100%,"CUMPLIDA",IF(AND(ISNUMBER(L1101),ISNUMBER(CGR!$P$4)), IF(L1101&lt;CGR!$P$4,"INCUMPLIDA","PROCESO"), "VERIFICAR FECHA")),"SIN VALOR AVANCE")</f>
        <v>PROCESO</v>
      </c>
    </row>
    <row r="1102" spans="1:17" ht="150.75" x14ac:dyDescent="0.2">
      <c r="A1102" s="987" t="s">
        <v>19</v>
      </c>
      <c r="B1102" s="988" t="s">
        <v>13</v>
      </c>
      <c r="C1102" s="1265"/>
      <c r="D1102" s="1265"/>
      <c r="E1102" s="1262"/>
      <c r="F1102" s="1262"/>
      <c r="G1102" s="362" t="s">
        <v>237</v>
      </c>
      <c r="H1102" s="362" t="s">
        <v>238</v>
      </c>
      <c r="I1102" s="962" t="s">
        <v>239</v>
      </c>
      <c r="J1102" s="967">
        <v>1</v>
      </c>
      <c r="K1102" s="1060">
        <v>45231</v>
      </c>
      <c r="L1102" s="1060">
        <v>45747</v>
      </c>
      <c r="M1102" s="964">
        <f t="shared" si="36"/>
        <v>73.714285714285708</v>
      </c>
      <c r="N1102" s="1058">
        <v>0</v>
      </c>
      <c r="O1102" s="962" t="s">
        <v>1265</v>
      </c>
      <c r="P1102" s="364">
        <f t="shared" si="37"/>
        <v>0</v>
      </c>
      <c r="Q1102" s="965" t="str">
        <f>IF(ISNUMBER(P1102),IF(P1102=100%,"CUMPLIDA",IF(AND(ISNUMBER(L1102),ISNUMBER(CGR!$P$4)), IF(L1102&lt;CGR!$P$4,"INCUMPLIDA","PROCESO"), "VERIFICAR FECHA")),"SIN VALOR AVANCE")</f>
        <v>PROCESO</v>
      </c>
    </row>
    <row r="1103" spans="1:17" ht="255.75" x14ac:dyDescent="0.2">
      <c r="A1103" s="987" t="s">
        <v>19</v>
      </c>
      <c r="B1103" s="988" t="s">
        <v>13</v>
      </c>
      <c r="C1103" s="1265"/>
      <c r="D1103" s="1265"/>
      <c r="E1103" s="1262"/>
      <c r="F1103" s="1262"/>
      <c r="G1103" s="362" t="s">
        <v>104</v>
      </c>
      <c r="H1103" s="362" t="s">
        <v>104</v>
      </c>
      <c r="I1103" s="962" t="s">
        <v>247</v>
      </c>
      <c r="J1103" s="967">
        <v>1</v>
      </c>
      <c r="K1103" s="1060">
        <v>45323</v>
      </c>
      <c r="L1103" s="1060">
        <v>45747</v>
      </c>
      <c r="M1103" s="964">
        <f t="shared" si="36"/>
        <v>60.571428571428569</v>
      </c>
      <c r="N1103" s="1058">
        <v>0</v>
      </c>
      <c r="O1103" s="962" t="s">
        <v>1275</v>
      </c>
      <c r="P1103" s="364">
        <f t="shared" si="37"/>
        <v>0</v>
      </c>
      <c r="Q1103" s="965" t="str">
        <f>IF(ISNUMBER(P1103),IF(P1103=100%,"CUMPLIDA",IF(AND(ISNUMBER(L1103),ISNUMBER(CGR!$P$4)), IF(L1103&lt;CGR!$P$4,"INCUMPLIDA","PROCESO"), "VERIFICAR FECHA")),"SIN VALOR AVANCE")</f>
        <v>PROCESO</v>
      </c>
    </row>
    <row r="1104" spans="1:17" ht="135.75" x14ac:dyDescent="0.2">
      <c r="A1104" s="987" t="s">
        <v>19</v>
      </c>
      <c r="B1104" s="988" t="s">
        <v>13</v>
      </c>
      <c r="C1104" s="1265"/>
      <c r="D1104" s="1265"/>
      <c r="E1104" s="1262"/>
      <c r="F1104" s="1262"/>
      <c r="G1104" s="362" t="s">
        <v>806</v>
      </c>
      <c r="H1104" s="362" t="s">
        <v>806</v>
      </c>
      <c r="I1104" s="962" t="s">
        <v>107</v>
      </c>
      <c r="J1104" s="967">
        <v>1</v>
      </c>
      <c r="K1104" s="1060">
        <v>45231</v>
      </c>
      <c r="L1104" s="1060">
        <v>45747</v>
      </c>
      <c r="M1104" s="964">
        <f t="shared" si="36"/>
        <v>73.714285714285708</v>
      </c>
      <c r="N1104" s="1058">
        <v>0</v>
      </c>
      <c r="O1104" s="1011" t="s">
        <v>1276</v>
      </c>
      <c r="P1104" s="364">
        <f t="shared" si="37"/>
        <v>0</v>
      </c>
      <c r="Q1104" s="965" t="str">
        <f>IF(ISNUMBER(P1104),IF(P1104=100%,"CUMPLIDA",IF(AND(ISNUMBER(L1104),ISNUMBER(CGR!$P$4)), IF(L1104&lt;CGR!$P$4,"INCUMPLIDA","PROCESO"), "VERIFICAR FECHA")),"SIN VALOR AVANCE")</f>
        <v>PROCESO</v>
      </c>
    </row>
    <row r="1105" spans="1:17" ht="375.75" x14ac:dyDescent="0.2">
      <c r="A1105" s="987" t="s">
        <v>19</v>
      </c>
      <c r="B1105" s="988" t="s">
        <v>13</v>
      </c>
      <c r="C1105" s="1265"/>
      <c r="D1105" s="1265"/>
      <c r="E1105" s="1262"/>
      <c r="F1105" s="1262"/>
      <c r="G1105" s="362" t="s">
        <v>807</v>
      </c>
      <c r="H1105" s="362" t="s">
        <v>807</v>
      </c>
      <c r="I1105" s="962" t="s">
        <v>531</v>
      </c>
      <c r="J1105" s="967">
        <v>1</v>
      </c>
      <c r="K1105" s="1060">
        <v>45231</v>
      </c>
      <c r="L1105" s="1060">
        <v>45808</v>
      </c>
      <c r="M1105" s="964">
        <f t="shared" si="36"/>
        <v>82.428571428571431</v>
      </c>
      <c r="N1105" s="1058">
        <v>0</v>
      </c>
      <c r="O1105" s="1011" t="s">
        <v>1270</v>
      </c>
      <c r="P1105" s="364">
        <f t="shared" si="37"/>
        <v>0</v>
      </c>
      <c r="Q1105" s="965" t="str">
        <f>IF(ISNUMBER(P1105),IF(P1105=100%,"CUMPLIDA",IF(AND(ISNUMBER(L1105),ISNUMBER(CGR!$P$4)), IF(L1105&lt;CGR!$P$4,"INCUMPLIDA","PROCESO"), "VERIFICAR FECHA")),"SIN VALOR AVANCE")</f>
        <v>PROCESO</v>
      </c>
    </row>
    <row r="1106" spans="1:17" ht="135.75" x14ac:dyDescent="0.2">
      <c r="A1106" s="987" t="s">
        <v>19</v>
      </c>
      <c r="B1106" s="988" t="s">
        <v>13</v>
      </c>
      <c r="C1106" s="1265"/>
      <c r="D1106" s="1265"/>
      <c r="E1106" s="1262"/>
      <c r="F1106" s="1262"/>
      <c r="G1106" s="362" t="s">
        <v>110</v>
      </c>
      <c r="H1106" s="362" t="s">
        <v>111</v>
      </c>
      <c r="I1106" s="962" t="s">
        <v>112</v>
      </c>
      <c r="J1106" s="967">
        <v>8</v>
      </c>
      <c r="K1106" s="1060">
        <v>45809</v>
      </c>
      <c r="L1106" s="1060">
        <v>46568</v>
      </c>
      <c r="M1106" s="964">
        <f t="shared" si="36"/>
        <v>108.42857142857143</v>
      </c>
      <c r="N1106" s="1058">
        <v>0</v>
      </c>
      <c r="O1106" s="1011" t="s">
        <v>1276</v>
      </c>
      <c r="P1106" s="364">
        <f t="shared" si="37"/>
        <v>0</v>
      </c>
      <c r="Q1106" s="965" t="str">
        <f>IF(ISNUMBER(P1106),IF(P1106=100%,"CUMPLIDA",IF(AND(ISNUMBER(L1106),ISNUMBER(CGR!$P$4)), IF(L1106&lt;CGR!$P$4,"INCUMPLIDA","PROCESO"), "VERIFICAR FECHA")),"SIN VALOR AVANCE")</f>
        <v>PROCESO</v>
      </c>
    </row>
    <row r="1107" spans="1:17" ht="240.75" x14ac:dyDescent="0.2">
      <c r="A1107" s="987" t="s">
        <v>19</v>
      </c>
      <c r="B1107" s="988" t="s">
        <v>13</v>
      </c>
      <c r="C1107" s="1265"/>
      <c r="D1107" s="1265"/>
      <c r="E1107" s="1262"/>
      <c r="F1107" s="1262"/>
      <c r="G1107" s="362" t="s">
        <v>114</v>
      </c>
      <c r="H1107" s="362" t="s">
        <v>115</v>
      </c>
      <c r="I1107" s="962" t="s">
        <v>116</v>
      </c>
      <c r="J1107" s="967">
        <v>1</v>
      </c>
      <c r="K1107" s="1060">
        <v>45809</v>
      </c>
      <c r="L1107" s="1060">
        <v>46568</v>
      </c>
      <c r="M1107" s="964">
        <f t="shared" si="36"/>
        <v>108.42857142857143</v>
      </c>
      <c r="N1107" s="1058">
        <v>0</v>
      </c>
      <c r="O1107" s="1011" t="s">
        <v>1277</v>
      </c>
      <c r="P1107" s="364">
        <f t="shared" si="37"/>
        <v>0</v>
      </c>
      <c r="Q1107" s="965" t="str">
        <f>IF(ISNUMBER(P1107),IF(P1107=100%,"CUMPLIDA",IF(AND(ISNUMBER(L1107),ISNUMBER(CGR!$P$4)), IF(L1107&lt;CGR!$P$4,"INCUMPLIDA","PROCESO"), "VERIFICAR FECHA")),"SIN VALOR AVANCE")</f>
        <v>PROCESO</v>
      </c>
    </row>
    <row r="1108" spans="1:17" ht="375.75" x14ac:dyDescent="0.2">
      <c r="A1108" s="987" t="s">
        <v>19</v>
      </c>
      <c r="B1108" s="988" t="s">
        <v>13</v>
      </c>
      <c r="C1108" s="1265"/>
      <c r="D1108" s="1265"/>
      <c r="E1108" s="1262"/>
      <c r="F1108" s="1262"/>
      <c r="G1108" s="362" t="s">
        <v>117</v>
      </c>
      <c r="H1108" s="362" t="s">
        <v>118</v>
      </c>
      <c r="I1108" s="962" t="s">
        <v>119</v>
      </c>
      <c r="J1108" s="967">
        <v>2</v>
      </c>
      <c r="K1108" s="1060">
        <v>45809</v>
      </c>
      <c r="L1108" s="1060">
        <v>46568</v>
      </c>
      <c r="M1108" s="964">
        <f t="shared" si="36"/>
        <v>108.42857142857143</v>
      </c>
      <c r="N1108" s="1058">
        <v>0</v>
      </c>
      <c r="O1108" s="1011" t="s">
        <v>1270</v>
      </c>
      <c r="P1108" s="364">
        <f t="shared" si="37"/>
        <v>0</v>
      </c>
      <c r="Q1108" s="965" t="str">
        <f>IF(ISNUMBER(P1108),IF(P1108=100%,"CUMPLIDA",IF(AND(ISNUMBER(L1108),ISNUMBER(CGR!$P$4)), IF(L1108&lt;CGR!$P$4,"INCUMPLIDA","PROCESO"), "VERIFICAR FECHA")),"SIN VALOR AVANCE")</f>
        <v>PROCESO</v>
      </c>
    </row>
    <row r="1109" spans="1:17" ht="330.75" x14ac:dyDescent="0.2">
      <c r="A1109" s="987" t="s">
        <v>19</v>
      </c>
      <c r="B1109" s="988" t="s">
        <v>13</v>
      </c>
      <c r="C1109" s="1265"/>
      <c r="D1109" s="1265"/>
      <c r="E1109" s="1262"/>
      <c r="F1109" s="1262"/>
      <c r="G1109" s="362" t="s">
        <v>1278</v>
      </c>
      <c r="H1109" s="362" t="s">
        <v>1279</v>
      </c>
      <c r="I1109" s="962" t="s">
        <v>1280</v>
      </c>
      <c r="J1109" s="1010">
        <v>1</v>
      </c>
      <c r="K1109" s="1057">
        <v>45474</v>
      </c>
      <c r="L1109" s="1057">
        <v>45716</v>
      </c>
      <c r="M1109" s="964">
        <f t="shared" si="36"/>
        <v>34.571428571428569</v>
      </c>
      <c r="N1109" s="1074">
        <v>1</v>
      </c>
      <c r="O1109" s="1011" t="s">
        <v>1281</v>
      </c>
      <c r="P1109" s="364">
        <f t="shared" si="37"/>
        <v>1</v>
      </c>
      <c r="Q1109" s="965" t="str">
        <f>IF(ISNUMBER(P1109),IF(P1109=100%,"CUMPLIDA",IF(AND(ISNUMBER(L1109),ISNUMBER(CGR!$P$4)), IF(L1109&lt;CGR!$P$4,"INCUMPLIDA","PROCESO"), "VERIFICAR FECHA")),"SIN VALOR AVANCE")</f>
        <v>CUMPLIDA</v>
      </c>
    </row>
    <row r="1110" spans="1:17" ht="120.75" customHeight="1" x14ac:dyDescent="0.2">
      <c r="A1110" s="987" t="s">
        <v>19</v>
      </c>
      <c r="B1110" s="988" t="s">
        <v>13</v>
      </c>
      <c r="C1110" s="1265" t="s">
        <v>473</v>
      </c>
      <c r="D1110" s="1265" t="s">
        <v>1060</v>
      </c>
      <c r="E1110" s="1262" t="s">
        <v>1282</v>
      </c>
      <c r="F1110" s="1262" t="s">
        <v>1283</v>
      </c>
      <c r="G1110" s="362" t="s">
        <v>1284</v>
      </c>
      <c r="H1110" s="362" t="s">
        <v>1285</v>
      </c>
      <c r="I1110" s="962" t="s">
        <v>1286</v>
      </c>
      <c r="J1110" s="963">
        <v>3</v>
      </c>
      <c r="K1110" s="530">
        <v>45474</v>
      </c>
      <c r="L1110" s="530">
        <v>45565</v>
      </c>
      <c r="M1110" s="964">
        <f>(L1110-K1110)/7</f>
        <v>13</v>
      </c>
      <c r="N1110" s="1058">
        <v>3</v>
      </c>
      <c r="O1110" s="962" t="s">
        <v>1287</v>
      </c>
      <c r="P1110" s="364">
        <f t="shared" si="37"/>
        <v>1</v>
      </c>
      <c r="Q1110" s="965" t="str">
        <f>IF(ISNUMBER(P1110),IF(P1110=100%,"CUMPLIDA",IF(AND(ISNUMBER(L1110),ISNUMBER(CGR!$P$4)), IF(L1110&lt;CGR!$P$4,"INCUMPLIDA","PROCESO"), "VERIFICAR FECHA")),"SIN VALOR AVANCE")</f>
        <v>CUMPLIDA</v>
      </c>
    </row>
    <row r="1111" spans="1:17" ht="135.75" x14ac:dyDescent="0.2">
      <c r="A1111" s="987" t="s">
        <v>19</v>
      </c>
      <c r="B1111" s="988" t="s">
        <v>13</v>
      </c>
      <c r="C1111" s="1265"/>
      <c r="D1111" s="1265"/>
      <c r="E1111" s="1262"/>
      <c r="F1111" s="1262"/>
      <c r="G1111" s="362" t="s">
        <v>1288</v>
      </c>
      <c r="H1111" s="362" t="s">
        <v>1289</v>
      </c>
      <c r="I1111" s="962" t="s">
        <v>1290</v>
      </c>
      <c r="J1111" s="963">
        <v>4</v>
      </c>
      <c r="K1111" s="530">
        <v>45505</v>
      </c>
      <c r="L1111" s="530">
        <v>45716</v>
      </c>
      <c r="M1111" s="964">
        <f>(L1111-K1111)/7</f>
        <v>30.142857142857142</v>
      </c>
      <c r="N1111" s="1058">
        <v>0</v>
      </c>
      <c r="O1111" s="962" t="s">
        <v>1291</v>
      </c>
      <c r="P1111" s="364">
        <f t="shared" si="37"/>
        <v>0</v>
      </c>
      <c r="Q1111" s="965" t="str">
        <f>IF(ISNUMBER(P1111),IF(P1111=100%,"CUMPLIDA",IF(AND(ISNUMBER(L1111),ISNUMBER(CGR!$P$4)), IF(L1111&lt;CGR!$P$4,"INCUMPLIDA","PROCESO"), "VERIFICAR FECHA")),"SIN VALOR AVANCE")</f>
        <v>PROCESO</v>
      </c>
    </row>
    <row r="1112" spans="1:17" ht="120" customHeight="1" x14ac:dyDescent="0.2">
      <c r="A1112" s="987" t="s">
        <v>19</v>
      </c>
      <c r="B1112" s="988" t="s">
        <v>13</v>
      </c>
      <c r="C1112" s="1265"/>
      <c r="D1112" s="1265"/>
      <c r="E1112" s="1262"/>
      <c r="F1112" s="1262"/>
      <c r="G1112" s="1262" t="s">
        <v>1292</v>
      </c>
      <c r="H1112" s="362" t="s">
        <v>1293</v>
      </c>
      <c r="I1112" s="962" t="s">
        <v>1294</v>
      </c>
      <c r="J1112" s="963">
        <v>12</v>
      </c>
      <c r="K1112" s="530">
        <v>45474</v>
      </c>
      <c r="L1112" s="530">
        <v>45838</v>
      </c>
      <c r="M1112" s="964">
        <f>(L1112-K1112)/7</f>
        <v>52</v>
      </c>
      <c r="N1112" s="1058">
        <v>5</v>
      </c>
      <c r="O1112" s="962" t="s">
        <v>1295</v>
      </c>
      <c r="P1112" s="364">
        <f t="shared" si="37"/>
        <v>0.41666666666666669</v>
      </c>
      <c r="Q1112" s="965" t="str">
        <f>IF(ISNUMBER(P1112),IF(P1112=100%,"CUMPLIDA",IF(AND(ISNUMBER(L1112),ISNUMBER(CGR!$P$4)), IF(L1112&lt;CGR!$P$4,"INCUMPLIDA","PROCESO"), "VERIFICAR FECHA")),"SIN VALOR AVANCE")</f>
        <v>PROCESO</v>
      </c>
    </row>
    <row r="1113" spans="1:17" ht="135" x14ac:dyDescent="0.2">
      <c r="A1113" s="987" t="s">
        <v>19</v>
      </c>
      <c r="B1113" s="988" t="s">
        <v>13</v>
      </c>
      <c r="C1113" s="1265"/>
      <c r="D1113" s="1265"/>
      <c r="E1113" s="1262"/>
      <c r="F1113" s="1262"/>
      <c r="G1113" s="1262"/>
      <c r="H1113" s="362" t="s">
        <v>1296</v>
      </c>
      <c r="I1113" s="962" t="s">
        <v>1297</v>
      </c>
      <c r="J1113" s="963">
        <v>6</v>
      </c>
      <c r="K1113" s="530">
        <v>45566</v>
      </c>
      <c r="L1113" s="530">
        <v>45930</v>
      </c>
      <c r="M1113" s="964">
        <f>(L1113-K1113)/7</f>
        <v>52</v>
      </c>
      <c r="N1113" s="1058">
        <v>2</v>
      </c>
      <c r="O1113" s="962" t="s">
        <v>1295</v>
      </c>
      <c r="P1113" s="364">
        <f t="shared" si="37"/>
        <v>0.33333333333333331</v>
      </c>
      <c r="Q1113" s="965" t="str">
        <f>IF(ISNUMBER(P1113),IF(P1113=100%,"CUMPLIDA",IF(AND(ISNUMBER(L1113),ISNUMBER(CGR!$P$4)), IF(L1113&lt;CGR!$P$4,"INCUMPLIDA","PROCESO"), "VERIFICAR FECHA")),"SIN VALOR AVANCE")</f>
        <v>PROCESO</v>
      </c>
    </row>
    <row r="1114" spans="1:17" ht="120" x14ac:dyDescent="0.2">
      <c r="A1114" s="987" t="s">
        <v>19</v>
      </c>
      <c r="B1114" s="988" t="s">
        <v>13</v>
      </c>
      <c r="C1114" s="1265"/>
      <c r="D1114" s="1265"/>
      <c r="E1114" s="1262"/>
      <c r="F1114" s="1262"/>
      <c r="G1114" s="1262"/>
      <c r="H1114" s="362" t="s">
        <v>1298</v>
      </c>
      <c r="I1114" s="962" t="s">
        <v>1297</v>
      </c>
      <c r="J1114" s="963">
        <v>6</v>
      </c>
      <c r="K1114" s="530">
        <v>45566</v>
      </c>
      <c r="L1114" s="530">
        <v>45930</v>
      </c>
      <c r="M1114" s="964">
        <f>(L1114-K1114)/7</f>
        <v>52</v>
      </c>
      <c r="N1114" s="1058">
        <v>2</v>
      </c>
      <c r="O1114" s="962" t="s">
        <v>1295</v>
      </c>
      <c r="P1114" s="364">
        <f t="shared" si="37"/>
        <v>0.33333333333333331</v>
      </c>
      <c r="Q1114" s="965" t="str">
        <f>IF(ISNUMBER(P1114),IF(P1114=100%,"CUMPLIDA",IF(AND(ISNUMBER(L1114),ISNUMBER(CGR!$P$4)), IF(L1114&lt;CGR!$P$4,"INCUMPLIDA","PROCESO"), "VERIFICAR FECHA")),"SIN VALOR AVANCE")</f>
        <v>PROCESO</v>
      </c>
    </row>
    <row r="1115" spans="1:17" ht="156.75" customHeight="1" x14ac:dyDescent="0.2">
      <c r="A1115" s="987" t="s">
        <v>19</v>
      </c>
      <c r="B1115" s="988" t="s">
        <v>13</v>
      </c>
      <c r="C1115" s="1263" t="s">
        <v>1299</v>
      </c>
      <c r="D1115" s="1264" t="s">
        <v>1300</v>
      </c>
      <c r="E1115" s="1272" t="s">
        <v>1301</v>
      </c>
      <c r="F1115" s="1272" t="s">
        <v>1302</v>
      </c>
      <c r="G1115" s="968" t="s">
        <v>1303</v>
      </c>
      <c r="H1115" s="968" t="s">
        <v>1304</v>
      </c>
      <c r="I1115" s="969" t="s">
        <v>1305</v>
      </c>
      <c r="J1115" s="970">
        <v>1</v>
      </c>
      <c r="K1115" s="1077">
        <v>45672</v>
      </c>
      <c r="L1115" s="1078">
        <v>45748</v>
      </c>
      <c r="M1115" s="971">
        <v>10.857142857142858</v>
      </c>
      <c r="N1115" s="974">
        <v>0</v>
      </c>
      <c r="O1115" s="972" t="s">
        <v>1306</v>
      </c>
      <c r="P1115" s="364">
        <f t="shared" si="37"/>
        <v>0</v>
      </c>
      <c r="Q1115" s="965" t="str">
        <f>IF(ISNUMBER(P1115),IF(P1115=100%,"CUMPLIDA",IF(AND(ISNUMBER(L1115),ISNUMBER(CGR!$P$4)), IF(L1115&lt;CGR!$P$4,"INCUMPLIDA","PROCESO"), "VERIFICAR FECHA")),"SIN VALOR AVANCE")</f>
        <v>PROCESO</v>
      </c>
    </row>
    <row r="1116" spans="1:17" ht="142.5" customHeight="1" x14ac:dyDescent="0.2">
      <c r="A1116" s="987" t="s">
        <v>19</v>
      </c>
      <c r="B1116" s="988" t="s">
        <v>13</v>
      </c>
      <c r="C1116" s="1263"/>
      <c r="D1116" s="1264"/>
      <c r="E1116" s="1272"/>
      <c r="F1116" s="1272" t="s">
        <v>1302</v>
      </c>
      <c r="G1116" s="968" t="s">
        <v>1307</v>
      </c>
      <c r="H1116" s="968" t="s">
        <v>1308</v>
      </c>
      <c r="I1116" s="969" t="s">
        <v>1309</v>
      </c>
      <c r="J1116" s="970">
        <v>2</v>
      </c>
      <c r="K1116" s="1077">
        <v>45672</v>
      </c>
      <c r="L1116" s="1077">
        <v>46037</v>
      </c>
      <c r="M1116" s="973">
        <v>52.142857142857146</v>
      </c>
      <c r="N1116" s="974">
        <v>0</v>
      </c>
      <c r="O1116" s="972" t="s">
        <v>1306</v>
      </c>
      <c r="P1116" s="364">
        <f t="shared" si="37"/>
        <v>0</v>
      </c>
      <c r="Q1116" s="965" t="str">
        <f>IF(ISNUMBER(P1116),IF(P1116=100%,"CUMPLIDA",IF(AND(ISNUMBER(L1116),ISNUMBER(CGR!$P$4)), IF(L1116&lt;CGR!$P$4,"INCUMPLIDA","PROCESO"), "VERIFICAR FECHA")),"SIN VALOR AVANCE")</f>
        <v>PROCESO</v>
      </c>
    </row>
    <row r="1117" spans="1:17" ht="85.5" customHeight="1" x14ac:dyDescent="0.2">
      <c r="A1117" s="987" t="s">
        <v>19</v>
      </c>
      <c r="B1117" s="988" t="s">
        <v>13</v>
      </c>
      <c r="C1117" s="1263"/>
      <c r="D1117" s="1264"/>
      <c r="E1117" s="1272"/>
      <c r="F1117" s="1272" t="s">
        <v>1302</v>
      </c>
      <c r="G1117" s="975" t="s">
        <v>1310</v>
      </c>
      <c r="H1117" s="975" t="s">
        <v>1310</v>
      </c>
      <c r="I1117" s="969" t="s">
        <v>1311</v>
      </c>
      <c r="J1117" s="976">
        <v>1</v>
      </c>
      <c r="K1117" s="1077">
        <v>45691</v>
      </c>
      <c r="L1117" s="1077">
        <v>46055</v>
      </c>
      <c r="M1117" s="973">
        <v>52</v>
      </c>
      <c r="N1117" s="977">
        <v>0</v>
      </c>
      <c r="O1117" s="972" t="s">
        <v>1312</v>
      </c>
      <c r="P1117" s="364">
        <f t="shared" si="37"/>
        <v>0</v>
      </c>
      <c r="Q1117" s="965" t="str">
        <f>IF(ISNUMBER(P1117),IF(P1117=100%,"CUMPLIDA",IF(AND(ISNUMBER(L1117),ISNUMBER(CGR!$P$4)), IF(L1117&lt;CGR!$P$4,"INCUMPLIDA","PROCESO"), "VERIFICAR FECHA")),"SIN VALOR AVANCE")</f>
        <v>PROCESO</v>
      </c>
    </row>
    <row r="1118" spans="1:17" ht="156.75" customHeight="1" x14ac:dyDescent="0.2">
      <c r="A1118" s="987" t="s">
        <v>19</v>
      </c>
      <c r="B1118" s="988" t="s">
        <v>13</v>
      </c>
      <c r="C1118" s="1263" t="s">
        <v>1299</v>
      </c>
      <c r="D1118" s="1264" t="s">
        <v>1300</v>
      </c>
      <c r="E1118" s="1262" t="s">
        <v>1313</v>
      </c>
      <c r="F1118" s="1262" t="s">
        <v>1314</v>
      </c>
      <c r="G1118" s="978" t="s">
        <v>1315</v>
      </c>
      <c r="H1118" s="978" t="s">
        <v>1316</v>
      </c>
      <c r="I1118" s="979" t="s">
        <v>1317</v>
      </c>
      <c r="J1118" s="980">
        <v>2</v>
      </c>
      <c r="K1118" s="1077">
        <v>45691</v>
      </c>
      <c r="L1118" s="1077">
        <v>46055</v>
      </c>
      <c r="M1118" s="973">
        <v>52</v>
      </c>
      <c r="N1118" s="974">
        <v>0</v>
      </c>
      <c r="O1118" s="972" t="s">
        <v>1318</v>
      </c>
      <c r="P1118" s="364">
        <f t="shared" si="37"/>
        <v>0</v>
      </c>
      <c r="Q1118" s="965" t="str">
        <f>IF(ISNUMBER(P1118),IF(P1118=100%,"CUMPLIDA",IF(AND(ISNUMBER(L1118),ISNUMBER(CGR!$P$4)), IF(L1118&lt;CGR!$P$4,"INCUMPLIDA","PROCESO"), "VERIFICAR FECHA")),"SIN VALOR AVANCE")</f>
        <v>PROCESO</v>
      </c>
    </row>
    <row r="1119" spans="1:17" ht="99.75" customHeight="1" x14ac:dyDescent="0.2">
      <c r="A1119" s="987" t="s">
        <v>19</v>
      </c>
      <c r="B1119" s="988" t="s">
        <v>13</v>
      </c>
      <c r="C1119" s="1263"/>
      <c r="D1119" s="1264"/>
      <c r="E1119" s="1262"/>
      <c r="F1119" s="1262" t="s">
        <v>1314</v>
      </c>
      <c r="G1119" s="978" t="s">
        <v>1319</v>
      </c>
      <c r="H1119" s="978" t="s">
        <v>1319</v>
      </c>
      <c r="I1119" s="981" t="s">
        <v>1320</v>
      </c>
      <c r="J1119" s="970">
        <v>1</v>
      </c>
      <c r="K1119" s="1077">
        <v>45691</v>
      </c>
      <c r="L1119" s="1077">
        <v>45869</v>
      </c>
      <c r="M1119" s="971">
        <v>25.428571428571427</v>
      </c>
      <c r="N1119" s="974">
        <v>0</v>
      </c>
      <c r="O1119" s="972" t="s">
        <v>1321</v>
      </c>
      <c r="P1119" s="364">
        <f t="shared" si="37"/>
        <v>0</v>
      </c>
      <c r="Q1119" s="965" t="str">
        <f>IF(ISNUMBER(P1119),IF(P1119=100%,"CUMPLIDA",IF(AND(ISNUMBER(L1119),ISNUMBER(CGR!$P$4)), IF(L1119&lt;CGR!$P$4,"INCUMPLIDA","PROCESO"), "VERIFICAR FECHA")),"SIN VALOR AVANCE")</f>
        <v>PROCESO</v>
      </c>
    </row>
    <row r="1120" spans="1:17" ht="171" customHeight="1" x14ac:dyDescent="0.2">
      <c r="A1120" s="987" t="s">
        <v>19</v>
      </c>
      <c r="B1120" s="988" t="s">
        <v>13</v>
      </c>
      <c r="C1120" s="1263"/>
      <c r="D1120" s="1264"/>
      <c r="E1120" s="1262"/>
      <c r="F1120" s="1262" t="s">
        <v>1314</v>
      </c>
      <c r="G1120" s="1318" t="s">
        <v>1322</v>
      </c>
      <c r="H1120" s="968" t="s">
        <v>1323</v>
      </c>
      <c r="I1120" s="969" t="s">
        <v>1324</v>
      </c>
      <c r="J1120" s="970">
        <v>1</v>
      </c>
      <c r="K1120" s="1078">
        <v>45691</v>
      </c>
      <c r="L1120" s="1078">
        <v>46055</v>
      </c>
      <c r="M1120" s="971">
        <v>52</v>
      </c>
      <c r="N1120" s="974">
        <v>0</v>
      </c>
      <c r="O1120" s="972" t="s">
        <v>1325</v>
      </c>
      <c r="P1120" s="364">
        <f t="shared" si="37"/>
        <v>0</v>
      </c>
      <c r="Q1120" s="965" t="str">
        <f>IF(ISNUMBER(P1120),IF(P1120=100%,"CUMPLIDA",IF(AND(ISNUMBER(L1120),ISNUMBER(CGR!$P$4)), IF(L1120&lt;CGR!$P$4,"INCUMPLIDA","PROCESO"), "VERIFICAR FECHA")),"SIN VALOR AVANCE")</f>
        <v>PROCESO</v>
      </c>
    </row>
    <row r="1121" spans="1:17" ht="171" customHeight="1" x14ac:dyDescent="0.2">
      <c r="A1121" s="987" t="s">
        <v>19</v>
      </c>
      <c r="B1121" s="988" t="s">
        <v>13</v>
      </c>
      <c r="C1121" s="1263"/>
      <c r="D1121" s="1264"/>
      <c r="E1121" s="1262"/>
      <c r="F1121" s="1262" t="s">
        <v>1314</v>
      </c>
      <c r="G1121" s="1318"/>
      <c r="H1121" s="968" t="s">
        <v>1326</v>
      </c>
      <c r="I1121" s="969" t="s">
        <v>1327</v>
      </c>
      <c r="J1121" s="970">
        <v>8</v>
      </c>
      <c r="K1121" s="1078">
        <v>45689</v>
      </c>
      <c r="L1121" s="1078">
        <v>46054</v>
      </c>
      <c r="M1121" s="973">
        <v>52.142857142857146</v>
      </c>
      <c r="N1121" s="974">
        <v>0</v>
      </c>
      <c r="O1121" s="972" t="s">
        <v>1325</v>
      </c>
      <c r="P1121" s="364">
        <f t="shared" si="37"/>
        <v>0</v>
      </c>
      <c r="Q1121" s="965" t="str">
        <f>IF(ISNUMBER(P1121),IF(P1121=100%,"CUMPLIDA",IF(AND(ISNUMBER(L1121),ISNUMBER(CGR!$P$4)), IF(L1121&lt;CGR!$P$4,"INCUMPLIDA","PROCESO"), "VERIFICAR FECHA")),"SIN VALOR AVANCE")</f>
        <v>PROCESO</v>
      </c>
    </row>
    <row r="1122" spans="1:17" ht="185.25" customHeight="1" x14ac:dyDescent="0.2">
      <c r="A1122" s="987" t="s">
        <v>19</v>
      </c>
      <c r="B1122" s="988" t="s">
        <v>13</v>
      </c>
      <c r="C1122" s="1263" t="s">
        <v>1299</v>
      </c>
      <c r="D1122" s="1264" t="s">
        <v>1300</v>
      </c>
      <c r="E1122" s="1262" t="s">
        <v>1328</v>
      </c>
      <c r="F1122" s="1262" t="s">
        <v>1329</v>
      </c>
      <c r="G1122" s="978" t="s">
        <v>1315</v>
      </c>
      <c r="H1122" s="978" t="s">
        <v>1316</v>
      </c>
      <c r="I1122" s="982" t="s">
        <v>1317</v>
      </c>
      <c r="J1122" s="980">
        <v>2</v>
      </c>
      <c r="K1122" s="1077">
        <v>45691</v>
      </c>
      <c r="L1122" s="1077">
        <v>46055</v>
      </c>
      <c r="M1122" s="973">
        <v>52</v>
      </c>
      <c r="N1122" s="974">
        <v>0</v>
      </c>
      <c r="O1122" s="972" t="s">
        <v>1330</v>
      </c>
      <c r="P1122" s="364">
        <f t="shared" si="37"/>
        <v>0</v>
      </c>
      <c r="Q1122" s="965" t="str">
        <f>IF(ISNUMBER(P1122),IF(P1122=100%,"CUMPLIDA",IF(AND(ISNUMBER(L1122),ISNUMBER(CGR!$P$4)), IF(L1122&lt;CGR!$P$4,"INCUMPLIDA","PROCESO"), "VERIFICAR FECHA")),"SIN VALOR AVANCE")</f>
        <v>PROCESO</v>
      </c>
    </row>
    <row r="1123" spans="1:17" ht="99.75" customHeight="1" x14ac:dyDescent="0.2">
      <c r="A1123" s="987" t="s">
        <v>19</v>
      </c>
      <c r="B1123" s="988" t="s">
        <v>13</v>
      </c>
      <c r="C1123" s="1263"/>
      <c r="D1123" s="1264"/>
      <c r="E1123" s="1262"/>
      <c r="F1123" s="1262" t="s">
        <v>1329</v>
      </c>
      <c r="G1123" s="978" t="s">
        <v>1319</v>
      </c>
      <c r="H1123" s="978" t="s">
        <v>1319</v>
      </c>
      <c r="I1123" s="982" t="s">
        <v>1320</v>
      </c>
      <c r="J1123" s="970">
        <v>1</v>
      </c>
      <c r="K1123" s="1077">
        <v>45691</v>
      </c>
      <c r="L1123" s="1077">
        <v>45869</v>
      </c>
      <c r="M1123" s="971">
        <v>25.428571428571427</v>
      </c>
      <c r="N1123" s="974">
        <v>0</v>
      </c>
      <c r="O1123" s="972" t="s">
        <v>1331</v>
      </c>
      <c r="P1123" s="364">
        <f t="shared" si="37"/>
        <v>0</v>
      </c>
      <c r="Q1123" s="965" t="str">
        <f>IF(ISNUMBER(P1123),IF(P1123=100%,"CUMPLIDA",IF(AND(ISNUMBER(L1123),ISNUMBER(CGR!$P$4)), IF(L1123&lt;CGR!$P$4,"INCUMPLIDA","PROCESO"), "VERIFICAR FECHA")),"SIN VALOR AVANCE")</f>
        <v>PROCESO</v>
      </c>
    </row>
    <row r="1124" spans="1:17" ht="199.5" x14ac:dyDescent="0.2">
      <c r="A1124" s="987" t="s">
        <v>19</v>
      </c>
      <c r="B1124" s="988" t="s">
        <v>13</v>
      </c>
      <c r="C1124" s="1263"/>
      <c r="D1124" s="1264"/>
      <c r="E1124" s="1262"/>
      <c r="F1124" s="1262" t="s">
        <v>1329</v>
      </c>
      <c r="G1124" s="975" t="s">
        <v>1332</v>
      </c>
      <c r="H1124" s="968" t="s">
        <v>1326</v>
      </c>
      <c r="I1124" s="969" t="s">
        <v>1327</v>
      </c>
      <c r="J1124" s="970">
        <v>8</v>
      </c>
      <c r="K1124" s="1078">
        <v>45691</v>
      </c>
      <c r="L1124" s="1078">
        <v>46055</v>
      </c>
      <c r="M1124" s="973">
        <v>52</v>
      </c>
      <c r="N1124" s="974">
        <v>0</v>
      </c>
      <c r="O1124" s="972" t="s">
        <v>1325</v>
      </c>
      <c r="P1124" s="364">
        <f t="shared" si="37"/>
        <v>0</v>
      </c>
      <c r="Q1124" s="965" t="str">
        <f>IF(ISNUMBER(P1124),IF(P1124=100%,"CUMPLIDA",IF(AND(ISNUMBER(L1124),ISNUMBER(CGR!$P$4)), IF(L1124&lt;CGR!$P$4,"INCUMPLIDA","PROCESO"), "VERIFICAR FECHA")),"SIN VALOR AVANCE")</f>
        <v>PROCESO</v>
      </c>
    </row>
    <row r="1125" spans="1:17" ht="85.5" customHeight="1" x14ac:dyDescent="0.2">
      <c r="A1125" s="987" t="s">
        <v>19</v>
      </c>
      <c r="B1125" s="988" t="s">
        <v>13</v>
      </c>
      <c r="C1125" s="1263"/>
      <c r="D1125" s="1264"/>
      <c r="E1125" s="1262"/>
      <c r="F1125" s="1262" t="s">
        <v>1329</v>
      </c>
      <c r="G1125" s="975" t="s">
        <v>1310</v>
      </c>
      <c r="H1125" s="975" t="s">
        <v>1333</v>
      </c>
      <c r="I1125" s="969" t="s">
        <v>1311</v>
      </c>
      <c r="J1125" s="976">
        <v>1</v>
      </c>
      <c r="K1125" s="1077">
        <v>45691</v>
      </c>
      <c r="L1125" s="1077">
        <v>46055</v>
      </c>
      <c r="M1125" s="973">
        <v>52</v>
      </c>
      <c r="N1125" s="977">
        <v>0</v>
      </c>
      <c r="O1125" s="972" t="s">
        <v>1312</v>
      </c>
      <c r="P1125" s="364">
        <f t="shared" si="37"/>
        <v>0</v>
      </c>
      <c r="Q1125" s="965" t="str">
        <f>IF(ISNUMBER(P1125),IF(P1125=100%,"CUMPLIDA",IF(AND(ISNUMBER(L1125),ISNUMBER(CGR!$P$4)), IF(L1125&lt;CGR!$P$4,"INCUMPLIDA","PROCESO"), "VERIFICAR FECHA")),"SIN VALOR AVANCE")</f>
        <v>PROCESO</v>
      </c>
    </row>
    <row r="1126" spans="1:17" ht="114" customHeight="1" x14ac:dyDescent="0.2">
      <c r="A1126" s="987" t="s">
        <v>19</v>
      </c>
      <c r="B1126" s="988" t="s">
        <v>13</v>
      </c>
      <c r="C1126" s="1263" t="s">
        <v>1299</v>
      </c>
      <c r="D1126" s="1264" t="s">
        <v>1300</v>
      </c>
      <c r="E1126" s="1262" t="s">
        <v>1334</v>
      </c>
      <c r="F1126" s="1281" t="s">
        <v>1335</v>
      </c>
      <c r="G1126" s="978" t="s">
        <v>1336</v>
      </c>
      <c r="H1126" s="978" t="s">
        <v>1336</v>
      </c>
      <c r="I1126" s="979" t="s">
        <v>1317</v>
      </c>
      <c r="J1126" s="983">
        <v>1</v>
      </c>
      <c r="K1126" s="1077">
        <v>45691</v>
      </c>
      <c r="L1126" s="1077">
        <v>45869</v>
      </c>
      <c r="M1126" s="973">
        <v>25.428571428571427</v>
      </c>
      <c r="N1126" s="977">
        <v>0</v>
      </c>
      <c r="O1126" s="972" t="s">
        <v>1337</v>
      </c>
      <c r="P1126" s="364">
        <f t="shared" si="37"/>
        <v>0</v>
      </c>
      <c r="Q1126" s="965" t="str">
        <f>IF(ISNUMBER(P1126),IF(P1126=100%,"CUMPLIDA",IF(AND(ISNUMBER(L1126),ISNUMBER(CGR!$P$4)), IF(L1126&lt;CGR!$P$4,"INCUMPLIDA","PROCESO"), "VERIFICAR FECHA")),"SIN VALOR AVANCE")</f>
        <v>PROCESO</v>
      </c>
    </row>
    <row r="1127" spans="1:17" ht="85.5" x14ac:dyDescent="0.2">
      <c r="A1127" s="987" t="s">
        <v>19</v>
      </c>
      <c r="B1127" s="988" t="s">
        <v>13</v>
      </c>
      <c r="C1127" s="1263"/>
      <c r="D1127" s="1264"/>
      <c r="E1127" s="1262"/>
      <c r="F1127" s="1281"/>
      <c r="G1127" s="978" t="s">
        <v>1319</v>
      </c>
      <c r="H1127" s="978" t="s">
        <v>1319</v>
      </c>
      <c r="I1127" s="981" t="s">
        <v>1320</v>
      </c>
      <c r="J1127" s="970">
        <v>1</v>
      </c>
      <c r="K1127" s="1077">
        <v>45691</v>
      </c>
      <c r="L1127" s="1077">
        <v>45869</v>
      </c>
      <c r="M1127" s="971">
        <v>25.428571428571427</v>
      </c>
      <c r="N1127" s="974">
        <v>0</v>
      </c>
      <c r="O1127" s="972" t="s">
        <v>1338</v>
      </c>
      <c r="P1127" s="364">
        <f t="shared" si="37"/>
        <v>0</v>
      </c>
      <c r="Q1127" s="965" t="str">
        <f>IF(ISNUMBER(P1127),IF(P1127=100%,"CUMPLIDA",IF(AND(ISNUMBER(L1127),ISNUMBER(CGR!$P$4)), IF(L1127&lt;CGR!$P$4,"INCUMPLIDA","PROCESO"), "VERIFICAR FECHA")),"SIN VALOR AVANCE")</f>
        <v>PROCESO</v>
      </c>
    </row>
    <row r="1128" spans="1:17" ht="185.25" customHeight="1" x14ac:dyDescent="0.2">
      <c r="A1128" s="987" t="s">
        <v>19</v>
      </c>
      <c r="B1128" s="988" t="s">
        <v>13</v>
      </c>
      <c r="C1128" s="1263" t="s">
        <v>1299</v>
      </c>
      <c r="D1128" s="1264" t="s">
        <v>1339</v>
      </c>
      <c r="E1128" s="1262" t="s">
        <v>1340</v>
      </c>
      <c r="F1128" s="1262" t="s">
        <v>1341</v>
      </c>
      <c r="G1128" s="978" t="s">
        <v>1315</v>
      </c>
      <c r="H1128" s="978" t="s">
        <v>1316</v>
      </c>
      <c r="I1128" s="979" t="s">
        <v>1317</v>
      </c>
      <c r="J1128" s="980">
        <v>2</v>
      </c>
      <c r="K1128" s="1077">
        <v>45691</v>
      </c>
      <c r="L1128" s="1077">
        <v>46055</v>
      </c>
      <c r="M1128" s="973">
        <v>52</v>
      </c>
      <c r="N1128" s="974">
        <v>0</v>
      </c>
      <c r="O1128" s="972" t="s">
        <v>1330</v>
      </c>
      <c r="P1128" s="364">
        <f t="shared" si="37"/>
        <v>0</v>
      </c>
      <c r="Q1128" s="965" t="str">
        <f>IF(ISNUMBER(P1128),IF(P1128=100%,"CUMPLIDA",IF(AND(ISNUMBER(L1128),ISNUMBER(CGR!$P$4)), IF(L1128&lt;CGR!$P$4,"INCUMPLIDA","PROCESO"), "VERIFICAR FECHA")),"SIN VALOR AVANCE")</f>
        <v>PROCESO</v>
      </c>
    </row>
    <row r="1129" spans="1:17" ht="171" x14ac:dyDescent="0.2">
      <c r="A1129" s="987" t="s">
        <v>19</v>
      </c>
      <c r="B1129" s="988" t="s">
        <v>13</v>
      </c>
      <c r="C1129" s="1263"/>
      <c r="D1129" s="1264"/>
      <c r="E1129" s="1262"/>
      <c r="F1129" s="1262" t="s">
        <v>1341</v>
      </c>
      <c r="G1129" s="978" t="s">
        <v>1319</v>
      </c>
      <c r="H1129" s="978" t="s">
        <v>1319</v>
      </c>
      <c r="I1129" s="981" t="s">
        <v>1320</v>
      </c>
      <c r="J1129" s="970">
        <v>1</v>
      </c>
      <c r="K1129" s="1077">
        <v>45691</v>
      </c>
      <c r="L1129" s="1077">
        <v>45869</v>
      </c>
      <c r="M1129" s="971">
        <v>25.428571428571427</v>
      </c>
      <c r="N1129" s="974">
        <v>0</v>
      </c>
      <c r="O1129" s="972" t="s">
        <v>1342</v>
      </c>
      <c r="P1129" s="364">
        <f t="shared" si="37"/>
        <v>0</v>
      </c>
      <c r="Q1129" s="965" t="str">
        <f>IF(ISNUMBER(P1129),IF(P1129=100%,"CUMPLIDA",IF(AND(ISNUMBER(L1129),ISNUMBER(CGR!$P$4)), IF(L1129&lt;CGR!$P$4,"INCUMPLIDA","PROCESO"), "VERIFICAR FECHA")),"SIN VALOR AVANCE")</f>
        <v>PROCESO</v>
      </c>
    </row>
    <row r="1130" spans="1:17" ht="199.5" x14ac:dyDescent="0.2">
      <c r="A1130" s="987" t="s">
        <v>19</v>
      </c>
      <c r="B1130" s="988" t="s">
        <v>13</v>
      </c>
      <c r="C1130" s="1263"/>
      <c r="D1130" s="1264"/>
      <c r="E1130" s="1262"/>
      <c r="F1130" s="1262" t="s">
        <v>1341</v>
      </c>
      <c r="G1130" s="975" t="s">
        <v>1332</v>
      </c>
      <c r="H1130" s="968" t="s">
        <v>1326</v>
      </c>
      <c r="I1130" s="969" t="s">
        <v>1343</v>
      </c>
      <c r="J1130" s="970">
        <v>8</v>
      </c>
      <c r="K1130" s="1078">
        <v>45691</v>
      </c>
      <c r="L1130" s="1078">
        <v>46055</v>
      </c>
      <c r="M1130" s="973">
        <v>52</v>
      </c>
      <c r="N1130" s="974">
        <v>0</v>
      </c>
      <c r="O1130" s="972" t="s">
        <v>1325</v>
      </c>
      <c r="P1130" s="364">
        <f t="shared" si="37"/>
        <v>0</v>
      </c>
      <c r="Q1130" s="965" t="str">
        <f>IF(ISNUMBER(P1130),IF(P1130=100%,"CUMPLIDA",IF(AND(ISNUMBER(L1130),ISNUMBER(CGR!$P$4)), IF(L1130&lt;CGR!$P$4,"INCUMPLIDA","PROCESO"), "VERIFICAR FECHA")),"SIN VALOR AVANCE")</f>
        <v>PROCESO</v>
      </c>
    </row>
    <row r="1131" spans="1:17" ht="85.5" customHeight="1" x14ac:dyDescent="0.2">
      <c r="A1131" s="987" t="s">
        <v>19</v>
      </c>
      <c r="B1131" s="988" t="s">
        <v>13</v>
      </c>
      <c r="C1131" s="1263"/>
      <c r="D1131" s="1264"/>
      <c r="E1131" s="1262"/>
      <c r="F1131" s="1262" t="s">
        <v>1341</v>
      </c>
      <c r="G1131" s="975" t="s">
        <v>1310</v>
      </c>
      <c r="H1131" s="975" t="s">
        <v>1333</v>
      </c>
      <c r="I1131" s="969" t="s">
        <v>1311</v>
      </c>
      <c r="J1131" s="976">
        <v>1</v>
      </c>
      <c r="K1131" s="1077">
        <v>45691</v>
      </c>
      <c r="L1131" s="1077">
        <v>46055</v>
      </c>
      <c r="M1131" s="984">
        <v>52</v>
      </c>
      <c r="N1131" s="977">
        <v>0</v>
      </c>
      <c r="O1131" s="972" t="s">
        <v>1312</v>
      </c>
      <c r="P1131" s="364">
        <f t="shared" si="37"/>
        <v>0</v>
      </c>
      <c r="Q1131" s="965" t="str">
        <f>IF(ISNUMBER(P1131),IF(P1131=100%,"CUMPLIDA",IF(AND(ISNUMBER(L1131),ISNUMBER(CGR!$P$4)), IF(L1131&lt;CGR!$P$4,"INCUMPLIDA","PROCESO"), "VERIFICAR FECHA")),"SIN VALOR AVANCE")</f>
        <v>PROCESO</v>
      </c>
    </row>
    <row r="1132" spans="1:17" ht="171" customHeight="1" x14ac:dyDescent="0.2">
      <c r="A1132" s="987" t="s">
        <v>19</v>
      </c>
      <c r="B1132" s="988" t="s">
        <v>13</v>
      </c>
      <c r="C1132" s="1263" t="s">
        <v>1299</v>
      </c>
      <c r="D1132" s="1265" t="s">
        <v>1344</v>
      </c>
      <c r="E1132" s="1262" t="s">
        <v>1345</v>
      </c>
      <c r="F1132" s="1262" t="s">
        <v>1346</v>
      </c>
      <c r="G1132" s="978" t="s">
        <v>1347</v>
      </c>
      <c r="H1132" s="978" t="s">
        <v>1348</v>
      </c>
      <c r="I1132" s="969" t="s">
        <v>1349</v>
      </c>
      <c r="J1132" s="980">
        <v>1</v>
      </c>
      <c r="K1132" s="1077">
        <v>45691</v>
      </c>
      <c r="L1132" s="1077">
        <v>46055</v>
      </c>
      <c r="M1132" s="984">
        <v>52</v>
      </c>
      <c r="N1132" s="974">
        <v>0</v>
      </c>
      <c r="O1132" s="972" t="s">
        <v>1325</v>
      </c>
      <c r="P1132" s="364">
        <f t="shared" si="37"/>
        <v>0</v>
      </c>
      <c r="Q1132" s="965" t="str">
        <f>IF(ISNUMBER(P1132),IF(P1132=100%,"CUMPLIDA",IF(AND(ISNUMBER(L1132),ISNUMBER(CGR!$P$4)), IF(L1132&lt;CGR!$P$4,"INCUMPLIDA","PROCESO"), "VERIFICAR FECHA")),"SIN VALOR AVANCE")</f>
        <v>PROCESO</v>
      </c>
    </row>
    <row r="1133" spans="1:17" ht="199.5" x14ac:dyDescent="0.2">
      <c r="A1133" s="987" t="s">
        <v>19</v>
      </c>
      <c r="B1133" s="988" t="s">
        <v>13</v>
      </c>
      <c r="C1133" s="1263"/>
      <c r="D1133" s="1265"/>
      <c r="E1133" s="1262"/>
      <c r="F1133" s="1262" t="s">
        <v>1346</v>
      </c>
      <c r="G1133" s="975" t="s">
        <v>1332</v>
      </c>
      <c r="H1133" s="968" t="s">
        <v>1326</v>
      </c>
      <c r="I1133" s="985" t="s">
        <v>1327</v>
      </c>
      <c r="J1133" s="970">
        <v>8</v>
      </c>
      <c r="K1133" s="1078">
        <v>45691</v>
      </c>
      <c r="L1133" s="1078">
        <v>46055</v>
      </c>
      <c r="M1133" s="984">
        <v>52</v>
      </c>
      <c r="N1133" s="974">
        <v>0</v>
      </c>
      <c r="O1133" s="972" t="s">
        <v>1325</v>
      </c>
      <c r="P1133" s="364">
        <f t="shared" si="37"/>
        <v>0</v>
      </c>
      <c r="Q1133" s="965" t="str">
        <f>IF(ISNUMBER(P1133),IF(P1133=100%,"CUMPLIDA",IF(AND(ISNUMBER(L1133),ISNUMBER(CGR!$P$4)), IF(L1133&lt;CGR!$P$4,"INCUMPLIDA","PROCESO"), "VERIFICAR FECHA")),"SIN VALOR AVANCE")</f>
        <v>PROCESO</v>
      </c>
    </row>
    <row r="1134" spans="1:17" ht="85.5" customHeight="1" x14ac:dyDescent="0.2">
      <c r="A1134" s="987" t="s">
        <v>19</v>
      </c>
      <c r="B1134" s="988" t="s">
        <v>13</v>
      </c>
      <c r="C1134" s="1263"/>
      <c r="D1134" s="1265"/>
      <c r="E1134" s="1262"/>
      <c r="F1134" s="1262" t="s">
        <v>1346</v>
      </c>
      <c r="G1134" s="975" t="s">
        <v>1310</v>
      </c>
      <c r="H1134" s="975" t="s">
        <v>1333</v>
      </c>
      <c r="I1134" s="969" t="s">
        <v>1311</v>
      </c>
      <c r="J1134" s="976">
        <v>1</v>
      </c>
      <c r="K1134" s="1077">
        <v>45691</v>
      </c>
      <c r="L1134" s="1077">
        <v>46055</v>
      </c>
      <c r="M1134" s="984">
        <v>52</v>
      </c>
      <c r="N1134" s="977">
        <v>0</v>
      </c>
      <c r="O1134" s="972" t="s">
        <v>1312</v>
      </c>
      <c r="P1134" s="364">
        <f t="shared" si="37"/>
        <v>0</v>
      </c>
      <c r="Q1134" s="965" t="str">
        <f>IF(ISNUMBER(P1134),IF(P1134=100%,"CUMPLIDA",IF(AND(ISNUMBER(L1134),ISNUMBER(CGR!$P$4)), IF(L1134&lt;CGR!$P$4,"INCUMPLIDA","PROCESO"), "VERIFICAR FECHA")),"SIN VALOR AVANCE")</f>
        <v>PROCESO</v>
      </c>
    </row>
    <row r="1135" spans="1:17" ht="409.5" x14ac:dyDescent="0.2">
      <c r="A1135" s="987" t="s">
        <v>19</v>
      </c>
      <c r="B1135" s="988" t="s">
        <v>13</v>
      </c>
      <c r="C1135" s="966" t="s">
        <v>1299</v>
      </c>
      <c r="D1135" s="804" t="s">
        <v>1350</v>
      </c>
      <c r="E1135" s="362" t="s">
        <v>1351</v>
      </c>
      <c r="F1135" s="362" t="s">
        <v>1352</v>
      </c>
      <c r="G1135" s="975" t="s">
        <v>1353</v>
      </c>
      <c r="H1135" s="986" t="s">
        <v>1354</v>
      </c>
      <c r="I1135" s="969" t="s">
        <v>1355</v>
      </c>
      <c r="J1135" s="980">
        <v>1</v>
      </c>
      <c r="K1135" s="1077">
        <v>45691</v>
      </c>
      <c r="L1135" s="1077">
        <v>45869</v>
      </c>
      <c r="M1135" s="984">
        <v>25.428571428571427</v>
      </c>
      <c r="N1135" s="974">
        <v>0</v>
      </c>
      <c r="O1135" s="972" t="s">
        <v>1356</v>
      </c>
      <c r="P1135" s="364">
        <f t="shared" si="37"/>
        <v>0</v>
      </c>
      <c r="Q1135" s="965" t="str">
        <f>IF(ISNUMBER(P1135),IF(P1135=100%,"CUMPLIDA",IF(AND(ISNUMBER(L1135),ISNUMBER(CGR!$P$4)), IF(L1135&lt;CGR!$P$4,"INCUMPLIDA","PROCESO"), "VERIFICAR FECHA")),"SIN VALOR AVANCE")</f>
        <v>PROCESO</v>
      </c>
    </row>
  </sheetData>
  <sheetProtection algorithmName="SHA-512" hashValue="QOEtYOyFFluqewOBhv2yoJktTWXoBNKWkyh0WacVtC1CT8z4JyY794mGsDyGxLLuGppbAx5616g1mhcT6jA+yw==" saltValue="41YYst1WLcA+GOhNqLNvUg==" spinCount="100000" sheet="1" formatCells="0" formatColumns="0" formatRows="0" autoFilter="0"/>
  <protectedRanges>
    <protectedRange sqref="M1116" name="Rango2_1_5_1_2_4_1_1_5_1"/>
    <protectedRange sqref="M1117:M1118 M1121:M1122" name="Rango2_1_5_1_2_4_1_1_1_1_1"/>
    <protectedRange sqref="M1124:M1126" name="Rango2_1_5_1_2_4_1_1_2_1_1"/>
    <protectedRange sqref="M1128" name="Rango2_1_5_1_2_4_1_1_3_1_1"/>
    <protectedRange sqref="M1130" name="Rango2_1_5_1_2_4_1_1_4_1_1"/>
    <protectedRange sqref="J1118 J1132 J1122 J1128" name="Rango2_1_4_1_1_2_1_1_3_1_1"/>
    <protectedRange sqref="J1126" name="Rango2_28_1_3_1_1_1"/>
    <protectedRange sqref="G1132:H1132 G1118:H1118 G1119:I1119 G1127:I1127 G1129:I1129 G1122:H1123 G1128:H1128" name="Rango2_1_2_4_1_1_2_1_1_4_1_1"/>
    <protectedRange sqref="I1118 I1126 I1128" name="Rango2_1_3_13_1_1_2_1_1_3_1_1"/>
    <protectedRange sqref="G1126:H1126" name="Rango2_27_1_2_1_1_1_1"/>
    <protectedRange sqref="K1115:K1117 L1116:L1117 K1131:L1132 K1118:L1119 K1134:L1135 K1122:L1123 K1125:L1129" name="Rango2_1_5_1_2_4_1_1_6_1_1"/>
    <protectedRange sqref="I1122" name="Rango2_1_3_13_1_1_2_1_1_1_1"/>
    <protectedRange sqref="I1123" name="Rango2_1_2_4_1_1_2_1_1_1_1"/>
  </protectedRanges>
  <autoFilter ref="A10:Q10" xr:uid="{3706D4CF-4B4E-4CC5-B184-554CD0741AE9}"/>
  <mergeCells count="563">
    <mergeCell ref="F950:F964"/>
    <mergeCell ref="F965:F980"/>
    <mergeCell ref="F981:F998"/>
    <mergeCell ref="F999:F1010"/>
    <mergeCell ref="F1011:F1025"/>
    <mergeCell ref="F1026:F1042"/>
    <mergeCell ref="F1043:F1054"/>
    <mergeCell ref="F804:F818"/>
    <mergeCell ref="G805:G806"/>
    <mergeCell ref="F819:F833"/>
    <mergeCell ref="F834:F850"/>
    <mergeCell ref="F851:F869"/>
    <mergeCell ref="F871:F887"/>
    <mergeCell ref="F888:F902"/>
    <mergeCell ref="F903:F917"/>
    <mergeCell ref="F919:F934"/>
    <mergeCell ref="C1115:C1117"/>
    <mergeCell ref="C1118:C1121"/>
    <mergeCell ref="C1122:C1125"/>
    <mergeCell ref="C1126:C1127"/>
    <mergeCell ref="C1128:C1131"/>
    <mergeCell ref="C1132:C1134"/>
    <mergeCell ref="D1126:D1127"/>
    <mergeCell ref="E1126:E1127"/>
    <mergeCell ref="F1126:F1127"/>
    <mergeCell ref="D1128:D1131"/>
    <mergeCell ref="E1128:E1131"/>
    <mergeCell ref="F1128:F1131"/>
    <mergeCell ref="D1132:D1134"/>
    <mergeCell ref="E1132:E1134"/>
    <mergeCell ref="F1132:F1134"/>
    <mergeCell ref="D1115:D1117"/>
    <mergeCell ref="E1115:E1117"/>
    <mergeCell ref="F1115:F1117"/>
    <mergeCell ref="D1118:D1121"/>
    <mergeCell ref="E1118:E1121"/>
    <mergeCell ref="F1118:F1121"/>
    <mergeCell ref="D1122:D1125"/>
    <mergeCell ref="E1122:E1125"/>
    <mergeCell ref="F1122:F1125"/>
    <mergeCell ref="C1110:C1114"/>
    <mergeCell ref="D1110:D1114"/>
    <mergeCell ref="E1110:E1114"/>
    <mergeCell ref="F1110:F1114"/>
    <mergeCell ref="G1112:G1114"/>
    <mergeCell ref="C1094:C1109"/>
    <mergeCell ref="D1094:D1109"/>
    <mergeCell ref="E1094:E1109"/>
    <mergeCell ref="F1094:F1109"/>
    <mergeCell ref="G1094:G1097"/>
    <mergeCell ref="G1098:G1099"/>
    <mergeCell ref="C1043:C1054"/>
    <mergeCell ref="D1043:D1054"/>
    <mergeCell ref="E1043:E1054"/>
    <mergeCell ref="C1055:C1069"/>
    <mergeCell ref="C1026:C1042"/>
    <mergeCell ref="D1026:D1042"/>
    <mergeCell ref="E1026:E1042"/>
    <mergeCell ref="D1055:D1069"/>
    <mergeCell ref="E1055:E1069"/>
    <mergeCell ref="C1083:C1093"/>
    <mergeCell ref="D1083:D1093"/>
    <mergeCell ref="E1083:E1093"/>
    <mergeCell ref="F1083:F1093"/>
    <mergeCell ref="C1071:C1082"/>
    <mergeCell ref="D1071:D1082"/>
    <mergeCell ref="E1071:E1082"/>
    <mergeCell ref="F1071:F1082"/>
    <mergeCell ref="F1055:F1069"/>
    <mergeCell ref="C950:C964"/>
    <mergeCell ref="D950:D964"/>
    <mergeCell ref="E950:E964"/>
    <mergeCell ref="C965:C980"/>
    <mergeCell ref="D965:D980"/>
    <mergeCell ref="E965:E980"/>
    <mergeCell ref="E999:E1010"/>
    <mergeCell ref="C1011:C1025"/>
    <mergeCell ref="D1011:D1025"/>
    <mergeCell ref="E1011:E1025"/>
    <mergeCell ref="C981:C998"/>
    <mergeCell ref="D981:D998"/>
    <mergeCell ref="E981:E998"/>
    <mergeCell ref="C999:C1010"/>
    <mergeCell ref="D999:D1010"/>
    <mergeCell ref="C903:C917"/>
    <mergeCell ref="D903:D917"/>
    <mergeCell ref="E903:E917"/>
    <mergeCell ref="C919:C934"/>
    <mergeCell ref="D919:D934"/>
    <mergeCell ref="E919:E934"/>
    <mergeCell ref="G904:G905"/>
    <mergeCell ref="C935:C949"/>
    <mergeCell ref="D935:D949"/>
    <mergeCell ref="E935:E949"/>
    <mergeCell ref="F935:F949"/>
    <mergeCell ref="C851:C869"/>
    <mergeCell ref="D851:D869"/>
    <mergeCell ref="E851:E869"/>
    <mergeCell ref="G852:G853"/>
    <mergeCell ref="C871:C887"/>
    <mergeCell ref="D871:D887"/>
    <mergeCell ref="E871:E887"/>
    <mergeCell ref="C888:C902"/>
    <mergeCell ref="D888:D902"/>
    <mergeCell ref="E888:E902"/>
    <mergeCell ref="G872:G873"/>
    <mergeCell ref="G889:G890"/>
    <mergeCell ref="C804:C818"/>
    <mergeCell ref="D804:D818"/>
    <mergeCell ref="E804:E818"/>
    <mergeCell ref="C819:C833"/>
    <mergeCell ref="D819:D833"/>
    <mergeCell ref="E819:E833"/>
    <mergeCell ref="C834:C850"/>
    <mergeCell ref="D834:D850"/>
    <mergeCell ref="E834:E850"/>
    <mergeCell ref="D772:D773"/>
    <mergeCell ref="E772:E773"/>
    <mergeCell ref="F772:F773"/>
    <mergeCell ref="G772:G773"/>
    <mergeCell ref="C774:C784"/>
    <mergeCell ref="D774:D784"/>
    <mergeCell ref="E774:E784"/>
    <mergeCell ref="F774:F784"/>
    <mergeCell ref="C786:C803"/>
    <mergeCell ref="D786:D803"/>
    <mergeCell ref="E786:E803"/>
    <mergeCell ref="C772:C773"/>
    <mergeCell ref="F786:F803"/>
    <mergeCell ref="G788:G789"/>
    <mergeCell ref="C678:C688"/>
    <mergeCell ref="D678:D688"/>
    <mergeCell ref="E678:E688"/>
    <mergeCell ref="F678:F688"/>
    <mergeCell ref="C689:C699"/>
    <mergeCell ref="D689:D699"/>
    <mergeCell ref="E689:E699"/>
    <mergeCell ref="F689:F699"/>
    <mergeCell ref="C748:C758"/>
    <mergeCell ref="D748:D758"/>
    <mergeCell ref="E748:E758"/>
    <mergeCell ref="F748:F758"/>
    <mergeCell ref="E700:E712"/>
    <mergeCell ref="F700:F712"/>
    <mergeCell ref="C700:C712"/>
    <mergeCell ref="D700:D712"/>
    <mergeCell ref="C713:C725"/>
    <mergeCell ref="C737:C747"/>
    <mergeCell ref="D737:D747"/>
    <mergeCell ref="E737:E747"/>
    <mergeCell ref="F737:F747"/>
    <mergeCell ref="E618:E631"/>
    <mergeCell ref="F618:F631"/>
    <mergeCell ref="C643:C654"/>
    <mergeCell ref="D643:D654"/>
    <mergeCell ref="E643:E654"/>
    <mergeCell ref="F643:F654"/>
    <mergeCell ref="C667:C677"/>
    <mergeCell ref="D667:D677"/>
    <mergeCell ref="E667:E677"/>
    <mergeCell ref="F667:F677"/>
    <mergeCell ref="C632:C642"/>
    <mergeCell ref="D632:D642"/>
    <mergeCell ref="E632:E642"/>
    <mergeCell ref="F632:F642"/>
    <mergeCell ref="C655:C666"/>
    <mergeCell ref="D655:D666"/>
    <mergeCell ref="E655:E666"/>
    <mergeCell ref="F655:F666"/>
    <mergeCell ref="C618:C631"/>
    <mergeCell ref="D618:D631"/>
    <mergeCell ref="C506:C517"/>
    <mergeCell ref="D506:D517"/>
    <mergeCell ref="E506:E517"/>
    <mergeCell ref="F506:F517"/>
    <mergeCell ref="C541:C551"/>
    <mergeCell ref="D541:D551"/>
    <mergeCell ref="E541:E551"/>
    <mergeCell ref="F541:F551"/>
    <mergeCell ref="C518:C529"/>
    <mergeCell ref="D518:D529"/>
    <mergeCell ref="E518:E529"/>
    <mergeCell ref="F518:F529"/>
    <mergeCell ref="C530:C540"/>
    <mergeCell ref="D530:D540"/>
    <mergeCell ref="C479:C481"/>
    <mergeCell ref="D479:D481"/>
    <mergeCell ref="E479:E481"/>
    <mergeCell ref="G479:G481"/>
    <mergeCell ref="C482:C493"/>
    <mergeCell ref="D482:D493"/>
    <mergeCell ref="E482:E493"/>
    <mergeCell ref="F482:F493"/>
    <mergeCell ref="F479:F481"/>
    <mergeCell ref="C467:C478"/>
    <mergeCell ref="G281:G282"/>
    <mergeCell ref="C305:C317"/>
    <mergeCell ref="D305:D317"/>
    <mergeCell ref="E305:E317"/>
    <mergeCell ref="F305:F317"/>
    <mergeCell ref="C318:C330"/>
    <mergeCell ref="D318:D330"/>
    <mergeCell ref="E318:E330"/>
    <mergeCell ref="F318:F330"/>
    <mergeCell ref="C428:C430"/>
    <mergeCell ref="D428:D430"/>
    <mergeCell ref="E428:E430"/>
    <mergeCell ref="F428:F430"/>
    <mergeCell ref="C455:C466"/>
    <mergeCell ref="D455:D466"/>
    <mergeCell ref="E455:E466"/>
    <mergeCell ref="F455:F466"/>
    <mergeCell ref="C431:C442"/>
    <mergeCell ref="D431:D442"/>
    <mergeCell ref="C443:C454"/>
    <mergeCell ref="D443:D454"/>
    <mergeCell ref="E443:E454"/>
    <mergeCell ref="F443:F454"/>
    <mergeCell ref="C270:C280"/>
    <mergeCell ref="D270:D280"/>
    <mergeCell ref="E270:E280"/>
    <mergeCell ref="F270:F280"/>
    <mergeCell ref="C281:C291"/>
    <mergeCell ref="D281:D291"/>
    <mergeCell ref="E281:E291"/>
    <mergeCell ref="F281:F291"/>
    <mergeCell ref="C292:C304"/>
    <mergeCell ref="D292:D304"/>
    <mergeCell ref="E292:E304"/>
    <mergeCell ref="F292:F304"/>
    <mergeCell ref="C244:C256"/>
    <mergeCell ref="D244:D256"/>
    <mergeCell ref="E244:E256"/>
    <mergeCell ref="F244:F256"/>
    <mergeCell ref="G244:G246"/>
    <mergeCell ref="C257:C269"/>
    <mergeCell ref="D257:D269"/>
    <mergeCell ref="E257:E269"/>
    <mergeCell ref="F257:F269"/>
    <mergeCell ref="G257:G259"/>
    <mergeCell ref="C192:C230"/>
    <mergeCell ref="D192:D230"/>
    <mergeCell ref="E192:E230"/>
    <mergeCell ref="F192:F230"/>
    <mergeCell ref="G193:G195"/>
    <mergeCell ref="G196:G201"/>
    <mergeCell ref="H209:H210"/>
    <mergeCell ref="C231:C243"/>
    <mergeCell ref="D231:D243"/>
    <mergeCell ref="E231:E243"/>
    <mergeCell ref="F231:F243"/>
    <mergeCell ref="G231:G233"/>
    <mergeCell ref="C172:C181"/>
    <mergeCell ref="D172:D181"/>
    <mergeCell ref="E172:E181"/>
    <mergeCell ref="F172:F181"/>
    <mergeCell ref="C182:C191"/>
    <mergeCell ref="D182:D191"/>
    <mergeCell ref="E182:E191"/>
    <mergeCell ref="F182:F191"/>
    <mergeCell ref="G182:G184"/>
    <mergeCell ref="G187:G188"/>
    <mergeCell ref="G190:G191"/>
    <mergeCell ref="C163:C165"/>
    <mergeCell ref="D163:D165"/>
    <mergeCell ref="E163:E165"/>
    <mergeCell ref="F163:F165"/>
    <mergeCell ref="C166:C168"/>
    <mergeCell ref="D166:D168"/>
    <mergeCell ref="E166:E168"/>
    <mergeCell ref="F166:F168"/>
    <mergeCell ref="C169:C171"/>
    <mergeCell ref="D169:D171"/>
    <mergeCell ref="E169:E171"/>
    <mergeCell ref="F169:F171"/>
    <mergeCell ref="C157:C159"/>
    <mergeCell ref="D157:D159"/>
    <mergeCell ref="E157:E159"/>
    <mergeCell ref="F157:F159"/>
    <mergeCell ref="C160:C161"/>
    <mergeCell ref="D160:D161"/>
    <mergeCell ref="E160:E161"/>
    <mergeCell ref="F160:F161"/>
    <mergeCell ref="G160:G161"/>
    <mergeCell ref="G157:G159"/>
    <mergeCell ref="C153:C154"/>
    <mergeCell ref="D153:D154"/>
    <mergeCell ref="E153:E154"/>
    <mergeCell ref="F153:F154"/>
    <mergeCell ref="G153:G154"/>
    <mergeCell ref="D155:D156"/>
    <mergeCell ref="E155:E156"/>
    <mergeCell ref="F155:F156"/>
    <mergeCell ref="G155:G156"/>
    <mergeCell ref="C155:C156"/>
    <mergeCell ref="C149:C150"/>
    <mergeCell ref="D149:D150"/>
    <mergeCell ref="E149:E150"/>
    <mergeCell ref="F149:F150"/>
    <mergeCell ref="G149:G150"/>
    <mergeCell ref="C151:C152"/>
    <mergeCell ref="D151:D152"/>
    <mergeCell ref="E151:E152"/>
    <mergeCell ref="F151:F152"/>
    <mergeCell ref="G151:G152"/>
    <mergeCell ref="H142:H143"/>
    <mergeCell ref="C144:C145"/>
    <mergeCell ref="D144:D145"/>
    <mergeCell ref="E144:E145"/>
    <mergeCell ref="F144:F145"/>
    <mergeCell ref="G144:G145"/>
    <mergeCell ref="C146:C148"/>
    <mergeCell ref="D146:D148"/>
    <mergeCell ref="E146:E148"/>
    <mergeCell ref="F146:F148"/>
    <mergeCell ref="G146:G148"/>
    <mergeCell ref="C137:C141"/>
    <mergeCell ref="D137:D141"/>
    <mergeCell ref="E137:E141"/>
    <mergeCell ref="F137:F141"/>
    <mergeCell ref="G137:G138"/>
    <mergeCell ref="G139:G140"/>
    <mergeCell ref="C142:C143"/>
    <mergeCell ref="D142:D143"/>
    <mergeCell ref="E142:E143"/>
    <mergeCell ref="F142:F143"/>
    <mergeCell ref="G142:G143"/>
    <mergeCell ref="G44:G48"/>
    <mergeCell ref="G51:G52"/>
    <mergeCell ref="G53:G54"/>
    <mergeCell ref="C55:C63"/>
    <mergeCell ref="D55:D63"/>
    <mergeCell ref="E55:E63"/>
    <mergeCell ref="F55:F63"/>
    <mergeCell ref="G57:G63"/>
    <mergeCell ref="E64:E69"/>
    <mergeCell ref="F64:F69"/>
    <mergeCell ref="G66:G67"/>
    <mergeCell ref="G68:G69"/>
    <mergeCell ref="C43:C54"/>
    <mergeCell ref="D43:D54"/>
    <mergeCell ref="E43:E54"/>
    <mergeCell ref="C11:C26"/>
    <mergeCell ref="D11:D26"/>
    <mergeCell ref="E11:E26"/>
    <mergeCell ref="F11:F26"/>
    <mergeCell ref="G11:G16"/>
    <mergeCell ref="D467:D478"/>
    <mergeCell ref="E467:E478"/>
    <mergeCell ref="F467:F478"/>
    <mergeCell ref="C494:C505"/>
    <mergeCell ref="D494:D505"/>
    <mergeCell ref="E494:E505"/>
    <mergeCell ref="F494:F505"/>
    <mergeCell ref="C27:C42"/>
    <mergeCell ref="D27:D42"/>
    <mergeCell ref="E27:E42"/>
    <mergeCell ref="F27:F42"/>
    <mergeCell ref="G38:G42"/>
    <mergeCell ref="C127:C129"/>
    <mergeCell ref="D127:D129"/>
    <mergeCell ref="E127:E129"/>
    <mergeCell ref="F127:F129"/>
    <mergeCell ref="C64:C69"/>
    <mergeCell ref="D64:D69"/>
    <mergeCell ref="F43:F54"/>
    <mergeCell ref="A1:B3"/>
    <mergeCell ref="C1:Q2"/>
    <mergeCell ref="C3:Q3"/>
    <mergeCell ref="A4:I4"/>
    <mergeCell ref="K4:O4"/>
    <mergeCell ref="K5:O5"/>
    <mergeCell ref="K6:O6"/>
    <mergeCell ref="K7:O7"/>
    <mergeCell ref="K8:O8"/>
    <mergeCell ref="C132:C133"/>
    <mergeCell ref="D132:D133"/>
    <mergeCell ref="E132:E133"/>
    <mergeCell ref="F132:F133"/>
    <mergeCell ref="G132:G133"/>
    <mergeCell ref="E134:E136"/>
    <mergeCell ref="F134:F136"/>
    <mergeCell ref="G135:G136"/>
    <mergeCell ref="C70:C81"/>
    <mergeCell ref="D70:D81"/>
    <mergeCell ref="E70:E81"/>
    <mergeCell ref="F70:F81"/>
    <mergeCell ref="C82:C105"/>
    <mergeCell ref="D82:D105"/>
    <mergeCell ref="E82:E105"/>
    <mergeCell ref="F82:F105"/>
    <mergeCell ref="C130:C131"/>
    <mergeCell ref="D130:D131"/>
    <mergeCell ref="E130:E131"/>
    <mergeCell ref="F130:F131"/>
    <mergeCell ref="E331:E343"/>
    <mergeCell ref="F331:F343"/>
    <mergeCell ref="F106:F108"/>
    <mergeCell ref="G106:G107"/>
    <mergeCell ref="E109:E110"/>
    <mergeCell ref="F109:F110"/>
    <mergeCell ref="E115:E118"/>
    <mergeCell ref="F115:F118"/>
    <mergeCell ref="G115:G116"/>
    <mergeCell ref="G292:G293"/>
    <mergeCell ref="G294:G295"/>
    <mergeCell ref="G333:G334"/>
    <mergeCell ref="G130:G131"/>
    <mergeCell ref="G305:G306"/>
    <mergeCell ref="G307:G308"/>
    <mergeCell ref="G318:G319"/>
    <mergeCell ref="G320:G321"/>
    <mergeCell ref="G331:G332"/>
    <mergeCell ref="H149:H150"/>
    <mergeCell ref="H153:H154"/>
    <mergeCell ref="G202:G211"/>
    <mergeCell ref="G221:G230"/>
    <mergeCell ref="H221:H222"/>
    <mergeCell ref="H223:H224"/>
    <mergeCell ref="H402:H403"/>
    <mergeCell ref="H155:H156"/>
    <mergeCell ref="C106:C108"/>
    <mergeCell ref="C109:C110"/>
    <mergeCell ref="D109:D110"/>
    <mergeCell ref="C115:C118"/>
    <mergeCell ref="D115:D118"/>
    <mergeCell ref="C119:C126"/>
    <mergeCell ref="D106:D108"/>
    <mergeCell ref="E106:E108"/>
    <mergeCell ref="G120:G121"/>
    <mergeCell ref="D119:D126"/>
    <mergeCell ref="E119:E126"/>
    <mergeCell ref="F119:F126"/>
    <mergeCell ref="G122:G123"/>
    <mergeCell ref="G125:G126"/>
    <mergeCell ref="C134:C136"/>
    <mergeCell ref="D134:D136"/>
    <mergeCell ref="E416:E427"/>
    <mergeCell ref="F416:F427"/>
    <mergeCell ref="C389:C399"/>
    <mergeCell ref="D389:D399"/>
    <mergeCell ref="E389:E399"/>
    <mergeCell ref="F389:F399"/>
    <mergeCell ref="C331:C343"/>
    <mergeCell ref="C344:C358"/>
    <mergeCell ref="C359:C361"/>
    <mergeCell ref="C367:C377"/>
    <mergeCell ref="C362:C366"/>
    <mergeCell ref="D362:D366"/>
    <mergeCell ref="E362:E366"/>
    <mergeCell ref="F362:F366"/>
    <mergeCell ref="E367:E377"/>
    <mergeCell ref="F367:F377"/>
    <mergeCell ref="D344:D358"/>
    <mergeCell ref="E344:E358"/>
    <mergeCell ref="F344:F358"/>
    <mergeCell ref="D359:D361"/>
    <mergeCell ref="E359:E361"/>
    <mergeCell ref="F359:F361"/>
    <mergeCell ref="D367:D377"/>
    <mergeCell ref="D331:D343"/>
    <mergeCell ref="F552:F563"/>
    <mergeCell ref="E588:E599"/>
    <mergeCell ref="F588:F599"/>
    <mergeCell ref="E564:E575"/>
    <mergeCell ref="F564:F575"/>
    <mergeCell ref="F400:F403"/>
    <mergeCell ref="G401:G403"/>
    <mergeCell ref="C378:C388"/>
    <mergeCell ref="D378:D388"/>
    <mergeCell ref="E378:E388"/>
    <mergeCell ref="F378:F388"/>
    <mergeCell ref="E530:E540"/>
    <mergeCell ref="F530:F540"/>
    <mergeCell ref="C404:C415"/>
    <mergeCell ref="D404:D415"/>
    <mergeCell ref="E404:E415"/>
    <mergeCell ref="F404:F415"/>
    <mergeCell ref="E431:E442"/>
    <mergeCell ref="F431:F442"/>
    <mergeCell ref="C400:C403"/>
    <mergeCell ref="D400:D403"/>
    <mergeCell ref="E400:E403"/>
    <mergeCell ref="C416:C427"/>
    <mergeCell ref="D416:D427"/>
    <mergeCell ref="C564:C575"/>
    <mergeCell ref="D564:D575"/>
    <mergeCell ref="C576:C587"/>
    <mergeCell ref="D576:D587"/>
    <mergeCell ref="C588:C599"/>
    <mergeCell ref="D588:D599"/>
    <mergeCell ref="C552:C563"/>
    <mergeCell ref="D552:D563"/>
    <mergeCell ref="E552:E563"/>
    <mergeCell ref="E576:E587"/>
    <mergeCell ref="F576:F587"/>
    <mergeCell ref="C600:C605"/>
    <mergeCell ref="D600:D605"/>
    <mergeCell ref="E600:E605"/>
    <mergeCell ref="F600:F605"/>
    <mergeCell ref="C606:C617"/>
    <mergeCell ref="D606:D617"/>
    <mergeCell ref="E606:E617"/>
    <mergeCell ref="F606:F617"/>
    <mergeCell ref="C761:C771"/>
    <mergeCell ref="D761:D771"/>
    <mergeCell ref="E761:E771"/>
    <mergeCell ref="F761:F771"/>
    <mergeCell ref="D713:D725"/>
    <mergeCell ref="E713:E725"/>
    <mergeCell ref="F713:F725"/>
    <mergeCell ref="C726:C736"/>
    <mergeCell ref="D726:D736"/>
    <mergeCell ref="E726:E736"/>
    <mergeCell ref="F726:F736"/>
    <mergeCell ref="C759:C760"/>
    <mergeCell ref="D759:D760"/>
    <mergeCell ref="E759:E760"/>
    <mergeCell ref="F759:F760"/>
    <mergeCell ref="G346:G349"/>
    <mergeCell ref="G367:G368"/>
    <mergeCell ref="G378:G379"/>
    <mergeCell ref="G389:G390"/>
    <mergeCell ref="G364:G365"/>
    <mergeCell ref="G483:G484"/>
    <mergeCell ref="G495:G496"/>
    <mergeCell ref="G507:G508"/>
    <mergeCell ref="G359:G360"/>
    <mergeCell ref="G362:G363"/>
    <mergeCell ref="G519:G520"/>
    <mergeCell ref="G552:G554"/>
    <mergeCell ref="G564:G566"/>
    <mergeCell ref="G576:G578"/>
    <mergeCell ref="G405:G406"/>
    <mergeCell ref="G417:G418"/>
    <mergeCell ref="G432:G433"/>
    <mergeCell ref="G444:G445"/>
    <mergeCell ref="G456:G457"/>
    <mergeCell ref="G468:G469"/>
    <mergeCell ref="G428:G430"/>
    <mergeCell ref="G530:G531"/>
    <mergeCell ref="G541:G542"/>
    <mergeCell ref="G1120:G1121"/>
    <mergeCell ref="G713:G716"/>
    <mergeCell ref="G726:G727"/>
    <mergeCell ref="G737:G738"/>
    <mergeCell ref="G748:G749"/>
    <mergeCell ref="G761:G762"/>
    <mergeCell ref="G774:G775"/>
    <mergeCell ref="G819:G820"/>
    <mergeCell ref="G588:G590"/>
    <mergeCell ref="G606:G608"/>
    <mergeCell ref="G643:G645"/>
    <mergeCell ref="G655:G657"/>
    <mergeCell ref="G667:G668"/>
    <mergeCell ref="G678:G679"/>
    <mergeCell ref="G689:G690"/>
    <mergeCell ref="G700:G703"/>
    <mergeCell ref="G982:G983"/>
    <mergeCell ref="G1043:G1044"/>
    <mergeCell ref="G1055:G1060"/>
    <mergeCell ref="G620:G622"/>
    <mergeCell ref="G632:G633"/>
  </mergeCells>
  <phoneticPr fontId="89" type="noConversion"/>
  <conditionalFormatting sqref="L158:L159">
    <cfRule type="cellIs" dxfId="66" priority="1" operator="equal">
      <formula>"INCUMPLIDA"</formula>
    </cfRule>
    <cfRule type="cellIs" dxfId="65" priority="2" operator="equal">
      <formula>"PROCESO"</formula>
    </cfRule>
    <cfRule type="cellIs" dxfId="64" priority="3" operator="equal">
      <formula>"CUMPLIDA"</formula>
    </cfRule>
    <cfRule type="cellIs" dxfId="63" priority="4" operator="equal">
      <formula>"VERIFICAR FECHA"</formula>
    </cfRule>
    <cfRule type="cellIs" dxfId="62" priority="5" operator="equal">
      <formula>"SIN VALOR AVANCE"</formula>
    </cfRule>
  </conditionalFormatting>
  <conditionalFormatting sqref="Q11:Q1135">
    <cfRule type="cellIs" dxfId="61" priority="6" operator="equal">
      <formula>"SIN VALOR AVANCE"</formula>
    </cfRule>
    <cfRule type="cellIs" dxfId="60" priority="7" operator="equal">
      <formula>"VALIDAR FECHA"</formula>
    </cfRule>
    <cfRule type="cellIs" dxfId="59" priority="8" operator="equal">
      <formula>"INCUMPLIDA"</formula>
    </cfRule>
    <cfRule type="cellIs" dxfId="58" priority="9" operator="equal">
      <formula>"PROCESO"</formula>
    </cfRule>
    <cfRule type="cellIs" dxfId="57" priority="10" operator="equal">
      <formula>"CUMPLIDA"</formula>
    </cfRule>
  </conditionalFormatting>
  <dataValidations disablePrompts="1" xWindow="631" yWindow="719" count="12">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57:J158 J127:J136 J1071 J1055:J1058 J1094:J1097" xr:uid="{A582EFC7-EF00-47B7-A871-B0096CE1B6AC}">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157 K157:K158 K127:K136 K187 K212:K218 K283:K289 K227 K206 K1071 K1090 K596 K586 K896 K355 K360 K1007 K1019 K1034 K1055:K1057 K1050 K1066 K301 K314 K327 K340 K363 K377:K379 K385 K405:K406 K399 K439 K451 K463 K475 K490 K502 K514 K526 K537 K548 K560 K574 K605 K614 K630 K651 K663 K674 K1079 K698 K989 K973 K958 K943 K927 K911 K781 K795 K812 K826 K842 K859 K879 K1094:K1096 K1109 K1105" xr:uid="{CFE0101C-DDEA-4F75-A440-021B6D9CFCB6}">
      <formula1>1900/1/1</formula1>
      <formula2>3000/1/1</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27:L136 L1055:L1058 L1071 L1094:L1097 L1109" xr:uid="{A173C7BB-2BE9-403E-A666-AA77EB2D958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57 O359:O366 O400 O127:O136 O772" xr:uid="{DF2B5A1C-DE9A-4BB6-BB10-781EF30AA96A}">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27:F136 F359 F737:F772 F726:F735 F389:F396 F400 F362:F383 F1055:F1082" xr:uid="{F826C8EF-D122-4D70-BB00-DC53D04780FB}">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30 E134 E132 E127 E359 E362 E389:E396 E400 E726:E735 E737:E772 E774:E781 E1055:E1062 E1070:E1078 E367:E383" xr:uid="{20795B5F-18DC-490E-8BB8-D77A161CC32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34 D127 D130 D132 D359 D362 D726:D735 D737:D772 D774:D781 D785 D1055:D1062 D1070:D1078 D367:D403" xr:uid="{7BBB7630-68DB-420E-BAA5-A0C2C074A4E5}">
      <formula1>0</formula1>
      <formula2>9</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27:G135 G173 G186 G737 G1070:G1073 G400:G401 G1055 G361:G362 G748 G364 G359 G726 G759:G761 G366 G1094 G1098" xr:uid="{10F3ACE9-2AB6-4263-894E-F2B136DF10D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94 I76:I80 I32:I36 I51:I54 I72 I22:I26 I99:I103 I18 I28 I66:I69 I83 I88:I92 I127:I136 I157:I159 I235 I173 I179:I181 I187:I188 I271 I282 I239:I243 I226:I229 I205:I208 I216:I220 I248 I261 I265:I269 I275:I279 I287:I291 I252:I256 J1134 J1116:J1117 J1131 J1125 I1044 I354:I366 I942:I946 I957:I961 I988:I992 I1033:I1037 I972:I976 I373:I379 I921 I1006:I1010 I1018:I1022 I754:I760 I295 I307:I308 H334:I334 I349 I390 I405:I406 I417:I418 I433 I438:I442 I450:I454 I468:I469 I483:I484 I489:I493 I501:I505 I542 I547:I551 I559:I563 I566 I583:I587 I595:I599 I622 I638:I642 I684:I688 I743:I747 I767:I771 I732:I736 I780:I784 I721:I725 I794:I798 I708:I712 I811:I815 I673:I677 I825:I829 I662:I666 I841:I845 I695:I699 I650:I654 I858:I862 I531 I895:I899 I613:I617 I878:I882 I519:I520 I910:I914 I1065:I1071 I1049:I1053 I1078:I1082 I1084 I1089:I1097 I300:I304 I313:I317 I321 I326:I330 I339:I343 I368 I384:I388 I395:I403 I411:I415 I423:I427 I445 I457 I462:I466 I474:I478 I496 I507:I508 I513:I517 I525:I529 I536:I540 I554 I571:I575 I578 I590 I608 I627:I631 I633 I645 I657 I668 I679 I690 I703 I716 I727 I738 I749 I762 I775 I789 I806 I820 I836 I853 I873 I890 I905 I926:I930 I937 I952 I967 I983 I1001 I1013 I1028 I1060 I1055:I1058 I1073 I1104:I1108 J1109 I1099" xr:uid="{E532CF25-B6FA-4458-9C22-A8BDD3213674}">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72 H24:H26 H94 H34:H36 H51:H54 H78:H80 H101:H103 H18 H28 H66:H69 H83 H90:H92 H127:H136 H235 H173 H271 H179:H181 H241:H243 H188 H226:H229 H205:H208 H218:H220 H248 H261 H267:H269 H277:H279 H289:H291 H254:H256 H1055:H1058 H341:H343 H745:H747 H397:H402 H1051:H1053 H1080:H1082 H302:H304 H315:H317 H328:H330 H356:H366 H375:H379 H386:H388 H405:H406 H413:H415 H425:H427 H440:H442 H452:H454 H464:H466 H468:H469 H476:H478 H483:H484 H491:H493 H503:H505 H507:H508 H515:H517 H527:H529 H538:H540 H549:H551 H561:H563 H573:H575 H585:H587 H597:H599 H615:H617 H629:H631 H640:H642 H652:H654 H664:H666 H675:H677 H686:H688 H697:H699 H710:H712 H723:H725 H734:H736 H756:H760 H769:H771 H782:H784 H796:H798 H813:H815 H827:H829 H843:H845 H860:H862 H880:H882 H897:H899 H912:H914 H928:H930 H944:H946 H959:H961 H974:H976 H990:H992 H1008:H1010 H1020:H1022 H1035:H1037 H1067:H1071 H1091:H1097 H1106:H1108" xr:uid="{568D3BBC-1690-4FA1-B3A5-4E435C94A858}">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58" xr:uid="{6B0187DB-FD19-4B5C-9852-9BA305700775}">
      <formula1>0</formula1>
      <formula2>500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N1115" xr:uid="{74F0CD84-DD25-4643-B737-85293C63547F}">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958DE-B8A0-44FB-9911-4787F28552F0}">
  <dimension ref="A3:T467"/>
  <sheetViews>
    <sheetView topLeftCell="A189" zoomScale="63" zoomScaleNormal="63" workbookViewId="0">
      <selection activeCell="F197" sqref="F197"/>
    </sheetView>
  </sheetViews>
  <sheetFormatPr baseColWidth="10" defaultColWidth="11.42578125" defaultRowHeight="12.75" x14ac:dyDescent="0.2"/>
  <cols>
    <col min="1" max="1" width="24.28515625" style="54" customWidth="1"/>
    <col min="2" max="2" width="45.7109375" style="54" customWidth="1"/>
    <col min="3" max="3" width="34.85546875" style="55" bestFit="1" customWidth="1"/>
    <col min="4" max="4" width="52.28515625" style="61" bestFit="1" customWidth="1"/>
    <col min="5" max="5" width="25.5703125" style="55" customWidth="1"/>
    <col min="6" max="6" width="15.140625" style="55" bestFit="1" customWidth="1"/>
    <col min="7" max="7" width="43.85546875" style="54" customWidth="1"/>
    <col min="8" max="8" width="22.42578125" style="54" bestFit="1" customWidth="1"/>
    <col min="9" max="9" width="57.42578125" style="54" customWidth="1"/>
    <col min="10" max="10" width="50.85546875" style="54" customWidth="1"/>
    <col min="11" max="11" width="18.7109375" style="54" bestFit="1" customWidth="1"/>
    <col min="12" max="12" width="16" style="54" customWidth="1"/>
    <col min="13" max="13" width="13.28515625" style="54" bestFit="1" customWidth="1"/>
    <col min="14" max="14" width="20.5703125" style="54" bestFit="1" customWidth="1"/>
    <col min="15" max="15" width="19.7109375" style="54" bestFit="1" customWidth="1"/>
    <col min="16" max="17" width="24.5703125" style="54" bestFit="1" customWidth="1"/>
    <col min="18" max="18" width="15" style="54" bestFit="1" customWidth="1"/>
    <col min="19" max="19" width="31.7109375" style="54" bestFit="1" customWidth="1"/>
    <col min="20" max="20" width="48.5703125" style="56" customWidth="1"/>
    <col min="21" max="21" width="28" style="54" customWidth="1"/>
    <col min="22" max="16384" width="11.42578125" style="54"/>
  </cols>
  <sheetData>
    <row r="3" spans="1:20" ht="13.5" thickBot="1" x14ac:dyDescent="0.25"/>
    <row r="4" spans="1:20" ht="51.75" thickBot="1" x14ac:dyDescent="0.25">
      <c r="A4" s="101" t="s">
        <v>4598</v>
      </c>
      <c r="B4" s="64" t="s">
        <v>27</v>
      </c>
      <c r="C4" s="65" t="s">
        <v>9</v>
      </c>
      <c r="D4" s="65" t="s">
        <v>4599</v>
      </c>
      <c r="E4" s="65" t="s">
        <v>53</v>
      </c>
      <c r="F4" s="65" t="s">
        <v>4600</v>
      </c>
      <c r="G4" s="66" t="s">
        <v>4601</v>
      </c>
      <c r="H4" s="65" t="s">
        <v>4602</v>
      </c>
      <c r="I4" s="65" t="s">
        <v>57</v>
      </c>
      <c r="J4" s="65" t="s">
        <v>58</v>
      </c>
      <c r="K4" s="67" t="s">
        <v>59</v>
      </c>
      <c r="L4" s="67" t="s">
        <v>60</v>
      </c>
      <c r="M4" s="68" t="s">
        <v>61</v>
      </c>
      <c r="N4" s="68" t="s">
        <v>62</v>
      </c>
      <c r="O4" s="69" t="s">
        <v>63</v>
      </c>
      <c r="P4" s="69" t="s">
        <v>64</v>
      </c>
      <c r="Q4" s="70" t="s">
        <v>66</v>
      </c>
      <c r="R4" s="67" t="s">
        <v>33</v>
      </c>
      <c r="S4" s="67" t="s">
        <v>65</v>
      </c>
      <c r="T4" s="71" t="s">
        <v>4603</v>
      </c>
    </row>
    <row r="5" spans="1:20" ht="140.25" x14ac:dyDescent="0.2">
      <c r="A5" s="1364" t="s">
        <v>4604</v>
      </c>
      <c r="B5" s="97" t="s">
        <v>19</v>
      </c>
      <c r="C5" s="58" t="s">
        <v>13</v>
      </c>
      <c r="D5" s="1367">
        <v>1</v>
      </c>
      <c r="E5" s="1367" t="s">
        <v>4605</v>
      </c>
      <c r="F5" s="1367" t="s">
        <v>728</v>
      </c>
      <c r="G5" s="1365" t="s">
        <v>4606</v>
      </c>
      <c r="H5" s="53" t="s">
        <v>4607</v>
      </c>
      <c r="I5" s="52" t="s">
        <v>4608</v>
      </c>
      <c r="J5" s="52" t="s">
        <v>4609</v>
      </c>
      <c r="K5" s="52" t="s">
        <v>4610</v>
      </c>
      <c r="L5" s="72">
        <v>1</v>
      </c>
      <c r="M5" s="73">
        <v>43831</v>
      </c>
      <c r="N5" s="73">
        <v>43889</v>
      </c>
      <c r="O5" s="74">
        <v>8.2857142857142865</v>
      </c>
      <c r="P5" s="72">
        <v>1</v>
      </c>
      <c r="Q5" s="75">
        <v>1</v>
      </c>
      <c r="R5" s="76" t="s">
        <v>35</v>
      </c>
      <c r="S5" s="59" t="s">
        <v>4611</v>
      </c>
      <c r="T5" s="1365" t="s">
        <v>4612</v>
      </c>
    </row>
    <row r="6" spans="1:20" ht="140.25" x14ac:dyDescent="0.2">
      <c r="A6" s="1364"/>
      <c r="B6" s="98" t="s">
        <v>19</v>
      </c>
      <c r="C6" s="34" t="s">
        <v>13</v>
      </c>
      <c r="D6" s="1368"/>
      <c r="E6" s="1368"/>
      <c r="F6" s="1368"/>
      <c r="G6" s="1366"/>
      <c r="H6" s="52"/>
      <c r="I6" s="37" t="s">
        <v>4613</v>
      </c>
      <c r="J6" s="37" t="s">
        <v>4614</v>
      </c>
      <c r="K6" s="37" t="s">
        <v>4615</v>
      </c>
      <c r="L6" s="77">
        <v>4</v>
      </c>
      <c r="M6" s="78">
        <v>44287</v>
      </c>
      <c r="N6" s="78">
        <v>44651</v>
      </c>
      <c r="O6" s="79">
        <v>52</v>
      </c>
      <c r="P6" s="77">
        <v>4</v>
      </c>
      <c r="Q6" s="80">
        <v>1</v>
      </c>
      <c r="R6" s="40" t="s">
        <v>35</v>
      </c>
      <c r="S6" s="39" t="s">
        <v>4611</v>
      </c>
      <c r="T6" s="1366"/>
    </row>
    <row r="7" spans="1:20" ht="357" x14ac:dyDescent="0.2">
      <c r="A7" s="1364" t="s">
        <v>4604</v>
      </c>
      <c r="B7" s="98" t="s">
        <v>19</v>
      </c>
      <c r="C7" s="34" t="s">
        <v>13</v>
      </c>
      <c r="D7" s="1371">
        <v>2</v>
      </c>
      <c r="E7" s="1371" t="s">
        <v>4616</v>
      </c>
      <c r="F7" s="1371" t="s">
        <v>151</v>
      </c>
      <c r="G7" s="1369" t="s">
        <v>4617</v>
      </c>
      <c r="H7" s="38" t="s">
        <v>4618</v>
      </c>
      <c r="I7" s="37" t="s">
        <v>4619</v>
      </c>
      <c r="J7" s="37" t="s">
        <v>4620</v>
      </c>
      <c r="K7" s="37" t="s">
        <v>4621</v>
      </c>
      <c r="L7" s="77">
        <v>1</v>
      </c>
      <c r="M7" s="78">
        <v>43831</v>
      </c>
      <c r="N7" s="78">
        <v>43889</v>
      </c>
      <c r="O7" s="79">
        <v>8.2857142857142865</v>
      </c>
      <c r="P7" s="77">
        <v>1</v>
      </c>
      <c r="Q7" s="80">
        <v>1</v>
      </c>
      <c r="R7" s="40" t="s">
        <v>35</v>
      </c>
      <c r="S7" s="39" t="s">
        <v>4622</v>
      </c>
      <c r="T7" s="1373" t="s">
        <v>4612</v>
      </c>
    </row>
    <row r="8" spans="1:20" ht="153" x14ac:dyDescent="0.2">
      <c r="A8" s="1364"/>
      <c r="B8" s="98" t="s">
        <v>19</v>
      </c>
      <c r="C8" s="34" t="s">
        <v>13</v>
      </c>
      <c r="D8" s="1372"/>
      <c r="E8" s="1372"/>
      <c r="F8" s="1372"/>
      <c r="G8" s="1370"/>
      <c r="H8" s="53"/>
      <c r="I8" s="37" t="s">
        <v>4623</v>
      </c>
      <c r="J8" s="37" t="s">
        <v>4624</v>
      </c>
      <c r="K8" s="37" t="s">
        <v>2468</v>
      </c>
      <c r="L8" s="77">
        <v>4</v>
      </c>
      <c r="M8" s="78">
        <v>44287</v>
      </c>
      <c r="N8" s="78">
        <v>44651</v>
      </c>
      <c r="O8" s="79">
        <v>52</v>
      </c>
      <c r="P8" s="77">
        <v>4</v>
      </c>
      <c r="Q8" s="80">
        <v>1</v>
      </c>
      <c r="R8" s="40" t="s">
        <v>35</v>
      </c>
      <c r="S8" s="39" t="s">
        <v>4625</v>
      </c>
      <c r="T8" s="1374"/>
    </row>
    <row r="9" spans="1:20" ht="140.25" x14ac:dyDescent="0.2">
      <c r="A9" s="1364"/>
      <c r="B9" s="98" t="s">
        <v>19</v>
      </c>
      <c r="C9" s="34" t="s">
        <v>13</v>
      </c>
      <c r="D9" s="1372"/>
      <c r="E9" s="1372"/>
      <c r="F9" s="1372"/>
      <c r="G9" s="1370"/>
      <c r="H9" s="53"/>
      <c r="I9" s="37" t="s">
        <v>4626</v>
      </c>
      <c r="J9" s="37" t="s">
        <v>4627</v>
      </c>
      <c r="K9" s="37" t="s">
        <v>733</v>
      </c>
      <c r="L9" s="77">
        <v>1</v>
      </c>
      <c r="M9" s="78">
        <v>43770</v>
      </c>
      <c r="N9" s="78">
        <v>43951</v>
      </c>
      <c r="O9" s="79">
        <v>25.857142857142858</v>
      </c>
      <c r="P9" s="77">
        <v>1</v>
      </c>
      <c r="Q9" s="80">
        <v>1</v>
      </c>
      <c r="R9" s="40" t="s">
        <v>35</v>
      </c>
      <c r="S9" s="39" t="s">
        <v>4611</v>
      </c>
      <c r="T9" s="1374"/>
    </row>
    <row r="10" spans="1:20" ht="140.25" x14ac:dyDescent="0.2">
      <c r="A10" s="1364"/>
      <c r="B10" s="98" t="s">
        <v>19</v>
      </c>
      <c r="C10" s="34" t="s">
        <v>13</v>
      </c>
      <c r="D10" s="1368"/>
      <c r="E10" s="1368"/>
      <c r="F10" s="1368"/>
      <c r="G10" s="1366"/>
      <c r="H10" s="52"/>
      <c r="I10" s="37" t="s">
        <v>4628</v>
      </c>
      <c r="J10" s="37" t="s">
        <v>4629</v>
      </c>
      <c r="K10" s="37" t="s">
        <v>733</v>
      </c>
      <c r="L10" s="77">
        <v>1</v>
      </c>
      <c r="M10" s="78">
        <v>43770</v>
      </c>
      <c r="N10" s="78">
        <v>43951</v>
      </c>
      <c r="O10" s="79">
        <v>25.857142857142858</v>
      </c>
      <c r="P10" s="77">
        <v>1</v>
      </c>
      <c r="Q10" s="80">
        <v>1</v>
      </c>
      <c r="R10" s="40" t="s">
        <v>35</v>
      </c>
      <c r="S10" s="39" t="s">
        <v>4611</v>
      </c>
      <c r="T10" s="1375"/>
    </row>
    <row r="11" spans="1:20" ht="140.25" x14ac:dyDescent="0.2">
      <c r="A11" s="1364" t="s">
        <v>4604</v>
      </c>
      <c r="B11" s="98" t="s">
        <v>19</v>
      </c>
      <c r="C11" s="34" t="s">
        <v>13</v>
      </c>
      <c r="D11" s="1371">
        <v>3</v>
      </c>
      <c r="E11" s="1371" t="s">
        <v>4630</v>
      </c>
      <c r="F11" s="1369" t="s">
        <v>151</v>
      </c>
      <c r="G11" s="1369" t="s">
        <v>4631</v>
      </c>
      <c r="H11" s="38" t="s">
        <v>4632</v>
      </c>
      <c r="I11" s="37" t="s">
        <v>4633</v>
      </c>
      <c r="J11" s="37" t="s">
        <v>4609</v>
      </c>
      <c r="K11" s="37" t="s">
        <v>4610</v>
      </c>
      <c r="L11" s="77">
        <v>1</v>
      </c>
      <c r="M11" s="78">
        <v>43831</v>
      </c>
      <c r="N11" s="78">
        <v>43889</v>
      </c>
      <c r="O11" s="79">
        <v>8.2857142857142865</v>
      </c>
      <c r="P11" s="77">
        <v>1</v>
      </c>
      <c r="Q11" s="80">
        <v>1</v>
      </c>
      <c r="R11" s="40" t="s">
        <v>35</v>
      </c>
      <c r="S11" s="39" t="s">
        <v>4611</v>
      </c>
      <c r="T11" s="1376" t="s">
        <v>4612</v>
      </c>
    </row>
    <row r="12" spans="1:20" ht="153" x14ac:dyDescent="0.2">
      <c r="A12" s="1364"/>
      <c r="B12" s="98" t="s">
        <v>19</v>
      </c>
      <c r="C12" s="34" t="s">
        <v>13</v>
      </c>
      <c r="D12" s="1368"/>
      <c r="E12" s="1368"/>
      <c r="F12" s="1366"/>
      <c r="G12" s="1366"/>
      <c r="H12" s="52"/>
      <c r="I12" s="37" t="s">
        <v>4634</v>
      </c>
      <c r="J12" s="37" t="s">
        <v>4635</v>
      </c>
      <c r="K12" s="37" t="s">
        <v>2468</v>
      </c>
      <c r="L12" s="77">
        <v>4</v>
      </c>
      <c r="M12" s="78">
        <v>44287</v>
      </c>
      <c r="N12" s="78">
        <v>44651</v>
      </c>
      <c r="O12" s="79">
        <v>52</v>
      </c>
      <c r="P12" s="77">
        <v>4</v>
      </c>
      <c r="Q12" s="80">
        <v>1</v>
      </c>
      <c r="R12" s="40" t="s">
        <v>35</v>
      </c>
      <c r="S12" s="39" t="s">
        <v>4625</v>
      </c>
      <c r="T12" s="1375"/>
    </row>
    <row r="13" spans="1:20" ht="255" x14ac:dyDescent="0.2">
      <c r="A13" s="1364" t="s">
        <v>4604</v>
      </c>
      <c r="B13" s="98" t="s">
        <v>19</v>
      </c>
      <c r="C13" s="34" t="s">
        <v>13</v>
      </c>
      <c r="D13" s="1371">
        <v>4</v>
      </c>
      <c r="E13" s="1371" t="s">
        <v>4636</v>
      </c>
      <c r="F13" s="1369" t="s">
        <v>728</v>
      </c>
      <c r="G13" s="1369" t="s">
        <v>4637</v>
      </c>
      <c r="H13" s="38" t="s">
        <v>4638</v>
      </c>
      <c r="I13" s="37" t="s">
        <v>4639</v>
      </c>
      <c r="J13" s="37" t="s">
        <v>4640</v>
      </c>
      <c r="K13" s="37" t="s">
        <v>4621</v>
      </c>
      <c r="L13" s="77">
        <v>1</v>
      </c>
      <c r="M13" s="78">
        <v>43831</v>
      </c>
      <c r="N13" s="78">
        <v>43889</v>
      </c>
      <c r="O13" s="79">
        <v>8.2857142857142865</v>
      </c>
      <c r="P13" s="77">
        <v>1</v>
      </c>
      <c r="Q13" s="80">
        <v>1</v>
      </c>
      <c r="R13" s="40" t="s">
        <v>35</v>
      </c>
      <c r="S13" s="39" t="s">
        <v>4611</v>
      </c>
      <c r="T13" s="1376" t="s">
        <v>4612</v>
      </c>
    </row>
    <row r="14" spans="1:20" ht="153" x14ac:dyDescent="0.2">
      <c r="A14" s="1364"/>
      <c r="B14" s="98" t="s">
        <v>19</v>
      </c>
      <c r="C14" s="34" t="s">
        <v>13</v>
      </c>
      <c r="D14" s="1368"/>
      <c r="E14" s="1368"/>
      <c r="F14" s="1366"/>
      <c r="G14" s="1366"/>
      <c r="H14" s="52"/>
      <c r="I14" s="37" t="s">
        <v>4641</v>
      </c>
      <c r="J14" s="37" t="s">
        <v>4642</v>
      </c>
      <c r="K14" s="37" t="s">
        <v>2468</v>
      </c>
      <c r="L14" s="77">
        <v>4</v>
      </c>
      <c r="M14" s="78">
        <v>44287</v>
      </c>
      <c r="N14" s="78">
        <v>44651</v>
      </c>
      <c r="O14" s="79">
        <v>52</v>
      </c>
      <c r="P14" s="77">
        <v>4</v>
      </c>
      <c r="Q14" s="80">
        <v>1</v>
      </c>
      <c r="R14" s="40" t="s">
        <v>35</v>
      </c>
      <c r="S14" s="39" t="s">
        <v>4625</v>
      </c>
      <c r="T14" s="1375"/>
    </row>
    <row r="15" spans="1:20" ht="178.5" x14ac:dyDescent="0.2">
      <c r="A15" s="1364" t="s">
        <v>4604</v>
      </c>
      <c r="B15" s="98" t="s">
        <v>19</v>
      </c>
      <c r="C15" s="34" t="s">
        <v>13</v>
      </c>
      <c r="D15" s="1371">
        <v>5</v>
      </c>
      <c r="E15" s="1371" t="s">
        <v>4643</v>
      </c>
      <c r="F15" s="1369" t="s">
        <v>728</v>
      </c>
      <c r="G15" s="1369" t="s">
        <v>4644</v>
      </c>
      <c r="H15" s="38" t="s">
        <v>4645</v>
      </c>
      <c r="I15" s="37" t="s">
        <v>4646</v>
      </c>
      <c r="J15" s="37" t="s">
        <v>4647</v>
      </c>
      <c r="K15" s="37" t="s">
        <v>4621</v>
      </c>
      <c r="L15" s="77">
        <v>1</v>
      </c>
      <c r="M15" s="78">
        <v>43831</v>
      </c>
      <c r="N15" s="78">
        <v>43889</v>
      </c>
      <c r="O15" s="79">
        <v>8.2857142857142865</v>
      </c>
      <c r="P15" s="77">
        <v>1</v>
      </c>
      <c r="Q15" s="80">
        <v>1</v>
      </c>
      <c r="R15" s="40" t="s">
        <v>35</v>
      </c>
      <c r="S15" s="39" t="s">
        <v>4611</v>
      </c>
      <c r="T15" s="1369" t="s">
        <v>4612</v>
      </c>
    </row>
    <row r="16" spans="1:20" ht="153" x14ac:dyDescent="0.2">
      <c r="A16" s="1364"/>
      <c r="B16" s="99" t="s">
        <v>19</v>
      </c>
      <c r="C16" s="331" t="s">
        <v>13</v>
      </c>
      <c r="D16" s="1368"/>
      <c r="E16" s="1368"/>
      <c r="F16" s="1366"/>
      <c r="G16" s="1366"/>
      <c r="H16" s="53"/>
      <c r="I16" s="38" t="s">
        <v>4648</v>
      </c>
      <c r="J16" s="38" t="s">
        <v>4649</v>
      </c>
      <c r="K16" s="38" t="s">
        <v>2468</v>
      </c>
      <c r="L16" s="81">
        <v>4</v>
      </c>
      <c r="M16" s="82">
        <v>44287</v>
      </c>
      <c r="N16" s="82">
        <v>44651</v>
      </c>
      <c r="O16" s="83">
        <v>52</v>
      </c>
      <c r="P16" s="81">
        <v>4</v>
      </c>
      <c r="Q16" s="84">
        <v>1</v>
      </c>
      <c r="R16" s="85" t="s">
        <v>35</v>
      </c>
      <c r="S16" s="57" t="s">
        <v>4625</v>
      </c>
      <c r="T16" s="1366"/>
    </row>
    <row r="17" spans="1:20" ht="332.25" thickBot="1" x14ac:dyDescent="0.25">
      <c r="A17" s="1364" t="s">
        <v>4604</v>
      </c>
      <c r="B17" s="100" t="s">
        <v>19</v>
      </c>
      <c r="C17" s="332" t="s">
        <v>13</v>
      </c>
      <c r="D17" s="1371">
        <v>6</v>
      </c>
      <c r="E17" s="1371" t="s">
        <v>4650</v>
      </c>
      <c r="F17" s="1369" t="s">
        <v>728</v>
      </c>
      <c r="G17" s="1369" t="s">
        <v>4651</v>
      </c>
      <c r="H17" s="62" t="s">
        <v>4652</v>
      </c>
      <c r="I17" s="62" t="s">
        <v>4653</v>
      </c>
      <c r="J17" s="62" t="s">
        <v>4654</v>
      </c>
      <c r="K17" s="62" t="s">
        <v>4621</v>
      </c>
      <c r="L17" s="86">
        <v>1</v>
      </c>
      <c r="M17" s="87">
        <v>43831</v>
      </c>
      <c r="N17" s="87">
        <v>43889</v>
      </c>
      <c r="O17" s="88">
        <v>8.2857142857142865</v>
      </c>
      <c r="P17" s="86">
        <v>1</v>
      </c>
      <c r="Q17" s="89">
        <v>1</v>
      </c>
      <c r="R17" s="90" t="s">
        <v>35</v>
      </c>
      <c r="S17" s="63" t="s">
        <v>4611</v>
      </c>
      <c r="T17" s="1369" t="s">
        <v>4612</v>
      </c>
    </row>
    <row r="18" spans="1:20" ht="153" x14ac:dyDescent="0.2">
      <c r="A18" s="1364"/>
      <c r="B18" s="97" t="s">
        <v>19</v>
      </c>
      <c r="C18" s="58" t="s">
        <v>13</v>
      </c>
      <c r="D18" s="1368"/>
      <c r="E18" s="1368"/>
      <c r="F18" s="1366"/>
      <c r="G18" s="1366"/>
      <c r="H18" s="52"/>
      <c r="I18" s="52" t="s">
        <v>4655</v>
      </c>
      <c r="J18" s="52" t="s">
        <v>4656</v>
      </c>
      <c r="K18" s="52" t="s">
        <v>2468</v>
      </c>
      <c r="L18" s="72">
        <v>4</v>
      </c>
      <c r="M18" s="73">
        <v>44287</v>
      </c>
      <c r="N18" s="73">
        <v>44651</v>
      </c>
      <c r="O18" s="74">
        <v>52</v>
      </c>
      <c r="P18" s="72">
        <v>4</v>
      </c>
      <c r="Q18" s="75">
        <v>1</v>
      </c>
      <c r="R18" s="76" t="s">
        <v>35</v>
      </c>
      <c r="S18" s="59" t="s">
        <v>4625</v>
      </c>
      <c r="T18" s="1366"/>
    </row>
    <row r="19" spans="1:20" x14ac:dyDescent="0.2">
      <c r="A19" s="1358" t="s">
        <v>4657</v>
      </c>
      <c r="B19" s="1359"/>
      <c r="C19" s="1360"/>
      <c r="D19" s="333">
        <v>6</v>
      </c>
      <c r="E19" s="334"/>
      <c r="F19" s="335"/>
      <c r="G19" s="335"/>
      <c r="H19" s="335"/>
      <c r="I19" s="335"/>
      <c r="J19" s="335"/>
      <c r="K19" s="102"/>
      <c r="L19" s="102"/>
      <c r="M19" s="102"/>
      <c r="N19" s="102"/>
      <c r="O19" s="102"/>
      <c r="P19" s="102"/>
      <c r="Q19" s="102"/>
      <c r="R19" s="102"/>
    </row>
    <row r="20" spans="1:20" ht="229.5" x14ac:dyDescent="0.2">
      <c r="A20" s="1352" t="s">
        <v>4604</v>
      </c>
      <c r="B20" s="336" t="s">
        <v>12</v>
      </c>
      <c r="C20" s="337" t="s">
        <v>13</v>
      </c>
      <c r="D20" s="1363">
        <v>1</v>
      </c>
      <c r="E20" s="1361" t="s">
        <v>274</v>
      </c>
      <c r="F20" s="1362" t="s">
        <v>275</v>
      </c>
      <c r="G20" s="1362" t="s">
        <v>276</v>
      </c>
      <c r="H20" s="1362" t="s">
        <v>277</v>
      </c>
      <c r="I20" s="330" t="s">
        <v>278</v>
      </c>
      <c r="J20" s="345" t="s">
        <v>279</v>
      </c>
      <c r="K20" s="174" t="s">
        <v>280</v>
      </c>
      <c r="L20" s="346">
        <v>1</v>
      </c>
      <c r="M20" s="117">
        <v>44136</v>
      </c>
      <c r="N20" s="117">
        <v>44865</v>
      </c>
      <c r="O20" s="91">
        <f>(N20-M20)/7</f>
        <v>104.14285714285714</v>
      </c>
      <c r="P20" s="92">
        <v>1</v>
      </c>
      <c r="Q20" s="93">
        <f>P20/L20</f>
        <v>1</v>
      </c>
      <c r="R20" s="94" t="str">
        <f>IF(ISNUMBER(Q20),IF(Q20=100%,"CUMPLIDA",IF(AND(ISNUMBER(N20),ISNUMBER(CGR!$P$4)), IF(N20&lt;CGR!$P$4,"INCUMPLIDA","PROCESO"), "VERIFICAR FECHA")),"SIN VALOR AVANCE")</f>
        <v>CUMPLIDA</v>
      </c>
      <c r="S20" s="95" t="s">
        <v>4658</v>
      </c>
      <c r="T20" s="1353"/>
    </row>
    <row r="21" spans="1:20" ht="216.75" x14ac:dyDescent="0.2">
      <c r="A21" s="1352"/>
      <c r="B21" s="336" t="s">
        <v>12</v>
      </c>
      <c r="C21" s="337" t="s">
        <v>13</v>
      </c>
      <c r="D21" s="1363"/>
      <c r="E21" s="1361"/>
      <c r="F21" s="1362"/>
      <c r="G21" s="1362"/>
      <c r="H21" s="1362"/>
      <c r="I21" s="345" t="s">
        <v>282</v>
      </c>
      <c r="J21" s="345" t="s">
        <v>279</v>
      </c>
      <c r="K21" s="174" t="s">
        <v>280</v>
      </c>
      <c r="L21" s="346">
        <v>1</v>
      </c>
      <c r="M21" s="117">
        <v>44866</v>
      </c>
      <c r="N21" s="117">
        <v>45230</v>
      </c>
      <c r="O21" s="91">
        <f>(N21-M21)/7</f>
        <v>52</v>
      </c>
      <c r="P21" s="92">
        <v>0</v>
      </c>
      <c r="Q21" s="93">
        <f>P21/L21</f>
        <v>0</v>
      </c>
      <c r="R21" s="94" t="str">
        <f>IF(ISNUMBER(Q21),IF(Q21=100%,"CUMPLIDA",IF(AND(ISNUMBER(N21),ISNUMBER(CGR!$P$4)), IF(N21&lt;CGR!$P$4,"INCUMPLIDA","PROCESO"), "VERIFICAR FECHA")),"SIN VALOR AVANCE")</f>
        <v>INCUMPLIDA</v>
      </c>
      <c r="S21" s="96" t="s">
        <v>4659</v>
      </c>
      <c r="T21" s="1354"/>
    </row>
    <row r="22" spans="1:20" x14ac:dyDescent="0.2">
      <c r="A22" s="1355" t="s">
        <v>4660</v>
      </c>
      <c r="B22" s="1356"/>
      <c r="C22" s="1357"/>
      <c r="D22" s="338">
        <v>1</v>
      </c>
      <c r="E22" s="334"/>
      <c r="F22" s="335"/>
      <c r="G22" s="335"/>
      <c r="H22" s="335"/>
      <c r="I22" s="335"/>
      <c r="J22" s="335"/>
      <c r="K22" s="102"/>
      <c r="L22" s="102"/>
      <c r="M22" s="102"/>
      <c r="N22" s="102"/>
      <c r="O22" s="102"/>
      <c r="P22" s="102"/>
      <c r="Q22" s="102"/>
      <c r="R22" s="102"/>
    </row>
    <row r="23" spans="1:20" x14ac:dyDescent="0.2">
      <c r="A23" s="314"/>
      <c r="B23" s="339"/>
      <c r="C23" s="339"/>
      <c r="D23" s="340"/>
      <c r="E23" s="334"/>
      <c r="F23" s="335"/>
      <c r="G23" s="335"/>
      <c r="H23" s="335"/>
      <c r="I23" s="335"/>
      <c r="J23" s="335"/>
      <c r="K23" s="102"/>
      <c r="L23" s="102"/>
      <c r="M23" s="102"/>
      <c r="N23" s="102"/>
      <c r="O23" s="102"/>
      <c r="P23" s="102"/>
      <c r="Q23" s="102"/>
      <c r="R23" s="102"/>
    </row>
    <row r="24" spans="1:20" ht="15.75" x14ac:dyDescent="0.25">
      <c r="A24" s="1332" t="s">
        <v>4661</v>
      </c>
      <c r="B24" s="1333"/>
      <c r="C24" s="347">
        <v>44904</v>
      </c>
      <c r="D24" s="209"/>
      <c r="E24" s="334"/>
      <c r="F24" s="335"/>
      <c r="G24" s="335"/>
      <c r="H24" s="335"/>
      <c r="I24" s="335"/>
      <c r="J24" s="335"/>
      <c r="K24" s="102"/>
      <c r="L24" s="102"/>
      <c r="M24" s="102"/>
      <c r="N24" s="102"/>
      <c r="O24" s="102"/>
      <c r="P24" s="102"/>
      <c r="Q24" s="102"/>
      <c r="R24" s="102"/>
    </row>
    <row r="25" spans="1:20" ht="15" x14ac:dyDescent="0.2">
      <c r="A25" s="321" t="s">
        <v>4662</v>
      </c>
      <c r="B25" s="341"/>
      <c r="C25" s="342">
        <v>12</v>
      </c>
      <c r="D25" s="209"/>
      <c r="E25" s="334"/>
      <c r="F25" s="335"/>
      <c r="G25" s="335"/>
      <c r="H25" s="335"/>
      <c r="I25" s="335"/>
      <c r="J25" s="335"/>
      <c r="K25" s="102"/>
      <c r="L25" s="102"/>
      <c r="M25" s="102"/>
      <c r="N25" s="102"/>
      <c r="O25" s="102"/>
      <c r="P25" s="102"/>
      <c r="Q25" s="102"/>
      <c r="R25" s="102"/>
    </row>
    <row r="26" spans="1:20" ht="15" x14ac:dyDescent="0.2">
      <c r="A26" s="321" t="s">
        <v>4663</v>
      </c>
      <c r="B26" s="341"/>
      <c r="C26" s="342">
        <v>1</v>
      </c>
      <c r="D26" s="209"/>
      <c r="E26" s="334"/>
      <c r="F26" s="335"/>
      <c r="G26" s="335"/>
      <c r="H26" s="335"/>
      <c r="I26" s="335"/>
      <c r="J26" s="335"/>
      <c r="K26" s="102"/>
      <c r="L26" s="102"/>
      <c r="M26" s="102"/>
      <c r="N26" s="102"/>
      <c r="O26" s="102"/>
      <c r="P26" s="102"/>
      <c r="Q26" s="102"/>
      <c r="R26" s="102"/>
    </row>
    <row r="27" spans="1:20" ht="15" x14ac:dyDescent="0.2">
      <c r="A27" s="321" t="s">
        <v>4664</v>
      </c>
      <c r="B27" s="341"/>
      <c r="C27" s="342">
        <v>176</v>
      </c>
      <c r="D27" s="209"/>
      <c r="E27" s="334"/>
      <c r="F27" s="335"/>
      <c r="G27" s="335"/>
      <c r="H27" s="335"/>
      <c r="I27" s="335"/>
      <c r="J27" s="335"/>
      <c r="K27" s="102"/>
      <c r="L27" s="102"/>
      <c r="M27" s="102"/>
      <c r="N27" s="102"/>
      <c r="O27" s="102"/>
      <c r="P27" s="102"/>
      <c r="Q27" s="102"/>
      <c r="R27" s="102"/>
    </row>
    <row r="28" spans="1:20" ht="15" x14ac:dyDescent="0.2">
      <c r="A28" s="320" t="s">
        <v>4665</v>
      </c>
      <c r="B28" s="342"/>
      <c r="C28" s="342">
        <v>13</v>
      </c>
      <c r="D28" s="209"/>
      <c r="E28" s="334"/>
      <c r="F28" s="335"/>
      <c r="G28" s="335"/>
      <c r="H28" s="335"/>
      <c r="I28" s="335"/>
      <c r="J28" s="335"/>
      <c r="K28" s="102"/>
      <c r="L28" s="102"/>
      <c r="M28" s="102"/>
      <c r="N28" s="102"/>
      <c r="O28" s="102"/>
      <c r="P28" s="102"/>
      <c r="Q28" s="102"/>
      <c r="R28" s="102"/>
    </row>
    <row r="29" spans="1:20" ht="15" x14ac:dyDescent="0.2">
      <c r="A29" s="322" t="s">
        <v>4666</v>
      </c>
      <c r="B29" s="343"/>
      <c r="C29" s="342">
        <v>0</v>
      </c>
      <c r="D29" s="209"/>
      <c r="E29" s="334"/>
      <c r="F29" s="335"/>
      <c r="G29" s="335"/>
      <c r="H29" s="335"/>
      <c r="I29" s="335"/>
      <c r="J29" s="335"/>
      <c r="K29" s="102"/>
      <c r="L29" s="102"/>
      <c r="M29" s="102"/>
      <c r="N29" s="102"/>
      <c r="O29" s="102"/>
      <c r="P29" s="102"/>
      <c r="Q29" s="102"/>
      <c r="R29" s="102"/>
    </row>
    <row r="30" spans="1:20" ht="15.75" x14ac:dyDescent="0.25">
      <c r="A30" s="319" t="s">
        <v>8</v>
      </c>
      <c r="B30" s="344"/>
      <c r="C30" s="348">
        <f>SUM(C25:C29)</f>
        <v>202</v>
      </c>
      <c r="D30" s="209"/>
      <c r="E30" s="334"/>
      <c r="F30" s="335"/>
      <c r="G30" s="335"/>
      <c r="H30" s="335"/>
      <c r="I30" s="335"/>
      <c r="J30" s="335"/>
      <c r="K30" s="102"/>
      <c r="L30" s="102"/>
      <c r="M30" s="102"/>
      <c r="N30" s="102"/>
      <c r="O30" s="102"/>
      <c r="P30" s="102"/>
      <c r="Q30" s="102"/>
      <c r="R30" s="102"/>
    </row>
    <row r="31" spans="1:20" ht="15" x14ac:dyDescent="0.2">
      <c r="A31" s="1"/>
      <c r="B31" s="102"/>
      <c r="C31" s="334"/>
      <c r="D31" s="209"/>
      <c r="E31" s="334"/>
      <c r="F31" s="335"/>
      <c r="G31" s="335"/>
      <c r="H31" s="335"/>
      <c r="I31" s="335"/>
      <c r="J31" s="335"/>
      <c r="K31" s="102"/>
      <c r="L31" s="102"/>
      <c r="M31" s="102"/>
      <c r="N31" s="102"/>
      <c r="O31" s="102"/>
      <c r="P31" s="102"/>
      <c r="Q31" s="102"/>
      <c r="R31" s="102"/>
    </row>
    <row r="32" spans="1:20" ht="31.5" x14ac:dyDescent="0.2">
      <c r="A32" s="349" t="s">
        <v>4601</v>
      </c>
      <c r="B32" s="356"/>
      <c r="C32" s="356"/>
      <c r="D32" s="356"/>
      <c r="F32" s="356"/>
      <c r="G32" s="335"/>
      <c r="H32" s="335"/>
      <c r="I32" s="335"/>
      <c r="J32" s="335"/>
      <c r="K32" s="102"/>
      <c r="L32" s="102"/>
      <c r="M32" s="102"/>
      <c r="N32" s="102"/>
      <c r="O32" s="102"/>
      <c r="P32" s="102"/>
      <c r="Q32" s="102"/>
      <c r="R32" s="102"/>
    </row>
    <row r="33" spans="1:18" ht="102" x14ac:dyDescent="0.2">
      <c r="A33" s="37" t="s">
        <v>4667</v>
      </c>
      <c r="B33" s="357"/>
      <c r="C33" s="358"/>
      <c r="D33" s="358"/>
      <c r="F33" s="355"/>
      <c r="G33" s="335"/>
      <c r="H33" s="335"/>
      <c r="I33" s="335"/>
      <c r="J33" s="335"/>
      <c r="K33" s="102"/>
      <c r="L33" s="102"/>
      <c r="M33" s="102"/>
      <c r="N33" s="102"/>
      <c r="O33" s="102"/>
      <c r="P33" s="102"/>
      <c r="Q33" s="102"/>
      <c r="R33" s="102"/>
    </row>
    <row r="34" spans="1:18" ht="63.75" x14ac:dyDescent="0.2">
      <c r="A34" s="354" t="s">
        <v>4668</v>
      </c>
      <c r="B34" s="357"/>
      <c r="C34" s="358"/>
      <c r="D34" s="358"/>
      <c r="F34" s="355"/>
      <c r="G34" s="335"/>
      <c r="H34" s="335"/>
      <c r="I34" s="335"/>
      <c r="J34" s="335"/>
      <c r="K34" s="102"/>
      <c r="L34" s="102"/>
      <c r="M34" s="102"/>
      <c r="N34" s="102"/>
      <c r="O34" s="102"/>
      <c r="P34" s="102"/>
      <c r="Q34" s="102"/>
      <c r="R34" s="102"/>
    </row>
    <row r="35" spans="1:18" ht="89.25" x14ac:dyDescent="0.2">
      <c r="A35" s="354" t="s">
        <v>4669</v>
      </c>
      <c r="B35" s="357"/>
      <c r="C35" s="358"/>
      <c r="D35" s="358"/>
      <c r="F35" s="355"/>
      <c r="G35" s="335"/>
      <c r="H35" s="335"/>
      <c r="I35" s="335"/>
      <c r="J35" s="335"/>
      <c r="K35" s="102"/>
      <c r="L35" s="102"/>
      <c r="M35" s="102"/>
      <c r="N35" s="102"/>
      <c r="O35" s="102"/>
      <c r="P35" s="102"/>
      <c r="Q35" s="102"/>
      <c r="R35" s="102"/>
    </row>
    <row r="36" spans="1:18" ht="38.25" x14ac:dyDescent="0.2">
      <c r="A36" s="354" t="s">
        <v>4670</v>
      </c>
      <c r="B36" s="357"/>
      <c r="C36" s="358"/>
      <c r="D36" s="358"/>
      <c r="F36" s="355"/>
      <c r="G36" s="335"/>
      <c r="H36" s="335"/>
      <c r="I36" s="335"/>
      <c r="J36" s="335"/>
      <c r="K36" s="102"/>
      <c r="L36" s="102"/>
      <c r="M36" s="102"/>
      <c r="N36" s="102"/>
      <c r="O36" s="102"/>
      <c r="P36" s="102"/>
      <c r="Q36" s="102"/>
      <c r="R36" s="102"/>
    </row>
    <row r="37" spans="1:18" ht="76.5" x14ac:dyDescent="0.2">
      <c r="A37" s="354" t="s">
        <v>4671</v>
      </c>
      <c r="B37" s="357"/>
      <c r="C37" s="358"/>
      <c r="D37" s="358"/>
      <c r="F37" s="355"/>
      <c r="G37" s="335"/>
      <c r="H37" s="335"/>
      <c r="I37" s="335"/>
      <c r="J37" s="335"/>
      <c r="K37" s="102"/>
      <c r="L37" s="102"/>
      <c r="M37" s="102"/>
      <c r="N37" s="102"/>
      <c r="O37" s="102"/>
      <c r="P37" s="102"/>
      <c r="Q37" s="102"/>
      <c r="R37" s="102"/>
    </row>
    <row r="38" spans="1:18" ht="51" x14ac:dyDescent="0.2">
      <c r="A38" s="354" t="s">
        <v>4672</v>
      </c>
      <c r="B38" s="357"/>
      <c r="C38" s="358"/>
      <c r="D38" s="358"/>
      <c r="F38" s="355"/>
      <c r="G38" s="335"/>
      <c r="H38" s="335"/>
      <c r="I38" s="335"/>
      <c r="J38" s="335"/>
      <c r="K38" s="102"/>
      <c r="L38" s="102"/>
      <c r="M38" s="102"/>
      <c r="N38" s="102"/>
      <c r="O38" s="102"/>
      <c r="P38" s="102"/>
      <c r="Q38" s="102"/>
      <c r="R38" s="102"/>
    </row>
    <row r="39" spans="1:18" ht="76.5" x14ac:dyDescent="0.2">
      <c r="A39" s="354" t="s">
        <v>4673</v>
      </c>
      <c r="B39" s="357"/>
      <c r="C39" s="358"/>
      <c r="D39" s="358"/>
      <c r="F39" s="355"/>
      <c r="G39" s="335"/>
      <c r="H39" s="335"/>
      <c r="I39" s="335"/>
      <c r="J39" s="335"/>
      <c r="K39" s="102"/>
      <c r="L39" s="102"/>
      <c r="M39" s="102"/>
      <c r="N39" s="102"/>
      <c r="O39" s="102"/>
      <c r="P39" s="102"/>
      <c r="Q39" s="102"/>
      <c r="R39" s="102"/>
    </row>
    <row r="40" spans="1:18" ht="76.5" x14ac:dyDescent="0.2">
      <c r="A40" s="354" t="s">
        <v>4674</v>
      </c>
      <c r="B40" s="357"/>
      <c r="C40" s="358"/>
      <c r="D40" s="358"/>
      <c r="F40" s="355"/>
      <c r="G40" s="335"/>
      <c r="H40" s="335"/>
      <c r="I40" s="335"/>
      <c r="J40" s="335"/>
      <c r="K40" s="102"/>
      <c r="L40" s="102"/>
      <c r="M40" s="102"/>
      <c r="N40" s="102"/>
      <c r="O40" s="102"/>
      <c r="P40" s="102"/>
      <c r="Q40" s="102"/>
      <c r="R40" s="102"/>
    </row>
    <row r="41" spans="1:18" ht="114.75" x14ac:dyDescent="0.2">
      <c r="A41" s="354" t="s">
        <v>4675</v>
      </c>
      <c r="B41" s="357"/>
      <c r="C41" s="358"/>
      <c r="D41" s="358"/>
      <c r="F41" s="355"/>
      <c r="G41" s="335"/>
      <c r="H41" s="335"/>
      <c r="I41" s="335"/>
      <c r="J41" s="335"/>
      <c r="K41" s="102"/>
      <c r="L41" s="102"/>
      <c r="M41" s="102"/>
      <c r="N41" s="102"/>
      <c r="O41" s="102"/>
      <c r="P41" s="102"/>
      <c r="Q41" s="102"/>
      <c r="R41" s="102"/>
    </row>
    <row r="42" spans="1:18" ht="63.75" x14ac:dyDescent="0.2">
      <c r="A42" s="354" t="s">
        <v>4676</v>
      </c>
      <c r="B42" s="357"/>
      <c r="C42" s="358"/>
      <c r="D42" s="358"/>
      <c r="F42" s="355"/>
      <c r="G42" s="335"/>
      <c r="H42" s="335"/>
      <c r="I42" s="335"/>
      <c r="J42" s="335"/>
      <c r="K42" s="102"/>
      <c r="L42" s="102"/>
      <c r="M42" s="102"/>
      <c r="N42" s="102"/>
      <c r="O42" s="102"/>
      <c r="P42" s="102"/>
      <c r="Q42" s="102"/>
      <c r="R42" s="102"/>
    </row>
    <row r="43" spans="1:18" ht="76.5" x14ac:dyDescent="0.2">
      <c r="A43" s="354" t="s">
        <v>4677</v>
      </c>
      <c r="B43" s="357"/>
      <c r="C43" s="358"/>
      <c r="D43" s="358"/>
      <c r="F43" s="355"/>
      <c r="G43" s="335"/>
      <c r="H43" s="335"/>
      <c r="I43" s="335"/>
      <c r="J43" s="335"/>
      <c r="K43" s="102"/>
      <c r="L43" s="102"/>
      <c r="M43" s="102"/>
      <c r="N43" s="102"/>
      <c r="O43" s="102"/>
      <c r="P43" s="102"/>
      <c r="Q43" s="102"/>
      <c r="R43" s="102"/>
    </row>
    <row r="44" spans="1:18" ht="51" x14ac:dyDescent="0.2">
      <c r="A44" s="354" t="s">
        <v>4678</v>
      </c>
      <c r="B44" s="357"/>
      <c r="C44" s="358"/>
      <c r="D44" s="358"/>
      <c r="F44" s="355"/>
      <c r="G44" s="335"/>
      <c r="H44" s="335"/>
      <c r="I44" s="335"/>
      <c r="J44" s="335"/>
      <c r="K44" s="102"/>
      <c r="L44" s="102"/>
      <c r="M44" s="102"/>
      <c r="N44" s="102"/>
      <c r="O44" s="102"/>
      <c r="P44" s="102"/>
      <c r="Q44" s="102"/>
      <c r="R44" s="102"/>
    </row>
    <row r="45" spans="1:18" ht="76.5" x14ac:dyDescent="0.2">
      <c r="A45" s="354" t="s">
        <v>4679</v>
      </c>
      <c r="B45" s="357"/>
      <c r="C45" s="358"/>
      <c r="D45" s="358"/>
      <c r="F45" s="355"/>
      <c r="G45" s="335"/>
      <c r="H45" s="335"/>
      <c r="I45" s="335"/>
      <c r="J45" s="335"/>
      <c r="K45" s="102"/>
      <c r="L45" s="102"/>
      <c r="M45" s="102"/>
      <c r="N45" s="102"/>
      <c r="O45" s="102"/>
      <c r="P45" s="102"/>
      <c r="Q45" s="102"/>
      <c r="R45" s="102"/>
    </row>
    <row r="46" spans="1:18" ht="51" x14ac:dyDescent="0.2">
      <c r="A46" s="354" t="s">
        <v>4680</v>
      </c>
      <c r="B46" s="357"/>
      <c r="C46" s="358"/>
      <c r="D46" s="358"/>
      <c r="F46" s="355"/>
      <c r="G46" s="335"/>
      <c r="H46" s="335"/>
      <c r="I46" s="335"/>
      <c r="J46" s="335"/>
      <c r="K46" s="102"/>
      <c r="L46" s="102"/>
      <c r="M46" s="102"/>
      <c r="N46" s="102"/>
      <c r="O46" s="102"/>
      <c r="P46" s="102"/>
      <c r="Q46" s="102"/>
      <c r="R46" s="102"/>
    </row>
    <row r="47" spans="1:18" ht="38.25" x14ac:dyDescent="0.2">
      <c r="A47" s="354" t="s">
        <v>4681</v>
      </c>
      <c r="B47" s="357"/>
      <c r="C47" s="358"/>
      <c r="D47" s="358"/>
      <c r="F47" s="355"/>
      <c r="G47" s="335"/>
      <c r="H47" s="335"/>
      <c r="I47" s="335"/>
      <c r="J47" s="335"/>
      <c r="K47" s="102"/>
      <c r="L47" s="102"/>
      <c r="M47" s="102"/>
      <c r="N47" s="102"/>
      <c r="O47" s="102"/>
      <c r="P47" s="102"/>
      <c r="Q47" s="102"/>
      <c r="R47" s="102"/>
    </row>
    <row r="48" spans="1:18" ht="38.25" x14ac:dyDescent="0.2">
      <c r="A48" s="354" t="s">
        <v>4682</v>
      </c>
      <c r="B48" s="357"/>
      <c r="C48" s="358"/>
      <c r="D48" s="358"/>
      <c r="F48" s="355"/>
      <c r="G48" s="335"/>
      <c r="H48" s="335"/>
      <c r="I48" s="335"/>
      <c r="J48" s="335"/>
      <c r="K48" s="102"/>
      <c r="L48" s="102"/>
      <c r="M48" s="102"/>
      <c r="N48" s="102"/>
      <c r="O48" s="102"/>
      <c r="P48" s="102"/>
      <c r="Q48" s="102"/>
      <c r="R48" s="102"/>
    </row>
    <row r="49" spans="1:18" ht="114.75" x14ac:dyDescent="0.2">
      <c r="A49" s="37" t="s">
        <v>4683</v>
      </c>
      <c r="B49" s="357"/>
      <c r="C49" s="358"/>
      <c r="D49" s="358"/>
      <c r="F49" s="355"/>
      <c r="G49" s="335"/>
      <c r="H49" s="335"/>
      <c r="I49" s="335"/>
      <c r="J49" s="335"/>
      <c r="K49" s="102"/>
      <c r="L49" s="102"/>
      <c r="M49" s="102"/>
      <c r="N49" s="102"/>
      <c r="O49" s="102"/>
      <c r="P49" s="102"/>
      <c r="Q49" s="102"/>
      <c r="R49" s="102"/>
    </row>
    <row r="50" spans="1:18" ht="51" x14ac:dyDescent="0.2">
      <c r="A50" s="359" t="s">
        <v>4684</v>
      </c>
      <c r="B50" s="357"/>
      <c r="C50" s="358"/>
      <c r="D50" s="358"/>
      <c r="F50" s="355"/>
      <c r="G50" s="335"/>
      <c r="H50" s="335"/>
      <c r="I50" s="335"/>
      <c r="J50" s="335"/>
      <c r="K50" s="102"/>
      <c r="L50" s="102"/>
      <c r="M50" s="102"/>
      <c r="N50" s="102"/>
      <c r="O50" s="102"/>
      <c r="P50" s="102"/>
      <c r="Q50" s="102"/>
      <c r="R50" s="102"/>
    </row>
    <row r="51" spans="1:18" ht="15.75" x14ac:dyDescent="0.2">
      <c r="A51" s="1350" t="s">
        <v>4685</v>
      </c>
      <c r="B51" s="1350"/>
      <c r="C51" s="350">
        <v>44937</v>
      </c>
      <c r="D51" s="209"/>
      <c r="E51" s="334"/>
      <c r="F51" s="335"/>
      <c r="G51" s="335"/>
      <c r="H51" s="335"/>
      <c r="I51" s="335"/>
      <c r="J51" s="335"/>
      <c r="K51" s="102"/>
      <c r="L51" s="102"/>
      <c r="M51" s="102"/>
      <c r="N51" s="102"/>
      <c r="O51" s="102"/>
      <c r="P51" s="102"/>
      <c r="Q51" s="102"/>
      <c r="R51" s="102"/>
    </row>
    <row r="52" spans="1:18" ht="15" x14ac:dyDescent="0.2">
      <c r="A52" s="351" t="s">
        <v>4664</v>
      </c>
      <c r="B52" s="207"/>
      <c r="C52" s="207">
        <v>18</v>
      </c>
      <c r="D52" s="209"/>
      <c r="E52" s="334"/>
      <c r="F52" s="335"/>
      <c r="G52" s="335"/>
      <c r="H52" s="335"/>
      <c r="I52" s="335"/>
      <c r="J52" s="335"/>
      <c r="K52" s="102"/>
      <c r="L52" s="102"/>
      <c r="M52" s="102"/>
      <c r="N52" s="102"/>
      <c r="O52" s="102"/>
      <c r="P52" s="102"/>
      <c r="Q52" s="102"/>
      <c r="R52" s="102"/>
    </row>
    <row r="53" spans="1:18" ht="15.75" x14ac:dyDescent="0.25">
      <c r="A53" s="352" t="s">
        <v>8</v>
      </c>
      <c r="B53" s="353"/>
      <c r="C53" s="353">
        <f>SUM(C52:C52)</f>
        <v>18</v>
      </c>
      <c r="D53" s="209"/>
      <c r="E53" s="334"/>
      <c r="F53" s="335"/>
      <c r="G53" s="335"/>
      <c r="H53" s="335"/>
      <c r="I53" s="335"/>
      <c r="J53" s="335"/>
      <c r="K53" s="102"/>
      <c r="L53" s="102"/>
      <c r="M53" s="102"/>
      <c r="N53" s="102"/>
      <c r="O53" s="102"/>
      <c r="P53" s="102"/>
      <c r="Q53" s="102"/>
      <c r="R53" s="102"/>
    </row>
    <row r="54" spans="1:18" x14ac:dyDescent="0.2">
      <c r="B54" s="102"/>
      <c r="C54" s="334"/>
      <c r="D54" s="209"/>
      <c r="E54" s="334"/>
      <c r="F54" s="335"/>
      <c r="G54" s="335"/>
      <c r="H54" s="335"/>
      <c r="I54" s="335"/>
      <c r="J54" s="335"/>
      <c r="K54" s="102"/>
      <c r="L54" s="102"/>
      <c r="M54" s="102"/>
      <c r="N54" s="102"/>
      <c r="O54" s="102"/>
      <c r="P54" s="102"/>
      <c r="Q54" s="102"/>
      <c r="R54" s="102"/>
    </row>
    <row r="55" spans="1:18" x14ac:dyDescent="0.2">
      <c r="B55" s="102"/>
      <c r="C55" s="334"/>
      <c r="D55" s="209"/>
      <c r="E55" s="334"/>
      <c r="F55" s="335"/>
      <c r="G55" s="335"/>
      <c r="H55" s="335"/>
      <c r="I55" s="335"/>
      <c r="J55" s="335"/>
      <c r="K55" s="102"/>
      <c r="L55" s="102"/>
      <c r="M55" s="102"/>
      <c r="N55" s="102"/>
      <c r="O55" s="102"/>
      <c r="P55" s="102"/>
      <c r="Q55" s="102"/>
      <c r="R55" s="102"/>
    </row>
    <row r="56" spans="1:18" ht="31.5" x14ac:dyDescent="0.2">
      <c r="A56" s="349" t="s">
        <v>4601</v>
      </c>
      <c r="B56" s="1"/>
      <c r="C56" s="360"/>
      <c r="D56" s="361"/>
      <c r="E56" s="334"/>
      <c r="F56" s="335"/>
      <c r="G56" s="335"/>
      <c r="H56" s="335"/>
      <c r="I56" s="335"/>
      <c r="J56" s="335"/>
      <c r="K56" s="102"/>
      <c r="L56" s="102"/>
      <c r="M56" s="102"/>
      <c r="N56" s="102"/>
      <c r="O56" s="102"/>
      <c r="P56" s="102"/>
      <c r="Q56" s="102"/>
      <c r="R56" s="102"/>
    </row>
    <row r="57" spans="1:18" ht="105" x14ac:dyDescent="0.2">
      <c r="A57" s="362" t="s">
        <v>4686</v>
      </c>
      <c r="B57" s="1"/>
      <c r="C57" s="360"/>
      <c r="D57" s="361"/>
      <c r="E57" s="334"/>
      <c r="F57" s="335"/>
      <c r="G57" s="335"/>
      <c r="H57" s="335"/>
      <c r="I57" s="335"/>
      <c r="J57" s="335"/>
      <c r="K57" s="102"/>
      <c r="L57" s="102"/>
      <c r="M57" s="102"/>
      <c r="N57" s="102"/>
      <c r="O57" s="102"/>
      <c r="P57" s="102"/>
      <c r="Q57" s="102"/>
      <c r="R57" s="102"/>
    </row>
    <row r="58" spans="1:18" ht="75" x14ac:dyDescent="0.2">
      <c r="A58" s="362" t="s">
        <v>4687</v>
      </c>
      <c r="B58" s="1"/>
      <c r="C58" s="360"/>
      <c r="D58" s="361"/>
      <c r="E58" s="334"/>
      <c r="F58" s="335"/>
      <c r="G58" s="335"/>
      <c r="H58" s="335"/>
      <c r="I58" s="335"/>
      <c r="J58" s="335"/>
      <c r="K58" s="102"/>
      <c r="L58" s="102"/>
      <c r="M58" s="102"/>
      <c r="N58" s="102"/>
      <c r="O58" s="102"/>
      <c r="P58" s="102"/>
      <c r="Q58" s="102"/>
      <c r="R58" s="102"/>
    </row>
    <row r="59" spans="1:18" ht="105" x14ac:dyDescent="0.2">
      <c r="A59" s="362" t="s">
        <v>4688</v>
      </c>
      <c r="B59" s="1"/>
      <c r="C59" s="360"/>
      <c r="D59" s="361"/>
      <c r="E59" s="334"/>
      <c r="F59" s="335"/>
      <c r="G59" s="335"/>
      <c r="H59" s="335"/>
      <c r="I59" s="335"/>
      <c r="J59" s="335"/>
      <c r="K59" s="102"/>
      <c r="L59" s="102"/>
      <c r="M59" s="102"/>
      <c r="N59" s="102"/>
      <c r="O59" s="102"/>
      <c r="P59" s="102"/>
      <c r="Q59" s="102"/>
      <c r="R59" s="102"/>
    </row>
    <row r="60" spans="1:18" ht="135" x14ac:dyDescent="0.2">
      <c r="A60" s="362" t="s">
        <v>4689</v>
      </c>
      <c r="B60" s="1"/>
      <c r="C60" s="360"/>
      <c r="D60" s="361"/>
      <c r="E60" s="334"/>
      <c r="F60" s="335"/>
      <c r="G60" s="335"/>
      <c r="H60" s="335"/>
      <c r="I60" s="335"/>
      <c r="J60" s="335"/>
      <c r="K60" s="102"/>
      <c r="L60" s="102"/>
      <c r="M60" s="102"/>
      <c r="N60" s="102"/>
      <c r="O60" s="102"/>
      <c r="P60" s="102"/>
      <c r="Q60" s="102"/>
      <c r="R60" s="102"/>
    </row>
    <row r="61" spans="1:18" ht="90" x14ac:dyDescent="0.2">
      <c r="A61" s="362" t="s">
        <v>4690</v>
      </c>
      <c r="B61" s="1"/>
      <c r="C61" s="360"/>
      <c r="D61" s="361"/>
      <c r="E61" s="334"/>
      <c r="F61" s="335"/>
      <c r="G61" s="335"/>
      <c r="H61" s="335"/>
      <c r="I61" s="335"/>
      <c r="J61" s="335"/>
      <c r="K61" s="102"/>
      <c r="L61" s="102"/>
      <c r="M61" s="102"/>
      <c r="N61" s="102"/>
      <c r="O61" s="102"/>
      <c r="P61" s="102"/>
      <c r="Q61" s="102"/>
      <c r="R61" s="102"/>
    </row>
    <row r="62" spans="1:18" ht="90" x14ac:dyDescent="0.2">
      <c r="A62" s="362" t="s">
        <v>4691</v>
      </c>
      <c r="B62" s="1"/>
      <c r="C62" s="360"/>
      <c r="D62" s="361"/>
      <c r="E62" s="334"/>
      <c r="F62" s="335"/>
      <c r="G62" s="335"/>
      <c r="H62" s="335"/>
      <c r="I62" s="335"/>
      <c r="J62" s="335"/>
      <c r="K62" s="102"/>
      <c r="L62" s="102"/>
      <c r="M62" s="102"/>
      <c r="N62" s="102"/>
      <c r="O62" s="102"/>
      <c r="P62" s="102"/>
      <c r="Q62" s="102"/>
      <c r="R62" s="102"/>
    </row>
    <row r="63" spans="1:18" ht="15.75" x14ac:dyDescent="0.2">
      <c r="A63" s="1349" t="s">
        <v>4692</v>
      </c>
      <c r="B63" s="1349"/>
      <c r="C63" s="363" t="s">
        <v>4693</v>
      </c>
      <c r="D63" s="363" t="s">
        <v>4694</v>
      </c>
      <c r="E63" s="334"/>
      <c r="F63" s="335"/>
      <c r="G63" s="335"/>
      <c r="H63" s="335"/>
      <c r="I63" s="335"/>
      <c r="J63" s="335"/>
      <c r="K63" s="102"/>
      <c r="L63" s="102"/>
      <c r="M63" s="102"/>
      <c r="N63" s="102"/>
      <c r="O63" s="102"/>
      <c r="P63" s="102"/>
      <c r="Q63" s="102"/>
      <c r="R63" s="102"/>
    </row>
    <row r="64" spans="1:18" ht="15" x14ac:dyDescent="0.2">
      <c r="A64" s="351" t="s">
        <v>4695</v>
      </c>
      <c r="B64" s="351">
        <v>5</v>
      </c>
      <c r="C64" s="360"/>
      <c r="D64" s="361"/>
      <c r="E64" s="334"/>
      <c r="F64" s="335"/>
      <c r="G64" s="335"/>
      <c r="H64" s="335"/>
      <c r="I64" s="335"/>
      <c r="J64" s="335"/>
      <c r="K64" s="102"/>
      <c r="L64" s="102"/>
      <c r="M64" s="102"/>
      <c r="N64" s="102"/>
      <c r="O64" s="102"/>
      <c r="P64" s="102"/>
      <c r="Q64" s="102"/>
      <c r="R64" s="102"/>
    </row>
    <row r="65" spans="1:18" ht="15" x14ac:dyDescent="0.2">
      <c r="A65" s="351" t="s">
        <v>4696</v>
      </c>
      <c r="B65" s="351">
        <v>1</v>
      </c>
      <c r="C65" s="360"/>
      <c r="D65" s="361"/>
      <c r="E65" s="334"/>
      <c r="F65" s="335"/>
      <c r="G65" s="335"/>
      <c r="H65" s="335"/>
      <c r="I65" s="335"/>
      <c r="J65" s="335"/>
      <c r="K65" s="102"/>
      <c r="L65" s="102"/>
      <c r="M65" s="102"/>
      <c r="N65" s="102"/>
      <c r="O65" s="102"/>
      <c r="P65" s="102"/>
      <c r="Q65" s="102"/>
      <c r="R65" s="102"/>
    </row>
    <row r="66" spans="1:18" ht="15.75" x14ac:dyDescent="0.25">
      <c r="A66" s="352" t="s">
        <v>8</v>
      </c>
      <c r="B66" s="352">
        <v>6</v>
      </c>
      <c r="C66" s="360"/>
      <c r="D66" s="361"/>
      <c r="E66" s="334"/>
      <c r="F66" s="335"/>
      <c r="G66" s="335"/>
      <c r="H66" s="335"/>
      <c r="I66" s="335"/>
      <c r="J66" s="335"/>
      <c r="K66" s="102"/>
      <c r="L66" s="102"/>
      <c r="M66" s="102"/>
      <c r="N66" s="102"/>
      <c r="O66" s="102"/>
      <c r="P66" s="102"/>
      <c r="Q66" s="102"/>
      <c r="R66" s="102"/>
    </row>
    <row r="67" spans="1:18" x14ac:dyDescent="0.2">
      <c r="B67" s="102"/>
      <c r="C67" s="334"/>
      <c r="D67" s="209"/>
      <c r="E67" s="334"/>
      <c r="F67" s="335"/>
      <c r="G67" s="335"/>
      <c r="H67" s="335"/>
      <c r="I67" s="335"/>
      <c r="J67" s="335"/>
      <c r="K67" s="102"/>
      <c r="L67" s="102"/>
      <c r="M67" s="102"/>
      <c r="N67" s="102"/>
      <c r="O67" s="102"/>
      <c r="P67" s="102"/>
      <c r="Q67" s="102"/>
      <c r="R67" s="102"/>
    </row>
    <row r="68" spans="1:18" ht="15.75" x14ac:dyDescent="0.25">
      <c r="A68" s="1347" t="s">
        <v>4697</v>
      </c>
      <c r="B68" s="1348"/>
      <c r="C68" s="365">
        <v>44926</v>
      </c>
      <c r="D68" s="209"/>
      <c r="E68" s="334"/>
      <c r="F68" s="335"/>
      <c r="G68" s="335"/>
      <c r="H68" s="335"/>
      <c r="I68" s="335"/>
      <c r="J68" s="335"/>
      <c r="K68" s="102"/>
      <c r="L68" s="102"/>
      <c r="M68" s="102"/>
      <c r="N68" s="102"/>
      <c r="O68" s="102"/>
      <c r="P68" s="102"/>
      <c r="Q68" s="102"/>
      <c r="R68" s="102"/>
    </row>
    <row r="69" spans="1:18" x14ac:dyDescent="0.2">
      <c r="A69" s="366" t="s">
        <v>4698</v>
      </c>
      <c r="B69" s="207"/>
      <c r="C69" s="367">
        <v>16</v>
      </c>
      <c r="D69" s="209"/>
      <c r="E69" s="334"/>
      <c r="F69" s="335"/>
      <c r="G69" s="335"/>
      <c r="H69" s="335"/>
      <c r="I69" s="335"/>
      <c r="J69" s="335"/>
      <c r="K69" s="102"/>
      <c r="L69" s="102"/>
      <c r="M69" s="102"/>
      <c r="N69" s="102"/>
      <c r="O69" s="102"/>
      <c r="P69" s="102"/>
      <c r="Q69" s="102"/>
      <c r="R69" s="102"/>
    </row>
    <row r="70" spans="1:18" x14ac:dyDescent="0.2">
      <c r="A70" s="366" t="s">
        <v>4699</v>
      </c>
      <c r="B70" s="207"/>
      <c r="C70" s="367">
        <v>7</v>
      </c>
      <c r="D70" s="209"/>
      <c r="E70" s="334"/>
      <c r="F70" s="335"/>
      <c r="G70" s="335"/>
      <c r="H70" s="335"/>
      <c r="I70" s="335"/>
      <c r="J70" s="335"/>
      <c r="K70" s="102"/>
      <c r="L70" s="102"/>
      <c r="M70" s="102"/>
      <c r="N70" s="102"/>
      <c r="O70" s="102"/>
      <c r="P70" s="102"/>
      <c r="Q70" s="102"/>
      <c r="R70" s="102"/>
    </row>
    <row r="71" spans="1:18" x14ac:dyDescent="0.2">
      <c r="A71" s="366" t="s">
        <v>4700</v>
      </c>
      <c r="B71" s="207"/>
      <c r="C71" s="367">
        <v>11</v>
      </c>
      <c r="D71" s="209"/>
      <c r="E71" s="334"/>
      <c r="F71" s="335"/>
      <c r="G71" s="335"/>
      <c r="H71" s="335"/>
      <c r="I71" s="335"/>
      <c r="J71" s="335"/>
      <c r="K71" s="102"/>
      <c r="L71" s="102"/>
      <c r="M71" s="102"/>
      <c r="N71" s="102"/>
      <c r="O71" s="102"/>
      <c r="P71" s="102"/>
      <c r="Q71" s="102"/>
      <c r="R71" s="102"/>
    </row>
    <row r="72" spans="1:18" x14ac:dyDescent="0.2">
      <c r="A72" s="366" t="s">
        <v>4701</v>
      </c>
      <c r="B72" s="207"/>
      <c r="C72" s="367">
        <v>10</v>
      </c>
      <c r="D72" s="209"/>
      <c r="E72" s="334"/>
      <c r="F72" s="335"/>
      <c r="G72" s="335"/>
      <c r="H72" s="335"/>
      <c r="I72" s="335"/>
      <c r="J72" s="335"/>
      <c r="K72" s="102"/>
      <c r="L72" s="102"/>
      <c r="M72" s="102"/>
      <c r="N72" s="102"/>
      <c r="O72" s="102"/>
      <c r="P72" s="102"/>
      <c r="Q72" s="102"/>
      <c r="R72" s="102"/>
    </row>
    <row r="73" spans="1:18" x14ac:dyDescent="0.2">
      <c r="A73" s="366" t="s">
        <v>4702</v>
      </c>
      <c r="B73" s="207"/>
      <c r="C73" s="367">
        <v>3</v>
      </c>
      <c r="D73" s="209"/>
      <c r="E73" s="334"/>
      <c r="F73" s="335"/>
      <c r="G73" s="335"/>
      <c r="H73" s="335"/>
      <c r="I73" s="335"/>
      <c r="J73" s="335"/>
      <c r="K73" s="102"/>
      <c r="L73" s="102"/>
      <c r="M73" s="102"/>
      <c r="N73" s="102"/>
      <c r="O73" s="102"/>
      <c r="P73" s="102"/>
      <c r="Q73" s="102"/>
      <c r="R73" s="102"/>
    </row>
    <row r="74" spans="1:18" x14ac:dyDescent="0.2">
      <c r="A74" s="368" t="s">
        <v>24</v>
      </c>
      <c r="B74" s="353"/>
      <c r="C74" s="369">
        <f>SUM(C69:C73)</f>
        <v>47</v>
      </c>
      <c r="D74" s="209"/>
      <c r="E74" s="334"/>
      <c r="F74" s="335"/>
      <c r="G74" s="335"/>
      <c r="H74" s="335"/>
      <c r="I74" s="335"/>
      <c r="J74" s="335"/>
      <c r="K74" s="102"/>
      <c r="L74" s="102"/>
      <c r="M74" s="102"/>
      <c r="N74" s="102"/>
      <c r="O74" s="102"/>
      <c r="P74" s="102"/>
      <c r="Q74" s="102"/>
      <c r="R74" s="102"/>
    </row>
    <row r="75" spans="1:18" x14ac:dyDescent="0.2">
      <c r="B75" s="102"/>
      <c r="C75" s="334"/>
      <c r="D75" s="209"/>
      <c r="E75" s="334"/>
      <c r="F75" s="335"/>
      <c r="G75" s="335"/>
      <c r="H75" s="335"/>
      <c r="I75" s="335"/>
      <c r="J75" s="335"/>
      <c r="K75" s="102"/>
      <c r="L75" s="102"/>
      <c r="M75" s="102"/>
      <c r="N75" s="102"/>
      <c r="O75" s="102"/>
      <c r="P75" s="102"/>
      <c r="Q75" s="102"/>
      <c r="R75" s="102"/>
    </row>
    <row r="76" spans="1:18" ht="23.25" x14ac:dyDescent="0.35">
      <c r="A76" s="1379" t="s">
        <v>4703</v>
      </c>
      <c r="B76" s="1379"/>
      <c r="C76" s="622"/>
      <c r="D76" s="623"/>
      <c r="E76" s="622"/>
      <c r="F76" s="335"/>
      <c r="G76" s="335"/>
      <c r="H76" s="335"/>
      <c r="I76" s="335"/>
      <c r="J76" s="335"/>
      <c r="K76" s="102"/>
      <c r="L76" s="102"/>
      <c r="M76" s="102"/>
      <c r="N76" s="102"/>
      <c r="O76" s="102"/>
      <c r="P76" s="102"/>
      <c r="Q76" s="102"/>
      <c r="R76" s="102"/>
    </row>
    <row r="77" spans="1:18" ht="23.25" x14ac:dyDescent="0.35">
      <c r="A77" s="1379" t="s">
        <v>4704</v>
      </c>
      <c r="B77" s="1379"/>
      <c r="C77" s="622"/>
      <c r="D77" s="623"/>
      <c r="E77" s="622"/>
      <c r="F77" s="335"/>
      <c r="G77" s="335"/>
      <c r="H77" s="335"/>
      <c r="I77" s="335"/>
      <c r="J77" s="335"/>
      <c r="K77" s="102"/>
      <c r="L77" s="102"/>
      <c r="M77" s="102"/>
      <c r="N77" s="102"/>
      <c r="O77" s="102"/>
      <c r="P77" s="102"/>
      <c r="Q77" s="102"/>
      <c r="R77" s="102"/>
    </row>
    <row r="78" spans="1:18" ht="46.5" x14ac:dyDescent="0.2">
      <c r="A78" s="620" t="s">
        <v>4705</v>
      </c>
      <c r="B78" s="620" t="s">
        <v>4706</v>
      </c>
      <c r="C78" s="620" t="s">
        <v>4707</v>
      </c>
      <c r="D78" s="620" t="s">
        <v>4708</v>
      </c>
      <c r="E78" s="621" t="s">
        <v>4709</v>
      </c>
      <c r="F78" s="335"/>
      <c r="G78" s="335"/>
      <c r="H78" s="335"/>
      <c r="I78" s="335"/>
      <c r="J78" s="335"/>
      <c r="K78" s="102"/>
      <c r="L78" s="102"/>
      <c r="M78" s="102"/>
      <c r="N78" s="102"/>
      <c r="O78" s="102"/>
      <c r="P78" s="102"/>
      <c r="Q78" s="102"/>
      <c r="R78" s="102"/>
    </row>
    <row r="79" spans="1:18" ht="60" x14ac:dyDescent="0.2">
      <c r="A79" s="1380" t="s">
        <v>4710</v>
      </c>
      <c r="B79" s="619" t="s">
        <v>4711</v>
      </c>
      <c r="C79" s="624">
        <v>48</v>
      </c>
      <c r="D79" s="1380" t="s">
        <v>4712</v>
      </c>
      <c r="E79" s="1380" t="s">
        <v>4713</v>
      </c>
      <c r="F79" s="335"/>
      <c r="G79" s="335"/>
      <c r="H79" s="335"/>
      <c r="I79" s="335"/>
      <c r="J79" s="335"/>
      <c r="K79" s="102"/>
      <c r="L79" s="102"/>
      <c r="M79" s="102"/>
      <c r="N79" s="102"/>
      <c r="O79" s="102"/>
      <c r="P79" s="102"/>
      <c r="Q79" s="102"/>
      <c r="R79" s="102"/>
    </row>
    <row r="80" spans="1:18" ht="60" x14ac:dyDescent="0.2">
      <c r="A80" s="1381"/>
      <c r="B80" s="619" t="s">
        <v>4714</v>
      </c>
      <c r="C80" s="624">
        <v>50</v>
      </c>
      <c r="D80" s="1381"/>
      <c r="E80" s="1381"/>
      <c r="F80" s="335"/>
      <c r="G80" s="335"/>
      <c r="H80" s="335"/>
      <c r="I80" s="335"/>
      <c r="J80" s="335"/>
      <c r="K80" s="102"/>
      <c r="L80" s="102"/>
      <c r="M80" s="102"/>
      <c r="N80" s="102"/>
      <c r="O80" s="102"/>
      <c r="P80" s="102"/>
      <c r="Q80" s="102"/>
      <c r="R80" s="102"/>
    </row>
    <row r="81" spans="1:18" ht="45" x14ac:dyDescent="0.2">
      <c r="A81" s="619" t="s">
        <v>4715</v>
      </c>
      <c r="B81" s="619" t="s">
        <v>761</v>
      </c>
      <c r="C81" s="624">
        <v>57</v>
      </c>
      <c r="D81" s="619" t="s">
        <v>4716</v>
      </c>
      <c r="E81" s="625" t="s">
        <v>4717</v>
      </c>
      <c r="F81" s="335"/>
      <c r="G81" s="335"/>
      <c r="H81" s="335"/>
      <c r="I81" s="335"/>
      <c r="J81" s="335"/>
      <c r="K81" s="102"/>
      <c r="L81" s="102"/>
      <c r="M81" s="102"/>
      <c r="N81" s="102"/>
      <c r="O81" s="102"/>
      <c r="P81" s="102"/>
      <c r="Q81" s="102"/>
      <c r="R81" s="102"/>
    </row>
    <row r="82" spans="1:18" ht="60" x14ac:dyDescent="0.2">
      <c r="A82" s="619" t="s">
        <v>4718</v>
      </c>
      <c r="B82" s="619" t="s">
        <v>761</v>
      </c>
      <c r="C82" s="624">
        <v>61</v>
      </c>
      <c r="D82" s="619" t="s">
        <v>4716</v>
      </c>
      <c r="E82" s="625" t="s">
        <v>4717</v>
      </c>
      <c r="F82" s="335"/>
      <c r="G82" s="335"/>
      <c r="H82" s="335"/>
      <c r="I82" s="335"/>
      <c r="J82" s="335"/>
      <c r="K82" s="102"/>
      <c r="L82" s="102"/>
      <c r="M82" s="102"/>
      <c r="N82" s="102"/>
      <c r="O82" s="102"/>
      <c r="P82" s="102"/>
      <c r="Q82" s="102"/>
      <c r="R82" s="102"/>
    </row>
    <row r="83" spans="1:18" ht="60" x14ac:dyDescent="0.2">
      <c r="A83" s="619" t="s">
        <v>4719</v>
      </c>
      <c r="B83" s="619" t="s">
        <v>4720</v>
      </c>
      <c r="C83" s="624">
        <v>64</v>
      </c>
      <c r="D83" s="619" t="s">
        <v>4721</v>
      </c>
      <c r="E83" s="625" t="s">
        <v>4722</v>
      </c>
      <c r="F83" s="335"/>
      <c r="G83" s="335"/>
      <c r="H83" s="335"/>
      <c r="I83" s="335"/>
      <c r="J83" s="335"/>
      <c r="K83" s="102"/>
      <c r="L83" s="102"/>
      <c r="M83" s="102"/>
      <c r="N83" s="102"/>
      <c r="O83" s="102"/>
      <c r="P83" s="102"/>
      <c r="Q83" s="102"/>
      <c r="R83" s="102"/>
    </row>
    <row r="84" spans="1:18" ht="45" x14ac:dyDescent="0.2">
      <c r="A84" s="1380" t="s">
        <v>4723</v>
      </c>
      <c r="B84" s="619" t="s">
        <v>4724</v>
      </c>
      <c r="C84" s="624">
        <v>91</v>
      </c>
      <c r="D84" s="1380" t="s">
        <v>4725</v>
      </c>
      <c r="E84" s="1383" t="s">
        <v>4722</v>
      </c>
      <c r="F84" s="335"/>
      <c r="G84" s="335"/>
      <c r="H84" s="335"/>
      <c r="I84" s="335"/>
      <c r="J84" s="335"/>
      <c r="K84" s="102"/>
      <c r="L84" s="102"/>
      <c r="M84" s="102"/>
      <c r="N84" s="102"/>
      <c r="O84" s="102"/>
      <c r="P84" s="102"/>
      <c r="Q84" s="102"/>
      <c r="R84" s="102"/>
    </row>
    <row r="85" spans="1:18" ht="45" x14ac:dyDescent="0.2">
      <c r="A85" s="1382"/>
      <c r="B85" s="619" t="s">
        <v>4726</v>
      </c>
      <c r="C85" s="624">
        <v>92</v>
      </c>
      <c r="D85" s="1382"/>
      <c r="E85" s="1384"/>
      <c r="F85" s="335"/>
      <c r="G85" s="335"/>
      <c r="H85" s="335"/>
      <c r="I85" s="335"/>
      <c r="J85" s="335"/>
      <c r="K85" s="102"/>
      <c r="L85" s="102"/>
      <c r="M85" s="102"/>
      <c r="N85" s="102"/>
      <c r="O85" s="102"/>
      <c r="P85" s="102"/>
      <c r="Q85" s="102"/>
      <c r="R85" s="102"/>
    </row>
    <row r="86" spans="1:18" ht="30" x14ac:dyDescent="0.2">
      <c r="A86" s="1381"/>
      <c r="B86" s="619" t="s">
        <v>4727</v>
      </c>
      <c r="C86" s="624">
        <v>93</v>
      </c>
      <c r="D86" s="1381"/>
      <c r="E86" s="1385"/>
      <c r="F86" s="335"/>
      <c r="G86" s="335"/>
      <c r="H86" s="335"/>
      <c r="I86" s="335"/>
      <c r="J86" s="335"/>
      <c r="K86" s="102"/>
      <c r="L86" s="102"/>
      <c r="M86" s="102"/>
      <c r="N86" s="102"/>
      <c r="O86" s="102"/>
      <c r="P86" s="102"/>
      <c r="Q86" s="102"/>
      <c r="R86" s="102"/>
    </row>
    <row r="87" spans="1:18" ht="45" x14ac:dyDescent="0.2">
      <c r="A87" s="1380" t="s">
        <v>4728</v>
      </c>
      <c r="B87" s="619" t="s">
        <v>4724</v>
      </c>
      <c r="C87" s="624">
        <v>114</v>
      </c>
      <c r="D87" s="1380" t="s">
        <v>4725</v>
      </c>
      <c r="E87" s="1383" t="s">
        <v>4722</v>
      </c>
      <c r="F87" s="335"/>
      <c r="G87" s="335"/>
      <c r="H87" s="335"/>
      <c r="I87" s="335"/>
      <c r="J87" s="335"/>
      <c r="K87" s="102"/>
      <c r="L87" s="102"/>
      <c r="M87" s="102"/>
      <c r="N87" s="102"/>
      <c r="O87" s="102"/>
      <c r="P87" s="102"/>
      <c r="Q87" s="102"/>
      <c r="R87" s="102"/>
    </row>
    <row r="88" spans="1:18" ht="45" x14ac:dyDescent="0.2">
      <c r="A88" s="1382"/>
      <c r="B88" s="619" t="s">
        <v>4726</v>
      </c>
      <c r="C88" s="624">
        <v>115</v>
      </c>
      <c r="D88" s="1382"/>
      <c r="E88" s="1384"/>
      <c r="F88" s="335"/>
      <c r="G88" s="335"/>
      <c r="H88" s="335"/>
      <c r="I88" s="335"/>
      <c r="J88" s="335"/>
      <c r="K88" s="102"/>
      <c r="L88" s="102"/>
      <c r="M88" s="102"/>
      <c r="N88" s="102"/>
      <c r="O88" s="102"/>
      <c r="P88" s="102"/>
      <c r="Q88" s="102"/>
      <c r="R88" s="102"/>
    </row>
    <row r="89" spans="1:18" ht="30" x14ac:dyDescent="0.2">
      <c r="A89" s="1381"/>
      <c r="B89" s="619" t="s">
        <v>4727</v>
      </c>
      <c r="C89" s="624">
        <v>116</v>
      </c>
      <c r="D89" s="1381"/>
      <c r="E89" s="1385"/>
      <c r="F89" s="335"/>
      <c r="G89" s="335"/>
      <c r="H89" s="335"/>
      <c r="I89" s="335"/>
      <c r="J89" s="335"/>
      <c r="K89" s="102"/>
      <c r="L89" s="102"/>
      <c r="M89" s="102"/>
      <c r="N89" s="102"/>
      <c r="O89" s="102"/>
      <c r="P89" s="102"/>
      <c r="Q89" s="102"/>
      <c r="R89" s="102"/>
    </row>
    <row r="90" spans="1:18" ht="60" x14ac:dyDescent="0.2">
      <c r="A90" s="619" t="s">
        <v>4729</v>
      </c>
      <c r="B90" s="619" t="s">
        <v>943</v>
      </c>
      <c r="C90" s="624">
        <v>170</v>
      </c>
      <c r="D90" s="619" t="s">
        <v>4725</v>
      </c>
      <c r="E90" s="625" t="s">
        <v>4730</v>
      </c>
      <c r="F90" s="335"/>
      <c r="G90" s="335"/>
      <c r="H90" s="335"/>
      <c r="I90" s="335"/>
      <c r="J90" s="335"/>
      <c r="K90" s="102"/>
      <c r="L90" s="102"/>
      <c r="M90" s="102"/>
      <c r="N90" s="102"/>
      <c r="O90" s="102"/>
      <c r="P90" s="102"/>
      <c r="Q90" s="102"/>
      <c r="R90" s="102"/>
    </row>
    <row r="91" spans="1:18" ht="45" x14ac:dyDescent="0.2">
      <c r="A91" s="619" t="s">
        <v>4731</v>
      </c>
      <c r="B91" s="619" t="s">
        <v>1033</v>
      </c>
      <c r="C91" s="624">
        <v>234</v>
      </c>
      <c r="D91" s="619" t="s">
        <v>4721</v>
      </c>
      <c r="E91" s="625" t="s">
        <v>4717</v>
      </c>
      <c r="F91" s="335"/>
      <c r="G91" s="335"/>
      <c r="H91" s="335"/>
      <c r="I91" s="335"/>
      <c r="J91" s="335"/>
      <c r="K91" s="102"/>
      <c r="L91" s="102"/>
      <c r="M91" s="102"/>
      <c r="N91" s="102"/>
      <c r="O91" s="102"/>
      <c r="P91" s="102"/>
      <c r="Q91" s="102"/>
      <c r="R91" s="102"/>
    </row>
    <row r="92" spans="1:18" ht="45" x14ac:dyDescent="0.2">
      <c r="A92" s="619" t="s">
        <v>4732</v>
      </c>
      <c r="B92" s="619" t="s">
        <v>1047</v>
      </c>
      <c r="C92" s="624">
        <v>240</v>
      </c>
      <c r="D92" s="619" t="s">
        <v>4712</v>
      </c>
      <c r="E92" s="625" t="s">
        <v>4730</v>
      </c>
      <c r="F92" s="335"/>
      <c r="G92" s="335"/>
      <c r="H92" s="335"/>
      <c r="I92" s="335"/>
      <c r="J92" s="335"/>
      <c r="K92" s="102"/>
      <c r="L92" s="102"/>
      <c r="M92" s="102"/>
      <c r="N92" s="102"/>
      <c r="O92" s="102"/>
      <c r="P92" s="102"/>
      <c r="Q92" s="102"/>
      <c r="R92" s="102"/>
    </row>
    <row r="93" spans="1:18" ht="75" x14ac:dyDescent="0.2">
      <c r="A93" s="619" t="s">
        <v>4733</v>
      </c>
      <c r="B93" s="619" t="s">
        <v>4734</v>
      </c>
      <c r="C93" s="624">
        <v>245</v>
      </c>
      <c r="D93" s="619" t="s">
        <v>4712</v>
      </c>
      <c r="E93" s="625" t="s">
        <v>4730</v>
      </c>
      <c r="F93" s="335"/>
      <c r="G93" s="335"/>
      <c r="H93" s="335"/>
      <c r="I93" s="335"/>
      <c r="J93" s="335"/>
      <c r="K93" s="102"/>
      <c r="L93" s="102"/>
      <c r="M93" s="102"/>
      <c r="N93" s="102"/>
      <c r="O93" s="102"/>
      <c r="P93" s="102"/>
      <c r="Q93" s="102"/>
      <c r="R93" s="102"/>
    </row>
    <row r="94" spans="1:18" ht="105" x14ac:dyDescent="0.2">
      <c r="A94" s="619" t="s">
        <v>4735</v>
      </c>
      <c r="B94" s="619" t="s">
        <v>1075</v>
      </c>
      <c r="C94" s="624">
        <v>308</v>
      </c>
      <c r="D94" s="619" t="s">
        <v>4712</v>
      </c>
      <c r="E94" s="625" t="s">
        <v>4730</v>
      </c>
      <c r="F94" s="335"/>
      <c r="G94" s="335"/>
      <c r="H94" s="335"/>
      <c r="I94" s="335"/>
      <c r="J94" s="335"/>
      <c r="K94" s="102"/>
      <c r="L94" s="102"/>
      <c r="M94" s="102"/>
      <c r="N94" s="102"/>
      <c r="O94" s="102"/>
      <c r="P94" s="102"/>
      <c r="Q94" s="102"/>
      <c r="R94" s="102"/>
    </row>
    <row r="95" spans="1:18" ht="150" x14ac:dyDescent="0.2">
      <c r="A95" s="619" t="s">
        <v>4736</v>
      </c>
      <c r="B95" s="619" t="s">
        <v>1075</v>
      </c>
      <c r="C95" s="624">
        <v>316</v>
      </c>
      <c r="D95" s="619" t="s">
        <v>4712</v>
      </c>
      <c r="E95" s="625" t="s">
        <v>4730</v>
      </c>
      <c r="F95" s="335"/>
      <c r="G95" s="335"/>
      <c r="H95" s="335"/>
      <c r="I95" s="335"/>
      <c r="J95" s="335"/>
      <c r="K95" s="102"/>
      <c r="L95" s="102"/>
      <c r="M95" s="102"/>
      <c r="N95" s="102"/>
      <c r="O95" s="102"/>
      <c r="P95" s="102"/>
      <c r="Q95" s="102"/>
      <c r="R95" s="102"/>
    </row>
    <row r="96" spans="1:18" ht="60" x14ac:dyDescent="0.2">
      <c r="A96" s="619" t="s">
        <v>4737</v>
      </c>
      <c r="B96" s="619" t="s">
        <v>1075</v>
      </c>
      <c r="C96" s="624">
        <v>334</v>
      </c>
      <c r="D96" s="619" t="s">
        <v>4712</v>
      </c>
      <c r="E96" s="625" t="s">
        <v>4730</v>
      </c>
      <c r="F96" s="335"/>
      <c r="G96" s="335"/>
      <c r="H96" s="335"/>
      <c r="I96" s="335"/>
      <c r="J96" s="335"/>
      <c r="K96" s="102"/>
      <c r="L96" s="102"/>
      <c r="M96" s="102"/>
      <c r="N96" s="102"/>
      <c r="O96" s="102"/>
      <c r="P96" s="102"/>
      <c r="Q96" s="102"/>
      <c r="R96" s="102"/>
    </row>
    <row r="97" spans="1:18" ht="105" x14ac:dyDescent="0.2">
      <c r="A97" s="619" t="s">
        <v>4738</v>
      </c>
      <c r="B97" s="619" t="s">
        <v>1075</v>
      </c>
      <c r="C97" s="624">
        <v>342</v>
      </c>
      <c r="D97" s="619" t="s">
        <v>4712</v>
      </c>
      <c r="E97" s="625" t="s">
        <v>4730</v>
      </c>
      <c r="F97" s="335"/>
      <c r="G97" s="335"/>
      <c r="H97" s="335"/>
      <c r="I97" s="335"/>
      <c r="J97" s="335"/>
      <c r="K97" s="102"/>
      <c r="L97" s="102"/>
      <c r="M97" s="102"/>
      <c r="N97" s="102"/>
      <c r="O97" s="102"/>
      <c r="P97" s="102"/>
      <c r="Q97" s="102"/>
      <c r="R97" s="102"/>
    </row>
    <row r="98" spans="1:18" ht="105" x14ac:dyDescent="0.2">
      <c r="A98" s="619" t="s">
        <v>4739</v>
      </c>
      <c r="B98" s="619" t="s">
        <v>1075</v>
      </c>
      <c r="C98" s="624">
        <v>374</v>
      </c>
      <c r="D98" s="619" t="s">
        <v>4712</v>
      </c>
      <c r="E98" s="625" t="s">
        <v>4730</v>
      </c>
      <c r="F98" s="335"/>
      <c r="G98" s="335"/>
      <c r="H98" s="335"/>
      <c r="I98" s="335"/>
      <c r="J98" s="335"/>
      <c r="K98" s="102"/>
      <c r="L98" s="102"/>
      <c r="M98" s="102"/>
      <c r="N98" s="102"/>
      <c r="O98" s="102"/>
      <c r="P98" s="102"/>
      <c r="Q98" s="102"/>
      <c r="R98" s="102"/>
    </row>
    <row r="99" spans="1:18" x14ac:dyDescent="0.2">
      <c r="B99" s="102"/>
      <c r="C99" s="334"/>
      <c r="D99" s="209"/>
      <c r="E99" s="334"/>
      <c r="F99" s="335"/>
      <c r="G99" s="335"/>
      <c r="H99" s="335"/>
      <c r="I99" s="335"/>
      <c r="J99" s="335"/>
      <c r="K99" s="102"/>
      <c r="L99" s="102"/>
      <c r="M99" s="102"/>
      <c r="N99" s="102"/>
      <c r="O99" s="102"/>
      <c r="P99" s="102"/>
      <c r="Q99" s="102"/>
      <c r="R99" s="102"/>
    </row>
    <row r="100" spans="1:18" ht="23.25" x14ac:dyDescent="0.2">
      <c r="A100" s="1334" t="s">
        <v>4740</v>
      </c>
      <c r="B100" s="1334"/>
      <c r="C100" s="334"/>
      <c r="D100" s="209"/>
      <c r="E100" s="334"/>
      <c r="F100" s="335"/>
      <c r="G100" s="335"/>
      <c r="H100" s="335"/>
      <c r="I100" s="335"/>
      <c r="J100" s="335"/>
      <c r="K100" s="102"/>
      <c r="L100" s="102"/>
      <c r="M100" s="102"/>
      <c r="N100" s="102"/>
      <c r="O100" s="102"/>
      <c r="P100" s="102"/>
      <c r="Q100" s="102"/>
      <c r="R100" s="102"/>
    </row>
    <row r="101" spans="1:18" x14ac:dyDescent="0.2">
      <c r="B101" s="102"/>
      <c r="C101" s="334"/>
      <c r="D101" s="209"/>
      <c r="E101" s="334"/>
      <c r="F101" s="335"/>
      <c r="G101" s="335"/>
      <c r="H101" s="335"/>
      <c r="I101" s="335"/>
      <c r="J101" s="335"/>
      <c r="K101" s="102"/>
      <c r="L101" s="102"/>
      <c r="M101" s="102"/>
      <c r="N101" s="102"/>
      <c r="O101" s="102"/>
      <c r="P101" s="102"/>
      <c r="Q101" s="102"/>
      <c r="R101" s="102"/>
    </row>
    <row r="102" spans="1:18" ht="20.25" x14ac:dyDescent="0.2">
      <c r="A102" s="1378" t="s">
        <v>4741</v>
      </c>
      <c r="B102" s="1378"/>
      <c r="C102" s="628"/>
      <c r="F102" s="627"/>
      <c r="G102" s="628" t="s">
        <v>4742</v>
      </c>
      <c r="H102" s="629">
        <v>45070</v>
      </c>
      <c r="I102" s="335"/>
      <c r="J102" s="335"/>
      <c r="K102" s="102"/>
      <c r="L102" s="102"/>
      <c r="M102" s="102"/>
      <c r="N102" s="102"/>
      <c r="O102" s="102"/>
      <c r="P102" s="102"/>
      <c r="Q102" s="102"/>
      <c r="R102" s="102"/>
    </row>
    <row r="103" spans="1:18" ht="15" x14ac:dyDescent="0.2">
      <c r="A103" s="630"/>
      <c r="B103" s="631"/>
      <c r="C103" s="631"/>
      <c r="D103" s="631"/>
      <c r="E103" s="631"/>
      <c r="F103" s="631"/>
      <c r="G103" s="631"/>
      <c r="H103" s="632"/>
      <c r="I103" s="335"/>
      <c r="J103" s="335"/>
      <c r="K103" s="102"/>
      <c r="L103" s="102"/>
      <c r="M103" s="102"/>
      <c r="N103" s="102"/>
      <c r="O103" s="102"/>
      <c r="P103" s="102"/>
      <c r="Q103" s="102"/>
      <c r="R103" s="102"/>
    </row>
    <row r="104" spans="1:18" ht="15.75" x14ac:dyDescent="0.2">
      <c r="A104" s="633" t="s">
        <v>9</v>
      </c>
      <c r="B104" s="633" t="s">
        <v>4743</v>
      </c>
      <c r="C104" s="633" t="s">
        <v>4744</v>
      </c>
      <c r="D104" s="1343" t="s">
        <v>4745</v>
      </c>
      <c r="E104" s="1344"/>
      <c r="F104" s="1345"/>
      <c r="G104" s="1377" t="s">
        <v>4746</v>
      </c>
      <c r="H104" s="1377"/>
      <c r="I104" s="335"/>
      <c r="J104" s="335"/>
      <c r="K104" s="102"/>
      <c r="L104" s="102"/>
      <c r="M104" s="102"/>
      <c r="N104" s="102"/>
      <c r="O104" s="102"/>
      <c r="P104" s="102"/>
      <c r="Q104" s="102"/>
      <c r="R104" s="102"/>
    </row>
    <row r="105" spans="1:18" ht="75" x14ac:dyDescent="0.2">
      <c r="A105" s="634" t="s">
        <v>13</v>
      </c>
      <c r="B105" s="626" t="s">
        <v>4747</v>
      </c>
      <c r="C105" s="634" t="s">
        <v>4748</v>
      </c>
      <c r="D105" s="1346" t="s">
        <v>4749</v>
      </c>
      <c r="E105" s="1341"/>
      <c r="F105" s="1342"/>
      <c r="G105" s="1386" t="s">
        <v>4750</v>
      </c>
      <c r="H105" s="1387"/>
      <c r="I105" s="335"/>
      <c r="J105" s="335"/>
      <c r="K105" s="102"/>
      <c r="L105" s="102"/>
      <c r="M105" s="102"/>
      <c r="N105" s="102"/>
      <c r="O105" s="102"/>
      <c r="P105" s="102"/>
      <c r="Q105" s="102"/>
      <c r="R105" s="102"/>
    </row>
    <row r="106" spans="1:18" ht="45" x14ac:dyDescent="0.2">
      <c r="A106" s="634" t="s">
        <v>13</v>
      </c>
      <c r="B106" s="626" t="s">
        <v>1039</v>
      </c>
      <c r="C106" s="634" t="s">
        <v>4751</v>
      </c>
      <c r="D106" s="1346" t="s">
        <v>4752</v>
      </c>
      <c r="E106" s="1341"/>
      <c r="F106" s="1342"/>
      <c r="G106" s="1386" t="s">
        <v>4753</v>
      </c>
      <c r="H106" s="1387"/>
      <c r="I106" s="335"/>
      <c r="J106" s="335"/>
      <c r="K106" s="102"/>
      <c r="L106" s="102"/>
      <c r="M106" s="102"/>
      <c r="N106" s="102"/>
      <c r="O106" s="102"/>
      <c r="P106" s="102"/>
      <c r="Q106" s="102"/>
      <c r="R106" s="102"/>
    </row>
    <row r="107" spans="1:18" x14ac:dyDescent="0.2">
      <c r="B107" s="102"/>
      <c r="C107" s="334"/>
      <c r="D107" s="209"/>
      <c r="E107" s="334"/>
      <c r="F107" s="335"/>
      <c r="G107" s="335"/>
      <c r="H107" s="335"/>
      <c r="I107" s="335"/>
      <c r="J107" s="335"/>
      <c r="K107" s="102"/>
      <c r="L107" s="102"/>
      <c r="M107" s="102"/>
      <c r="N107" s="102"/>
      <c r="O107" s="102"/>
      <c r="P107" s="102"/>
      <c r="Q107" s="102"/>
      <c r="R107" s="102"/>
    </row>
    <row r="108" spans="1:18" ht="20.25" x14ac:dyDescent="0.2">
      <c r="A108" s="1378" t="s">
        <v>4754</v>
      </c>
      <c r="B108" s="1378"/>
      <c r="C108" s="628"/>
      <c r="F108" s="627"/>
      <c r="G108" s="628" t="s">
        <v>4742</v>
      </c>
      <c r="H108" s="636"/>
      <c r="I108" s="335"/>
      <c r="J108" s="335"/>
      <c r="K108" s="102"/>
      <c r="L108" s="102"/>
      <c r="M108" s="102"/>
      <c r="N108" s="102"/>
      <c r="O108" s="102"/>
      <c r="P108" s="102"/>
      <c r="Q108" s="102"/>
      <c r="R108" s="102"/>
    </row>
    <row r="109" spans="1:18" ht="15" x14ac:dyDescent="0.2">
      <c r="A109" s="630"/>
      <c r="B109" s="631"/>
      <c r="C109" s="631"/>
      <c r="D109" s="631"/>
      <c r="E109" s="631"/>
      <c r="F109" s="631"/>
      <c r="G109" s="631"/>
      <c r="H109" s="632"/>
      <c r="I109" s="335"/>
      <c r="J109" s="335"/>
      <c r="K109" s="102"/>
      <c r="L109" s="102"/>
      <c r="M109" s="102"/>
      <c r="N109" s="102"/>
      <c r="O109" s="102"/>
      <c r="P109" s="102"/>
      <c r="Q109" s="102"/>
      <c r="R109" s="102"/>
    </row>
    <row r="110" spans="1:18" ht="15.75" x14ac:dyDescent="0.2">
      <c r="A110" s="633" t="s">
        <v>9</v>
      </c>
      <c r="B110" s="633" t="s">
        <v>4743</v>
      </c>
      <c r="C110" s="633" t="s">
        <v>4744</v>
      </c>
      <c r="D110" s="1343" t="s">
        <v>4745</v>
      </c>
      <c r="E110" s="1344"/>
      <c r="F110" s="1345"/>
      <c r="G110" s="1377" t="s">
        <v>4746</v>
      </c>
      <c r="H110" s="1377"/>
      <c r="I110" s="335"/>
      <c r="J110" s="335"/>
      <c r="K110" s="102"/>
      <c r="L110" s="102"/>
      <c r="M110" s="102"/>
      <c r="N110" s="102"/>
      <c r="O110" s="102"/>
      <c r="P110" s="102"/>
      <c r="Q110" s="102"/>
      <c r="R110" s="102"/>
    </row>
    <row r="111" spans="1:18" ht="15" x14ac:dyDescent="0.2">
      <c r="A111" s="634" t="s">
        <v>13</v>
      </c>
      <c r="B111" s="635" t="s">
        <v>4755</v>
      </c>
      <c r="C111" s="634" t="s">
        <v>4756</v>
      </c>
      <c r="D111" s="1346" t="s">
        <v>4757</v>
      </c>
      <c r="E111" s="1341"/>
      <c r="F111" s="1342"/>
      <c r="G111" s="1387" t="s">
        <v>4758</v>
      </c>
      <c r="H111" s="1387"/>
      <c r="I111" s="335"/>
      <c r="J111" s="335"/>
      <c r="K111" s="102"/>
      <c r="L111" s="102"/>
      <c r="M111" s="102"/>
      <c r="N111" s="102"/>
      <c r="O111" s="102"/>
      <c r="P111" s="102"/>
      <c r="Q111" s="102"/>
      <c r="R111" s="102"/>
    </row>
    <row r="112" spans="1:18" ht="75" x14ac:dyDescent="0.2">
      <c r="A112" s="634" t="s">
        <v>13</v>
      </c>
      <c r="B112" s="626" t="s">
        <v>4759</v>
      </c>
      <c r="C112" s="634" t="s">
        <v>4760</v>
      </c>
      <c r="D112" s="1346" t="s">
        <v>4761</v>
      </c>
      <c r="E112" s="1341"/>
      <c r="F112" s="1342"/>
      <c r="G112" s="1387" t="s">
        <v>4762</v>
      </c>
      <c r="H112" s="1387"/>
      <c r="I112" s="335"/>
      <c r="J112" s="335"/>
      <c r="K112" s="102"/>
      <c r="L112" s="102"/>
      <c r="M112" s="102"/>
      <c r="N112" s="102"/>
      <c r="O112" s="102"/>
      <c r="P112" s="102"/>
      <c r="Q112" s="102"/>
      <c r="R112" s="102"/>
    </row>
    <row r="113" spans="1:18" ht="75" x14ac:dyDescent="0.2">
      <c r="A113" s="634" t="s">
        <v>13</v>
      </c>
      <c r="B113" s="626" t="s">
        <v>4759</v>
      </c>
      <c r="C113" s="634" t="s">
        <v>4760</v>
      </c>
      <c r="D113" s="1346" t="s">
        <v>4761</v>
      </c>
      <c r="E113" s="1341"/>
      <c r="F113" s="1342"/>
      <c r="G113" s="1387" t="s">
        <v>4763</v>
      </c>
      <c r="H113" s="1387"/>
      <c r="I113" s="335"/>
      <c r="J113" s="335"/>
      <c r="K113" s="102"/>
      <c r="L113" s="102"/>
      <c r="M113" s="102"/>
      <c r="N113" s="102"/>
      <c r="O113" s="102"/>
      <c r="P113" s="102"/>
      <c r="Q113" s="102"/>
      <c r="R113" s="102"/>
    </row>
    <row r="114" spans="1:18" x14ac:dyDescent="0.2">
      <c r="B114" s="102"/>
      <c r="C114" s="334"/>
      <c r="D114" s="209"/>
      <c r="E114" s="334"/>
      <c r="F114" s="335"/>
      <c r="G114" s="335"/>
      <c r="H114" s="335"/>
      <c r="I114" s="335"/>
      <c r="J114" s="335"/>
      <c r="K114" s="102"/>
      <c r="L114" s="102"/>
      <c r="M114" s="102"/>
      <c r="N114" s="102"/>
      <c r="O114" s="102"/>
      <c r="P114" s="102"/>
      <c r="Q114" s="102"/>
      <c r="R114" s="102"/>
    </row>
    <row r="115" spans="1:18" ht="20.25" x14ac:dyDescent="0.2">
      <c r="A115" s="1378" t="s">
        <v>4764</v>
      </c>
      <c r="B115" s="1378"/>
      <c r="C115" s="628"/>
      <c r="F115" s="627"/>
      <c r="G115" s="628" t="s">
        <v>4742</v>
      </c>
      <c r="H115" s="636" t="s">
        <v>4765</v>
      </c>
      <c r="I115" s="335"/>
      <c r="J115" s="335"/>
      <c r="K115" s="102"/>
      <c r="L115" s="102"/>
      <c r="M115" s="102"/>
      <c r="N115" s="102"/>
      <c r="O115" s="102"/>
      <c r="P115" s="102"/>
      <c r="Q115" s="102"/>
      <c r="R115" s="102"/>
    </row>
    <row r="116" spans="1:18" ht="15" x14ac:dyDescent="0.2">
      <c r="A116" s="630"/>
      <c r="B116" s="631"/>
      <c r="C116" s="631"/>
      <c r="D116" s="631"/>
      <c r="E116" s="631"/>
      <c r="F116" s="631"/>
      <c r="G116" s="631"/>
      <c r="H116" s="632"/>
      <c r="I116" s="335"/>
      <c r="J116" s="335"/>
      <c r="K116" s="102"/>
      <c r="L116" s="102"/>
      <c r="M116" s="102"/>
      <c r="N116" s="102"/>
      <c r="O116" s="102"/>
      <c r="P116" s="102"/>
      <c r="Q116" s="102"/>
      <c r="R116" s="102"/>
    </row>
    <row r="117" spans="1:18" ht="15.75" x14ac:dyDescent="0.2">
      <c r="A117" s="633" t="s">
        <v>9</v>
      </c>
      <c r="B117" s="633" t="s">
        <v>4743</v>
      </c>
      <c r="C117" s="633" t="s">
        <v>4744</v>
      </c>
      <c r="D117" s="1343" t="s">
        <v>4745</v>
      </c>
      <c r="E117" s="1344"/>
      <c r="F117" s="1345"/>
      <c r="G117" s="1377" t="s">
        <v>4746</v>
      </c>
      <c r="H117" s="1377"/>
      <c r="I117" s="335"/>
      <c r="J117" s="335"/>
      <c r="K117" s="102"/>
      <c r="L117" s="102"/>
      <c r="M117" s="102"/>
      <c r="N117" s="102"/>
      <c r="O117" s="102"/>
      <c r="P117" s="102"/>
      <c r="Q117" s="102"/>
      <c r="R117" s="102"/>
    </row>
    <row r="118" spans="1:18" ht="45" x14ac:dyDescent="0.2">
      <c r="A118" s="634" t="s">
        <v>13</v>
      </c>
      <c r="B118" s="637" t="s">
        <v>740</v>
      </c>
      <c r="C118" s="634" t="s">
        <v>382</v>
      </c>
      <c r="D118" s="1340" t="s">
        <v>4766</v>
      </c>
      <c r="E118" s="1341"/>
      <c r="F118" s="1342"/>
      <c r="G118" s="1387" t="s">
        <v>4767</v>
      </c>
      <c r="H118" s="1387"/>
      <c r="I118" s="335"/>
      <c r="J118" s="335"/>
      <c r="K118" s="102"/>
      <c r="L118" s="102"/>
      <c r="M118" s="102"/>
      <c r="N118" s="102"/>
      <c r="O118" s="102"/>
      <c r="P118" s="102"/>
      <c r="Q118" s="102"/>
      <c r="R118" s="102"/>
    </row>
    <row r="119" spans="1:18" ht="45" x14ac:dyDescent="0.2">
      <c r="A119" s="626" t="s">
        <v>13</v>
      </c>
      <c r="B119" s="637" t="s">
        <v>740</v>
      </c>
      <c r="C119" s="626" t="s">
        <v>741</v>
      </c>
      <c r="D119" s="1346" t="s">
        <v>4768</v>
      </c>
      <c r="E119" s="1388"/>
      <c r="F119" s="1389"/>
      <c r="G119" s="1386" t="s">
        <v>4769</v>
      </c>
      <c r="H119" s="1386"/>
      <c r="I119" s="335"/>
      <c r="J119" s="335"/>
      <c r="K119" s="102"/>
      <c r="L119" s="102"/>
      <c r="M119" s="102"/>
      <c r="N119" s="102"/>
      <c r="O119" s="102"/>
      <c r="P119" s="102"/>
      <c r="Q119" s="102"/>
      <c r="R119" s="102"/>
    </row>
    <row r="120" spans="1:18" ht="45" x14ac:dyDescent="0.2">
      <c r="A120" s="634" t="s">
        <v>13</v>
      </c>
      <c r="B120" s="626" t="s">
        <v>4770</v>
      </c>
      <c r="C120" s="634" t="s">
        <v>741</v>
      </c>
      <c r="D120" s="1340" t="s">
        <v>4771</v>
      </c>
      <c r="E120" s="1341"/>
      <c r="F120" s="1342"/>
      <c r="G120" s="1386" t="s">
        <v>4772</v>
      </c>
      <c r="H120" s="1387"/>
      <c r="I120" s="335"/>
      <c r="J120" s="335"/>
      <c r="K120" s="102"/>
      <c r="L120" s="102"/>
      <c r="M120" s="102"/>
      <c r="N120" s="102"/>
      <c r="O120" s="102"/>
      <c r="P120" s="102"/>
      <c r="Q120" s="102"/>
      <c r="R120" s="102"/>
    </row>
    <row r="121" spans="1:18" x14ac:dyDescent="0.2">
      <c r="B121" s="102"/>
      <c r="C121" s="334"/>
      <c r="D121" s="209"/>
      <c r="E121" s="334"/>
      <c r="F121" s="335"/>
      <c r="G121" s="335"/>
      <c r="H121" s="335"/>
      <c r="I121" s="335"/>
      <c r="J121" s="335"/>
      <c r="K121" s="102"/>
      <c r="L121" s="102"/>
      <c r="M121" s="102"/>
      <c r="N121" s="102"/>
      <c r="O121" s="102"/>
      <c r="P121" s="102"/>
      <c r="Q121" s="102"/>
      <c r="R121" s="102"/>
    </row>
    <row r="122" spans="1:18" x14ac:dyDescent="0.2">
      <c r="B122" s="102"/>
      <c r="C122" s="334"/>
      <c r="D122" s="209"/>
      <c r="E122" s="334"/>
      <c r="F122" s="335"/>
      <c r="G122" s="335"/>
      <c r="H122" s="335"/>
      <c r="I122" s="335"/>
      <c r="J122" s="335"/>
      <c r="K122" s="102"/>
      <c r="L122" s="102"/>
      <c r="M122" s="102"/>
      <c r="N122" s="102"/>
      <c r="O122" s="102"/>
      <c r="P122" s="102"/>
      <c r="Q122" s="102"/>
      <c r="R122" s="102"/>
    </row>
    <row r="123" spans="1:18" ht="39.6" customHeight="1" x14ac:dyDescent="0.2">
      <c r="A123" s="1331" t="s">
        <v>4773</v>
      </c>
      <c r="B123" s="1331"/>
      <c r="C123" s="1331"/>
      <c r="D123" s="703" t="s">
        <v>4774</v>
      </c>
      <c r="E123" s="702"/>
      <c r="F123" s="335"/>
      <c r="G123" s="335"/>
      <c r="H123" s="335"/>
      <c r="I123" s="335"/>
      <c r="J123" s="335"/>
      <c r="K123" s="102"/>
      <c r="L123" s="102"/>
      <c r="M123" s="102"/>
      <c r="N123" s="102"/>
      <c r="O123" s="102"/>
      <c r="P123" s="102"/>
      <c r="Q123" s="102"/>
      <c r="R123" s="102"/>
    </row>
    <row r="124" spans="1:18" ht="15.75" thickBot="1" x14ac:dyDescent="0.25">
      <c r="A124" s="1"/>
      <c r="B124" s="1"/>
      <c r="C124" s="360"/>
      <c r="D124" s="361"/>
      <c r="E124" s="334"/>
      <c r="F124" s="335"/>
      <c r="G124" s="335"/>
      <c r="H124" s="335"/>
      <c r="I124" s="335"/>
      <c r="J124" s="335"/>
      <c r="K124" s="102"/>
      <c r="L124" s="102"/>
      <c r="M124" s="102"/>
      <c r="N124" s="102"/>
      <c r="O124" s="102"/>
      <c r="P124" s="102"/>
      <c r="Q124" s="102"/>
      <c r="R124" s="102"/>
    </row>
    <row r="125" spans="1:18" ht="16.5" thickBot="1" x14ac:dyDescent="0.25">
      <c r="A125" s="704" t="s">
        <v>4775</v>
      </c>
      <c r="B125" s="705" t="s">
        <v>4776</v>
      </c>
      <c r="C125" s="706" t="s">
        <v>4777</v>
      </c>
      <c r="D125" s="707" t="s">
        <v>4778</v>
      </c>
      <c r="E125" s="334"/>
      <c r="F125" s="335"/>
      <c r="G125" s="335"/>
      <c r="H125" s="335"/>
      <c r="I125" s="335"/>
      <c r="J125" s="335"/>
      <c r="K125" s="102"/>
      <c r="L125" s="102"/>
      <c r="M125" s="102"/>
      <c r="N125" s="102"/>
      <c r="O125" s="102"/>
      <c r="P125" s="102"/>
      <c r="Q125" s="102"/>
      <c r="R125" s="102"/>
    </row>
    <row r="126" spans="1:18" ht="28.15" customHeight="1" x14ac:dyDescent="0.2">
      <c r="A126" s="708">
        <v>1</v>
      </c>
      <c r="B126" s="709" t="s">
        <v>4779</v>
      </c>
      <c r="C126" s="710" t="s">
        <v>4780</v>
      </c>
      <c r="D126" s="711" t="s">
        <v>4699</v>
      </c>
      <c r="E126" s="334"/>
      <c r="F126" s="335"/>
      <c r="G126" s="335"/>
      <c r="H126" s="335"/>
      <c r="I126" s="335"/>
      <c r="J126" s="335"/>
      <c r="K126" s="102"/>
      <c r="L126" s="102"/>
      <c r="M126" s="102"/>
      <c r="N126" s="102"/>
      <c r="O126" s="102"/>
      <c r="P126" s="102"/>
      <c r="Q126" s="102"/>
      <c r="R126" s="102"/>
    </row>
    <row r="127" spans="1:18" ht="28.15" customHeight="1" x14ac:dyDescent="0.2">
      <c r="A127" s="712">
        <v>2</v>
      </c>
      <c r="B127" s="713" t="s">
        <v>4781</v>
      </c>
      <c r="C127" s="714" t="s">
        <v>4780</v>
      </c>
      <c r="D127" s="715" t="s">
        <v>4699</v>
      </c>
      <c r="E127" s="334"/>
      <c r="F127" s="335"/>
      <c r="G127" s="335"/>
      <c r="H127" s="335"/>
      <c r="I127" s="335"/>
      <c r="J127" s="335"/>
      <c r="K127" s="102"/>
      <c r="L127" s="102"/>
      <c r="M127" s="102"/>
      <c r="N127" s="102"/>
      <c r="O127" s="102"/>
      <c r="P127" s="102"/>
      <c r="Q127" s="102"/>
      <c r="R127" s="102"/>
    </row>
    <row r="128" spans="1:18" ht="28.15" customHeight="1" x14ac:dyDescent="0.2">
      <c r="A128" s="712">
        <v>3</v>
      </c>
      <c r="B128" s="713" t="s">
        <v>4782</v>
      </c>
      <c r="C128" s="714"/>
      <c r="D128" s="715" t="s">
        <v>4699</v>
      </c>
      <c r="E128" s="334"/>
      <c r="F128" s="335"/>
      <c r="G128" s="335"/>
      <c r="H128" s="335"/>
      <c r="I128" s="335"/>
      <c r="J128" s="335"/>
      <c r="K128" s="102"/>
      <c r="L128" s="102"/>
      <c r="M128" s="102"/>
      <c r="N128" s="102"/>
      <c r="O128" s="102"/>
      <c r="P128" s="102"/>
      <c r="Q128" s="102"/>
      <c r="R128" s="102"/>
    </row>
    <row r="129" spans="1:18" ht="28.15" customHeight="1" x14ac:dyDescent="0.2">
      <c r="A129" s="712">
        <v>4</v>
      </c>
      <c r="B129" s="713" t="s">
        <v>4783</v>
      </c>
      <c r="C129" s="714" t="s">
        <v>4784</v>
      </c>
      <c r="D129" s="715" t="s">
        <v>4699</v>
      </c>
      <c r="E129" s="334"/>
      <c r="F129" s="335"/>
      <c r="G129" s="335"/>
      <c r="H129" s="335"/>
      <c r="I129" s="335"/>
      <c r="J129" s="335"/>
      <c r="K129" s="102"/>
      <c r="L129" s="102"/>
      <c r="M129" s="102"/>
      <c r="N129" s="102"/>
      <c r="O129" s="102"/>
      <c r="P129" s="102"/>
      <c r="Q129" s="102"/>
      <c r="R129" s="102"/>
    </row>
    <row r="130" spans="1:18" ht="28.15" customHeight="1" x14ac:dyDescent="0.2">
      <c r="A130" s="712">
        <v>5</v>
      </c>
      <c r="B130" s="713" t="s">
        <v>4785</v>
      </c>
      <c r="C130" s="714" t="s">
        <v>4780</v>
      </c>
      <c r="D130" s="715" t="s">
        <v>4700</v>
      </c>
      <c r="E130" s="334"/>
      <c r="F130" s="335"/>
      <c r="G130" s="335"/>
      <c r="H130" s="335"/>
      <c r="I130" s="335"/>
      <c r="J130" s="335"/>
      <c r="K130" s="102"/>
      <c r="L130" s="102"/>
      <c r="M130" s="102"/>
      <c r="N130" s="102"/>
      <c r="O130" s="102"/>
      <c r="P130" s="102"/>
      <c r="Q130" s="102"/>
      <c r="R130" s="102"/>
    </row>
    <row r="131" spans="1:18" ht="28.15" customHeight="1" x14ac:dyDescent="0.2">
      <c r="A131" s="712">
        <v>6</v>
      </c>
      <c r="B131" s="713" t="s">
        <v>4786</v>
      </c>
      <c r="C131" s="716" t="s">
        <v>4787</v>
      </c>
      <c r="D131" s="715" t="s">
        <v>4699</v>
      </c>
      <c r="E131" s="334"/>
      <c r="F131" s="335"/>
      <c r="G131" s="335"/>
      <c r="H131" s="335"/>
      <c r="I131" s="335"/>
      <c r="J131" s="335"/>
      <c r="K131" s="102"/>
      <c r="L131" s="102"/>
      <c r="M131" s="102"/>
      <c r="N131" s="102"/>
      <c r="O131" s="102"/>
      <c r="P131" s="102"/>
      <c r="Q131" s="102"/>
      <c r="R131" s="102"/>
    </row>
    <row r="132" spans="1:18" ht="28.15" customHeight="1" x14ac:dyDescent="0.2">
      <c r="A132" s="712">
        <v>7</v>
      </c>
      <c r="B132" s="713" t="s">
        <v>4788</v>
      </c>
      <c r="C132" s="714" t="s">
        <v>4789</v>
      </c>
      <c r="D132" s="715" t="s">
        <v>4700</v>
      </c>
      <c r="E132" s="334"/>
      <c r="F132" s="335"/>
      <c r="G132" s="335"/>
      <c r="H132" s="335"/>
      <c r="I132" s="335"/>
      <c r="J132" s="335"/>
      <c r="K132" s="102"/>
      <c r="L132" s="102"/>
      <c r="M132" s="102"/>
      <c r="N132" s="102"/>
      <c r="O132" s="102"/>
      <c r="P132" s="102"/>
      <c r="Q132" s="102"/>
      <c r="R132" s="102"/>
    </row>
    <row r="133" spans="1:18" ht="28.15" customHeight="1" x14ac:dyDescent="0.2">
      <c r="A133" s="712">
        <v>8</v>
      </c>
      <c r="B133" s="713" t="s">
        <v>4790</v>
      </c>
      <c r="C133" s="714" t="s">
        <v>4789</v>
      </c>
      <c r="D133" s="715" t="s">
        <v>4700</v>
      </c>
      <c r="E133" s="334"/>
      <c r="F133" s="335"/>
      <c r="G133" s="335"/>
      <c r="H133" s="335"/>
      <c r="I133" s="335"/>
      <c r="J133" s="335"/>
      <c r="K133" s="102"/>
      <c r="L133" s="102"/>
      <c r="M133" s="102"/>
      <c r="N133" s="102"/>
      <c r="O133" s="102"/>
      <c r="P133" s="102"/>
      <c r="Q133" s="102"/>
      <c r="R133" s="102"/>
    </row>
    <row r="134" spans="1:18" ht="28.15" customHeight="1" x14ac:dyDescent="0.2">
      <c r="A134" s="712">
        <v>9</v>
      </c>
      <c r="B134" s="713" t="s">
        <v>4791</v>
      </c>
      <c r="C134" s="714" t="s">
        <v>4789</v>
      </c>
      <c r="D134" s="715" t="s">
        <v>4700</v>
      </c>
      <c r="E134" s="334"/>
      <c r="F134" s="335"/>
      <c r="G134" s="335"/>
      <c r="H134" s="335"/>
      <c r="I134" s="335"/>
      <c r="J134" s="335"/>
      <c r="K134" s="102"/>
      <c r="L134" s="102"/>
      <c r="M134" s="102"/>
      <c r="N134" s="102"/>
      <c r="O134" s="102"/>
      <c r="P134" s="102"/>
      <c r="Q134" s="102"/>
      <c r="R134" s="102"/>
    </row>
    <row r="135" spans="1:18" ht="28.15" customHeight="1" x14ac:dyDescent="0.2">
      <c r="A135" s="712">
        <v>10</v>
      </c>
      <c r="B135" s="713" t="s">
        <v>4792</v>
      </c>
      <c r="C135" s="714" t="s">
        <v>4793</v>
      </c>
      <c r="D135" s="715" t="s">
        <v>4699</v>
      </c>
      <c r="E135" s="334"/>
      <c r="F135" s="335"/>
      <c r="G135" s="335"/>
      <c r="H135" s="335"/>
      <c r="I135" s="335"/>
      <c r="J135" s="335"/>
      <c r="K135" s="102"/>
      <c r="L135" s="102"/>
      <c r="M135" s="102"/>
      <c r="N135" s="102"/>
      <c r="O135" s="102"/>
      <c r="P135" s="102"/>
      <c r="Q135" s="102"/>
      <c r="R135" s="102"/>
    </row>
    <row r="136" spans="1:18" ht="28.15" customHeight="1" x14ac:dyDescent="0.2">
      <c r="A136" s="712">
        <v>11</v>
      </c>
      <c r="B136" s="713" t="s">
        <v>4794</v>
      </c>
      <c r="C136" s="714" t="s">
        <v>4793</v>
      </c>
      <c r="D136" s="715" t="s">
        <v>4699</v>
      </c>
      <c r="E136" s="334"/>
      <c r="F136" s="335"/>
      <c r="G136" s="335"/>
      <c r="H136" s="335"/>
      <c r="I136" s="335"/>
      <c r="J136" s="335"/>
      <c r="K136" s="102"/>
      <c r="L136" s="102"/>
      <c r="M136" s="102"/>
      <c r="N136" s="102"/>
      <c r="O136" s="102"/>
      <c r="P136" s="102"/>
      <c r="Q136" s="102"/>
      <c r="R136" s="102"/>
    </row>
    <row r="137" spans="1:18" ht="28.15" customHeight="1" x14ac:dyDescent="0.2">
      <c r="A137" s="712">
        <v>12</v>
      </c>
      <c r="B137" s="713" t="s">
        <v>4795</v>
      </c>
      <c r="C137" s="714" t="s">
        <v>4793</v>
      </c>
      <c r="D137" s="715" t="s">
        <v>4699</v>
      </c>
      <c r="E137" s="334"/>
      <c r="F137" s="335"/>
      <c r="G137" s="335"/>
      <c r="H137" s="335"/>
      <c r="I137" s="335"/>
      <c r="J137" s="335"/>
      <c r="K137" s="102"/>
      <c r="L137" s="102"/>
      <c r="M137" s="102"/>
      <c r="N137" s="102"/>
      <c r="O137" s="102"/>
      <c r="P137" s="102"/>
      <c r="Q137" s="102"/>
      <c r="R137" s="102"/>
    </row>
    <row r="138" spans="1:18" ht="28.15" customHeight="1" thickBot="1" x14ac:dyDescent="0.25">
      <c r="A138" s="717">
        <v>13</v>
      </c>
      <c r="B138" s="718" t="s">
        <v>4796</v>
      </c>
      <c r="C138" s="719" t="s">
        <v>4789</v>
      </c>
      <c r="D138" s="720" t="s">
        <v>4699</v>
      </c>
      <c r="E138" s="334"/>
      <c r="F138" s="335"/>
      <c r="G138" s="335"/>
      <c r="H138" s="335"/>
      <c r="I138" s="335"/>
      <c r="J138" s="335"/>
      <c r="K138" s="102"/>
      <c r="L138" s="102"/>
      <c r="M138" s="102"/>
      <c r="N138" s="102"/>
      <c r="O138" s="102"/>
      <c r="P138" s="102"/>
      <c r="Q138" s="102"/>
      <c r="R138" s="102"/>
    </row>
    <row r="139" spans="1:18" x14ac:dyDescent="0.2">
      <c r="B139" s="102"/>
      <c r="C139" s="334"/>
      <c r="D139" s="209"/>
      <c r="E139" s="334"/>
      <c r="F139" s="335"/>
      <c r="G139" s="335"/>
      <c r="H139" s="335"/>
      <c r="I139" s="335"/>
      <c r="J139" s="335"/>
      <c r="K139" s="102"/>
      <c r="L139" s="102"/>
      <c r="M139" s="102"/>
      <c r="N139" s="102"/>
      <c r="O139" s="102"/>
      <c r="P139" s="102"/>
      <c r="Q139" s="102"/>
      <c r="R139" s="102"/>
    </row>
    <row r="140" spans="1:18" ht="13.5" thickBot="1" x14ac:dyDescent="0.25">
      <c r="B140" s="102"/>
      <c r="C140" s="334"/>
      <c r="D140" s="209"/>
      <c r="E140" s="334"/>
      <c r="F140" s="335"/>
      <c r="G140" s="335"/>
      <c r="H140" s="335"/>
      <c r="I140" s="335"/>
      <c r="J140" s="335"/>
      <c r="K140" s="102"/>
      <c r="L140" s="102"/>
      <c r="M140" s="102"/>
      <c r="N140" s="102"/>
      <c r="O140" s="102"/>
      <c r="P140" s="102"/>
      <c r="Q140" s="102"/>
      <c r="R140" s="102"/>
    </row>
    <row r="141" spans="1:18" ht="15.6" customHeight="1" thickBot="1" x14ac:dyDescent="0.25">
      <c r="A141" s="1337" t="s">
        <v>4797</v>
      </c>
      <c r="B141" s="1338"/>
      <c r="C141" s="1338"/>
      <c r="D141" s="1338"/>
      <c r="E141" s="1339"/>
      <c r="F141" s="335"/>
      <c r="G141" s="335"/>
      <c r="H141" s="335"/>
      <c r="I141" s="335"/>
      <c r="J141" s="335"/>
      <c r="K141" s="102"/>
      <c r="L141" s="102"/>
      <c r="M141" s="102"/>
      <c r="N141" s="102"/>
      <c r="O141" s="102"/>
      <c r="P141" s="102"/>
      <c r="Q141" s="102"/>
      <c r="R141" s="102"/>
    </row>
    <row r="142" spans="1:18" ht="21.75" thickBot="1" x14ac:dyDescent="0.25">
      <c r="A142" s="730" t="s">
        <v>4798</v>
      </c>
      <c r="B142" s="731" t="s">
        <v>4799</v>
      </c>
      <c r="C142" s="731" t="s">
        <v>4800</v>
      </c>
      <c r="D142" s="731" t="s">
        <v>36</v>
      </c>
      <c r="E142" s="732" t="s">
        <v>4801</v>
      </c>
      <c r="F142" s="335"/>
      <c r="G142" s="335"/>
      <c r="H142" s="335"/>
      <c r="I142" s="335"/>
      <c r="J142" s="335"/>
      <c r="K142" s="102"/>
      <c r="L142" s="102"/>
      <c r="M142" s="102"/>
      <c r="N142" s="102"/>
      <c r="O142" s="102"/>
      <c r="P142" s="102"/>
      <c r="Q142" s="102"/>
      <c r="R142" s="102"/>
    </row>
    <row r="143" spans="1:18" ht="21.75" thickBot="1" x14ac:dyDescent="0.25">
      <c r="A143" s="733">
        <v>114</v>
      </c>
      <c r="B143" s="734">
        <v>342</v>
      </c>
      <c r="C143" s="735">
        <v>609</v>
      </c>
      <c r="D143" s="735">
        <v>396</v>
      </c>
      <c r="E143" s="736">
        <v>213</v>
      </c>
      <c r="F143" s="335"/>
      <c r="G143" s="335"/>
      <c r="H143" s="335"/>
      <c r="I143" s="335"/>
      <c r="J143" s="335"/>
      <c r="K143" s="102"/>
      <c r="L143" s="102"/>
      <c r="M143" s="102"/>
      <c r="N143" s="102"/>
      <c r="O143" s="102"/>
      <c r="P143" s="102"/>
      <c r="Q143" s="102"/>
      <c r="R143" s="102"/>
    </row>
    <row r="144" spans="1:18" x14ac:dyDescent="0.2">
      <c r="B144" s="102"/>
      <c r="C144" s="334"/>
      <c r="D144" s="209"/>
      <c r="E144" s="334"/>
      <c r="F144" s="335"/>
      <c r="G144" s="335"/>
      <c r="H144" s="335"/>
      <c r="I144" s="335"/>
      <c r="J144" s="335"/>
      <c r="K144" s="102"/>
      <c r="L144" s="102"/>
      <c r="M144" s="102"/>
      <c r="N144" s="102"/>
      <c r="O144" s="102"/>
      <c r="P144" s="102"/>
      <c r="Q144" s="102"/>
      <c r="R144" s="102"/>
    </row>
    <row r="145" spans="1:18" ht="13.5" thickBot="1" x14ac:dyDescent="0.25">
      <c r="B145" s="102"/>
      <c r="C145" s="334"/>
      <c r="D145" s="209"/>
      <c r="E145" s="334"/>
      <c r="F145" s="335"/>
      <c r="G145" s="335"/>
      <c r="H145" s="335"/>
      <c r="I145" s="335"/>
      <c r="J145" s="335"/>
      <c r="K145" s="102"/>
      <c r="L145" s="102"/>
      <c r="M145" s="102"/>
      <c r="N145" s="102"/>
      <c r="O145" s="102"/>
      <c r="P145" s="102"/>
      <c r="Q145" s="102"/>
      <c r="R145" s="102"/>
    </row>
    <row r="146" spans="1:18" ht="21.6" customHeight="1" thickBot="1" x14ac:dyDescent="0.25">
      <c r="A146" s="1335" t="s">
        <v>4802</v>
      </c>
      <c r="B146" s="1336"/>
      <c r="C146" s="780"/>
      <c r="D146" s="780"/>
      <c r="E146" s="780"/>
      <c r="F146" s="335"/>
      <c r="G146" s="335"/>
      <c r="H146" s="335"/>
      <c r="I146" s="335"/>
      <c r="J146" s="335"/>
      <c r="K146" s="102"/>
      <c r="L146" s="102"/>
      <c r="M146" s="102"/>
      <c r="N146" s="102"/>
      <c r="O146" s="102"/>
      <c r="P146" s="102"/>
      <c r="Q146" s="102"/>
      <c r="R146" s="102"/>
    </row>
    <row r="147" spans="1:18" ht="21.75" thickBot="1" x14ac:dyDescent="0.25">
      <c r="A147" s="730" t="s">
        <v>4803</v>
      </c>
      <c r="B147" s="732" t="s">
        <v>4798</v>
      </c>
      <c r="C147" s="334"/>
      <c r="D147" s="209"/>
      <c r="E147" s="334"/>
      <c r="F147" s="335"/>
      <c r="G147" s="335"/>
      <c r="H147" s="335"/>
      <c r="I147" s="335"/>
      <c r="J147" s="335"/>
      <c r="K147" s="102"/>
      <c r="L147" s="102"/>
      <c r="M147" s="102"/>
      <c r="N147" s="102"/>
      <c r="O147" s="102"/>
      <c r="P147" s="102"/>
      <c r="Q147" s="102"/>
      <c r="R147" s="102"/>
    </row>
    <row r="148" spans="1:18" ht="21.75" thickBot="1" x14ac:dyDescent="0.25">
      <c r="A148" s="733" t="s">
        <v>4698</v>
      </c>
      <c r="B148" s="781">
        <v>7</v>
      </c>
      <c r="C148" s="334"/>
      <c r="D148" s="209"/>
      <c r="E148" s="334"/>
      <c r="F148" s="335"/>
      <c r="G148" s="335"/>
      <c r="H148" s="335"/>
      <c r="I148" s="335"/>
      <c r="J148" s="335"/>
      <c r="K148" s="102"/>
      <c r="L148" s="102"/>
      <c r="M148" s="102"/>
      <c r="N148" s="102"/>
      <c r="O148" s="102"/>
      <c r="P148" s="102"/>
      <c r="Q148" s="102"/>
      <c r="R148" s="102"/>
    </row>
    <row r="149" spans="1:18" ht="21.75" thickBot="1" x14ac:dyDescent="0.25">
      <c r="A149" s="733" t="s">
        <v>4699</v>
      </c>
      <c r="B149" s="781">
        <v>12</v>
      </c>
      <c r="C149" s="334"/>
      <c r="D149" s="209"/>
      <c r="E149" s="334"/>
      <c r="F149" s="335"/>
      <c r="G149" s="335"/>
      <c r="H149" s="335"/>
      <c r="I149" s="335"/>
      <c r="J149" s="335"/>
      <c r="K149" s="102"/>
      <c r="L149" s="102"/>
      <c r="M149" s="102"/>
      <c r="N149" s="102"/>
      <c r="O149" s="102"/>
      <c r="P149" s="102"/>
      <c r="Q149" s="102"/>
      <c r="R149" s="102"/>
    </row>
    <row r="150" spans="1:18" ht="21.75" thickBot="1" x14ac:dyDescent="0.25">
      <c r="A150" s="733" t="s">
        <v>4700</v>
      </c>
      <c r="B150" s="781">
        <v>78</v>
      </c>
      <c r="C150" s="334"/>
      <c r="D150" s="209"/>
      <c r="E150" s="334"/>
      <c r="F150" s="335"/>
      <c r="G150" s="335"/>
      <c r="H150" s="335"/>
      <c r="I150" s="335"/>
      <c r="J150" s="335"/>
      <c r="K150" s="102"/>
      <c r="L150" s="102"/>
      <c r="M150" s="102"/>
      <c r="N150" s="102"/>
      <c r="O150" s="102"/>
      <c r="P150" s="102"/>
      <c r="Q150" s="102"/>
      <c r="R150" s="102"/>
    </row>
    <row r="151" spans="1:18" ht="21.75" thickBot="1" x14ac:dyDescent="0.25">
      <c r="A151" s="733" t="s">
        <v>4701</v>
      </c>
      <c r="B151" s="781">
        <v>7</v>
      </c>
      <c r="C151" s="334"/>
      <c r="D151" s="209"/>
      <c r="E151" s="334"/>
      <c r="F151" s="335"/>
      <c r="G151" s="335"/>
      <c r="H151" s="335"/>
      <c r="I151" s="335"/>
      <c r="J151" s="335"/>
      <c r="K151" s="102"/>
      <c r="L151" s="102"/>
      <c r="M151" s="102"/>
      <c r="N151" s="102"/>
      <c r="O151" s="102"/>
      <c r="P151" s="102"/>
      <c r="Q151" s="102"/>
      <c r="R151" s="102"/>
    </row>
    <row r="152" spans="1:18" x14ac:dyDescent="0.2">
      <c r="B152" s="102"/>
      <c r="C152" s="334"/>
      <c r="D152" s="209"/>
      <c r="E152" s="334"/>
      <c r="F152" s="335"/>
      <c r="G152" s="335"/>
      <c r="H152" s="335"/>
      <c r="I152" s="335"/>
      <c r="J152" s="335"/>
      <c r="K152" s="102"/>
      <c r="L152" s="102"/>
      <c r="M152" s="102"/>
      <c r="N152" s="102"/>
      <c r="O152" s="102"/>
      <c r="P152" s="102"/>
      <c r="Q152" s="102"/>
      <c r="R152" s="102"/>
    </row>
    <row r="153" spans="1:18" ht="13.5" thickBot="1" x14ac:dyDescent="0.25">
      <c r="B153" s="102"/>
      <c r="C153" s="334"/>
      <c r="D153" s="209"/>
      <c r="E153" s="334"/>
      <c r="F153" s="335"/>
      <c r="G153" s="335"/>
      <c r="H153" s="335"/>
      <c r="I153" s="335"/>
      <c r="J153" s="335"/>
      <c r="K153" s="102"/>
      <c r="L153" s="102"/>
      <c r="M153" s="102"/>
      <c r="N153" s="102"/>
      <c r="O153" s="102"/>
      <c r="P153" s="102"/>
      <c r="Q153" s="102"/>
      <c r="R153" s="102"/>
    </row>
    <row r="154" spans="1:18" ht="21.6" customHeight="1" thickBot="1" x14ac:dyDescent="0.25">
      <c r="A154" s="1335" t="s">
        <v>4804</v>
      </c>
      <c r="B154" s="1351"/>
      <c r="C154" s="1336"/>
      <c r="D154" s="209"/>
      <c r="E154" s="334"/>
      <c r="F154" s="335"/>
      <c r="G154" s="335"/>
      <c r="H154" s="335"/>
      <c r="I154" s="335"/>
      <c r="J154" s="335"/>
      <c r="K154" s="102"/>
      <c r="L154" s="102"/>
      <c r="M154" s="102"/>
      <c r="N154" s="102"/>
      <c r="O154" s="102"/>
      <c r="P154" s="102"/>
      <c r="Q154" s="102"/>
      <c r="R154" s="102"/>
    </row>
    <row r="155" spans="1:18" ht="21" x14ac:dyDescent="0.2">
      <c r="A155" s="795" t="s">
        <v>4803</v>
      </c>
      <c r="B155" s="796" t="s">
        <v>4798</v>
      </c>
      <c r="C155" s="796" t="s">
        <v>4805</v>
      </c>
      <c r="D155" s="209"/>
      <c r="E155" s="334"/>
      <c r="F155" s="335"/>
      <c r="G155" s="335"/>
      <c r="H155" s="335"/>
      <c r="I155" s="335"/>
      <c r="J155" s="335"/>
      <c r="K155" s="102"/>
      <c r="L155" s="102"/>
      <c r="M155" s="102"/>
      <c r="N155" s="102"/>
      <c r="O155" s="102"/>
      <c r="P155" s="102"/>
      <c r="Q155" s="102"/>
      <c r="R155" s="102"/>
    </row>
    <row r="156" spans="1:18" ht="21" x14ac:dyDescent="0.2">
      <c r="A156" s="797" t="s">
        <v>4698</v>
      </c>
      <c r="B156" s="798">
        <v>7</v>
      </c>
      <c r="C156" s="367"/>
      <c r="D156" s="209"/>
      <c r="E156" s="334"/>
      <c r="F156" s="335"/>
      <c r="G156" s="335"/>
      <c r="H156" s="335"/>
      <c r="I156" s="335"/>
      <c r="J156" s="335"/>
      <c r="K156" s="102"/>
      <c r="L156" s="102"/>
      <c r="M156" s="102"/>
      <c r="N156" s="102"/>
      <c r="O156" s="102"/>
      <c r="P156" s="102"/>
      <c r="Q156" s="102"/>
      <c r="R156" s="102"/>
    </row>
    <row r="157" spans="1:18" ht="21" x14ac:dyDescent="0.2">
      <c r="A157" s="797" t="s">
        <v>4699</v>
      </c>
      <c r="B157" s="798">
        <v>12</v>
      </c>
      <c r="C157" s="367"/>
      <c r="D157" s="209"/>
      <c r="E157" s="334"/>
      <c r="F157" s="335"/>
      <c r="G157" s="335"/>
      <c r="H157" s="335"/>
      <c r="I157" s="335"/>
      <c r="J157" s="335"/>
      <c r="K157" s="102"/>
      <c r="L157" s="102"/>
      <c r="M157" s="102"/>
      <c r="N157" s="102"/>
      <c r="O157" s="102"/>
      <c r="P157" s="102"/>
      <c r="Q157" s="102"/>
      <c r="R157" s="102"/>
    </row>
    <row r="158" spans="1:18" ht="21" x14ac:dyDescent="0.2">
      <c r="A158" s="797" t="s">
        <v>4700</v>
      </c>
      <c r="B158" s="798">
        <v>78</v>
      </c>
      <c r="C158" s="798">
        <v>13</v>
      </c>
      <c r="D158" s="209"/>
      <c r="E158" s="334"/>
      <c r="F158" s="335"/>
      <c r="G158" s="335"/>
      <c r="H158" s="335"/>
      <c r="I158" s="335"/>
      <c r="J158" s="335"/>
      <c r="K158" s="102"/>
      <c r="L158" s="102"/>
      <c r="M158" s="102"/>
      <c r="N158" s="102"/>
      <c r="O158" s="102"/>
      <c r="P158" s="102"/>
      <c r="Q158" s="102"/>
      <c r="R158" s="102"/>
    </row>
    <row r="159" spans="1:18" ht="21" x14ac:dyDescent="0.2">
      <c r="A159" s="797" t="s">
        <v>4701</v>
      </c>
      <c r="B159" s="798">
        <v>7</v>
      </c>
      <c r="C159" s="367"/>
      <c r="D159" s="209"/>
      <c r="E159" s="334"/>
      <c r="F159" s="335"/>
      <c r="G159" s="335"/>
      <c r="H159" s="335"/>
      <c r="I159" s="335"/>
      <c r="J159" s="335"/>
      <c r="K159" s="102"/>
      <c r="L159" s="102"/>
      <c r="M159" s="102"/>
      <c r="N159" s="102"/>
      <c r="O159" s="102"/>
      <c r="P159" s="102"/>
      <c r="Q159" s="102"/>
      <c r="R159" s="102"/>
    </row>
    <row r="160" spans="1:18" x14ac:dyDescent="0.2">
      <c r="B160" s="102"/>
      <c r="C160" s="334"/>
      <c r="D160" s="209"/>
      <c r="E160" s="334"/>
      <c r="F160" s="335"/>
      <c r="G160" s="335"/>
      <c r="H160" s="335"/>
      <c r="I160" s="335"/>
      <c r="J160" s="335"/>
      <c r="K160" s="102"/>
      <c r="L160" s="102"/>
      <c r="M160" s="102"/>
      <c r="N160" s="102"/>
      <c r="O160" s="102"/>
      <c r="P160" s="102"/>
      <c r="Q160" s="102"/>
      <c r="R160" s="102"/>
    </row>
    <row r="161" spans="1:18" ht="13.5" thickBot="1" x14ac:dyDescent="0.25">
      <c r="B161" s="102"/>
      <c r="C161" s="334"/>
      <c r="D161" s="209"/>
      <c r="E161" s="334"/>
      <c r="F161" s="335"/>
      <c r="G161" s="335"/>
      <c r="H161" s="335"/>
      <c r="I161" s="335"/>
      <c r="J161" s="335"/>
      <c r="K161" s="102"/>
      <c r="L161" s="102"/>
      <c r="M161" s="102"/>
      <c r="N161" s="102"/>
      <c r="O161" s="102"/>
      <c r="P161" s="102"/>
      <c r="Q161" s="102"/>
      <c r="R161" s="102"/>
    </row>
    <row r="162" spans="1:18" ht="21" thickBot="1" x14ac:dyDescent="0.25">
      <c r="A162" s="1337" t="s">
        <v>4806</v>
      </c>
      <c r="B162" s="1338"/>
      <c r="C162" s="1338"/>
      <c r="D162" s="1338"/>
      <c r="E162" s="1339"/>
      <c r="F162" s="335"/>
      <c r="G162" s="335"/>
      <c r="H162" s="335"/>
      <c r="I162" s="335"/>
      <c r="J162" s="335"/>
      <c r="K162" s="102"/>
      <c r="L162" s="102"/>
      <c r="M162" s="102"/>
      <c r="N162" s="102"/>
      <c r="O162" s="102"/>
      <c r="P162" s="102"/>
      <c r="Q162" s="102"/>
      <c r="R162" s="102"/>
    </row>
    <row r="163" spans="1:18" ht="21.75" thickBot="1" x14ac:dyDescent="0.25">
      <c r="A163" s="730" t="s">
        <v>4798</v>
      </c>
      <c r="B163" s="731" t="s">
        <v>4799</v>
      </c>
      <c r="C163" s="731" t="s">
        <v>4800</v>
      </c>
      <c r="D163" s="731" t="s">
        <v>36</v>
      </c>
      <c r="E163" s="732" t="s">
        <v>4801</v>
      </c>
      <c r="F163" s="335"/>
      <c r="G163" s="335"/>
      <c r="H163" s="335"/>
      <c r="I163" s="335"/>
      <c r="J163" s="335"/>
      <c r="K163" s="102"/>
      <c r="L163" s="102"/>
      <c r="M163" s="102"/>
      <c r="N163" s="102"/>
      <c r="O163" s="102"/>
      <c r="P163" s="102"/>
      <c r="Q163" s="102"/>
      <c r="R163" s="102"/>
    </row>
    <row r="164" spans="1:18" ht="21.75" thickBot="1" x14ac:dyDescent="0.25">
      <c r="A164" s="733">
        <v>125</v>
      </c>
      <c r="B164" s="734">
        <v>393</v>
      </c>
      <c r="C164" s="735">
        <v>764</v>
      </c>
      <c r="D164" s="735">
        <v>205</v>
      </c>
      <c r="E164" s="736">
        <v>559</v>
      </c>
      <c r="F164" s="335"/>
      <c r="G164" s="335"/>
      <c r="H164" s="335"/>
      <c r="I164" s="335"/>
      <c r="J164" s="335"/>
      <c r="K164" s="102"/>
      <c r="L164" s="102"/>
      <c r="M164" s="102"/>
      <c r="N164" s="102"/>
      <c r="O164" s="102"/>
      <c r="P164" s="102"/>
      <c r="Q164" s="102"/>
      <c r="R164" s="102"/>
    </row>
    <row r="165" spans="1:18" ht="13.5" thickBot="1" x14ac:dyDescent="0.25">
      <c r="B165" s="102"/>
      <c r="C165" s="334"/>
      <c r="D165" s="209"/>
      <c r="E165" s="334"/>
      <c r="F165" s="335"/>
      <c r="G165" s="335"/>
      <c r="H165" s="335"/>
      <c r="I165" s="335"/>
      <c r="J165" s="335"/>
      <c r="K165" s="102"/>
      <c r="L165" s="102"/>
      <c r="M165" s="102"/>
      <c r="N165" s="102"/>
      <c r="O165" s="102"/>
      <c r="P165" s="102"/>
      <c r="Q165" s="102"/>
      <c r="R165" s="102"/>
    </row>
    <row r="166" spans="1:18" ht="21" customHeight="1" thickBot="1" x14ac:dyDescent="0.25">
      <c r="A166" s="1335" t="s">
        <v>4807</v>
      </c>
      <c r="B166" s="1336"/>
      <c r="C166" s="780"/>
      <c r="D166" s="209"/>
      <c r="E166" s="334"/>
      <c r="F166" s="335"/>
      <c r="G166" s="335"/>
      <c r="H166" s="335"/>
      <c r="I166" s="335"/>
      <c r="J166" s="335"/>
      <c r="K166" s="102"/>
      <c r="L166" s="102"/>
      <c r="M166" s="102"/>
      <c r="N166" s="102"/>
      <c r="O166" s="102"/>
      <c r="P166" s="102"/>
      <c r="Q166" s="102"/>
      <c r="R166" s="102"/>
    </row>
    <row r="167" spans="1:18" ht="16.5" thickBot="1" x14ac:dyDescent="0.25">
      <c r="A167" s="841" t="s">
        <v>4808</v>
      </c>
      <c r="B167" s="842" t="s">
        <v>4809</v>
      </c>
      <c r="C167" s="334"/>
      <c r="D167" s="209"/>
      <c r="E167" s="334"/>
      <c r="F167" s="335"/>
      <c r="G167" s="335"/>
      <c r="H167" s="335"/>
      <c r="I167" s="335"/>
      <c r="J167" s="335"/>
      <c r="K167" s="102"/>
      <c r="L167" s="102"/>
      <c r="M167" s="102"/>
      <c r="N167" s="102"/>
      <c r="O167" s="102"/>
      <c r="P167" s="102"/>
      <c r="Q167" s="102"/>
      <c r="R167" s="102"/>
    </row>
    <row r="168" spans="1:18" ht="15.75" thickBot="1" x14ac:dyDescent="0.25">
      <c r="A168" s="838" t="s">
        <v>17</v>
      </c>
      <c r="B168" s="839">
        <v>0</v>
      </c>
      <c r="C168" s="334"/>
      <c r="D168" s="209"/>
      <c r="E168" s="334"/>
      <c r="F168" s="335"/>
      <c r="G168" s="335"/>
      <c r="H168" s="335"/>
      <c r="I168" s="335"/>
      <c r="J168" s="335"/>
      <c r="K168" s="102"/>
      <c r="L168" s="102"/>
      <c r="M168" s="102"/>
      <c r="N168" s="102"/>
      <c r="O168" s="102"/>
      <c r="P168" s="102"/>
      <c r="Q168" s="102"/>
      <c r="R168" s="102"/>
    </row>
    <row r="169" spans="1:18" ht="15.75" thickBot="1" x14ac:dyDescent="0.25">
      <c r="A169" s="838" t="s">
        <v>4810</v>
      </c>
      <c r="B169" s="839">
        <v>5</v>
      </c>
      <c r="C169" s="334"/>
      <c r="D169" s="209"/>
      <c r="E169" s="334"/>
      <c r="F169" s="335"/>
      <c r="G169" s="335"/>
      <c r="H169" s="335"/>
      <c r="I169" s="335"/>
      <c r="J169" s="335"/>
      <c r="K169" s="102"/>
      <c r="L169" s="102"/>
      <c r="M169" s="102"/>
      <c r="N169" s="102"/>
      <c r="O169" s="102"/>
      <c r="P169" s="102"/>
      <c r="Q169" s="102"/>
      <c r="R169" s="102"/>
    </row>
    <row r="170" spans="1:18" ht="15.75" thickBot="1" x14ac:dyDescent="0.25">
      <c r="A170" s="838" t="s">
        <v>18</v>
      </c>
      <c r="B170" s="839">
        <v>4</v>
      </c>
      <c r="C170" s="334"/>
      <c r="D170" s="209"/>
      <c r="E170" s="334"/>
      <c r="F170" s="335"/>
      <c r="G170" s="335"/>
      <c r="H170" s="335"/>
      <c r="I170" s="335"/>
      <c r="J170" s="335"/>
      <c r="K170" s="102"/>
      <c r="L170" s="102"/>
      <c r="M170" s="102"/>
      <c r="N170" s="102"/>
      <c r="O170" s="102"/>
      <c r="P170" s="102"/>
      <c r="Q170" s="102"/>
      <c r="R170" s="102"/>
    </row>
    <row r="171" spans="1:18" ht="15.75" thickBot="1" x14ac:dyDescent="0.25">
      <c r="A171" s="838" t="s">
        <v>19</v>
      </c>
      <c r="B171" s="839">
        <v>1</v>
      </c>
      <c r="C171" s="334"/>
      <c r="D171" s="209"/>
      <c r="E171" s="334"/>
      <c r="F171" s="335"/>
      <c r="G171" s="335"/>
      <c r="H171" s="335"/>
      <c r="I171" s="335"/>
      <c r="J171" s="335"/>
      <c r="K171" s="102"/>
      <c r="L171" s="102"/>
      <c r="M171" s="102"/>
      <c r="N171" s="102"/>
      <c r="O171" s="102"/>
      <c r="P171" s="102"/>
      <c r="Q171" s="102"/>
      <c r="R171" s="102"/>
    </row>
    <row r="172" spans="1:18" ht="16.5" thickBot="1" x14ac:dyDescent="0.25">
      <c r="A172" s="841" t="s">
        <v>4808</v>
      </c>
      <c r="B172" s="842" t="s">
        <v>4811</v>
      </c>
      <c r="C172" s="334"/>
      <c r="D172" s="209"/>
      <c r="E172" s="334"/>
      <c r="F172" s="335"/>
      <c r="G172" s="335"/>
      <c r="H172" s="335"/>
      <c r="I172" s="335"/>
      <c r="J172" s="335"/>
      <c r="K172" s="102"/>
      <c r="L172" s="102"/>
      <c r="M172" s="102"/>
      <c r="N172" s="102"/>
      <c r="O172" s="102"/>
      <c r="P172" s="102"/>
      <c r="Q172" s="102"/>
      <c r="R172" s="102"/>
    </row>
    <row r="173" spans="1:18" ht="15.75" thickBot="1" x14ac:dyDescent="0.25">
      <c r="A173" s="838" t="s">
        <v>17</v>
      </c>
      <c r="B173" s="839">
        <v>1</v>
      </c>
      <c r="C173" s="334"/>
      <c r="D173" s="209"/>
      <c r="E173" s="334"/>
      <c r="F173" s="335"/>
      <c r="G173" s="335"/>
      <c r="H173" s="335"/>
      <c r="I173" s="335"/>
      <c r="J173" s="335"/>
      <c r="K173" s="102"/>
      <c r="L173" s="102"/>
      <c r="M173" s="102"/>
      <c r="N173" s="102"/>
      <c r="O173" s="102"/>
      <c r="P173" s="102"/>
      <c r="Q173" s="102"/>
      <c r="R173" s="102"/>
    </row>
    <row r="174" spans="1:18" ht="15.75" thickBot="1" x14ac:dyDescent="0.25">
      <c r="A174" s="838" t="s">
        <v>4810</v>
      </c>
      <c r="B174" s="839">
        <v>9</v>
      </c>
      <c r="C174" s="334"/>
      <c r="D174" s="209"/>
      <c r="E174" s="334"/>
      <c r="F174" s="335"/>
      <c r="G174" s="335"/>
      <c r="H174" s="335"/>
      <c r="I174" s="335"/>
      <c r="J174" s="335"/>
      <c r="K174" s="102"/>
      <c r="L174" s="102"/>
      <c r="M174" s="102"/>
      <c r="N174" s="102"/>
      <c r="O174" s="102"/>
      <c r="P174" s="102"/>
      <c r="Q174" s="102"/>
      <c r="R174" s="102"/>
    </row>
    <row r="175" spans="1:18" ht="15.75" thickBot="1" x14ac:dyDescent="0.25">
      <c r="A175" s="838" t="s">
        <v>18</v>
      </c>
      <c r="B175" s="839">
        <v>0</v>
      </c>
      <c r="C175" s="334"/>
      <c r="D175" s="209"/>
      <c r="E175" s="334"/>
      <c r="F175" s="335"/>
      <c r="G175" s="335"/>
      <c r="H175" s="335"/>
      <c r="I175" s="335"/>
      <c r="J175" s="335"/>
      <c r="K175" s="102"/>
      <c r="L175" s="102"/>
      <c r="M175" s="102"/>
      <c r="N175" s="102"/>
      <c r="O175" s="102"/>
      <c r="P175" s="102"/>
      <c r="Q175" s="102"/>
      <c r="R175" s="102"/>
    </row>
    <row r="176" spans="1:18" ht="15.75" thickBot="1" x14ac:dyDescent="0.25">
      <c r="A176" s="838" t="s">
        <v>19</v>
      </c>
      <c r="B176" s="839">
        <v>10</v>
      </c>
      <c r="C176" s="334"/>
      <c r="D176" s="209"/>
      <c r="E176" s="334"/>
      <c r="F176" s="335"/>
      <c r="G176" s="335"/>
      <c r="H176" s="335"/>
      <c r="I176" s="335"/>
      <c r="J176" s="335"/>
      <c r="K176" s="102"/>
      <c r="L176" s="102"/>
      <c r="M176" s="102"/>
      <c r="N176" s="102"/>
      <c r="O176" s="102"/>
      <c r="P176" s="102"/>
      <c r="Q176" s="102"/>
      <c r="R176" s="102"/>
    </row>
    <row r="177" spans="1:18" ht="15.75" thickBot="1" x14ac:dyDescent="0.25">
      <c r="A177" s="838" t="s">
        <v>4812</v>
      </c>
      <c r="B177" s="839">
        <v>2</v>
      </c>
      <c r="C177" s="334"/>
      <c r="D177" s="209"/>
      <c r="E177" s="334"/>
      <c r="F177" s="335"/>
      <c r="G177" s="335"/>
      <c r="H177" s="335"/>
      <c r="I177" s="335"/>
      <c r="J177" s="335"/>
      <c r="K177" s="102"/>
      <c r="L177" s="102"/>
      <c r="M177" s="102"/>
      <c r="N177" s="102"/>
      <c r="O177" s="102"/>
      <c r="P177" s="102"/>
      <c r="Q177" s="102"/>
      <c r="R177" s="102"/>
    </row>
    <row r="178" spans="1:18" x14ac:dyDescent="0.2">
      <c r="B178" s="102"/>
      <c r="C178" s="334"/>
      <c r="D178" s="209"/>
      <c r="E178" s="334"/>
      <c r="F178" s="335"/>
      <c r="G178" s="335"/>
      <c r="H178" s="335"/>
      <c r="I178" s="335"/>
      <c r="J178" s="335"/>
      <c r="K178" s="102"/>
      <c r="L178" s="102"/>
      <c r="M178" s="102"/>
      <c r="N178" s="102"/>
      <c r="O178" s="102"/>
      <c r="P178" s="102"/>
      <c r="Q178" s="102"/>
      <c r="R178" s="102"/>
    </row>
    <row r="179" spans="1:18" ht="15.75" x14ac:dyDescent="0.2">
      <c r="A179" s="1331" t="s">
        <v>4813</v>
      </c>
      <c r="B179" s="1331"/>
      <c r="C179" s="1331"/>
      <c r="D179" s="703" t="s">
        <v>4814</v>
      </c>
      <c r="E179" s="334"/>
      <c r="F179" s="335"/>
      <c r="G179" s="335"/>
      <c r="H179" s="335"/>
      <c r="I179" s="335"/>
      <c r="J179" s="335"/>
      <c r="K179" s="102"/>
      <c r="L179" s="102"/>
      <c r="M179" s="102"/>
      <c r="N179" s="102"/>
      <c r="O179" s="102"/>
      <c r="P179" s="102"/>
      <c r="Q179" s="102"/>
      <c r="R179" s="102"/>
    </row>
    <row r="180" spans="1:18" ht="15.75" thickBot="1" x14ac:dyDescent="0.25">
      <c r="A180" s="1"/>
      <c r="B180" s="1"/>
      <c r="C180" s="360"/>
      <c r="D180" s="361"/>
      <c r="E180" s="334"/>
      <c r="F180" s="335"/>
      <c r="G180" s="335"/>
      <c r="H180" s="335"/>
      <c r="I180" s="335"/>
      <c r="J180" s="335"/>
      <c r="K180" s="102"/>
      <c r="L180" s="102"/>
      <c r="M180" s="102"/>
      <c r="N180" s="102"/>
      <c r="O180" s="102"/>
      <c r="P180" s="102"/>
      <c r="Q180" s="102"/>
      <c r="R180" s="102"/>
    </row>
    <row r="181" spans="1:18" ht="16.5" thickBot="1" x14ac:dyDescent="0.25">
      <c r="A181" s="846" t="s">
        <v>4775</v>
      </c>
      <c r="B181" s="847" t="s">
        <v>4776</v>
      </c>
      <c r="C181" s="848" t="s">
        <v>4777</v>
      </c>
      <c r="D181" s="849" t="s">
        <v>4778</v>
      </c>
      <c r="E181" s="334"/>
      <c r="F181" s="335"/>
      <c r="G181" s="335"/>
      <c r="H181" s="335"/>
      <c r="I181" s="335"/>
      <c r="J181" s="335"/>
      <c r="K181" s="102"/>
      <c r="L181" s="102"/>
      <c r="M181" s="102"/>
      <c r="N181" s="102"/>
      <c r="O181" s="102"/>
      <c r="P181" s="102"/>
      <c r="Q181" s="102"/>
      <c r="R181" s="102"/>
    </row>
    <row r="182" spans="1:18" ht="31.5" x14ac:dyDescent="0.2">
      <c r="A182" s="843">
        <v>1</v>
      </c>
      <c r="B182" s="852" t="s">
        <v>4815</v>
      </c>
      <c r="C182" s="844" t="s">
        <v>4780</v>
      </c>
      <c r="D182" s="845" t="s">
        <v>4699</v>
      </c>
      <c r="E182" s="334"/>
      <c r="F182" s="335"/>
      <c r="G182" s="335"/>
      <c r="H182" s="335"/>
      <c r="I182" s="335"/>
      <c r="J182" s="335"/>
      <c r="K182" s="102"/>
      <c r="L182" s="102"/>
      <c r="M182" s="102"/>
      <c r="N182" s="102"/>
      <c r="O182" s="102"/>
      <c r="P182" s="102"/>
      <c r="Q182" s="102"/>
      <c r="R182" s="102"/>
    </row>
    <row r="183" spans="1:18" ht="30" x14ac:dyDescent="0.2">
      <c r="A183" s="712">
        <v>2</v>
      </c>
      <c r="B183" s="851" t="s">
        <v>4816</v>
      </c>
      <c r="C183" s="714" t="s">
        <v>4780</v>
      </c>
      <c r="D183" s="715" t="s">
        <v>4699</v>
      </c>
      <c r="E183" s="334"/>
      <c r="F183" s="335"/>
      <c r="G183" s="335"/>
      <c r="H183" s="335"/>
      <c r="I183" s="335"/>
      <c r="J183" s="335"/>
      <c r="K183" s="102"/>
      <c r="L183" s="102"/>
      <c r="M183" s="102"/>
      <c r="N183" s="102"/>
      <c r="O183" s="102"/>
      <c r="P183" s="102"/>
      <c r="Q183" s="102"/>
      <c r="R183" s="102"/>
    </row>
    <row r="184" spans="1:18" ht="31.5" x14ac:dyDescent="0.2">
      <c r="A184" s="712">
        <v>3</v>
      </c>
      <c r="B184" s="850" t="s">
        <v>4817</v>
      </c>
      <c r="C184" s="714" t="s">
        <v>4780</v>
      </c>
      <c r="D184" s="715" t="s">
        <v>4699</v>
      </c>
      <c r="E184" s="334"/>
      <c r="F184" s="335"/>
      <c r="G184" s="335"/>
      <c r="H184" s="335"/>
      <c r="I184" s="335"/>
      <c r="J184" s="335"/>
      <c r="K184" s="102"/>
      <c r="L184" s="102"/>
      <c r="M184" s="102"/>
      <c r="N184" s="102"/>
      <c r="O184" s="102"/>
      <c r="P184" s="102"/>
      <c r="Q184" s="102"/>
      <c r="R184" s="102"/>
    </row>
    <row r="185" spans="1:18" ht="31.5" x14ac:dyDescent="0.2">
      <c r="A185" s="712">
        <v>4</v>
      </c>
      <c r="B185" s="850" t="s">
        <v>4818</v>
      </c>
      <c r="C185" s="714" t="s">
        <v>4819</v>
      </c>
      <c r="D185" s="715" t="s">
        <v>4699</v>
      </c>
      <c r="E185" s="334"/>
      <c r="F185" s="335"/>
      <c r="G185" s="335"/>
      <c r="H185" s="335"/>
      <c r="I185" s="335"/>
      <c r="J185" s="335"/>
      <c r="K185" s="102"/>
      <c r="L185" s="102"/>
      <c r="M185" s="102"/>
      <c r="N185" s="102"/>
      <c r="O185" s="102"/>
      <c r="P185" s="102"/>
      <c r="Q185" s="102"/>
      <c r="R185" s="102"/>
    </row>
    <row r="186" spans="1:18" ht="31.5" x14ac:dyDescent="0.2">
      <c r="A186" s="712">
        <v>5</v>
      </c>
      <c r="B186" s="850" t="s">
        <v>4820</v>
      </c>
      <c r="C186" s="714" t="s">
        <v>4819</v>
      </c>
      <c r="D186" s="715" t="s">
        <v>4700</v>
      </c>
      <c r="E186" s="334"/>
      <c r="F186" s="335"/>
      <c r="G186" s="335"/>
      <c r="H186" s="335"/>
      <c r="I186" s="335"/>
      <c r="J186" s="335"/>
      <c r="K186" s="102"/>
      <c r="L186" s="102"/>
      <c r="M186" s="102"/>
      <c r="N186" s="102"/>
      <c r="O186" s="102"/>
      <c r="P186" s="102"/>
      <c r="Q186" s="102"/>
      <c r="R186" s="102"/>
    </row>
    <row r="187" spans="1:18" ht="31.5" x14ac:dyDescent="0.2">
      <c r="A187" s="712">
        <v>6</v>
      </c>
      <c r="B187" s="850" t="s">
        <v>4821</v>
      </c>
      <c r="C187" s="714" t="s">
        <v>4819</v>
      </c>
      <c r="D187" s="715" t="s">
        <v>4699</v>
      </c>
      <c r="E187" s="334"/>
      <c r="F187" s="335"/>
      <c r="G187" s="335"/>
      <c r="H187" s="335"/>
      <c r="I187" s="335"/>
      <c r="J187" s="335"/>
      <c r="K187" s="102"/>
      <c r="L187" s="102"/>
      <c r="M187" s="102"/>
      <c r="N187" s="102"/>
      <c r="O187" s="102"/>
      <c r="P187" s="102"/>
      <c r="Q187" s="102"/>
      <c r="R187" s="102"/>
    </row>
    <row r="188" spans="1:18" ht="15.75" x14ac:dyDescent="0.2">
      <c r="A188" s="712">
        <v>7</v>
      </c>
      <c r="B188" s="850" t="s">
        <v>4822</v>
      </c>
      <c r="C188" s="714" t="s">
        <v>4780</v>
      </c>
      <c r="D188" s="715" t="s">
        <v>4700</v>
      </c>
      <c r="E188" s="334"/>
      <c r="F188" s="335"/>
      <c r="G188" s="335"/>
      <c r="H188" s="335"/>
      <c r="I188" s="335"/>
      <c r="J188" s="335"/>
      <c r="K188" s="102"/>
      <c r="L188" s="102"/>
      <c r="M188" s="102"/>
      <c r="N188" s="102"/>
      <c r="O188" s="102"/>
      <c r="P188" s="102"/>
      <c r="Q188" s="102"/>
      <c r="R188" s="102"/>
    </row>
    <row r="189" spans="1:18" ht="32.25" thickBot="1" x14ac:dyDescent="0.25">
      <c r="A189" s="717">
        <v>8</v>
      </c>
      <c r="B189" s="853" t="s">
        <v>4823</v>
      </c>
      <c r="C189" s="719" t="s">
        <v>4789</v>
      </c>
      <c r="D189" s="720" t="s">
        <v>4700</v>
      </c>
      <c r="E189" s="334"/>
      <c r="F189" s="335"/>
      <c r="G189" s="335"/>
      <c r="H189" s="335"/>
      <c r="I189" s="335"/>
      <c r="J189" s="335"/>
      <c r="K189" s="102"/>
      <c r="L189" s="102"/>
      <c r="M189" s="102"/>
      <c r="N189" s="102"/>
      <c r="O189" s="102"/>
      <c r="P189" s="102"/>
      <c r="Q189" s="102"/>
      <c r="R189" s="102"/>
    </row>
    <row r="190" spans="1:18" x14ac:dyDescent="0.2">
      <c r="B190" s="102"/>
      <c r="C190" s="334"/>
      <c r="D190" s="209"/>
      <c r="E190" s="334"/>
      <c r="F190" s="335"/>
      <c r="G190" s="335"/>
      <c r="H190" s="335"/>
      <c r="I190" s="335"/>
      <c r="J190" s="335"/>
      <c r="K190" s="102"/>
      <c r="L190" s="102"/>
      <c r="M190" s="102"/>
      <c r="N190" s="102"/>
      <c r="O190" s="102"/>
      <c r="P190" s="102"/>
      <c r="Q190" s="102"/>
      <c r="R190" s="102"/>
    </row>
    <row r="191" spans="1:18" ht="16.5" thickBot="1" x14ac:dyDescent="0.25">
      <c r="A191" s="1331" t="s">
        <v>4824</v>
      </c>
      <c r="B191" s="1331"/>
      <c r="C191" s="1331"/>
      <c r="D191" s="703" t="s">
        <v>4825</v>
      </c>
      <c r="E191" s="334"/>
      <c r="F191" s="335"/>
      <c r="G191" s="335"/>
      <c r="H191" s="335"/>
      <c r="I191" s="335"/>
      <c r="J191" s="335"/>
      <c r="K191" s="102"/>
      <c r="L191" s="102"/>
      <c r="M191" s="102"/>
      <c r="N191" s="102"/>
      <c r="O191" s="102"/>
      <c r="P191" s="102"/>
      <c r="Q191" s="102"/>
      <c r="R191" s="102"/>
    </row>
    <row r="192" spans="1:18" ht="15.75" thickBot="1" x14ac:dyDescent="0.25">
      <c r="A192" s="869" t="s">
        <v>4803</v>
      </c>
      <c r="B192" s="869" t="s">
        <v>4826</v>
      </c>
      <c r="C192" s="865" t="s">
        <v>4827</v>
      </c>
      <c r="D192" s="865" t="s">
        <v>4828</v>
      </c>
      <c r="E192" s="865" t="s">
        <v>4829</v>
      </c>
      <c r="F192" s="864" t="s">
        <v>4830</v>
      </c>
      <c r="G192" s="335"/>
      <c r="H192" s="335"/>
      <c r="I192" s="335"/>
      <c r="J192" s="335"/>
      <c r="K192" s="102"/>
      <c r="L192" s="102"/>
      <c r="M192" s="102"/>
      <c r="N192" s="102"/>
      <c r="O192" s="102"/>
      <c r="P192" s="102"/>
      <c r="Q192" s="102"/>
      <c r="R192" s="102"/>
    </row>
    <row r="193" spans="1:18" ht="15" x14ac:dyDescent="0.25">
      <c r="A193" s="366" t="s">
        <v>4698</v>
      </c>
      <c r="B193" s="867">
        <v>8</v>
      </c>
      <c r="C193" s="866">
        <v>42</v>
      </c>
      <c r="D193" s="866">
        <v>76</v>
      </c>
      <c r="E193" s="866">
        <v>31</v>
      </c>
      <c r="F193" s="866">
        <v>45</v>
      </c>
      <c r="G193" s="335"/>
      <c r="H193" s="335"/>
      <c r="I193" s="335"/>
      <c r="J193" s="335"/>
      <c r="K193" s="102"/>
      <c r="L193" s="102"/>
      <c r="M193" s="102"/>
      <c r="N193" s="102"/>
      <c r="O193" s="102"/>
      <c r="P193" s="102"/>
      <c r="Q193" s="102"/>
      <c r="R193" s="102"/>
    </row>
    <row r="194" spans="1:18" ht="15" x14ac:dyDescent="0.25">
      <c r="A194" s="366" t="s">
        <v>4699</v>
      </c>
      <c r="B194" s="867">
        <v>26</v>
      </c>
      <c r="C194" s="867">
        <v>46</v>
      </c>
      <c r="D194" s="867">
        <v>65</v>
      </c>
      <c r="E194" s="867">
        <v>17</v>
      </c>
      <c r="F194" s="867">
        <v>48</v>
      </c>
      <c r="G194" s="335"/>
      <c r="H194" s="335"/>
      <c r="I194" s="335"/>
      <c r="J194" s="335"/>
      <c r="K194" s="102"/>
      <c r="L194" s="102"/>
      <c r="M194" s="102"/>
      <c r="N194" s="102"/>
      <c r="O194" s="102"/>
      <c r="P194" s="102"/>
      <c r="Q194" s="102"/>
      <c r="R194" s="102"/>
    </row>
    <row r="195" spans="1:18" ht="15" x14ac:dyDescent="0.25">
      <c r="A195" s="366" t="s">
        <v>4701</v>
      </c>
      <c r="B195" s="867">
        <v>8</v>
      </c>
      <c r="C195" s="867">
        <v>35</v>
      </c>
      <c r="D195" s="867">
        <v>89</v>
      </c>
      <c r="E195" s="867">
        <v>38</v>
      </c>
      <c r="F195" s="867">
        <v>51</v>
      </c>
      <c r="G195" s="335"/>
      <c r="H195" s="335"/>
      <c r="I195" s="335"/>
      <c r="J195" s="335"/>
      <c r="K195" s="102"/>
      <c r="L195" s="102"/>
      <c r="M195" s="102"/>
      <c r="N195" s="102"/>
      <c r="O195" s="102"/>
      <c r="P195" s="102"/>
      <c r="Q195" s="102"/>
      <c r="R195" s="102"/>
    </row>
    <row r="196" spans="1:18" ht="15" x14ac:dyDescent="0.25">
      <c r="A196" s="366" t="s">
        <v>4701</v>
      </c>
      <c r="B196" s="867">
        <v>80</v>
      </c>
      <c r="C196" s="867">
        <v>265</v>
      </c>
      <c r="D196" s="867">
        <v>537</v>
      </c>
      <c r="E196" s="867">
        <v>146</v>
      </c>
      <c r="F196" s="867">
        <v>391</v>
      </c>
      <c r="G196" s="335"/>
      <c r="H196" s="335"/>
      <c r="I196" s="335"/>
      <c r="J196" s="335"/>
      <c r="K196" s="102"/>
      <c r="L196" s="102"/>
      <c r="M196" s="102"/>
      <c r="N196" s="102"/>
      <c r="O196" s="102"/>
      <c r="P196" s="102"/>
      <c r="Q196" s="102"/>
      <c r="R196" s="102"/>
    </row>
    <row r="197" spans="1:18" ht="15" x14ac:dyDescent="0.25">
      <c r="A197" s="366" t="s">
        <v>4831</v>
      </c>
      <c r="B197" s="867">
        <v>1</v>
      </c>
      <c r="C197" s="867">
        <v>3</v>
      </c>
      <c r="D197" s="867">
        <v>3</v>
      </c>
      <c r="E197" s="867">
        <v>3</v>
      </c>
      <c r="F197" s="867">
        <v>0</v>
      </c>
      <c r="G197" s="335"/>
      <c r="H197" s="335"/>
      <c r="I197" s="335"/>
      <c r="J197" s="335"/>
      <c r="K197" s="102"/>
      <c r="L197" s="102"/>
      <c r="M197" s="102"/>
      <c r="N197" s="102"/>
      <c r="O197" s="102"/>
      <c r="P197" s="102"/>
      <c r="Q197" s="102"/>
      <c r="R197" s="102"/>
    </row>
    <row r="198" spans="1:18" ht="15" x14ac:dyDescent="0.25">
      <c r="A198" s="870"/>
      <c r="B198" s="868">
        <f>SUM(B193:B197)</f>
        <v>123</v>
      </c>
      <c r="C198" s="868">
        <f>SUM(C193:C197)</f>
        <v>391</v>
      </c>
      <c r="D198" s="868">
        <f>SUM(D193:D197)</f>
        <v>770</v>
      </c>
      <c r="E198" s="868">
        <f>SUM(E193:E197)</f>
        <v>235</v>
      </c>
      <c r="F198" s="868">
        <f>SUM(F193:F197)</f>
        <v>535</v>
      </c>
      <c r="G198" s="335"/>
      <c r="H198" s="335"/>
      <c r="I198" s="335"/>
      <c r="J198" s="335"/>
      <c r="K198" s="102"/>
      <c r="L198" s="102"/>
      <c r="M198" s="102"/>
      <c r="N198" s="102"/>
      <c r="O198" s="102"/>
      <c r="P198" s="102"/>
      <c r="Q198" s="102"/>
      <c r="R198" s="102"/>
    </row>
    <row r="199" spans="1:18" x14ac:dyDescent="0.2">
      <c r="B199" s="102"/>
      <c r="C199" s="334"/>
      <c r="D199" s="209"/>
      <c r="E199" s="334"/>
      <c r="F199" s="335"/>
      <c r="G199" s="335"/>
      <c r="H199" s="335"/>
      <c r="I199" s="335"/>
      <c r="J199" s="335"/>
      <c r="K199" s="102"/>
      <c r="L199" s="102"/>
      <c r="M199" s="102"/>
      <c r="N199" s="102"/>
      <c r="O199" s="102"/>
      <c r="P199" s="102"/>
      <c r="Q199" s="102"/>
      <c r="R199" s="102"/>
    </row>
    <row r="200" spans="1:18" ht="39.75" customHeight="1" x14ac:dyDescent="0.2">
      <c r="A200" s="1331" t="s">
        <v>4832</v>
      </c>
      <c r="B200" s="1331"/>
      <c r="C200" s="1331"/>
      <c r="D200" s="703" t="s">
        <v>4833</v>
      </c>
      <c r="E200" s="334"/>
      <c r="F200" s="335"/>
      <c r="G200" s="335"/>
      <c r="H200" s="335"/>
      <c r="I200" s="335"/>
      <c r="J200" s="335"/>
      <c r="K200" s="102"/>
      <c r="L200" s="102"/>
      <c r="M200" s="102"/>
      <c r="N200" s="102"/>
      <c r="O200" s="102"/>
      <c r="P200" s="102"/>
      <c r="Q200" s="102"/>
      <c r="R200" s="102"/>
    </row>
    <row r="201" spans="1:18" ht="15.75" thickBot="1" x14ac:dyDescent="0.25">
      <c r="A201" s="1"/>
      <c r="B201" s="1"/>
      <c r="C201" s="360"/>
      <c r="D201" s="361"/>
      <c r="E201" s="334"/>
      <c r="F201" s="335"/>
      <c r="G201" s="335"/>
      <c r="H201" s="335"/>
      <c r="I201" s="335"/>
      <c r="J201" s="335"/>
      <c r="K201" s="102"/>
      <c r="L201" s="102"/>
      <c r="M201" s="102"/>
      <c r="N201" s="102"/>
      <c r="O201" s="102"/>
      <c r="P201" s="102"/>
      <c r="Q201" s="102"/>
      <c r="R201" s="102"/>
    </row>
    <row r="202" spans="1:18" ht="16.5" thickBot="1" x14ac:dyDescent="0.25">
      <c r="A202" s="846" t="s">
        <v>4775</v>
      </c>
      <c r="B202" s="848" t="s">
        <v>4776</v>
      </c>
      <c r="C202" s="848" t="s">
        <v>4777</v>
      </c>
      <c r="D202" s="849" t="s">
        <v>4778</v>
      </c>
      <c r="E202" s="334"/>
      <c r="F202" s="335"/>
      <c r="G202" s="335"/>
      <c r="H202" s="335"/>
      <c r="I202" s="335"/>
      <c r="J202" s="335"/>
      <c r="K202" s="102"/>
      <c r="L202" s="102"/>
      <c r="M202" s="102"/>
      <c r="N202" s="102"/>
      <c r="O202" s="102"/>
      <c r="P202" s="102"/>
      <c r="Q202" s="102"/>
      <c r="R202" s="102"/>
    </row>
    <row r="203" spans="1:18" ht="28.5" x14ac:dyDescent="0.2">
      <c r="A203" s="843">
        <v>1</v>
      </c>
      <c r="B203" s="1018" t="s">
        <v>4834</v>
      </c>
      <c r="C203" s="1016" t="s">
        <v>4835</v>
      </c>
      <c r="D203" s="715" t="s">
        <v>4700</v>
      </c>
      <c r="E203" s="334"/>
      <c r="F203" s="335"/>
      <c r="G203" s="335"/>
      <c r="H203" s="335"/>
      <c r="I203" s="335"/>
      <c r="J203" s="335"/>
      <c r="K203" s="102"/>
      <c r="L203" s="102"/>
      <c r="M203" s="102"/>
      <c r="N203" s="102"/>
      <c r="O203" s="102"/>
      <c r="P203" s="102"/>
      <c r="Q203" s="102"/>
      <c r="R203" s="102"/>
    </row>
    <row r="204" spans="1:18" ht="28.5" x14ac:dyDescent="0.2">
      <c r="A204" s="712">
        <v>2</v>
      </c>
      <c r="B204" s="1018" t="s">
        <v>4836</v>
      </c>
      <c r="C204" s="1016" t="s">
        <v>4835</v>
      </c>
      <c r="D204" s="715" t="s">
        <v>4700</v>
      </c>
      <c r="E204" s="334"/>
      <c r="F204" s="335"/>
      <c r="G204" s="335"/>
      <c r="H204" s="335"/>
      <c r="I204" s="335"/>
      <c r="J204" s="335"/>
      <c r="K204" s="102"/>
      <c r="L204" s="102"/>
      <c r="M204" s="102"/>
      <c r="N204" s="102"/>
      <c r="O204" s="102"/>
      <c r="P204" s="102"/>
      <c r="Q204" s="102"/>
      <c r="R204" s="102"/>
    </row>
    <row r="205" spans="1:18" ht="28.5" x14ac:dyDescent="0.2">
      <c r="A205" s="712">
        <v>3</v>
      </c>
      <c r="B205" s="1018" t="s">
        <v>4837</v>
      </c>
      <c r="C205" s="1016" t="s">
        <v>4835</v>
      </c>
      <c r="D205" s="715" t="s">
        <v>4700</v>
      </c>
      <c r="E205" s="334"/>
      <c r="F205" s="335"/>
      <c r="G205" s="335"/>
      <c r="H205" s="335"/>
      <c r="I205" s="335"/>
      <c r="J205" s="335"/>
      <c r="K205" s="102"/>
      <c r="L205" s="102"/>
      <c r="M205" s="102"/>
      <c r="N205" s="102"/>
      <c r="O205" s="102"/>
      <c r="P205" s="102"/>
      <c r="Q205" s="102"/>
      <c r="R205" s="102"/>
    </row>
    <row r="206" spans="1:18" ht="28.5" x14ac:dyDescent="0.2">
      <c r="A206" s="712">
        <v>4</v>
      </c>
      <c r="B206" s="1018" t="s">
        <v>4838</v>
      </c>
      <c r="C206" s="1016" t="s">
        <v>4835</v>
      </c>
      <c r="D206" s="715" t="s">
        <v>4700</v>
      </c>
      <c r="E206" s="334"/>
      <c r="F206" s="335"/>
      <c r="G206" s="335"/>
      <c r="H206" s="335"/>
      <c r="I206" s="335"/>
      <c r="J206" s="335"/>
      <c r="K206" s="102"/>
      <c r="L206" s="102"/>
      <c r="M206" s="102"/>
      <c r="N206" s="102"/>
      <c r="O206" s="102"/>
      <c r="P206" s="102"/>
      <c r="Q206" s="102"/>
      <c r="R206" s="102"/>
    </row>
    <row r="207" spans="1:18" ht="42.75" x14ac:dyDescent="0.2">
      <c r="A207" s="712">
        <v>5</v>
      </c>
      <c r="B207" s="1018" t="s">
        <v>4839</v>
      </c>
      <c r="C207" s="1016" t="s">
        <v>4835</v>
      </c>
      <c r="D207" s="715" t="s">
        <v>4700</v>
      </c>
      <c r="E207" s="334"/>
      <c r="F207" s="335"/>
      <c r="G207" s="335"/>
      <c r="H207" s="335"/>
      <c r="I207" s="335"/>
      <c r="J207" s="335"/>
      <c r="K207" s="102"/>
      <c r="L207" s="102"/>
      <c r="M207" s="102"/>
      <c r="N207" s="102"/>
      <c r="O207" s="102"/>
      <c r="P207" s="102"/>
      <c r="Q207" s="102"/>
      <c r="R207" s="102"/>
    </row>
    <row r="208" spans="1:18" ht="28.5" x14ac:dyDescent="0.2">
      <c r="A208" s="712">
        <v>6</v>
      </c>
      <c r="B208" s="1018" t="s">
        <v>4840</v>
      </c>
      <c r="C208" s="1016" t="s">
        <v>4835</v>
      </c>
      <c r="D208" s="715" t="s">
        <v>4700</v>
      </c>
      <c r="E208" s="334"/>
      <c r="F208" s="335"/>
      <c r="G208" s="335"/>
      <c r="H208" s="335"/>
      <c r="I208" s="335"/>
      <c r="J208" s="335"/>
      <c r="K208" s="102"/>
      <c r="L208" s="102"/>
      <c r="M208" s="102"/>
      <c r="N208" s="102"/>
      <c r="O208" s="102"/>
      <c r="P208" s="102"/>
      <c r="Q208" s="102"/>
      <c r="R208" s="102"/>
    </row>
    <row r="209" spans="1:18" ht="42.75" x14ac:dyDescent="0.2">
      <c r="A209" s="712">
        <v>7</v>
      </c>
      <c r="B209" s="1019" t="s">
        <v>4841</v>
      </c>
      <c r="C209" s="1017" t="s">
        <v>4835</v>
      </c>
      <c r="D209" s="715" t="s">
        <v>4700</v>
      </c>
      <c r="E209" s="334"/>
      <c r="F209" s="335"/>
      <c r="G209" s="335"/>
      <c r="H209" s="335"/>
      <c r="I209" s="335"/>
      <c r="J209" s="335"/>
      <c r="K209" s="102"/>
      <c r="L209" s="102"/>
      <c r="M209" s="102"/>
      <c r="N209" s="102"/>
      <c r="O209" s="102"/>
      <c r="P209" s="102"/>
      <c r="Q209" s="102"/>
      <c r="R209" s="102"/>
    </row>
    <row r="210" spans="1:18" x14ac:dyDescent="0.2">
      <c r="B210" s="102"/>
      <c r="C210" s="334"/>
      <c r="D210" s="209"/>
      <c r="E210" s="334"/>
      <c r="F210" s="335"/>
      <c r="G210" s="335"/>
      <c r="H210" s="335"/>
      <c r="I210" s="335"/>
      <c r="J210" s="335"/>
      <c r="K210" s="102"/>
      <c r="L210" s="102"/>
      <c r="M210" s="102"/>
      <c r="N210" s="102"/>
      <c r="O210" s="102"/>
      <c r="P210" s="102"/>
      <c r="Q210" s="102"/>
      <c r="R210" s="102"/>
    </row>
    <row r="211" spans="1:18" x14ac:dyDescent="0.2">
      <c r="B211" s="102"/>
      <c r="C211" s="334"/>
      <c r="D211" s="209"/>
      <c r="E211" s="334"/>
      <c r="F211" s="335"/>
      <c r="G211" s="335"/>
      <c r="H211" s="335"/>
      <c r="I211" s="335"/>
      <c r="J211" s="335"/>
      <c r="K211" s="102"/>
      <c r="L211" s="102"/>
      <c r="M211" s="102"/>
      <c r="N211" s="102"/>
      <c r="O211" s="102"/>
      <c r="P211" s="102"/>
      <c r="Q211" s="102"/>
      <c r="R211" s="102"/>
    </row>
    <row r="212" spans="1:18" x14ac:dyDescent="0.2">
      <c r="B212" s="102"/>
      <c r="C212" s="334"/>
      <c r="D212" s="209"/>
      <c r="E212" s="334"/>
      <c r="F212" s="335"/>
      <c r="G212" s="335"/>
      <c r="H212" s="335"/>
      <c r="I212" s="335"/>
      <c r="J212" s="335"/>
      <c r="K212" s="102"/>
      <c r="L212" s="102"/>
      <c r="M212" s="102"/>
      <c r="N212" s="102"/>
      <c r="O212" s="102"/>
      <c r="P212" s="102"/>
      <c r="Q212" s="102"/>
      <c r="R212" s="102"/>
    </row>
    <row r="213" spans="1:18" x14ac:dyDescent="0.2">
      <c r="B213" s="102"/>
      <c r="C213" s="334"/>
      <c r="D213" s="209"/>
      <c r="E213" s="334"/>
      <c r="F213" s="335"/>
      <c r="G213" s="335"/>
      <c r="H213" s="335"/>
      <c r="I213" s="335"/>
      <c r="J213" s="335"/>
      <c r="K213" s="102"/>
      <c r="L213" s="102"/>
      <c r="M213" s="102"/>
      <c r="N213" s="102"/>
      <c r="O213" s="102"/>
      <c r="P213" s="102"/>
      <c r="Q213" s="102"/>
      <c r="R213" s="102"/>
    </row>
    <row r="214" spans="1:18" x14ac:dyDescent="0.2">
      <c r="B214" s="102"/>
      <c r="C214" s="334"/>
      <c r="D214" s="209"/>
      <c r="E214" s="334"/>
      <c r="F214" s="335"/>
      <c r="G214" s="335"/>
      <c r="H214" s="335"/>
      <c r="I214" s="335"/>
      <c r="J214" s="335"/>
      <c r="K214" s="102"/>
      <c r="L214" s="102"/>
      <c r="M214" s="102"/>
      <c r="N214" s="102"/>
      <c r="O214" s="102"/>
      <c r="P214" s="102"/>
      <c r="Q214" s="102"/>
      <c r="R214" s="102"/>
    </row>
    <row r="215" spans="1:18" x14ac:dyDescent="0.2">
      <c r="B215" s="102"/>
      <c r="C215" s="334"/>
      <c r="D215" s="209"/>
      <c r="E215" s="334"/>
      <c r="F215" s="335"/>
      <c r="G215" s="335"/>
      <c r="H215" s="335"/>
      <c r="I215" s="335"/>
      <c r="J215" s="335"/>
      <c r="K215" s="102"/>
      <c r="L215" s="102"/>
      <c r="M215" s="102"/>
      <c r="N215" s="102"/>
      <c r="O215" s="102"/>
      <c r="P215" s="102"/>
      <c r="Q215" s="102"/>
      <c r="R215" s="102"/>
    </row>
    <row r="216" spans="1:18" x14ac:dyDescent="0.2">
      <c r="B216" s="102"/>
      <c r="C216" s="334"/>
      <c r="D216" s="209"/>
      <c r="E216" s="334"/>
      <c r="F216" s="335"/>
      <c r="G216" s="335"/>
      <c r="H216" s="335"/>
      <c r="I216" s="335"/>
      <c r="J216" s="335"/>
      <c r="K216" s="102"/>
      <c r="L216" s="102"/>
      <c r="M216" s="102"/>
      <c r="N216" s="102"/>
      <c r="O216" s="102"/>
      <c r="P216" s="102"/>
      <c r="Q216" s="102"/>
      <c r="R216" s="102"/>
    </row>
    <row r="217" spans="1:18" x14ac:dyDescent="0.2">
      <c r="B217" s="102"/>
      <c r="C217" s="334"/>
      <c r="D217" s="209"/>
      <c r="E217" s="334"/>
      <c r="F217" s="335"/>
      <c r="G217" s="335"/>
      <c r="H217" s="335"/>
      <c r="I217" s="335"/>
      <c r="J217" s="335"/>
      <c r="K217" s="102"/>
      <c r="L217" s="102"/>
      <c r="M217" s="102"/>
      <c r="N217" s="102"/>
      <c r="O217" s="102"/>
      <c r="P217" s="102"/>
      <c r="Q217" s="102"/>
      <c r="R217" s="102"/>
    </row>
    <row r="218" spans="1:18" x14ac:dyDescent="0.2">
      <c r="B218" s="102"/>
      <c r="C218" s="334"/>
      <c r="D218" s="209"/>
      <c r="E218" s="334"/>
      <c r="F218" s="335"/>
      <c r="G218" s="335"/>
      <c r="H218" s="335"/>
      <c r="I218" s="335"/>
      <c r="J218" s="335"/>
      <c r="K218" s="102"/>
      <c r="L218" s="102"/>
      <c r="M218" s="102"/>
      <c r="N218" s="102"/>
      <c r="O218" s="102"/>
      <c r="P218" s="102"/>
      <c r="Q218" s="102"/>
      <c r="R218" s="102"/>
    </row>
    <row r="219" spans="1:18" x14ac:dyDescent="0.2">
      <c r="B219" s="102"/>
      <c r="C219" s="334"/>
      <c r="D219" s="209"/>
      <c r="E219" s="334"/>
      <c r="F219" s="335"/>
      <c r="G219" s="335"/>
      <c r="H219" s="335"/>
      <c r="I219" s="335"/>
      <c r="J219" s="335"/>
      <c r="K219" s="102"/>
      <c r="L219" s="102"/>
      <c r="M219" s="102"/>
      <c r="N219" s="102"/>
      <c r="O219" s="102"/>
      <c r="P219" s="102"/>
      <c r="Q219" s="102"/>
      <c r="R219" s="102"/>
    </row>
    <row r="220" spans="1:18" x14ac:dyDescent="0.2">
      <c r="B220" s="102"/>
      <c r="C220" s="334"/>
      <c r="D220" s="209"/>
      <c r="E220" s="334"/>
      <c r="F220" s="335"/>
      <c r="G220" s="335"/>
      <c r="H220" s="335"/>
      <c r="I220" s="335"/>
      <c r="J220" s="335"/>
      <c r="K220" s="102"/>
      <c r="L220" s="102"/>
      <c r="M220" s="102"/>
      <c r="N220" s="102"/>
      <c r="O220" s="102"/>
      <c r="P220" s="102"/>
      <c r="Q220" s="102"/>
      <c r="R220" s="102"/>
    </row>
    <row r="221" spans="1:18" x14ac:dyDescent="0.2">
      <c r="B221" s="102"/>
      <c r="C221" s="334"/>
      <c r="D221" s="209"/>
      <c r="E221" s="334"/>
      <c r="F221" s="335"/>
      <c r="G221" s="335"/>
      <c r="H221" s="335"/>
      <c r="I221" s="335"/>
      <c r="J221" s="335"/>
      <c r="K221" s="102"/>
      <c r="L221" s="102"/>
      <c r="M221" s="102"/>
      <c r="N221" s="102"/>
      <c r="O221" s="102"/>
      <c r="P221" s="102"/>
      <c r="Q221" s="102"/>
      <c r="R221" s="102"/>
    </row>
    <row r="222" spans="1:18" x14ac:dyDescent="0.2">
      <c r="B222" s="102"/>
      <c r="C222" s="334"/>
      <c r="D222" s="209"/>
      <c r="E222" s="334"/>
      <c r="F222" s="335"/>
      <c r="G222" s="335"/>
      <c r="H222" s="335"/>
      <c r="I222" s="335"/>
      <c r="J222" s="335"/>
      <c r="K222" s="102"/>
      <c r="L222" s="102"/>
      <c r="M222" s="102"/>
      <c r="N222" s="102"/>
      <c r="O222" s="102"/>
      <c r="P222" s="102"/>
      <c r="Q222" s="102"/>
      <c r="R222" s="102"/>
    </row>
    <row r="223" spans="1:18" x14ac:dyDescent="0.2">
      <c r="B223" s="102"/>
      <c r="C223" s="334"/>
      <c r="D223" s="209"/>
      <c r="E223" s="334"/>
      <c r="F223" s="335"/>
      <c r="G223" s="335"/>
      <c r="H223" s="335"/>
      <c r="I223" s="335"/>
      <c r="J223" s="335"/>
      <c r="K223" s="102"/>
      <c r="L223" s="102"/>
      <c r="M223" s="102"/>
      <c r="N223" s="102"/>
      <c r="O223" s="102"/>
      <c r="P223" s="102"/>
      <c r="Q223" s="102"/>
      <c r="R223" s="102"/>
    </row>
    <row r="224" spans="1:18" x14ac:dyDescent="0.2">
      <c r="B224" s="102"/>
      <c r="C224" s="334"/>
      <c r="D224" s="209"/>
      <c r="E224" s="334"/>
      <c r="F224" s="335"/>
      <c r="G224" s="335"/>
      <c r="H224" s="335"/>
      <c r="I224" s="335"/>
      <c r="J224" s="335"/>
      <c r="K224" s="102"/>
      <c r="L224" s="102"/>
      <c r="M224" s="102"/>
      <c r="N224" s="102"/>
      <c r="O224" s="102"/>
      <c r="P224" s="102"/>
      <c r="Q224" s="102"/>
      <c r="R224" s="102"/>
    </row>
    <row r="225" spans="2:18" x14ac:dyDescent="0.2">
      <c r="B225" s="102"/>
      <c r="C225" s="334"/>
      <c r="D225" s="209"/>
      <c r="E225" s="334"/>
      <c r="F225" s="335"/>
      <c r="G225" s="335"/>
      <c r="H225" s="335"/>
      <c r="I225" s="335"/>
      <c r="J225" s="335"/>
      <c r="K225" s="102"/>
      <c r="L225" s="102"/>
      <c r="M225" s="102"/>
      <c r="N225" s="102"/>
      <c r="O225" s="102"/>
      <c r="P225" s="102"/>
      <c r="Q225" s="102"/>
      <c r="R225" s="102"/>
    </row>
    <row r="226" spans="2:18" x14ac:dyDescent="0.2">
      <c r="B226" s="102"/>
      <c r="C226" s="334"/>
      <c r="D226" s="209"/>
      <c r="E226" s="334"/>
      <c r="F226" s="335"/>
      <c r="G226" s="335"/>
      <c r="H226" s="335"/>
      <c r="I226" s="335"/>
      <c r="J226" s="335"/>
      <c r="K226" s="102"/>
      <c r="L226" s="102"/>
      <c r="M226" s="102"/>
      <c r="N226" s="102"/>
      <c r="O226" s="102"/>
      <c r="P226" s="102"/>
      <c r="Q226" s="102"/>
      <c r="R226" s="102"/>
    </row>
    <row r="227" spans="2:18" x14ac:dyDescent="0.2">
      <c r="B227" s="102"/>
      <c r="C227" s="334"/>
      <c r="D227" s="209"/>
      <c r="E227" s="334"/>
      <c r="F227" s="335"/>
      <c r="G227" s="335"/>
      <c r="H227" s="335"/>
      <c r="I227" s="335"/>
      <c r="J227" s="335"/>
      <c r="K227" s="102"/>
      <c r="L227" s="102"/>
      <c r="M227" s="102"/>
      <c r="N227" s="102"/>
      <c r="O227" s="102"/>
      <c r="P227" s="102"/>
      <c r="Q227" s="102"/>
      <c r="R227" s="102"/>
    </row>
    <row r="228" spans="2:18" x14ac:dyDescent="0.2">
      <c r="B228" s="102"/>
      <c r="C228" s="334"/>
      <c r="D228" s="209"/>
      <c r="E228" s="334"/>
      <c r="F228" s="335"/>
      <c r="G228" s="335"/>
      <c r="H228" s="335"/>
      <c r="I228" s="335"/>
      <c r="J228" s="335"/>
      <c r="K228" s="102"/>
      <c r="L228" s="102"/>
      <c r="M228" s="102"/>
      <c r="N228" s="102"/>
      <c r="O228" s="102"/>
      <c r="P228" s="102"/>
      <c r="Q228" s="102"/>
      <c r="R228" s="102"/>
    </row>
    <row r="229" spans="2:18" x14ac:dyDescent="0.2">
      <c r="B229" s="102"/>
      <c r="C229" s="334"/>
      <c r="D229" s="209"/>
      <c r="E229" s="334"/>
      <c r="F229" s="335"/>
      <c r="G229" s="335"/>
      <c r="H229" s="335"/>
      <c r="I229" s="335"/>
      <c r="J229" s="335"/>
      <c r="K229" s="102"/>
      <c r="L229" s="102"/>
      <c r="M229" s="102"/>
      <c r="N229" s="102"/>
      <c r="O229" s="102"/>
      <c r="P229" s="102"/>
      <c r="Q229" s="102"/>
      <c r="R229" s="102"/>
    </row>
    <row r="230" spans="2:18" x14ac:dyDescent="0.2">
      <c r="B230" s="102"/>
      <c r="C230" s="334"/>
      <c r="D230" s="209"/>
      <c r="E230" s="334"/>
      <c r="F230" s="335"/>
      <c r="G230" s="335"/>
      <c r="H230" s="335"/>
      <c r="I230" s="335"/>
      <c r="J230" s="335"/>
      <c r="K230" s="102"/>
      <c r="L230" s="102"/>
      <c r="M230" s="102"/>
      <c r="N230" s="102"/>
      <c r="O230" s="102"/>
      <c r="P230" s="102"/>
      <c r="Q230" s="102"/>
      <c r="R230" s="102"/>
    </row>
    <row r="231" spans="2:18" x14ac:dyDescent="0.2">
      <c r="B231" s="102"/>
      <c r="C231" s="334"/>
      <c r="D231" s="209"/>
      <c r="E231" s="334"/>
      <c r="F231" s="335"/>
      <c r="G231" s="335"/>
      <c r="H231" s="335"/>
      <c r="I231" s="335"/>
      <c r="J231" s="335"/>
      <c r="K231" s="102"/>
      <c r="L231" s="102"/>
      <c r="M231" s="102"/>
      <c r="N231" s="102"/>
      <c r="O231" s="102"/>
      <c r="P231" s="102"/>
      <c r="Q231" s="102"/>
      <c r="R231" s="102"/>
    </row>
    <row r="232" spans="2:18" x14ac:dyDescent="0.2">
      <c r="B232" s="102"/>
      <c r="C232" s="334"/>
      <c r="D232" s="209"/>
      <c r="E232" s="334"/>
      <c r="F232" s="335"/>
      <c r="G232" s="335"/>
      <c r="H232" s="335"/>
      <c r="I232" s="335"/>
      <c r="J232" s="335"/>
      <c r="K232" s="102"/>
      <c r="L232" s="102"/>
      <c r="M232" s="102"/>
      <c r="N232" s="102"/>
      <c r="O232" s="102"/>
      <c r="P232" s="102"/>
      <c r="Q232" s="102"/>
      <c r="R232" s="102"/>
    </row>
    <row r="233" spans="2:18" x14ac:dyDescent="0.2">
      <c r="B233" s="102"/>
      <c r="C233" s="334"/>
      <c r="D233" s="209"/>
      <c r="E233" s="334"/>
      <c r="F233" s="335"/>
      <c r="G233" s="335"/>
      <c r="H233" s="335"/>
      <c r="I233" s="335"/>
      <c r="J233" s="335"/>
      <c r="K233" s="102"/>
      <c r="L233" s="102"/>
      <c r="M233" s="102"/>
      <c r="N233" s="102"/>
      <c r="O233" s="102"/>
      <c r="P233" s="102"/>
      <c r="Q233" s="102"/>
      <c r="R233" s="102"/>
    </row>
    <row r="234" spans="2:18" x14ac:dyDescent="0.2">
      <c r="B234" s="102"/>
      <c r="C234" s="334"/>
      <c r="D234" s="209"/>
      <c r="E234" s="334"/>
      <c r="F234" s="335"/>
      <c r="G234" s="335"/>
      <c r="H234" s="335"/>
      <c r="I234" s="335"/>
      <c r="J234" s="335"/>
      <c r="K234" s="102"/>
      <c r="L234" s="102"/>
      <c r="M234" s="102"/>
      <c r="N234" s="102"/>
      <c r="O234" s="102"/>
      <c r="P234" s="102"/>
      <c r="Q234" s="102"/>
      <c r="R234" s="102"/>
    </row>
    <row r="235" spans="2:18" x14ac:dyDescent="0.2">
      <c r="B235" s="102"/>
      <c r="C235" s="334"/>
      <c r="D235" s="209"/>
      <c r="E235" s="334"/>
      <c r="F235" s="335"/>
      <c r="G235" s="335"/>
      <c r="H235" s="335"/>
      <c r="I235" s="335"/>
      <c r="J235" s="335"/>
      <c r="K235" s="102"/>
      <c r="L235" s="102"/>
      <c r="M235" s="102"/>
      <c r="N235" s="102"/>
      <c r="O235" s="102"/>
      <c r="P235" s="102"/>
      <c r="Q235" s="102"/>
      <c r="R235" s="102"/>
    </row>
    <row r="236" spans="2:18" x14ac:dyDescent="0.2">
      <c r="B236" s="102"/>
      <c r="C236" s="334"/>
      <c r="D236" s="209"/>
      <c r="E236" s="334"/>
      <c r="F236" s="335"/>
      <c r="G236" s="335"/>
      <c r="H236" s="335"/>
      <c r="I236" s="335"/>
      <c r="J236" s="335"/>
      <c r="K236" s="102"/>
      <c r="L236" s="102"/>
      <c r="M236" s="102"/>
      <c r="N236" s="102"/>
      <c r="O236" s="102"/>
      <c r="P236" s="102"/>
      <c r="Q236" s="102"/>
      <c r="R236" s="102"/>
    </row>
    <row r="237" spans="2:18" x14ac:dyDescent="0.2">
      <c r="B237" s="102"/>
      <c r="C237" s="334"/>
      <c r="D237" s="209"/>
      <c r="E237" s="334"/>
      <c r="F237" s="335"/>
      <c r="G237" s="335"/>
      <c r="H237" s="335"/>
      <c r="I237" s="335"/>
      <c r="J237" s="335"/>
      <c r="K237" s="102"/>
      <c r="L237" s="102"/>
      <c r="M237" s="102"/>
      <c r="N237" s="102"/>
      <c r="O237" s="102"/>
      <c r="P237" s="102"/>
      <c r="Q237" s="102"/>
      <c r="R237" s="102"/>
    </row>
    <row r="238" spans="2:18" x14ac:dyDescent="0.2">
      <c r="B238" s="102"/>
      <c r="C238" s="334"/>
      <c r="D238" s="209"/>
      <c r="E238" s="334"/>
      <c r="F238" s="335"/>
      <c r="G238" s="335"/>
      <c r="H238" s="335"/>
      <c r="I238" s="335"/>
      <c r="J238" s="335"/>
      <c r="K238" s="102"/>
      <c r="L238" s="102"/>
      <c r="M238" s="102"/>
      <c r="N238" s="102"/>
      <c r="O238" s="102"/>
      <c r="P238" s="102"/>
      <c r="Q238" s="102"/>
      <c r="R238" s="102"/>
    </row>
    <row r="239" spans="2:18" x14ac:dyDescent="0.2">
      <c r="B239" s="102"/>
      <c r="C239" s="334"/>
      <c r="D239" s="209"/>
      <c r="E239" s="334"/>
      <c r="F239" s="335"/>
      <c r="G239" s="335"/>
      <c r="H239" s="335"/>
      <c r="I239" s="335"/>
      <c r="J239" s="335"/>
      <c r="K239" s="102"/>
      <c r="L239" s="102"/>
      <c r="M239" s="102"/>
      <c r="N239" s="102"/>
      <c r="O239" s="102"/>
      <c r="P239" s="102"/>
      <c r="Q239" s="102"/>
      <c r="R239" s="102"/>
    </row>
    <row r="240" spans="2:18" x14ac:dyDescent="0.2">
      <c r="B240" s="102"/>
      <c r="C240" s="334"/>
      <c r="D240" s="209"/>
      <c r="E240" s="334"/>
      <c r="F240" s="335"/>
      <c r="G240" s="335"/>
      <c r="H240" s="335"/>
      <c r="I240" s="335"/>
      <c r="J240" s="335"/>
      <c r="K240" s="102"/>
      <c r="L240" s="102"/>
      <c r="M240" s="102"/>
      <c r="N240" s="102"/>
      <c r="O240" s="102"/>
      <c r="P240" s="102"/>
      <c r="Q240" s="102"/>
      <c r="R240" s="102"/>
    </row>
    <row r="241" spans="2:18" x14ac:dyDescent="0.2">
      <c r="B241" s="102"/>
      <c r="C241" s="334"/>
      <c r="D241" s="209"/>
      <c r="E241" s="334"/>
      <c r="F241" s="335"/>
      <c r="G241" s="335"/>
      <c r="H241" s="335"/>
      <c r="I241" s="335"/>
      <c r="J241" s="335"/>
      <c r="K241" s="102"/>
      <c r="L241" s="102"/>
      <c r="M241" s="102"/>
      <c r="N241" s="102"/>
      <c r="O241" s="102"/>
      <c r="P241" s="102"/>
      <c r="Q241" s="102"/>
      <c r="R241" s="102"/>
    </row>
    <row r="242" spans="2:18" x14ac:dyDescent="0.2">
      <c r="B242" s="102"/>
      <c r="C242" s="334"/>
      <c r="D242" s="209"/>
      <c r="E242" s="334"/>
      <c r="F242" s="335"/>
      <c r="G242" s="335"/>
      <c r="H242" s="335"/>
      <c r="I242" s="335"/>
      <c r="J242" s="335"/>
      <c r="K242" s="102"/>
      <c r="L242" s="102"/>
      <c r="M242" s="102"/>
      <c r="N242" s="102"/>
      <c r="O242" s="102"/>
      <c r="P242" s="102"/>
      <c r="Q242" s="102"/>
      <c r="R242" s="102"/>
    </row>
    <row r="243" spans="2:18" x14ac:dyDescent="0.2">
      <c r="B243" s="102"/>
      <c r="C243" s="334"/>
      <c r="D243" s="209"/>
      <c r="E243" s="334"/>
      <c r="F243" s="335"/>
      <c r="G243" s="335"/>
      <c r="H243" s="335"/>
      <c r="I243" s="335"/>
      <c r="J243" s="335"/>
      <c r="K243" s="102"/>
      <c r="L243" s="102"/>
      <c r="M243" s="102"/>
      <c r="N243" s="102"/>
      <c r="O243" s="102"/>
      <c r="P243" s="102"/>
      <c r="Q243" s="102"/>
      <c r="R243" s="102"/>
    </row>
    <row r="244" spans="2:18" x14ac:dyDescent="0.2">
      <c r="B244" s="102"/>
      <c r="C244" s="334"/>
      <c r="D244" s="209"/>
      <c r="E244" s="334"/>
      <c r="F244" s="335"/>
      <c r="G244" s="335"/>
      <c r="H244" s="335"/>
      <c r="I244" s="335"/>
      <c r="J244" s="335"/>
      <c r="K244" s="102"/>
      <c r="L244" s="102"/>
      <c r="M244" s="102"/>
      <c r="N244" s="102"/>
      <c r="O244" s="102"/>
      <c r="P244" s="102"/>
      <c r="Q244" s="102"/>
      <c r="R244" s="102"/>
    </row>
    <row r="245" spans="2:18" x14ac:dyDescent="0.2">
      <c r="B245" s="102"/>
      <c r="C245" s="334"/>
      <c r="D245" s="209"/>
      <c r="E245" s="334"/>
      <c r="F245" s="335"/>
      <c r="G245" s="335"/>
      <c r="H245" s="335"/>
      <c r="I245" s="335"/>
      <c r="J245" s="335"/>
      <c r="K245" s="102"/>
      <c r="L245" s="102"/>
      <c r="M245" s="102"/>
      <c r="N245" s="102"/>
      <c r="O245" s="102"/>
      <c r="P245" s="102"/>
      <c r="Q245" s="102"/>
      <c r="R245" s="102"/>
    </row>
    <row r="246" spans="2:18" x14ac:dyDescent="0.2">
      <c r="B246" s="102"/>
      <c r="C246" s="334"/>
      <c r="D246" s="209"/>
      <c r="E246" s="334"/>
      <c r="F246" s="335"/>
      <c r="G246" s="335"/>
      <c r="H246" s="335"/>
      <c r="I246" s="335"/>
      <c r="J246" s="335"/>
      <c r="K246" s="102"/>
      <c r="L246" s="102"/>
      <c r="M246" s="102"/>
      <c r="N246" s="102"/>
      <c r="O246" s="102"/>
      <c r="P246" s="102"/>
      <c r="Q246" s="102"/>
      <c r="R246" s="102"/>
    </row>
    <row r="247" spans="2:18" x14ac:dyDescent="0.2">
      <c r="B247" s="102"/>
      <c r="C247" s="334"/>
      <c r="D247" s="209"/>
      <c r="E247" s="334"/>
      <c r="F247" s="335"/>
      <c r="G247" s="335"/>
      <c r="H247" s="335"/>
      <c r="I247" s="335"/>
      <c r="J247" s="335"/>
      <c r="K247" s="102"/>
      <c r="L247" s="102"/>
      <c r="M247" s="102"/>
      <c r="N247" s="102"/>
      <c r="O247" s="102"/>
      <c r="P247" s="102"/>
      <c r="Q247" s="102"/>
      <c r="R247" s="102"/>
    </row>
    <row r="248" spans="2:18" x14ac:dyDescent="0.2">
      <c r="B248" s="102"/>
      <c r="C248" s="334"/>
      <c r="D248" s="209"/>
      <c r="E248" s="334"/>
      <c r="F248" s="335"/>
      <c r="G248" s="335"/>
      <c r="H248" s="335"/>
      <c r="I248" s="335"/>
      <c r="J248" s="335"/>
      <c r="K248" s="102"/>
      <c r="L248" s="102"/>
      <c r="M248" s="102"/>
      <c r="N248" s="102"/>
      <c r="O248" s="102"/>
      <c r="P248" s="102"/>
      <c r="Q248" s="102"/>
      <c r="R248" s="102"/>
    </row>
    <row r="249" spans="2:18" x14ac:dyDescent="0.2">
      <c r="B249" s="102"/>
      <c r="C249" s="334"/>
      <c r="D249" s="209"/>
      <c r="E249" s="334"/>
      <c r="F249" s="335"/>
      <c r="G249" s="335"/>
      <c r="H249" s="335"/>
      <c r="I249" s="335"/>
      <c r="J249" s="335"/>
      <c r="K249" s="102"/>
      <c r="L249" s="102"/>
      <c r="M249" s="102"/>
      <c r="N249" s="102"/>
      <c r="O249" s="102"/>
      <c r="P249" s="102"/>
      <c r="Q249" s="102"/>
      <c r="R249" s="102"/>
    </row>
    <row r="250" spans="2:18" x14ac:dyDescent="0.2">
      <c r="B250" s="102"/>
      <c r="C250" s="334"/>
      <c r="D250" s="209"/>
      <c r="E250" s="334"/>
      <c r="F250" s="335"/>
      <c r="G250" s="335"/>
      <c r="H250" s="335"/>
      <c r="I250" s="335"/>
      <c r="J250" s="335"/>
      <c r="K250" s="102"/>
      <c r="L250" s="102"/>
      <c r="M250" s="102"/>
      <c r="N250" s="102"/>
      <c r="O250" s="102"/>
      <c r="P250" s="102"/>
      <c r="Q250" s="102"/>
      <c r="R250" s="102"/>
    </row>
    <row r="251" spans="2:18" x14ac:dyDescent="0.2">
      <c r="B251" s="102"/>
      <c r="C251" s="334"/>
      <c r="D251" s="209"/>
      <c r="E251" s="334"/>
      <c r="F251" s="335"/>
      <c r="G251" s="335"/>
      <c r="H251" s="335"/>
      <c r="I251" s="335"/>
      <c r="J251" s="335"/>
      <c r="K251" s="102"/>
      <c r="L251" s="102"/>
      <c r="M251" s="102"/>
      <c r="N251" s="102"/>
      <c r="O251" s="102"/>
      <c r="P251" s="102"/>
      <c r="Q251" s="102"/>
      <c r="R251" s="102"/>
    </row>
    <row r="252" spans="2:18" x14ac:dyDescent="0.2">
      <c r="B252" s="102"/>
      <c r="C252" s="334"/>
      <c r="D252" s="209"/>
      <c r="E252" s="334"/>
      <c r="F252" s="335"/>
      <c r="G252" s="335"/>
      <c r="H252" s="335"/>
      <c r="I252" s="335"/>
      <c r="J252" s="335"/>
      <c r="K252" s="102"/>
      <c r="L252" s="102"/>
      <c r="M252" s="102"/>
      <c r="N252" s="102"/>
      <c r="O252" s="102"/>
      <c r="P252" s="102"/>
      <c r="Q252" s="102"/>
      <c r="R252" s="102"/>
    </row>
    <row r="253" spans="2:18" x14ac:dyDescent="0.2">
      <c r="B253" s="102"/>
      <c r="C253" s="334"/>
      <c r="D253" s="209"/>
      <c r="E253" s="334"/>
      <c r="F253" s="335"/>
      <c r="G253" s="335"/>
      <c r="H253" s="335"/>
      <c r="I253" s="335"/>
      <c r="J253" s="335"/>
      <c r="K253" s="102"/>
      <c r="L253" s="102"/>
      <c r="M253" s="102"/>
      <c r="N253" s="102"/>
      <c r="O253" s="102"/>
      <c r="P253" s="102"/>
      <c r="Q253" s="102"/>
      <c r="R253" s="102"/>
    </row>
    <row r="254" spans="2:18" x14ac:dyDescent="0.2">
      <c r="B254" s="102"/>
      <c r="C254" s="334"/>
      <c r="D254" s="209"/>
      <c r="E254" s="334"/>
      <c r="F254" s="335"/>
      <c r="G254" s="335"/>
      <c r="H254" s="335"/>
      <c r="I254" s="335"/>
      <c r="J254" s="335"/>
      <c r="K254" s="102"/>
      <c r="L254" s="102"/>
      <c r="M254" s="102"/>
      <c r="N254" s="102"/>
      <c r="O254" s="102"/>
      <c r="P254" s="102"/>
      <c r="Q254" s="102"/>
      <c r="R254" s="102"/>
    </row>
    <row r="255" spans="2:18" x14ac:dyDescent="0.2">
      <c r="B255" s="102"/>
      <c r="C255" s="334"/>
      <c r="D255" s="209"/>
      <c r="E255" s="334"/>
      <c r="F255" s="335"/>
      <c r="G255" s="335"/>
      <c r="H255" s="335"/>
      <c r="I255" s="335"/>
      <c r="J255" s="335"/>
      <c r="K255" s="102"/>
      <c r="L255" s="102"/>
      <c r="M255" s="102"/>
      <c r="N255" s="102"/>
      <c r="O255" s="102"/>
      <c r="P255" s="102"/>
      <c r="Q255" s="102"/>
      <c r="R255" s="102"/>
    </row>
    <row r="256" spans="2:18" x14ac:dyDescent="0.2">
      <c r="B256" s="102"/>
      <c r="C256" s="334"/>
      <c r="D256" s="209"/>
      <c r="E256" s="334"/>
      <c r="F256" s="335"/>
      <c r="G256" s="335"/>
      <c r="H256" s="335"/>
      <c r="I256" s="335"/>
      <c r="J256" s="335"/>
      <c r="K256" s="102"/>
      <c r="L256" s="102"/>
      <c r="M256" s="102"/>
      <c r="N256" s="102"/>
      <c r="O256" s="102"/>
      <c r="P256" s="102"/>
      <c r="Q256" s="102"/>
      <c r="R256" s="102"/>
    </row>
    <row r="257" spans="2:18" x14ac:dyDescent="0.2">
      <c r="B257" s="102"/>
      <c r="C257" s="334"/>
      <c r="D257" s="209"/>
      <c r="E257" s="334"/>
      <c r="F257" s="335"/>
      <c r="G257" s="335"/>
      <c r="H257" s="335"/>
      <c r="I257" s="335"/>
      <c r="J257" s="335"/>
      <c r="K257" s="102"/>
      <c r="L257" s="102"/>
      <c r="M257" s="102"/>
      <c r="N257" s="102"/>
      <c r="O257" s="102"/>
      <c r="P257" s="102"/>
      <c r="Q257" s="102"/>
      <c r="R257" s="102"/>
    </row>
    <row r="258" spans="2:18" x14ac:dyDescent="0.2">
      <c r="B258" s="102"/>
      <c r="C258" s="334"/>
      <c r="D258" s="209"/>
      <c r="E258" s="334"/>
      <c r="F258" s="335"/>
      <c r="G258" s="335"/>
      <c r="H258" s="335"/>
      <c r="I258" s="335"/>
      <c r="J258" s="335"/>
      <c r="K258" s="102"/>
      <c r="L258" s="102"/>
      <c r="M258" s="102"/>
      <c r="N258" s="102"/>
      <c r="O258" s="102"/>
      <c r="P258" s="102"/>
      <c r="Q258" s="102"/>
      <c r="R258" s="102"/>
    </row>
    <row r="259" spans="2:18" x14ac:dyDescent="0.2">
      <c r="B259" s="102"/>
      <c r="C259" s="334"/>
      <c r="D259" s="209"/>
      <c r="E259" s="334"/>
      <c r="F259" s="335"/>
      <c r="G259" s="335"/>
      <c r="H259" s="335"/>
      <c r="I259" s="335"/>
      <c r="J259" s="335"/>
      <c r="K259" s="102"/>
      <c r="L259" s="102"/>
      <c r="M259" s="102"/>
      <c r="N259" s="102"/>
      <c r="O259" s="102"/>
      <c r="P259" s="102"/>
      <c r="Q259" s="102"/>
      <c r="R259" s="102"/>
    </row>
    <row r="260" spans="2:18" x14ac:dyDescent="0.2">
      <c r="B260" s="102"/>
      <c r="C260" s="334"/>
      <c r="D260" s="209"/>
      <c r="E260" s="334"/>
      <c r="F260" s="335"/>
      <c r="G260" s="335"/>
      <c r="H260" s="335"/>
      <c r="I260" s="335"/>
      <c r="J260" s="335"/>
      <c r="K260" s="102"/>
      <c r="L260" s="102"/>
      <c r="M260" s="102"/>
      <c r="N260" s="102"/>
      <c r="O260" s="102"/>
      <c r="P260" s="102"/>
      <c r="Q260" s="102"/>
      <c r="R260" s="102"/>
    </row>
    <row r="261" spans="2:18" x14ac:dyDescent="0.2">
      <c r="B261" s="102"/>
      <c r="C261" s="334"/>
      <c r="D261" s="209"/>
      <c r="E261" s="334"/>
      <c r="F261" s="335"/>
      <c r="G261" s="335"/>
      <c r="H261" s="335"/>
      <c r="I261" s="335"/>
      <c r="J261" s="335"/>
      <c r="K261" s="102"/>
      <c r="L261" s="102"/>
      <c r="M261" s="102"/>
      <c r="N261" s="102"/>
      <c r="O261" s="102"/>
      <c r="P261" s="102"/>
      <c r="Q261" s="102"/>
      <c r="R261" s="102"/>
    </row>
    <row r="262" spans="2:18" x14ac:dyDescent="0.2">
      <c r="B262" s="102"/>
      <c r="C262" s="334"/>
      <c r="D262" s="209"/>
      <c r="E262" s="334"/>
      <c r="F262" s="335"/>
      <c r="G262" s="335"/>
      <c r="H262" s="335"/>
      <c r="I262" s="335"/>
      <c r="J262" s="335"/>
      <c r="K262" s="102"/>
      <c r="L262" s="102"/>
      <c r="M262" s="102"/>
      <c r="N262" s="102"/>
      <c r="O262" s="102"/>
      <c r="P262" s="102"/>
      <c r="Q262" s="102"/>
      <c r="R262" s="102"/>
    </row>
    <row r="263" spans="2:18" x14ac:dyDescent="0.2">
      <c r="B263" s="102"/>
      <c r="C263" s="334"/>
      <c r="D263" s="209"/>
      <c r="E263" s="334"/>
      <c r="F263" s="335"/>
      <c r="G263" s="335"/>
      <c r="H263" s="335"/>
      <c r="I263" s="335"/>
      <c r="J263" s="335"/>
      <c r="K263" s="102"/>
      <c r="L263" s="102"/>
      <c r="M263" s="102"/>
      <c r="N263" s="102"/>
      <c r="O263" s="102"/>
      <c r="P263" s="102"/>
      <c r="Q263" s="102"/>
      <c r="R263" s="102"/>
    </row>
    <row r="264" spans="2:18" x14ac:dyDescent="0.2">
      <c r="B264" s="102"/>
      <c r="C264" s="334"/>
      <c r="D264" s="209"/>
      <c r="E264" s="334"/>
      <c r="F264" s="335"/>
      <c r="G264" s="335"/>
      <c r="H264" s="335"/>
      <c r="I264" s="335"/>
      <c r="J264" s="335"/>
      <c r="K264" s="102"/>
      <c r="L264" s="102"/>
      <c r="M264" s="102"/>
      <c r="N264" s="102"/>
      <c r="O264" s="102"/>
      <c r="P264" s="102"/>
      <c r="Q264" s="102"/>
      <c r="R264" s="102"/>
    </row>
    <row r="265" spans="2:18" x14ac:dyDescent="0.2">
      <c r="B265" s="102"/>
      <c r="C265" s="334"/>
      <c r="D265" s="209"/>
      <c r="E265" s="334"/>
      <c r="F265" s="335"/>
      <c r="G265" s="335"/>
      <c r="H265" s="335"/>
      <c r="I265" s="335"/>
      <c r="J265" s="335"/>
      <c r="K265" s="102"/>
      <c r="L265" s="102"/>
      <c r="M265" s="102"/>
      <c r="N265" s="102"/>
      <c r="O265" s="102"/>
      <c r="P265" s="102"/>
      <c r="Q265" s="102"/>
      <c r="R265" s="102"/>
    </row>
    <row r="266" spans="2:18" x14ac:dyDescent="0.2">
      <c r="B266" s="102"/>
      <c r="C266" s="334"/>
      <c r="D266" s="209"/>
      <c r="E266" s="334"/>
      <c r="F266" s="335"/>
      <c r="G266" s="335"/>
      <c r="H266" s="335"/>
      <c r="I266" s="335"/>
      <c r="J266" s="335"/>
      <c r="K266" s="102"/>
      <c r="L266" s="102"/>
      <c r="M266" s="102"/>
      <c r="N266" s="102"/>
      <c r="O266" s="102"/>
      <c r="P266" s="102"/>
      <c r="Q266" s="102"/>
      <c r="R266" s="102"/>
    </row>
    <row r="267" spans="2:18" x14ac:dyDescent="0.2">
      <c r="B267" s="102"/>
      <c r="C267" s="334"/>
      <c r="D267" s="209"/>
      <c r="E267" s="334"/>
      <c r="F267" s="335"/>
      <c r="G267" s="335"/>
      <c r="H267" s="335"/>
      <c r="I267" s="335"/>
      <c r="J267" s="335"/>
      <c r="K267" s="102"/>
      <c r="L267" s="102"/>
      <c r="M267" s="102"/>
      <c r="N267" s="102"/>
      <c r="O267" s="102"/>
      <c r="P267" s="102"/>
      <c r="Q267" s="102"/>
      <c r="R267" s="102"/>
    </row>
    <row r="268" spans="2:18" x14ac:dyDescent="0.2">
      <c r="B268" s="102"/>
      <c r="C268" s="334"/>
      <c r="D268" s="209"/>
      <c r="E268" s="334"/>
      <c r="F268" s="335"/>
      <c r="G268" s="335"/>
      <c r="H268" s="335"/>
      <c r="I268" s="335"/>
      <c r="J268" s="335"/>
      <c r="K268" s="102"/>
      <c r="L268" s="102"/>
      <c r="M268" s="102"/>
      <c r="N268" s="102"/>
      <c r="O268" s="102"/>
      <c r="P268" s="102"/>
      <c r="Q268" s="102"/>
      <c r="R268" s="102"/>
    </row>
    <row r="269" spans="2:18" x14ac:dyDescent="0.2">
      <c r="B269" s="102"/>
      <c r="C269" s="334"/>
      <c r="D269" s="209"/>
      <c r="E269" s="334"/>
      <c r="F269" s="335"/>
      <c r="G269" s="335"/>
      <c r="H269" s="335"/>
      <c r="I269" s="335"/>
      <c r="J269" s="335"/>
      <c r="K269" s="102"/>
      <c r="L269" s="102"/>
      <c r="M269" s="102"/>
      <c r="N269" s="102"/>
      <c r="O269" s="102"/>
      <c r="P269" s="102"/>
      <c r="Q269" s="102"/>
      <c r="R269" s="102"/>
    </row>
    <row r="270" spans="2:18" x14ac:dyDescent="0.2">
      <c r="B270" s="102"/>
      <c r="C270" s="334"/>
      <c r="D270" s="209"/>
      <c r="E270" s="334"/>
      <c r="F270" s="335"/>
      <c r="G270" s="335"/>
      <c r="H270" s="335"/>
      <c r="I270" s="335"/>
      <c r="J270" s="335"/>
      <c r="K270" s="102"/>
      <c r="L270" s="102"/>
      <c r="M270" s="102"/>
      <c r="N270" s="102"/>
      <c r="O270" s="102"/>
      <c r="P270" s="102"/>
      <c r="Q270" s="102"/>
      <c r="R270" s="102"/>
    </row>
    <row r="271" spans="2:18" x14ac:dyDescent="0.2">
      <c r="B271" s="102"/>
      <c r="C271" s="334"/>
      <c r="D271" s="209"/>
      <c r="E271" s="334"/>
      <c r="F271" s="335"/>
      <c r="G271" s="335"/>
      <c r="H271" s="335"/>
      <c r="I271" s="335"/>
      <c r="J271" s="335"/>
      <c r="K271" s="102"/>
      <c r="L271" s="102"/>
      <c r="M271" s="102"/>
      <c r="N271" s="102"/>
      <c r="O271" s="102"/>
      <c r="P271" s="102"/>
      <c r="Q271" s="102"/>
      <c r="R271" s="102"/>
    </row>
    <row r="272" spans="2:18" x14ac:dyDescent="0.2">
      <c r="B272" s="102"/>
      <c r="C272" s="334"/>
      <c r="D272" s="209"/>
      <c r="E272" s="334"/>
      <c r="F272" s="335"/>
      <c r="G272" s="335"/>
      <c r="H272" s="335"/>
      <c r="I272" s="335"/>
      <c r="J272" s="335"/>
      <c r="K272" s="102"/>
      <c r="L272" s="102"/>
      <c r="M272" s="102"/>
      <c r="N272" s="102"/>
      <c r="O272" s="102"/>
      <c r="P272" s="102"/>
      <c r="Q272" s="102"/>
      <c r="R272" s="102"/>
    </row>
    <row r="273" spans="2:18" x14ac:dyDescent="0.2">
      <c r="B273" s="102"/>
      <c r="C273" s="334"/>
      <c r="D273" s="209"/>
      <c r="E273" s="334"/>
      <c r="F273" s="335"/>
      <c r="G273" s="335"/>
      <c r="H273" s="335"/>
      <c r="I273" s="335"/>
      <c r="J273" s="335"/>
      <c r="K273" s="102"/>
      <c r="L273" s="102"/>
      <c r="M273" s="102"/>
      <c r="N273" s="102"/>
      <c r="O273" s="102"/>
      <c r="P273" s="102"/>
      <c r="Q273" s="102"/>
      <c r="R273" s="102"/>
    </row>
    <row r="274" spans="2:18" x14ac:dyDescent="0.2">
      <c r="B274" s="102"/>
      <c r="C274" s="334"/>
      <c r="D274" s="209"/>
      <c r="E274" s="334"/>
      <c r="F274" s="335"/>
      <c r="G274" s="335"/>
      <c r="H274" s="335"/>
      <c r="I274" s="335"/>
      <c r="J274" s="335"/>
      <c r="K274" s="102"/>
      <c r="L274" s="102"/>
      <c r="M274" s="102"/>
      <c r="N274" s="102"/>
      <c r="O274" s="102"/>
      <c r="P274" s="102"/>
      <c r="Q274" s="102"/>
      <c r="R274" s="102"/>
    </row>
    <row r="275" spans="2:18" x14ac:dyDescent="0.2">
      <c r="B275" s="102"/>
      <c r="C275" s="334"/>
      <c r="D275" s="209"/>
      <c r="E275" s="334"/>
      <c r="F275" s="335"/>
      <c r="G275" s="335"/>
      <c r="H275" s="335"/>
      <c r="I275" s="335"/>
      <c r="J275" s="335"/>
      <c r="K275" s="102"/>
      <c r="L275" s="102"/>
      <c r="M275" s="102"/>
      <c r="N275" s="102"/>
      <c r="O275" s="102"/>
      <c r="P275" s="102"/>
      <c r="Q275" s="102"/>
      <c r="R275" s="102"/>
    </row>
    <row r="276" spans="2:18" x14ac:dyDescent="0.2">
      <c r="B276" s="102"/>
      <c r="C276" s="334"/>
      <c r="D276" s="209"/>
      <c r="E276" s="334"/>
      <c r="F276" s="335"/>
      <c r="G276" s="335"/>
      <c r="H276" s="335"/>
      <c r="I276" s="335"/>
      <c r="J276" s="335"/>
      <c r="K276" s="102"/>
      <c r="L276" s="102"/>
      <c r="M276" s="102"/>
      <c r="N276" s="102"/>
      <c r="O276" s="102"/>
      <c r="P276" s="102"/>
      <c r="Q276" s="102"/>
      <c r="R276" s="102"/>
    </row>
    <row r="277" spans="2:18" x14ac:dyDescent="0.2">
      <c r="B277" s="102"/>
      <c r="C277" s="334"/>
      <c r="D277" s="209"/>
      <c r="E277" s="334"/>
      <c r="F277" s="335"/>
      <c r="G277" s="335"/>
      <c r="H277" s="335"/>
      <c r="I277" s="335"/>
      <c r="J277" s="335"/>
      <c r="K277" s="102"/>
      <c r="L277" s="102"/>
      <c r="M277" s="102"/>
      <c r="N277" s="102"/>
      <c r="O277" s="102"/>
      <c r="P277" s="102"/>
      <c r="Q277" s="102"/>
      <c r="R277" s="102"/>
    </row>
    <row r="278" spans="2:18" x14ac:dyDescent="0.2">
      <c r="B278" s="102"/>
      <c r="C278" s="334"/>
      <c r="D278" s="209"/>
      <c r="E278" s="334"/>
      <c r="F278" s="335"/>
      <c r="G278" s="335"/>
      <c r="H278" s="335"/>
      <c r="I278" s="335"/>
      <c r="J278" s="335"/>
      <c r="K278" s="102"/>
      <c r="L278" s="102"/>
      <c r="M278" s="102"/>
      <c r="N278" s="102"/>
      <c r="O278" s="102"/>
      <c r="P278" s="102"/>
      <c r="Q278" s="102"/>
      <c r="R278" s="102"/>
    </row>
    <row r="279" spans="2:18" x14ac:dyDescent="0.2">
      <c r="B279" s="102"/>
      <c r="C279" s="334"/>
      <c r="D279" s="209"/>
      <c r="E279" s="334"/>
      <c r="F279" s="335"/>
      <c r="G279" s="335"/>
      <c r="H279" s="335"/>
      <c r="I279" s="335"/>
      <c r="J279" s="335"/>
      <c r="K279" s="102"/>
      <c r="L279" s="102"/>
      <c r="M279" s="102"/>
      <c r="N279" s="102"/>
      <c r="O279" s="102"/>
      <c r="P279" s="102"/>
      <c r="Q279" s="102"/>
      <c r="R279" s="102"/>
    </row>
    <row r="280" spans="2:18" x14ac:dyDescent="0.2">
      <c r="B280" s="102"/>
      <c r="C280" s="334"/>
      <c r="D280" s="209"/>
      <c r="E280" s="334"/>
      <c r="F280" s="335"/>
      <c r="G280" s="335"/>
      <c r="H280" s="335"/>
      <c r="I280" s="335"/>
      <c r="J280" s="335"/>
      <c r="K280" s="102"/>
      <c r="L280" s="102"/>
      <c r="M280" s="102"/>
      <c r="N280" s="102"/>
      <c r="O280" s="102"/>
      <c r="P280" s="102"/>
      <c r="Q280" s="102"/>
      <c r="R280" s="102"/>
    </row>
    <row r="281" spans="2:18" x14ac:dyDescent="0.2">
      <c r="B281" s="102"/>
      <c r="C281" s="334"/>
      <c r="D281" s="209"/>
      <c r="E281" s="334"/>
      <c r="F281" s="335"/>
      <c r="G281" s="335"/>
      <c r="H281" s="335"/>
      <c r="I281" s="335"/>
      <c r="J281" s="335"/>
      <c r="K281" s="102"/>
      <c r="L281" s="102"/>
      <c r="M281" s="102"/>
      <c r="N281" s="102"/>
      <c r="O281" s="102"/>
      <c r="P281" s="102"/>
      <c r="Q281" s="102"/>
      <c r="R281" s="102"/>
    </row>
    <row r="282" spans="2:18" x14ac:dyDescent="0.2">
      <c r="B282" s="102"/>
      <c r="C282" s="334"/>
      <c r="D282" s="209"/>
      <c r="E282" s="334"/>
      <c r="F282" s="335"/>
      <c r="G282" s="335"/>
      <c r="H282" s="335"/>
      <c r="I282" s="335"/>
      <c r="J282" s="335"/>
      <c r="K282" s="102"/>
      <c r="L282" s="102"/>
      <c r="M282" s="102"/>
      <c r="N282" s="102"/>
      <c r="O282" s="102"/>
      <c r="P282" s="102"/>
      <c r="Q282" s="102"/>
      <c r="R282" s="102"/>
    </row>
    <row r="283" spans="2:18" x14ac:dyDescent="0.2">
      <c r="B283" s="102"/>
      <c r="C283" s="334"/>
      <c r="D283" s="209"/>
      <c r="E283" s="334"/>
      <c r="F283" s="335"/>
      <c r="G283" s="335"/>
      <c r="H283" s="335"/>
      <c r="I283" s="335"/>
      <c r="J283" s="335"/>
      <c r="K283" s="102"/>
      <c r="L283" s="102"/>
      <c r="M283" s="102"/>
      <c r="N283" s="102"/>
      <c r="O283" s="102"/>
      <c r="P283" s="102"/>
      <c r="Q283" s="102"/>
      <c r="R283" s="102"/>
    </row>
    <row r="284" spans="2:18" x14ac:dyDescent="0.2">
      <c r="B284" s="102"/>
      <c r="C284" s="334"/>
      <c r="D284" s="209"/>
      <c r="E284" s="334"/>
      <c r="F284" s="335"/>
      <c r="G284" s="335"/>
      <c r="H284" s="335"/>
      <c r="I284" s="335"/>
      <c r="J284" s="335"/>
      <c r="K284" s="102"/>
      <c r="L284" s="102"/>
      <c r="M284" s="102"/>
      <c r="N284" s="102"/>
      <c r="O284" s="102"/>
      <c r="P284" s="102"/>
      <c r="Q284" s="102"/>
      <c r="R284" s="102"/>
    </row>
    <row r="285" spans="2:18" x14ac:dyDescent="0.2">
      <c r="B285" s="102"/>
      <c r="C285" s="334"/>
      <c r="D285" s="209"/>
      <c r="E285" s="334"/>
      <c r="F285" s="335"/>
      <c r="G285" s="335"/>
      <c r="H285" s="335"/>
      <c r="I285" s="335"/>
      <c r="J285" s="335"/>
      <c r="K285" s="102"/>
      <c r="L285" s="102"/>
      <c r="M285" s="102"/>
      <c r="N285" s="102"/>
      <c r="O285" s="102"/>
      <c r="P285" s="102"/>
      <c r="Q285" s="102"/>
      <c r="R285" s="102"/>
    </row>
    <row r="286" spans="2:18" x14ac:dyDescent="0.2">
      <c r="B286" s="102"/>
      <c r="C286" s="334"/>
      <c r="D286" s="209"/>
      <c r="E286" s="334"/>
      <c r="F286" s="335"/>
      <c r="G286" s="335"/>
      <c r="H286" s="335"/>
      <c r="I286" s="335"/>
      <c r="J286" s="335"/>
      <c r="K286" s="102"/>
      <c r="L286" s="102"/>
      <c r="M286" s="102"/>
      <c r="N286" s="102"/>
      <c r="O286" s="102"/>
      <c r="P286" s="102"/>
      <c r="Q286" s="102"/>
      <c r="R286" s="102"/>
    </row>
    <row r="287" spans="2:18" x14ac:dyDescent="0.2">
      <c r="B287" s="102"/>
      <c r="C287" s="334"/>
      <c r="D287" s="209"/>
      <c r="E287" s="334"/>
      <c r="F287" s="335"/>
      <c r="G287" s="335"/>
      <c r="H287" s="335"/>
      <c r="I287" s="335"/>
      <c r="J287" s="335"/>
      <c r="K287" s="102"/>
      <c r="L287" s="102"/>
      <c r="M287" s="102"/>
      <c r="N287" s="102"/>
      <c r="O287" s="102"/>
      <c r="P287" s="102"/>
      <c r="Q287" s="102"/>
      <c r="R287" s="102"/>
    </row>
    <row r="288" spans="2:18" x14ac:dyDescent="0.2">
      <c r="B288" s="102"/>
      <c r="C288" s="334"/>
      <c r="D288" s="209"/>
      <c r="E288" s="334"/>
      <c r="F288" s="335"/>
      <c r="G288" s="335"/>
      <c r="H288" s="335"/>
      <c r="I288" s="335"/>
      <c r="J288" s="335"/>
      <c r="K288" s="102"/>
      <c r="L288" s="102"/>
      <c r="M288" s="102"/>
      <c r="N288" s="102"/>
      <c r="O288" s="102"/>
      <c r="P288" s="102"/>
      <c r="Q288" s="102"/>
      <c r="R288" s="102"/>
    </row>
    <row r="289" spans="2:18" x14ac:dyDescent="0.2">
      <c r="B289" s="102"/>
      <c r="C289" s="334"/>
      <c r="D289" s="209"/>
      <c r="E289" s="334"/>
      <c r="F289" s="335"/>
      <c r="G289" s="335"/>
      <c r="H289" s="335"/>
      <c r="I289" s="335"/>
      <c r="J289" s="335"/>
      <c r="K289" s="102"/>
      <c r="L289" s="102"/>
      <c r="M289" s="102"/>
      <c r="N289" s="102"/>
      <c r="O289" s="102"/>
      <c r="P289" s="102"/>
      <c r="Q289" s="102"/>
      <c r="R289" s="102"/>
    </row>
    <row r="290" spans="2:18" x14ac:dyDescent="0.2">
      <c r="B290" s="102"/>
      <c r="C290" s="334"/>
      <c r="D290" s="209"/>
      <c r="E290" s="334"/>
      <c r="F290" s="335"/>
      <c r="G290" s="335"/>
      <c r="H290" s="335"/>
      <c r="I290" s="335"/>
      <c r="J290" s="335"/>
      <c r="K290" s="102"/>
      <c r="L290" s="102"/>
      <c r="M290" s="102"/>
      <c r="N290" s="102"/>
      <c r="O290" s="102"/>
      <c r="P290" s="102"/>
      <c r="Q290" s="102"/>
      <c r="R290" s="102"/>
    </row>
    <row r="291" spans="2:18" x14ac:dyDescent="0.2">
      <c r="B291" s="102"/>
      <c r="C291" s="334"/>
      <c r="D291" s="209"/>
      <c r="E291" s="334"/>
      <c r="F291" s="335"/>
      <c r="G291" s="335"/>
      <c r="H291" s="335"/>
      <c r="I291" s="335"/>
      <c r="J291" s="335"/>
      <c r="K291" s="102"/>
      <c r="L291" s="102"/>
      <c r="M291" s="102"/>
      <c r="N291" s="102"/>
      <c r="O291" s="102"/>
      <c r="P291" s="102"/>
      <c r="Q291" s="102"/>
      <c r="R291" s="102"/>
    </row>
    <row r="292" spans="2:18" x14ac:dyDescent="0.2">
      <c r="B292" s="102"/>
      <c r="C292" s="334"/>
      <c r="D292" s="209"/>
      <c r="E292" s="334"/>
      <c r="F292" s="335"/>
      <c r="G292" s="335"/>
      <c r="H292" s="335"/>
      <c r="I292" s="335"/>
      <c r="J292" s="335"/>
      <c r="K292" s="102"/>
      <c r="L292" s="102"/>
      <c r="M292" s="102"/>
      <c r="N292" s="102"/>
      <c r="O292" s="102"/>
      <c r="P292" s="102"/>
      <c r="Q292" s="102"/>
      <c r="R292" s="102"/>
    </row>
    <row r="293" spans="2:18" x14ac:dyDescent="0.2">
      <c r="B293" s="102"/>
      <c r="C293" s="334"/>
      <c r="D293" s="209"/>
      <c r="E293" s="334"/>
      <c r="F293" s="335"/>
      <c r="G293" s="335"/>
      <c r="H293" s="335"/>
      <c r="I293" s="335"/>
      <c r="J293" s="335"/>
      <c r="K293" s="102"/>
      <c r="L293" s="102"/>
      <c r="M293" s="102"/>
      <c r="N293" s="102"/>
      <c r="O293" s="102"/>
      <c r="P293" s="102"/>
      <c r="Q293" s="102"/>
      <c r="R293" s="102"/>
    </row>
    <row r="294" spans="2:18" x14ac:dyDescent="0.2">
      <c r="B294" s="102"/>
      <c r="C294" s="334"/>
      <c r="D294" s="209"/>
      <c r="E294" s="334"/>
      <c r="F294" s="335"/>
      <c r="G294" s="335"/>
      <c r="H294" s="335"/>
      <c r="I294" s="335"/>
      <c r="J294" s="335"/>
      <c r="K294" s="102"/>
      <c r="L294" s="102"/>
      <c r="M294" s="102"/>
      <c r="N294" s="102"/>
      <c r="O294" s="102"/>
      <c r="P294" s="102"/>
      <c r="Q294" s="102"/>
      <c r="R294" s="102"/>
    </row>
    <row r="295" spans="2:18" x14ac:dyDescent="0.2">
      <c r="B295" s="102"/>
      <c r="C295" s="334"/>
      <c r="D295" s="209"/>
      <c r="E295" s="334"/>
      <c r="F295" s="335"/>
      <c r="G295" s="335"/>
      <c r="H295" s="335"/>
      <c r="I295" s="335"/>
      <c r="J295" s="335"/>
      <c r="K295" s="102"/>
      <c r="L295" s="102"/>
      <c r="M295" s="102"/>
      <c r="N295" s="102"/>
      <c r="O295" s="102"/>
      <c r="P295" s="102"/>
      <c r="Q295" s="102"/>
      <c r="R295" s="102"/>
    </row>
    <row r="296" spans="2:18" x14ac:dyDescent="0.2">
      <c r="B296" s="102"/>
      <c r="C296" s="334"/>
      <c r="D296" s="209"/>
      <c r="E296" s="334"/>
      <c r="F296" s="335"/>
      <c r="G296" s="335"/>
      <c r="H296" s="335"/>
      <c r="I296" s="335"/>
      <c r="J296" s="335"/>
      <c r="K296" s="102"/>
      <c r="L296" s="102"/>
      <c r="M296" s="102"/>
      <c r="N296" s="102"/>
      <c r="O296" s="102"/>
      <c r="P296" s="102"/>
      <c r="Q296" s="102"/>
      <c r="R296" s="102"/>
    </row>
    <row r="297" spans="2:18" x14ac:dyDescent="0.2">
      <c r="B297" s="102"/>
      <c r="C297" s="334"/>
      <c r="D297" s="209"/>
      <c r="E297" s="334"/>
      <c r="F297" s="335"/>
      <c r="G297" s="335"/>
      <c r="H297" s="335"/>
      <c r="I297" s="335"/>
      <c r="J297" s="335"/>
      <c r="K297" s="102"/>
      <c r="L297" s="102"/>
      <c r="M297" s="102"/>
      <c r="N297" s="102"/>
      <c r="O297" s="102"/>
      <c r="P297" s="102"/>
      <c r="Q297" s="102"/>
      <c r="R297" s="102"/>
    </row>
    <row r="298" spans="2:18" x14ac:dyDescent="0.2">
      <c r="B298" s="102"/>
      <c r="C298" s="334"/>
      <c r="D298" s="209"/>
      <c r="E298" s="334"/>
      <c r="F298" s="335"/>
      <c r="G298" s="335"/>
      <c r="H298" s="335"/>
      <c r="I298" s="335"/>
      <c r="J298" s="335"/>
      <c r="K298" s="102"/>
      <c r="L298" s="102"/>
      <c r="M298" s="102"/>
      <c r="N298" s="102"/>
      <c r="O298" s="102"/>
      <c r="P298" s="102"/>
      <c r="Q298" s="102"/>
      <c r="R298" s="102"/>
    </row>
    <row r="299" spans="2:18" x14ac:dyDescent="0.2">
      <c r="B299" s="102"/>
      <c r="C299" s="334"/>
      <c r="D299" s="209"/>
      <c r="E299" s="334"/>
      <c r="F299" s="335"/>
      <c r="G299" s="335"/>
      <c r="H299" s="335"/>
      <c r="I299" s="335"/>
      <c r="J299" s="335"/>
      <c r="K299" s="102"/>
      <c r="L299" s="102"/>
      <c r="M299" s="102"/>
      <c r="N299" s="102"/>
      <c r="O299" s="102"/>
      <c r="P299" s="102"/>
      <c r="Q299" s="102"/>
      <c r="R299" s="102"/>
    </row>
    <row r="300" spans="2:18" x14ac:dyDescent="0.2">
      <c r="B300" s="102"/>
      <c r="C300" s="334"/>
      <c r="D300" s="209"/>
      <c r="E300" s="334"/>
      <c r="F300" s="335"/>
      <c r="G300" s="335"/>
      <c r="H300" s="335"/>
      <c r="I300" s="335"/>
      <c r="J300" s="335"/>
      <c r="K300" s="102"/>
      <c r="L300" s="102"/>
      <c r="M300" s="102"/>
      <c r="N300" s="102"/>
      <c r="O300" s="102"/>
      <c r="P300" s="102"/>
      <c r="Q300" s="102"/>
      <c r="R300" s="102"/>
    </row>
    <row r="301" spans="2:18" x14ac:dyDescent="0.2">
      <c r="B301" s="102"/>
      <c r="C301" s="334"/>
      <c r="D301" s="209"/>
      <c r="E301" s="334"/>
      <c r="F301" s="335"/>
      <c r="G301" s="335"/>
      <c r="H301" s="335"/>
      <c r="I301" s="335"/>
      <c r="J301" s="335"/>
      <c r="K301" s="102"/>
      <c r="L301" s="102"/>
      <c r="M301" s="102"/>
      <c r="N301" s="102"/>
      <c r="O301" s="102"/>
      <c r="P301" s="102"/>
      <c r="Q301" s="102"/>
      <c r="R301" s="102"/>
    </row>
    <row r="302" spans="2:18" x14ac:dyDescent="0.2">
      <c r="B302" s="102"/>
      <c r="C302" s="334"/>
      <c r="D302" s="209"/>
      <c r="E302" s="334"/>
      <c r="F302" s="335"/>
      <c r="G302" s="335"/>
      <c r="H302" s="335"/>
      <c r="I302" s="335"/>
      <c r="J302" s="335"/>
      <c r="K302" s="102"/>
      <c r="L302" s="102"/>
      <c r="M302" s="102"/>
      <c r="N302" s="102"/>
      <c r="O302" s="102"/>
      <c r="P302" s="102"/>
      <c r="Q302" s="102"/>
      <c r="R302" s="102"/>
    </row>
    <row r="303" spans="2:18" x14ac:dyDescent="0.2">
      <c r="B303" s="102"/>
      <c r="C303" s="334"/>
      <c r="D303" s="209"/>
      <c r="E303" s="334"/>
      <c r="F303" s="335"/>
      <c r="G303" s="335"/>
      <c r="H303" s="335"/>
      <c r="I303" s="335"/>
      <c r="J303" s="335"/>
      <c r="K303" s="102"/>
      <c r="L303" s="102"/>
      <c r="M303" s="102"/>
      <c r="N303" s="102"/>
      <c r="O303" s="102"/>
      <c r="P303" s="102"/>
      <c r="Q303" s="102"/>
      <c r="R303" s="102"/>
    </row>
    <row r="304" spans="2:18" x14ac:dyDescent="0.2">
      <c r="B304" s="102"/>
      <c r="C304" s="334"/>
      <c r="D304" s="209"/>
      <c r="E304" s="334"/>
      <c r="F304" s="335"/>
      <c r="G304" s="335"/>
      <c r="H304" s="335"/>
      <c r="I304" s="335"/>
      <c r="J304" s="335"/>
      <c r="K304" s="102"/>
      <c r="L304" s="102"/>
      <c r="M304" s="102"/>
      <c r="N304" s="102"/>
      <c r="O304" s="102"/>
      <c r="P304" s="102"/>
      <c r="Q304" s="102"/>
      <c r="R304" s="102"/>
    </row>
    <row r="305" spans="2:18" x14ac:dyDescent="0.2">
      <c r="B305" s="102"/>
      <c r="C305" s="334"/>
      <c r="D305" s="209"/>
      <c r="E305" s="334"/>
      <c r="F305" s="335"/>
      <c r="G305" s="335"/>
      <c r="H305" s="335"/>
      <c r="I305" s="335"/>
      <c r="J305" s="335"/>
      <c r="K305" s="102"/>
      <c r="L305" s="102"/>
      <c r="M305" s="102"/>
      <c r="N305" s="102"/>
      <c r="O305" s="102"/>
      <c r="P305" s="102"/>
      <c r="Q305" s="102"/>
      <c r="R305" s="102"/>
    </row>
    <row r="306" spans="2:18" x14ac:dyDescent="0.2">
      <c r="B306" s="102"/>
      <c r="C306" s="334"/>
      <c r="D306" s="209"/>
      <c r="E306" s="334"/>
      <c r="F306" s="335"/>
      <c r="G306" s="335"/>
      <c r="H306" s="335"/>
      <c r="I306" s="335"/>
      <c r="J306" s="335"/>
      <c r="K306" s="102"/>
      <c r="L306" s="102"/>
      <c r="M306" s="102"/>
      <c r="N306" s="102"/>
      <c r="O306" s="102"/>
      <c r="P306" s="102"/>
      <c r="Q306" s="102"/>
      <c r="R306" s="102"/>
    </row>
    <row r="307" spans="2:18" x14ac:dyDescent="0.2">
      <c r="B307" s="102"/>
      <c r="C307" s="334"/>
      <c r="D307" s="209"/>
      <c r="E307" s="334"/>
      <c r="F307" s="335"/>
      <c r="G307" s="335"/>
      <c r="H307" s="335"/>
      <c r="I307" s="335"/>
      <c r="J307" s="335"/>
      <c r="K307" s="102"/>
      <c r="L307" s="102"/>
      <c r="M307" s="102"/>
      <c r="N307" s="102"/>
      <c r="O307" s="102"/>
      <c r="P307" s="102"/>
      <c r="Q307" s="102"/>
      <c r="R307" s="102"/>
    </row>
    <row r="308" spans="2:18" x14ac:dyDescent="0.2">
      <c r="B308" s="102"/>
      <c r="C308" s="334"/>
      <c r="D308" s="209"/>
      <c r="E308" s="334"/>
      <c r="F308" s="335"/>
      <c r="G308" s="335"/>
      <c r="H308" s="335"/>
      <c r="I308" s="335"/>
      <c r="J308" s="335"/>
      <c r="K308" s="102"/>
      <c r="L308" s="102"/>
      <c r="M308" s="102"/>
      <c r="N308" s="102"/>
      <c r="O308" s="102"/>
      <c r="P308" s="102"/>
      <c r="Q308" s="102"/>
      <c r="R308" s="102"/>
    </row>
    <row r="309" spans="2:18" x14ac:dyDescent="0.2">
      <c r="B309" s="102"/>
      <c r="C309" s="334"/>
      <c r="D309" s="209"/>
      <c r="E309" s="334"/>
      <c r="F309" s="335"/>
      <c r="G309" s="335"/>
      <c r="H309" s="335"/>
      <c r="I309" s="335"/>
      <c r="J309" s="335"/>
      <c r="K309" s="102"/>
      <c r="L309" s="102"/>
      <c r="M309" s="102"/>
      <c r="N309" s="102"/>
      <c r="O309" s="102"/>
      <c r="P309" s="102"/>
      <c r="Q309" s="102"/>
      <c r="R309" s="102"/>
    </row>
    <row r="310" spans="2:18" x14ac:dyDescent="0.2">
      <c r="B310" s="102"/>
      <c r="C310" s="334"/>
      <c r="D310" s="209"/>
      <c r="E310" s="334"/>
      <c r="F310" s="335"/>
      <c r="G310" s="335"/>
      <c r="H310" s="335"/>
      <c r="I310" s="335"/>
      <c r="J310" s="335"/>
      <c r="K310" s="102"/>
      <c r="L310" s="102"/>
      <c r="M310" s="102"/>
      <c r="N310" s="102"/>
      <c r="O310" s="102"/>
      <c r="P310" s="102"/>
      <c r="Q310" s="102"/>
      <c r="R310" s="102"/>
    </row>
    <row r="311" spans="2:18" x14ac:dyDescent="0.2">
      <c r="B311" s="102"/>
      <c r="C311" s="334"/>
      <c r="D311" s="209"/>
      <c r="E311" s="334"/>
      <c r="F311" s="335"/>
      <c r="G311" s="335"/>
      <c r="H311" s="335"/>
      <c r="I311" s="335"/>
      <c r="J311" s="335"/>
      <c r="K311" s="102"/>
      <c r="L311" s="102"/>
      <c r="M311" s="102"/>
      <c r="N311" s="102"/>
      <c r="O311" s="102"/>
      <c r="P311" s="102"/>
      <c r="Q311" s="102"/>
      <c r="R311" s="102"/>
    </row>
    <row r="312" spans="2:18" x14ac:dyDescent="0.2">
      <c r="B312" s="102"/>
      <c r="C312" s="334"/>
      <c r="D312" s="209"/>
      <c r="E312" s="334"/>
      <c r="F312" s="335"/>
      <c r="G312" s="335"/>
      <c r="H312" s="335"/>
      <c r="I312" s="335"/>
      <c r="J312" s="335"/>
      <c r="K312" s="102"/>
      <c r="L312" s="102"/>
      <c r="M312" s="102"/>
      <c r="N312" s="102"/>
      <c r="O312" s="102"/>
      <c r="P312" s="102"/>
      <c r="Q312" s="102"/>
      <c r="R312" s="102"/>
    </row>
    <row r="313" spans="2:18" x14ac:dyDescent="0.2">
      <c r="B313" s="102"/>
      <c r="C313" s="334"/>
      <c r="D313" s="209"/>
      <c r="E313" s="334"/>
      <c r="F313" s="335"/>
      <c r="G313" s="335"/>
      <c r="H313" s="335"/>
      <c r="I313" s="335"/>
      <c r="J313" s="335"/>
      <c r="K313" s="102"/>
      <c r="L313" s="102"/>
      <c r="M313" s="102"/>
      <c r="N313" s="102"/>
      <c r="O313" s="102"/>
      <c r="P313" s="102"/>
      <c r="Q313" s="102"/>
      <c r="R313" s="102"/>
    </row>
    <row r="314" spans="2:18" x14ac:dyDescent="0.2">
      <c r="B314" s="102"/>
      <c r="C314" s="334"/>
      <c r="D314" s="209"/>
      <c r="E314" s="334"/>
      <c r="F314" s="335"/>
      <c r="G314" s="335"/>
      <c r="H314" s="335"/>
      <c r="I314" s="335"/>
      <c r="J314" s="335"/>
      <c r="K314" s="102"/>
      <c r="L314" s="102"/>
      <c r="M314" s="102"/>
      <c r="N314" s="102"/>
      <c r="O314" s="102"/>
      <c r="P314" s="102"/>
      <c r="Q314" s="102"/>
      <c r="R314" s="102"/>
    </row>
    <row r="315" spans="2:18" x14ac:dyDescent="0.2">
      <c r="B315" s="102"/>
      <c r="C315" s="334"/>
      <c r="D315" s="209"/>
      <c r="E315" s="334"/>
      <c r="F315" s="335"/>
      <c r="G315" s="335"/>
      <c r="H315" s="335"/>
      <c r="I315" s="335"/>
      <c r="J315" s="335"/>
      <c r="K315" s="102"/>
      <c r="L315" s="102"/>
      <c r="M315" s="102"/>
      <c r="N315" s="102"/>
      <c r="O315" s="102"/>
      <c r="P315" s="102"/>
      <c r="Q315" s="102"/>
      <c r="R315" s="102"/>
    </row>
    <row r="316" spans="2:18" x14ac:dyDescent="0.2">
      <c r="B316" s="102"/>
      <c r="C316" s="334"/>
      <c r="D316" s="209"/>
      <c r="E316" s="334"/>
      <c r="F316" s="335"/>
      <c r="G316" s="335"/>
      <c r="H316" s="335"/>
      <c r="I316" s="335"/>
      <c r="J316" s="335"/>
      <c r="K316" s="102"/>
      <c r="L316" s="102"/>
      <c r="M316" s="102"/>
      <c r="N316" s="102"/>
      <c r="O316" s="102"/>
      <c r="P316" s="102"/>
      <c r="Q316" s="102"/>
      <c r="R316" s="102"/>
    </row>
    <row r="317" spans="2:18" x14ac:dyDescent="0.2">
      <c r="B317" s="102"/>
      <c r="C317" s="334"/>
      <c r="D317" s="209"/>
      <c r="E317" s="334"/>
      <c r="F317" s="335"/>
      <c r="G317" s="335"/>
      <c r="H317" s="335"/>
      <c r="I317" s="335"/>
      <c r="J317" s="335"/>
      <c r="K317" s="102"/>
      <c r="L317" s="102"/>
      <c r="M317" s="102"/>
      <c r="N317" s="102"/>
      <c r="O317" s="102"/>
      <c r="P317" s="102"/>
      <c r="Q317" s="102"/>
      <c r="R317" s="102"/>
    </row>
    <row r="318" spans="2:18" x14ac:dyDescent="0.2">
      <c r="B318" s="102"/>
      <c r="C318" s="334"/>
      <c r="D318" s="209"/>
      <c r="E318" s="334"/>
      <c r="F318" s="335"/>
      <c r="G318" s="335"/>
      <c r="H318" s="335"/>
      <c r="I318" s="335"/>
      <c r="J318" s="335"/>
      <c r="K318" s="102"/>
      <c r="L318" s="102"/>
      <c r="M318" s="102"/>
      <c r="N318" s="102"/>
      <c r="O318" s="102"/>
      <c r="P318" s="102"/>
      <c r="Q318" s="102"/>
      <c r="R318" s="102"/>
    </row>
    <row r="319" spans="2:18" x14ac:dyDescent="0.2">
      <c r="B319" s="102"/>
      <c r="C319" s="334"/>
      <c r="D319" s="209"/>
      <c r="E319" s="334"/>
      <c r="F319" s="335"/>
      <c r="G319" s="335"/>
      <c r="H319" s="335"/>
      <c r="I319" s="335"/>
      <c r="J319" s="335"/>
      <c r="K319" s="102"/>
      <c r="L319" s="102"/>
      <c r="M319" s="102"/>
      <c r="N319" s="102"/>
      <c r="O319" s="102"/>
      <c r="P319" s="102"/>
      <c r="Q319" s="102"/>
      <c r="R319" s="102"/>
    </row>
    <row r="320" spans="2:18" x14ac:dyDescent="0.2">
      <c r="B320" s="102"/>
      <c r="C320" s="334"/>
      <c r="D320" s="209"/>
      <c r="E320" s="334"/>
      <c r="F320" s="335"/>
      <c r="G320" s="335"/>
      <c r="H320" s="335"/>
      <c r="I320" s="335"/>
      <c r="J320" s="335"/>
      <c r="K320" s="102"/>
      <c r="L320" s="102"/>
      <c r="M320" s="102"/>
      <c r="N320" s="102"/>
      <c r="O320" s="102"/>
      <c r="P320" s="102"/>
      <c r="Q320" s="102"/>
      <c r="R320" s="102"/>
    </row>
    <row r="321" spans="2:18" x14ac:dyDescent="0.2">
      <c r="B321" s="102"/>
      <c r="C321" s="334"/>
      <c r="D321" s="209"/>
      <c r="E321" s="334"/>
      <c r="F321" s="335"/>
      <c r="G321" s="335"/>
      <c r="H321" s="335"/>
      <c r="I321" s="335"/>
      <c r="J321" s="335"/>
      <c r="K321" s="102"/>
      <c r="L321" s="102"/>
      <c r="M321" s="102"/>
      <c r="N321" s="102"/>
      <c r="O321" s="102"/>
      <c r="P321" s="102"/>
      <c r="Q321" s="102"/>
      <c r="R321" s="102"/>
    </row>
    <row r="322" spans="2:18" x14ac:dyDescent="0.2">
      <c r="B322" s="102"/>
      <c r="C322" s="334"/>
      <c r="D322" s="209"/>
      <c r="E322" s="334"/>
      <c r="F322" s="335"/>
      <c r="G322" s="335"/>
      <c r="H322" s="335"/>
      <c r="I322" s="335"/>
      <c r="J322" s="335"/>
      <c r="K322" s="102"/>
      <c r="L322" s="102"/>
      <c r="M322" s="102"/>
      <c r="N322" s="102"/>
      <c r="O322" s="102"/>
      <c r="P322" s="102"/>
      <c r="Q322" s="102"/>
      <c r="R322" s="102"/>
    </row>
    <row r="323" spans="2:18" x14ac:dyDescent="0.2">
      <c r="B323" s="102"/>
      <c r="C323" s="334"/>
      <c r="D323" s="209"/>
      <c r="E323" s="334"/>
      <c r="F323" s="335"/>
      <c r="G323" s="335"/>
      <c r="H323" s="335"/>
      <c r="I323" s="335"/>
      <c r="J323" s="335"/>
      <c r="K323" s="102"/>
      <c r="L323" s="102"/>
      <c r="M323" s="102"/>
      <c r="N323" s="102"/>
      <c r="O323" s="102"/>
      <c r="P323" s="102"/>
      <c r="Q323" s="102"/>
      <c r="R323" s="102"/>
    </row>
    <row r="324" spans="2:18" x14ac:dyDescent="0.2">
      <c r="B324" s="102"/>
      <c r="C324" s="334"/>
      <c r="D324" s="209"/>
      <c r="E324" s="334"/>
      <c r="F324" s="335"/>
      <c r="G324" s="335"/>
      <c r="H324" s="335"/>
      <c r="I324" s="335"/>
      <c r="J324" s="335"/>
      <c r="K324" s="102"/>
      <c r="L324" s="102"/>
      <c r="M324" s="102"/>
      <c r="N324" s="102"/>
      <c r="O324" s="102"/>
      <c r="P324" s="102"/>
      <c r="Q324" s="102"/>
      <c r="R324" s="102"/>
    </row>
    <row r="325" spans="2:18" x14ac:dyDescent="0.2">
      <c r="B325" s="102"/>
      <c r="C325" s="334"/>
      <c r="D325" s="209"/>
      <c r="E325" s="334"/>
      <c r="F325" s="335"/>
      <c r="G325" s="335"/>
      <c r="H325" s="335"/>
      <c r="I325" s="335"/>
      <c r="J325" s="335"/>
      <c r="K325" s="102"/>
      <c r="L325" s="102"/>
      <c r="M325" s="102"/>
      <c r="N325" s="102"/>
      <c r="O325" s="102"/>
      <c r="P325" s="102"/>
      <c r="Q325" s="102"/>
      <c r="R325" s="102"/>
    </row>
    <row r="326" spans="2:18" x14ac:dyDescent="0.2">
      <c r="B326" s="102"/>
      <c r="C326" s="334"/>
      <c r="D326" s="209"/>
      <c r="E326" s="334"/>
      <c r="F326" s="335"/>
      <c r="G326" s="335"/>
      <c r="H326" s="335"/>
      <c r="I326" s="335"/>
      <c r="J326" s="335"/>
      <c r="K326" s="102"/>
      <c r="L326" s="102"/>
      <c r="M326" s="102"/>
      <c r="N326" s="102"/>
      <c r="O326" s="102"/>
      <c r="P326" s="102"/>
      <c r="Q326" s="102"/>
      <c r="R326" s="102"/>
    </row>
    <row r="327" spans="2:18" x14ac:dyDescent="0.2">
      <c r="B327" s="102"/>
      <c r="C327" s="334"/>
      <c r="D327" s="209"/>
      <c r="E327" s="334"/>
      <c r="F327" s="335"/>
      <c r="G327" s="335"/>
      <c r="H327" s="335"/>
      <c r="I327" s="335"/>
      <c r="J327" s="335"/>
      <c r="K327" s="102"/>
      <c r="L327" s="102"/>
      <c r="M327" s="102"/>
      <c r="N327" s="102"/>
      <c r="O327" s="102"/>
      <c r="P327" s="102"/>
      <c r="Q327" s="102"/>
      <c r="R327" s="102"/>
    </row>
    <row r="328" spans="2:18" x14ac:dyDescent="0.2">
      <c r="B328" s="102"/>
      <c r="C328" s="334"/>
      <c r="D328" s="209"/>
      <c r="E328" s="334"/>
      <c r="F328" s="335"/>
      <c r="G328" s="335"/>
      <c r="H328" s="335"/>
      <c r="I328" s="335"/>
      <c r="J328" s="335"/>
      <c r="K328" s="102"/>
      <c r="L328" s="102"/>
      <c r="M328" s="102"/>
      <c r="N328" s="102"/>
      <c r="O328" s="102"/>
      <c r="P328" s="102"/>
      <c r="Q328" s="102"/>
      <c r="R328" s="102"/>
    </row>
    <row r="329" spans="2:18" x14ac:dyDescent="0.2">
      <c r="B329" s="102"/>
      <c r="C329" s="334"/>
      <c r="D329" s="209"/>
      <c r="E329" s="334"/>
      <c r="F329" s="335"/>
      <c r="G329" s="335"/>
      <c r="H329" s="335"/>
      <c r="I329" s="335"/>
      <c r="J329" s="335"/>
      <c r="K329" s="102"/>
      <c r="L329" s="102"/>
      <c r="M329" s="102"/>
      <c r="N329" s="102"/>
      <c r="O329" s="102"/>
      <c r="P329" s="102"/>
      <c r="Q329" s="102"/>
      <c r="R329" s="102"/>
    </row>
    <row r="330" spans="2:18" x14ac:dyDescent="0.2">
      <c r="B330" s="102"/>
      <c r="C330" s="334"/>
      <c r="D330" s="209"/>
      <c r="E330" s="334"/>
      <c r="F330" s="335"/>
      <c r="G330" s="335"/>
      <c r="H330" s="335"/>
      <c r="I330" s="335"/>
      <c r="J330" s="335"/>
      <c r="K330" s="102"/>
      <c r="L330" s="102"/>
      <c r="M330" s="102"/>
      <c r="N330" s="102"/>
      <c r="O330" s="102"/>
      <c r="P330" s="102"/>
      <c r="Q330" s="102"/>
      <c r="R330" s="102"/>
    </row>
    <row r="331" spans="2:18" x14ac:dyDescent="0.2">
      <c r="B331" s="102"/>
      <c r="C331" s="334"/>
      <c r="D331" s="209"/>
      <c r="E331" s="334"/>
      <c r="F331" s="335"/>
      <c r="G331" s="335"/>
      <c r="H331" s="335"/>
      <c r="I331" s="335"/>
      <c r="J331" s="335"/>
      <c r="K331" s="102"/>
      <c r="L331" s="102"/>
      <c r="M331" s="102"/>
      <c r="N331" s="102"/>
      <c r="O331" s="102"/>
      <c r="P331" s="102"/>
      <c r="Q331" s="102"/>
      <c r="R331" s="102"/>
    </row>
    <row r="332" spans="2:18" x14ac:dyDescent="0.2">
      <c r="B332" s="102"/>
      <c r="C332" s="334"/>
      <c r="D332" s="209"/>
      <c r="E332" s="334"/>
      <c r="F332" s="335"/>
      <c r="G332" s="335"/>
      <c r="H332" s="335"/>
      <c r="I332" s="335"/>
      <c r="J332" s="335"/>
      <c r="K332" s="102"/>
      <c r="L332" s="102"/>
      <c r="M332" s="102"/>
      <c r="N332" s="102"/>
      <c r="O332" s="102"/>
      <c r="P332" s="102"/>
      <c r="Q332" s="102"/>
      <c r="R332" s="102"/>
    </row>
    <row r="333" spans="2:18" x14ac:dyDescent="0.2">
      <c r="B333" s="102"/>
      <c r="C333" s="334"/>
      <c r="D333" s="209"/>
      <c r="E333" s="334"/>
      <c r="F333" s="335"/>
      <c r="G333" s="335"/>
      <c r="H333" s="335"/>
      <c r="I333" s="335"/>
      <c r="J333" s="335"/>
      <c r="K333" s="102"/>
      <c r="L333" s="102"/>
      <c r="M333" s="102"/>
      <c r="N333" s="102"/>
      <c r="O333" s="102"/>
      <c r="P333" s="102"/>
      <c r="Q333" s="102"/>
      <c r="R333" s="102"/>
    </row>
    <row r="334" spans="2:18" x14ac:dyDescent="0.2">
      <c r="B334" s="102"/>
      <c r="C334" s="334"/>
      <c r="D334" s="209"/>
      <c r="E334" s="334"/>
      <c r="F334" s="335"/>
      <c r="G334" s="335"/>
      <c r="H334" s="335"/>
      <c r="I334" s="335"/>
      <c r="J334" s="335"/>
      <c r="K334" s="102"/>
      <c r="L334" s="102"/>
      <c r="M334" s="102"/>
      <c r="N334" s="102"/>
      <c r="O334" s="102"/>
      <c r="P334" s="102"/>
      <c r="Q334" s="102"/>
      <c r="R334" s="102"/>
    </row>
    <row r="335" spans="2:18" x14ac:dyDescent="0.2">
      <c r="B335" s="102"/>
      <c r="C335" s="334"/>
      <c r="D335" s="209"/>
      <c r="E335" s="334"/>
      <c r="F335" s="335"/>
      <c r="G335" s="335"/>
      <c r="H335" s="335"/>
      <c r="I335" s="335"/>
      <c r="J335" s="335"/>
      <c r="K335" s="102"/>
      <c r="L335" s="102"/>
      <c r="M335" s="102"/>
      <c r="N335" s="102"/>
      <c r="O335" s="102"/>
      <c r="P335" s="102"/>
      <c r="Q335" s="102"/>
      <c r="R335" s="102"/>
    </row>
    <row r="336" spans="2:18" x14ac:dyDescent="0.2">
      <c r="B336" s="102"/>
      <c r="C336" s="334"/>
      <c r="D336" s="209"/>
      <c r="E336" s="334"/>
      <c r="F336" s="335"/>
      <c r="G336" s="335"/>
      <c r="H336" s="335"/>
      <c r="I336" s="335"/>
      <c r="J336" s="335"/>
      <c r="K336" s="102"/>
      <c r="L336" s="102"/>
      <c r="M336" s="102"/>
      <c r="N336" s="102"/>
      <c r="O336" s="102"/>
      <c r="P336" s="102"/>
      <c r="Q336" s="102"/>
      <c r="R336" s="102"/>
    </row>
    <row r="337" spans="2:18" x14ac:dyDescent="0.2">
      <c r="B337" s="102"/>
      <c r="C337" s="334"/>
      <c r="D337" s="209"/>
      <c r="E337" s="334"/>
      <c r="F337" s="335"/>
      <c r="G337" s="335"/>
      <c r="H337" s="335"/>
      <c r="I337" s="335"/>
      <c r="J337" s="335"/>
      <c r="K337" s="102"/>
      <c r="L337" s="102"/>
      <c r="M337" s="102"/>
      <c r="N337" s="102"/>
      <c r="O337" s="102"/>
      <c r="P337" s="102"/>
      <c r="Q337" s="102"/>
      <c r="R337" s="102"/>
    </row>
    <row r="338" spans="2:18" x14ac:dyDescent="0.2">
      <c r="B338" s="102"/>
      <c r="C338" s="334"/>
      <c r="D338" s="209"/>
      <c r="E338" s="334"/>
      <c r="F338" s="335"/>
      <c r="G338" s="335"/>
      <c r="H338" s="335"/>
      <c r="I338" s="335"/>
      <c r="J338" s="335"/>
      <c r="K338" s="102"/>
      <c r="L338" s="102"/>
      <c r="M338" s="102"/>
      <c r="N338" s="102"/>
      <c r="O338" s="102"/>
      <c r="P338" s="102"/>
      <c r="Q338" s="102"/>
      <c r="R338" s="102"/>
    </row>
    <row r="339" spans="2:18" x14ac:dyDescent="0.2">
      <c r="B339" s="102"/>
      <c r="C339" s="334"/>
      <c r="D339" s="209"/>
      <c r="E339" s="334"/>
      <c r="F339" s="335"/>
      <c r="G339" s="335"/>
      <c r="H339" s="335"/>
      <c r="I339" s="335"/>
      <c r="J339" s="335"/>
      <c r="K339" s="102"/>
      <c r="L339" s="102"/>
      <c r="M339" s="102"/>
      <c r="N339" s="102"/>
      <c r="O339" s="102"/>
      <c r="P339" s="102"/>
      <c r="Q339" s="102"/>
      <c r="R339" s="102"/>
    </row>
    <row r="340" spans="2:18" x14ac:dyDescent="0.2">
      <c r="B340" s="102"/>
      <c r="C340" s="334"/>
      <c r="D340" s="209"/>
      <c r="E340" s="334"/>
      <c r="F340" s="335"/>
      <c r="G340" s="335"/>
      <c r="H340" s="335"/>
      <c r="I340" s="335"/>
      <c r="J340" s="335"/>
      <c r="K340" s="102"/>
      <c r="L340" s="102"/>
      <c r="M340" s="102"/>
      <c r="N340" s="102"/>
      <c r="O340" s="102"/>
      <c r="P340" s="102"/>
      <c r="Q340" s="102"/>
      <c r="R340" s="102"/>
    </row>
    <row r="341" spans="2:18" x14ac:dyDescent="0.2">
      <c r="B341" s="102"/>
      <c r="C341" s="334"/>
      <c r="D341" s="209"/>
      <c r="E341" s="334"/>
      <c r="F341" s="335"/>
      <c r="G341" s="335"/>
      <c r="H341" s="335"/>
      <c r="I341" s="335"/>
      <c r="J341" s="335"/>
      <c r="K341" s="102"/>
      <c r="L341" s="102"/>
      <c r="M341" s="102"/>
      <c r="N341" s="102"/>
      <c r="O341" s="102"/>
      <c r="P341" s="102"/>
      <c r="Q341" s="102"/>
      <c r="R341" s="102"/>
    </row>
    <row r="342" spans="2:18" x14ac:dyDescent="0.2">
      <c r="B342" s="102"/>
      <c r="C342" s="334"/>
      <c r="D342" s="209"/>
      <c r="E342" s="334"/>
      <c r="F342" s="335"/>
      <c r="G342" s="335"/>
      <c r="H342" s="335"/>
      <c r="I342" s="335"/>
      <c r="J342" s="335"/>
      <c r="K342" s="102"/>
      <c r="L342" s="102"/>
      <c r="M342" s="102"/>
      <c r="N342" s="102"/>
      <c r="O342" s="102"/>
      <c r="P342" s="102"/>
      <c r="Q342" s="102"/>
      <c r="R342" s="102"/>
    </row>
    <row r="343" spans="2:18" x14ac:dyDescent="0.2">
      <c r="B343" s="102"/>
      <c r="C343" s="334"/>
      <c r="D343" s="209"/>
      <c r="E343" s="334"/>
      <c r="F343" s="335"/>
      <c r="G343" s="335"/>
      <c r="H343" s="335"/>
      <c r="I343" s="335"/>
      <c r="J343" s="335"/>
      <c r="K343" s="102"/>
      <c r="L343" s="102"/>
      <c r="M343" s="102"/>
      <c r="N343" s="102"/>
      <c r="O343" s="102"/>
      <c r="P343" s="102"/>
      <c r="Q343" s="102"/>
      <c r="R343" s="102"/>
    </row>
    <row r="344" spans="2:18" x14ac:dyDescent="0.2">
      <c r="B344" s="102"/>
      <c r="C344" s="334"/>
      <c r="D344" s="209"/>
      <c r="E344" s="334"/>
      <c r="F344" s="335"/>
      <c r="G344" s="335"/>
      <c r="H344" s="335"/>
      <c r="I344" s="335"/>
      <c r="J344" s="335"/>
      <c r="K344" s="102"/>
      <c r="L344" s="102"/>
      <c r="M344" s="102"/>
      <c r="N344" s="102"/>
      <c r="O344" s="102"/>
      <c r="P344" s="102"/>
      <c r="Q344" s="102"/>
      <c r="R344" s="102"/>
    </row>
    <row r="345" spans="2:18" x14ac:dyDescent="0.2">
      <c r="B345" s="102"/>
      <c r="C345" s="334"/>
      <c r="D345" s="209"/>
      <c r="E345" s="334"/>
      <c r="F345" s="335"/>
      <c r="G345" s="335"/>
      <c r="H345" s="335"/>
      <c r="I345" s="335"/>
      <c r="J345" s="335"/>
      <c r="K345" s="102"/>
      <c r="L345" s="102"/>
      <c r="M345" s="102"/>
      <c r="N345" s="102"/>
      <c r="O345" s="102"/>
      <c r="P345" s="102"/>
      <c r="Q345" s="102"/>
      <c r="R345" s="102"/>
    </row>
    <row r="346" spans="2:18" x14ac:dyDescent="0.2">
      <c r="B346" s="102"/>
      <c r="C346" s="334"/>
      <c r="D346" s="209"/>
      <c r="E346" s="334"/>
      <c r="F346" s="335"/>
      <c r="G346" s="335"/>
      <c r="H346" s="335"/>
      <c r="I346" s="335"/>
      <c r="J346" s="335"/>
      <c r="K346" s="102"/>
      <c r="L346" s="102"/>
      <c r="M346" s="102"/>
      <c r="N346" s="102"/>
      <c r="O346" s="102"/>
      <c r="P346" s="102"/>
      <c r="Q346" s="102"/>
      <c r="R346" s="102"/>
    </row>
    <row r="347" spans="2:18" x14ac:dyDescent="0.2">
      <c r="B347" s="102"/>
      <c r="C347" s="334"/>
      <c r="D347" s="209"/>
      <c r="E347" s="334"/>
      <c r="F347" s="335"/>
      <c r="G347" s="335"/>
      <c r="H347" s="335"/>
      <c r="I347" s="335"/>
      <c r="J347" s="335"/>
      <c r="K347" s="102"/>
      <c r="L347" s="102"/>
      <c r="M347" s="102"/>
      <c r="N347" s="102"/>
      <c r="O347" s="102"/>
      <c r="P347" s="102"/>
      <c r="Q347" s="102"/>
      <c r="R347" s="102"/>
    </row>
    <row r="348" spans="2:18" x14ac:dyDescent="0.2">
      <c r="B348" s="102"/>
      <c r="C348" s="334"/>
      <c r="D348" s="209"/>
      <c r="E348" s="334"/>
      <c r="F348" s="335"/>
      <c r="G348" s="335"/>
      <c r="H348" s="335"/>
      <c r="I348" s="335"/>
      <c r="J348" s="335"/>
      <c r="K348" s="102"/>
      <c r="L348" s="102"/>
      <c r="M348" s="102"/>
      <c r="N348" s="102"/>
      <c r="O348" s="102"/>
      <c r="P348" s="102"/>
      <c r="Q348" s="102"/>
      <c r="R348" s="102"/>
    </row>
    <row r="349" spans="2:18" x14ac:dyDescent="0.2">
      <c r="B349" s="102"/>
      <c r="C349" s="334"/>
      <c r="D349" s="209"/>
      <c r="E349" s="334"/>
      <c r="F349" s="335"/>
      <c r="G349" s="335"/>
      <c r="H349" s="335"/>
      <c r="I349" s="335"/>
      <c r="J349" s="335"/>
      <c r="K349" s="102"/>
      <c r="L349" s="102"/>
      <c r="M349" s="102"/>
      <c r="N349" s="102"/>
      <c r="O349" s="102"/>
      <c r="P349" s="102"/>
      <c r="Q349" s="102"/>
      <c r="R349" s="102"/>
    </row>
    <row r="350" spans="2:18" x14ac:dyDescent="0.2">
      <c r="B350" s="102"/>
      <c r="C350" s="334"/>
      <c r="D350" s="209"/>
      <c r="E350" s="334"/>
      <c r="F350" s="335"/>
      <c r="G350" s="335"/>
      <c r="H350" s="335"/>
      <c r="I350" s="335"/>
      <c r="J350" s="335"/>
      <c r="K350" s="102"/>
      <c r="L350" s="102"/>
      <c r="M350" s="102"/>
      <c r="N350" s="102"/>
      <c r="O350" s="102"/>
      <c r="P350" s="102"/>
      <c r="Q350" s="102"/>
      <c r="R350" s="102"/>
    </row>
    <row r="351" spans="2:18" x14ac:dyDescent="0.2">
      <c r="B351" s="102"/>
      <c r="C351" s="334"/>
      <c r="D351" s="209"/>
      <c r="E351" s="334"/>
      <c r="F351" s="335"/>
      <c r="G351" s="335"/>
      <c r="H351" s="335"/>
      <c r="I351" s="335"/>
      <c r="J351" s="335"/>
      <c r="K351" s="102"/>
      <c r="L351" s="102"/>
      <c r="M351" s="102"/>
      <c r="N351" s="102"/>
      <c r="O351" s="102"/>
      <c r="P351" s="102"/>
      <c r="Q351" s="102"/>
      <c r="R351" s="102"/>
    </row>
    <row r="352" spans="2:18" x14ac:dyDescent="0.2">
      <c r="B352" s="102"/>
      <c r="C352" s="334"/>
      <c r="D352" s="209"/>
      <c r="E352" s="334"/>
      <c r="F352" s="335"/>
      <c r="G352" s="335"/>
      <c r="H352" s="335"/>
      <c r="I352" s="335"/>
      <c r="J352" s="335"/>
      <c r="K352" s="102"/>
      <c r="L352" s="102"/>
      <c r="M352" s="102"/>
      <c r="N352" s="102"/>
      <c r="O352" s="102"/>
      <c r="P352" s="102"/>
      <c r="Q352" s="102"/>
      <c r="R352" s="102"/>
    </row>
    <row r="353" spans="2:18" x14ac:dyDescent="0.2">
      <c r="B353" s="102"/>
      <c r="C353" s="334"/>
      <c r="D353" s="209"/>
      <c r="E353" s="334"/>
      <c r="F353" s="335"/>
      <c r="G353" s="335"/>
      <c r="H353" s="335"/>
      <c r="I353" s="335"/>
      <c r="J353" s="335"/>
      <c r="K353" s="102"/>
      <c r="L353" s="102"/>
      <c r="M353" s="102"/>
      <c r="N353" s="102"/>
      <c r="O353" s="102"/>
      <c r="P353" s="102"/>
      <c r="Q353" s="102"/>
      <c r="R353" s="102"/>
    </row>
    <row r="354" spans="2:18" x14ac:dyDescent="0.2">
      <c r="B354" s="102"/>
      <c r="C354" s="334"/>
      <c r="D354" s="209"/>
      <c r="E354" s="334"/>
      <c r="F354" s="335"/>
      <c r="G354" s="335"/>
      <c r="H354" s="335"/>
      <c r="I354" s="335"/>
      <c r="J354" s="335"/>
      <c r="K354" s="102"/>
      <c r="L354" s="102"/>
      <c r="M354" s="102"/>
      <c r="N354" s="102"/>
      <c r="O354" s="102"/>
      <c r="P354" s="102"/>
      <c r="Q354" s="102"/>
      <c r="R354" s="102"/>
    </row>
    <row r="355" spans="2:18" x14ac:dyDescent="0.2">
      <c r="B355" s="102"/>
      <c r="C355" s="334"/>
      <c r="D355" s="209"/>
      <c r="E355" s="334"/>
      <c r="F355" s="335"/>
      <c r="G355" s="335"/>
      <c r="H355" s="335"/>
      <c r="I355" s="335"/>
      <c r="J355" s="335"/>
      <c r="K355" s="102"/>
      <c r="L355" s="102"/>
      <c r="M355" s="102"/>
      <c r="N355" s="102"/>
      <c r="O355" s="102"/>
      <c r="P355" s="102"/>
      <c r="Q355" s="102"/>
      <c r="R355" s="102"/>
    </row>
    <row r="356" spans="2:18" x14ac:dyDescent="0.2">
      <c r="B356" s="102"/>
      <c r="C356" s="334"/>
      <c r="D356" s="209"/>
      <c r="E356" s="334"/>
      <c r="F356" s="335"/>
      <c r="G356" s="335"/>
      <c r="H356" s="335"/>
      <c r="I356" s="335"/>
      <c r="J356" s="335"/>
      <c r="K356" s="102"/>
      <c r="L356" s="102"/>
      <c r="M356" s="102"/>
      <c r="N356" s="102"/>
      <c r="O356" s="102"/>
      <c r="P356" s="102"/>
      <c r="Q356" s="102"/>
      <c r="R356" s="102"/>
    </row>
    <row r="357" spans="2:18" x14ac:dyDescent="0.2">
      <c r="B357" s="102"/>
      <c r="C357" s="334"/>
      <c r="D357" s="209"/>
      <c r="E357" s="334"/>
      <c r="F357" s="335"/>
      <c r="G357" s="335"/>
      <c r="H357" s="335"/>
      <c r="I357" s="335"/>
      <c r="J357" s="335"/>
      <c r="K357" s="102"/>
      <c r="L357" s="102"/>
      <c r="M357" s="102"/>
      <c r="N357" s="102"/>
      <c r="O357" s="102"/>
      <c r="P357" s="102"/>
      <c r="Q357" s="102"/>
      <c r="R357" s="102"/>
    </row>
    <row r="358" spans="2:18" x14ac:dyDescent="0.2">
      <c r="B358" s="102"/>
      <c r="C358" s="334"/>
      <c r="D358" s="209"/>
      <c r="E358" s="334"/>
      <c r="F358" s="335"/>
      <c r="G358" s="335"/>
      <c r="H358" s="335"/>
      <c r="I358" s="335"/>
      <c r="J358" s="335"/>
      <c r="K358" s="102"/>
      <c r="L358" s="102"/>
      <c r="M358" s="102"/>
      <c r="N358" s="102"/>
      <c r="O358" s="102"/>
      <c r="P358" s="102"/>
      <c r="Q358" s="102"/>
      <c r="R358" s="102"/>
    </row>
    <row r="359" spans="2:18" x14ac:dyDescent="0.2">
      <c r="B359" s="102"/>
      <c r="C359" s="334"/>
      <c r="D359" s="209"/>
      <c r="E359" s="334"/>
      <c r="F359" s="335"/>
      <c r="G359" s="335"/>
      <c r="H359" s="335"/>
      <c r="I359" s="335"/>
      <c r="J359" s="335"/>
      <c r="K359" s="102"/>
      <c r="L359" s="102"/>
      <c r="M359" s="102"/>
      <c r="N359" s="102"/>
      <c r="O359" s="102"/>
      <c r="P359" s="102"/>
      <c r="Q359" s="102"/>
      <c r="R359" s="102"/>
    </row>
    <row r="360" spans="2:18" x14ac:dyDescent="0.2">
      <c r="B360" s="102"/>
      <c r="C360" s="334"/>
      <c r="D360" s="209"/>
      <c r="E360" s="334"/>
      <c r="F360" s="335"/>
      <c r="G360" s="335"/>
      <c r="H360" s="335"/>
      <c r="I360" s="335"/>
      <c r="J360" s="335"/>
      <c r="K360" s="102"/>
      <c r="L360" s="102"/>
      <c r="M360" s="102"/>
      <c r="N360" s="102"/>
      <c r="O360" s="102"/>
      <c r="P360" s="102"/>
      <c r="Q360" s="102"/>
      <c r="R360" s="102"/>
    </row>
    <row r="361" spans="2:18" x14ac:dyDescent="0.2">
      <c r="B361" s="102"/>
      <c r="C361" s="334"/>
      <c r="D361" s="209"/>
      <c r="E361" s="334"/>
      <c r="F361" s="335"/>
      <c r="G361" s="335"/>
      <c r="H361" s="335"/>
      <c r="I361" s="335"/>
      <c r="J361" s="335"/>
      <c r="K361" s="102"/>
      <c r="L361" s="102"/>
      <c r="M361" s="102"/>
      <c r="N361" s="102"/>
      <c r="O361" s="102"/>
      <c r="P361" s="102"/>
      <c r="Q361" s="102"/>
      <c r="R361" s="102"/>
    </row>
    <row r="362" spans="2:18" x14ac:dyDescent="0.2">
      <c r="B362" s="102"/>
      <c r="C362" s="334"/>
      <c r="D362" s="209"/>
      <c r="E362" s="334"/>
      <c r="F362" s="335"/>
      <c r="G362" s="335"/>
      <c r="H362" s="335"/>
      <c r="I362" s="335"/>
      <c r="J362" s="335"/>
      <c r="K362" s="102"/>
      <c r="L362" s="102"/>
      <c r="M362" s="102"/>
      <c r="N362" s="102"/>
      <c r="O362" s="102"/>
      <c r="P362" s="102"/>
      <c r="Q362" s="102"/>
      <c r="R362" s="102"/>
    </row>
    <row r="363" spans="2:18" x14ac:dyDescent="0.2">
      <c r="B363" s="102"/>
      <c r="C363" s="334"/>
      <c r="D363" s="209"/>
      <c r="E363" s="334"/>
      <c r="F363" s="335"/>
      <c r="G363" s="335"/>
      <c r="H363" s="335"/>
      <c r="I363" s="335"/>
      <c r="J363" s="335"/>
      <c r="K363" s="102"/>
      <c r="L363" s="102"/>
      <c r="M363" s="102"/>
      <c r="N363" s="102"/>
      <c r="O363" s="102"/>
      <c r="P363" s="102"/>
      <c r="Q363" s="102"/>
      <c r="R363" s="102"/>
    </row>
    <row r="364" spans="2:18" x14ac:dyDescent="0.2">
      <c r="B364" s="102"/>
      <c r="C364" s="334"/>
      <c r="D364" s="209"/>
      <c r="E364" s="334"/>
      <c r="F364" s="335"/>
      <c r="G364" s="335"/>
      <c r="H364" s="335"/>
      <c r="I364" s="335"/>
      <c r="J364" s="335"/>
      <c r="K364" s="102"/>
      <c r="L364" s="102"/>
      <c r="M364" s="102"/>
      <c r="N364" s="102"/>
      <c r="O364" s="102"/>
      <c r="P364" s="102"/>
      <c r="Q364" s="102"/>
      <c r="R364" s="102"/>
    </row>
    <row r="365" spans="2:18" x14ac:dyDescent="0.2">
      <c r="B365" s="102"/>
      <c r="C365" s="334"/>
      <c r="D365" s="209"/>
      <c r="E365" s="334"/>
      <c r="F365" s="335"/>
      <c r="G365" s="335"/>
      <c r="H365" s="335"/>
      <c r="I365" s="335"/>
      <c r="J365" s="335"/>
      <c r="K365" s="102"/>
      <c r="L365" s="102"/>
      <c r="M365" s="102"/>
      <c r="N365" s="102"/>
      <c r="O365" s="102"/>
      <c r="P365" s="102"/>
      <c r="Q365" s="102"/>
      <c r="R365" s="102"/>
    </row>
    <row r="366" spans="2:18" x14ac:dyDescent="0.2">
      <c r="B366" s="102"/>
      <c r="C366" s="334"/>
      <c r="D366" s="209"/>
      <c r="E366" s="334"/>
      <c r="F366" s="335"/>
      <c r="G366" s="335"/>
      <c r="H366" s="335"/>
      <c r="I366" s="335"/>
      <c r="J366" s="335"/>
      <c r="K366" s="102"/>
      <c r="L366" s="102"/>
      <c r="M366" s="102"/>
      <c r="N366" s="102"/>
      <c r="O366" s="102"/>
      <c r="P366" s="102"/>
      <c r="Q366" s="102"/>
      <c r="R366" s="102"/>
    </row>
    <row r="367" spans="2:18" x14ac:dyDescent="0.2">
      <c r="B367" s="102"/>
      <c r="C367" s="334"/>
      <c r="D367" s="209"/>
      <c r="E367" s="334"/>
      <c r="F367" s="335"/>
      <c r="G367" s="335"/>
      <c r="H367" s="335"/>
      <c r="I367" s="335"/>
      <c r="J367" s="335"/>
      <c r="K367" s="102"/>
      <c r="L367" s="102"/>
      <c r="M367" s="102"/>
      <c r="N367" s="102"/>
      <c r="O367" s="102"/>
      <c r="P367" s="102"/>
      <c r="Q367" s="102"/>
      <c r="R367" s="102"/>
    </row>
    <row r="368" spans="2:18" x14ac:dyDescent="0.2">
      <c r="B368" s="102"/>
      <c r="C368" s="334"/>
      <c r="D368" s="209"/>
      <c r="E368" s="334"/>
      <c r="F368" s="335"/>
      <c r="G368" s="335"/>
      <c r="H368" s="335"/>
      <c r="I368" s="335"/>
      <c r="J368" s="335"/>
      <c r="K368" s="102"/>
      <c r="L368" s="102"/>
      <c r="M368" s="102"/>
      <c r="N368" s="102"/>
      <c r="O368" s="102"/>
      <c r="P368" s="102"/>
      <c r="Q368" s="102"/>
      <c r="R368" s="102"/>
    </row>
    <row r="369" spans="2:18" x14ac:dyDescent="0.2">
      <c r="B369" s="102"/>
      <c r="C369" s="334"/>
      <c r="D369" s="209"/>
      <c r="E369" s="334"/>
      <c r="F369" s="335"/>
      <c r="G369" s="335"/>
      <c r="H369" s="335"/>
      <c r="I369" s="335"/>
      <c r="J369" s="335"/>
      <c r="K369" s="102"/>
      <c r="L369" s="102"/>
      <c r="M369" s="102"/>
      <c r="N369" s="102"/>
      <c r="O369" s="102"/>
      <c r="P369" s="102"/>
      <c r="Q369" s="102"/>
      <c r="R369" s="102"/>
    </row>
    <row r="370" spans="2:18" x14ac:dyDescent="0.2">
      <c r="B370" s="102"/>
      <c r="C370" s="334"/>
      <c r="D370" s="209"/>
      <c r="E370" s="334"/>
      <c r="F370" s="335"/>
      <c r="G370" s="335"/>
      <c r="H370" s="335"/>
      <c r="I370" s="335"/>
      <c r="J370" s="335"/>
      <c r="K370" s="102"/>
      <c r="L370" s="102"/>
      <c r="M370" s="102"/>
      <c r="N370" s="102"/>
      <c r="O370" s="102"/>
      <c r="P370" s="102"/>
      <c r="Q370" s="102"/>
      <c r="R370" s="102"/>
    </row>
    <row r="371" spans="2:18" x14ac:dyDescent="0.2">
      <c r="B371" s="102"/>
      <c r="C371" s="334"/>
      <c r="D371" s="209"/>
      <c r="E371" s="334"/>
      <c r="F371" s="335"/>
      <c r="G371" s="335"/>
      <c r="H371" s="335"/>
      <c r="I371" s="335"/>
      <c r="J371" s="335"/>
      <c r="K371" s="102"/>
      <c r="L371" s="102"/>
      <c r="M371" s="102"/>
      <c r="N371" s="102"/>
      <c r="O371" s="102"/>
      <c r="P371" s="102"/>
      <c r="Q371" s="102"/>
      <c r="R371" s="102"/>
    </row>
    <row r="372" spans="2:18" x14ac:dyDescent="0.2">
      <c r="B372" s="102"/>
      <c r="C372" s="334"/>
      <c r="D372" s="209"/>
      <c r="E372" s="334"/>
      <c r="F372" s="335"/>
      <c r="G372" s="335"/>
      <c r="H372" s="335"/>
      <c r="I372" s="335"/>
      <c r="J372" s="335"/>
      <c r="K372" s="102"/>
      <c r="L372" s="102"/>
      <c r="M372" s="102"/>
      <c r="N372" s="102"/>
      <c r="O372" s="102"/>
      <c r="P372" s="102"/>
      <c r="Q372" s="102"/>
      <c r="R372" s="102"/>
    </row>
    <row r="373" spans="2:18" x14ac:dyDescent="0.2">
      <c r="B373" s="102"/>
      <c r="C373" s="334"/>
      <c r="D373" s="209"/>
      <c r="E373" s="334"/>
      <c r="F373" s="335"/>
      <c r="G373" s="335"/>
      <c r="H373" s="335"/>
      <c r="I373" s="335"/>
      <c r="J373" s="335"/>
      <c r="K373" s="102"/>
      <c r="L373" s="102"/>
      <c r="M373" s="102"/>
      <c r="N373" s="102"/>
      <c r="O373" s="102"/>
      <c r="P373" s="102"/>
      <c r="Q373" s="102"/>
      <c r="R373" s="102"/>
    </row>
    <row r="374" spans="2:18" x14ac:dyDescent="0.2">
      <c r="B374" s="102"/>
      <c r="C374" s="334"/>
      <c r="D374" s="209"/>
      <c r="E374" s="334"/>
      <c r="F374" s="335"/>
      <c r="G374" s="335"/>
      <c r="H374" s="335"/>
      <c r="I374" s="335"/>
      <c r="J374" s="335"/>
      <c r="K374" s="102"/>
      <c r="L374" s="102"/>
      <c r="M374" s="102"/>
      <c r="N374" s="102"/>
      <c r="O374" s="102"/>
      <c r="P374" s="102"/>
      <c r="Q374" s="102"/>
      <c r="R374" s="102"/>
    </row>
    <row r="375" spans="2:18" x14ac:dyDescent="0.2">
      <c r="B375" s="102"/>
      <c r="C375" s="334"/>
      <c r="D375" s="209"/>
      <c r="E375" s="334"/>
      <c r="F375" s="335"/>
      <c r="G375" s="335"/>
      <c r="H375" s="335"/>
      <c r="I375" s="335"/>
      <c r="J375" s="335"/>
      <c r="K375" s="102"/>
      <c r="L375" s="102"/>
      <c r="M375" s="102"/>
      <c r="N375" s="102"/>
      <c r="O375" s="102"/>
      <c r="P375" s="102"/>
      <c r="Q375" s="102"/>
      <c r="R375" s="102"/>
    </row>
    <row r="376" spans="2:18" x14ac:dyDescent="0.2">
      <c r="B376" s="102"/>
      <c r="C376" s="334"/>
      <c r="D376" s="209"/>
      <c r="E376" s="334"/>
      <c r="F376" s="335"/>
      <c r="G376" s="335"/>
      <c r="H376" s="335"/>
      <c r="I376" s="335"/>
      <c r="J376" s="335"/>
      <c r="K376" s="102"/>
      <c r="L376" s="102"/>
      <c r="M376" s="102"/>
      <c r="N376" s="102"/>
      <c r="O376" s="102"/>
      <c r="P376" s="102"/>
      <c r="Q376" s="102"/>
      <c r="R376" s="102"/>
    </row>
    <row r="377" spans="2:18" x14ac:dyDescent="0.2">
      <c r="B377" s="102"/>
      <c r="C377" s="334"/>
      <c r="D377" s="209"/>
      <c r="E377" s="334"/>
      <c r="F377" s="335"/>
      <c r="G377" s="335"/>
      <c r="H377" s="335"/>
      <c r="I377" s="335"/>
      <c r="J377" s="335"/>
      <c r="K377" s="102"/>
      <c r="L377" s="102"/>
      <c r="M377" s="102"/>
      <c r="N377" s="102"/>
      <c r="O377" s="102"/>
      <c r="P377" s="102"/>
      <c r="Q377" s="102"/>
      <c r="R377" s="102"/>
    </row>
    <row r="378" spans="2:18" x14ac:dyDescent="0.2">
      <c r="B378" s="102"/>
      <c r="C378" s="334"/>
      <c r="D378" s="209"/>
      <c r="E378" s="334"/>
      <c r="F378" s="335"/>
      <c r="G378" s="335"/>
      <c r="H378" s="335"/>
      <c r="I378" s="335"/>
      <c r="J378" s="335"/>
      <c r="K378" s="102"/>
      <c r="L378" s="102"/>
      <c r="M378" s="102"/>
      <c r="N378" s="102"/>
      <c r="O378" s="102"/>
      <c r="P378" s="102"/>
      <c r="Q378" s="102"/>
      <c r="R378" s="102"/>
    </row>
    <row r="379" spans="2:18" x14ac:dyDescent="0.2">
      <c r="B379" s="102"/>
      <c r="C379" s="334"/>
      <c r="D379" s="209"/>
      <c r="E379" s="334"/>
      <c r="F379" s="335"/>
      <c r="G379" s="335"/>
      <c r="H379" s="335"/>
      <c r="I379" s="335"/>
      <c r="J379" s="335"/>
      <c r="K379" s="102"/>
      <c r="L379" s="102"/>
      <c r="M379" s="102"/>
      <c r="N379" s="102"/>
      <c r="O379" s="102"/>
      <c r="P379" s="102"/>
      <c r="Q379" s="102"/>
      <c r="R379" s="102"/>
    </row>
    <row r="380" spans="2:18" x14ac:dyDescent="0.2">
      <c r="B380" s="102"/>
      <c r="C380" s="334"/>
      <c r="D380" s="209"/>
      <c r="E380" s="334"/>
      <c r="F380" s="335"/>
      <c r="G380" s="335"/>
      <c r="H380" s="335"/>
      <c r="I380" s="335"/>
      <c r="J380" s="335"/>
      <c r="K380" s="102"/>
      <c r="L380" s="102"/>
      <c r="M380" s="102"/>
      <c r="N380" s="102"/>
      <c r="O380" s="102"/>
      <c r="P380" s="102"/>
      <c r="Q380" s="102"/>
      <c r="R380" s="102"/>
    </row>
    <row r="381" spans="2:18" x14ac:dyDescent="0.2">
      <c r="B381" s="102"/>
      <c r="C381" s="334"/>
      <c r="D381" s="209"/>
      <c r="E381" s="334"/>
      <c r="F381" s="335"/>
      <c r="G381" s="335"/>
      <c r="H381" s="335"/>
      <c r="I381" s="335"/>
      <c r="J381" s="335"/>
      <c r="K381" s="102"/>
      <c r="L381" s="102"/>
      <c r="M381" s="102"/>
      <c r="N381" s="102"/>
      <c r="O381" s="102"/>
      <c r="P381" s="102"/>
      <c r="Q381" s="102"/>
      <c r="R381" s="102"/>
    </row>
    <row r="382" spans="2:18" x14ac:dyDescent="0.2">
      <c r="B382" s="102"/>
      <c r="C382" s="334"/>
      <c r="D382" s="209"/>
      <c r="E382" s="334"/>
      <c r="F382" s="335"/>
      <c r="G382" s="335"/>
      <c r="H382" s="335"/>
      <c r="I382" s="335"/>
      <c r="J382" s="335"/>
      <c r="K382" s="102"/>
      <c r="L382" s="102"/>
      <c r="M382" s="102"/>
      <c r="N382" s="102"/>
      <c r="O382" s="102"/>
      <c r="P382" s="102"/>
      <c r="Q382" s="102"/>
      <c r="R382" s="102"/>
    </row>
    <row r="383" spans="2:18" x14ac:dyDescent="0.2">
      <c r="B383" s="102"/>
      <c r="C383" s="334"/>
      <c r="D383" s="209"/>
      <c r="E383" s="334"/>
      <c r="F383" s="335"/>
      <c r="G383" s="335"/>
      <c r="H383" s="335"/>
      <c r="I383" s="335"/>
      <c r="J383" s="335"/>
      <c r="K383" s="102"/>
      <c r="L383" s="102"/>
      <c r="M383" s="102"/>
      <c r="N383" s="102"/>
      <c r="O383" s="102"/>
      <c r="P383" s="102"/>
      <c r="Q383" s="102"/>
      <c r="R383" s="102"/>
    </row>
    <row r="384" spans="2:18" x14ac:dyDescent="0.2">
      <c r="B384" s="102"/>
      <c r="C384" s="334"/>
      <c r="D384" s="209"/>
      <c r="E384" s="334"/>
      <c r="F384" s="335"/>
      <c r="G384" s="335"/>
      <c r="H384" s="335"/>
      <c r="I384" s="335"/>
      <c r="J384" s="335"/>
      <c r="K384" s="102"/>
      <c r="L384" s="102"/>
      <c r="M384" s="102"/>
      <c r="N384" s="102"/>
      <c r="O384" s="102"/>
      <c r="P384" s="102"/>
      <c r="Q384" s="102"/>
      <c r="R384" s="102"/>
    </row>
    <row r="385" spans="2:18" x14ac:dyDescent="0.2">
      <c r="B385" s="102"/>
      <c r="C385" s="334"/>
      <c r="D385" s="209"/>
      <c r="E385" s="334"/>
      <c r="F385" s="335"/>
      <c r="G385" s="335"/>
      <c r="H385" s="335"/>
      <c r="I385" s="335"/>
      <c r="J385" s="335"/>
      <c r="K385" s="102"/>
      <c r="L385" s="102"/>
      <c r="M385" s="102"/>
      <c r="N385" s="102"/>
      <c r="O385" s="102"/>
      <c r="P385" s="102"/>
      <c r="Q385" s="102"/>
      <c r="R385" s="102"/>
    </row>
    <row r="386" spans="2:18" x14ac:dyDescent="0.2">
      <c r="B386" s="102"/>
      <c r="C386" s="334"/>
      <c r="D386" s="209"/>
      <c r="E386" s="334"/>
      <c r="F386" s="335"/>
      <c r="G386" s="335"/>
      <c r="H386" s="335"/>
      <c r="I386" s="335"/>
      <c r="J386" s="335"/>
      <c r="K386" s="102"/>
      <c r="L386" s="102"/>
      <c r="M386" s="102"/>
      <c r="N386" s="102"/>
      <c r="O386" s="102"/>
      <c r="P386" s="102"/>
      <c r="Q386" s="102"/>
      <c r="R386" s="102"/>
    </row>
    <row r="387" spans="2:18" x14ac:dyDescent="0.2">
      <c r="B387" s="102"/>
      <c r="C387" s="334"/>
      <c r="D387" s="209"/>
      <c r="E387" s="334"/>
      <c r="F387" s="335"/>
      <c r="G387" s="335"/>
      <c r="H387" s="335"/>
      <c r="I387" s="335"/>
      <c r="J387" s="335"/>
      <c r="K387" s="102"/>
      <c r="L387" s="102"/>
      <c r="M387" s="102"/>
      <c r="N387" s="102"/>
      <c r="O387" s="102"/>
      <c r="P387" s="102"/>
      <c r="Q387" s="102"/>
      <c r="R387" s="102"/>
    </row>
    <row r="388" spans="2:18" x14ac:dyDescent="0.2">
      <c r="B388" s="102"/>
      <c r="C388" s="334"/>
      <c r="D388" s="209"/>
      <c r="E388" s="334"/>
      <c r="F388" s="335"/>
      <c r="G388" s="335"/>
      <c r="H388" s="335"/>
      <c r="I388" s="335"/>
      <c r="J388" s="335"/>
      <c r="K388" s="102"/>
      <c r="L388" s="102"/>
      <c r="M388" s="102"/>
      <c r="N388" s="102"/>
      <c r="O388" s="102"/>
      <c r="P388" s="102"/>
      <c r="Q388" s="102"/>
      <c r="R388" s="102"/>
    </row>
    <row r="389" spans="2:18" x14ac:dyDescent="0.2">
      <c r="B389" s="102"/>
      <c r="C389" s="334"/>
      <c r="D389" s="209"/>
      <c r="E389" s="334"/>
      <c r="F389" s="335"/>
      <c r="G389" s="335"/>
      <c r="H389" s="335"/>
      <c r="I389" s="335"/>
      <c r="J389" s="335"/>
      <c r="K389" s="102"/>
      <c r="L389" s="102"/>
      <c r="M389" s="102"/>
      <c r="N389" s="102"/>
      <c r="O389" s="102"/>
      <c r="P389" s="102"/>
      <c r="Q389" s="102"/>
      <c r="R389" s="102"/>
    </row>
    <row r="390" spans="2:18" x14ac:dyDescent="0.2">
      <c r="B390" s="102"/>
      <c r="C390" s="334"/>
      <c r="D390" s="209"/>
      <c r="E390" s="334"/>
      <c r="F390" s="335"/>
      <c r="G390" s="335"/>
      <c r="H390" s="335"/>
      <c r="I390" s="335"/>
      <c r="J390" s="335"/>
      <c r="K390" s="102"/>
      <c r="L390" s="102"/>
      <c r="M390" s="102"/>
      <c r="N390" s="102"/>
      <c r="O390" s="102"/>
      <c r="P390" s="102"/>
      <c r="Q390" s="102"/>
      <c r="R390" s="102"/>
    </row>
    <row r="391" spans="2:18" x14ac:dyDescent="0.2">
      <c r="B391" s="102"/>
      <c r="C391" s="334"/>
      <c r="D391" s="209"/>
      <c r="E391" s="334"/>
      <c r="F391" s="335"/>
      <c r="G391" s="335"/>
      <c r="H391" s="335"/>
      <c r="I391" s="335"/>
      <c r="J391" s="335"/>
      <c r="K391" s="102"/>
      <c r="L391" s="102"/>
      <c r="M391" s="102"/>
      <c r="N391" s="102"/>
      <c r="O391" s="102"/>
      <c r="P391" s="102"/>
      <c r="Q391" s="102"/>
      <c r="R391" s="102"/>
    </row>
    <row r="392" spans="2:18" x14ac:dyDescent="0.2">
      <c r="B392" s="102"/>
      <c r="C392" s="334"/>
      <c r="D392" s="209"/>
      <c r="E392" s="334"/>
      <c r="F392" s="335"/>
      <c r="G392" s="335"/>
      <c r="H392" s="335"/>
      <c r="I392" s="335"/>
      <c r="J392" s="335"/>
      <c r="K392" s="102"/>
      <c r="L392" s="102"/>
      <c r="M392" s="102"/>
      <c r="N392" s="102"/>
      <c r="O392" s="102"/>
      <c r="P392" s="102"/>
      <c r="Q392" s="102"/>
      <c r="R392" s="102"/>
    </row>
    <row r="393" spans="2:18" x14ac:dyDescent="0.2">
      <c r="B393" s="102"/>
      <c r="C393" s="334"/>
      <c r="D393" s="209"/>
      <c r="E393" s="334"/>
      <c r="F393" s="335"/>
      <c r="G393" s="335"/>
      <c r="H393" s="335"/>
      <c r="I393" s="335"/>
      <c r="J393" s="335"/>
      <c r="K393" s="102"/>
      <c r="L393" s="102"/>
      <c r="M393" s="102"/>
      <c r="N393" s="102"/>
      <c r="O393" s="102"/>
      <c r="P393" s="102"/>
      <c r="Q393" s="102"/>
      <c r="R393" s="102"/>
    </row>
    <row r="394" spans="2:18" x14ac:dyDescent="0.2">
      <c r="B394" s="102"/>
      <c r="C394" s="334"/>
      <c r="D394" s="209"/>
      <c r="E394" s="334"/>
      <c r="F394" s="335"/>
      <c r="G394" s="335"/>
      <c r="H394" s="335"/>
      <c r="I394" s="335"/>
      <c r="J394" s="335"/>
      <c r="K394" s="102"/>
      <c r="L394" s="102"/>
      <c r="M394" s="102"/>
      <c r="N394" s="102"/>
      <c r="O394" s="102"/>
      <c r="P394" s="102"/>
      <c r="Q394" s="102"/>
      <c r="R394" s="102"/>
    </row>
    <row r="395" spans="2:18" x14ac:dyDescent="0.2">
      <c r="B395" s="102"/>
      <c r="C395" s="334"/>
      <c r="D395" s="209"/>
      <c r="E395" s="334"/>
      <c r="F395" s="335"/>
      <c r="G395" s="335"/>
      <c r="H395" s="335"/>
      <c r="I395" s="335"/>
      <c r="J395" s="335"/>
      <c r="K395" s="102"/>
      <c r="L395" s="102"/>
      <c r="M395" s="102"/>
      <c r="N395" s="102"/>
      <c r="O395" s="102"/>
      <c r="P395" s="102"/>
      <c r="Q395" s="102"/>
      <c r="R395" s="102"/>
    </row>
    <row r="396" spans="2:18" x14ac:dyDescent="0.2">
      <c r="B396" s="102"/>
      <c r="C396" s="334"/>
      <c r="D396" s="209"/>
      <c r="E396" s="334"/>
      <c r="F396" s="335"/>
      <c r="G396" s="335"/>
      <c r="H396" s="335"/>
      <c r="I396" s="335"/>
      <c r="J396" s="335"/>
      <c r="K396" s="102"/>
      <c r="L396" s="102"/>
      <c r="M396" s="102"/>
      <c r="N396" s="102"/>
      <c r="O396" s="102"/>
      <c r="P396" s="102"/>
      <c r="Q396" s="102"/>
      <c r="R396" s="102"/>
    </row>
    <row r="397" spans="2:18" x14ac:dyDescent="0.2">
      <c r="B397" s="102"/>
      <c r="C397" s="334"/>
      <c r="D397" s="209"/>
      <c r="E397" s="334"/>
      <c r="F397" s="335"/>
      <c r="G397" s="335"/>
      <c r="H397" s="335"/>
      <c r="I397" s="335"/>
      <c r="J397" s="335"/>
      <c r="K397" s="102"/>
      <c r="L397" s="102"/>
      <c r="M397" s="102"/>
      <c r="N397" s="102"/>
      <c r="O397" s="102"/>
      <c r="P397" s="102"/>
      <c r="Q397" s="102"/>
      <c r="R397" s="102"/>
    </row>
    <row r="398" spans="2:18" x14ac:dyDescent="0.2">
      <c r="B398" s="102"/>
      <c r="C398" s="334"/>
      <c r="D398" s="209"/>
      <c r="E398" s="334"/>
      <c r="F398" s="335"/>
      <c r="G398" s="335"/>
      <c r="H398" s="335"/>
      <c r="I398" s="335"/>
      <c r="J398" s="335"/>
      <c r="K398" s="102"/>
      <c r="L398" s="102"/>
      <c r="M398" s="102"/>
      <c r="N398" s="102"/>
      <c r="O398" s="102"/>
      <c r="P398" s="102"/>
      <c r="Q398" s="102"/>
      <c r="R398" s="102"/>
    </row>
    <row r="399" spans="2:18" x14ac:dyDescent="0.2">
      <c r="B399" s="102"/>
      <c r="C399" s="334"/>
      <c r="D399" s="209"/>
      <c r="E399" s="334"/>
      <c r="F399" s="335"/>
      <c r="G399" s="335"/>
      <c r="H399" s="335"/>
      <c r="I399" s="335"/>
      <c r="J399" s="335"/>
      <c r="K399" s="102"/>
      <c r="L399" s="102"/>
      <c r="M399" s="102"/>
      <c r="N399" s="102"/>
      <c r="O399" s="102"/>
      <c r="P399" s="102"/>
      <c r="Q399" s="102"/>
      <c r="R399" s="102"/>
    </row>
    <row r="400" spans="2:18" x14ac:dyDescent="0.2">
      <c r="B400" s="102"/>
      <c r="C400" s="334"/>
      <c r="D400" s="209"/>
      <c r="E400" s="334"/>
      <c r="F400" s="335"/>
      <c r="G400" s="335"/>
      <c r="H400" s="335"/>
      <c r="I400" s="335"/>
      <c r="J400" s="335"/>
      <c r="K400" s="102"/>
      <c r="L400" s="102"/>
      <c r="M400" s="102"/>
      <c r="N400" s="102"/>
      <c r="O400" s="102"/>
      <c r="P400" s="102"/>
      <c r="Q400" s="102"/>
      <c r="R400" s="102"/>
    </row>
    <row r="401" spans="2:18" x14ac:dyDescent="0.2">
      <c r="B401" s="102"/>
      <c r="C401" s="334"/>
      <c r="D401" s="209"/>
      <c r="E401" s="334"/>
      <c r="F401" s="335"/>
      <c r="G401" s="335"/>
      <c r="H401" s="335"/>
      <c r="I401" s="335"/>
      <c r="J401" s="335"/>
      <c r="K401" s="102"/>
      <c r="L401" s="102"/>
      <c r="M401" s="102"/>
      <c r="N401" s="102"/>
      <c r="O401" s="102"/>
      <c r="P401" s="102"/>
      <c r="Q401" s="102"/>
      <c r="R401" s="102"/>
    </row>
    <row r="402" spans="2:18" x14ac:dyDescent="0.2">
      <c r="B402" s="102"/>
      <c r="C402" s="334"/>
      <c r="D402" s="209"/>
      <c r="E402" s="334"/>
      <c r="F402" s="335"/>
      <c r="G402" s="335"/>
      <c r="H402" s="335"/>
      <c r="I402" s="335"/>
      <c r="J402" s="335"/>
      <c r="K402" s="102"/>
      <c r="L402" s="102"/>
      <c r="M402" s="102"/>
      <c r="N402" s="102"/>
      <c r="O402" s="102"/>
      <c r="P402" s="102"/>
      <c r="Q402" s="102"/>
      <c r="R402" s="102"/>
    </row>
    <row r="403" spans="2:18" x14ac:dyDescent="0.2">
      <c r="B403" s="102"/>
      <c r="C403" s="334"/>
      <c r="D403" s="209"/>
      <c r="E403" s="334"/>
      <c r="F403" s="335"/>
      <c r="G403" s="335"/>
      <c r="H403" s="335"/>
      <c r="I403" s="335"/>
      <c r="J403" s="335"/>
      <c r="K403" s="102"/>
      <c r="L403" s="102"/>
      <c r="M403" s="102"/>
      <c r="N403" s="102"/>
      <c r="O403" s="102"/>
      <c r="P403" s="102"/>
      <c r="Q403" s="102"/>
      <c r="R403" s="102"/>
    </row>
    <row r="404" spans="2:18" x14ac:dyDescent="0.2">
      <c r="B404" s="102"/>
      <c r="C404" s="334"/>
      <c r="D404" s="209"/>
      <c r="E404" s="334"/>
      <c r="F404" s="335"/>
      <c r="G404" s="335"/>
      <c r="H404" s="335"/>
      <c r="I404" s="335"/>
      <c r="J404" s="335"/>
      <c r="K404" s="102"/>
      <c r="L404" s="102"/>
      <c r="M404" s="102"/>
      <c r="N404" s="102"/>
      <c r="O404" s="102"/>
      <c r="P404" s="102"/>
      <c r="Q404" s="102"/>
      <c r="R404" s="102"/>
    </row>
    <row r="405" spans="2:18" x14ac:dyDescent="0.2">
      <c r="B405" s="102"/>
      <c r="C405" s="334"/>
      <c r="D405" s="209"/>
      <c r="E405" s="334"/>
      <c r="F405" s="335"/>
      <c r="G405" s="335"/>
      <c r="H405" s="335"/>
      <c r="I405" s="335"/>
      <c r="J405" s="335"/>
      <c r="K405" s="102"/>
      <c r="L405" s="102"/>
      <c r="M405" s="102"/>
      <c r="N405" s="102"/>
      <c r="O405" s="102"/>
      <c r="P405" s="102"/>
      <c r="Q405" s="102"/>
      <c r="R405" s="102"/>
    </row>
    <row r="406" spans="2:18" x14ac:dyDescent="0.2">
      <c r="B406" s="102"/>
      <c r="C406" s="334"/>
      <c r="D406" s="209"/>
      <c r="E406" s="334"/>
      <c r="F406" s="335"/>
      <c r="G406" s="335"/>
      <c r="H406" s="335"/>
      <c r="I406" s="335"/>
      <c r="J406" s="335"/>
      <c r="K406" s="102"/>
      <c r="L406" s="102"/>
      <c r="M406" s="102"/>
      <c r="N406" s="102"/>
      <c r="O406" s="102"/>
      <c r="P406" s="102"/>
      <c r="Q406" s="102"/>
      <c r="R406" s="102"/>
    </row>
    <row r="407" spans="2:18" x14ac:dyDescent="0.2">
      <c r="B407" s="102"/>
      <c r="C407" s="334"/>
      <c r="D407" s="209"/>
      <c r="E407" s="334"/>
      <c r="F407" s="335"/>
      <c r="G407" s="335"/>
      <c r="H407" s="335"/>
      <c r="I407" s="335"/>
      <c r="J407" s="335"/>
      <c r="K407" s="102"/>
      <c r="L407" s="102"/>
      <c r="M407" s="102"/>
      <c r="N407" s="102"/>
      <c r="O407" s="102"/>
      <c r="P407" s="102"/>
      <c r="Q407" s="102"/>
      <c r="R407" s="102"/>
    </row>
    <row r="408" spans="2:18" x14ac:dyDescent="0.2">
      <c r="B408" s="102"/>
      <c r="C408" s="334"/>
      <c r="D408" s="209"/>
      <c r="E408" s="334"/>
      <c r="F408" s="335"/>
      <c r="G408" s="335"/>
      <c r="H408" s="335"/>
      <c r="I408" s="335"/>
      <c r="J408" s="335"/>
      <c r="K408" s="102"/>
      <c r="L408" s="102"/>
      <c r="M408" s="102"/>
      <c r="N408" s="102"/>
      <c r="O408" s="102"/>
      <c r="P408" s="102"/>
      <c r="Q408" s="102"/>
      <c r="R408" s="102"/>
    </row>
    <row r="409" spans="2:18" x14ac:dyDescent="0.2">
      <c r="B409" s="102"/>
      <c r="C409" s="334"/>
      <c r="D409" s="209"/>
      <c r="E409" s="334"/>
      <c r="F409" s="335"/>
      <c r="G409" s="335"/>
      <c r="H409" s="335"/>
      <c r="I409" s="335"/>
      <c r="J409" s="335"/>
      <c r="K409" s="102"/>
      <c r="L409" s="102"/>
      <c r="M409" s="102"/>
      <c r="N409" s="102"/>
      <c r="O409" s="102"/>
      <c r="P409" s="102"/>
      <c r="Q409" s="102"/>
      <c r="R409" s="102"/>
    </row>
    <row r="410" spans="2:18" x14ac:dyDescent="0.2">
      <c r="B410" s="102"/>
      <c r="C410" s="334"/>
      <c r="D410" s="209"/>
      <c r="E410" s="334"/>
      <c r="F410" s="335"/>
      <c r="G410" s="335"/>
      <c r="H410" s="335"/>
      <c r="I410" s="335"/>
      <c r="J410" s="335"/>
      <c r="K410" s="102"/>
      <c r="L410" s="102"/>
      <c r="M410" s="102"/>
      <c r="N410" s="102"/>
      <c r="O410" s="102"/>
      <c r="P410" s="102"/>
      <c r="Q410" s="102"/>
      <c r="R410" s="102"/>
    </row>
    <row r="411" spans="2:18" x14ac:dyDescent="0.2">
      <c r="B411" s="102"/>
      <c r="C411" s="334"/>
      <c r="D411" s="209"/>
      <c r="E411" s="334"/>
      <c r="F411" s="335"/>
      <c r="G411" s="335"/>
      <c r="H411" s="335"/>
      <c r="I411" s="335"/>
      <c r="J411" s="335"/>
      <c r="K411" s="102"/>
      <c r="L411" s="102"/>
      <c r="M411" s="102"/>
      <c r="N411" s="102"/>
      <c r="O411" s="102"/>
      <c r="P411" s="102"/>
      <c r="Q411" s="102"/>
      <c r="R411" s="102"/>
    </row>
    <row r="412" spans="2:18" x14ac:dyDescent="0.2">
      <c r="B412" s="102"/>
      <c r="C412" s="334"/>
      <c r="D412" s="209"/>
      <c r="E412" s="334"/>
      <c r="F412" s="335"/>
      <c r="G412" s="335"/>
      <c r="H412" s="335"/>
      <c r="I412" s="335"/>
      <c r="J412" s="335"/>
      <c r="K412" s="102"/>
      <c r="L412" s="102"/>
      <c r="M412" s="102"/>
      <c r="N412" s="102"/>
      <c r="O412" s="102"/>
      <c r="P412" s="102"/>
      <c r="Q412" s="102"/>
      <c r="R412" s="102"/>
    </row>
    <row r="413" spans="2:18" x14ac:dyDescent="0.2">
      <c r="B413" s="102"/>
      <c r="C413" s="334"/>
      <c r="D413" s="209"/>
      <c r="E413" s="334"/>
      <c r="F413" s="335"/>
      <c r="G413" s="335"/>
      <c r="H413" s="335"/>
      <c r="I413" s="335"/>
      <c r="J413" s="335"/>
      <c r="K413" s="102"/>
      <c r="L413" s="102"/>
      <c r="M413" s="102"/>
      <c r="N413" s="102"/>
      <c r="O413" s="102"/>
      <c r="P413" s="102"/>
      <c r="Q413" s="102"/>
      <c r="R413" s="102"/>
    </row>
    <row r="414" spans="2:18" x14ac:dyDescent="0.2">
      <c r="B414" s="102"/>
      <c r="C414" s="334"/>
      <c r="D414" s="209"/>
      <c r="E414" s="334"/>
      <c r="F414" s="335"/>
      <c r="G414" s="335"/>
      <c r="H414" s="335"/>
      <c r="I414" s="335"/>
      <c r="J414" s="335"/>
      <c r="K414" s="102"/>
      <c r="L414" s="102"/>
      <c r="M414" s="102"/>
      <c r="N414" s="102"/>
      <c r="O414" s="102"/>
      <c r="P414" s="102"/>
      <c r="Q414" s="102"/>
      <c r="R414" s="102"/>
    </row>
    <row r="415" spans="2:18" x14ac:dyDescent="0.2">
      <c r="B415" s="102"/>
      <c r="C415" s="334"/>
      <c r="D415" s="209"/>
      <c r="E415" s="334"/>
      <c r="F415" s="335"/>
      <c r="G415" s="335"/>
      <c r="H415" s="335"/>
      <c r="I415" s="335"/>
      <c r="J415" s="335"/>
      <c r="K415" s="102"/>
      <c r="L415" s="102"/>
      <c r="M415" s="102"/>
      <c r="N415" s="102"/>
      <c r="O415" s="102"/>
      <c r="P415" s="102"/>
      <c r="Q415" s="102"/>
      <c r="R415" s="102"/>
    </row>
    <row r="416" spans="2:18" x14ac:dyDescent="0.2">
      <c r="B416" s="102"/>
      <c r="C416" s="334"/>
      <c r="D416" s="209"/>
      <c r="E416" s="334"/>
      <c r="F416" s="335"/>
      <c r="G416" s="335"/>
      <c r="H416" s="335"/>
      <c r="I416" s="335"/>
      <c r="J416" s="335"/>
      <c r="K416" s="102"/>
      <c r="L416" s="102"/>
      <c r="M416" s="102"/>
      <c r="N416" s="102"/>
      <c r="O416" s="102"/>
      <c r="P416" s="102"/>
      <c r="Q416" s="102"/>
      <c r="R416" s="102"/>
    </row>
    <row r="417" spans="2:18" x14ac:dyDescent="0.2">
      <c r="B417" s="102"/>
      <c r="C417" s="334"/>
      <c r="D417" s="209"/>
      <c r="E417" s="334"/>
      <c r="F417" s="335"/>
      <c r="G417" s="335"/>
      <c r="H417" s="335"/>
      <c r="I417" s="335"/>
      <c r="J417" s="335"/>
      <c r="K417" s="102"/>
      <c r="L417" s="102"/>
      <c r="M417" s="102"/>
      <c r="N417" s="102"/>
      <c r="O417" s="102"/>
      <c r="P417" s="102"/>
      <c r="Q417" s="102"/>
      <c r="R417" s="102"/>
    </row>
    <row r="418" spans="2:18" x14ac:dyDescent="0.2">
      <c r="B418" s="102"/>
      <c r="C418" s="334"/>
      <c r="D418" s="209"/>
      <c r="E418" s="334"/>
      <c r="F418" s="335"/>
      <c r="G418" s="335"/>
      <c r="H418" s="335"/>
      <c r="I418" s="335"/>
      <c r="J418" s="335"/>
      <c r="K418" s="102"/>
      <c r="L418" s="102"/>
      <c r="M418" s="102"/>
      <c r="N418" s="102"/>
      <c r="O418" s="102"/>
      <c r="P418" s="102"/>
      <c r="Q418" s="102"/>
      <c r="R418" s="102"/>
    </row>
    <row r="419" spans="2:18" x14ac:dyDescent="0.2">
      <c r="B419" s="102"/>
      <c r="C419" s="334"/>
      <c r="D419" s="209"/>
      <c r="E419" s="334"/>
      <c r="F419" s="335"/>
      <c r="G419" s="335"/>
      <c r="H419" s="335"/>
      <c r="I419" s="335"/>
      <c r="J419" s="335"/>
      <c r="K419" s="102"/>
      <c r="L419" s="102"/>
      <c r="M419" s="102"/>
      <c r="N419" s="102"/>
      <c r="O419" s="102"/>
      <c r="P419" s="102"/>
      <c r="Q419" s="102"/>
      <c r="R419" s="102"/>
    </row>
    <row r="420" spans="2:18" x14ac:dyDescent="0.2">
      <c r="B420" s="102"/>
      <c r="C420" s="334"/>
      <c r="D420" s="209"/>
      <c r="E420" s="334"/>
      <c r="F420" s="335"/>
      <c r="G420" s="335"/>
      <c r="H420" s="335"/>
      <c r="I420" s="335"/>
      <c r="J420" s="335"/>
      <c r="K420" s="102"/>
      <c r="L420" s="102"/>
      <c r="M420" s="102"/>
      <c r="N420" s="102"/>
      <c r="O420" s="102"/>
      <c r="P420" s="102"/>
      <c r="Q420" s="102"/>
      <c r="R420" s="102"/>
    </row>
    <row r="421" spans="2:18" x14ac:dyDescent="0.2">
      <c r="B421" s="102"/>
      <c r="C421" s="334"/>
      <c r="D421" s="209"/>
      <c r="E421" s="334"/>
      <c r="F421" s="335"/>
      <c r="G421" s="335"/>
      <c r="H421" s="335"/>
      <c r="I421" s="335"/>
      <c r="J421" s="335"/>
      <c r="K421" s="102"/>
      <c r="L421" s="102"/>
      <c r="M421" s="102"/>
      <c r="N421" s="102"/>
      <c r="O421" s="102"/>
      <c r="P421" s="102"/>
      <c r="Q421" s="102"/>
      <c r="R421" s="102"/>
    </row>
    <row r="422" spans="2:18" x14ac:dyDescent="0.2">
      <c r="B422" s="102"/>
      <c r="C422" s="334"/>
      <c r="D422" s="209"/>
      <c r="E422" s="334"/>
      <c r="F422" s="335"/>
      <c r="G422" s="335"/>
      <c r="H422" s="335"/>
      <c r="I422" s="335"/>
      <c r="J422" s="335"/>
      <c r="K422" s="102"/>
      <c r="L422" s="102"/>
      <c r="M422" s="102"/>
      <c r="N422" s="102"/>
      <c r="O422" s="102"/>
      <c r="P422" s="102"/>
      <c r="Q422" s="102"/>
      <c r="R422" s="102"/>
    </row>
    <row r="423" spans="2:18" x14ac:dyDescent="0.2">
      <c r="B423" s="102"/>
      <c r="C423" s="334"/>
      <c r="D423" s="209"/>
      <c r="E423" s="334"/>
      <c r="F423" s="335"/>
      <c r="G423" s="335"/>
      <c r="H423" s="335"/>
      <c r="I423" s="335"/>
      <c r="J423" s="335"/>
      <c r="K423" s="102"/>
      <c r="L423" s="102"/>
      <c r="M423" s="102"/>
      <c r="N423" s="102"/>
      <c r="O423" s="102"/>
      <c r="P423" s="102"/>
      <c r="Q423" s="102"/>
      <c r="R423" s="102"/>
    </row>
    <row r="424" spans="2:18" x14ac:dyDescent="0.2">
      <c r="B424" s="102"/>
      <c r="C424" s="334"/>
      <c r="D424" s="209"/>
      <c r="E424" s="334"/>
      <c r="F424" s="335"/>
      <c r="G424" s="335"/>
      <c r="H424" s="335"/>
      <c r="I424" s="335"/>
      <c r="J424" s="335"/>
      <c r="K424" s="102"/>
      <c r="L424" s="102"/>
      <c r="M424" s="102"/>
      <c r="N424" s="102"/>
      <c r="O424" s="102"/>
      <c r="P424" s="102"/>
      <c r="Q424" s="102"/>
      <c r="R424" s="102"/>
    </row>
    <row r="425" spans="2:18" x14ac:dyDescent="0.2">
      <c r="B425" s="102"/>
      <c r="C425" s="334"/>
      <c r="D425" s="209"/>
      <c r="E425" s="334"/>
      <c r="F425" s="335"/>
      <c r="G425" s="335"/>
      <c r="H425" s="335"/>
      <c r="I425" s="335"/>
      <c r="J425" s="335"/>
      <c r="K425" s="102"/>
      <c r="L425" s="102"/>
      <c r="M425" s="102"/>
      <c r="N425" s="102"/>
      <c r="O425" s="102"/>
      <c r="P425" s="102"/>
      <c r="Q425" s="102"/>
      <c r="R425" s="102"/>
    </row>
    <row r="426" spans="2:18" x14ac:dyDescent="0.2">
      <c r="B426" s="102"/>
      <c r="C426" s="334"/>
      <c r="D426" s="209"/>
      <c r="E426" s="334"/>
      <c r="F426" s="335"/>
      <c r="G426" s="335"/>
      <c r="H426" s="335"/>
      <c r="I426" s="335"/>
      <c r="J426" s="335"/>
      <c r="K426" s="102"/>
      <c r="L426" s="102"/>
      <c r="M426" s="102"/>
      <c r="N426" s="102"/>
      <c r="O426" s="102"/>
      <c r="P426" s="102"/>
      <c r="Q426" s="102"/>
      <c r="R426" s="102"/>
    </row>
    <row r="427" spans="2:18" x14ac:dyDescent="0.2">
      <c r="B427" s="102"/>
      <c r="C427" s="334"/>
      <c r="D427" s="209"/>
      <c r="E427" s="334"/>
      <c r="F427" s="335"/>
      <c r="G427" s="335"/>
      <c r="H427" s="335"/>
      <c r="I427" s="335"/>
      <c r="J427" s="335"/>
      <c r="K427" s="102"/>
      <c r="L427" s="102"/>
      <c r="M427" s="102"/>
      <c r="N427" s="102"/>
      <c r="O427" s="102"/>
      <c r="P427" s="102"/>
      <c r="Q427" s="102"/>
      <c r="R427" s="102"/>
    </row>
    <row r="428" spans="2:18" x14ac:dyDescent="0.2">
      <c r="B428" s="102"/>
      <c r="C428" s="334"/>
      <c r="D428" s="209"/>
      <c r="E428" s="334"/>
      <c r="F428" s="335"/>
      <c r="G428" s="335"/>
      <c r="H428" s="335"/>
      <c r="I428" s="335"/>
      <c r="J428" s="335"/>
      <c r="K428" s="102"/>
      <c r="L428" s="102"/>
      <c r="M428" s="102"/>
      <c r="N428" s="102"/>
      <c r="O428" s="102"/>
      <c r="P428" s="102"/>
      <c r="Q428" s="102"/>
      <c r="R428" s="102"/>
    </row>
    <row r="429" spans="2:18" x14ac:dyDescent="0.2">
      <c r="B429" s="102"/>
      <c r="C429" s="334"/>
      <c r="D429" s="209"/>
      <c r="E429" s="334"/>
      <c r="F429" s="335"/>
      <c r="G429" s="335"/>
      <c r="H429" s="335"/>
      <c r="I429" s="335"/>
      <c r="J429" s="335"/>
      <c r="K429" s="102"/>
      <c r="L429" s="102"/>
      <c r="M429" s="102"/>
      <c r="N429" s="102"/>
      <c r="O429" s="102"/>
      <c r="P429" s="102"/>
      <c r="Q429" s="102"/>
      <c r="R429" s="102"/>
    </row>
    <row r="430" spans="2:18" x14ac:dyDescent="0.2">
      <c r="B430" s="102"/>
      <c r="C430" s="334"/>
      <c r="D430" s="209"/>
      <c r="E430" s="334"/>
      <c r="F430" s="335"/>
      <c r="G430" s="335"/>
      <c r="H430" s="335"/>
      <c r="I430" s="335"/>
      <c r="J430" s="335"/>
      <c r="K430" s="102"/>
      <c r="L430" s="102"/>
      <c r="M430" s="102"/>
      <c r="N430" s="102"/>
      <c r="O430" s="102"/>
      <c r="P430" s="102"/>
      <c r="Q430" s="102"/>
      <c r="R430" s="102"/>
    </row>
    <row r="431" spans="2:18" x14ac:dyDescent="0.2">
      <c r="B431" s="102"/>
      <c r="C431" s="334"/>
      <c r="D431" s="209"/>
      <c r="E431" s="334"/>
      <c r="F431" s="335"/>
      <c r="G431" s="335"/>
      <c r="H431" s="335"/>
      <c r="I431" s="335"/>
      <c r="J431" s="335"/>
      <c r="K431" s="102"/>
      <c r="L431" s="102"/>
      <c r="M431" s="102"/>
      <c r="N431" s="102"/>
      <c r="O431" s="102"/>
      <c r="P431" s="102"/>
      <c r="Q431" s="102"/>
      <c r="R431" s="102"/>
    </row>
    <row r="432" spans="2:18" x14ac:dyDescent="0.2">
      <c r="B432" s="102"/>
      <c r="C432" s="334"/>
      <c r="D432" s="209"/>
      <c r="E432" s="334"/>
      <c r="F432" s="335"/>
      <c r="G432" s="335"/>
      <c r="H432" s="335"/>
      <c r="I432" s="335"/>
      <c r="J432" s="335"/>
      <c r="K432" s="102"/>
      <c r="L432" s="102"/>
      <c r="M432" s="102"/>
      <c r="N432" s="102"/>
      <c r="O432" s="102"/>
      <c r="P432" s="102"/>
      <c r="Q432" s="102"/>
      <c r="R432" s="102"/>
    </row>
    <row r="433" spans="2:18" x14ac:dyDescent="0.2">
      <c r="B433" s="102"/>
      <c r="C433" s="334"/>
      <c r="D433" s="209"/>
      <c r="E433" s="334"/>
      <c r="F433" s="335"/>
      <c r="G433" s="335"/>
      <c r="H433" s="335"/>
      <c r="I433" s="335"/>
      <c r="J433" s="335"/>
      <c r="K433" s="102"/>
      <c r="L433" s="102"/>
      <c r="M433" s="102"/>
      <c r="N433" s="102"/>
      <c r="O433" s="102"/>
      <c r="P433" s="102"/>
      <c r="Q433" s="102"/>
      <c r="R433" s="102"/>
    </row>
    <row r="434" spans="2:18" x14ac:dyDescent="0.2">
      <c r="B434" s="102"/>
      <c r="C434" s="334"/>
      <c r="D434" s="209"/>
      <c r="E434" s="334"/>
      <c r="F434" s="335"/>
      <c r="G434" s="335"/>
      <c r="H434" s="335"/>
      <c r="I434" s="335"/>
      <c r="J434" s="335"/>
      <c r="K434" s="102"/>
      <c r="L434" s="102"/>
      <c r="M434" s="102"/>
      <c r="N434" s="102"/>
      <c r="O434" s="102"/>
      <c r="P434" s="102"/>
      <c r="Q434" s="102"/>
      <c r="R434" s="102"/>
    </row>
    <row r="435" spans="2:18" x14ac:dyDescent="0.2">
      <c r="B435" s="102"/>
      <c r="C435" s="334"/>
      <c r="D435" s="209"/>
      <c r="E435" s="334"/>
      <c r="F435" s="335"/>
      <c r="G435" s="335"/>
      <c r="H435" s="335"/>
      <c r="I435" s="335"/>
      <c r="J435" s="335"/>
      <c r="K435" s="102"/>
      <c r="L435" s="102"/>
      <c r="M435" s="102"/>
      <c r="N435" s="102"/>
      <c r="O435" s="102"/>
      <c r="P435" s="102"/>
      <c r="Q435" s="102"/>
      <c r="R435" s="102"/>
    </row>
    <row r="436" spans="2:18" x14ac:dyDescent="0.2">
      <c r="B436" s="102"/>
      <c r="C436" s="334"/>
      <c r="D436" s="209"/>
      <c r="E436" s="334"/>
      <c r="F436" s="335"/>
      <c r="G436" s="335"/>
      <c r="H436" s="335"/>
      <c r="I436" s="335"/>
      <c r="J436" s="335"/>
      <c r="K436" s="102"/>
      <c r="L436" s="102"/>
      <c r="M436" s="102"/>
      <c r="N436" s="102"/>
      <c r="O436" s="102"/>
      <c r="P436" s="102"/>
      <c r="Q436" s="102"/>
      <c r="R436" s="102"/>
    </row>
    <row r="437" spans="2:18" x14ac:dyDescent="0.2">
      <c r="B437" s="102"/>
      <c r="C437" s="334"/>
      <c r="D437" s="209"/>
      <c r="E437" s="334"/>
      <c r="F437" s="335"/>
      <c r="G437" s="335"/>
      <c r="H437" s="335"/>
      <c r="I437" s="335"/>
      <c r="J437" s="335"/>
      <c r="K437" s="102"/>
      <c r="L437" s="102"/>
      <c r="M437" s="102"/>
      <c r="N437" s="102"/>
      <c r="O437" s="102"/>
      <c r="P437" s="102"/>
      <c r="Q437" s="102"/>
      <c r="R437" s="102"/>
    </row>
    <row r="438" spans="2:18" x14ac:dyDescent="0.2">
      <c r="B438" s="102"/>
      <c r="C438" s="334"/>
      <c r="D438" s="209"/>
      <c r="E438" s="334"/>
      <c r="F438" s="335"/>
      <c r="G438" s="335"/>
      <c r="H438" s="335"/>
      <c r="I438" s="335"/>
      <c r="J438" s="335"/>
      <c r="K438" s="102"/>
      <c r="L438" s="102"/>
      <c r="M438" s="102"/>
      <c r="N438" s="102"/>
      <c r="O438" s="102"/>
      <c r="P438" s="102"/>
      <c r="Q438" s="102"/>
      <c r="R438" s="102"/>
    </row>
    <row r="439" spans="2:18" x14ac:dyDescent="0.2">
      <c r="B439" s="102"/>
      <c r="C439" s="334"/>
      <c r="D439" s="209"/>
      <c r="E439" s="334"/>
      <c r="F439" s="335"/>
      <c r="G439" s="335"/>
      <c r="H439" s="335"/>
      <c r="I439" s="335"/>
      <c r="J439" s="335"/>
      <c r="K439" s="102"/>
      <c r="L439" s="102"/>
      <c r="M439" s="102"/>
      <c r="N439" s="102"/>
      <c r="O439" s="102"/>
      <c r="P439" s="102"/>
      <c r="Q439" s="102"/>
      <c r="R439" s="102"/>
    </row>
    <row r="440" spans="2:18" x14ac:dyDescent="0.2">
      <c r="B440" s="102"/>
      <c r="C440" s="334"/>
      <c r="D440" s="209"/>
      <c r="E440" s="334"/>
      <c r="F440" s="335"/>
      <c r="G440" s="335"/>
      <c r="H440" s="335"/>
      <c r="I440" s="335"/>
      <c r="J440" s="335"/>
      <c r="K440" s="102"/>
      <c r="L440" s="102"/>
      <c r="M440" s="102"/>
      <c r="N440" s="102"/>
      <c r="O440" s="102"/>
      <c r="P440" s="102"/>
      <c r="Q440" s="102"/>
      <c r="R440" s="102"/>
    </row>
    <row r="441" spans="2:18" x14ac:dyDescent="0.2">
      <c r="B441" s="102"/>
      <c r="C441" s="334"/>
      <c r="D441" s="209"/>
      <c r="E441" s="334"/>
      <c r="F441" s="335"/>
      <c r="G441" s="335"/>
      <c r="H441" s="335"/>
      <c r="I441" s="335"/>
      <c r="J441" s="335"/>
      <c r="K441" s="102"/>
      <c r="L441" s="102"/>
      <c r="M441" s="102"/>
      <c r="N441" s="102"/>
      <c r="O441" s="102"/>
      <c r="P441" s="102"/>
      <c r="Q441" s="102"/>
      <c r="R441" s="102"/>
    </row>
    <row r="442" spans="2:18" x14ac:dyDescent="0.2">
      <c r="B442" s="102"/>
      <c r="C442" s="334"/>
      <c r="D442" s="209"/>
      <c r="E442" s="334"/>
      <c r="F442" s="335"/>
      <c r="G442" s="335"/>
      <c r="H442" s="335"/>
      <c r="I442" s="335"/>
      <c r="J442" s="335"/>
      <c r="K442" s="102"/>
      <c r="L442" s="102"/>
      <c r="M442" s="102"/>
      <c r="N442" s="102"/>
      <c r="O442" s="102"/>
      <c r="P442" s="102"/>
      <c r="Q442" s="102"/>
      <c r="R442" s="102"/>
    </row>
    <row r="443" spans="2:18" x14ac:dyDescent="0.2">
      <c r="B443" s="102"/>
      <c r="C443" s="334"/>
      <c r="D443" s="209"/>
      <c r="E443" s="334"/>
      <c r="F443" s="335"/>
      <c r="G443" s="335"/>
      <c r="H443" s="335"/>
      <c r="I443" s="335"/>
      <c r="J443" s="335"/>
      <c r="K443" s="102"/>
      <c r="L443" s="102"/>
      <c r="M443" s="102"/>
      <c r="N443" s="102"/>
      <c r="O443" s="102"/>
      <c r="P443" s="102"/>
      <c r="Q443" s="102"/>
      <c r="R443" s="102"/>
    </row>
    <row r="444" spans="2:18" x14ac:dyDescent="0.2">
      <c r="B444" s="102"/>
      <c r="C444" s="334"/>
      <c r="D444" s="209"/>
      <c r="E444" s="334"/>
      <c r="F444" s="335"/>
      <c r="G444" s="335"/>
      <c r="H444" s="335"/>
      <c r="I444" s="335"/>
      <c r="J444" s="335"/>
      <c r="K444" s="102"/>
      <c r="L444" s="102"/>
      <c r="M444" s="102"/>
      <c r="N444" s="102"/>
      <c r="O444" s="102"/>
      <c r="P444" s="102"/>
      <c r="Q444" s="102"/>
      <c r="R444" s="102"/>
    </row>
    <row r="445" spans="2:18" x14ac:dyDescent="0.2">
      <c r="B445" s="102"/>
      <c r="C445" s="334"/>
      <c r="D445" s="209"/>
      <c r="E445" s="334"/>
      <c r="F445" s="335"/>
      <c r="G445" s="335"/>
      <c r="H445" s="335"/>
      <c r="I445" s="335"/>
      <c r="J445" s="335"/>
      <c r="K445" s="102"/>
      <c r="L445" s="102"/>
      <c r="M445" s="102"/>
      <c r="N445" s="102"/>
      <c r="O445" s="102"/>
      <c r="P445" s="102"/>
      <c r="Q445" s="102"/>
      <c r="R445" s="102"/>
    </row>
    <row r="446" spans="2:18" x14ac:dyDescent="0.2">
      <c r="B446" s="102"/>
      <c r="C446" s="334"/>
      <c r="D446" s="209"/>
      <c r="E446" s="334"/>
      <c r="F446" s="335"/>
      <c r="G446" s="335"/>
      <c r="H446" s="335"/>
      <c r="I446" s="335"/>
      <c r="J446" s="335"/>
      <c r="K446" s="102"/>
      <c r="L446" s="102"/>
      <c r="M446" s="102"/>
      <c r="N446" s="102"/>
      <c r="O446" s="102"/>
      <c r="P446" s="102"/>
      <c r="Q446" s="102"/>
      <c r="R446" s="102"/>
    </row>
    <row r="447" spans="2:18" x14ac:dyDescent="0.2">
      <c r="B447" s="102"/>
      <c r="C447" s="334"/>
      <c r="D447" s="209"/>
      <c r="E447" s="334"/>
      <c r="F447" s="335"/>
      <c r="G447" s="335"/>
      <c r="H447" s="335"/>
      <c r="I447" s="335"/>
      <c r="J447" s="335"/>
      <c r="K447" s="102"/>
      <c r="L447" s="102"/>
      <c r="M447" s="102"/>
      <c r="N447" s="102"/>
      <c r="O447" s="102"/>
      <c r="P447" s="102"/>
      <c r="Q447" s="102"/>
      <c r="R447" s="102"/>
    </row>
    <row r="448" spans="2:18" x14ac:dyDescent="0.2">
      <c r="B448" s="102"/>
      <c r="C448" s="334"/>
      <c r="D448" s="209"/>
      <c r="E448" s="334"/>
      <c r="F448" s="335"/>
      <c r="G448" s="335"/>
      <c r="H448" s="335"/>
      <c r="I448" s="335"/>
      <c r="J448" s="335"/>
      <c r="K448" s="102"/>
      <c r="L448" s="102"/>
      <c r="M448" s="102"/>
      <c r="N448" s="102"/>
      <c r="O448" s="102"/>
      <c r="P448" s="102"/>
      <c r="Q448" s="102"/>
      <c r="R448" s="102"/>
    </row>
    <row r="449" spans="2:18" x14ac:dyDescent="0.2">
      <c r="B449" s="102"/>
      <c r="C449" s="334"/>
      <c r="D449" s="209"/>
      <c r="E449" s="334"/>
      <c r="F449" s="335"/>
      <c r="G449" s="335"/>
      <c r="H449" s="335"/>
      <c r="I449" s="335"/>
      <c r="J449" s="335"/>
      <c r="K449" s="102"/>
      <c r="L449" s="102"/>
      <c r="M449" s="102"/>
      <c r="N449" s="102"/>
      <c r="O449" s="102"/>
      <c r="P449" s="102"/>
      <c r="Q449" s="102"/>
      <c r="R449" s="102"/>
    </row>
    <row r="450" spans="2:18" x14ac:dyDescent="0.2">
      <c r="B450" s="102"/>
      <c r="C450" s="334"/>
      <c r="D450" s="209"/>
      <c r="E450" s="334"/>
      <c r="F450" s="335"/>
      <c r="G450" s="335"/>
      <c r="H450" s="335"/>
      <c r="I450" s="335"/>
      <c r="J450" s="335"/>
      <c r="K450" s="102"/>
      <c r="L450" s="102"/>
      <c r="M450" s="102"/>
      <c r="N450" s="102"/>
      <c r="O450" s="102"/>
      <c r="P450" s="102"/>
      <c r="Q450" s="102"/>
      <c r="R450" s="102"/>
    </row>
    <row r="451" spans="2:18" x14ac:dyDescent="0.2">
      <c r="B451" s="102"/>
      <c r="C451" s="334"/>
      <c r="D451" s="209"/>
      <c r="E451" s="334"/>
      <c r="F451" s="335"/>
      <c r="G451" s="335"/>
      <c r="H451" s="335"/>
      <c r="I451" s="335"/>
      <c r="J451" s="335"/>
      <c r="K451" s="102"/>
      <c r="L451" s="102"/>
      <c r="M451" s="102"/>
      <c r="N451" s="102"/>
      <c r="O451" s="102"/>
      <c r="P451" s="102"/>
      <c r="Q451" s="102"/>
      <c r="R451" s="102"/>
    </row>
    <row r="452" spans="2:18" x14ac:dyDescent="0.2">
      <c r="B452" s="102"/>
      <c r="C452" s="334"/>
      <c r="D452" s="209"/>
      <c r="E452" s="334"/>
      <c r="F452" s="335"/>
      <c r="G452" s="335"/>
      <c r="H452" s="335"/>
      <c r="I452" s="335"/>
      <c r="J452" s="335"/>
      <c r="K452" s="102"/>
      <c r="L452" s="102"/>
      <c r="M452" s="102"/>
      <c r="N452" s="102"/>
      <c r="O452" s="102"/>
      <c r="P452" s="102"/>
      <c r="Q452" s="102"/>
      <c r="R452" s="102"/>
    </row>
    <row r="453" spans="2:18" x14ac:dyDescent="0.2">
      <c r="B453" s="102"/>
      <c r="C453" s="334"/>
      <c r="D453" s="209"/>
      <c r="E453" s="334"/>
      <c r="F453" s="335"/>
      <c r="G453" s="335"/>
      <c r="H453" s="335"/>
      <c r="I453" s="335"/>
      <c r="J453" s="335"/>
      <c r="K453" s="102"/>
      <c r="L453" s="102"/>
      <c r="M453" s="102"/>
      <c r="N453" s="102"/>
      <c r="O453" s="102"/>
      <c r="P453" s="102"/>
      <c r="Q453" s="102"/>
      <c r="R453" s="102"/>
    </row>
    <row r="454" spans="2:18" x14ac:dyDescent="0.2">
      <c r="B454" s="102"/>
      <c r="C454" s="334"/>
      <c r="D454" s="209"/>
      <c r="E454" s="334"/>
      <c r="F454" s="335"/>
      <c r="G454" s="335"/>
      <c r="H454" s="335"/>
      <c r="I454" s="335"/>
      <c r="J454" s="335"/>
      <c r="K454" s="102"/>
      <c r="L454" s="102"/>
      <c r="M454" s="102"/>
      <c r="N454" s="102"/>
      <c r="O454" s="102"/>
      <c r="P454" s="102"/>
      <c r="Q454" s="102"/>
      <c r="R454" s="102"/>
    </row>
    <row r="455" spans="2:18" x14ac:dyDescent="0.2">
      <c r="B455" s="102"/>
      <c r="C455" s="334"/>
      <c r="D455" s="209"/>
      <c r="E455" s="334"/>
      <c r="F455" s="335"/>
      <c r="G455" s="335"/>
      <c r="H455" s="335"/>
      <c r="I455" s="335"/>
      <c r="J455" s="335"/>
      <c r="K455" s="102"/>
      <c r="L455" s="102"/>
      <c r="M455" s="102"/>
      <c r="N455" s="102"/>
      <c r="O455" s="102"/>
      <c r="P455" s="102"/>
      <c r="Q455" s="102"/>
      <c r="R455" s="102"/>
    </row>
    <row r="456" spans="2:18" x14ac:dyDescent="0.2">
      <c r="B456" s="102"/>
      <c r="C456" s="334"/>
      <c r="D456" s="209"/>
      <c r="E456" s="334"/>
      <c r="F456" s="335"/>
      <c r="G456" s="335"/>
      <c r="H456" s="335"/>
      <c r="I456" s="335"/>
      <c r="J456" s="335"/>
      <c r="K456" s="102"/>
      <c r="L456" s="102"/>
      <c r="M456" s="102"/>
      <c r="N456" s="102"/>
      <c r="O456" s="102"/>
      <c r="P456" s="102"/>
      <c r="Q456" s="102"/>
      <c r="R456" s="102"/>
    </row>
    <row r="457" spans="2:18" x14ac:dyDescent="0.2">
      <c r="B457" s="102"/>
      <c r="C457" s="334"/>
      <c r="D457" s="209"/>
      <c r="E457" s="334"/>
      <c r="F457" s="335"/>
      <c r="G457" s="335"/>
      <c r="H457" s="335"/>
      <c r="I457" s="335"/>
      <c r="J457" s="335"/>
      <c r="K457" s="102"/>
      <c r="L457" s="102"/>
      <c r="M457" s="102"/>
      <c r="N457" s="102"/>
      <c r="O457" s="102"/>
      <c r="P457" s="102"/>
      <c r="Q457" s="102"/>
      <c r="R457" s="102"/>
    </row>
    <row r="458" spans="2:18" x14ac:dyDescent="0.2">
      <c r="B458" s="102"/>
      <c r="C458" s="334"/>
      <c r="D458" s="209"/>
      <c r="E458" s="334"/>
      <c r="F458" s="335"/>
      <c r="G458" s="335"/>
      <c r="H458" s="335"/>
      <c r="I458" s="335"/>
      <c r="J458" s="335"/>
      <c r="K458" s="102"/>
      <c r="L458" s="102"/>
      <c r="M458" s="102"/>
      <c r="N458" s="102"/>
      <c r="O458" s="102"/>
      <c r="P458" s="102"/>
      <c r="Q458" s="102"/>
      <c r="R458" s="102"/>
    </row>
    <row r="459" spans="2:18" x14ac:dyDescent="0.2">
      <c r="B459" s="102"/>
      <c r="C459" s="334"/>
      <c r="D459" s="209"/>
      <c r="E459" s="334"/>
      <c r="F459" s="335"/>
      <c r="G459" s="335"/>
      <c r="H459" s="335"/>
      <c r="I459" s="335"/>
      <c r="J459" s="335"/>
      <c r="K459" s="102"/>
      <c r="L459" s="102"/>
      <c r="M459" s="102"/>
      <c r="N459" s="102"/>
      <c r="O459" s="102"/>
      <c r="P459" s="102"/>
      <c r="Q459" s="102"/>
      <c r="R459" s="102"/>
    </row>
    <row r="460" spans="2:18" x14ac:dyDescent="0.2">
      <c r="B460" s="102"/>
      <c r="C460" s="334"/>
      <c r="D460" s="209"/>
      <c r="E460" s="334"/>
      <c r="F460" s="335"/>
      <c r="G460" s="335"/>
      <c r="H460" s="335"/>
      <c r="I460" s="335"/>
      <c r="J460" s="335"/>
      <c r="K460" s="102"/>
      <c r="L460" s="102"/>
      <c r="M460" s="102"/>
      <c r="N460" s="102"/>
      <c r="O460" s="102"/>
      <c r="P460" s="102"/>
      <c r="Q460" s="102"/>
      <c r="R460" s="102"/>
    </row>
    <row r="461" spans="2:18" x14ac:dyDescent="0.2">
      <c r="B461" s="102"/>
      <c r="C461" s="334"/>
      <c r="D461" s="209"/>
      <c r="E461" s="334"/>
      <c r="F461" s="335"/>
      <c r="G461" s="335"/>
      <c r="H461" s="335"/>
      <c r="I461" s="335"/>
      <c r="J461" s="335"/>
      <c r="K461" s="102"/>
      <c r="L461" s="102"/>
      <c r="M461" s="102"/>
      <c r="N461" s="102"/>
      <c r="O461" s="102"/>
      <c r="P461" s="102"/>
      <c r="Q461" s="102"/>
      <c r="R461" s="102"/>
    </row>
    <row r="462" spans="2:18" x14ac:dyDescent="0.2">
      <c r="B462" s="102"/>
      <c r="C462" s="334"/>
      <c r="D462" s="209"/>
      <c r="E462" s="334"/>
      <c r="F462" s="335"/>
      <c r="G462" s="335"/>
      <c r="H462" s="335"/>
      <c r="I462" s="335"/>
      <c r="J462" s="335"/>
      <c r="K462" s="102"/>
      <c r="L462" s="102"/>
      <c r="M462" s="102"/>
      <c r="N462" s="102"/>
      <c r="O462" s="102"/>
      <c r="P462" s="102"/>
      <c r="Q462" s="102"/>
      <c r="R462" s="102"/>
    </row>
    <row r="463" spans="2:18" x14ac:dyDescent="0.2">
      <c r="B463" s="102"/>
      <c r="C463" s="334"/>
      <c r="D463" s="209"/>
      <c r="E463" s="334"/>
      <c r="F463" s="335"/>
      <c r="G463" s="335"/>
      <c r="H463" s="335"/>
      <c r="I463" s="335"/>
      <c r="J463" s="335"/>
      <c r="K463" s="102"/>
      <c r="L463" s="102"/>
      <c r="M463" s="102"/>
      <c r="N463" s="102"/>
      <c r="O463" s="102"/>
      <c r="P463" s="102"/>
      <c r="Q463" s="102"/>
      <c r="R463" s="102"/>
    </row>
    <row r="464" spans="2:18" x14ac:dyDescent="0.2">
      <c r="B464" s="102"/>
      <c r="C464" s="334"/>
      <c r="D464" s="209"/>
      <c r="E464" s="334"/>
      <c r="F464" s="335"/>
      <c r="G464" s="335"/>
      <c r="H464" s="335"/>
      <c r="I464" s="335"/>
      <c r="J464" s="335"/>
      <c r="K464" s="102"/>
      <c r="L464" s="102"/>
      <c r="M464" s="102"/>
      <c r="N464" s="102"/>
      <c r="O464" s="102"/>
      <c r="P464" s="102"/>
      <c r="Q464" s="102"/>
      <c r="R464" s="102"/>
    </row>
    <row r="465" spans="2:18" x14ac:dyDescent="0.2">
      <c r="B465" s="102"/>
      <c r="C465" s="334"/>
      <c r="D465" s="209"/>
      <c r="E465" s="334"/>
      <c r="F465" s="335"/>
      <c r="G465" s="335"/>
      <c r="H465" s="335"/>
      <c r="I465" s="335"/>
      <c r="J465" s="335"/>
      <c r="K465" s="102"/>
      <c r="L465" s="102"/>
      <c r="M465" s="102"/>
      <c r="N465" s="102"/>
      <c r="O465" s="102"/>
      <c r="P465" s="102"/>
      <c r="Q465" s="102"/>
      <c r="R465" s="102"/>
    </row>
    <row r="466" spans="2:18" x14ac:dyDescent="0.2">
      <c r="B466" s="102"/>
      <c r="C466" s="334"/>
      <c r="D466" s="209"/>
      <c r="E466" s="334"/>
      <c r="F466" s="335"/>
      <c r="G466" s="335"/>
      <c r="H466" s="335"/>
      <c r="I466" s="335"/>
      <c r="J466" s="335"/>
      <c r="K466" s="102"/>
      <c r="L466" s="102"/>
      <c r="M466" s="102"/>
      <c r="N466" s="102"/>
      <c r="O466" s="102"/>
      <c r="P466" s="102"/>
      <c r="Q466" s="102"/>
      <c r="R466" s="102"/>
    </row>
    <row r="467" spans="2:18" x14ac:dyDescent="0.2">
      <c r="B467" s="102"/>
      <c r="C467" s="334"/>
      <c r="D467" s="209"/>
      <c r="E467" s="334"/>
      <c r="F467" s="335"/>
      <c r="G467" s="335"/>
      <c r="H467" s="335"/>
      <c r="I467" s="335"/>
      <c r="J467" s="335"/>
      <c r="K467" s="102"/>
      <c r="L467" s="102"/>
      <c r="M467" s="102"/>
      <c r="N467" s="102"/>
      <c r="O467" s="102"/>
      <c r="P467" s="102"/>
      <c r="Q467" s="102"/>
      <c r="R467" s="102"/>
    </row>
  </sheetData>
  <sheetProtection algorithmName="SHA-512" hashValue="q/6ZegQktjnmIpi0z86eDMBSogaGsM5iNj/Np3ujnVXoiD5Gt29/MjuLfgaeuqHxo96AIgUaLBIca7ySFCwMvg==" saltValue="ztRMhE288KBsZTgJ9d2PjQ==" spinCount="100000" sheet="1" formatCells="0" formatColumns="0" formatRows="0" autoFilter="0"/>
  <mergeCells count="95">
    <mergeCell ref="G118:H118"/>
    <mergeCell ref="D117:F117"/>
    <mergeCell ref="G117:H117"/>
    <mergeCell ref="A123:C123"/>
    <mergeCell ref="D119:F119"/>
    <mergeCell ref="G119:H119"/>
    <mergeCell ref="D120:F120"/>
    <mergeCell ref="G120:H120"/>
    <mergeCell ref="G105:H105"/>
    <mergeCell ref="D106:F106"/>
    <mergeCell ref="G106:H106"/>
    <mergeCell ref="A115:B115"/>
    <mergeCell ref="D110:F110"/>
    <mergeCell ref="G110:H110"/>
    <mergeCell ref="D111:F111"/>
    <mergeCell ref="G111:H111"/>
    <mergeCell ref="D112:F112"/>
    <mergeCell ref="G112:H112"/>
    <mergeCell ref="D113:F113"/>
    <mergeCell ref="G113:H113"/>
    <mergeCell ref="A108:B108"/>
    <mergeCell ref="G104:H104"/>
    <mergeCell ref="A102:B102"/>
    <mergeCell ref="A76:B76"/>
    <mergeCell ref="A77:B77"/>
    <mergeCell ref="A79:A80"/>
    <mergeCell ref="D79:D80"/>
    <mergeCell ref="E79:E80"/>
    <mergeCell ref="A84:A86"/>
    <mergeCell ref="D84:D86"/>
    <mergeCell ref="E84:E86"/>
    <mergeCell ref="A87:A89"/>
    <mergeCell ref="D87:D89"/>
    <mergeCell ref="E87:E89"/>
    <mergeCell ref="T17:T18"/>
    <mergeCell ref="A17:A18"/>
    <mergeCell ref="T5:T6"/>
    <mergeCell ref="T7:T10"/>
    <mergeCell ref="T11:T12"/>
    <mergeCell ref="T13:T14"/>
    <mergeCell ref="T15:T16"/>
    <mergeCell ref="E17:E18"/>
    <mergeCell ref="F17:F18"/>
    <mergeCell ref="G17:G18"/>
    <mergeCell ref="E13:E14"/>
    <mergeCell ref="F13:F14"/>
    <mergeCell ref="G13:G14"/>
    <mergeCell ref="E15:E16"/>
    <mergeCell ref="F15:F16"/>
    <mergeCell ref="G15:G16"/>
    <mergeCell ref="D17:D18"/>
    <mergeCell ref="A15:A16"/>
    <mergeCell ref="A13:A14"/>
    <mergeCell ref="A11:A12"/>
    <mergeCell ref="G11:G12"/>
    <mergeCell ref="F11:F12"/>
    <mergeCell ref="E11:E12"/>
    <mergeCell ref="D11:D12"/>
    <mergeCell ref="D13:D14"/>
    <mergeCell ref="D15:D16"/>
    <mergeCell ref="A5:A6"/>
    <mergeCell ref="G5:G6"/>
    <mergeCell ref="F5:F6"/>
    <mergeCell ref="E5:E6"/>
    <mergeCell ref="A7:A10"/>
    <mergeCell ref="G7:G10"/>
    <mergeCell ref="F7:F10"/>
    <mergeCell ref="E7:E10"/>
    <mergeCell ref="D5:D6"/>
    <mergeCell ref="D7:D10"/>
    <mergeCell ref="A20:A21"/>
    <mergeCell ref="T20:T21"/>
    <mergeCell ref="A22:C22"/>
    <mergeCell ref="A19:C19"/>
    <mergeCell ref="E20:E21"/>
    <mergeCell ref="F20:F21"/>
    <mergeCell ref="G20:G21"/>
    <mergeCell ref="H20:H21"/>
    <mergeCell ref="D20:D21"/>
    <mergeCell ref="A200:C200"/>
    <mergeCell ref="A24:B24"/>
    <mergeCell ref="A100:B100"/>
    <mergeCell ref="A146:B146"/>
    <mergeCell ref="A141:E141"/>
    <mergeCell ref="D118:F118"/>
    <mergeCell ref="D104:F104"/>
    <mergeCell ref="D105:F105"/>
    <mergeCell ref="A68:B68"/>
    <mergeCell ref="A63:B63"/>
    <mergeCell ref="A51:B51"/>
    <mergeCell ref="A191:C191"/>
    <mergeCell ref="A179:C179"/>
    <mergeCell ref="A166:B166"/>
    <mergeCell ref="A162:E162"/>
    <mergeCell ref="A154:C154"/>
  </mergeCells>
  <conditionalFormatting sqref="R20:R21">
    <cfRule type="cellIs" dxfId="56" priority="1" operator="equal">
      <formula>"INCUMPLIDA"</formula>
    </cfRule>
    <cfRule type="cellIs" dxfId="55" priority="2" operator="equal">
      <formula>"PROCESO"</formula>
    </cfRule>
    <cfRule type="cellIs" dxfId="54" priority="3" operator="equal">
      <formula>"CUMPLIDA"</formula>
    </cfRule>
    <cfRule type="cellIs" dxfId="53" priority="4" operator="equal">
      <formula>"VERIFICAR FECHA"</formula>
    </cfRule>
    <cfRule type="cellIs" dxfId="52" priority="5" operator="equal">
      <formula>"SIN VALOR AVANCE"</formula>
    </cfRule>
  </conditionalFormatting>
  <pageMargins left="0.7" right="0.7" top="0.75" bottom="0.75" header="0.3" footer="0.3"/>
  <pageSetup orientation="portrait" r:id="rId1"/>
  <headerFooter>
    <oddFooter>&amp;R_x000D_&amp;1#&amp;"Calibri"&amp;10&amp;K000000 Información 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CDA82-E208-4FAF-A40E-E2F32279F220}">
  <dimension ref="A1:R539"/>
  <sheetViews>
    <sheetView topLeftCell="H1" zoomScale="59" zoomScaleNormal="59" workbookViewId="0">
      <selection activeCell="P11" sqref="P11"/>
    </sheetView>
  </sheetViews>
  <sheetFormatPr baseColWidth="10" defaultColWidth="11.42578125" defaultRowHeight="15" x14ac:dyDescent="0.2"/>
  <cols>
    <col min="1" max="1" width="24.28515625" style="946" customWidth="1"/>
    <col min="2" max="2" width="16.7109375" style="935" customWidth="1"/>
    <col min="3" max="3" width="25.28515625" style="935" customWidth="1"/>
    <col min="4" max="4" width="32.28515625" style="316" customWidth="1"/>
    <col min="5" max="5" width="64.7109375" style="315" customWidth="1"/>
    <col min="6" max="6" width="35.42578125" style="315" customWidth="1"/>
    <col min="7" max="7" width="34.7109375" style="315" customWidth="1"/>
    <col min="8" max="8" width="32.140625" style="315" customWidth="1"/>
    <col min="9" max="9" width="34.42578125" style="326" customWidth="1"/>
    <col min="10" max="10" width="39.7109375" style="316" customWidth="1"/>
    <col min="11" max="11" width="21.7109375" style="316" customWidth="1"/>
    <col min="12" max="12" width="31.28515625" style="316" customWidth="1"/>
    <col min="13" max="13" width="34.7109375" style="316" customWidth="1"/>
    <col min="14" max="14" width="33" style="316" customWidth="1"/>
    <col min="15" max="15" width="30.28515625" style="316" customWidth="1"/>
    <col min="16" max="16" width="32.140625" style="316" customWidth="1"/>
    <col min="17" max="17" width="39.140625" style="326" customWidth="1"/>
    <col min="18" max="16384" width="11.42578125" style="323"/>
  </cols>
  <sheetData>
    <row r="1" spans="1:17" x14ac:dyDescent="0.2">
      <c r="A1" s="1400"/>
      <c r="B1" s="1401"/>
      <c r="C1" s="1404" t="s">
        <v>4589</v>
      </c>
      <c r="D1" s="1404"/>
      <c r="E1" s="1404"/>
      <c r="F1" s="1404"/>
      <c r="G1" s="1404"/>
      <c r="H1" s="1405"/>
      <c r="I1" s="1404"/>
      <c r="J1" s="1404"/>
      <c r="K1" s="1404"/>
      <c r="L1" s="1404"/>
      <c r="M1" s="1404"/>
      <c r="N1" s="1404"/>
      <c r="O1" s="1404"/>
      <c r="P1" s="1404"/>
      <c r="Q1" s="1406"/>
    </row>
    <row r="2" spans="1:17" x14ac:dyDescent="0.2">
      <c r="A2" s="1402"/>
      <c r="B2" s="1403"/>
      <c r="C2" s="1407"/>
      <c r="D2" s="1407"/>
      <c r="E2" s="1407"/>
      <c r="F2" s="1407"/>
      <c r="G2" s="1407"/>
      <c r="H2" s="1408"/>
      <c r="I2" s="1407"/>
      <c r="J2" s="1407"/>
      <c r="K2" s="1407"/>
      <c r="L2" s="1407"/>
      <c r="M2" s="1407"/>
      <c r="N2" s="1407"/>
      <c r="O2" s="1407"/>
      <c r="P2" s="1407"/>
      <c r="Q2" s="1409"/>
    </row>
    <row r="3" spans="1:17" x14ac:dyDescent="0.2">
      <c r="A3" s="1402"/>
      <c r="B3" s="1403"/>
      <c r="C3" s="1410"/>
      <c r="D3" s="1410"/>
      <c r="E3" s="1410"/>
      <c r="F3" s="1410"/>
      <c r="G3" s="1410"/>
      <c r="H3" s="1411"/>
      <c r="I3" s="1410"/>
      <c r="J3" s="1410"/>
      <c r="K3" s="1410"/>
      <c r="L3" s="1410"/>
      <c r="M3" s="1410"/>
      <c r="N3" s="1410"/>
      <c r="O3" s="1410"/>
      <c r="P3" s="1410"/>
      <c r="Q3" s="1412"/>
    </row>
    <row r="4" spans="1:17" ht="15.75" x14ac:dyDescent="0.2">
      <c r="A4" s="1413" t="s">
        <v>45</v>
      </c>
      <c r="B4" s="1414"/>
      <c r="C4" s="1414"/>
      <c r="D4" s="1414"/>
      <c r="E4" s="1414"/>
      <c r="F4" s="1414"/>
      <c r="G4" s="1414"/>
      <c r="H4" s="1415"/>
      <c r="I4" s="1414"/>
      <c r="J4" s="10"/>
      <c r="K4" s="1416"/>
      <c r="L4" s="1416"/>
      <c r="M4" s="1416"/>
      <c r="N4" s="1416"/>
      <c r="O4" s="1416"/>
      <c r="P4" s="937"/>
      <c r="Q4" s="938"/>
    </row>
    <row r="5" spans="1:17" ht="15.75" x14ac:dyDescent="0.2">
      <c r="A5" s="11" t="s">
        <v>47</v>
      </c>
      <c r="B5" s="10"/>
      <c r="C5" s="10"/>
      <c r="D5" s="10"/>
      <c r="E5" s="15"/>
      <c r="F5" s="15"/>
      <c r="G5" s="15"/>
      <c r="H5" s="15"/>
      <c r="I5" s="939"/>
      <c r="J5" s="10"/>
      <c r="K5" s="1416"/>
      <c r="L5" s="1416"/>
      <c r="M5" s="1416"/>
      <c r="N5" s="1416"/>
      <c r="O5" s="1416"/>
      <c r="P5" s="937"/>
      <c r="Q5" s="938"/>
    </row>
    <row r="6" spans="1:17" ht="15.75" x14ac:dyDescent="0.2">
      <c r="A6" s="11" t="s">
        <v>4590</v>
      </c>
      <c r="B6" s="10"/>
      <c r="C6" s="10"/>
      <c r="D6" s="10"/>
      <c r="E6" s="15"/>
      <c r="F6" s="15"/>
      <c r="G6" s="15"/>
      <c r="H6" s="15"/>
      <c r="I6" s="939"/>
      <c r="J6" s="10"/>
      <c r="K6" s="1417" t="s">
        <v>50</v>
      </c>
      <c r="L6" s="1417"/>
      <c r="M6" s="1417"/>
      <c r="N6" s="1417"/>
      <c r="O6" s="1417"/>
      <c r="P6" s="940">
        <v>45657</v>
      </c>
      <c r="Q6" s="938"/>
    </row>
    <row r="7" spans="1:17" ht="15.75" x14ac:dyDescent="0.2">
      <c r="A7" s="11" t="s">
        <v>4842</v>
      </c>
      <c r="B7" s="10"/>
      <c r="C7" s="10"/>
      <c r="D7" s="10"/>
      <c r="E7" s="15"/>
      <c r="F7" s="15"/>
      <c r="G7" s="15"/>
      <c r="H7" s="15"/>
      <c r="I7" s="939"/>
      <c r="J7" s="10"/>
      <c r="K7" s="1418"/>
      <c r="L7" s="1418"/>
      <c r="M7" s="1418"/>
      <c r="N7" s="1418"/>
      <c r="O7" s="1418"/>
      <c r="P7" s="941"/>
      <c r="Q7" s="938"/>
    </row>
    <row r="8" spans="1:17" ht="15.75" x14ac:dyDescent="0.2">
      <c r="A8" s="11" t="s">
        <v>51</v>
      </c>
      <c r="B8" s="10"/>
      <c r="C8" s="10"/>
      <c r="D8" s="10"/>
      <c r="E8" s="15"/>
      <c r="F8" s="15"/>
      <c r="G8" s="15"/>
      <c r="H8" s="15"/>
      <c r="I8" s="939"/>
      <c r="J8" s="10"/>
      <c r="K8" s="1419" t="s">
        <v>4843</v>
      </c>
      <c r="L8" s="1419"/>
      <c r="M8" s="1419"/>
      <c r="N8" s="1419"/>
      <c r="O8" s="1419"/>
      <c r="P8" s="942">
        <v>45688</v>
      </c>
      <c r="Q8" s="938"/>
    </row>
    <row r="9" spans="1:17" ht="15.75" x14ac:dyDescent="0.2">
      <c r="A9" s="12"/>
      <c r="B9" s="5"/>
      <c r="C9" s="5"/>
      <c r="D9" s="5"/>
      <c r="E9" s="16"/>
      <c r="F9" s="16"/>
      <c r="G9" s="16"/>
      <c r="H9" s="16"/>
      <c r="I9" s="943"/>
      <c r="J9" s="5"/>
      <c r="K9" s="5"/>
      <c r="L9" s="944"/>
      <c r="M9" s="944"/>
      <c r="N9" s="534"/>
      <c r="O9" s="944"/>
      <c r="P9" s="944"/>
      <c r="Q9" s="945"/>
    </row>
    <row r="10" spans="1:17" s="316" customFormat="1" ht="47.25" x14ac:dyDescent="0.25">
      <c r="A10" s="17" t="s">
        <v>27</v>
      </c>
      <c r="B10" s="17" t="s">
        <v>9</v>
      </c>
      <c r="C10" s="17" t="s">
        <v>53</v>
      </c>
      <c r="D10" s="17" t="s">
        <v>4593</v>
      </c>
      <c r="E10" s="21" t="s">
        <v>4594</v>
      </c>
      <c r="F10" s="17" t="s">
        <v>4595</v>
      </c>
      <c r="G10" s="17" t="s">
        <v>57</v>
      </c>
      <c r="H10" s="17" t="s">
        <v>58</v>
      </c>
      <c r="I10" s="18" t="s">
        <v>59</v>
      </c>
      <c r="J10" s="18" t="s">
        <v>60</v>
      </c>
      <c r="K10" s="324" t="s">
        <v>61</v>
      </c>
      <c r="L10" s="324" t="s">
        <v>62</v>
      </c>
      <c r="M10" s="3" t="s">
        <v>63</v>
      </c>
      <c r="N10" s="3" t="s">
        <v>64</v>
      </c>
      <c r="O10" s="18" t="s">
        <v>65</v>
      </c>
      <c r="P10" s="325" t="s">
        <v>66</v>
      </c>
      <c r="Q10" s="18" t="s">
        <v>33</v>
      </c>
    </row>
    <row r="11" spans="1:17" s="316" customFormat="1" ht="135" customHeight="1" x14ac:dyDescent="0.25">
      <c r="A11" s="898" t="s">
        <v>17</v>
      </c>
      <c r="B11" s="899" t="s">
        <v>16</v>
      </c>
      <c r="C11" s="1393" t="s">
        <v>1357</v>
      </c>
      <c r="D11" s="1393" t="s">
        <v>1358</v>
      </c>
      <c r="E11" s="1394" t="s">
        <v>1359</v>
      </c>
      <c r="F11" s="1394" t="s">
        <v>1360</v>
      </c>
      <c r="G11" s="900" t="s">
        <v>1361</v>
      </c>
      <c r="H11" s="900" t="s">
        <v>1361</v>
      </c>
      <c r="I11" s="283" t="s">
        <v>1362</v>
      </c>
      <c r="J11" s="895">
        <v>1</v>
      </c>
      <c r="K11" s="904">
        <v>45139</v>
      </c>
      <c r="L11" s="904">
        <v>45260</v>
      </c>
      <c r="M11" s="901">
        <f t="shared" ref="M11:M74" si="0">(L11-K11)/7</f>
        <v>17.285714285714285</v>
      </c>
      <c r="N11" s="1031">
        <v>1</v>
      </c>
      <c r="O11" s="893" t="s">
        <v>1363</v>
      </c>
      <c r="P11" s="902">
        <f t="shared" ref="P11:P74" si="1">N11/J11</f>
        <v>1</v>
      </c>
      <c r="Q11" s="803" t="str">
        <f>IF(ISNUMBER(P11),IF(P11=100%,"CUMPLIDA",IF(AND(ISNUMBER(L11),ISNUMBER(OCI!$P$6)), IF(L11&lt;OCI!$P$6,"INCUMPLIDA","PROCESO"), "VERIFICAR FECHA")),"SIN VALOR AVANCE")</f>
        <v>CUMPLIDA</v>
      </c>
    </row>
    <row r="12" spans="1:17" s="316" customFormat="1" ht="135.75" x14ac:dyDescent="0.25">
      <c r="A12" s="898" t="s">
        <v>17</v>
      </c>
      <c r="B12" s="899" t="s">
        <v>16</v>
      </c>
      <c r="C12" s="1393"/>
      <c r="D12" s="1393"/>
      <c r="E12" s="1394"/>
      <c r="F12" s="1394"/>
      <c r="G12" s="900" t="s">
        <v>1364</v>
      </c>
      <c r="H12" s="900" t="s">
        <v>1364</v>
      </c>
      <c r="I12" s="283" t="s">
        <v>1365</v>
      </c>
      <c r="J12" s="895">
        <v>4</v>
      </c>
      <c r="K12" s="903">
        <v>45170</v>
      </c>
      <c r="L12" s="903">
        <v>45535</v>
      </c>
      <c r="M12" s="901">
        <f t="shared" si="0"/>
        <v>52.142857142857146</v>
      </c>
      <c r="N12" s="1031">
        <v>4</v>
      </c>
      <c r="O12" s="893" t="s">
        <v>1363</v>
      </c>
      <c r="P12" s="902">
        <f t="shared" si="1"/>
        <v>1</v>
      </c>
      <c r="Q12" s="803" t="str">
        <f>IF(ISNUMBER(P12),IF(P12=100%,"CUMPLIDA",IF(AND(ISNUMBER(L12),ISNUMBER(OCI!$P$6)), IF(L12&lt;OCI!$P$6,"INCUMPLIDA","PROCESO"), "VERIFICAR FECHA")),"SIN VALOR AVANCE")</f>
        <v>CUMPLIDA</v>
      </c>
    </row>
    <row r="13" spans="1:17" s="316" customFormat="1" ht="210" x14ac:dyDescent="0.25">
      <c r="A13" s="898" t="s">
        <v>17</v>
      </c>
      <c r="B13" s="899" t="s">
        <v>16</v>
      </c>
      <c r="C13" s="1393"/>
      <c r="D13" s="1393"/>
      <c r="E13" s="1394"/>
      <c r="F13" s="1394"/>
      <c r="G13" s="900" t="s">
        <v>1366</v>
      </c>
      <c r="H13" s="900" t="s">
        <v>1366</v>
      </c>
      <c r="I13" s="283" t="s">
        <v>1367</v>
      </c>
      <c r="J13" s="895">
        <v>2</v>
      </c>
      <c r="K13" s="903">
        <v>45170</v>
      </c>
      <c r="L13" s="903">
        <v>45382</v>
      </c>
      <c r="M13" s="901">
        <f t="shared" si="0"/>
        <v>30.285714285714285</v>
      </c>
      <c r="N13" s="1031">
        <v>2</v>
      </c>
      <c r="O13" s="893" t="s">
        <v>1363</v>
      </c>
      <c r="P13" s="902">
        <f t="shared" si="1"/>
        <v>1</v>
      </c>
      <c r="Q13" s="803" t="str">
        <f>IF(ISNUMBER(P13),IF(P13=100%,"CUMPLIDA",IF(AND(ISNUMBER(L13),ISNUMBER(OCI!$P$6)), IF(L13&lt;OCI!$P$6,"INCUMPLIDA","PROCESO"), "VERIFICAR FECHA")),"SIN VALOR AVANCE")</f>
        <v>CUMPLIDA</v>
      </c>
    </row>
    <row r="14" spans="1:17" s="316" customFormat="1" ht="60.75" customHeight="1" x14ac:dyDescent="0.25">
      <c r="A14" s="898" t="s">
        <v>17</v>
      </c>
      <c r="B14" s="899" t="s">
        <v>16</v>
      </c>
      <c r="C14" s="1393" t="s">
        <v>1368</v>
      </c>
      <c r="D14" s="1393" t="s">
        <v>1358</v>
      </c>
      <c r="E14" s="1394" t="s">
        <v>1369</v>
      </c>
      <c r="F14" s="1394" t="s">
        <v>1370</v>
      </c>
      <c r="G14" s="900" t="s">
        <v>1371</v>
      </c>
      <c r="H14" s="900" t="s">
        <v>1371</v>
      </c>
      <c r="I14" s="283" t="s">
        <v>1372</v>
      </c>
      <c r="J14" s="895">
        <v>1</v>
      </c>
      <c r="K14" s="903">
        <v>45170</v>
      </c>
      <c r="L14" s="903">
        <v>45199</v>
      </c>
      <c r="M14" s="901">
        <f t="shared" si="0"/>
        <v>4.1428571428571432</v>
      </c>
      <c r="N14" s="1031">
        <v>1</v>
      </c>
      <c r="O14" s="893" t="s">
        <v>1373</v>
      </c>
      <c r="P14" s="902">
        <f t="shared" si="1"/>
        <v>1</v>
      </c>
      <c r="Q14" s="803" t="str">
        <f>IF(ISNUMBER(P14),IF(P14=100%,"CUMPLIDA",IF(AND(ISNUMBER(L14),ISNUMBER(OCI!$P$6)), IF(L14&lt;OCI!$P$6,"INCUMPLIDA","PROCESO"), "VERIFICAR FECHA")),"SIN VALOR AVANCE")</f>
        <v>CUMPLIDA</v>
      </c>
    </row>
    <row r="15" spans="1:17" s="316" customFormat="1" ht="330.75" x14ac:dyDescent="0.25">
      <c r="A15" s="898" t="s">
        <v>17</v>
      </c>
      <c r="B15" s="899" t="s">
        <v>16</v>
      </c>
      <c r="C15" s="1393"/>
      <c r="D15" s="1393"/>
      <c r="E15" s="1394"/>
      <c r="F15" s="1394"/>
      <c r="G15" s="900" t="s">
        <v>1374</v>
      </c>
      <c r="H15" s="900" t="s">
        <v>1374</v>
      </c>
      <c r="I15" s="283" t="s">
        <v>1375</v>
      </c>
      <c r="J15" s="895">
        <v>1</v>
      </c>
      <c r="K15" s="903">
        <v>45200</v>
      </c>
      <c r="L15" s="903">
        <v>45534</v>
      </c>
      <c r="M15" s="901">
        <f t="shared" si="0"/>
        <v>47.714285714285715</v>
      </c>
      <c r="N15" s="1031">
        <v>1</v>
      </c>
      <c r="O15" s="893" t="s">
        <v>1376</v>
      </c>
      <c r="P15" s="902">
        <f t="shared" si="1"/>
        <v>1</v>
      </c>
      <c r="Q15" s="803" t="str">
        <f>IF(ISNUMBER(P15),IF(P15=100%,"CUMPLIDA",IF(AND(ISNUMBER(L15),ISNUMBER(OCI!$P$6)), IF(L15&lt;OCI!$P$6,"INCUMPLIDA","PROCESO"), "VERIFICAR FECHA")),"SIN VALOR AVANCE")</f>
        <v>CUMPLIDA</v>
      </c>
    </row>
    <row r="16" spans="1:17" s="316" customFormat="1" ht="255.75" x14ac:dyDescent="0.25">
      <c r="A16" s="898" t="s">
        <v>17</v>
      </c>
      <c r="B16" s="899" t="s">
        <v>16</v>
      </c>
      <c r="C16" s="1393"/>
      <c r="D16" s="1393"/>
      <c r="E16" s="1394"/>
      <c r="F16" s="1394"/>
      <c r="G16" s="900" t="s">
        <v>1377</v>
      </c>
      <c r="H16" s="900" t="s">
        <v>1377</v>
      </c>
      <c r="I16" s="283" t="s">
        <v>1378</v>
      </c>
      <c r="J16" s="895">
        <v>1</v>
      </c>
      <c r="K16" s="903">
        <v>45536</v>
      </c>
      <c r="L16" s="903">
        <v>45565</v>
      </c>
      <c r="M16" s="901">
        <f t="shared" si="0"/>
        <v>4.1428571428571432</v>
      </c>
      <c r="N16" s="1031">
        <v>1</v>
      </c>
      <c r="O16" s="893" t="s">
        <v>1379</v>
      </c>
      <c r="P16" s="902">
        <f t="shared" si="1"/>
        <v>1</v>
      </c>
      <c r="Q16" s="803" t="str">
        <f>IF(ISNUMBER(P16),IF(P16=100%,"CUMPLIDA",IF(AND(ISNUMBER(L16),ISNUMBER(OCI!$P$6)), IF(L16&lt;OCI!$P$6,"INCUMPLIDA","PROCESO"), "VERIFICAR FECHA")),"SIN VALOR AVANCE")</f>
        <v>CUMPLIDA</v>
      </c>
    </row>
    <row r="17" spans="1:17" s="316" customFormat="1" ht="75.75" x14ac:dyDescent="0.25">
      <c r="A17" s="898" t="s">
        <v>17</v>
      </c>
      <c r="B17" s="899" t="s">
        <v>16</v>
      </c>
      <c r="C17" s="1393"/>
      <c r="D17" s="1393"/>
      <c r="E17" s="1394"/>
      <c r="F17" s="1394"/>
      <c r="G17" s="900" t="s">
        <v>1380</v>
      </c>
      <c r="H17" s="900" t="s">
        <v>1380</v>
      </c>
      <c r="I17" s="283" t="s">
        <v>1381</v>
      </c>
      <c r="J17" s="895">
        <v>1</v>
      </c>
      <c r="K17" s="903">
        <v>45566</v>
      </c>
      <c r="L17" s="903">
        <v>45595</v>
      </c>
      <c r="M17" s="901">
        <f t="shared" si="0"/>
        <v>4.1428571428571432</v>
      </c>
      <c r="N17" s="1031">
        <v>1</v>
      </c>
      <c r="O17" s="893" t="s">
        <v>1382</v>
      </c>
      <c r="P17" s="902">
        <f t="shared" si="1"/>
        <v>1</v>
      </c>
      <c r="Q17" s="803" t="str">
        <f>IF(ISNUMBER(P17),IF(P17=100%,"CUMPLIDA",IF(AND(ISNUMBER(L17),ISNUMBER(OCI!$P$6)), IF(L17&lt;OCI!$P$6,"INCUMPLIDA","PROCESO"), "VERIFICAR FECHA")),"SIN VALOR AVANCE")</f>
        <v>CUMPLIDA</v>
      </c>
    </row>
    <row r="18" spans="1:17" s="316" customFormat="1" ht="150.75" x14ac:dyDescent="0.25">
      <c r="A18" s="898" t="s">
        <v>17</v>
      </c>
      <c r="B18" s="899" t="s">
        <v>16</v>
      </c>
      <c r="C18" s="1393"/>
      <c r="D18" s="1393"/>
      <c r="E18" s="1394"/>
      <c r="F18" s="1394"/>
      <c r="G18" s="900" t="s">
        <v>1383</v>
      </c>
      <c r="H18" s="900" t="s">
        <v>1383</v>
      </c>
      <c r="I18" s="283" t="s">
        <v>1384</v>
      </c>
      <c r="J18" s="895">
        <v>1</v>
      </c>
      <c r="K18" s="903">
        <v>45597</v>
      </c>
      <c r="L18" s="903">
        <v>45626</v>
      </c>
      <c r="M18" s="901">
        <f t="shared" si="0"/>
        <v>4.1428571428571432</v>
      </c>
      <c r="N18" s="1031">
        <v>1</v>
      </c>
      <c r="O18" s="893" t="s">
        <v>1385</v>
      </c>
      <c r="P18" s="902">
        <f t="shared" si="1"/>
        <v>1</v>
      </c>
      <c r="Q18" s="803" t="str">
        <f>IF(ISNUMBER(P18),IF(P18=100%,"CUMPLIDA",IF(AND(ISNUMBER(L18),ISNUMBER(OCI!$P$6)), IF(L18&lt;OCI!$P$6,"INCUMPLIDA","PROCESO"), "VERIFICAR FECHA")),"SIN VALOR AVANCE")</f>
        <v>CUMPLIDA</v>
      </c>
    </row>
    <row r="19" spans="1:17" s="316" customFormat="1" ht="195.75" x14ac:dyDescent="0.25">
      <c r="A19" s="898" t="s">
        <v>17</v>
      </c>
      <c r="B19" s="899" t="s">
        <v>16</v>
      </c>
      <c r="C19" s="1393"/>
      <c r="D19" s="1393"/>
      <c r="E19" s="1394"/>
      <c r="F19" s="1394"/>
      <c r="G19" s="900" t="s">
        <v>1386</v>
      </c>
      <c r="H19" s="900" t="s">
        <v>1386</v>
      </c>
      <c r="I19" s="283" t="s">
        <v>1387</v>
      </c>
      <c r="J19" s="895">
        <v>1</v>
      </c>
      <c r="K19" s="903">
        <v>45170</v>
      </c>
      <c r="L19" s="903">
        <v>45230</v>
      </c>
      <c r="M19" s="901">
        <f t="shared" si="0"/>
        <v>8.5714285714285712</v>
      </c>
      <c r="N19" s="1031">
        <v>1</v>
      </c>
      <c r="O19" s="893" t="s">
        <v>1388</v>
      </c>
      <c r="P19" s="902">
        <f t="shared" si="1"/>
        <v>1</v>
      </c>
      <c r="Q19" s="803" t="str">
        <f>IF(ISNUMBER(P19),IF(P19=100%,"CUMPLIDA",IF(AND(ISNUMBER(L19),ISNUMBER(OCI!$P$6)), IF(L19&lt;OCI!$P$6,"INCUMPLIDA","PROCESO"), "VERIFICAR FECHA")),"SIN VALOR AVANCE")</f>
        <v>CUMPLIDA</v>
      </c>
    </row>
    <row r="20" spans="1:17" s="316" customFormat="1" ht="150.75" x14ac:dyDescent="0.25">
      <c r="A20" s="898" t="s">
        <v>17</v>
      </c>
      <c r="B20" s="899" t="s">
        <v>16</v>
      </c>
      <c r="C20" s="1393"/>
      <c r="D20" s="1393"/>
      <c r="E20" s="1394"/>
      <c r="F20" s="1394"/>
      <c r="G20" s="900" t="s">
        <v>1389</v>
      </c>
      <c r="H20" s="900" t="s">
        <v>1389</v>
      </c>
      <c r="I20" s="283" t="s">
        <v>1390</v>
      </c>
      <c r="J20" s="895">
        <v>5</v>
      </c>
      <c r="K20" s="903">
        <v>45170</v>
      </c>
      <c r="L20" s="903">
        <v>45322</v>
      </c>
      <c r="M20" s="901">
        <f t="shared" si="0"/>
        <v>21.714285714285715</v>
      </c>
      <c r="N20" s="1031">
        <v>5</v>
      </c>
      <c r="O20" s="893" t="s">
        <v>1391</v>
      </c>
      <c r="P20" s="902">
        <f t="shared" si="1"/>
        <v>1</v>
      </c>
      <c r="Q20" s="803" t="str">
        <f>IF(ISNUMBER(P20),IF(P20=100%,"CUMPLIDA",IF(AND(ISNUMBER(L20),ISNUMBER(OCI!$P$6)), IF(L20&lt;OCI!$P$6,"INCUMPLIDA","PROCESO"), "VERIFICAR FECHA")),"SIN VALOR AVANCE")</f>
        <v>CUMPLIDA</v>
      </c>
    </row>
    <row r="21" spans="1:17" s="316" customFormat="1" ht="150.75" x14ac:dyDescent="0.25">
      <c r="A21" s="898" t="s">
        <v>17</v>
      </c>
      <c r="B21" s="899" t="s">
        <v>16</v>
      </c>
      <c r="C21" s="1393"/>
      <c r="D21" s="1393"/>
      <c r="E21" s="1394"/>
      <c r="F21" s="1394"/>
      <c r="G21" s="900" t="s">
        <v>1392</v>
      </c>
      <c r="H21" s="900" t="s">
        <v>1392</v>
      </c>
      <c r="I21" s="283" t="s">
        <v>1390</v>
      </c>
      <c r="J21" s="895">
        <v>5</v>
      </c>
      <c r="K21" s="903">
        <v>45170</v>
      </c>
      <c r="L21" s="903">
        <v>45322</v>
      </c>
      <c r="M21" s="901">
        <f t="shared" si="0"/>
        <v>21.714285714285715</v>
      </c>
      <c r="N21" s="1031">
        <v>5</v>
      </c>
      <c r="O21" s="893" t="s">
        <v>1391</v>
      </c>
      <c r="P21" s="902">
        <f t="shared" si="1"/>
        <v>1</v>
      </c>
      <c r="Q21" s="803" t="str">
        <f>IF(ISNUMBER(P21),IF(P21=100%,"CUMPLIDA",IF(AND(ISNUMBER(L21),ISNUMBER(OCI!$P$6)), IF(L21&lt;OCI!$P$6,"INCUMPLIDA","PROCESO"), "VERIFICAR FECHA")),"SIN VALOR AVANCE")</f>
        <v>CUMPLIDA</v>
      </c>
    </row>
    <row r="22" spans="1:17" s="316" customFormat="1" ht="135.75" x14ac:dyDescent="0.25">
      <c r="A22" s="898" t="s">
        <v>17</v>
      </c>
      <c r="B22" s="899" t="s">
        <v>16</v>
      </c>
      <c r="C22" s="1393"/>
      <c r="D22" s="1393"/>
      <c r="E22" s="1394"/>
      <c r="F22" s="1394"/>
      <c r="G22" s="900" t="s">
        <v>1393</v>
      </c>
      <c r="H22" s="900" t="s">
        <v>1393</v>
      </c>
      <c r="I22" s="283" t="s">
        <v>1394</v>
      </c>
      <c r="J22" s="895">
        <v>1</v>
      </c>
      <c r="K22" s="904">
        <v>45139</v>
      </c>
      <c r="L22" s="904">
        <v>45291</v>
      </c>
      <c r="M22" s="901">
        <f t="shared" si="0"/>
        <v>21.714285714285715</v>
      </c>
      <c r="N22" s="1031">
        <v>1</v>
      </c>
      <c r="O22" s="893" t="s">
        <v>1363</v>
      </c>
      <c r="P22" s="902">
        <f t="shared" si="1"/>
        <v>1</v>
      </c>
      <c r="Q22" s="803" t="str">
        <f>IF(ISNUMBER(P22),IF(P22=100%,"CUMPLIDA",IF(AND(ISNUMBER(L22),ISNUMBER(OCI!$P$6)), IF(L22&lt;OCI!$P$6,"INCUMPLIDA","PROCESO"), "VERIFICAR FECHA")),"SIN VALOR AVANCE")</f>
        <v>CUMPLIDA</v>
      </c>
    </row>
    <row r="23" spans="1:17" s="316" customFormat="1" ht="135.75" x14ac:dyDescent="0.25">
      <c r="A23" s="898" t="s">
        <v>17</v>
      </c>
      <c r="B23" s="899" t="s">
        <v>16</v>
      </c>
      <c r="C23" s="1393"/>
      <c r="D23" s="1393"/>
      <c r="E23" s="1394"/>
      <c r="F23" s="1394"/>
      <c r="G23" s="900" t="s">
        <v>1395</v>
      </c>
      <c r="H23" s="900" t="s">
        <v>1395</v>
      </c>
      <c r="I23" s="283" t="s">
        <v>1396</v>
      </c>
      <c r="J23" s="895">
        <v>5</v>
      </c>
      <c r="K23" s="903">
        <v>45170</v>
      </c>
      <c r="L23" s="903">
        <v>45322</v>
      </c>
      <c r="M23" s="901">
        <f t="shared" si="0"/>
        <v>21.714285714285715</v>
      </c>
      <c r="N23" s="1031">
        <v>5</v>
      </c>
      <c r="O23" s="893" t="s">
        <v>1363</v>
      </c>
      <c r="P23" s="902">
        <f t="shared" si="1"/>
        <v>1</v>
      </c>
      <c r="Q23" s="803" t="str">
        <f>IF(ISNUMBER(P23),IF(P23=100%,"CUMPLIDA",IF(AND(ISNUMBER(L23),ISNUMBER(OCI!$P$6)), IF(L23&lt;OCI!$P$6,"INCUMPLIDA","PROCESO"), "VERIFICAR FECHA")),"SIN VALOR AVANCE")</f>
        <v>CUMPLIDA</v>
      </c>
    </row>
    <row r="24" spans="1:17" s="316" customFormat="1" ht="60.75" customHeight="1" x14ac:dyDescent="0.25">
      <c r="A24" s="898" t="s">
        <v>17</v>
      </c>
      <c r="B24" s="899" t="s">
        <v>16</v>
      </c>
      <c r="C24" s="1393" t="s">
        <v>1397</v>
      </c>
      <c r="D24" s="1393" t="s">
        <v>1358</v>
      </c>
      <c r="E24" s="1398" t="s">
        <v>1398</v>
      </c>
      <c r="F24" s="1394" t="s">
        <v>1399</v>
      </c>
      <c r="G24" s="900" t="s">
        <v>1400</v>
      </c>
      <c r="H24" s="900" t="s">
        <v>1400</v>
      </c>
      <c r="I24" s="283" t="s">
        <v>1372</v>
      </c>
      <c r="J24" s="895">
        <v>1</v>
      </c>
      <c r="K24" s="903">
        <v>45170</v>
      </c>
      <c r="L24" s="903">
        <v>45199</v>
      </c>
      <c r="M24" s="901">
        <f t="shared" si="0"/>
        <v>4.1428571428571432</v>
      </c>
      <c r="N24" s="1031">
        <v>1</v>
      </c>
      <c r="O24" s="893" t="s">
        <v>1373</v>
      </c>
      <c r="P24" s="902">
        <f t="shared" si="1"/>
        <v>1</v>
      </c>
      <c r="Q24" s="803" t="str">
        <f>IF(ISNUMBER(P24),IF(P24=100%,"CUMPLIDA",IF(AND(ISNUMBER(L24),ISNUMBER(OCI!$P$6)), IF(L24&lt;OCI!$P$6,"INCUMPLIDA","PROCESO"), "VERIFICAR FECHA")),"SIN VALOR AVANCE")</f>
        <v>CUMPLIDA</v>
      </c>
    </row>
    <row r="25" spans="1:17" s="316" customFormat="1" ht="300.75" x14ac:dyDescent="0.25">
      <c r="A25" s="898" t="s">
        <v>17</v>
      </c>
      <c r="B25" s="899" t="s">
        <v>16</v>
      </c>
      <c r="C25" s="1393"/>
      <c r="D25" s="1393"/>
      <c r="E25" s="1398"/>
      <c r="F25" s="1394"/>
      <c r="G25" s="900" t="s">
        <v>1374</v>
      </c>
      <c r="H25" s="900" t="s">
        <v>1374</v>
      </c>
      <c r="I25" s="283" t="s">
        <v>1375</v>
      </c>
      <c r="J25" s="895">
        <v>1</v>
      </c>
      <c r="K25" s="903">
        <v>45200</v>
      </c>
      <c r="L25" s="903">
        <v>45534</v>
      </c>
      <c r="M25" s="901">
        <f t="shared" si="0"/>
        <v>47.714285714285715</v>
      </c>
      <c r="N25" s="1031">
        <v>1</v>
      </c>
      <c r="O25" s="893" t="s">
        <v>1401</v>
      </c>
      <c r="P25" s="902">
        <f t="shared" si="1"/>
        <v>1</v>
      </c>
      <c r="Q25" s="803" t="str">
        <f>IF(ISNUMBER(P25),IF(P25=100%,"CUMPLIDA",IF(AND(ISNUMBER(L25),ISNUMBER(OCI!$P$6)), IF(L25&lt;OCI!$P$6,"INCUMPLIDA","PROCESO"), "VERIFICAR FECHA")),"SIN VALOR AVANCE")</f>
        <v>CUMPLIDA</v>
      </c>
    </row>
    <row r="26" spans="1:17" s="316" customFormat="1" ht="255.75" x14ac:dyDescent="0.25">
      <c r="A26" s="898" t="s">
        <v>17</v>
      </c>
      <c r="B26" s="899" t="s">
        <v>16</v>
      </c>
      <c r="C26" s="1393"/>
      <c r="D26" s="1393"/>
      <c r="E26" s="1398"/>
      <c r="F26" s="1394"/>
      <c r="G26" s="900" t="s">
        <v>1377</v>
      </c>
      <c r="H26" s="900" t="s">
        <v>1377</v>
      </c>
      <c r="I26" s="283" t="s">
        <v>1378</v>
      </c>
      <c r="J26" s="895">
        <v>1</v>
      </c>
      <c r="K26" s="903">
        <v>45536</v>
      </c>
      <c r="L26" s="903">
        <v>45565</v>
      </c>
      <c r="M26" s="901">
        <f t="shared" si="0"/>
        <v>4.1428571428571432</v>
      </c>
      <c r="N26" s="1031">
        <v>1</v>
      </c>
      <c r="O26" s="893" t="s">
        <v>1402</v>
      </c>
      <c r="P26" s="902">
        <f t="shared" si="1"/>
        <v>1</v>
      </c>
      <c r="Q26" s="803" t="str">
        <f>IF(ISNUMBER(P26),IF(P26=100%,"CUMPLIDA",IF(AND(ISNUMBER(L26),ISNUMBER(OCI!$P$6)), IF(L26&lt;OCI!$P$6,"INCUMPLIDA","PROCESO"), "VERIFICAR FECHA")),"SIN VALOR AVANCE")</f>
        <v>CUMPLIDA</v>
      </c>
    </row>
    <row r="27" spans="1:17" s="316" customFormat="1" ht="75.75" x14ac:dyDescent="0.25">
      <c r="A27" s="898" t="s">
        <v>17</v>
      </c>
      <c r="B27" s="899" t="s">
        <v>16</v>
      </c>
      <c r="C27" s="1393"/>
      <c r="D27" s="1393"/>
      <c r="E27" s="1398"/>
      <c r="F27" s="1394"/>
      <c r="G27" s="900" t="s">
        <v>1380</v>
      </c>
      <c r="H27" s="900" t="s">
        <v>1380</v>
      </c>
      <c r="I27" s="283" t="s">
        <v>1381</v>
      </c>
      <c r="J27" s="895">
        <v>1</v>
      </c>
      <c r="K27" s="903">
        <v>45566</v>
      </c>
      <c r="L27" s="903">
        <v>45595</v>
      </c>
      <c r="M27" s="901">
        <f t="shared" si="0"/>
        <v>4.1428571428571432</v>
      </c>
      <c r="N27" s="1031">
        <v>1</v>
      </c>
      <c r="O27" s="893" t="s">
        <v>1382</v>
      </c>
      <c r="P27" s="902">
        <f t="shared" si="1"/>
        <v>1</v>
      </c>
      <c r="Q27" s="803" t="str">
        <f>IF(ISNUMBER(P27),IF(P27=100%,"CUMPLIDA",IF(AND(ISNUMBER(L27),ISNUMBER(OCI!$P$6)), IF(L27&lt;OCI!$P$6,"INCUMPLIDA","PROCESO"), "VERIFICAR FECHA")),"SIN VALOR AVANCE")</f>
        <v>CUMPLIDA</v>
      </c>
    </row>
    <row r="28" spans="1:17" s="316" customFormat="1" ht="135.75" x14ac:dyDescent="0.25">
      <c r="A28" s="898" t="s">
        <v>17</v>
      </c>
      <c r="B28" s="899" t="s">
        <v>16</v>
      </c>
      <c r="C28" s="1393"/>
      <c r="D28" s="1393"/>
      <c r="E28" s="1398"/>
      <c r="F28" s="1394"/>
      <c r="G28" s="900" t="s">
        <v>1383</v>
      </c>
      <c r="H28" s="900" t="s">
        <v>1383</v>
      </c>
      <c r="I28" s="283" t="s">
        <v>1384</v>
      </c>
      <c r="J28" s="895">
        <v>1</v>
      </c>
      <c r="K28" s="903">
        <v>45597</v>
      </c>
      <c r="L28" s="903">
        <v>45626</v>
      </c>
      <c r="M28" s="901">
        <f t="shared" si="0"/>
        <v>4.1428571428571432</v>
      </c>
      <c r="N28" s="1031">
        <v>1</v>
      </c>
      <c r="O28" s="893" t="s">
        <v>1403</v>
      </c>
      <c r="P28" s="902">
        <f t="shared" si="1"/>
        <v>1</v>
      </c>
      <c r="Q28" s="803" t="str">
        <f>IF(ISNUMBER(P28),IF(P28=100%,"CUMPLIDA",IF(AND(ISNUMBER(L28),ISNUMBER(OCI!$P$6)), IF(L28&lt;OCI!$P$6,"INCUMPLIDA","PROCESO"), "VERIFICAR FECHA")),"SIN VALOR AVANCE")</f>
        <v>CUMPLIDA</v>
      </c>
    </row>
    <row r="29" spans="1:17" s="316" customFormat="1" ht="105.75" x14ac:dyDescent="0.25">
      <c r="A29" s="898" t="s">
        <v>17</v>
      </c>
      <c r="B29" s="899" t="s">
        <v>16</v>
      </c>
      <c r="C29" s="1393"/>
      <c r="D29" s="1393"/>
      <c r="E29" s="1398"/>
      <c r="F29" s="1394"/>
      <c r="G29" s="900" t="s">
        <v>1404</v>
      </c>
      <c r="H29" s="900" t="s">
        <v>1404</v>
      </c>
      <c r="I29" s="283" t="s">
        <v>1372</v>
      </c>
      <c r="J29" s="895">
        <v>1</v>
      </c>
      <c r="K29" s="903">
        <v>45170</v>
      </c>
      <c r="L29" s="903">
        <v>45199</v>
      </c>
      <c r="M29" s="901">
        <f t="shared" si="0"/>
        <v>4.1428571428571432</v>
      </c>
      <c r="N29" s="1031">
        <v>1</v>
      </c>
      <c r="O29" s="893" t="s">
        <v>1373</v>
      </c>
      <c r="P29" s="902">
        <f t="shared" si="1"/>
        <v>1</v>
      </c>
      <c r="Q29" s="803" t="str">
        <f>IF(ISNUMBER(P29),IF(P29=100%,"CUMPLIDA",IF(AND(ISNUMBER(L29),ISNUMBER(OCI!$P$6)), IF(L29&lt;OCI!$P$6,"INCUMPLIDA","PROCESO"), "VERIFICAR FECHA")),"SIN VALOR AVANCE")</f>
        <v>CUMPLIDA</v>
      </c>
    </row>
    <row r="30" spans="1:17" s="316" customFormat="1" ht="330.75" x14ac:dyDescent="0.25">
      <c r="A30" s="898" t="s">
        <v>17</v>
      </c>
      <c r="B30" s="899" t="s">
        <v>16</v>
      </c>
      <c r="C30" s="1393"/>
      <c r="D30" s="1393"/>
      <c r="E30" s="1398"/>
      <c r="F30" s="1394"/>
      <c r="G30" s="900" t="s">
        <v>1374</v>
      </c>
      <c r="H30" s="900" t="s">
        <v>1374</v>
      </c>
      <c r="I30" s="283" t="s">
        <v>1375</v>
      </c>
      <c r="J30" s="895">
        <v>1</v>
      </c>
      <c r="K30" s="903">
        <v>45200</v>
      </c>
      <c r="L30" s="903">
        <v>45534</v>
      </c>
      <c r="M30" s="901">
        <f t="shared" si="0"/>
        <v>47.714285714285715</v>
      </c>
      <c r="N30" s="1031">
        <v>1</v>
      </c>
      <c r="O30" s="893" t="s">
        <v>1405</v>
      </c>
      <c r="P30" s="902">
        <f t="shared" si="1"/>
        <v>1</v>
      </c>
      <c r="Q30" s="803" t="str">
        <f>IF(ISNUMBER(P30),IF(P30=100%,"CUMPLIDA",IF(AND(ISNUMBER(L30),ISNUMBER(OCI!$P$6)), IF(L30&lt;OCI!$P$6,"INCUMPLIDA","PROCESO"), "VERIFICAR FECHA")),"SIN VALOR AVANCE")</f>
        <v>CUMPLIDA</v>
      </c>
    </row>
    <row r="31" spans="1:17" s="316" customFormat="1" ht="270.75" x14ac:dyDescent="0.25">
      <c r="A31" s="898" t="s">
        <v>17</v>
      </c>
      <c r="B31" s="899" t="s">
        <v>16</v>
      </c>
      <c r="C31" s="1393"/>
      <c r="D31" s="1393"/>
      <c r="E31" s="1398"/>
      <c r="F31" s="1394"/>
      <c r="G31" s="900" t="s">
        <v>1377</v>
      </c>
      <c r="H31" s="900" t="s">
        <v>1377</v>
      </c>
      <c r="I31" s="283" t="s">
        <v>1378</v>
      </c>
      <c r="J31" s="895">
        <v>1</v>
      </c>
      <c r="K31" s="903">
        <v>45536</v>
      </c>
      <c r="L31" s="903">
        <v>45565</v>
      </c>
      <c r="M31" s="901">
        <f t="shared" si="0"/>
        <v>4.1428571428571432</v>
      </c>
      <c r="N31" s="1031">
        <v>1</v>
      </c>
      <c r="O31" s="893" t="s">
        <v>1406</v>
      </c>
      <c r="P31" s="902">
        <f t="shared" si="1"/>
        <v>1</v>
      </c>
      <c r="Q31" s="803" t="str">
        <f>IF(ISNUMBER(P31),IF(P31=100%,"CUMPLIDA",IF(AND(ISNUMBER(L31),ISNUMBER(OCI!$P$6)), IF(L31&lt;OCI!$P$6,"INCUMPLIDA","PROCESO"), "VERIFICAR FECHA")),"SIN VALOR AVANCE")</f>
        <v>CUMPLIDA</v>
      </c>
    </row>
    <row r="32" spans="1:17" s="316" customFormat="1" ht="75.75" x14ac:dyDescent="0.25">
      <c r="A32" s="898" t="s">
        <v>17</v>
      </c>
      <c r="B32" s="899" t="s">
        <v>16</v>
      </c>
      <c r="C32" s="1393"/>
      <c r="D32" s="1393"/>
      <c r="E32" s="1398"/>
      <c r="F32" s="1394"/>
      <c r="G32" s="900" t="s">
        <v>1380</v>
      </c>
      <c r="H32" s="900" t="s">
        <v>1380</v>
      </c>
      <c r="I32" s="283" t="s">
        <v>1381</v>
      </c>
      <c r="J32" s="895">
        <v>1</v>
      </c>
      <c r="K32" s="903">
        <v>45566</v>
      </c>
      <c r="L32" s="903">
        <v>45595</v>
      </c>
      <c r="M32" s="901">
        <f t="shared" si="0"/>
        <v>4.1428571428571432</v>
      </c>
      <c r="N32" s="1031">
        <v>1</v>
      </c>
      <c r="O32" s="893" t="s">
        <v>1382</v>
      </c>
      <c r="P32" s="902">
        <f t="shared" si="1"/>
        <v>1</v>
      </c>
      <c r="Q32" s="803" t="str">
        <f>IF(ISNUMBER(P32),IF(P32=100%,"CUMPLIDA",IF(AND(ISNUMBER(L32),ISNUMBER(OCI!$P$6)), IF(L32&lt;OCI!$P$6,"INCUMPLIDA","PROCESO"), "VERIFICAR FECHA")),"SIN VALOR AVANCE")</f>
        <v>CUMPLIDA</v>
      </c>
    </row>
    <row r="33" spans="1:17" s="316" customFormat="1" ht="135.75" x14ac:dyDescent="0.25">
      <c r="A33" s="898" t="s">
        <v>17</v>
      </c>
      <c r="B33" s="899" t="s">
        <v>16</v>
      </c>
      <c r="C33" s="1393"/>
      <c r="D33" s="1393"/>
      <c r="E33" s="1398"/>
      <c r="F33" s="1394"/>
      <c r="G33" s="900" t="s">
        <v>1383</v>
      </c>
      <c r="H33" s="900" t="s">
        <v>1383</v>
      </c>
      <c r="I33" s="283" t="s">
        <v>1407</v>
      </c>
      <c r="J33" s="895">
        <v>1</v>
      </c>
      <c r="K33" s="903">
        <v>45597</v>
      </c>
      <c r="L33" s="903">
        <v>45626</v>
      </c>
      <c r="M33" s="901">
        <f t="shared" si="0"/>
        <v>4.1428571428571432</v>
      </c>
      <c r="N33" s="1031">
        <v>1</v>
      </c>
      <c r="O33" s="893" t="s">
        <v>1403</v>
      </c>
      <c r="P33" s="902">
        <f t="shared" si="1"/>
        <v>1</v>
      </c>
      <c r="Q33" s="803" t="str">
        <f>IF(ISNUMBER(P33),IF(P33=100%,"CUMPLIDA",IF(AND(ISNUMBER(L33),ISNUMBER(OCI!$P$6)), IF(L33&lt;OCI!$P$6,"INCUMPLIDA","PROCESO"), "VERIFICAR FECHA")),"SIN VALOR AVANCE")</f>
        <v>CUMPLIDA</v>
      </c>
    </row>
    <row r="34" spans="1:17" s="316" customFormat="1" ht="150.75" x14ac:dyDescent="0.25">
      <c r="A34" s="898" t="s">
        <v>17</v>
      </c>
      <c r="B34" s="899" t="s">
        <v>16</v>
      </c>
      <c r="C34" s="1393"/>
      <c r="D34" s="1393"/>
      <c r="E34" s="1398"/>
      <c r="F34" s="1394"/>
      <c r="G34" s="900" t="s">
        <v>1408</v>
      </c>
      <c r="H34" s="900" t="s">
        <v>1408</v>
      </c>
      <c r="I34" s="283" t="s">
        <v>1367</v>
      </c>
      <c r="J34" s="895">
        <v>2</v>
      </c>
      <c r="K34" s="903">
        <v>45170</v>
      </c>
      <c r="L34" s="903">
        <v>45352</v>
      </c>
      <c r="M34" s="901">
        <f t="shared" si="0"/>
        <v>26</v>
      </c>
      <c r="N34" s="1031">
        <v>2</v>
      </c>
      <c r="O34" s="283" t="s">
        <v>1409</v>
      </c>
      <c r="P34" s="902">
        <f t="shared" si="1"/>
        <v>1</v>
      </c>
      <c r="Q34" s="803" t="str">
        <f>IF(ISNUMBER(P34),IF(P34=100%,"CUMPLIDA",IF(AND(ISNUMBER(L34),ISNUMBER(OCI!$P$6)), IF(L34&lt;OCI!$P$6,"INCUMPLIDA","PROCESO"), "VERIFICAR FECHA")),"SIN VALOR AVANCE")</f>
        <v>CUMPLIDA</v>
      </c>
    </row>
    <row r="35" spans="1:17" s="316" customFormat="1" ht="135" x14ac:dyDescent="0.25">
      <c r="A35" s="898" t="s">
        <v>17</v>
      </c>
      <c r="B35" s="899" t="s">
        <v>16</v>
      </c>
      <c r="C35" s="1393"/>
      <c r="D35" s="1393"/>
      <c r="E35" s="1398"/>
      <c r="F35" s="1394"/>
      <c r="G35" s="900" t="s">
        <v>1410</v>
      </c>
      <c r="H35" s="900" t="s">
        <v>1410</v>
      </c>
      <c r="I35" s="283" t="s">
        <v>1411</v>
      </c>
      <c r="J35" s="895">
        <v>1</v>
      </c>
      <c r="K35" s="903">
        <v>45139</v>
      </c>
      <c r="L35" s="904">
        <v>45199</v>
      </c>
      <c r="M35" s="901">
        <f t="shared" si="0"/>
        <v>8.5714285714285712</v>
      </c>
      <c r="N35" s="1031">
        <v>1</v>
      </c>
      <c r="O35" s="283" t="s">
        <v>1373</v>
      </c>
      <c r="P35" s="902">
        <f t="shared" si="1"/>
        <v>1</v>
      </c>
      <c r="Q35" s="803" t="str">
        <f>IF(ISNUMBER(P35),IF(P35=100%,"CUMPLIDA",IF(AND(ISNUMBER(L35),ISNUMBER(OCI!$P$6)), IF(L35&lt;OCI!$P$6,"INCUMPLIDA","PROCESO"), "VERIFICAR FECHA")),"SIN VALOR AVANCE")</f>
        <v>CUMPLIDA</v>
      </c>
    </row>
    <row r="36" spans="1:17" s="316" customFormat="1" ht="135.75" x14ac:dyDescent="0.25">
      <c r="A36" s="898" t="s">
        <v>17</v>
      </c>
      <c r="B36" s="899" t="s">
        <v>16</v>
      </c>
      <c r="C36" s="1393"/>
      <c r="D36" s="1393"/>
      <c r="E36" s="1398"/>
      <c r="F36" s="1394"/>
      <c r="G36" s="900" t="s">
        <v>1412</v>
      </c>
      <c r="H36" s="900" t="s">
        <v>1412</v>
      </c>
      <c r="I36" s="283" t="s">
        <v>1413</v>
      </c>
      <c r="J36" s="895">
        <v>4</v>
      </c>
      <c r="K36" s="903">
        <v>45170</v>
      </c>
      <c r="L36" s="903">
        <v>45565</v>
      </c>
      <c r="M36" s="901">
        <f t="shared" si="0"/>
        <v>56.428571428571431</v>
      </c>
      <c r="N36" s="1031">
        <v>4</v>
      </c>
      <c r="O36" s="283" t="s">
        <v>1363</v>
      </c>
      <c r="P36" s="902">
        <f t="shared" si="1"/>
        <v>1</v>
      </c>
      <c r="Q36" s="803" t="str">
        <f>IF(ISNUMBER(P36),IF(P36=100%,"CUMPLIDA",IF(AND(ISNUMBER(L36),ISNUMBER(OCI!$P$6)), IF(L36&lt;OCI!$P$6,"INCUMPLIDA","PROCESO"), "VERIFICAR FECHA")),"SIN VALOR AVANCE")</f>
        <v>CUMPLIDA</v>
      </c>
    </row>
    <row r="37" spans="1:17" s="316" customFormat="1" ht="75.75" customHeight="1" x14ac:dyDescent="0.25">
      <c r="A37" s="898" t="s">
        <v>17</v>
      </c>
      <c r="B37" s="899" t="s">
        <v>16</v>
      </c>
      <c r="C37" s="1393" t="s">
        <v>1414</v>
      </c>
      <c r="D37" s="1393" t="s">
        <v>1415</v>
      </c>
      <c r="E37" s="1394" t="s">
        <v>1416</v>
      </c>
      <c r="F37" s="1394" t="s">
        <v>1417</v>
      </c>
      <c r="G37" s="900" t="s">
        <v>1418</v>
      </c>
      <c r="H37" s="891" t="s">
        <v>1419</v>
      </c>
      <c r="I37" s="283" t="s">
        <v>381</v>
      </c>
      <c r="J37" s="895">
        <v>1</v>
      </c>
      <c r="K37" s="904">
        <v>45292</v>
      </c>
      <c r="L37" s="904">
        <v>45351</v>
      </c>
      <c r="M37" s="901">
        <f t="shared" si="0"/>
        <v>8.4285714285714288</v>
      </c>
      <c r="N37" s="1031">
        <v>1</v>
      </c>
      <c r="O37" s="283" t="s">
        <v>1420</v>
      </c>
      <c r="P37" s="902">
        <f t="shared" si="1"/>
        <v>1</v>
      </c>
      <c r="Q37" s="803" t="str">
        <f>IF(ISNUMBER(P37),IF(P37=100%,"CUMPLIDA",IF(AND(ISNUMBER(L37),ISNUMBER(OCI!$P$6)), IF(L37&lt;OCI!$P$6,"INCUMPLIDA","PROCESO"), "VERIFICAR FECHA")),"SIN VALOR AVANCE")</f>
        <v>CUMPLIDA</v>
      </c>
    </row>
    <row r="38" spans="1:17" s="316" customFormat="1" ht="315.75" x14ac:dyDescent="0.25">
      <c r="A38" s="898" t="s">
        <v>17</v>
      </c>
      <c r="B38" s="899" t="s">
        <v>16</v>
      </c>
      <c r="C38" s="1393"/>
      <c r="D38" s="1393"/>
      <c r="E38" s="1394"/>
      <c r="F38" s="1394"/>
      <c r="G38" s="891" t="s">
        <v>1421</v>
      </c>
      <c r="H38" s="891" t="s">
        <v>1375</v>
      </c>
      <c r="I38" s="283" t="s">
        <v>697</v>
      </c>
      <c r="J38" s="895">
        <v>1</v>
      </c>
      <c r="K38" s="903">
        <v>45200</v>
      </c>
      <c r="L38" s="903">
        <v>45534</v>
      </c>
      <c r="M38" s="901">
        <f t="shared" si="0"/>
        <v>47.714285714285715</v>
      </c>
      <c r="N38" s="1031">
        <v>1</v>
      </c>
      <c r="O38" s="283" t="s">
        <v>1422</v>
      </c>
      <c r="P38" s="902">
        <f t="shared" si="1"/>
        <v>1</v>
      </c>
      <c r="Q38" s="803" t="str">
        <f>IF(ISNUMBER(P38),IF(P38=100%,"CUMPLIDA",IF(AND(ISNUMBER(L38),ISNUMBER(OCI!$P$6)), IF(L38&lt;OCI!$P$6,"INCUMPLIDA","PROCESO"), "VERIFICAR FECHA")),"SIN VALOR AVANCE")</f>
        <v>CUMPLIDA</v>
      </c>
    </row>
    <row r="39" spans="1:17" s="316" customFormat="1" ht="255.75" x14ac:dyDescent="0.25">
      <c r="A39" s="898" t="s">
        <v>17</v>
      </c>
      <c r="B39" s="899" t="s">
        <v>16</v>
      </c>
      <c r="C39" s="1393"/>
      <c r="D39" s="1393"/>
      <c r="E39" s="1394"/>
      <c r="F39" s="1394"/>
      <c r="G39" s="891" t="s">
        <v>1423</v>
      </c>
      <c r="H39" s="891" t="s">
        <v>1424</v>
      </c>
      <c r="I39" s="283" t="s">
        <v>697</v>
      </c>
      <c r="J39" s="895">
        <v>1</v>
      </c>
      <c r="K39" s="903">
        <v>45536</v>
      </c>
      <c r="L39" s="903">
        <v>45565</v>
      </c>
      <c r="M39" s="901">
        <f t="shared" si="0"/>
        <v>4.1428571428571432</v>
      </c>
      <c r="N39" s="1031">
        <v>1</v>
      </c>
      <c r="O39" s="283" t="s">
        <v>1379</v>
      </c>
      <c r="P39" s="902">
        <f t="shared" si="1"/>
        <v>1</v>
      </c>
      <c r="Q39" s="803" t="str">
        <f>IF(ISNUMBER(P39),IF(P39=100%,"CUMPLIDA",IF(AND(ISNUMBER(L39),ISNUMBER(OCI!$P$6)), IF(L39&lt;OCI!$P$6,"INCUMPLIDA","PROCESO"), "VERIFICAR FECHA")),"SIN VALOR AVANCE")</f>
        <v>CUMPLIDA</v>
      </c>
    </row>
    <row r="40" spans="1:17" s="316" customFormat="1" ht="75.75" x14ac:dyDescent="0.25">
      <c r="A40" s="898" t="s">
        <v>17</v>
      </c>
      <c r="B40" s="899" t="s">
        <v>16</v>
      </c>
      <c r="C40" s="1393"/>
      <c r="D40" s="1393"/>
      <c r="E40" s="1394"/>
      <c r="F40" s="1394"/>
      <c r="G40" s="891" t="s">
        <v>1380</v>
      </c>
      <c r="H40" s="891" t="s">
        <v>1381</v>
      </c>
      <c r="I40" s="283" t="s">
        <v>697</v>
      </c>
      <c r="J40" s="895">
        <v>1</v>
      </c>
      <c r="K40" s="903">
        <v>45566</v>
      </c>
      <c r="L40" s="903">
        <v>45595</v>
      </c>
      <c r="M40" s="901">
        <f t="shared" si="0"/>
        <v>4.1428571428571432</v>
      </c>
      <c r="N40" s="1031">
        <v>1</v>
      </c>
      <c r="O40" s="283" t="s">
        <v>1382</v>
      </c>
      <c r="P40" s="902">
        <f t="shared" si="1"/>
        <v>1</v>
      </c>
      <c r="Q40" s="803" t="str">
        <f>IF(ISNUMBER(P40),IF(P40=100%,"CUMPLIDA",IF(AND(ISNUMBER(L40),ISNUMBER(OCI!$P$6)), IF(L40&lt;OCI!$P$6,"INCUMPLIDA","PROCESO"), "VERIFICAR FECHA")),"SIN VALOR AVANCE")</f>
        <v>CUMPLIDA</v>
      </c>
    </row>
    <row r="41" spans="1:17" s="316" customFormat="1" ht="150.75" x14ac:dyDescent="0.25">
      <c r="A41" s="898" t="s">
        <v>17</v>
      </c>
      <c r="B41" s="899" t="s">
        <v>16</v>
      </c>
      <c r="C41" s="1393"/>
      <c r="D41" s="1393"/>
      <c r="E41" s="1394"/>
      <c r="F41" s="1394"/>
      <c r="G41" s="891" t="s">
        <v>1383</v>
      </c>
      <c r="H41" s="891" t="s">
        <v>1384</v>
      </c>
      <c r="I41" s="283" t="s">
        <v>381</v>
      </c>
      <c r="J41" s="895">
        <v>1</v>
      </c>
      <c r="K41" s="903">
        <v>45597</v>
      </c>
      <c r="L41" s="903">
        <v>45626</v>
      </c>
      <c r="M41" s="901">
        <f t="shared" si="0"/>
        <v>4.1428571428571432</v>
      </c>
      <c r="N41" s="1031">
        <v>1</v>
      </c>
      <c r="O41" s="283" t="s">
        <v>1425</v>
      </c>
      <c r="P41" s="902">
        <f t="shared" si="1"/>
        <v>1</v>
      </c>
      <c r="Q41" s="803" t="str">
        <f>IF(ISNUMBER(P41),IF(P41=100%,"CUMPLIDA",IF(AND(ISNUMBER(L41),ISNUMBER(OCI!$P$6)), IF(L41&lt;OCI!$P$6,"INCUMPLIDA","PROCESO"), "VERIFICAR FECHA")),"SIN VALOR AVANCE")</f>
        <v>CUMPLIDA</v>
      </c>
    </row>
    <row r="42" spans="1:17" s="316" customFormat="1" ht="105.75" x14ac:dyDescent="0.25">
      <c r="A42" s="898" t="s">
        <v>17</v>
      </c>
      <c r="B42" s="899" t="s">
        <v>16</v>
      </c>
      <c r="C42" s="1393"/>
      <c r="D42" s="1393"/>
      <c r="E42" s="1394"/>
      <c r="F42" s="1394"/>
      <c r="G42" s="891" t="s">
        <v>1386</v>
      </c>
      <c r="H42" s="891" t="s">
        <v>1387</v>
      </c>
      <c r="I42" s="283" t="s">
        <v>697</v>
      </c>
      <c r="J42" s="895">
        <v>1</v>
      </c>
      <c r="K42" s="918">
        <v>45170</v>
      </c>
      <c r="L42" s="918">
        <v>45230</v>
      </c>
      <c r="M42" s="901">
        <f t="shared" si="0"/>
        <v>8.5714285714285712</v>
      </c>
      <c r="N42" s="1031">
        <v>1</v>
      </c>
      <c r="O42" s="283" t="s">
        <v>1426</v>
      </c>
      <c r="P42" s="902">
        <f t="shared" si="1"/>
        <v>1</v>
      </c>
      <c r="Q42" s="803" t="str">
        <f>IF(ISNUMBER(P42),IF(P42=100%,"CUMPLIDA",IF(AND(ISNUMBER(L42),ISNUMBER(OCI!$P$6)), IF(L42&lt;OCI!$P$6,"INCUMPLIDA","PROCESO"), "VERIFICAR FECHA")),"SIN VALOR AVANCE")</f>
        <v>CUMPLIDA</v>
      </c>
    </row>
    <row r="43" spans="1:17" s="316" customFormat="1" ht="150.75" x14ac:dyDescent="0.25">
      <c r="A43" s="898" t="s">
        <v>17</v>
      </c>
      <c r="B43" s="899" t="s">
        <v>16</v>
      </c>
      <c r="C43" s="1393"/>
      <c r="D43" s="1393"/>
      <c r="E43" s="1394"/>
      <c r="F43" s="1394"/>
      <c r="G43" s="891" t="s">
        <v>1389</v>
      </c>
      <c r="H43" s="891" t="s">
        <v>1390</v>
      </c>
      <c r="I43" s="283" t="s">
        <v>258</v>
      </c>
      <c r="J43" s="895">
        <v>4</v>
      </c>
      <c r="K43" s="918">
        <v>45323</v>
      </c>
      <c r="L43" s="918">
        <v>45442</v>
      </c>
      <c r="M43" s="901">
        <f t="shared" si="0"/>
        <v>17</v>
      </c>
      <c r="N43" s="1031">
        <v>4</v>
      </c>
      <c r="O43" s="283" t="s">
        <v>1409</v>
      </c>
      <c r="P43" s="902">
        <f t="shared" si="1"/>
        <v>1</v>
      </c>
      <c r="Q43" s="803" t="str">
        <f>IF(ISNUMBER(P43),IF(P43=100%,"CUMPLIDA",IF(AND(ISNUMBER(L43),ISNUMBER(OCI!$P$6)), IF(L43&lt;OCI!$P$6,"INCUMPLIDA","PROCESO"), "VERIFICAR FECHA")),"SIN VALOR AVANCE")</f>
        <v>CUMPLIDA</v>
      </c>
    </row>
    <row r="44" spans="1:17" s="316" customFormat="1" ht="135.75" x14ac:dyDescent="0.25">
      <c r="A44" s="898" t="s">
        <v>17</v>
      </c>
      <c r="B44" s="899" t="s">
        <v>16</v>
      </c>
      <c r="C44" s="1393"/>
      <c r="D44" s="1393"/>
      <c r="E44" s="1394"/>
      <c r="F44" s="1394"/>
      <c r="G44" s="891" t="s">
        <v>1392</v>
      </c>
      <c r="H44" s="891" t="s">
        <v>1390</v>
      </c>
      <c r="I44" s="283" t="s">
        <v>258</v>
      </c>
      <c r="J44" s="895">
        <v>4</v>
      </c>
      <c r="K44" s="918">
        <v>45323</v>
      </c>
      <c r="L44" s="918">
        <v>45442</v>
      </c>
      <c r="M44" s="901">
        <f t="shared" si="0"/>
        <v>17</v>
      </c>
      <c r="N44" s="1031">
        <v>4</v>
      </c>
      <c r="O44" s="283" t="s">
        <v>1363</v>
      </c>
      <c r="P44" s="902">
        <f t="shared" si="1"/>
        <v>1</v>
      </c>
      <c r="Q44" s="803" t="str">
        <f>IF(ISNUMBER(P44),IF(P44=100%,"CUMPLIDA",IF(AND(ISNUMBER(L44),ISNUMBER(OCI!$P$6)), IF(L44&lt;OCI!$P$6,"INCUMPLIDA","PROCESO"), "VERIFICAR FECHA")),"SIN VALOR AVANCE")</f>
        <v>CUMPLIDA</v>
      </c>
    </row>
    <row r="45" spans="1:17" s="316" customFormat="1" ht="150.75" x14ac:dyDescent="0.25">
      <c r="A45" s="898" t="s">
        <v>17</v>
      </c>
      <c r="B45" s="899" t="s">
        <v>16</v>
      </c>
      <c r="C45" s="1393"/>
      <c r="D45" s="1393"/>
      <c r="E45" s="1394"/>
      <c r="F45" s="1394"/>
      <c r="G45" s="891" t="s">
        <v>1427</v>
      </c>
      <c r="H45" s="891" t="s">
        <v>1428</v>
      </c>
      <c r="I45" s="283" t="s">
        <v>1429</v>
      </c>
      <c r="J45" s="895">
        <v>1</v>
      </c>
      <c r="K45" s="918">
        <v>45323</v>
      </c>
      <c r="L45" s="918">
        <v>45350</v>
      </c>
      <c r="M45" s="901">
        <f t="shared" si="0"/>
        <v>3.8571428571428572</v>
      </c>
      <c r="N45" s="1031">
        <v>1</v>
      </c>
      <c r="O45" s="283" t="s">
        <v>1409</v>
      </c>
      <c r="P45" s="902">
        <f t="shared" si="1"/>
        <v>1</v>
      </c>
      <c r="Q45" s="803" t="str">
        <f>IF(ISNUMBER(P45),IF(P45=100%,"CUMPLIDA",IF(AND(ISNUMBER(L45),ISNUMBER(OCI!$P$6)), IF(L45&lt;OCI!$P$6,"INCUMPLIDA","PROCESO"), "VERIFICAR FECHA")),"SIN VALOR AVANCE")</f>
        <v>CUMPLIDA</v>
      </c>
    </row>
    <row r="46" spans="1:17" s="316" customFormat="1" ht="105.75" x14ac:dyDescent="0.25">
      <c r="A46" s="898" t="s">
        <v>17</v>
      </c>
      <c r="B46" s="899" t="s">
        <v>16</v>
      </c>
      <c r="C46" s="1393"/>
      <c r="D46" s="1393"/>
      <c r="E46" s="1394"/>
      <c r="F46" s="1394"/>
      <c r="G46" s="891" t="s">
        <v>1395</v>
      </c>
      <c r="H46" s="891" t="s">
        <v>1430</v>
      </c>
      <c r="I46" s="283" t="s">
        <v>1429</v>
      </c>
      <c r="J46" s="895">
        <v>4</v>
      </c>
      <c r="K46" s="918">
        <v>45323</v>
      </c>
      <c r="L46" s="918">
        <v>45442</v>
      </c>
      <c r="M46" s="901">
        <f t="shared" si="0"/>
        <v>17</v>
      </c>
      <c r="N46" s="1031">
        <v>4</v>
      </c>
      <c r="O46" s="283" t="s">
        <v>1431</v>
      </c>
      <c r="P46" s="902">
        <f t="shared" si="1"/>
        <v>1</v>
      </c>
      <c r="Q46" s="803" t="str">
        <f>IF(ISNUMBER(P46),IF(P46=100%,"CUMPLIDA",IF(AND(ISNUMBER(L46),ISNUMBER(OCI!$P$6)), IF(L46&lt;OCI!$P$6,"INCUMPLIDA","PROCESO"), "VERIFICAR FECHA")),"SIN VALOR AVANCE")</f>
        <v>CUMPLIDA</v>
      </c>
    </row>
    <row r="47" spans="1:17" s="316" customFormat="1" ht="180" customHeight="1" x14ac:dyDescent="0.25">
      <c r="A47" s="898" t="s">
        <v>17</v>
      </c>
      <c r="B47" s="899" t="s">
        <v>16</v>
      </c>
      <c r="C47" s="1393" t="s">
        <v>1432</v>
      </c>
      <c r="D47" s="1393" t="s">
        <v>1415</v>
      </c>
      <c r="E47" s="1394" t="s">
        <v>1433</v>
      </c>
      <c r="F47" s="1394" t="s">
        <v>1434</v>
      </c>
      <c r="G47" s="900" t="s">
        <v>1435</v>
      </c>
      <c r="H47" s="891" t="s">
        <v>1362</v>
      </c>
      <c r="I47" s="283" t="s">
        <v>258</v>
      </c>
      <c r="J47" s="895">
        <v>1</v>
      </c>
      <c r="K47" s="918">
        <v>45352</v>
      </c>
      <c r="L47" s="918">
        <v>45382</v>
      </c>
      <c r="M47" s="901">
        <f t="shared" si="0"/>
        <v>4.2857142857142856</v>
      </c>
      <c r="N47" s="1031">
        <v>1</v>
      </c>
      <c r="O47" s="283" t="s">
        <v>1436</v>
      </c>
      <c r="P47" s="902">
        <f t="shared" si="1"/>
        <v>1</v>
      </c>
      <c r="Q47" s="803" t="str">
        <f>IF(ISNUMBER(P47),IF(P47=100%,"CUMPLIDA",IF(AND(ISNUMBER(L47),ISNUMBER(OCI!$P$6)), IF(L47&lt;OCI!$P$6,"INCUMPLIDA","PROCESO"), "VERIFICAR FECHA")),"SIN VALOR AVANCE")</f>
        <v>CUMPLIDA</v>
      </c>
    </row>
    <row r="48" spans="1:17" s="316" customFormat="1" ht="135.75" x14ac:dyDescent="0.25">
      <c r="A48" s="898" t="s">
        <v>17</v>
      </c>
      <c r="B48" s="899" t="s">
        <v>16</v>
      </c>
      <c r="C48" s="1393"/>
      <c r="D48" s="1393"/>
      <c r="E48" s="1394"/>
      <c r="F48" s="1394"/>
      <c r="G48" s="891" t="s">
        <v>1437</v>
      </c>
      <c r="H48" s="891" t="s">
        <v>1365</v>
      </c>
      <c r="I48" s="283" t="s">
        <v>258</v>
      </c>
      <c r="J48" s="895">
        <v>4</v>
      </c>
      <c r="K48" s="918">
        <v>45292</v>
      </c>
      <c r="L48" s="918">
        <v>45657</v>
      </c>
      <c r="M48" s="901">
        <f t="shared" si="0"/>
        <v>52.142857142857146</v>
      </c>
      <c r="N48" s="1031">
        <v>4</v>
      </c>
      <c r="O48" s="283" t="s">
        <v>1436</v>
      </c>
      <c r="P48" s="902">
        <f t="shared" si="1"/>
        <v>1</v>
      </c>
      <c r="Q48" s="803" t="str">
        <f>IF(ISNUMBER(P48),IF(P48=100%,"CUMPLIDA",IF(AND(ISNUMBER(L48),ISNUMBER(OCI!$P$6)), IF(L48&lt;OCI!$P$6,"INCUMPLIDA","PROCESO"), "VERIFICAR FECHA")),"SIN VALOR AVANCE")</f>
        <v>CUMPLIDA</v>
      </c>
    </row>
    <row r="49" spans="1:17" s="316" customFormat="1" ht="105" customHeight="1" x14ac:dyDescent="0.25">
      <c r="A49" s="898" t="s">
        <v>17</v>
      </c>
      <c r="B49" s="899" t="s">
        <v>16</v>
      </c>
      <c r="C49" s="1393" t="s">
        <v>1438</v>
      </c>
      <c r="D49" s="1393" t="s">
        <v>1415</v>
      </c>
      <c r="E49" s="1394" t="s">
        <v>1439</v>
      </c>
      <c r="F49" s="1394" t="s">
        <v>1440</v>
      </c>
      <c r="G49" s="891" t="s">
        <v>1441</v>
      </c>
      <c r="H49" s="891" t="s">
        <v>1430</v>
      </c>
      <c r="I49" s="905" t="s">
        <v>1429</v>
      </c>
      <c r="J49" s="895">
        <v>6</v>
      </c>
      <c r="K49" s="918">
        <v>45292</v>
      </c>
      <c r="L49" s="918">
        <v>45473</v>
      </c>
      <c r="M49" s="901">
        <f t="shared" si="0"/>
        <v>25.857142857142858</v>
      </c>
      <c r="N49" s="1031">
        <v>6</v>
      </c>
      <c r="O49" s="893" t="s">
        <v>1442</v>
      </c>
      <c r="P49" s="902">
        <f t="shared" si="1"/>
        <v>1</v>
      </c>
      <c r="Q49" s="803" t="str">
        <f>IF(ISNUMBER(P49),IF(P49=100%,"CUMPLIDA",IF(AND(ISNUMBER(L49),ISNUMBER(OCI!$P$6)), IF(L49&lt;OCI!$P$6,"INCUMPLIDA","PROCESO"), "VERIFICAR FECHA")),"SIN VALOR AVANCE")</f>
        <v>CUMPLIDA</v>
      </c>
    </row>
    <row r="50" spans="1:17" s="316" customFormat="1" ht="315" x14ac:dyDescent="0.25">
      <c r="A50" s="898" t="s">
        <v>17</v>
      </c>
      <c r="B50" s="899" t="s">
        <v>16</v>
      </c>
      <c r="C50" s="1393"/>
      <c r="D50" s="1393"/>
      <c r="E50" s="1394"/>
      <c r="F50" s="1394"/>
      <c r="G50" s="891" t="s">
        <v>1443</v>
      </c>
      <c r="H50" s="891" t="s">
        <v>1390</v>
      </c>
      <c r="I50" s="905" t="s">
        <v>258</v>
      </c>
      <c r="J50" s="895">
        <v>6</v>
      </c>
      <c r="K50" s="918">
        <v>45292</v>
      </c>
      <c r="L50" s="918">
        <v>45473</v>
      </c>
      <c r="M50" s="901">
        <f t="shared" si="0"/>
        <v>25.857142857142858</v>
      </c>
      <c r="N50" s="1031">
        <v>6</v>
      </c>
      <c r="O50" s="893" t="s">
        <v>1442</v>
      </c>
      <c r="P50" s="902">
        <f t="shared" si="1"/>
        <v>1</v>
      </c>
      <c r="Q50" s="803" t="str">
        <f>IF(ISNUMBER(P50),IF(P50=100%,"CUMPLIDA",IF(AND(ISNUMBER(L50),ISNUMBER(OCI!$P$6)), IF(L50&lt;OCI!$P$6,"INCUMPLIDA","PROCESO"), "VERIFICAR FECHA")),"SIN VALOR AVANCE")</f>
        <v>CUMPLIDA</v>
      </c>
    </row>
    <row r="51" spans="1:17" s="316" customFormat="1" ht="120" x14ac:dyDescent="0.25">
      <c r="A51" s="898" t="s">
        <v>17</v>
      </c>
      <c r="B51" s="899" t="s">
        <v>16</v>
      </c>
      <c r="C51" s="1393"/>
      <c r="D51" s="1393"/>
      <c r="E51" s="1394"/>
      <c r="F51" s="1394"/>
      <c r="G51" s="891" t="s">
        <v>1444</v>
      </c>
      <c r="H51" s="891" t="s">
        <v>1390</v>
      </c>
      <c r="I51" s="905" t="s">
        <v>258</v>
      </c>
      <c r="J51" s="895">
        <v>6</v>
      </c>
      <c r="K51" s="918">
        <v>45292</v>
      </c>
      <c r="L51" s="918">
        <v>45473</v>
      </c>
      <c r="M51" s="901">
        <f t="shared" si="0"/>
        <v>25.857142857142858</v>
      </c>
      <c r="N51" s="1031">
        <v>6</v>
      </c>
      <c r="O51" s="893" t="s">
        <v>1442</v>
      </c>
      <c r="P51" s="902">
        <f t="shared" si="1"/>
        <v>1</v>
      </c>
      <c r="Q51" s="803" t="str">
        <f>IF(ISNUMBER(P51),IF(P51=100%,"CUMPLIDA",IF(AND(ISNUMBER(L51),ISNUMBER(OCI!$P$6)), IF(L51&lt;OCI!$P$6,"INCUMPLIDA","PROCESO"), "VERIFICAR FECHA")),"SIN VALOR AVANCE")</f>
        <v>CUMPLIDA</v>
      </c>
    </row>
    <row r="52" spans="1:17" s="316" customFormat="1" ht="300" x14ac:dyDescent="0.25">
      <c r="A52" s="898" t="s">
        <v>17</v>
      </c>
      <c r="B52" s="899" t="s">
        <v>16</v>
      </c>
      <c r="C52" s="1393"/>
      <c r="D52" s="1393"/>
      <c r="E52" s="1394"/>
      <c r="F52" s="1394"/>
      <c r="G52" s="891" t="s">
        <v>1445</v>
      </c>
      <c r="H52" s="900" t="s">
        <v>1446</v>
      </c>
      <c r="I52" s="905" t="s">
        <v>1447</v>
      </c>
      <c r="J52" s="895">
        <v>2</v>
      </c>
      <c r="K52" s="918">
        <v>45292</v>
      </c>
      <c r="L52" s="918">
        <v>45657</v>
      </c>
      <c r="M52" s="901">
        <f>(L52-K52)/7</f>
        <v>52.142857142857146</v>
      </c>
      <c r="N52" s="1031">
        <v>2</v>
      </c>
      <c r="O52" s="893" t="s">
        <v>1448</v>
      </c>
      <c r="P52" s="902">
        <f t="shared" si="1"/>
        <v>1</v>
      </c>
      <c r="Q52" s="803" t="str">
        <f>IF(ISNUMBER(P52),IF(P52=100%,"CUMPLIDA",IF(AND(ISNUMBER(L52),ISNUMBER(OCI!$P$6)), IF(L52&lt;OCI!$P$6,"INCUMPLIDA","PROCESO"), "VERIFICAR FECHA")),"SIN VALOR AVANCE")</f>
        <v>CUMPLIDA</v>
      </c>
    </row>
    <row r="53" spans="1:17" s="316" customFormat="1" ht="150.75" x14ac:dyDescent="0.25">
      <c r="A53" s="898" t="s">
        <v>17</v>
      </c>
      <c r="B53" s="899" t="s">
        <v>16</v>
      </c>
      <c r="C53" s="1393"/>
      <c r="D53" s="1393"/>
      <c r="E53" s="1394"/>
      <c r="F53" s="1394"/>
      <c r="G53" s="891" t="s">
        <v>1449</v>
      </c>
      <c r="H53" s="900" t="s">
        <v>1446</v>
      </c>
      <c r="I53" s="905" t="s">
        <v>1447</v>
      </c>
      <c r="J53" s="895">
        <v>4</v>
      </c>
      <c r="K53" s="918">
        <v>45292</v>
      </c>
      <c r="L53" s="918">
        <v>45657</v>
      </c>
      <c r="M53" s="901">
        <f t="shared" si="0"/>
        <v>52.142857142857146</v>
      </c>
      <c r="N53" s="1031">
        <v>4</v>
      </c>
      <c r="O53" s="893" t="s">
        <v>1448</v>
      </c>
      <c r="P53" s="902">
        <f t="shared" si="1"/>
        <v>1</v>
      </c>
      <c r="Q53" s="803" t="str">
        <f>IF(ISNUMBER(P53),IF(P53=100%,"CUMPLIDA",IF(AND(ISNUMBER(L53),ISNUMBER(OCI!$P$6)), IF(L53&lt;OCI!$P$6,"INCUMPLIDA","PROCESO"), "VERIFICAR FECHA")),"SIN VALOR AVANCE")</f>
        <v>CUMPLIDA</v>
      </c>
    </row>
    <row r="54" spans="1:17" s="316" customFormat="1" ht="150.75" x14ac:dyDescent="0.25">
      <c r="A54" s="898" t="s">
        <v>17</v>
      </c>
      <c r="B54" s="899" t="s">
        <v>16</v>
      </c>
      <c r="C54" s="1393"/>
      <c r="D54" s="1393"/>
      <c r="E54" s="1394"/>
      <c r="F54" s="1394"/>
      <c r="G54" s="891" t="s">
        <v>1450</v>
      </c>
      <c r="H54" s="900" t="s">
        <v>1362</v>
      </c>
      <c r="I54" s="905" t="s">
        <v>258</v>
      </c>
      <c r="J54" s="895">
        <v>1</v>
      </c>
      <c r="K54" s="918">
        <v>45306</v>
      </c>
      <c r="L54" s="918">
        <v>45337</v>
      </c>
      <c r="M54" s="901">
        <f t="shared" si="0"/>
        <v>4.4285714285714288</v>
      </c>
      <c r="N54" s="1031">
        <v>1</v>
      </c>
      <c r="O54" s="893" t="s">
        <v>1448</v>
      </c>
      <c r="P54" s="902">
        <f t="shared" si="1"/>
        <v>1</v>
      </c>
      <c r="Q54" s="803" t="str">
        <f>IF(ISNUMBER(P54),IF(P54=100%,"CUMPLIDA",IF(AND(ISNUMBER(L54),ISNUMBER(OCI!$P$6)), IF(L54&lt;OCI!$P$6,"INCUMPLIDA","PROCESO"), "VERIFICAR FECHA")),"SIN VALOR AVANCE")</f>
        <v>CUMPLIDA</v>
      </c>
    </row>
    <row r="55" spans="1:17" s="316" customFormat="1" ht="165" customHeight="1" x14ac:dyDescent="0.25">
      <c r="A55" s="898" t="s">
        <v>17</v>
      </c>
      <c r="B55" s="899" t="s">
        <v>16</v>
      </c>
      <c r="C55" s="1393" t="s">
        <v>1451</v>
      </c>
      <c r="D55" s="1393" t="s">
        <v>1415</v>
      </c>
      <c r="E55" s="1394" t="s">
        <v>1452</v>
      </c>
      <c r="F55" s="1394" t="s">
        <v>1453</v>
      </c>
      <c r="G55" s="900" t="s">
        <v>1454</v>
      </c>
      <c r="H55" s="900" t="s">
        <v>1455</v>
      </c>
      <c r="I55" s="905" t="s">
        <v>1456</v>
      </c>
      <c r="J55" s="895">
        <v>11</v>
      </c>
      <c r="K55" s="918">
        <v>45323</v>
      </c>
      <c r="L55" s="918">
        <v>45657</v>
      </c>
      <c r="M55" s="901">
        <f t="shared" si="0"/>
        <v>47.714285714285715</v>
      </c>
      <c r="N55" s="1031">
        <v>11</v>
      </c>
      <c r="O55" s="283" t="s">
        <v>1448</v>
      </c>
      <c r="P55" s="902">
        <f t="shared" si="1"/>
        <v>1</v>
      </c>
      <c r="Q55" s="803" t="str">
        <f>IF(ISNUMBER(P55),IF(P55=100%,"CUMPLIDA",IF(AND(ISNUMBER(L55),ISNUMBER(OCI!$P$6)), IF(L55&lt;OCI!$P$6,"INCUMPLIDA","PROCESO"), "VERIFICAR FECHA")),"SIN VALOR AVANCE")</f>
        <v>CUMPLIDA</v>
      </c>
    </row>
    <row r="56" spans="1:17" s="316" customFormat="1" ht="150.75" x14ac:dyDescent="0.25">
      <c r="A56" s="898" t="s">
        <v>17</v>
      </c>
      <c r="B56" s="899" t="s">
        <v>16</v>
      </c>
      <c r="C56" s="1393"/>
      <c r="D56" s="1393"/>
      <c r="E56" s="1394"/>
      <c r="F56" s="1394"/>
      <c r="G56" s="900" t="s">
        <v>1457</v>
      </c>
      <c r="H56" s="900" t="s">
        <v>1458</v>
      </c>
      <c r="I56" s="905" t="s">
        <v>258</v>
      </c>
      <c r="J56" s="895">
        <v>11</v>
      </c>
      <c r="K56" s="918">
        <v>45323</v>
      </c>
      <c r="L56" s="918">
        <v>45657</v>
      </c>
      <c r="M56" s="901">
        <f t="shared" si="0"/>
        <v>47.714285714285715</v>
      </c>
      <c r="N56" s="1031">
        <v>11</v>
      </c>
      <c r="O56" s="283" t="s">
        <v>1448</v>
      </c>
      <c r="P56" s="902">
        <f t="shared" si="1"/>
        <v>1</v>
      </c>
      <c r="Q56" s="803" t="str">
        <f>IF(ISNUMBER(P56),IF(P56=100%,"CUMPLIDA",IF(AND(ISNUMBER(L56),ISNUMBER(OCI!$P$6)), IF(L56&lt;OCI!$P$6,"INCUMPLIDA","PROCESO"), "VERIFICAR FECHA")),"SIN VALOR AVANCE")</f>
        <v>CUMPLIDA</v>
      </c>
    </row>
    <row r="57" spans="1:17" s="316" customFormat="1" ht="150.75" x14ac:dyDescent="0.25">
      <c r="A57" s="898" t="s">
        <v>17</v>
      </c>
      <c r="B57" s="899" t="s">
        <v>16</v>
      </c>
      <c r="C57" s="1393"/>
      <c r="D57" s="1393"/>
      <c r="E57" s="1394"/>
      <c r="F57" s="1394"/>
      <c r="G57" s="900" t="s">
        <v>1459</v>
      </c>
      <c r="H57" s="900" t="s">
        <v>1460</v>
      </c>
      <c r="I57" s="905" t="s">
        <v>1456</v>
      </c>
      <c r="J57" s="895">
        <v>11</v>
      </c>
      <c r="K57" s="918">
        <v>45323</v>
      </c>
      <c r="L57" s="918">
        <v>45657</v>
      </c>
      <c r="M57" s="901">
        <f t="shared" si="0"/>
        <v>47.714285714285715</v>
      </c>
      <c r="N57" s="1031">
        <v>11</v>
      </c>
      <c r="O57" s="283" t="s">
        <v>1448</v>
      </c>
      <c r="P57" s="902">
        <f t="shared" si="1"/>
        <v>1</v>
      </c>
      <c r="Q57" s="803" t="str">
        <f>IF(ISNUMBER(P57),IF(P57=100%,"CUMPLIDA",IF(AND(ISNUMBER(L57),ISNUMBER(OCI!$P$6)), IF(L57&lt;OCI!$P$6,"INCUMPLIDA","PROCESO"), "VERIFICAR FECHA")),"SIN VALOR AVANCE")</f>
        <v>CUMPLIDA</v>
      </c>
    </row>
    <row r="58" spans="1:17" s="316" customFormat="1" ht="75.75" customHeight="1" x14ac:dyDescent="0.25">
      <c r="A58" s="898" t="s">
        <v>17</v>
      </c>
      <c r="B58" s="899" t="s">
        <v>16</v>
      </c>
      <c r="C58" s="1393" t="s">
        <v>1461</v>
      </c>
      <c r="D58" s="1393" t="s">
        <v>1415</v>
      </c>
      <c r="E58" s="1394" t="s">
        <v>1462</v>
      </c>
      <c r="F58" s="1394" t="s">
        <v>1463</v>
      </c>
      <c r="G58" s="900" t="s">
        <v>1464</v>
      </c>
      <c r="H58" s="900" t="s">
        <v>1465</v>
      </c>
      <c r="I58" s="905" t="s">
        <v>1466</v>
      </c>
      <c r="J58" s="895">
        <v>5</v>
      </c>
      <c r="K58" s="918">
        <v>45323</v>
      </c>
      <c r="L58" s="918">
        <v>45657</v>
      </c>
      <c r="M58" s="901">
        <f t="shared" si="0"/>
        <v>47.714285714285715</v>
      </c>
      <c r="N58" s="1031">
        <v>5</v>
      </c>
      <c r="O58" s="283" t="s">
        <v>1467</v>
      </c>
      <c r="P58" s="902">
        <f t="shared" si="1"/>
        <v>1</v>
      </c>
      <c r="Q58" s="803" t="str">
        <f>IF(ISNUMBER(P58),IF(P58=100%,"CUMPLIDA",IF(AND(ISNUMBER(L58),ISNUMBER(OCI!$P$6)), IF(L58&lt;OCI!$P$6,"INCUMPLIDA","PROCESO"), "VERIFICAR FECHA")),"SIN VALOR AVANCE")</f>
        <v>CUMPLIDA</v>
      </c>
    </row>
    <row r="59" spans="1:17" s="316" customFormat="1" ht="150.75" x14ac:dyDescent="0.25">
      <c r="A59" s="898" t="s">
        <v>17</v>
      </c>
      <c r="B59" s="899" t="s">
        <v>16</v>
      </c>
      <c r="C59" s="1393"/>
      <c r="D59" s="1393"/>
      <c r="E59" s="1394"/>
      <c r="F59" s="1394"/>
      <c r="G59" s="45" t="s">
        <v>1468</v>
      </c>
      <c r="H59" s="930" t="s">
        <v>1469</v>
      </c>
      <c r="I59" s="931" t="s">
        <v>258</v>
      </c>
      <c r="J59" s="47">
        <v>11</v>
      </c>
      <c r="K59" s="1053">
        <v>45323</v>
      </c>
      <c r="L59" s="1053">
        <v>45657</v>
      </c>
      <c r="M59" s="48">
        <v>47.714285714285715</v>
      </c>
      <c r="N59" s="1032">
        <v>11</v>
      </c>
      <c r="O59" s="947" t="s">
        <v>1470</v>
      </c>
      <c r="P59" s="902">
        <f t="shared" si="1"/>
        <v>1</v>
      </c>
      <c r="Q59" s="803" t="str">
        <f>IF(ISNUMBER(P59),IF(P59=100%,"CUMPLIDA",IF(AND(ISNUMBER(L59),ISNUMBER(OCI!$P$6)), IF(L59&lt;OCI!$P$6,"INCUMPLIDA","PROCESO"), "VERIFICAR FECHA")),"SIN VALOR AVANCE")</f>
        <v>CUMPLIDA</v>
      </c>
    </row>
    <row r="60" spans="1:17" s="316" customFormat="1" ht="150.75" x14ac:dyDescent="0.25">
      <c r="A60" s="898" t="s">
        <v>17</v>
      </c>
      <c r="B60" s="899" t="s">
        <v>16</v>
      </c>
      <c r="C60" s="1393"/>
      <c r="D60" s="1393"/>
      <c r="E60" s="1394"/>
      <c r="F60" s="1394"/>
      <c r="G60" s="900" t="s">
        <v>1471</v>
      </c>
      <c r="H60" s="900" t="s">
        <v>1472</v>
      </c>
      <c r="I60" s="893" t="s">
        <v>1473</v>
      </c>
      <c r="J60" s="895">
        <v>1</v>
      </c>
      <c r="K60" s="918">
        <v>45323</v>
      </c>
      <c r="L60" s="918">
        <v>45657</v>
      </c>
      <c r="M60" s="901">
        <f t="shared" si="0"/>
        <v>47.714285714285715</v>
      </c>
      <c r="N60" s="1031">
        <v>1</v>
      </c>
      <c r="O60" s="283" t="s">
        <v>1448</v>
      </c>
      <c r="P60" s="902">
        <f t="shared" si="1"/>
        <v>1</v>
      </c>
      <c r="Q60" s="803" t="str">
        <f>IF(ISNUMBER(P60),IF(P60=100%,"CUMPLIDA",IF(AND(ISNUMBER(L60),ISNUMBER(OCI!$P$6)), IF(L60&lt;OCI!$P$6,"INCUMPLIDA","PROCESO"), "VERIFICAR FECHA")),"SIN VALOR AVANCE")</f>
        <v>CUMPLIDA</v>
      </c>
    </row>
    <row r="61" spans="1:17" s="316" customFormat="1" ht="180" x14ac:dyDescent="0.25">
      <c r="A61" s="898" t="s">
        <v>17</v>
      </c>
      <c r="B61" s="899" t="s">
        <v>16</v>
      </c>
      <c r="C61" s="1393"/>
      <c r="D61" s="1393"/>
      <c r="E61" s="1394"/>
      <c r="F61" s="1394"/>
      <c r="G61" s="46" t="s">
        <v>1474</v>
      </c>
      <c r="H61" s="45" t="s">
        <v>1475</v>
      </c>
      <c r="I61" s="931" t="s">
        <v>1476</v>
      </c>
      <c r="J61" s="47">
        <v>4</v>
      </c>
      <c r="K61" s="1053">
        <v>45323</v>
      </c>
      <c r="L61" s="1053">
        <v>45657</v>
      </c>
      <c r="M61" s="48">
        <v>47.714285714285715</v>
      </c>
      <c r="N61" s="1032">
        <v>4</v>
      </c>
      <c r="O61" s="947" t="s">
        <v>1470</v>
      </c>
      <c r="P61" s="902">
        <f t="shared" si="1"/>
        <v>1</v>
      </c>
      <c r="Q61" s="803" t="str">
        <f>IF(ISNUMBER(P61),IF(P61=100%,"CUMPLIDA",IF(AND(ISNUMBER(L61),ISNUMBER(OCI!$P$6)), IF(L61&lt;OCI!$P$6,"INCUMPLIDA","PROCESO"), "VERIFICAR FECHA")),"SIN VALOR AVANCE")</f>
        <v>CUMPLIDA</v>
      </c>
    </row>
    <row r="62" spans="1:17" s="316" customFormat="1" ht="150.75" x14ac:dyDescent="0.25">
      <c r="A62" s="898" t="s">
        <v>17</v>
      </c>
      <c r="B62" s="899" t="s">
        <v>16</v>
      </c>
      <c r="C62" s="1393"/>
      <c r="D62" s="1393"/>
      <c r="E62" s="1394"/>
      <c r="F62" s="1394"/>
      <c r="G62" s="891" t="s">
        <v>1477</v>
      </c>
      <c r="H62" s="900" t="s">
        <v>1478</v>
      </c>
      <c r="I62" s="905" t="s">
        <v>258</v>
      </c>
      <c r="J62" s="895">
        <v>1</v>
      </c>
      <c r="K62" s="918">
        <v>45337</v>
      </c>
      <c r="L62" s="918">
        <v>45473</v>
      </c>
      <c r="M62" s="901">
        <f t="shared" si="0"/>
        <v>19.428571428571427</v>
      </c>
      <c r="N62" s="1031">
        <v>1</v>
      </c>
      <c r="O62" s="283" t="s">
        <v>1448</v>
      </c>
      <c r="P62" s="902">
        <f t="shared" si="1"/>
        <v>1</v>
      </c>
      <c r="Q62" s="803" t="str">
        <f>IF(ISNUMBER(P62),IF(P62=100%,"CUMPLIDA",IF(AND(ISNUMBER(L62),ISNUMBER(OCI!$P$6)), IF(L62&lt;OCI!$P$6,"INCUMPLIDA","PROCESO"), "VERIFICAR FECHA")),"SIN VALOR AVANCE")</f>
        <v>CUMPLIDA</v>
      </c>
    </row>
    <row r="63" spans="1:17" s="316" customFormat="1" ht="75.75" customHeight="1" x14ac:dyDescent="0.25">
      <c r="A63" s="898" t="s">
        <v>17</v>
      </c>
      <c r="B63" s="899" t="s">
        <v>16</v>
      </c>
      <c r="C63" s="1393" t="s">
        <v>1479</v>
      </c>
      <c r="D63" s="1393" t="s">
        <v>1415</v>
      </c>
      <c r="E63" s="1394" t="s">
        <v>1480</v>
      </c>
      <c r="F63" s="1394" t="s">
        <v>1481</v>
      </c>
      <c r="G63" s="900" t="s">
        <v>1482</v>
      </c>
      <c r="H63" s="900" t="s">
        <v>1483</v>
      </c>
      <c r="I63" s="905" t="s">
        <v>1484</v>
      </c>
      <c r="J63" s="895">
        <v>1</v>
      </c>
      <c r="K63" s="918">
        <v>45296</v>
      </c>
      <c r="L63" s="918">
        <v>45321</v>
      </c>
      <c r="M63" s="901">
        <f t="shared" si="0"/>
        <v>3.5714285714285716</v>
      </c>
      <c r="N63" s="1031">
        <v>1</v>
      </c>
      <c r="O63" s="283" t="s">
        <v>1485</v>
      </c>
      <c r="P63" s="902">
        <f t="shared" si="1"/>
        <v>1</v>
      </c>
      <c r="Q63" s="803" t="str">
        <f>IF(ISNUMBER(P63),IF(P63=100%,"CUMPLIDA",IF(AND(ISNUMBER(L63),ISNUMBER(OCI!$P$6)), IF(L63&lt;OCI!$P$6,"INCUMPLIDA","PROCESO"), "VERIFICAR FECHA")),"SIN VALOR AVANCE")</f>
        <v>CUMPLIDA</v>
      </c>
    </row>
    <row r="64" spans="1:17" s="316" customFormat="1" ht="150.75" x14ac:dyDescent="0.25">
      <c r="A64" s="898" t="s">
        <v>17</v>
      </c>
      <c r="B64" s="899" t="s">
        <v>16</v>
      </c>
      <c r="C64" s="1393"/>
      <c r="D64" s="1393"/>
      <c r="E64" s="1394"/>
      <c r="F64" s="1394"/>
      <c r="G64" s="900" t="s">
        <v>1486</v>
      </c>
      <c r="H64" s="900" t="s">
        <v>1487</v>
      </c>
      <c r="I64" s="905" t="s">
        <v>1488</v>
      </c>
      <c r="J64" s="895">
        <v>1</v>
      </c>
      <c r="K64" s="918">
        <v>45292</v>
      </c>
      <c r="L64" s="918">
        <v>45412</v>
      </c>
      <c r="M64" s="901">
        <f t="shared" si="0"/>
        <v>17.142857142857142</v>
      </c>
      <c r="N64" s="1031">
        <v>1</v>
      </c>
      <c r="O64" s="283" t="s">
        <v>1485</v>
      </c>
      <c r="P64" s="902">
        <f t="shared" si="1"/>
        <v>1</v>
      </c>
      <c r="Q64" s="803" t="str">
        <f>IF(ISNUMBER(P64),IF(P64=100%,"CUMPLIDA",IF(AND(ISNUMBER(L64),ISNUMBER(OCI!$P$6)), IF(L64&lt;OCI!$P$6,"INCUMPLIDA","PROCESO"), "VERIFICAR FECHA")),"SIN VALOR AVANCE")</f>
        <v>CUMPLIDA</v>
      </c>
    </row>
    <row r="65" spans="1:17" s="316" customFormat="1" ht="150.75" x14ac:dyDescent="0.25">
      <c r="A65" s="898" t="s">
        <v>17</v>
      </c>
      <c r="B65" s="899" t="s">
        <v>16</v>
      </c>
      <c r="C65" s="1393"/>
      <c r="D65" s="1393"/>
      <c r="E65" s="1394"/>
      <c r="F65" s="1394"/>
      <c r="G65" s="891" t="s">
        <v>1489</v>
      </c>
      <c r="H65" s="900" t="s">
        <v>1446</v>
      </c>
      <c r="I65" s="905" t="s">
        <v>1447</v>
      </c>
      <c r="J65" s="895">
        <v>2</v>
      </c>
      <c r="K65" s="918">
        <v>45292</v>
      </c>
      <c r="L65" s="918">
        <v>45657</v>
      </c>
      <c r="M65" s="901">
        <f t="shared" si="0"/>
        <v>52.142857142857146</v>
      </c>
      <c r="N65" s="1031">
        <v>2</v>
      </c>
      <c r="O65" s="283" t="s">
        <v>1485</v>
      </c>
      <c r="P65" s="902">
        <f t="shared" si="1"/>
        <v>1</v>
      </c>
      <c r="Q65" s="803" t="str">
        <f>IF(ISNUMBER(P65),IF(P65=100%,"CUMPLIDA",IF(AND(ISNUMBER(L65),ISNUMBER(OCI!$P$6)), IF(L65&lt;OCI!$P$6,"INCUMPLIDA","PROCESO"), "VERIFICAR FECHA")),"SIN VALOR AVANCE")</f>
        <v>CUMPLIDA</v>
      </c>
    </row>
    <row r="66" spans="1:17" s="316" customFormat="1" ht="150.75" x14ac:dyDescent="0.25">
      <c r="A66" s="898" t="s">
        <v>17</v>
      </c>
      <c r="B66" s="899" t="s">
        <v>16</v>
      </c>
      <c r="C66" s="1393"/>
      <c r="D66" s="1393"/>
      <c r="E66" s="1394"/>
      <c r="F66" s="1394"/>
      <c r="G66" s="891" t="s">
        <v>1490</v>
      </c>
      <c r="H66" s="900" t="s">
        <v>1491</v>
      </c>
      <c r="I66" s="905" t="s">
        <v>258</v>
      </c>
      <c r="J66" s="895">
        <v>2</v>
      </c>
      <c r="K66" s="918">
        <v>45292</v>
      </c>
      <c r="L66" s="918">
        <v>45657</v>
      </c>
      <c r="M66" s="901">
        <f t="shared" si="0"/>
        <v>52.142857142857146</v>
      </c>
      <c r="N66" s="1031">
        <v>2</v>
      </c>
      <c r="O66" s="283" t="s">
        <v>1485</v>
      </c>
      <c r="P66" s="902">
        <f t="shared" si="1"/>
        <v>1</v>
      </c>
      <c r="Q66" s="803" t="str">
        <f>IF(ISNUMBER(P66),IF(P66=100%,"CUMPLIDA",IF(AND(ISNUMBER(L66),ISNUMBER(OCI!$P$6)), IF(L66&lt;OCI!$P$6,"INCUMPLIDA","PROCESO"), "VERIFICAR FECHA")),"SIN VALOR AVANCE")</f>
        <v>CUMPLIDA</v>
      </c>
    </row>
    <row r="67" spans="1:17" s="316" customFormat="1" ht="150.75" x14ac:dyDescent="0.25">
      <c r="A67" s="898" t="s">
        <v>17</v>
      </c>
      <c r="B67" s="899" t="s">
        <v>16</v>
      </c>
      <c r="C67" s="1393"/>
      <c r="D67" s="1393"/>
      <c r="E67" s="1394"/>
      <c r="F67" s="1394"/>
      <c r="G67" s="1395" t="s">
        <v>1492</v>
      </c>
      <c r="H67" s="900" t="s">
        <v>1493</v>
      </c>
      <c r="I67" s="905" t="s">
        <v>1494</v>
      </c>
      <c r="J67" s="895">
        <v>1</v>
      </c>
      <c r="K67" s="918">
        <v>45292</v>
      </c>
      <c r="L67" s="918">
        <v>45657</v>
      </c>
      <c r="M67" s="901">
        <f t="shared" si="0"/>
        <v>52.142857142857146</v>
      </c>
      <c r="N67" s="1031">
        <v>1</v>
      </c>
      <c r="O67" s="283" t="s">
        <v>1485</v>
      </c>
      <c r="P67" s="902">
        <f t="shared" si="1"/>
        <v>1</v>
      </c>
      <c r="Q67" s="803" t="str">
        <f>IF(ISNUMBER(P67),IF(P67=100%,"CUMPLIDA",IF(AND(ISNUMBER(L67),ISNUMBER(OCI!$P$6)), IF(L67&lt;OCI!$P$6,"INCUMPLIDA","PROCESO"), "VERIFICAR FECHA")),"SIN VALOR AVANCE")</f>
        <v>CUMPLIDA</v>
      </c>
    </row>
    <row r="68" spans="1:17" s="316" customFormat="1" ht="150.75" x14ac:dyDescent="0.25">
      <c r="A68" s="898" t="s">
        <v>17</v>
      </c>
      <c r="B68" s="899" t="s">
        <v>16</v>
      </c>
      <c r="C68" s="1393"/>
      <c r="D68" s="1393"/>
      <c r="E68" s="1394"/>
      <c r="F68" s="1394"/>
      <c r="G68" s="1395"/>
      <c r="H68" s="900" t="s">
        <v>1495</v>
      </c>
      <c r="I68" s="905" t="s">
        <v>1484</v>
      </c>
      <c r="J68" s="895">
        <v>1</v>
      </c>
      <c r="K68" s="918">
        <v>45292</v>
      </c>
      <c r="L68" s="918">
        <v>45657</v>
      </c>
      <c r="M68" s="901">
        <f t="shared" si="0"/>
        <v>52.142857142857146</v>
      </c>
      <c r="N68" s="1031">
        <v>1</v>
      </c>
      <c r="O68" s="283" t="s">
        <v>1485</v>
      </c>
      <c r="P68" s="902">
        <f t="shared" si="1"/>
        <v>1</v>
      </c>
      <c r="Q68" s="803" t="str">
        <f>IF(ISNUMBER(P68),IF(P68=100%,"CUMPLIDA",IF(AND(ISNUMBER(L68),ISNUMBER(OCI!$P$6)), IF(L68&lt;OCI!$P$6,"INCUMPLIDA","PROCESO"), "VERIFICAR FECHA")),"SIN VALOR AVANCE")</f>
        <v>CUMPLIDA</v>
      </c>
    </row>
    <row r="69" spans="1:17" s="316" customFormat="1" ht="165" customHeight="1" x14ac:dyDescent="0.25">
      <c r="A69" s="898" t="s">
        <v>17</v>
      </c>
      <c r="B69" s="899" t="s">
        <v>16</v>
      </c>
      <c r="C69" s="1393" t="s">
        <v>1496</v>
      </c>
      <c r="D69" s="1393" t="s">
        <v>1415</v>
      </c>
      <c r="E69" s="1394" t="s">
        <v>1497</v>
      </c>
      <c r="F69" s="1394" t="s">
        <v>1498</v>
      </c>
      <c r="G69" s="891" t="s">
        <v>1499</v>
      </c>
      <c r="H69" s="900" t="s">
        <v>1500</v>
      </c>
      <c r="I69" s="905" t="s">
        <v>1488</v>
      </c>
      <c r="J69" s="895">
        <v>2</v>
      </c>
      <c r="K69" s="918">
        <v>45292</v>
      </c>
      <c r="L69" s="918">
        <v>45322</v>
      </c>
      <c r="M69" s="901">
        <f t="shared" si="0"/>
        <v>4.2857142857142856</v>
      </c>
      <c r="N69" s="1031">
        <v>2</v>
      </c>
      <c r="O69" s="283" t="s">
        <v>1501</v>
      </c>
      <c r="P69" s="902">
        <f t="shared" si="1"/>
        <v>1</v>
      </c>
      <c r="Q69" s="803" t="str">
        <f>IF(ISNUMBER(P69),IF(P69=100%,"CUMPLIDA",IF(AND(ISNUMBER(L69),ISNUMBER(OCI!$P$6)), IF(L69&lt;OCI!$P$6,"INCUMPLIDA","PROCESO"), "VERIFICAR FECHA")),"SIN VALOR AVANCE")</f>
        <v>CUMPLIDA</v>
      </c>
    </row>
    <row r="70" spans="1:17" s="316" customFormat="1" ht="135.75" x14ac:dyDescent="0.25">
      <c r="A70" s="898" t="s">
        <v>17</v>
      </c>
      <c r="B70" s="899" t="s">
        <v>16</v>
      </c>
      <c r="C70" s="1393"/>
      <c r="D70" s="1393"/>
      <c r="E70" s="1394"/>
      <c r="F70" s="1394"/>
      <c r="G70" s="891" t="s">
        <v>1502</v>
      </c>
      <c r="H70" s="891" t="s">
        <v>1503</v>
      </c>
      <c r="I70" s="905" t="s">
        <v>1504</v>
      </c>
      <c r="J70" s="895">
        <v>1</v>
      </c>
      <c r="K70" s="918">
        <v>45292</v>
      </c>
      <c r="L70" s="918">
        <v>45638</v>
      </c>
      <c r="M70" s="901">
        <f t="shared" si="0"/>
        <v>49.428571428571431</v>
      </c>
      <c r="N70" s="1031">
        <v>1</v>
      </c>
      <c r="O70" s="283" t="s">
        <v>1501</v>
      </c>
      <c r="P70" s="902">
        <f t="shared" si="1"/>
        <v>1</v>
      </c>
      <c r="Q70" s="803" t="str">
        <f>IF(ISNUMBER(P70),IF(P70=100%,"CUMPLIDA",IF(AND(ISNUMBER(L70),ISNUMBER(OCI!$P$6)), IF(L70&lt;OCI!$P$6,"INCUMPLIDA","PROCESO"), "VERIFICAR FECHA")),"SIN VALOR AVANCE")</f>
        <v>CUMPLIDA</v>
      </c>
    </row>
    <row r="71" spans="1:17" s="316" customFormat="1" ht="135.75" x14ac:dyDescent="0.25">
      <c r="A71" s="898" t="s">
        <v>17</v>
      </c>
      <c r="B71" s="899" t="s">
        <v>16</v>
      </c>
      <c r="C71" s="1393"/>
      <c r="D71" s="1393"/>
      <c r="E71" s="1394"/>
      <c r="F71" s="1394"/>
      <c r="G71" s="891" t="s">
        <v>1505</v>
      </c>
      <c r="H71" s="891" t="s">
        <v>1506</v>
      </c>
      <c r="I71" s="905" t="s">
        <v>1507</v>
      </c>
      <c r="J71" s="895">
        <v>1</v>
      </c>
      <c r="K71" s="918">
        <v>45292</v>
      </c>
      <c r="L71" s="918">
        <v>45638</v>
      </c>
      <c r="M71" s="901">
        <f t="shared" si="0"/>
        <v>49.428571428571431</v>
      </c>
      <c r="N71" s="1031">
        <v>1</v>
      </c>
      <c r="O71" s="283" t="s">
        <v>1501</v>
      </c>
      <c r="P71" s="902">
        <f t="shared" si="1"/>
        <v>1</v>
      </c>
      <c r="Q71" s="803" t="str">
        <f>IF(ISNUMBER(P71),IF(P71=100%,"CUMPLIDA",IF(AND(ISNUMBER(L71),ISNUMBER(OCI!$P$6)), IF(L71&lt;OCI!$P$6,"INCUMPLIDA","PROCESO"), "VERIFICAR FECHA")),"SIN VALOR AVANCE")</f>
        <v>CUMPLIDA</v>
      </c>
    </row>
    <row r="72" spans="1:17" s="316" customFormat="1" ht="75.75" customHeight="1" x14ac:dyDescent="0.25">
      <c r="A72" s="898" t="s">
        <v>17</v>
      </c>
      <c r="B72" s="899" t="s">
        <v>16</v>
      </c>
      <c r="C72" s="1393"/>
      <c r="D72" s="1393"/>
      <c r="E72" s="1394"/>
      <c r="F72" s="1394"/>
      <c r="G72" s="1395" t="s">
        <v>1508</v>
      </c>
      <c r="H72" s="891" t="s">
        <v>1509</v>
      </c>
      <c r="I72" s="905" t="s">
        <v>1510</v>
      </c>
      <c r="J72" s="895">
        <v>1</v>
      </c>
      <c r="K72" s="918">
        <v>45323</v>
      </c>
      <c r="L72" s="918">
        <v>45503</v>
      </c>
      <c r="M72" s="901">
        <f t="shared" si="0"/>
        <v>25.714285714285715</v>
      </c>
      <c r="N72" s="1031">
        <v>1</v>
      </c>
      <c r="O72" s="283" t="s">
        <v>1501</v>
      </c>
      <c r="P72" s="902">
        <f t="shared" si="1"/>
        <v>1</v>
      </c>
      <c r="Q72" s="803" t="str">
        <f>IF(ISNUMBER(P72),IF(P72=100%,"CUMPLIDA",IF(AND(ISNUMBER(L72),ISNUMBER(OCI!$P$6)), IF(L72&lt;OCI!$P$6,"INCUMPLIDA","PROCESO"), "VERIFICAR FECHA")),"SIN VALOR AVANCE")</f>
        <v>CUMPLIDA</v>
      </c>
    </row>
    <row r="73" spans="1:17" s="316" customFormat="1" ht="135.75" x14ac:dyDescent="0.25">
      <c r="A73" s="898" t="s">
        <v>17</v>
      </c>
      <c r="B73" s="899" t="s">
        <v>16</v>
      </c>
      <c r="C73" s="1393"/>
      <c r="D73" s="1393"/>
      <c r="E73" s="1394"/>
      <c r="F73" s="1394"/>
      <c r="G73" s="1395"/>
      <c r="H73" s="891" t="s">
        <v>1503</v>
      </c>
      <c r="I73" s="905" t="s">
        <v>1504</v>
      </c>
      <c r="J73" s="895">
        <v>1</v>
      </c>
      <c r="K73" s="918">
        <v>45505</v>
      </c>
      <c r="L73" s="918">
        <v>45657</v>
      </c>
      <c r="M73" s="901">
        <f t="shared" si="0"/>
        <v>21.714285714285715</v>
      </c>
      <c r="N73" s="1031">
        <v>1</v>
      </c>
      <c r="O73" s="283" t="s">
        <v>1501</v>
      </c>
      <c r="P73" s="902">
        <f t="shared" si="1"/>
        <v>1</v>
      </c>
      <c r="Q73" s="803" t="str">
        <f>IF(ISNUMBER(P73),IF(P73=100%,"CUMPLIDA",IF(AND(ISNUMBER(L73),ISNUMBER(OCI!$P$6)), IF(L73&lt;OCI!$P$6,"INCUMPLIDA","PROCESO"), "VERIFICAR FECHA")),"SIN VALOR AVANCE")</f>
        <v>CUMPLIDA</v>
      </c>
    </row>
    <row r="74" spans="1:17" s="316" customFormat="1" ht="75.75" customHeight="1" x14ac:dyDescent="0.25">
      <c r="A74" s="898" t="s">
        <v>17</v>
      </c>
      <c r="B74" s="899" t="s">
        <v>16</v>
      </c>
      <c r="C74" s="1393"/>
      <c r="D74" s="1393"/>
      <c r="E74" s="1394"/>
      <c r="F74" s="1394"/>
      <c r="G74" s="1395" t="s">
        <v>1511</v>
      </c>
      <c r="H74" s="891" t="s">
        <v>1512</v>
      </c>
      <c r="I74" s="905" t="s">
        <v>1513</v>
      </c>
      <c r="J74" s="895">
        <v>1</v>
      </c>
      <c r="K74" s="918">
        <v>45323</v>
      </c>
      <c r="L74" s="918">
        <v>45382</v>
      </c>
      <c r="M74" s="901">
        <f t="shared" si="0"/>
        <v>8.4285714285714288</v>
      </c>
      <c r="N74" s="1031">
        <v>1</v>
      </c>
      <c r="O74" s="283" t="s">
        <v>1501</v>
      </c>
      <c r="P74" s="902">
        <f t="shared" si="1"/>
        <v>1</v>
      </c>
      <c r="Q74" s="803" t="str">
        <f>IF(ISNUMBER(P74),IF(P74=100%,"CUMPLIDA",IF(AND(ISNUMBER(L74),ISNUMBER(OCI!$P$6)), IF(L74&lt;OCI!$P$6,"INCUMPLIDA","PROCESO"), "VERIFICAR FECHA")),"SIN VALOR AVANCE")</f>
        <v>CUMPLIDA</v>
      </c>
    </row>
    <row r="75" spans="1:17" s="316" customFormat="1" ht="135.75" x14ac:dyDescent="0.25">
      <c r="A75" s="898" t="s">
        <v>17</v>
      </c>
      <c r="B75" s="899" t="s">
        <v>16</v>
      </c>
      <c r="C75" s="1393"/>
      <c r="D75" s="1393"/>
      <c r="E75" s="1394"/>
      <c r="F75" s="1394"/>
      <c r="G75" s="1395"/>
      <c r="H75" s="891" t="s">
        <v>1514</v>
      </c>
      <c r="I75" s="905" t="s">
        <v>1488</v>
      </c>
      <c r="J75" s="895">
        <v>1</v>
      </c>
      <c r="K75" s="918">
        <v>45323</v>
      </c>
      <c r="L75" s="918">
        <v>45442</v>
      </c>
      <c r="M75" s="901">
        <f t="shared" ref="M75:M83" si="2">(L75-K75)/7</f>
        <v>17</v>
      </c>
      <c r="N75" s="1031">
        <v>1</v>
      </c>
      <c r="O75" s="283" t="s">
        <v>1501</v>
      </c>
      <c r="P75" s="902">
        <f t="shared" ref="P75:P138" si="3">N75/J75</f>
        <v>1</v>
      </c>
      <c r="Q75" s="803" t="str">
        <f>IF(ISNUMBER(P75),IF(P75=100%,"CUMPLIDA",IF(AND(ISNUMBER(L75),ISNUMBER(OCI!$P$6)), IF(L75&lt;OCI!$P$6,"INCUMPLIDA","PROCESO"), "VERIFICAR FECHA")),"SIN VALOR AVANCE")</f>
        <v>CUMPLIDA</v>
      </c>
    </row>
    <row r="76" spans="1:17" s="316" customFormat="1" ht="135.75" x14ac:dyDescent="0.25">
      <c r="A76" s="898" t="s">
        <v>17</v>
      </c>
      <c r="B76" s="899" t="s">
        <v>16</v>
      </c>
      <c r="C76" s="1393"/>
      <c r="D76" s="1393"/>
      <c r="E76" s="1394"/>
      <c r="F76" s="1394"/>
      <c r="G76" s="900" t="s">
        <v>1515</v>
      </c>
      <c r="H76" s="900" t="s">
        <v>1516</v>
      </c>
      <c r="I76" s="905" t="s">
        <v>258</v>
      </c>
      <c r="J76" s="895">
        <v>6</v>
      </c>
      <c r="K76" s="918">
        <v>45323</v>
      </c>
      <c r="L76" s="918">
        <v>45638</v>
      </c>
      <c r="M76" s="901">
        <f t="shared" si="2"/>
        <v>45</v>
      </c>
      <c r="N76" s="1031">
        <v>6</v>
      </c>
      <c r="O76" s="283" t="s">
        <v>1501</v>
      </c>
      <c r="P76" s="902">
        <f t="shared" si="3"/>
        <v>1</v>
      </c>
      <c r="Q76" s="803" t="str">
        <f>IF(ISNUMBER(P76),IF(P76=100%,"CUMPLIDA",IF(AND(ISNUMBER(L76),ISNUMBER(OCI!$P$6)), IF(L76&lt;OCI!$P$6,"INCUMPLIDA","PROCESO"), "VERIFICAR FECHA")),"SIN VALOR AVANCE")</f>
        <v>CUMPLIDA</v>
      </c>
    </row>
    <row r="77" spans="1:17" s="316" customFormat="1" ht="105" customHeight="1" x14ac:dyDescent="0.25">
      <c r="A77" s="898" t="s">
        <v>17</v>
      </c>
      <c r="B77" s="899" t="s">
        <v>16</v>
      </c>
      <c r="C77" s="1393" t="s">
        <v>1517</v>
      </c>
      <c r="D77" s="1393" t="s">
        <v>1415</v>
      </c>
      <c r="E77" s="1394" t="s">
        <v>1518</v>
      </c>
      <c r="F77" s="1394" t="s">
        <v>1519</v>
      </c>
      <c r="G77" s="1395" t="s">
        <v>1520</v>
      </c>
      <c r="H77" s="900" t="s">
        <v>1521</v>
      </c>
      <c r="I77" s="905" t="s">
        <v>1522</v>
      </c>
      <c r="J77" s="895">
        <v>2</v>
      </c>
      <c r="K77" s="918">
        <v>45292</v>
      </c>
      <c r="L77" s="918">
        <v>45657</v>
      </c>
      <c r="M77" s="901">
        <f t="shared" si="2"/>
        <v>52.142857142857146</v>
      </c>
      <c r="N77" s="1031">
        <v>2</v>
      </c>
      <c r="O77" s="893" t="s">
        <v>1523</v>
      </c>
      <c r="P77" s="902">
        <f t="shared" si="3"/>
        <v>1</v>
      </c>
      <c r="Q77" s="803" t="str">
        <f>IF(ISNUMBER(P77),IF(P77=100%,"CUMPLIDA",IF(AND(ISNUMBER(L77),ISNUMBER(OCI!$P$6)), IF(L77&lt;OCI!$P$6,"INCUMPLIDA","PROCESO"), "VERIFICAR FECHA")),"SIN VALOR AVANCE")</f>
        <v>CUMPLIDA</v>
      </c>
    </row>
    <row r="78" spans="1:17" s="316" customFormat="1" ht="165.75" x14ac:dyDescent="0.25">
      <c r="A78" s="898" t="s">
        <v>17</v>
      </c>
      <c r="B78" s="899" t="s">
        <v>16</v>
      </c>
      <c r="C78" s="1393"/>
      <c r="D78" s="1393"/>
      <c r="E78" s="1394"/>
      <c r="F78" s="1394"/>
      <c r="G78" s="1395"/>
      <c r="H78" s="900" t="s">
        <v>1524</v>
      </c>
      <c r="I78" s="905" t="s">
        <v>258</v>
      </c>
      <c r="J78" s="895">
        <v>5</v>
      </c>
      <c r="K78" s="918">
        <v>45323</v>
      </c>
      <c r="L78" s="918">
        <v>45657</v>
      </c>
      <c r="M78" s="901">
        <f t="shared" si="2"/>
        <v>47.714285714285715</v>
      </c>
      <c r="N78" s="1031">
        <v>5</v>
      </c>
      <c r="O78" s="893" t="s">
        <v>1523</v>
      </c>
      <c r="P78" s="902">
        <f t="shared" si="3"/>
        <v>1</v>
      </c>
      <c r="Q78" s="803" t="str">
        <f>IF(ISNUMBER(P78),IF(P78=100%,"CUMPLIDA",IF(AND(ISNUMBER(L78),ISNUMBER(OCI!$P$6)), IF(L78&lt;OCI!$P$6,"INCUMPLIDA","PROCESO"), "VERIFICAR FECHA")),"SIN VALOR AVANCE")</f>
        <v>CUMPLIDA</v>
      </c>
    </row>
    <row r="79" spans="1:17" s="316" customFormat="1" ht="210" x14ac:dyDescent="0.25">
      <c r="A79" s="898" t="s">
        <v>17</v>
      </c>
      <c r="B79" s="899" t="s">
        <v>16</v>
      </c>
      <c r="C79" s="1393"/>
      <c r="D79" s="1393"/>
      <c r="E79" s="1394"/>
      <c r="F79" s="1394"/>
      <c r="G79" s="1395"/>
      <c r="H79" s="900" t="s">
        <v>1525</v>
      </c>
      <c r="I79" s="905" t="s">
        <v>258</v>
      </c>
      <c r="J79" s="895">
        <v>5</v>
      </c>
      <c r="K79" s="918">
        <v>45323</v>
      </c>
      <c r="L79" s="918">
        <v>45657</v>
      </c>
      <c r="M79" s="901">
        <f t="shared" si="2"/>
        <v>47.714285714285715</v>
      </c>
      <c r="N79" s="1031">
        <v>5</v>
      </c>
      <c r="O79" s="893" t="s">
        <v>1523</v>
      </c>
      <c r="P79" s="902">
        <f t="shared" si="3"/>
        <v>1</v>
      </c>
      <c r="Q79" s="803" t="str">
        <f>IF(ISNUMBER(P79),IF(P79=100%,"CUMPLIDA",IF(AND(ISNUMBER(L79),ISNUMBER(OCI!$P$6)), IF(L79&lt;OCI!$P$6,"INCUMPLIDA","PROCESO"), "VERIFICAR FECHA")),"SIN VALOR AVANCE")</f>
        <v>CUMPLIDA</v>
      </c>
    </row>
    <row r="80" spans="1:17" s="316" customFormat="1" ht="135" customHeight="1" x14ac:dyDescent="0.25">
      <c r="A80" s="898" t="s">
        <v>17</v>
      </c>
      <c r="B80" s="899" t="s">
        <v>16</v>
      </c>
      <c r="C80" s="1393" t="s">
        <v>1526</v>
      </c>
      <c r="D80" s="1393" t="s">
        <v>1415</v>
      </c>
      <c r="E80" s="1394" t="s">
        <v>1527</v>
      </c>
      <c r="F80" s="1394" t="s">
        <v>1528</v>
      </c>
      <c r="G80" s="891" t="s">
        <v>1529</v>
      </c>
      <c r="H80" s="891" t="s">
        <v>1530</v>
      </c>
      <c r="I80" s="905" t="s">
        <v>258</v>
      </c>
      <c r="J80" s="895">
        <v>2</v>
      </c>
      <c r="K80" s="918">
        <v>45323</v>
      </c>
      <c r="L80" s="918">
        <v>45443</v>
      </c>
      <c r="M80" s="901">
        <f t="shared" si="2"/>
        <v>17.142857142857142</v>
      </c>
      <c r="N80" s="1031">
        <v>2</v>
      </c>
      <c r="O80" s="893" t="s">
        <v>1531</v>
      </c>
      <c r="P80" s="902">
        <f t="shared" si="3"/>
        <v>1</v>
      </c>
      <c r="Q80" s="803" t="str">
        <f>IF(ISNUMBER(P80),IF(P80=100%,"CUMPLIDA",IF(AND(ISNUMBER(L80),ISNUMBER(OCI!$P$6)), IF(L80&lt;OCI!$P$6,"INCUMPLIDA","PROCESO"), "VERIFICAR FECHA")),"SIN VALOR AVANCE")</f>
        <v>CUMPLIDA</v>
      </c>
    </row>
    <row r="81" spans="1:17" s="316" customFormat="1" ht="120.75" x14ac:dyDescent="0.25">
      <c r="A81" s="898" t="s">
        <v>17</v>
      </c>
      <c r="B81" s="899" t="s">
        <v>16</v>
      </c>
      <c r="C81" s="1393"/>
      <c r="D81" s="1393"/>
      <c r="E81" s="1394"/>
      <c r="F81" s="1394"/>
      <c r="G81" s="891" t="s">
        <v>1532</v>
      </c>
      <c r="H81" s="891" t="s">
        <v>1533</v>
      </c>
      <c r="I81" s="905" t="s">
        <v>258</v>
      </c>
      <c r="J81" s="895">
        <v>3</v>
      </c>
      <c r="K81" s="918">
        <v>45352</v>
      </c>
      <c r="L81" s="918">
        <v>45626</v>
      </c>
      <c r="M81" s="901">
        <f t="shared" si="2"/>
        <v>39.142857142857146</v>
      </c>
      <c r="N81" s="1031">
        <v>3</v>
      </c>
      <c r="O81" s="893" t="s">
        <v>1534</v>
      </c>
      <c r="P81" s="902">
        <f t="shared" si="3"/>
        <v>1</v>
      </c>
      <c r="Q81" s="803" t="str">
        <f>IF(ISNUMBER(P81),IF(P81=100%,"CUMPLIDA",IF(AND(ISNUMBER(L81),ISNUMBER(OCI!$P$6)), IF(L81&lt;OCI!$P$6,"INCUMPLIDA","PROCESO"), "VERIFICAR FECHA")),"SIN VALOR AVANCE")</f>
        <v>CUMPLIDA</v>
      </c>
    </row>
    <row r="82" spans="1:17" s="316" customFormat="1" ht="105.75" x14ac:dyDescent="0.25">
      <c r="A82" s="898" t="s">
        <v>17</v>
      </c>
      <c r="B82" s="899" t="s">
        <v>16</v>
      </c>
      <c r="C82" s="1393"/>
      <c r="D82" s="1393"/>
      <c r="E82" s="1394"/>
      <c r="F82" s="1394"/>
      <c r="G82" s="900" t="s">
        <v>1535</v>
      </c>
      <c r="H82" s="900" t="s">
        <v>1536</v>
      </c>
      <c r="I82" s="905" t="s">
        <v>1488</v>
      </c>
      <c r="J82" s="895">
        <v>1</v>
      </c>
      <c r="K82" s="918">
        <v>45323</v>
      </c>
      <c r="L82" s="918">
        <v>45505</v>
      </c>
      <c r="M82" s="901">
        <f t="shared" si="2"/>
        <v>26</v>
      </c>
      <c r="N82" s="1031">
        <v>1</v>
      </c>
      <c r="O82" s="893" t="s">
        <v>1373</v>
      </c>
      <c r="P82" s="902">
        <f t="shared" si="3"/>
        <v>1</v>
      </c>
      <c r="Q82" s="803" t="str">
        <f>IF(ISNUMBER(P82),IF(P82=100%,"CUMPLIDA",IF(AND(ISNUMBER(L82),ISNUMBER(OCI!$P$6)), IF(L82&lt;OCI!$P$6,"INCUMPLIDA","PROCESO"), "VERIFICAR FECHA")),"SIN VALOR AVANCE")</f>
        <v>CUMPLIDA</v>
      </c>
    </row>
    <row r="83" spans="1:17" s="316" customFormat="1" ht="195" x14ac:dyDescent="0.25">
      <c r="A83" s="898" t="s">
        <v>17</v>
      </c>
      <c r="B83" s="899" t="s">
        <v>16</v>
      </c>
      <c r="C83" s="1393"/>
      <c r="D83" s="1393"/>
      <c r="E83" s="1394"/>
      <c r="F83" s="1394"/>
      <c r="G83" s="891" t="s">
        <v>1537</v>
      </c>
      <c r="H83" s="891" t="s">
        <v>1538</v>
      </c>
      <c r="I83" s="905" t="s">
        <v>1488</v>
      </c>
      <c r="J83" s="895">
        <v>1</v>
      </c>
      <c r="K83" s="918">
        <v>45323</v>
      </c>
      <c r="L83" s="918">
        <v>45351</v>
      </c>
      <c r="M83" s="901">
        <f t="shared" si="2"/>
        <v>4</v>
      </c>
      <c r="N83" s="1031">
        <v>1</v>
      </c>
      <c r="O83" s="893" t="s">
        <v>1539</v>
      </c>
      <c r="P83" s="902">
        <f t="shared" si="3"/>
        <v>1</v>
      </c>
      <c r="Q83" s="803" t="str">
        <f>IF(ISNUMBER(P83),IF(P83=100%,"CUMPLIDA",IF(AND(ISNUMBER(L83),ISNUMBER(OCI!$P$6)), IF(L83&lt;OCI!$P$6,"INCUMPLIDA","PROCESO"), "VERIFICAR FECHA")),"SIN VALOR AVANCE")</f>
        <v>CUMPLIDA</v>
      </c>
    </row>
    <row r="84" spans="1:17" ht="210" customHeight="1" x14ac:dyDescent="0.2">
      <c r="A84" s="894" t="s">
        <v>18</v>
      </c>
      <c r="B84" s="906" t="s">
        <v>16</v>
      </c>
      <c r="C84" s="1393" t="s">
        <v>1540</v>
      </c>
      <c r="D84" s="1393" t="s">
        <v>1541</v>
      </c>
      <c r="E84" s="1395" t="s">
        <v>1542</v>
      </c>
      <c r="F84" s="1395" t="s">
        <v>1543</v>
      </c>
      <c r="G84" s="891" t="s">
        <v>1544</v>
      </c>
      <c r="H84" s="891" t="s">
        <v>1545</v>
      </c>
      <c r="I84" s="893" t="s">
        <v>1447</v>
      </c>
      <c r="J84" s="895">
        <v>1</v>
      </c>
      <c r="K84" s="918">
        <v>44927</v>
      </c>
      <c r="L84" s="918">
        <v>45016</v>
      </c>
      <c r="M84" s="901">
        <f>(L84-K84)/7</f>
        <v>12.714285714285714</v>
      </c>
      <c r="N84" s="1031">
        <v>1</v>
      </c>
      <c r="O84" s="910" t="s">
        <v>1546</v>
      </c>
      <c r="P84" s="902">
        <f t="shared" si="3"/>
        <v>1</v>
      </c>
      <c r="Q84" s="803" t="str">
        <f>IF(ISNUMBER(P84),IF(P84=100%,"CUMPLIDA",IF(AND(ISNUMBER(L84),ISNUMBER(OCI!$P$6)), IF(L84&lt;OCI!$P$6,"INCUMPLIDA","PROCESO"), "VERIFICAR FECHA")),"SIN VALOR AVANCE")</f>
        <v>CUMPLIDA</v>
      </c>
    </row>
    <row r="85" spans="1:17" ht="225.75" x14ac:dyDescent="0.2">
      <c r="A85" s="894" t="s">
        <v>18</v>
      </c>
      <c r="B85" s="906" t="s">
        <v>16</v>
      </c>
      <c r="C85" s="1393"/>
      <c r="D85" s="1393"/>
      <c r="E85" s="1395"/>
      <c r="F85" s="1395"/>
      <c r="G85" s="891" t="s">
        <v>1547</v>
      </c>
      <c r="H85" s="891" t="s">
        <v>1447</v>
      </c>
      <c r="I85" s="893" t="s">
        <v>1447</v>
      </c>
      <c r="J85" s="895">
        <v>4</v>
      </c>
      <c r="K85" s="918">
        <v>44927</v>
      </c>
      <c r="L85" s="918">
        <v>45138</v>
      </c>
      <c r="M85" s="901">
        <v>21.428571428571427</v>
      </c>
      <c r="N85" s="1031">
        <v>4</v>
      </c>
      <c r="O85" s="910" t="s">
        <v>1548</v>
      </c>
      <c r="P85" s="902">
        <f t="shared" si="3"/>
        <v>1</v>
      </c>
      <c r="Q85" s="803" t="str">
        <f>IF(ISNUMBER(P85),IF(P85=100%,"CUMPLIDA",IF(AND(ISNUMBER(L85),ISNUMBER(OCI!$P$6)), IF(L85&lt;OCI!$P$6,"INCUMPLIDA","PROCESO"), "VERIFICAR FECHA")),"SIN VALOR AVANCE")</f>
        <v>CUMPLIDA</v>
      </c>
    </row>
    <row r="86" spans="1:17" ht="285.75" x14ac:dyDescent="0.2">
      <c r="A86" s="894" t="s">
        <v>18</v>
      </c>
      <c r="B86" s="906" t="s">
        <v>16</v>
      </c>
      <c r="C86" s="1393"/>
      <c r="D86" s="1393"/>
      <c r="E86" s="1395"/>
      <c r="F86" s="1395"/>
      <c r="G86" s="891" t="s">
        <v>1549</v>
      </c>
      <c r="H86" s="900" t="s">
        <v>1550</v>
      </c>
      <c r="I86" s="283" t="s">
        <v>1551</v>
      </c>
      <c r="J86" s="895">
        <v>1</v>
      </c>
      <c r="K86" s="918">
        <v>44927</v>
      </c>
      <c r="L86" s="918">
        <v>45016</v>
      </c>
      <c r="M86" s="901">
        <f t="shared" ref="M86:M149" si="4">(L86-K86)/7</f>
        <v>12.714285714285714</v>
      </c>
      <c r="N86" s="1031">
        <v>1</v>
      </c>
      <c r="O86" s="910" t="s">
        <v>1552</v>
      </c>
      <c r="P86" s="902">
        <f t="shared" si="3"/>
        <v>1</v>
      </c>
      <c r="Q86" s="803" t="str">
        <f>IF(ISNUMBER(P86),IF(P86=100%,"CUMPLIDA",IF(AND(ISNUMBER(L86),ISNUMBER(OCI!$P$6)), IF(L86&lt;OCI!$P$6,"INCUMPLIDA","PROCESO"), "VERIFICAR FECHA")),"SIN VALOR AVANCE")</f>
        <v>CUMPLIDA</v>
      </c>
    </row>
    <row r="87" spans="1:17" ht="240" x14ac:dyDescent="0.2">
      <c r="A87" s="894" t="s">
        <v>18</v>
      </c>
      <c r="B87" s="906" t="s">
        <v>16</v>
      </c>
      <c r="C87" s="1393"/>
      <c r="D87" s="1393"/>
      <c r="E87" s="1395"/>
      <c r="F87" s="1395"/>
      <c r="G87" s="891" t="s">
        <v>1553</v>
      </c>
      <c r="H87" s="891" t="s">
        <v>1554</v>
      </c>
      <c r="I87" s="893" t="s">
        <v>381</v>
      </c>
      <c r="J87" s="895">
        <v>1</v>
      </c>
      <c r="K87" s="918">
        <v>44927</v>
      </c>
      <c r="L87" s="918">
        <v>45016</v>
      </c>
      <c r="M87" s="901">
        <f t="shared" si="4"/>
        <v>12.714285714285714</v>
      </c>
      <c r="N87" s="1031">
        <v>1</v>
      </c>
      <c r="O87" s="910" t="s">
        <v>1546</v>
      </c>
      <c r="P87" s="902">
        <f t="shared" si="3"/>
        <v>1</v>
      </c>
      <c r="Q87" s="803" t="str">
        <f>IF(ISNUMBER(P87),IF(P87=100%,"CUMPLIDA",IF(AND(ISNUMBER(L87),ISNUMBER(OCI!$P$6)), IF(L87&lt;OCI!$P$6,"INCUMPLIDA","PROCESO"), "VERIFICAR FECHA")),"SIN VALOR AVANCE")</f>
        <v>CUMPLIDA</v>
      </c>
    </row>
    <row r="88" spans="1:17" ht="180" x14ac:dyDescent="0.2">
      <c r="A88" s="894" t="s">
        <v>18</v>
      </c>
      <c r="B88" s="906" t="s">
        <v>16</v>
      </c>
      <c r="C88" s="1393"/>
      <c r="D88" s="1393"/>
      <c r="E88" s="1395"/>
      <c r="F88" s="1395"/>
      <c r="G88" s="911" t="s">
        <v>1555</v>
      </c>
      <c r="H88" s="911" t="s">
        <v>1556</v>
      </c>
      <c r="I88" s="910" t="s">
        <v>1557</v>
      </c>
      <c r="J88" s="895">
        <v>1</v>
      </c>
      <c r="K88" s="918">
        <v>44805</v>
      </c>
      <c r="L88" s="918">
        <v>44926</v>
      </c>
      <c r="M88" s="901">
        <f t="shared" si="4"/>
        <v>17.285714285714285</v>
      </c>
      <c r="N88" s="1031">
        <v>1</v>
      </c>
      <c r="O88" s="910" t="s">
        <v>1558</v>
      </c>
      <c r="P88" s="902">
        <f t="shared" si="3"/>
        <v>1</v>
      </c>
      <c r="Q88" s="803" t="str">
        <f>IF(ISNUMBER(P88),IF(P88=100%,"CUMPLIDA",IF(AND(ISNUMBER(L88),ISNUMBER(OCI!$P$6)), IF(L88&lt;OCI!$P$6,"INCUMPLIDA","PROCESO"), "VERIFICAR FECHA")),"SIN VALOR AVANCE")</f>
        <v>CUMPLIDA</v>
      </c>
    </row>
    <row r="89" spans="1:17" ht="135.75" x14ac:dyDescent="0.2">
      <c r="A89" s="894" t="s">
        <v>18</v>
      </c>
      <c r="B89" s="906" t="s">
        <v>16</v>
      </c>
      <c r="C89" s="1393"/>
      <c r="D89" s="1393"/>
      <c r="E89" s="1395"/>
      <c r="F89" s="1395"/>
      <c r="G89" s="900" t="s">
        <v>1559</v>
      </c>
      <c r="H89" s="900" t="s">
        <v>1560</v>
      </c>
      <c r="I89" s="283" t="s">
        <v>1484</v>
      </c>
      <c r="J89" s="895">
        <v>1</v>
      </c>
      <c r="K89" s="918">
        <v>44805</v>
      </c>
      <c r="L89" s="918">
        <v>44926</v>
      </c>
      <c r="M89" s="901">
        <f t="shared" si="4"/>
        <v>17.285714285714285</v>
      </c>
      <c r="N89" s="1031">
        <v>1</v>
      </c>
      <c r="O89" s="910" t="s">
        <v>1561</v>
      </c>
      <c r="P89" s="902">
        <f t="shared" si="3"/>
        <v>1</v>
      </c>
      <c r="Q89" s="803" t="str">
        <f>IF(ISNUMBER(P89),IF(P89=100%,"CUMPLIDA",IF(AND(ISNUMBER(L89),ISNUMBER(OCI!$P$6)), IF(L89&lt;OCI!$P$6,"INCUMPLIDA","PROCESO"), "VERIFICAR FECHA")),"SIN VALOR AVANCE")</f>
        <v>CUMPLIDA</v>
      </c>
    </row>
    <row r="90" spans="1:17" ht="135.75" x14ac:dyDescent="0.2">
      <c r="A90" s="894" t="s">
        <v>18</v>
      </c>
      <c r="B90" s="906" t="s">
        <v>16</v>
      </c>
      <c r="C90" s="1393"/>
      <c r="D90" s="1393"/>
      <c r="E90" s="1395"/>
      <c r="F90" s="1395"/>
      <c r="G90" s="900" t="s">
        <v>1562</v>
      </c>
      <c r="H90" s="900" t="s">
        <v>1563</v>
      </c>
      <c r="I90" s="283" t="s">
        <v>1564</v>
      </c>
      <c r="J90" s="895">
        <v>1</v>
      </c>
      <c r="K90" s="918">
        <v>44805</v>
      </c>
      <c r="L90" s="918">
        <v>44926</v>
      </c>
      <c r="M90" s="901">
        <f t="shared" si="4"/>
        <v>17.285714285714285</v>
      </c>
      <c r="N90" s="1031">
        <v>1</v>
      </c>
      <c r="O90" s="910" t="s">
        <v>1561</v>
      </c>
      <c r="P90" s="902">
        <f t="shared" si="3"/>
        <v>1</v>
      </c>
      <c r="Q90" s="803" t="str">
        <f>IF(ISNUMBER(P90),IF(P90=100%,"CUMPLIDA",IF(AND(ISNUMBER(L90),ISNUMBER(OCI!$P$6)), IF(L90&lt;OCI!$P$6,"INCUMPLIDA","PROCESO"), "VERIFICAR FECHA")),"SIN VALOR AVANCE")</f>
        <v>CUMPLIDA</v>
      </c>
    </row>
    <row r="91" spans="1:17" ht="135.75" x14ac:dyDescent="0.2">
      <c r="A91" s="894" t="s">
        <v>18</v>
      </c>
      <c r="B91" s="906" t="s">
        <v>16</v>
      </c>
      <c r="C91" s="1393"/>
      <c r="D91" s="1393"/>
      <c r="E91" s="1395"/>
      <c r="F91" s="1395"/>
      <c r="G91" s="891" t="s">
        <v>1565</v>
      </c>
      <c r="H91" s="900" t="s">
        <v>1566</v>
      </c>
      <c r="I91" s="283" t="s">
        <v>1566</v>
      </c>
      <c r="J91" s="895">
        <v>1</v>
      </c>
      <c r="K91" s="918">
        <v>44805</v>
      </c>
      <c r="L91" s="918">
        <v>45626</v>
      </c>
      <c r="M91" s="901">
        <f t="shared" si="4"/>
        <v>117.28571428571429</v>
      </c>
      <c r="N91" s="1031">
        <v>1</v>
      </c>
      <c r="O91" s="910" t="s">
        <v>1567</v>
      </c>
      <c r="P91" s="902">
        <f t="shared" si="3"/>
        <v>1</v>
      </c>
      <c r="Q91" s="803" t="str">
        <f>IF(ISNUMBER(P91),IF(P91=100%,"CUMPLIDA",IF(AND(ISNUMBER(L91),ISNUMBER(OCI!$P$6)), IF(L91&lt;OCI!$P$6,"INCUMPLIDA","PROCESO"), "VERIFICAR FECHA")),"SIN VALOR AVANCE")</f>
        <v>CUMPLIDA</v>
      </c>
    </row>
    <row r="92" spans="1:17" ht="195.75" x14ac:dyDescent="0.2">
      <c r="A92" s="894" t="s">
        <v>18</v>
      </c>
      <c r="B92" s="906" t="s">
        <v>16</v>
      </c>
      <c r="C92" s="1393"/>
      <c r="D92" s="1393"/>
      <c r="E92" s="1395"/>
      <c r="F92" s="1395"/>
      <c r="G92" s="891" t="s">
        <v>1568</v>
      </c>
      <c r="H92" s="891" t="s">
        <v>1569</v>
      </c>
      <c r="I92" s="893" t="s">
        <v>1557</v>
      </c>
      <c r="J92" s="895">
        <v>1</v>
      </c>
      <c r="K92" s="918">
        <v>44927</v>
      </c>
      <c r="L92" s="918">
        <v>45138</v>
      </c>
      <c r="M92" s="901">
        <f t="shared" si="4"/>
        <v>30.142857142857142</v>
      </c>
      <c r="N92" s="1031">
        <v>1</v>
      </c>
      <c r="O92" s="910" t="s">
        <v>1570</v>
      </c>
      <c r="P92" s="902">
        <f t="shared" si="3"/>
        <v>1</v>
      </c>
      <c r="Q92" s="803" t="str">
        <f>IF(ISNUMBER(P92),IF(P92=100%,"CUMPLIDA",IF(AND(ISNUMBER(L92),ISNUMBER(OCI!$P$6)), IF(L92&lt;OCI!$P$6,"INCUMPLIDA","PROCESO"), "VERIFICAR FECHA")),"SIN VALOR AVANCE")</f>
        <v>CUMPLIDA</v>
      </c>
    </row>
    <row r="93" spans="1:17" ht="120.75" customHeight="1" x14ac:dyDescent="0.2">
      <c r="A93" s="894" t="s">
        <v>18</v>
      </c>
      <c r="B93" s="906" t="s">
        <v>16</v>
      </c>
      <c r="C93" s="1393" t="s">
        <v>1571</v>
      </c>
      <c r="D93" s="1393" t="s">
        <v>1572</v>
      </c>
      <c r="E93" s="1395" t="s">
        <v>1573</v>
      </c>
      <c r="F93" s="1395" t="s">
        <v>1574</v>
      </c>
      <c r="G93" s="891" t="s">
        <v>1575</v>
      </c>
      <c r="H93" s="891" t="s">
        <v>1575</v>
      </c>
      <c r="I93" s="905" t="s">
        <v>1576</v>
      </c>
      <c r="J93" s="895">
        <v>4</v>
      </c>
      <c r="K93" s="904">
        <v>45139</v>
      </c>
      <c r="L93" s="904">
        <v>45504</v>
      </c>
      <c r="M93" s="901">
        <f t="shared" si="4"/>
        <v>52.142857142857146</v>
      </c>
      <c r="N93" s="1031">
        <v>4</v>
      </c>
      <c r="O93" s="893" t="s">
        <v>1577</v>
      </c>
      <c r="P93" s="902">
        <f t="shared" si="3"/>
        <v>1</v>
      </c>
      <c r="Q93" s="803" t="str">
        <f>IF(ISNUMBER(P93),IF(P93=100%,"CUMPLIDA",IF(AND(ISNUMBER(L93),ISNUMBER(OCI!$P$6)), IF(L93&lt;OCI!$P$6,"INCUMPLIDA","PROCESO"), "VERIFICAR FECHA")),"SIN VALOR AVANCE")</f>
        <v>CUMPLIDA</v>
      </c>
    </row>
    <row r="94" spans="1:17" ht="409.5" x14ac:dyDescent="0.2">
      <c r="A94" s="894" t="s">
        <v>18</v>
      </c>
      <c r="B94" s="906" t="s">
        <v>16</v>
      </c>
      <c r="C94" s="1393"/>
      <c r="D94" s="1393"/>
      <c r="E94" s="1395"/>
      <c r="F94" s="1395"/>
      <c r="G94" s="891" t="s">
        <v>1578</v>
      </c>
      <c r="H94" s="891" t="s">
        <v>1578</v>
      </c>
      <c r="I94" s="905" t="s">
        <v>1579</v>
      </c>
      <c r="J94" s="895">
        <v>13</v>
      </c>
      <c r="K94" s="904">
        <v>45139</v>
      </c>
      <c r="L94" s="904">
        <v>45322</v>
      </c>
      <c r="M94" s="901">
        <f t="shared" si="4"/>
        <v>26.142857142857142</v>
      </c>
      <c r="N94" s="1031">
        <v>13</v>
      </c>
      <c r="O94" s="893" t="s">
        <v>1580</v>
      </c>
      <c r="P94" s="902">
        <f t="shared" si="3"/>
        <v>1</v>
      </c>
      <c r="Q94" s="803" t="str">
        <f>IF(ISNUMBER(P94),IF(P94=100%,"CUMPLIDA",IF(AND(ISNUMBER(L94),ISNUMBER(OCI!$P$6)), IF(L94&lt;OCI!$P$6,"INCUMPLIDA","PROCESO"), "VERIFICAR FECHA")),"SIN VALOR AVANCE")</f>
        <v>CUMPLIDA</v>
      </c>
    </row>
    <row r="95" spans="1:17" ht="240.75" x14ac:dyDescent="0.2">
      <c r="A95" s="894" t="s">
        <v>18</v>
      </c>
      <c r="B95" s="906" t="s">
        <v>16</v>
      </c>
      <c r="C95" s="1393"/>
      <c r="D95" s="1393"/>
      <c r="E95" s="1395"/>
      <c r="F95" s="1395"/>
      <c r="G95" s="891" t="s">
        <v>1581</v>
      </c>
      <c r="H95" s="891" t="s">
        <v>1581</v>
      </c>
      <c r="I95" s="905" t="s">
        <v>1582</v>
      </c>
      <c r="J95" s="895">
        <v>2</v>
      </c>
      <c r="K95" s="904">
        <v>45139</v>
      </c>
      <c r="L95" s="904">
        <v>45504</v>
      </c>
      <c r="M95" s="901">
        <f t="shared" si="4"/>
        <v>52.142857142857146</v>
      </c>
      <c r="N95" s="1031">
        <v>2</v>
      </c>
      <c r="O95" s="893" t="s">
        <v>1583</v>
      </c>
      <c r="P95" s="902">
        <f t="shared" si="3"/>
        <v>1</v>
      </c>
      <c r="Q95" s="803" t="str">
        <f>IF(ISNUMBER(P95),IF(P95=100%,"CUMPLIDA",IF(AND(ISNUMBER(L95),ISNUMBER(OCI!$P$6)), IF(L95&lt;OCI!$P$6,"INCUMPLIDA","PROCESO"), "VERIFICAR FECHA")),"SIN VALOR AVANCE")</f>
        <v>CUMPLIDA</v>
      </c>
    </row>
    <row r="96" spans="1:17" ht="409.5" x14ac:dyDescent="0.2">
      <c r="A96" s="894" t="s">
        <v>18</v>
      </c>
      <c r="B96" s="906" t="s">
        <v>16</v>
      </c>
      <c r="C96" s="1393" t="s">
        <v>1584</v>
      </c>
      <c r="D96" s="1393" t="s">
        <v>1572</v>
      </c>
      <c r="E96" s="1395" t="s">
        <v>1585</v>
      </c>
      <c r="F96" s="1395" t="s">
        <v>1586</v>
      </c>
      <c r="G96" s="891" t="s">
        <v>1587</v>
      </c>
      <c r="H96" s="891" t="s">
        <v>1587</v>
      </c>
      <c r="I96" s="893" t="s">
        <v>1588</v>
      </c>
      <c r="J96" s="895">
        <v>10</v>
      </c>
      <c r="K96" s="904">
        <v>45139</v>
      </c>
      <c r="L96" s="904">
        <v>45504</v>
      </c>
      <c r="M96" s="901">
        <f t="shared" si="4"/>
        <v>52.142857142857146</v>
      </c>
      <c r="N96" s="1031">
        <v>10</v>
      </c>
      <c r="O96" s="283" t="s">
        <v>1589</v>
      </c>
      <c r="P96" s="902">
        <f t="shared" si="3"/>
        <v>1</v>
      </c>
      <c r="Q96" s="803" t="str">
        <f>IF(ISNUMBER(P96),IF(P96=100%,"CUMPLIDA",IF(AND(ISNUMBER(L96),ISNUMBER(OCI!$P$6)), IF(L96&lt;OCI!$P$6,"INCUMPLIDA","PROCESO"), "VERIFICAR FECHA")),"SIN VALOR AVANCE")</f>
        <v>CUMPLIDA</v>
      </c>
    </row>
    <row r="97" spans="1:17" ht="375" x14ac:dyDescent="0.2">
      <c r="A97" s="894" t="s">
        <v>18</v>
      </c>
      <c r="B97" s="906" t="s">
        <v>16</v>
      </c>
      <c r="C97" s="1393"/>
      <c r="D97" s="1393"/>
      <c r="E97" s="1395"/>
      <c r="F97" s="1395"/>
      <c r="G97" s="891" t="s">
        <v>1590</v>
      </c>
      <c r="H97" s="891" t="s">
        <v>1590</v>
      </c>
      <c r="I97" s="893" t="s">
        <v>1591</v>
      </c>
      <c r="J97" s="895">
        <v>9</v>
      </c>
      <c r="K97" s="904">
        <v>45139</v>
      </c>
      <c r="L97" s="904">
        <v>45504</v>
      </c>
      <c r="M97" s="901">
        <f t="shared" si="4"/>
        <v>52.142857142857146</v>
      </c>
      <c r="N97" s="1031">
        <v>9</v>
      </c>
      <c r="O97" s="283" t="s">
        <v>1592</v>
      </c>
      <c r="P97" s="902">
        <f t="shared" si="3"/>
        <v>1</v>
      </c>
      <c r="Q97" s="803" t="str">
        <f>IF(ISNUMBER(P97),IF(P97=100%,"CUMPLIDA",IF(AND(ISNUMBER(L97),ISNUMBER(OCI!$P$6)), IF(L97&lt;OCI!$P$6,"INCUMPLIDA","PROCESO"), "VERIFICAR FECHA")),"SIN VALOR AVANCE")</f>
        <v>CUMPLIDA</v>
      </c>
    </row>
    <row r="98" spans="1:17" ht="180" x14ac:dyDescent="0.2">
      <c r="A98" s="894" t="s">
        <v>18</v>
      </c>
      <c r="B98" s="906" t="s">
        <v>16</v>
      </c>
      <c r="C98" s="1393"/>
      <c r="D98" s="1393"/>
      <c r="E98" s="1395"/>
      <c r="F98" s="1395"/>
      <c r="G98" s="891" t="s">
        <v>1593</v>
      </c>
      <c r="H98" s="891" t="s">
        <v>1593</v>
      </c>
      <c r="I98" s="893" t="s">
        <v>1594</v>
      </c>
      <c r="J98" s="895">
        <v>7</v>
      </c>
      <c r="K98" s="904">
        <v>45139</v>
      </c>
      <c r="L98" s="904">
        <v>45504</v>
      </c>
      <c r="M98" s="901">
        <f t="shared" si="4"/>
        <v>52.142857142857146</v>
      </c>
      <c r="N98" s="1031">
        <v>7</v>
      </c>
      <c r="O98" s="283" t="s">
        <v>1595</v>
      </c>
      <c r="P98" s="902">
        <f t="shared" si="3"/>
        <v>1</v>
      </c>
      <c r="Q98" s="803" t="str">
        <f>IF(ISNUMBER(P98),IF(P98=100%,"CUMPLIDA",IF(AND(ISNUMBER(L98),ISNUMBER(OCI!$P$6)), IF(L98&lt;OCI!$P$6,"INCUMPLIDA","PROCESO"), "VERIFICAR FECHA")),"SIN VALOR AVANCE")</f>
        <v>CUMPLIDA</v>
      </c>
    </row>
    <row r="99" spans="1:17" ht="270" customHeight="1" x14ac:dyDescent="0.2">
      <c r="A99" s="894" t="s">
        <v>18</v>
      </c>
      <c r="B99" s="906" t="s">
        <v>16</v>
      </c>
      <c r="C99" s="1393" t="s">
        <v>1596</v>
      </c>
      <c r="D99" s="1393" t="s">
        <v>1572</v>
      </c>
      <c r="E99" s="1394" t="s">
        <v>1597</v>
      </c>
      <c r="F99" s="1394" t="s">
        <v>1598</v>
      </c>
      <c r="G99" s="900" t="s">
        <v>1599</v>
      </c>
      <c r="H99" s="900" t="s">
        <v>1599</v>
      </c>
      <c r="I99" s="283" t="s">
        <v>1600</v>
      </c>
      <c r="J99" s="895">
        <v>1</v>
      </c>
      <c r="K99" s="904">
        <v>45139</v>
      </c>
      <c r="L99" s="904">
        <v>45381</v>
      </c>
      <c r="M99" s="901">
        <f t="shared" si="4"/>
        <v>34.571428571428569</v>
      </c>
      <c r="N99" s="1031">
        <v>1</v>
      </c>
      <c r="O99" s="283" t="s">
        <v>1601</v>
      </c>
      <c r="P99" s="902">
        <f t="shared" si="3"/>
        <v>1</v>
      </c>
      <c r="Q99" s="803" t="str">
        <f>IF(ISNUMBER(P99),IF(P99=100%,"CUMPLIDA",IF(AND(ISNUMBER(L99),ISNUMBER(OCI!$P$6)), IF(L99&lt;OCI!$P$6,"INCUMPLIDA","PROCESO"), "VERIFICAR FECHA")),"SIN VALOR AVANCE")</f>
        <v>CUMPLIDA</v>
      </c>
    </row>
    <row r="100" spans="1:17" ht="345" x14ac:dyDescent="0.2">
      <c r="A100" s="894" t="s">
        <v>18</v>
      </c>
      <c r="B100" s="906" t="s">
        <v>16</v>
      </c>
      <c r="C100" s="1393"/>
      <c r="D100" s="1393"/>
      <c r="E100" s="1394"/>
      <c r="F100" s="1394"/>
      <c r="G100" s="900" t="s">
        <v>1602</v>
      </c>
      <c r="H100" s="900" t="s">
        <v>1602</v>
      </c>
      <c r="I100" s="283" t="s">
        <v>1603</v>
      </c>
      <c r="J100" s="895">
        <v>3</v>
      </c>
      <c r="K100" s="904">
        <v>45139</v>
      </c>
      <c r="L100" s="904">
        <v>45504</v>
      </c>
      <c r="M100" s="901">
        <f t="shared" si="4"/>
        <v>52.142857142857146</v>
      </c>
      <c r="N100" s="1031">
        <v>3</v>
      </c>
      <c r="O100" s="283" t="s">
        <v>1601</v>
      </c>
      <c r="P100" s="902">
        <f t="shared" si="3"/>
        <v>1</v>
      </c>
      <c r="Q100" s="803" t="str">
        <f>IF(ISNUMBER(P100),IF(P100=100%,"CUMPLIDA",IF(AND(ISNUMBER(L100),ISNUMBER(OCI!$P$6)), IF(L100&lt;OCI!$P$6,"INCUMPLIDA","PROCESO"), "VERIFICAR FECHA")),"SIN VALOR AVANCE")</f>
        <v>CUMPLIDA</v>
      </c>
    </row>
    <row r="101" spans="1:17" ht="240" x14ac:dyDescent="0.2">
      <c r="A101" s="894" t="s">
        <v>18</v>
      </c>
      <c r="B101" s="906" t="s">
        <v>16</v>
      </c>
      <c r="C101" s="1393"/>
      <c r="D101" s="1393"/>
      <c r="E101" s="1394"/>
      <c r="F101" s="1394"/>
      <c r="G101" s="900" t="s">
        <v>1604</v>
      </c>
      <c r="H101" s="900" t="s">
        <v>1604</v>
      </c>
      <c r="I101" s="283" t="s">
        <v>1605</v>
      </c>
      <c r="J101" s="895">
        <v>6</v>
      </c>
      <c r="K101" s="904">
        <v>45139</v>
      </c>
      <c r="L101" s="904">
        <v>45504</v>
      </c>
      <c r="M101" s="901">
        <f t="shared" si="4"/>
        <v>52.142857142857146</v>
      </c>
      <c r="N101" s="1031">
        <v>6</v>
      </c>
      <c r="O101" s="283" t="s">
        <v>1606</v>
      </c>
      <c r="P101" s="902">
        <f t="shared" si="3"/>
        <v>1</v>
      </c>
      <c r="Q101" s="803" t="str">
        <f>IF(ISNUMBER(P101),IF(P101=100%,"CUMPLIDA",IF(AND(ISNUMBER(L101),ISNUMBER(OCI!$P$6)), IF(L101&lt;OCI!$P$6,"INCUMPLIDA","PROCESO"), "VERIFICAR FECHA")),"SIN VALOR AVANCE")</f>
        <v>CUMPLIDA</v>
      </c>
    </row>
    <row r="102" spans="1:17" ht="180" x14ac:dyDescent="0.2">
      <c r="A102" s="894" t="s">
        <v>18</v>
      </c>
      <c r="B102" s="906" t="s">
        <v>16</v>
      </c>
      <c r="C102" s="1393"/>
      <c r="D102" s="1393"/>
      <c r="E102" s="1394"/>
      <c r="F102" s="1394"/>
      <c r="G102" s="900" t="s">
        <v>1607</v>
      </c>
      <c r="H102" s="900" t="s">
        <v>1607</v>
      </c>
      <c r="I102" s="283" t="s">
        <v>1608</v>
      </c>
      <c r="J102" s="895">
        <v>1</v>
      </c>
      <c r="K102" s="904">
        <v>45139</v>
      </c>
      <c r="L102" s="904">
        <v>45321</v>
      </c>
      <c r="M102" s="901">
        <f t="shared" si="4"/>
        <v>26</v>
      </c>
      <c r="N102" s="1031">
        <v>1</v>
      </c>
      <c r="O102" s="283" t="s">
        <v>1609</v>
      </c>
      <c r="P102" s="902">
        <f t="shared" si="3"/>
        <v>1</v>
      </c>
      <c r="Q102" s="803" t="str">
        <f>IF(ISNUMBER(P102),IF(P102=100%,"CUMPLIDA",IF(AND(ISNUMBER(L102),ISNUMBER(OCI!$P$6)), IF(L102&lt;OCI!$P$6,"INCUMPLIDA","PROCESO"), "VERIFICAR FECHA")),"SIN VALOR AVANCE")</f>
        <v>CUMPLIDA</v>
      </c>
    </row>
    <row r="103" spans="1:17" ht="375" customHeight="1" x14ac:dyDescent="0.2">
      <c r="A103" s="894" t="s">
        <v>18</v>
      </c>
      <c r="B103" s="906" t="s">
        <v>16</v>
      </c>
      <c r="C103" s="1393" t="s">
        <v>1610</v>
      </c>
      <c r="D103" s="1393" t="s">
        <v>1572</v>
      </c>
      <c r="E103" s="1394" t="s">
        <v>1611</v>
      </c>
      <c r="F103" s="1394" t="s">
        <v>1612</v>
      </c>
      <c r="G103" s="900" t="s">
        <v>1613</v>
      </c>
      <c r="H103" s="900" t="s">
        <v>1613</v>
      </c>
      <c r="I103" s="283" t="s">
        <v>1614</v>
      </c>
      <c r="J103" s="895">
        <v>5</v>
      </c>
      <c r="K103" s="904">
        <v>45139</v>
      </c>
      <c r="L103" s="904">
        <v>45504</v>
      </c>
      <c r="M103" s="901">
        <f t="shared" si="4"/>
        <v>52.142857142857146</v>
      </c>
      <c r="N103" s="1031">
        <v>5</v>
      </c>
      <c r="O103" s="283" t="s">
        <v>1615</v>
      </c>
      <c r="P103" s="902">
        <f t="shared" si="3"/>
        <v>1</v>
      </c>
      <c r="Q103" s="803" t="str">
        <f>IF(ISNUMBER(P103),IF(P103=100%,"CUMPLIDA",IF(AND(ISNUMBER(L103),ISNUMBER(OCI!$P$6)), IF(L103&lt;OCI!$P$6,"INCUMPLIDA","PROCESO"), "VERIFICAR FECHA")),"SIN VALOR AVANCE")</f>
        <v>CUMPLIDA</v>
      </c>
    </row>
    <row r="104" spans="1:17" ht="210.75" x14ac:dyDescent="0.2">
      <c r="A104" s="894" t="s">
        <v>18</v>
      </c>
      <c r="B104" s="906" t="s">
        <v>16</v>
      </c>
      <c r="C104" s="1393"/>
      <c r="D104" s="1393"/>
      <c r="E104" s="1394"/>
      <c r="F104" s="1394"/>
      <c r="G104" s="900" t="s">
        <v>1616</v>
      </c>
      <c r="H104" s="900" t="s">
        <v>1616</v>
      </c>
      <c r="I104" s="283" t="s">
        <v>1617</v>
      </c>
      <c r="J104" s="895">
        <v>12</v>
      </c>
      <c r="K104" s="904">
        <v>45139</v>
      </c>
      <c r="L104" s="904">
        <v>45504</v>
      </c>
      <c r="M104" s="901">
        <f t="shared" si="4"/>
        <v>52.142857142857146</v>
      </c>
      <c r="N104" s="1031">
        <v>12</v>
      </c>
      <c r="O104" s="283" t="s">
        <v>1618</v>
      </c>
      <c r="P104" s="902">
        <f t="shared" si="3"/>
        <v>1</v>
      </c>
      <c r="Q104" s="803" t="str">
        <f>IF(ISNUMBER(P104),IF(P104=100%,"CUMPLIDA",IF(AND(ISNUMBER(L104),ISNUMBER(OCI!$P$6)), IF(L104&lt;OCI!$P$6,"INCUMPLIDA","PROCESO"), "VERIFICAR FECHA")),"SIN VALOR AVANCE")</f>
        <v>CUMPLIDA</v>
      </c>
    </row>
    <row r="105" spans="1:17" ht="315" customHeight="1" x14ac:dyDescent="0.2">
      <c r="A105" s="894" t="s">
        <v>18</v>
      </c>
      <c r="B105" s="906" t="s">
        <v>16</v>
      </c>
      <c r="C105" s="1393" t="s">
        <v>1619</v>
      </c>
      <c r="D105" s="1393" t="s">
        <v>1620</v>
      </c>
      <c r="E105" s="1394" t="s">
        <v>1621</v>
      </c>
      <c r="F105" s="1395" t="s">
        <v>1622</v>
      </c>
      <c r="G105" s="892" t="s">
        <v>1623</v>
      </c>
      <c r="H105" s="892" t="s">
        <v>1624</v>
      </c>
      <c r="I105" s="933" t="s">
        <v>1625</v>
      </c>
      <c r="J105" s="895">
        <v>2</v>
      </c>
      <c r="K105" s="904">
        <v>45509</v>
      </c>
      <c r="L105" s="904">
        <v>45746</v>
      </c>
      <c r="M105" s="901">
        <f t="shared" si="4"/>
        <v>33.857142857142854</v>
      </c>
      <c r="N105" s="1031">
        <v>0</v>
      </c>
      <c r="O105" s="893" t="s">
        <v>1626</v>
      </c>
      <c r="P105" s="902">
        <f t="shared" si="3"/>
        <v>0</v>
      </c>
      <c r="Q105" s="803" t="str">
        <f>IF(ISNUMBER(P105),IF(P105=100%,"CUMPLIDA",IF(AND(ISNUMBER(L105),ISNUMBER(OCI!$P$6)), IF(L105&lt;OCI!$P$6,"INCUMPLIDA","PROCESO"), "VERIFICAR FECHA")),"SIN VALOR AVANCE")</f>
        <v>PROCESO</v>
      </c>
    </row>
    <row r="106" spans="1:17" ht="210" x14ac:dyDescent="0.2">
      <c r="A106" s="894" t="s">
        <v>18</v>
      </c>
      <c r="B106" s="906" t="s">
        <v>16</v>
      </c>
      <c r="C106" s="1393"/>
      <c r="D106" s="1393"/>
      <c r="E106" s="1394"/>
      <c r="F106" s="1395"/>
      <c r="G106" s="892" t="s">
        <v>1627</v>
      </c>
      <c r="H106" s="892" t="s">
        <v>1628</v>
      </c>
      <c r="I106" s="893" t="s">
        <v>1629</v>
      </c>
      <c r="J106" s="895">
        <v>4</v>
      </c>
      <c r="K106" s="904">
        <v>45536</v>
      </c>
      <c r="L106" s="904">
        <v>45900</v>
      </c>
      <c r="M106" s="901">
        <f t="shared" si="4"/>
        <v>52</v>
      </c>
      <c r="N106" s="1031">
        <v>0</v>
      </c>
      <c r="O106" s="893" t="s">
        <v>1630</v>
      </c>
      <c r="P106" s="902">
        <f t="shared" si="3"/>
        <v>0</v>
      </c>
      <c r="Q106" s="803" t="str">
        <f>IF(ISNUMBER(P106),IF(P106=100%,"CUMPLIDA",IF(AND(ISNUMBER(L106),ISNUMBER(OCI!$P$6)), IF(L106&lt;OCI!$P$6,"INCUMPLIDA","PROCESO"), "VERIFICAR FECHA")),"SIN VALOR AVANCE")</f>
        <v>PROCESO</v>
      </c>
    </row>
    <row r="107" spans="1:17" ht="195" x14ac:dyDescent="0.2">
      <c r="A107" s="894" t="s">
        <v>18</v>
      </c>
      <c r="B107" s="906" t="s">
        <v>16</v>
      </c>
      <c r="C107" s="1393"/>
      <c r="D107" s="1393"/>
      <c r="E107" s="1394"/>
      <c r="F107" s="1395"/>
      <c r="G107" s="1395" t="s">
        <v>1631</v>
      </c>
      <c r="H107" s="892" t="s">
        <v>1632</v>
      </c>
      <c r="I107" s="893" t="s">
        <v>1633</v>
      </c>
      <c r="J107" s="895">
        <v>2</v>
      </c>
      <c r="K107" s="904">
        <v>45536</v>
      </c>
      <c r="L107" s="904">
        <v>46022</v>
      </c>
      <c r="M107" s="901">
        <f t="shared" si="4"/>
        <v>69.428571428571431</v>
      </c>
      <c r="N107" s="1031">
        <v>0</v>
      </c>
      <c r="O107" s="893" t="s">
        <v>1630</v>
      </c>
      <c r="P107" s="902">
        <f t="shared" si="3"/>
        <v>0</v>
      </c>
      <c r="Q107" s="803" t="str">
        <f>IF(ISNUMBER(P107),IF(P107=100%,"CUMPLIDA",IF(AND(ISNUMBER(L107),ISNUMBER(OCI!$P$6)), IF(L107&lt;OCI!$P$6,"INCUMPLIDA","PROCESO"), "VERIFICAR FECHA")),"SIN VALOR AVANCE")</f>
        <v>PROCESO</v>
      </c>
    </row>
    <row r="108" spans="1:17" ht="150" x14ac:dyDescent="0.2">
      <c r="A108" s="894" t="s">
        <v>18</v>
      </c>
      <c r="B108" s="906" t="s">
        <v>16</v>
      </c>
      <c r="C108" s="1393"/>
      <c r="D108" s="1393"/>
      <c r="E108" s="1394"/>
      <c r="F108" s="1395"/>
      <c r="G108" s="1395"/>
      <c r="H108" s="892" t="s">
        <v>1634</v>
      </c>
      <c r="I108" s="893" t="s">
        <v>1635</v>
      </c>
      <c r="J108" s="895">
        <v>3</v>
      </c>
      <c r="K108" s="904">
        <v>45536</v>
      </c>
      <c r="L108" s="904">
        <v>45838</v>
      </c>
      <c r="M108" s="901">
        <f t="shared" si="4"/>
        <v>43.142857142857146</v>
      </c>
      <c r="N108" s="1031">
        <v>0</v>
      </c>
      <c r="O108" s="893" t="s">
        <v>1636</v>
      </c>
      <c r="P108" s="902">
        <f t="shared" si="3"/>
        <v>0</v>
      </c>
      <c r="Q108" s="803" t="str">
        <f>IF(ISNUMBER(P108),IF(P108=100%,"CUMPLIDA",IF(AND(ISNUMBER(L108),ISNUMBER(OCI!$P$6)), IF(L108&lt;OCI!$P$6,"INCUMPLIDA","PROCESO"), "VERIFICAR FECHA")),"SIN VALOR AVANCE")</f>
        <v>PROCESO</v>
      </c>
    </row>
    <row r="109" spans="1:17" ht="360" x14ac:dyDescent="0.2">
      <c r="A109" s="894" t="s">
        <v>18</v>
      </c>
      <c r="B109" s="906" t="s">
        <v>16</v>
      </c>
      <c r="C109" s="1393"/>
      <c r="D109" s="1393"/>
      <c r="E109" s="1394"/>
      <c r="F109" s="1395"/>
      <c r="G109" s="892" t="s">
        <v>1637</v>
      </c>
      <c r="H109" s="892" t="s">
        <v>1638</v>
      </c>
      <c r="I109" s="893" t="s">
        <v>1557</v>
      </c>
      <c r="J109" s="895">
        <v>1</v>
      </c>
      <c r="K109" s="904">
        <v>45505</v>
      </c>
      <c r="L109" s="904">
        <v>45657</v>
      </c>
      <c r="M109" s="901">
        <f t="shared" si="4"/>
        <v>21.714285714285715</v>
      </c>
      <c r="N109" s="1031">
        <v>1</v>
      </c>
      <c r="O109" s="893" t="s">
        <v>1639</v>
      </c>
      <c r="P109" s="902">
        <f t="shared" si="3"/>
        <v>1</v>
      </c>
      <c r="Q109" s="803" t="str">
        <f>IF(ISNUMBER(P109),IF(P109=100%,"CUMPLIDA",IF(AND(ISNUMBER(L109),ISNUMBER(OCI!$P$6)), IF(L109&lt;OCI!$P$6,"INCUMPLIDA","PROCESO"), "VERIFICAR FECHA")),"SIN VALOR AVANCE")</f>
        <v>CUMPLIDA</v>
      </c>
    </row>
    <row r="110" spans="1:17" ht="150" customHeight="1" x14ac:dyDescent="0.2">
      <c r="A110" s="894" t="s">
        <v>18</v>
      </c>
      <c r="B110" s="906" t="s">
        <v>16</v>
      </c>
      <c r="C110" s="1393"/>
      <c r="D110" s="1393" t="s">
        <v>1640</v>
      </c>
      <c r="E110" s="1394" t="s">
        <v>1641</v>
      </c>
      <c r="F110" s="1395" t="s">
        <v>1642</v>
      </c>
      <c r="G110" s="891" t="s">
        <v>1643</v>
      </c>
      <c r="H110" s="912" t="s">
        <v>1644</v>
      </c>
      <c r="I110" s="932" t="s">
        <v>1645</v>
      </c>
      <c r="J110" s="895">
        <v>1</v>
      </c>
      <c r="K110" s="904">
        <v>45509</v>
      </c>
      <c r="L110" s="904">
        <v>45746</v>
      </c>
      <c r="M110" s="901">
        <f t="shared" si="4"/>
        <v>33.857142857142854</v>
      </c>
      <c r="N110" s="1031">
        <v>0</v>
      </c>
      <c r="O110" s="893" t="s">
        <v>1646</v>
      </c>
      <c r="P110" s="902">
        <f t="shared" si="3"/>
        <v>0</v>
      </c>
      <c r="Q110" s="803" t="str">
        <f>IF(ISNUMBER(P110),IF(P110=100%,"CUMPLIDA",IF(AND(ISNUMBER(L110),ISNUMBER(OCI!$P$6)), IF(L110&lt;OCI!$P$6,"INCUMPLIDA","PROCESO"), "VERIFICAR FECHA")),"SIN VALOR AVANCE")</f>
        <v>PROCESO</v>
      </c>
    </row>
    <row r="111" spans="1:17" ht="210.75" x14ac:dyDescent="0.2">
      <c r="A111" s="894" t="s">
        <v>18</v>
      </c>
      <c r="B111" s="906" t="s">
        <v>16</v>
      </c>
      <c r="C111" s="1393"/>
      <c r="D111" s="1393"/>
      <c r="E111" s="1394"/>
      <c r="F111" s="1395"/>
      <c r="G111" s="891" t="s">
        <v>1647</v>
      </c>
      <c r="H111" s="912" t="s">
        <v>1648</v>
      </c>
      <c r="I111" s="893" t="s">
        <v>1649</v>
      </c>
      <c r="J111" s="895">
        <v>1</v>
      </c>
      <c r="K111" s="904">
        <v>45536</v>
      </c>
      <c r="L111" s="904">
        <v>45747</v>
      </c>
      <c r="M111" s="901">
        <f t="shared" si="4"/>
        <v>30.142857142857142</v>
      </c>
      <c r="N111" s="1031">
        <v>0</v>
      </c>
      <c r="O111" s="893" t="s">
        <v>1650</v>
      </c>
      <c r="P111" s="902">
        <f t="shared" si="3"/>
        <v>0</v>
      </c>
      <c r="Q111" s="803" t="str">
        <f>IF(ISNUMBER(P111),IF(P111=100%,"CUMPLIDA",IF(AND(ISNUMBER(L111),ISNUMBER(OCI!$P$6)), IF(L111&lt;OCI!$P$6,"INCUMPLIDA","PROCESO"), "VERIFICAR FECHA")),"SIN VALOR AVANCE")</f>
        <v>PROCESO</v>
      </c>
    </row>
    <row r="112" spans="1:17" ht="135" customHeight="1" x14ac:dyDescent="0.2">
      <c r="A112" s="894" t="s">
        <v>18</v>
      </c>
      <c r="B112" s="906" t="s">
        <v>16</v>
      </c>
      <c r="C112" s="1393"/>
      <c r="D112" s="1393"/>
      <c r="E112" s="1394"/>
      <c r="F112" s="1395"/>
      <c r="G112" s="1395" t="s">
        <v>1651</v>
      </c>
      <c r="H112" s="912" t="s">
        <v>1652</v>
      </c>
      <c r="I112" s="893" t="s">
        <v>1653</v>
      </c>
      <c r="J112" s="895">
        <v>1</v>
      </c>
      <c r="K112" s="904">
        <v>45536</v>
      </c>
      <c r="L112" s="904">
        <v>45869</v>
      </c>
      <c r="M112" s="901">
        <f t="shared" si="4"/>
        <v>47.571428571428569</v>
      </c>
      <c r="N112" s="1031">
        <v>0</v>
      </c>
      <c r="O112" s="893" t="s">
        <v>1654</v>
      </c>
      <c r="P112" s="902">
        <f t="shared" si="3"/>
        <v>0</v>
      </c>
      <c r="Q112" s="803" t="str">
        <f>IF(ISNUMBER(P112),IF(P112=100%,"CUMPLIDA",IF(AND(ISNUMBER(L112),ISNUMBER(OCI!$P$6)), IF(L112&lt;OCI!$P$6,"INCUMPLIDA","PROCESO"), "VERIFICAR FECHA")),"SIN VALOR AVANCE")</f>
        <v>PROCESO</v>
      </c>
    </row>
    <row r="113" spans="1:17" ht="225.75" x14ac:dyDescent="0.2">
      <c r="A113" s="894" t="s">
        <v>18</v>
      </c>
      <c r="B113" s="906" t="s">
        <v>16</v>
      </c>
      <c r="C113" s="1393"/>
      <c r="D113" s="1393"/>
      <c r="E113" s="1394"/>
      <c r="F113" s="1395"/>
      <c r="G113" s="1395"/>
      <c r="H113" s="912" t="s">
        <v>1655</v>
      </c>
      <c r="I113" s="893" t="s">
        <v>1656</v>
      </c>
      <c r="J113" s="895">
        <v>1</v>
      </c>
      <c r="K113" s="904">
        <v>45536</v>
      </c>
      <c r="L113" s="904">
        <v>45869</v>
      </c>
      <c r="M113" s="901">
        <f t="shared" si="4"/>
        <v>47.571428571428569</v>
      </c>
      <c r="N113" s="1031">
        <v>0</v>
      </c>
      <c r="O113" s="893" t="s">
        <v>1654</v>
      </c>
      <c r="P113" s="902">
        <f t="shared" si="3"/>
        <v>0</v>
      </c>
      <c r="Q113" s="803" t="str">
        <f>IF(ISNUMBER(P113),IF(P113=100%,"CUMPLIDA",IF(AND(ISNUMBER(L113),ISNUMBER(OCI!$P$6)), IF(L113&lt;OCI!$P$6,"INCUMPLIDA","PROCESO"), "VERIFICAR FECHA")),"SIN VALOR AVANCE")</f>
        <v>PROCESO</v>
      </c>
    </row>
    <row r="114" spans="1:17" ht="225.75" x14ac:dyDescent="0.2">
      <c r="A114" s="894" t="s">
        <v>18</v>
      </c>
      <c r="B114" s="906" t="s">
        <v>16</v>
      </c>
      <c r="C114" s="1393"/>
      <c r="D114" s="1393"/>
      <c r="E114" s="1394"/>
      <c r="F114" s="1395"/>
      <c r="G114" s="1395"/>
      <c r="H114" s="912" t="s">
        <v>1657</v>
      </c>
      <c r="I114" s="893" t="s">
        <v>1658</v>
      </c>
      <c r="J114" s="895">
        <v>1</v>
      </c>
      <c r="K114" s="904">
        <v>45536</v>
      </c>
      <c r="L114" s="904">
        <v>45869</v>
      </c>
      <c r="M114" s="901">
        <f t="shared" si="4"/>
        <v>47.571428571428569</v>
      </c>
      <c r="N114" s="1031">
        <v>0</v>
      </c>
      <c r="O114" s="893" t="s">
        <v>1654</v>
      </c>
      <c r="P114" s="902">
        <f t="shared" si="3"/>
        <v>0</v>
      </c>
      <c r="Q114" s="803" t="str">
        <f>IF(ISNUMBER(P114),IF(P114=100%,"CUMPLIDA",IF(AND(ISNUMBER(L114),ISNUMBER(OCI!$P$6)), IF(L114&lt;OCI!$P$6,"INCUMPLIDA","PROCESO"), "VERIFICAR FECHA")),"SIN VALOR AVANCE")</f>
        <v>PROCESO</v>
      </c>
    </row>
    <row r="115" spans="1:17" ht="195.75" x14ac:dyDescent="0.2">
      <c r="A115" s="894" t="s">
        <v>18</v>
      </c>
      <c r="B115" s="906" t="s">
        <v>16</v>
      </c>
      <c r="C115" s="1393"/>
      <c r="D115" s="1393"/>
      <c r="E115" s="1394"/>
      <c r="F115" s="1395"/>
      <c r="G115" s="892" t="s">
        <v>1659</v>
      </c>
      <c r="H115" s="892" t="s">
        <v>1660</v>
      </c>
      <c r="I115" s="893" t="s">
        <v>1661</v>
      </c>
      <c r="J115" s="895">
        <v>2</v>
      </c>
      <c r="K115" s="904">
        <v>45536</v>
      </c>
      <c r="L115" s="904">
        <v>45869</v>
      </c>
      <c r="M115" s="901">
        <f t="shared" si="4"/>
        <v>47.571428571428569</v>
      </c>
      <c r="N115" s="1031">
        <v>0</v>
      </c>
      <c r="O115" s="893" t="s">
        <v>1662</v>
      </c>
      <c r="P115" s="902">
        <f t="shared" si="3"/>
        <v>0</v>
      </c>
      <c r="Q115" s="803" t="str">
        <f>IF(ISNUMBER(P115),IF(P115=100%,"CUMPLIDA",IF(AND(ISNUMBER(L115),ISNUMBER(OCI!$P$6)), IF(L115&lt;OCI!$P$6,"INCUMPLIDA","PROCESO"), "VERIFICAR FECHA")),"SIN VALOR AVANCE")</f>
        <v>PROCESO</v>
      </c>
    </row>
    <row r="116" spans="1:17" ht="270" x14ac:dyDescent="0.2">
      <c r="A116" s="894" t="s">
        <v>18</v>
      </c>
      <c r="B116" s="906" t="s">
        <v>16</v>
      </c>
      <c r="C116" s="1393"/>
      <c r="D116" s="1393"/>
      <c r="E116" s="1394"/>
      <c r="F116" s="1395"/>
      <c r="G116" s="892" t="s">
        <v>1663</v>
      </c>
      <c r="H116" s="892" t="s">
        <v>1664</v>
      </c>
      <c r="I116" s="893" t="s">
        <v>1665</v>
      </c>
      <c r="J116" s="895">
        <v>1</v>
      </c>
      <c r="K116" s="904">
        <v>45536</v>
      </c>
      <c r="L116" s="904">
        <v>45777</v>
      </c>
      <c r="M116" s="901">
        <f t="shared" si="4"/>
        <v>34.428571428571431</v>
      </c>
      <c r="N116" s="1031">
        <v>0</v>
      </c>
      <c r="O116" s="893" t="s">
        <v>1666</v>
      </c>
      <c r="P116" s="902">
        <f t="shared" si="3"/>
        <v>0</v>
      </c>
      <c r="Q116" s="803" t="str">
        <f>IF(ISNUMBER(P116),IF(P116=100%,"CUMPLIDA",IF(AND(ISNUMBER(L116),ISNUMBER(OCI!$P$6)), IF(L116&lt;OCI!$P$6,"INCUMPLIDA","PROCESO"), "VERIFICAR FECHA")),"SIN VALOR AVANCE")</f>
        <v>PROCESO</v>
      </c>
    </row>
    <row r="117" spans="1:17" ht="255.75" x14ac:dyDescent="0.2">
      <c r="A117" s="894" t="s">
        <v>18</v>
      </c>
      <c r="B117" s="906" t="s">
        <v>16</v>
      </c>
      <c r="C117" s="1393"/>
      <c r="D117" s="1393"/>
      <c r="E117" s="1394"/>
      <c r="F117" s="1395"/>
      <c r="G117" s="891" t="s">
        <v>1667</v>
      </c>
      <c r="H117" s="912" t="s">
        <v>1668</v>
      </c>
      <c r="I117" s="932" t="s">
        <v>1669</v>
      </c>
      <c r="J117" s="895">
        <v>2</v>
      </c>
      <c r="K117" s="904">
        <v>45536</v>
      </c>
      <c r="L117" s="904">
        <v>45777</v>
      </c>
      <c r="M117" s="901">
        <f t="shared" si="4"/>
        <v>34.428571428571431</v>
      </c>
      <c r="N117" s="1031">
        <v>0</v>
      </c>
      <c r="O117" s="893" t="s">
        <v>1670</v>
      </c>
      <c r="P117" s="902">
        <f t="shared" si="3"/>
        <v>0</v>
      </c>
      <c r="Q117" s="803" t="str">
        <f>IF(ISNUMBER(P117),IF(P117=100%,"CUMPLIDA",IF(AND(ISNUMBER(L117),ISNUMBER(OCI!$P$6)), IF(L117&lt;OCI!$P$6,"INCUMPLIDA","PROCESO"), "VERIFICAR FECHA")),"SIN VALOR AVANCE")</f>
        <v>PROCESO</v>
      </c>
    </row>
    <row r="118" spans="1:17" ht="285" customHeight="1" x14ac:dyDescent="0.2">
      <c r="A118" s="894" t="s">
        <v>18</v>
      </c>
      <c r="B118" s="906" t="s">
        <v>16</v>
      </c>
      <c r="C118" s="1393"/>
      <c r="D118" s="1392" t="s">
        <v>1671</v>
      </c>
      <c r="E118" s="1394" t="s">
        <v>1672</v>
      </c>
      <c r="F118" s="1395" t="s">
        <v>1673</v>
      </c>
      <c r="G118" s="892" t="s">
        <v>1674</v>
      </c>
      <c r="H118" s="892" t="s">
        <v>1675</v>
      </c>
      <c r="I118" s="893" t="s">
        <v>1676</v>
      </c>
      <c r="J118" s="895">
        <v>1</v>
      </c>
      <c r="K118" s="904">
        <v>45536</v>
      </c>
      <c r="L118" s="904">
        <v>45747</v>
      </c>
      <c r="M118" s="901">
        <f t="shared" si="4"/>
        <v>30.142857142857142</v>
      </c>
      <c r="N118" s="1031">
        <v>0</v>
      </c>
      <c r="O118" s="893" t="s">
        <v>1639</v>
      </c>
      <c r="P118" s="902">
        <f t="shared" si="3"/>
        <v>0</v>
      </c>
      <c r="Q118" s="803" t="str">
        <f>IF(ISNUMBER(P118),IF(P118=100%,"CUMPLIDA",IF(AND(ISNUMBER(L118),ISNUMBER(OCI!$P$6)), IF(L118&lt;OCI!$P$6,"INCUMPLIDA","PROCESO"), "VERIFICAR FECHA")),"SIN VALOR AVANCE")</f>
        <v>PROCESO</v>
      </c>
    </row>
    <row r="119" spans="1:17" ht="345.75" x14ac:dyDescent="0.2">
      <c r="A119" s="894" t="s">
        <v>18</v>
      </c>
      <c r="B119" s="906" t="s">
        <v>16</v>
      </c>
      <c r="C119" s="1393"/>
      <c r="D119" s="1392"/>
      <c r="E119" s="1394"/>
      <c r="F119" s="1395"/>
      <c r="G119" s="1395" t="s">
        <v>1677</v>
      </c>
      <c r="H119" s="891" t="s">
        <v>1678</v>
      </c>
      <c r="I119" s="933" t="s">
        <v>1679</v>
      </c>
      <c r="J119" s="895">
        <v>1</v>
      </c>
      <c r="K119" s="904">
        <v>45514</v>
      </c>
      <c r="L119" s="904">
        <v>45746</v>
      </c>
      <c r="M119" s="901">
        <f t="shared" si="4"/>
        <v>33.142857142857146</v>
      </c>
      <c r="N119" s="1031">
        <v>0</v>
      </c>
      <c r="O119" s="893" t="s">
        <v>1680</v>
      </c>
      <c r="P119" s="902">
        <f t="shared" si="3"/>
        <v>0</v>
      </c>
      <c r="Q119" s="803" t="str">
        <f>IF(ISNUMBER(P119),IF(P119=100%,"CUMPLIDA",IF(AND(ISNUMBER(L119),ISNUMBER(OCI!$P$6)), IF(L119&lt;OCI!$P$6,"INCUMPLIDA","PROCESO"), "VERIFICAR FECHA")),"SIN VALOR AVANCE")</f>
        <v>PROCESO</v>
      </c>
    </row>
    <row r="120" spans="1:17" ht="360.75" x14ac:dyDescent="0.2">
      <c r="A120" s="894" t="s">
        <v>18</v>
      </c>
      <c r="B120" s="906" t="s">
        <v>16</v>
      </c>
      <c r="C120" s="1393"/>
      <c r="D120" s="1392"/>
      <c r="E120" s="1394"/>
      <c r="F120" s="1395"/>
      <c r="G120" s="1395"/>
      <c r="H120" s="891" t="s">
        <v>1681</v>
      </c>
      <c r="I120" s="933" t="s">
        <v>1682</v>
      </c>
      <c r="J120" s="895">
        <v>1</v>
      </c>
      <c r="K120" s="904">
        <v>45746</v>
      </c>
      <c r="L120" s="904">
        <v>45777</v>
      </c>
      <c r="M120" s="901">
        <f t="shared" si="4"/>
        <v>4.4285714285714288</v>
      </c>
      <c r="N120" s="1031">
        <v>0</v>
      </c>
      <c r="O120" s="893" t="s">
        <v>1683</v>
      </c>
      <c r="P120" s="902">
        <f t="shared" si="3"/>
        <v>0</v>
      </c>
      <c r="Q120" s="803" t="str">
        <f>IF(ISNUMBER(P120),IF(P120=100%,"CUMPLIDA",IF(AND(ISNUMBER(L120),ISNUMBER(OCI!$P$6)), IF(L120&lt;OCI!$P$6,"INCUMPLIDA","PROCESO"), "VERIFICAR FECHA")),"SIN VALOR AVANCE")</f>
        <v>PROCESO</v>
      </c>
    </row>
    <row r="121" spans="1:17" ht="285" customHeight="1" x14ac:dyDescent="0.2">
      <c r="A121" s="894" t="s">
        <v>18</v>
      </c>
      <c r="B121" s="906" t="s">
        <v>16</v>
      </c>
      <c r="C121" s="1393"/>
      <c r="D121" s="1393" t="s">
        <v>1684</v>
      </c>
      <c r="E121" s="1394" t="s">
        <v>1685</v>
      </c>
      <c r="F121" s="1395" t="s">
        <v>1686</v>
      </c>
      <c r="G121" s="892" t="s">
        <v>1674</v>
      </c>
      <c r="H121" s="892" t="s">
        <v>1675</v>
      </c>
      <c r="I121" s="893" t="s">
        <v>1676</v>
      </c>
      <c r="J121" s="895">
        <v>1</v>
      </c>
      <c r="K121" s="904">
        <v>45536</v>
      </c>
      <c r="L121" s="904">
        <v>45747</v>
      </c>
      <c r="M121" s="901">
        <f t="shared" si="4"/>
        <v>30.142857142857142</v>
      </c>
      <c r="N121" s="1031">
        <v>0</v>
      </c>
      <c r="O121" s="893" t="s">
        <v>1639</v>
      </c>
      <c r="P121" s="902">
        <f t="shared" si="3"/>
        <v>0</v>
      </c>
      <c r="Q121" s="803" t="str">
        <f>IF(ISNUMBER(P121),IF(P121=100%,"CUMPLIDA",IF(AND(ISNUMBER(L121),ISNUMBER(OCI!$P$6)), IF(L121&lt;OCI!$P$6,"INCUMPLIDA","PROCESO"), "VERIFICAR FECHA")),"SIN VALOR AVANCE")</f>
        <v>PROCESO</v>
      </c>
    </row>
    <row r="122" spans="1:17" ht="210" x14ac:dyDescent="0.2">
      <c r="A122" s="894" t="s">
        <v>18</v>
      </c>
      <c r="B122" s="906" t="s">
        <v>16</v>
      </c>
      <c r="C122" s="1393"/>
      <c r="D122" s="1393"/>
      <c r="E122" s="1394"/>
      <c r="F122" s="1395"/>
      <c r="G122" s="892" t="s">
        <v>1687</v>
      </c>
      <c r="H122" s="892" t="s">
        <v>1688</v>
      </c>
      <c r="I122" s="893" t="s">
        <v>1689</v>
      </c>
      <c r="J122" s="895">
        <v>1</v>
      </c>
      <c r="K122" s="904">
        <v>45536</v>
      </c>
      <c r="L122" s="904">
        <v>45657</v>
      </c>
      <c r="M122" s="901">
        <f t="shared" si="4"/>
        <v>17.285714285714285</v>
      </c>
      <c r="N122" s="1031">
        <v>1</v>
      </c>
      <c r="O122" s="893" t="s">
        <v>1690</v>
      </c>
      <c r="P122" s="902">
        <f t="shared" si="3"/>
        <v>1</v>
      </c>
      <c r="Q122" s="803" t="str">
        <f>IF(ISNUMBER(P122),IF(P122=100%,"CUMPLIDA",IF(AND(ISNUMBER(L122),ISNUMBER(OCI!$P$6)), IF(L122&lt;OCI!$P$6,"INCUMPLIDA","PROCESO"), "VERIFICAR FECHA")),"SIN VALOR AVANCE")</f>
        <v>CUMPLIDA</v>
      </c>
    </row>
    <row r="123" spans="1:17" ht="90.75" customHeight="1" x14ac:dyDescent="0.2">
      <c r="A123" s="894" t="s">
        <v>18</v>
      </c>
      <c r="B123" s="906" t="s">
        <v>16</v>
      </c>
      <c r="C123" s="1393"/>
      <c r="D123" s="1393" t="s">
        <v>1691</v>
      </c>
      <c r="E123" s="1394" t="s">
        <v>1692</v>
      </c>
      <c r="F123" s="1395" t="s">
        <v>1693</v>
      </c>
      <c r="G123" s="1397" t="s">
        <v>1694</v>
      </c>
      <c r="H123" s="892" t="s">
        <v>1695</v>
      </c>
      <c r="I123" s="893" t="s">
        <v>1696</v>
      </c>
      <c r="J123" s="895">
        <v>2</v>
      </c>
      <c r="K123" s="904">
        <v>45505</v>
      </c>
      <c r="L123" s="904">
        <v>45688</v>
      </c>
      <c r="M123" s="901">
        <f t="shared" si="4"/>
        <v>26.142857142857142</v>
      </c>
      <c r="N123" s="1031">
        <v>0</v>
      </c>
      <c r="O123" s="893" t="s">
        <v>1697</v>
      </c>
      <c r="P123" s="902">
        <f t="shared" si="3"/>
        <v>0</v>
      </c>
      <c r="Q123" s="803" t="str">
        <f>IF(ISNUMBER(P123),IF(P123=100%,"CUMPLIDA",IF(AND(ISNUMBER(L123),ISNUMBER(OCI!$P$6)), IF(L123&lt;OCI!$P$6,"INCUMPLIDA","PROCESO"), "VERIFICAR FECHA")),"SIN VALOR AVANCE")</f>
        <v>PROCESO</v>
      </c>
    </row>
    <row r="124" spans="1:17" ht="165.75" x14ac:dyDescent="0.2">
      <c r="A124" s="894" t="s">
        <v>18</v>
      </c>
      <c r="B124" s="906" t="s">
        <v>16</v>
      </c>
      <c r="C124" s="1393"/>
      <c r="D124" s="1393"/>
      <c r="E124" s="1394"/>
      <c r="F124" s="1395"/>
      <c r="G124" s="1397"/>
      <c r="H124" s="892" t="s">
        <v>1698</v>
      </c>
      <c r="I124" s="893" t="s">
        <v>1699</v>
      </c>
      <c r="J124" s="895">
        <v>2</v>
      </c>
      <c r="K124" s="904">
        <v>45505</v>
      </c>
      <c r="L124" s="904">
        <v>45688</v>
      </c>
      <c r="M124" s="901">
        <f t="shared" si="4"/>
        <v>26.142857142857142</v>
      </c>
      <c r="N124" s="1031">
        <v>0</v>
      </c>
      <c r="O124" s="893" t="s">
        <v>1697</v>
      </c>
      <c r="P124" s="902">
        <f t="shared" si="3"/>
        <v>0</v>
      </c>
      <c r="Q124" s="803" t="str">
        <f>IF(ISNUMBER(P124),IF(P124=100%,"CUMPLIDA",IF(AND(ISNUMBER(L124),ISNUMBER(OCI!$P$6)), IF(L124&lt;OCI!$P$6,"INCUMPLIDA","PROCESO"), "VERIFICAR FECHA")),"SIN VALOR AVANCE")</f>
        <v>PROCESO</v>
      </c>
    </row>
    <row r="125" spans="1:17" ht="270.75" x14ac:dyDescent="0.2">
      <c r="A125" s="894" t="s">
        <v>18</v>
      </c>
      <c r="B125" s="906" t="s">
        <v>16</v>
      </c>
      <c r="C125" s="1393"/>
      <c r="D125" s="1393"/>
      <c r="E125" s="1394"/>
      <c r="F125" s="1395"/>
      <c r="G125" s="1397"/>
      <c r="H125" s="892" t="s">
        <v>1700</v>
      </c>
      <c r="I125" s="893" t="s">
        <v>1701</v>
      </c>
      <c r="J125" s="895">
        <v>2</v>
      </c>
      <c r="K125" s="904">
        <v>45505</v>
      </c>
      <c r="L125" s="904">
        <v>45688</v>
      </c>
      <c r="M125" s="901">
        <f t="shared" si="4"/>
        <v>26.142857142857142</v>
      </c>
      <c r="N125" s="1031">
        <v>0</v>
      </c>
      <c r="O125" s="893" t="s">
        <v>1702</v>
      </c>
      <c r="P125" s="902">
        <f t="shared" si="3"/>
        <v>0</v>
      </c>
      <c r="Q125" s="803" t="str">
        <f>IF(ISNUMBER(P125),IF(P125=100%,"CUMPLIDA",IF(AND(ISNUMBER(L125),ISNUMBER(OCI!$P$6)), IF(L125&lt;OCI!$P$6,"INCUMPLIDA","PROCESO"), "VERIFICAR FECHA")),"SIN VALOR AVANCE")</f>
        <v>PROCESO</v>
      </c>
    </row>
    <row r="126" spans="1:17" ht="180.75" x14ac:dyDescent="0.2">
      <c r="A126" s="894" t="s">
        <v>18</v>
      </c>
      <c r="B126" s="906" t="s">
        <v>16</v>
      </c>
      <c r="C126" s="1393"/>
      <c r="D126" s="1393"/>
      <c r="E126" s="1394"/>
      <c r="F126" s="1395"/>
      <c r="G126" s="891" t="s">
        <v>1703</v>
      </c>
      <c r="H126" s="912" t="s">
        <v>1704</v>
      </c>
      <c r="I126" s="933" t="s">
        <v>1705</v>
      </c>
      <c r="J126" s="895">
        <v>7</v>
      </c>
      <c r="K126" s="904">
        <v>45534</v>
      </c>
      <c r="L126" s="904">
        <v>45746</v>
      </c>
      <c r="M126" s="901">
        <f t="shared" si="4"/>
        <v>30.285714285714285</v>
      </c>
      <c r="N126" s="1031">
        <v>0</v>
      </c>
      <c r="O126" s="893" t="s">
        <v>1706</v>
      </c>
      <c r="P126" s="902">
        <f t="shared" si="3"/>
        <v>0</v>
      </c>
      <c r="Q126" s="803" t="str">
        <f>IF(ISNUMBER(P126),IF(P126=100%,"CUMPLIDA",IF(AND(ISNUMBER(L126),ISNUMBER(OCI!$P$6)), IF(L126&lt;OCI!$P$6,"INCUMPLIDA","PROCESO"), "VERIFICAR FECHA")),"SIN VALOR AVANCE")</f>
        <v>PROCESO</v>
      </c>
    </row>
    <row r="127" spans="1:17" ht="165.75" customHeight="1" x14ac:dyDescent="0.2">
      <c r="A127" s="894" t="s">
        <v>18</v>
      </c>
      <c r="B127" s="906" t="s">
        <v>16</v>
      </c>
      <c r="C127" s="1393"/>
      <c r="D127" s="1393"/>
      <c r="E127" s="1394"/>
      <c r="F127" s="1395"/>
      <c r="G127" s="1395" t="s">
        <v>1707</v>
      </c>
      <c r="H127" s="912" t="s">
        <v>1708</v>
      </c>
      <c r="I127" s="893" t="s">
        <v>1696</v>
      </c>
      <c r="J127" s="895">
        <v>3</v>
      </c>
      <c r="K127" s="904">
        <v>45536</v>
      </c>
      <c r="L127" s="904">
        <v>45807</v>
      </c>
      <c r="M127" s="901">
        <f t="shared" si="4"/>
        <v>38.714285714285715</v>
      </c>
      <c r="N127" s="1031">
        <v>0</v>
      </c>
      <c r="O127" s="893" t="s">
        <v>1709</v>
      </c>
      <c r="P127" s="902">
        <f t="shared" si="3"/>
        <v>0</v>
      </c>
      <c r="Q127" s="803" t="str">
        <f>IF(ISNUMBER(P127),IF(P127=100%,"CUMPLIDA",IF(AND(ISNUMBER(L127),ISNUMBER(OCI!$P$6)), IF(L127&lt;OCI!$P$6,"INCUMPLIDA","PROCESO"), "VERIFICAR FECHA")),"SIN VALOR AVANCE")</f>
        <v>PROCESO</v>
      </c>
    </row>
    <row r="128" spans="1:17" ht="285.75" x14ac:dyDescent="0.2">
      <c r="A128" s="894" t="s">
        <v>18</v>
      </c>
      <c r="B128" s="906" t="s">
        <v>16</v>
      </c>
      <c r="C128" s="1393"/>
      <c r="D128" s="1393"/>
      <c r="E128" s="1394"/>
      <c r="F128" s="1395"/>
      <c r="G128" s="1395"/>
      <c r="H128" s="912" t="s">
        <v>1710</v>
      </c>
      <c r="I128" s="893" t="s">
        <v>1711</v>
      </c>
      <c r="J128" s="895">
        <v>3</v>
      </c>
      <c r="K128" s="904">
        <v>45536</v>
      </c>
      <c r="L128" s="904">
        <v>45807</v>
      </c>
      <c r="M128" s="901">
        <f t="shared" si="4"/>
        <v>38.714285714285715</v>
      </c>
      <c r="N128" s="1031">
        <v>0</v>
      </c>
      <c r="O128" s="893" t="s">
        <v>1712</v>
      </c>
      <c r="P128" s="902">
        <f t="shared" si="3"/>
        <v>0</v>
      </c>
      <c r="Q128" s="803" t="str">
        <f>IF(ISNUMBER(P128),IF(P128=100%,"CUMPLIDA",IF(AND(ISNUMBER(L128),ISNUMBER(OCI!$P$6)), IF(L128&lt;OCI!$P$6,"INCUMPLIDA","PROCESO"), "VERIFICAR FECHA")),"SIN VALOR AVANCE")</f>
        <v>PROCESO</v>
      </c>
    </row>
    <row r="129" spans="1:17" ht="150.75" x14ac:dyDescent="0.2">
      <c r="A129" s="894" t="s">
        <v>18</v>
      </c>
      <c r="B129" s="906" t="s">
        <v>16</v>
      </c>
      <c r="C129" s="1393"/>
      <c r="D129" s="1393"/>
      <c r="E129" s="1394"/>
      <c r="F129" s="1395"/>
      <c r="G129" s="1395"/>
      <c r="H129" s="912" t="s">
        <v>1713</v>
      </c>
      <c r="I129" s="893" t="s">
        <v>1714</v>
      </c>
      <c r="J129" s="895">
        <v>3</v>
      </c>
      <c r="K129" s="904">
        <v>45536</v>
      </c>
      <c r="L129" s="904">
        <v>45807</v>
      </c>
      <c r="M129" s="901">
        <f t="shared" si="4"/>
        <v>38.714285714285715</v>
      </c>
      <c r="N129" s="1031">
        <v>0</v>
      </c>
      <c r="O129" s="893" t="s">
        <v>1715</v>
      </c>
      <c r="P129" s="902">
        <f t="shared" si="3"/>
        <v>0</v>
      </c>
      <c r="Q129" s="803" t="str">
        <f>IF(ISNUMBER(P129),IF(P129=100%,"CUMPLIDA",IF(AND(ISNUMBER(L129),ISNUMBER(OCI!$P$6)), IF(L129&lt;OCI!$P$6,"INCUMPLIDA","PROCESO"), "VERIFICAR FECHA")),"SIN VALOR AVANCE")</f>
        <v>PROCESO</v>
      </c>
    </row>
    <row r="130" spans="1:17" ht="165" customHeight="1" x14ac:dyDescent="0.2">
      <c r="A130" s="894" t="s">
        <v>18</v>
      </c>
      <c r="B130" s="906" t="s">
        <v>16</v>
      </c>
      <c r="C130" s="1393"/>
      <c r="D130" s="1393" t="s">
        <v>1716</v>
      </c>
      <c r="E130" s="1394" t="s">
        <v>1717</v>
      </c>
      <c r="F130" s="1395" t="s">
        <v>1718</v>
      </c>
      <c r="G130" s="892" t="s">
        <v>1719</v>
      </c>
      <c r="H130" s="892" t="s">
        <v>1720</v>
      </c>
      <c r="I130" s="893" t="s">
        <v>1721</v>
      </c>
      <c r="J130" s="895">
        <v>2</v>
      </c>
      <c r="K130" s="904">
        <v>45505</v>
      </c>
      <c r="L130" s="904">
        <v>45869</v>
      </c>
      <c r="M130" s="901">
        <f t="shared" si="4"/>
        <v>52</v>
      </c>
      <c r="N130" s="1031">
        <v>0</v>
      </c>
      <c r="O130" s="893" t="s">
        <v>1722</v>
      </c>
      <c r="P130" s="902">
        <f t="shared" si="3"/>
        <v>0</v>
      </c>
      <c r="Q130" s="803" t="str">
        <f>IF(ISNUMBER(P130),IF(P130=100%,"CUMPLIDA",IF(AND(ISNUMBER(L130),ISNUMBER(OCI!$P$6)), IF(L130&lt;OCI!$P$6,"INCUMPLIDA","PROCESO"), "VERIFICAR FECHA")),"SIN VALOR AVANCE")</f>
        <v>PROCESO</v>
      </c>
    </row>
    <row r="131" spans="1:17" ht="225.75" x14ac:dyDescent="0.2">
      <c r="A131" s="894" t="s">
        <v>18</v>
      </c>
      <c r="B131" s="906" t="s">
        <v>16</v>
      </c>
      <c r="C131" s="1393"/>
      <c r="D131" s="1393"/>
      <c r="E131" s="1394"/>
      <c r="F131" s="1395"/>
      <c r="G131" s="1397" t="s">
        <v>1723</v>
      </c>
      <c r="H131" s="891" t="s">
        <v>1724</v>
      </c>
      <c r="I131" s="934" t="s">
        <v>1725</v>
      </c>
      <c r="J131" s="896">
        <v>12</v>
      </c>
      <c r="K131" s="904">
        <v>45536</v>
      </c>
      <c r="L131" s="904">
        <v>45900</v>
      </c>
      <c r="M131" s="901">
        <f t="shared" si="4"/>
        <v>52</v>
      </c>
      <c r="N131" s="1031">
        <v>4</v>
      </c>
      <c r="O131" s="933" t="s">
        <v>1726</v>
      </c>
      <c r="P131" s="902">
        <f t="shared" si="3"/>
        <v>0.33333333333333331</v>
      </c>
      <c r="Q131" s="803" t="str">
        <f>IF(ISNUMBER(P131),IF(P131=100%,"CUMPLIDA",IF(AND(ISNUMBER(L131),ISNUMBER(OCI!$P$6)), IF(L131&lt;OCI!$P$6,"INCUMPLIDA","PROCESO"), "VERIFICAR FECHA")),"SIN VALOR AVANCE")</f>
        <v>PROCESO</v>
      </c>
    </row>
    <row r="132" spans="1:17" ht="225.75" x14ac:dyDescent="0.2">
      <c r="A132" s="894" t="s">
        <v>18</v>
      </c>
      <c r="B132" s="906" t="s">
        <v>16</v>
      </c>
      <c r="C132" s="1393"/>
      <c r="D132" s="1393"/>
      <c r="E132" s="1394"/>
      <c r="F132" s="1395"/>
      <c r="G132" s="1397"/>
      <c r="H132" s="891" t="s">
        <v>1727</v>
      </c>
      <c r="I132" s="934" t="s">
        <v>1728</v>
      </c>
      <c r="J132" s="896">
        <v>12</v>
      </c>
      <c r="K132" s="904">
        <v>45536</v>
      </c>
      <c r="L132" s="904">
        <v>45900</v>
      </c>
      <c r="M132" s="901">
        <f t="shared" si="4"/>
        <v>52</v>
      </c>
      <c r="N132" s="1031">
        <v>4</v>
      </c>
      <c r="O132" s="933" t="s">
        <v>1726</v>
      </c>
      <c r="P132" s="902">
        <f t="shared" si="3"/>
        <v>0.33333333333333331</v>
      </c>
      <c r="Q132" s="803" t="str">
        <f>IF(ISNUMBER(P132),IF(P132=100%,"CUMPLIDA",IF(AND(ISNUMBER(L132),ISNUMBER(OCI!$P$6)), IF(L132&lt;OCI!$P$6,"INCUMPLIDA","PROCESO"), "VERIFICAR FECHA")),"SIN VALOR AVANCE")</f>
        <v>PROCESO</v>
      </c>
    </row>
    <row r="133" spans="1:17" ht="225.75" x14ac:dyDescent="0.2">
      <c r="A133" s="894" t="s">
        <v>18</v>
      </c>
      <c r="B133" s="906" t="s">
        <v>16</v>
      </c>
      <c r="C133" s="1393"/>
      <c r="D133" s="1393"/>
      <c r="E133" s="1394"/>
      <c r="F133" s="1395"/>
      <c r="G133" s="1397"/>
      <c r="H133" s="912" t="s">
        <v>1729</v>
      </c>
      <c r="I133" s="893" t="s">
        <v>1730</v>
      </c>
      <c r="J133" s="895">
        <v>12</v>
      </c>
      <c r="K133" s="904">
        <v>45536</v>
      </c>
      <c r="L133" s="904">
        <v>45900</v>
      </c>
      <c r="M133" s="901">
        <f t="shared" si="4"/>
        <v>52</v>
      </c>
      <c r="N133" s="1031">
        <v>4</v>
      </c>
      <c r="O133" s="933" t="s">
        <v>1726</v>
      </c>
      <c r="P133" s="902">
        <f t="shared" si="3"/>
        <v>0.33333333333333331</v>
      </c>
      <c r="Q133" s="803" t="str">
        <f>IF(ISNUMBER(P133),IF(P133=100%,"CUMPLIDA",IF(AND(ISNUMBER(L133),ISNUMBER(OCI!$P$6)), IF(L133&lt;OCI!$P$6,"INCUMPLIDA","PROCESO"), "VERIFICAR FECHA")),"SIN VALOR AVANCE")</f>
        <v>PROCESO</v>
      </c>
    </row>
    <row r="134" spans="1:17" ht="270.75" x14ac:dyDescent="0.2">
      <c r="A134" s="894" t="s">
        <v>18</v>
      </c>
      <c r="B134" s="906" t="s">
        <v>16</v>
      </c>
      <c r="C134" s="1393"/>
      <c r="D134" s="1393"/>
      <c r="E134" s="1394"/>
      <c r="F134" s="1395"/>
      <c r="G134" s="1397"/>
      <c r="H134" s="891" t="s">
        <v>1731</v>
      </c>
      <c r="I134" s="893" t="s">
        <v>1732</v>
      </c>
      <c r="J134" s="895">
        <v>12</v>
      </c>
      <c r="K134" s="904">
        <v>45536</v>
      </c>
      <c r="L134" s="904">
        <v>45900</v>
      </c>
      <c r="M134" s="901">
        <f t="shared" si="4"/>
        <v>52</v>
      </c>
      <c r="N134" s="1031">
        <v>0</v>
      </c>
      <c r="O134" s="893" t="s">
        <v>1733</v>
      </c>
      <c r="P134" s="902">
        <f t="shared" si="3"/>
        <v>0</v>
      </c>
      <c r="Q134" s="803" t="str">
        <f>IF(ISNUMBER(P134),IF(P134=100%,"CUMPLIDA",IF(AND(ISNUMBER(L134),ISNUMBER(OCI!$P$6)), IF(L134&lt;OCI!$P$6,"INCUMPLIDA","PROCESO"), "VERIFICAR FECHA")),"SIN VALOR AVANCE")</f>
        <v>PROCESO</v>
      </c>
    </row>
    <row r="135" spans="1:17" ht="255.75" x14ac:dyDescent="0.2">
      <c r="A135" s="894" t="s">
        <v>18</v>
      </c>
      <c r="B135" s="906" t="s">
        <v>16</v>
      </c>
      <c r="C135" s="1393"/>
      <c r="D135" s="1393"/>
      <c r="E135" s="1394"/>
      <c r="F135" s="1395"/>
      <c r="G135" s="891" t="s">
        <v>1734</v>
      </c>
      <c r="H135" s="912" t="s">
        <v>1735</v>
      </c>
      <c r="I135" s="893" t="s">
        <v>1736</v>
      </c>
      <c r="J135" s="896">
        <v>1</v>
      </c>
      <c r="K135" s="904">
        <v>45536</v>
      </c>
      <c r="L135" s="904">
        <v>45657</v>
      </c>
      <c r="M135" s="901">
        <f t="shared" si="4"/>
        <v>17.285714285714285</v>
      </c>
      <c r="N135" s="1031">
        <v>1</v>
      </c>
      <c r="O135" s="893" t="s">
        <v>1737</v>
      </c>
      <c r="P135" s="902">
        <f t="shared" si="3"/>
        <v>1</v>
      </c>
      <c r="Q135" s="803" t="str">
        <f>IF(ISNUMBER(P135),IF(P135=100%,"CUMPLIDA",IF(AND(ISNUMBER(L135),ISNUMBER(OCI!$P$6)), IF(L135&lt;OCI!$P$6,"INCUMPLIDA","PROCESO"), "VERIFICAR FECHA")),"SIN VALOR AVANCE")</f>
        <v>CUMPLIDA</v>
      </c>
    </row>
    <row r="136" spans="1:17" ht="165" customHeight="1" x14ac:dyDescent="0.2">
      <c r="A136" s="894" t="s">
        <v>18</v>
      </c>
      <c r="B136" s="906" t="s">
        <v>16</v>
      </c>
      <c r="C136" s="1393"/>
      <c r="D136" s="1393"/>
      <c r="E136" s="1394"/>
      <c r="F136" s="1395"/>
      <c r="G136" s="1395" t="s">
        <v>1738</v>
      </c>
      <c r="H136" s="891" t="s">
        <v>1739</v>
      </c>
      <c r="I136" s="934" t="s">
        <v>1740</v>
      </c>
      <c r="J136" s="895">
        <v>12</v>
      </c>
      <c r="K136" s="904">
        <v>45536</v>
      </c>
      <c r="L136" s="904">
        <v>45900</v>
      </c>
      <c r="M136" s="901">
        <f t="shared" si="4"/>
        <v>52</v>
      </c>
      <c r="N136" s="1031">
        <v>4</v>
      </c>
      <c r="O136" s="933" t="s">
        <v>1741</v>
      </c>
      <c r="P136" s="902">
        <f t="shared" si="3"/>
        <v>0.33333333333333331</v>
      </c>
      <c r="Q136" s="803" t="str">
        <f>IF(ISNUMBER(P136),IF(P136=100%,"CUMPLIDA",IF(AND(ISNUMBER(L136),ISNUMBER(OCI!$P$6)), IF(L136&lt;OCI!$P$6,"INCUMPLIDA","PROCESO"), "VERIFICAR FECHA")),"SIN VALOR AVANCE")</f>
        <v>PROCESO</v>
      </c>
    </row>
    <row r="137" spans="1:17" ht="240.75" x14ac:dyDescent="0.2">
      <c r="A137" s="894" t="s">
        <v>18</v>
      </c>
      <c r="B137" s="906" t="s">
        <v>16</v>
      </c>
      <c r="C137" s="1393"/>
      <c r="D137" s="1393"/>
      <c r="E137" s="1394"/>
      <c r="F137" s="1395"/>
      <c r="G137" s="1395"/>
      <c r="H137" s="891" t="s">
        <v>1742</v>
      </c>
      <c r="I137" s="934" t="s">
        <v>1743</v>
      </c>
      <c r="J137" s="895">
        <v>12</v>
      </c>
      <c r="K137" s="904">
        <v>45536</v>
      </c>
      <c r="L137" s="904">
        <v>45900</v>
      </c>
      <c r="M137" s="901">
        <f t="shared" si="4"/>
        <v>52</v>
      </c>
      <c r="N137" s="1031">
        <v>4</v>
      </c>
      <c r="O137" s="933" t="s">
        <v>1744</v>
      </c>
      <c r="P137" s="902">
        <f t="shared" si="3"/>
        <v>0.33333333333333331</v>
      </c>
      <c r="Q137" s="803" t="str">
        <f>IF(ISNUMBER(P137),IF(P137=100%,"CUMPLIDA",IF(AND(ISNUMBER(L137),ISNUMBER(OCI!$P$6)), IF(L137&lt;OCI!$P$6,"INCUMPLIDA","PROCESO"), "VERIFICAR FECHA")),"SIN VALOR AVANCE")</f>
        <v>PROCESO</v>
      </c>
    </row>
    <row r="138" spans="1:17" ht="255.75" x14ac:dyDescent="0.2">
      <c r="A138" s="894" t="s">
        <v>18</v>
      </c>
      <c r="B138" s="906" t="s">
        <v>16</v>
      </c>
      <c r="C138" s="1393"/>
      <c r="D138" s="1393"/>
      <c r="E138" s="1394"/>
      <c r="F138" s="1395"/>
      <c r="G138" s="1395"/>
      <c r="H138" s="912" t="s">
        <v>1745</v>
      </c>
      <c r="I138" s="934" t="s">
        <v>1746</v>
      </c>
      <c r="J138" s="895">
        <v>12</v>
      </c>
      <c r="K138" s="904">
        <v>45536</v>
      </c>
      <c r="L138" s="904">
        <v>45900</v>
      </c>
      <c r="M138" s="901">
        <f t="shared" si="4"/>
        <v>52</v>
      </c>
      <c r="N138" s="1031">
        <v>4</v>
      </c>
      <c r="O138" s="893" t="s">
        <v>1747</v>
      </c>
      <c r="P138" s="902">
        <f t="shared" si="3"/>
        <v>0.33333333333333331</v>
      </c>
      <c r="Q138" s="803" t="str">
        <f>IF(ISNUMBER(P138),IF(P138=100%,"CUMPLIDA",IF(AND(ISNUMBER(L138),ISNUMBER(OCI!$P$6)), IF(L138&lt;OCI!$P$6,"INCUMPLIDA","PROCESO"), "VERIFICAR FECHA")),"SIN VALOR AVANCE")</f>
        <v>PROCESO</v>
      </c>
    </row>
    <row r="139" spans="1:17" ht="285.75" x14ac:dyDescent="0.2">
      <c r="A139" s="894" t="s">
        <v>18</v>
      </c>
      <c r="B139" s="906" t="s">
        <v>16</v>
      </c>
      <c r="C139" s="1393"/>
      <c r="D139" s="1393"/>
      <c r="E139" s="1394"/>
      <c r="F139" s="1395"/>
      <c r="G139" s="1395"/>
      <c r="H139" s="891" t="s">
        <v>1748</v>
      </c>
      <c r="I139" s="893" t="s">
        <v>1749</v>
      </c>
      <c r="J139" s="895">
        <v>12</v>
      </c>
      <c r="K139" s="904">
        <v>45536</v>
      </c>
      <c r="L139" s="904">
        <v>45900</v>
      </c>
      <c r="M139" s="901">
        <f t="shared" si="4"/>
        <v>52</v>
      </c>
      <c r="N139" s="1031">
        <v>0</v>
      </c>
      <c r="O139" s="893" t="s">
        <v>1750</v>
      </c>
      <c r="P139" s="902">
        <f t="shared" ref="P139:P202" si="5">N139/J139</f>
        <v>0</v>
      </c>
      <c r="Q139" s="803" t="str">
        <f>IF(ISNUMBER(P139),IF(P139=100%,"CUMPLIDA",IF(AND(ISNUMBER(L139),ISNUMBER(OCI!$P$6)), IF(L139&lt;OCI!$P$6,"INCUMPLIDA","PROCESO"), "VERIFICAR FECHA")),"SIN VALOR AVANCE")</f>
        <v>PROCESO</v>
      </c>
    </row>
    <row r="140" spans="1:17" ht="195.75" x14ac:dyDescent="0.2">
      <c r="A140" s="894" t="s">
        <v>18</v>
      </c>
      <c r="B140" s="906" t="s">
        <v>16</v>
      </c>
      <c r="C140" s="1393"/>
      <c r="D140" s="906" t="s">
        <v>1751</v>
      </c>
      <c r="E140" s="900" t="s">
        <v>1752</v>
      </c>
      <c r="F140" s="891" t="s">
        <v>1753</v>
      </c>
      <c r="G140" s="891" t="s">
        <v>1754</v>
      </c>
      <c r="H140" s="891" t="s">
        <v>1755</v>
      </c>
      <c r="I140" s="893" t="s">
        <v>1756</v>
      </c>
      <c r="J140" s="895">
        <v>2</v>
      </c>
      <c r="K140" s="904">
        <v>45519</v>
      </c>
      <c r="L140" s="904">
        <v>45565</v>
      </c>
      <c r="M140" s="901">
        <f t="shared" si="4"/>
        <v>6.5714285714285712</v>
      </c>
      <c r="N140" s="1031">
        <v>2</v>
      </c>
      <c r="O140" s="893" t="s">
        <v>1757</v>
      </c>
      <c r="P140" s="902">
        <f t="shared" si="5"/>
        <v>1</v>
      </c>
      <c r="Q140" s="803" t="str">
        <f>IF(ISNUMBER(P140),IF(P140=100%,"CUMPLIDA",IF(AND(ISNUMBER(L140),ISNUMBER(OCI!$P$6)), IF(L140&lt;OCI!$P$6,"INCUMPLIDA","PROCESO"), "VERIFICAR FECHA")),"SIN VALOR AVANCE")</f>
        <v>CUMPLIDA</v>
      </c>
    </row>
    <row r="141" spans="1:17" ht="120.75" customHeight="1" x14ac:dyDescent="0.2">
      <c r="A141" s="894" t="s">
        <v>18</v>
      </c>
      <c r="B141" s="906" t="s">
        <v>16</v>
      </c>
      <c r="C141" s="1393"/>
      <c r="D141" s="1393" t="s">
        <v>1758</v>
      </c>
      <c r="E141" s="1394" t="s">
        <v>1759</v>
      </c>
      <c r="F141" s="1395" t="s">
        <v>1760</v>
      </c>
      <c r="G141" s="1395" t="s">
        <v>1761</v>
      </c>
      <c r="H141" s="891" t="s">
        <v>1762</v>
      </c>
      <c r="I141" s="893" t="s">
        <v>1763</v>
      </c>
      <c r="J141" s="895">
        <v>24</v>
      </c>
      <c r="K141" s="904">
        <v>45536</v>
      </c>
      <c r="L141" s="904">
        <v>45900</v>
      </c>
      <c r="M141" s="901">
        <f t="shared" si="4"/>
        <v>52</v>
      </c>
      <c r="N141" s="1031">
        <v>0</v>
      </c>
      <c r="O141" s="893" t="s">
        <v>1764</v>
      </c>
      <c r="P141" s="902">
        <f t="shared" si="5"/>
        <v>0</v>
      </c>
      <c r="Q141" s="803" t="str">
        <f>IF(ISNUMBER(P141),IF(P141=100%,"CUMPLIDA",IF(AND(ISNUMBER(L141),ISNUMBER(OCI!$P$6)), IF(L141&lt;OCI!$P$6,"INCUMPLIDA","PROCESO"), "VERIFICAR FECHA")),"SIN VALOR AVANCE")</f>
        <v>PROCESO</v>
      </c>
    </row>
    <row r="142" spans="1:17" ht="225.75" x14ac:dyDescent="0.2">
      <c r="A142" s="894" t="s">
        <v>18</v>
      </c>
      <c r="B142" s="906" t="s">
        <v>16</v>
      </c>
      <c r="C142" s="1393"/>
      <c r="D142" s="1393"/>
      <c r="E142" s="1394"/>
      <c r="F142" s="1395"/>
      <c r="G142" s="1395"/>
      <c r="H142" s="891" t="s">
        <v>1765</v>
      </c>
      <c r="I142" s="893" t="s">
        <v>1766</v>
      </c>
      <c r="J142" s="902">
        <v>1</v>
      </c>
      <c r="K142" s="904">
        <v>45536</v>
      </c>
      <c r="L142" s="904">
        <v>45900</v>
      </c>
      <c r="M142" s="901">
        <f t="shared" si="4"/>
        <v>52</v>
      </c>
      <c r="N142" s="1033">
        <v>0.33</v>
      </c>
      <c r="O142" s="893" t="s">
        <v>1764</v>
      </c>
      <c r="P142" s="902">
        <f t="shared" si="5"/>
        <v>0.33</v>
      </c>
      <c r="Q142" s="803" t="str">
        <f>IF(ISNUMBER(P142),IF(P142=100%,"CUMPLIDA",IF(AND(ISNUMBER(L142),ISNUMBER(OCI!$P$6)), IF(L142&lt;OCI!$P$6,"INCUMPLIDA","PROCESO"), "VERIFICAR FECHA")),"SIN VALOR AVANCE")</f>
        <v>PROCESO</v>
      </c>
    </row>
    <row r="143" spans="1:17" ht="210.75" x14ac:dyDescent="0.2">
      <c r="A143" s="894" t="s">
        <v>18</v>
      </c>
      <c r="B143" s="906" t="s">
        <v>16</v>
      </c>
      <c r="C143" s="1393"/>
      <c r="D143" s="1393"/>
      <c r="E143" s="1394"/>
      <c r="F143" s="1395"/>
      <c r="G143" s="1395"/>
      <c r="H143" s="891" t="s">
        <v>1767</v>
      </c>
      <c r="I143" s="893" t="s">
        <v>1768</v>
      </c>
      <c r="J143" s="902">
        <v>1</v>
      </c>
      <c r="K143" s="904">
        <v>45536</v>
      </c>
      <c r="L143" s="904">
        <v>45900</v>
      </c>
      <c r="M143" s="901">
        <f t="shared" si="4"/>
        <v>52</v>
      </c>
      <c r="N143" s="1033">
        <v>0</v>
      </c>
      <c r="O143" s="893" t="s">
        <v>1769</v>
      </c>
      <c r="P143" s="902">
        <f t="shared" si="5"/>
        <v>0</v>
      </c>
      <c r="Q143" s="803" t="str">
        <f>IF(ISNUMBER(P143),IF(P143=100%,"CUMPLIDA",IF(AND(ISNUMBER(L143),ISNUMBER(OCI!$P$6)), IF(L143&lt;OCI!$P$6,"INCUMPLIDA","PROCESO"), "VERIFICAR FECHA")),"SIN VALOR AVANCE")</f>
        <v>PROCESO</v>
      </c>
    </row>
    <row r="144" spans="1:17" ht="165" customHeight="1" x14ac:dyDescent="0.2">
      <c r="A144" s="894" t="s">
        <v>18</v>
      </c>
      <c r="B144" s="906" t="s">
        <v>16</v>
      </c>
      <c r="C144" s="1393"/>
      <c r="D144" s="1393"/>
      <c r="E144" s="1394"/>
      <c r="F144" s="1395"/>
      <c r="G144" s="1395" t="s">
        <v>1770</v>
      </c>
      <c r="H144" s="891" t="s">
        <v>1771</v>
      </c>
      <c r="I144" s="893" t="s">
        <v>1772</v>
      </c>
      <c r="J144" s="896">
        <v>12</v>
      </c>
      <c r="K144" s="904">
        <v>45536</v>
      </c>
      <c r="L144" s="904">
        <v>45900</v>
      </c>
      <c r="M144" s="901">
        <f t="shared" si="4"/>
        <v>52</v>
      </c>
      <c r="N144" s="1031">
        <v>4</v>
      </c>
      <c r="O144" s="893" t="s">
        <v>1773</v>
      </c>
      <c r="P144" s="902">
        <f t="shared" si="5"/>
        <v>0.33333333333333331</v>
      </c>
      <c r="Q144" s="803" t="str">
        <f>IF(ISNUMBER(P144),IF(P144=100%,"CUMPLIDA",IF(AND(ISNUMBER(L144),ISNUMBER(OCI!$P$6)), IF(L144&lt;OCI!$P$6,"INCUMPLIDA","PROCESO"), "VERIFICAR FECHA")),"SIN VALOR AVANCE")</f>
        <v>PROCESO</v>
      </c>
    </row>
    <row r="145" spans="1:18" ht="255.75" x14ac:dyDescent="0.2">
      <c r="A145" s="894" t="s">
        <v>18</v>
      </c>
      <c r="B145" s="906" t="s">
        <v>16</v>
      </c>
      <c r="C145" s="1393"/>
      <c r="D145" s="1393"/>
      <c r="E145" s="1394"/>
      <c r="F145" s="1395"/>
      <c r="G145" s="1395"/>
      <c r="H145" s="891" t="s">
        <v>1774</v>
      </c>
      <c r="I145" s="893" t="s">
        <v>1775</v>
      </c>
      <c r="J145" s="895">
        <v>12</v>
      </c>
      <c r="K145" s="904">
        <v>45536</v>
      </c>
      <c r="L145" s="904">
        <v>45900</v>
      </c>
      <c r="M145" s="901">
        <f t="shared" si="4"/>
        <v>52</v>
      </c>
      <c r="N145" s="1031">
        <v>4</v>
      </c>
      <c r="O145" s="893" t="s">
        <v>1776</v>
      </c>
      <c r="P145" s="902">
        <f t="shared" si="5"/>
        <v>0.33333333333333331</v>
      </c>
      <c r="Q145" s="803" t="str">
        <f>IF(ISNUMBER(P145),IF(P145=100%,"CUMPLIDA",IF(AND(ISNUMBER(L145),ISNUMBER(OCI!$P$6)), IF(L145&lt;OCI!$P$6,"INCUMPLIDA","PROCESO"), "VERIFICAR FECHA")),"SIN VALOR AVANCE")</f>
        <v>PROCESO</v>
      </c>
    </row>
    <row r="146" spans="1:18" ht="240.75" x14ac:dyDescent="0.2">
      <c r="A146" s="894" t="s">
        <v>18</v>
      </c>
      <c r="B146" s="906" t="s">
        <v>16</v>
      </c>
      <c r="C146" s="1393"/>
      <c r="D146" s="1393"/>
      <c r="E146" s="1394"/>
      <c r="F146" s="1395"/>
      <c r="G146" s="1395"/>
      <c r="H146" s="891" t="s">
        <v>1729</v>
      </c>
      <c r="I146" s="893" t="s">
        <v>1775</v>
      </c>
      <c r="J146" s="895">
        <v>12</v>
      </c>
      <c r="K146" s="904">
        <v>45536</v>
      </c>
      <c r="L146" s="904">
        <v>45900</v>
      </c>
      <c r="M146" s="901">
        <f t="shared" si="4"/>
        <v>52</v>
      </c>
      <c r="N146" s="1031">
        <v>4</v>
      </c>
      <c r="O146" s="893" t="s">
        <v>1777</v>
      </c>
      <c r="P146" s="902">
        <f t="shared" si="5"/>
        <v>0.33333333333333331</v>
      </c>
      <c r="Q146" s="803" t="str">
        <f>IF(ISNUMBER(P146),IF(P146=100%,"CUMPLIDA",IF(AND(ISNUMBER(L146),ISNUMBER(OCI!$P$6)), IF(L146&lt;OCI!$P$6,"INCUMPLIDA","PROCESO"), "VERIFICAR FECHA")),"SIN VALOR AVANCE")</f>
        <v>PROCESO</v>
      </c>
    </row>
    <row r="147" spans="1:18" ht="270.75" x14ac:dyDescent="0.2">
      <c r="A147" s="894" t="s">
        <v>18</v>
      </c>
      <c r="B147" s="906" t="s">
        <v>16</v>
      </c>
      <c r="C147" s="1393"/>
      <c r="D147" s="1393"/>
      <c r="E147" s="1394"/>
      <c r="F147" s="1395"/>
      <c r="G147" s="1395"/>
      <c r="H147" s="891" t="s">
        <v>1731</v>
      </c>
      <c r="I147" s="893" t="s">
        <v>1778</v>
      </c>
      <c r="J147" s="895">
        <v>12</v>
      </c>
      <c r="K147" s="904">
        <v>45536</v>
      </c>
      <c r="L147" s="904">
        <v>45900</v>
      </c>
      <c r="M147" s="901">
        <f t="shared" si="4"/>
        <v>52</v>
      </c>
      <c r="N147" s="1031">
        <v>0</v>
      </c>
      <c r="O147" s="893" t="s">
        <v>1779</v>
      </c>
      <c r="P147" s="902">
        <f t="shared" si="5"/>
        <v>0</v>
      </c>
      <c r="Q147" s="803" t="str">
        <f>IF(ISNUMBER(P147),IF(P147=100%,"CUMPLIDA",IF(AND(ISNUMBER(L147),ISNUMBER(OCI!$P$6)), IF(L147&lt;OCI!$P$6,"INCUMPLIDA","PROCESO"), "VERIFICAR FECHA")),"SIN VALOR AVANCE")</f>
        <v>PROCESO</v>
      </c>
    </row>
    <row r="148" spans="1:18" ht="225.75" x14ac:dyDescent="0.2">
      <c r="A148" s="894" t="s">
        <v>18</v>
      </c>
      <c r="B148" s="906" t="s">
        <v>16</v>
      </c>
      <c r="C148" s="1393"/>
      <c r="D148" s="1393"/>
      <c r="E148" s="1394"/>
      <c r="F148" s="1395"/>
      <c r="G148" s="1397" t="s">
        <v>1780</v>
      </c>
      <c r="H148" s="891" t="s">
        <v>1781</v>
      </c>
      <c r="I148" s="934" t="s">
        <v>1782</v>
      </c>
      <c r="J148" s="895">
        <v>12</v>
      </c>
      <c r="K148" s="904">
        <v>45536</v>
      </c>
      <c r="L148" s="904">
        <v>45900</v>
      </c>
      <c r="M148" s="901">
        <f t="shared" si="4"/>
        <v>52</v>
      </c>
      <c r="N148" s="1031">
        <v>4</v>
      </c>
      <c r="O148" s="933" t="s">
        <v>1726</v>
      </c>
      <c r="P148" s="902">
        <f t="shared" si="5"/>
        <v>0.33333333333333331</v>
      </c>
      <c r="Q148" s="803" t="str">
        <f>IF(ISNUMBER(P148),IF(P148=100%,"CUMPLIDA",IF(AND(ISNUMBER(L148),ISNUMBER(OCI!$P$6)), IF(L148&lt;OCI!$P$6,"INCUMPLIDA","PROCESO"), "VERIFICAR FECHA")),"SIN VALOR AVANCE")</f>
        <v>PROCESO</v>
      </c>
    </row>
    <row r="149" spans="1:18" ht="225.75" x14ac:dyDescent="0.2">
      <c r="A149" s="894" t="s">
        <v>18</v>
      </c>
      <c r="B149" s="906" t="s">
        <v>16</v>
      </c>
      <c r="C149" s="1393"/>
      <c r="D149" s="1393"/>
      <c r="E149" s="1394"/>
      <c r="F149" s="1395"/>
      <c r="G149" s="1397"/>
      <c r="H149" s="891" t="s">
        <v>1783</v>
      </c>
      <c r="I149" s="934" t="s">
        <v>1784</v>
      </c>
      <c r="J149" s="895">
        <v>12</v>
      </c>
      <c r="K149" s="904">
        <v>45536</v>
      </c>
      <c r="L149" s="904">
        <v>45900</v>
      </c>
      <c r="M149" s="901">
        <f t="shared" si="4"/>
        <v>52</v>
      </c>
      <c r="N149" s="1031">
        <v>4</v>
      </c>
      <c r="O149" s="933" t="s">
        <v>1726</v>
      </c>
      <c r="P149" s="902">
        <f t="shared" si="5"/>
        <v>0.33333333333333331</v>
      </c>
      <c r="Q149" s="803" t="str">
        <f>IF(ISNUMBER(P149),IF(P149=100%,"CUMPLIDA",IF(AND(ISNUMBER(L149),ISNUMBER(OCI!$P$6)), IF(L149&lt;OCI!$P$6,"INCUMPLIDA","PROCESO"), "VERIFICAR FECHA")),"SIN VALOR AVANCE")</f>
        <v>PROCESO</v>
      </c>
    </row>
    <row r="150" spans="1:18" ht="210.75" x14ac:dyDescent="0.2">
      <c r="A150" s="894" t="s">
        <v>18</v>
      </c>
      <c r="B150" s="906" t="s">
        <v>16</v>
      </c>
      <c r="C150" s="1393"/>
      <c r="D150" s="1393"/>
      <c r="E150" s="1394"/>
      <c r="F150" s="1395"/>
      <c r="G150" s="1397"/>
      <c r="H150" s="912" t="s">
        <v>1785</v>
      </c>
      <c r="I150" s="893" t="s">
        <v>1786</v>
      </c>
      <c r="J150" s="895">
        <v>12</v>
      </c>
      <c r="K150" s="904">
        <v>45536</v>
      </c>
      <c r="L150" s="904">
        <v>45900</v>
      </c>
      <c r="M150" s="901">
        <f t="shared" ref="M150:M213" si="6">(L150-K150)/7</f>
        <v>52</v>
      </c>
      <c r="N150" s="1031">
        <v>4</v>
      </c>
      <c r="O150" s="933" t="s">
        <v>1787</v>
      </c>
      <c r="P150" s="902">
        <f t="shared" si="5"/>
        <v>0.33333333333333331</v>
      </c>
      <c r="Q150" s="803" t="str">
        <f>IF(ISNUMBER(P150),IF(P150=100%,"CUMPLIDA",IF(AND(ISNUMBER(L150),ISNUMBER(OCI!$P$6)), IF(L150&lt;OCI!$P$6,"INCUMPLIDA","PROCESO"), "VERIFICAR FECHA")),"SIN VALOR AVANCE")</f>
        <v>PROCESO</v>
      </c>
    </row>
    <row r="151" spans="1:18" ht="240.75" x14ac:dyDescent="0.2">
      <c r="A151" s="894" t="s">
        <v>18</v>
      </c>
      <c r="B151" s="906" t="s">
        <v>16</v>
      </c>
      <c r="C151" s="1393"/>
      <c r="D151" s="1393"/>
      <c r="E151" s="1394"/>
      <c r="F151" s="1395"/>
      <c r="G151" s="1397"/>
      <c r="H151" s="891" t="s">
        <v>1788</v>
      </c>
      <c r="I151" s="893" t="s">
        <v>1789</v>
      </c>
      <c r="J151" s="895">
        <v>12</v>
      </c>
      <c r="K151" s="904">
        <v>45536</v>
      </c>
      <c r="L151" s="904">
        <v>45900</v>
      </c>
      <c r="M151" s="901">
        <f t="shared" si="6"/>
        <v>52</v>
      </c>
      <c r="N151" s="1031">
        <v>0</v>
      </c>
      <c r="O151" s="893" t="s">
        <v>1790</v>
      </c>
      <c r="P151" s="902">
        <f t="shared" si="5"/>
        <v>0</v>
      </c>
      <c r="Q151" s="803" t="str">
        <f>IF(ISNUMBER(P151),IF(P151=100%,"CUMPLIDA",IF(AND(ISNUMBER(L151),ISNUMBER(OCI!$P$6)), IF(L151&lt;OCI!$P$6,"INCUMPLIDA","PROCESO"), "VERIFICAR FECHA")),"SIN VALOR AVANCE")</f>
        <v>PROCESO</v>
      </c>
    </row>
    <row r="152" spans="1:18" ht="255.75" x14ac:dyDescent="0.2">
      <c r="A152" s="894" t="s">
        <v>18</v>
      </c>
      <c r="B152" s="906" t="s">
        <v>16</v>
      </c>
      <c r="C152" s="1393"/>
      <c r="D152" s="1393"/>
      <c r="E152" s="1394"/>
      <c r="F152" s="1395"/>
      <c r="G152" s="892" t="s">
        <v>1791</v>
      </c>
      <c r="H152" s="892" t="s">
        <v>1792</v>
      </c>
      <c r="I152" s="893" t="s">
        <v>1793</v>
      </c>
      <c r="J152" s="902">
        <v>1</v>
      </c>
      <c r="K152" s="904">
        <v>45536</v>
      </c>
      <c r="L152" s="904">
        <v>45716</v>
      </c>
      <c r="M152" s="901">
        <f t="shared" si="6"/>
        <v>25.714285714285715</v>
      </c>
      <c r="N152" s="1033">
        <v>0</v>
      </c>
      <c r="O152" s="893" t="s">
        <v>1794</v>
      </c>
      <c r="P152" s="902">
        <f t="shared" si="5"/>
        <v>0</v>
      </c>
      <c r="Q152" s="803" t="str">
        <f>IF(ISNUMBER(P152),IF(P152=100%,"CUMPLIDA",IF(AND(ISNUMBER(L152),ISNUMBER(OCI!$P$6)), IF(L152&lt;OCI!$P$6,"INCUMPLIDA","PROCESO"), "VERIFICAR FECHA")),"SIN VALOR AVANCE")</f>
        <v>PROCESO</v>
      </c>
    </row>
    <row r="153" spans="1:18" ht="315" customHeight="1" x14ac:dyDescent="0.2">
      <c r="A153" s="894" t="s">
        <v>18</v>
      </c>
      <c r="B153" s="906" t="s">
        <v>16</v>
      </c>
      <c r="C153" s="1393"/>
      <c r="D153" s="1393" t="s">
        <v>1795</v>
      </c>
      <c r="E153" s="1394" t="s">
        <v>1796</v>
      </c>
      <c r="F153" s="1395" t="s">
        <v>1797</v>
      </c>
      <c r="G153" s="892" t="s">
        <v>1623</v>
      </c>
      <c r="H153" s="892" t="s">
        <v>1798</v>
      </c>
      <c r="I153" s="933" t="s">
        <v>1799</v>
      </c>
      <c r="J153" s="895">
        <v>2</v>
      </c>
      <c r="K153" s="904">
        <v>45509</v>
      </c>
      <c r="L153" s="904">
        <v>45746</v>
      </c>
      <c r="M153" s="901">
        <f t="shared" si="6"/>
        <v>33.857142857142854</v>
      </c>
      <c r="N153" s="1031">
        <v>0</v>
      </c>
      <c r="O153" s="893" t="s">
        <v>1626</v>
      </c>
      <c r="P153" s="902">
        <f t="shared" si="5"/>
        <v>0</v>
      </c>
      <c r="Q153" s="803" t="str">
        <f>IF(ISNUMBER(P153),IF(P153=100%,"CUMPLIDA",IF(AND(ISNUMBER(L153),ISNUMBER(OCI!$P$6)), IF(L153&lt;OCI!$P$6,"INCUMPLIDA","PROCESO"), "VERIFICAR FECHA")),"SIN VALOR AVANCE")</f>
        <v>PROCESO</v>
      </c>
    </row>
    <row r="154" spans="1:18" ht="210" x14ac:dyDescent="0.2">
      <c r="A154" s="894" t="s">
        <v>18</v>
      </c>
      <c r="B154" s="906" t="s">
        <v>16</v>
      </c>
      <c r="C154" s="1393"/>
      <c r="D154" s="1393"/>
      <c r="E154" s="1394"/>
      <c r="F154" s="1395"/>
      <c r="G154" s="892" t="s">
        <v>1627</v>
      </c>
      <c r="H154" s="892" t="s">
        <v>1628</v>
      </c>
      <c r="I154" s="893" t="s">
        <v>1629</v>
      </c>
      <c r="J154" s="895">
        <v>4</v>
      </c>
      <c r="K154" s="904">
        <v>45536</v>
      </c>
      <c r="L154" s="904">
        <v>45900</v>
      </c>
      <c r="M154" s="901">
        <f t="shared" si="6"/>
        <v>52</v>
      </c>
      <c r="N154" s="1031">
        <v>0</v>
      </c>
      <c r="O154" s="893" t="s">
        <v>1630</v>
      </c>
      <c r="P154" s="902">
        <f t="shared" si="5"/>
        <v>0</v>
      </c>
      <c r="Q154" s="803" t="str">
        <f>IF(ISNUMBER(P154),IF(P154=100%,"CUMPLIDA",IF(AND(ISNUMBER(L154),ISNUMBER(OCI!$P$6)), IF(L154&lt;OCI!$P$6,"INCUMPLIDA","PROCESO"), "VERIFICAR FECHA")),"SIN VALOR AVANCE")</f>
        <v>PROCESO</v>
      </c>
    </row>
    <row r="155" spans="1:18" ht="360" x14ac:dyDescent="0.2">
      <c r="A155" s="894" t="s">
        <v>18</v>
      </c>
      <c r="B155" s="906" t="s">
        <v>16</v>
      </c>
      <c r="C155" s="1393"/>
      <c r="D155" s="1393"/>
      <c r="E155" s="1394"/>
      <c r="F155" s="1395"/>
      <c r="G155" s="892" t="s">
        <v>1800</v>
      </c>
      <c r="H155" s="892" t="s">
        <v>1801</v>
      </c>
      <c r="I155" s="893" t="s">
        <v>1557</v>
      </c>
      <c r="J155" s="895">
        <v>1</v>
      </c>
      <c r="K155" s="904">
        <v>45505</v>
      </c>
      <c r="L155" s="904">
        <v>45657</v>
      </c>
      <c r="M155" s="901">
        <f t="shared" si="6"/>
        <v>21.714285714285715</v>
      </c>
      <c r="N155" s="1031">
        <v>1</v>
      </c>
      <c r="O155" s="893" t="s">
        <v>1639</v>
      </c>
      <c r="P155" s="902">
        <f t="shared" si="5"/>
        <v>1</v>
      </c>
      <c r="Q155" s="803" t="str">
        <f>IF(ISNUMBER(P155),IF(P155=100%,"CUMPLIDA",IF(AND(ISNUMBER(L155),ISNUMBER(OCI!$P$6)), IF(L155&lt;OCI!$P$6,"INCUMPLIDA","PROCESO"), "VERIFICAR FECHA")),"SIN VALOR AVANCE")</f>
        <v>CUMPLIDA</v>
      </c>
    </row>
    <row r="156" spans="1:18" ht="135.75" x14ac:dyDescent="0.2">
      <c r="A156" s="894" t="s">
        <v>18</v>
      </c>
      <c r="B156" s="906" t="s">
        <v>16</v>
      </c>
      <c r="C156" s="1393"/>
      <c r="D156" s="1393"/>
      <c r="E156" s="1394"/>
      <c r="F156" s="1395"/>
      <c r="G156" s="892" t="s">
        <v>1802</v>
      </c>
      <c r="H156" s="892" t="s">
        <v>1803</v>
      </c>
      <c r="I156" s="893" t="s">
        <v>1682</v>
      </c>
      <c r="J156" s="895">
        <v>1</v>
      </c>
      <c r="K156" s="904">
        <v>45536</v>
      </c>
      <c r="L156" s="904">
        <v>45595</v>
      </c>
      <c r="M156" s="901">
        <f t="shared" si="6"/>
        <v>8.4285714285714288</v>
      </c>
      <c r="N156" s="1031">
        <v>1</v>
      </c>
      <c r="O156" s="893" t="s">
        <v>1804</v>
      </c>
      <c r="P156" s="902">
        <f t="shared" si="5"/>
        <v>1</v>
      </c>
      <c r="Q156" s="803" t="str">
        <f>IF(ISNUMBER(P156),IF(P156=100%,"CUMPLIDA",IF(AND(ISNUMBER(L156),ISNUMBER(OCI!$P$6)), IF(L156&lt;OCI!$P$6,"INCUMPLIDA","PROCESO"), "VERIFICAR FECHA")),"SIN VALOR AVANCE")</f>
        <v>CUMPLIDA</v>
      </c>
    </row>
    <row r="157" spans="1:18" ht="150" customHeight="1" x14ac:dyDescent="0.2">
      <c r="A157" s="894" t="s">
        <v>19</v>
      </c>
      <c r="B157" s="899" t="s">
        <v>16</v>
      </c>
      <c r="C157" s="1396" t="s">
        <v>1805</v>
      </c>
      <c r="D157" s="1396" t="s">
        <v>1806</v>
      </c>
      <c r="E157" s="1399" t="s">
        <v>1807</v>
      </c>
      <c r="F157" s="1394" t="s">
        <v>1808</v>
      </c>
      <c r="G157" s="1420" t="s">
        <v>1809</v>
      </c>
      <c r="H157" s="912" t="s">
        <v>682</v>
      </c>
      <c r="I157" s="893" t="s">
        <v>683</v>
      </c>
      <c r="J157" s="895">
        <v>1</v>
      </c>
      <c r="K157" s="918">
        <v>45231</v>
      </c>
      <c r="L157" s="918">
        <v>45504</v>
      </c>
      <c r="M157" s="901">
        <f t="shared" si="6"/>
        <v>39</v>
      </c>
      <c r="N157" s="1031">
        <v>1</v>
      </c>
      <c r="O157" s="916" t="s">
        <v>1810</v>
      </c>
      <c r="P157" s="915">
        <f t="shared" si="5"/>
        <v>1</v>
      </c>
      <c r="Q157" s="803" t="str">
        <f>IF(ISNUMBER(P157),IF(P157=100%,"CUMPLIDA",IF(AND(ISNUMBER(L157),ISNUMBER(OCI!$P$6)), IF(L157&lt;OCI!$P$6,"INCUMPLIDA","PROCESO"), "VERIFICAR FECHA")),"SIN VALOR AVANCE")</f>
        <v>CUMPLIDA</v>
      </c>
    </row>
    <row r="158" spans="1:18" ht="405.75" x14ac:dyDescent="0.2">
      <c r="A158" s="894" t="s">
        <v>19</v>
      </c>
      <c r="B158" s="899" t="s">
        <v>16</v>
      </c>
      <c r="C158" s="1396"/>
      <c r="D158" s="1396"/>
      <c r="E158" s="1399"/>
      <c r="F158" s="1394"/>
      <c r="G158" s="1420"/>
      <c r="H158" s="912" t="s">
        <v>685</v>
      </c>
      <c r="I158" s="893" t="s">
        <v>686</v>
      </c>
      <c r="J158" s="895">
        <v>1</v>
      </c>
      <c r="K158" s="918">
        <v>45231</v>
      </c>
      <c r="L158" s="918">
        <v>45504</v>
      </c>
      <c r="M158" s="901">
        <f t="shared" si="6"/>
        <v>39</v>
      </c>
      <c r="N158" s="1031">
        <v>1</v>
      </c>
      <c r="O158" s="916" t="s">
        <v>1811</v>
      </c>
      <c r="P158" s="915">
        <f t="shared" si="5"/>
        <v>1</v>
      </c>
      <c r="Q158" s="803" t="str">
        <f>IF(ISNUMBER(P158),IF(P158=100%,"CUMPLIDA",IF(AND(ISNUMBER(L158),ISNUMBER(OCI!$P$6)), IF(L158&lt;OCI!$P$6,"INCUMPLIDA","PROCESO"), "VERIFICAR FECHA")),"SIN VALOR AVANCE")</f>
        <v>CUMPLIDA</v>
      </c>
    </row>
    <row r="159" spans="1:18" ht="90.75" customHeight="1" x14ac:dyDescent="0.2">
      <c r="A159" s="894" t="s">
        <v>19</v>
      </c>
      <c r="B159" s="899" t="s">
        <v>16</v>
      </c>
      <c r="C159" s="1396"/>
      <c r="D159" s="1396"/>
      <c r="E159" s="1399"/>
      <c r="F159" s="1394"/>
      <c r="G159" s="891" t="s">
        <v>97</v>
      </c>
      <c r="H159" s="891" t="s">
        <v>98</v>
      </c>
      <c r="I159" s="893" t="s">
        <v>99</v>
      </c>
      <c r="J159" s="896">
        <v>1</v>
      </c>
      <c r="K159" s="903">
        <v>45323</v>
      </c>
      <c r="L159" s="903">
        <v>45747</v>
      </c>
      <c r="M159" s="901">
        <f t="shared" si="6"/>
        <v>60.571428571428569</v>
      </c>
      <c r="N159" s="1031">
        <v>0</v>
      </c>
      <c r="O159" s="916" t="s">
        <v>1812</v>
      </c>
      <c r="P159" s="915">
        <f t="shared" si="5"/>
        <v>0</v>
      </c>
      <c r="Q159" s="803" t="str">
        <f>IF(ISNUMBER(P159),IF(P159=100%,"CUMPLIDA",IF(AND(ISNUMBER(L159),ISNUMBER(OCI!$P$6)), IF(L159&lt;OCI!$P$6,"INCUMPLIDA","PROCESO"), "VERIFICAR FECHA")),"SIN VALOR AVANCE")</f>
        <v>PROCESO</v>
      </c>
      <c r="R159" s="1"/>
    </row>
    <row r="160" spans="1:18" ht="165.75" x14ac:dyDescent="0.2">
      <c r="A160" s="894" t="s">
        <v>19</v>
      </c>
      <c r="B160" s="899" t="s">
        <v>16</v>
      </c>
      <c r="C160" s="1396"/>
      <c r="D160" s="1396"/>
      <c r="E160" s="1399"/>
      <c r="F160" s="1394"/>
      <c r="G160" s="891" t="s">
        <v>101</v>
      </c>
      <c r="H160" s="891" t="s">
        <v>101</v>
      </c>
      <c r="I160" s="893" t="s">
        <v>102</v>
      </c>
      <c r="J160" s="896">
        <v>1</v>
      </c>
      <c r="K160" s="903">
        <v>45323</v>
      </c>
      <c r="L160" s="903">
        <v>45747</v>
      </c>
      <c r="M160" s="901">
        <f t="shared" si="6"/>
        <v>60.571428571428569</v>
      </c>
      <c r="N160" s="1031">
        <v>0</v>
      </c>
      <c r="O160" s="916" t="s">
        <v>1813</v>
      </c>
      <c r="P160" s="915">
        <f t="shared" si="5"/>
        <v>0</v>
      </c>
      <c r="Q160" s="803" t="str">
        <f>IF(ISNUMBER(P160),IF(P160=100%,"CUMPLIDA",IF(AND(ISNUMBER(L160),ISNUMBER(OCI!$P$6)), IF(L160&lt;OCI!$P$6,"INCUMPLIDA","PROCESO"), "VERIFICAR FECHA")),"SIN VALOR AVANCE")</f>
        <v>PROCESO</v>
      </c>
      <c r="R160" s="1"/>
    </row>
    <row r="161" spans="1:18" ht="165.75" x14ac:dyDescent="0.2">
      <c r="A161" s="894" t="s">
        <v>19</v>
      </c>
      <c r="B161" s="899" t="s">
        <v>16</v>
      </c>
      <c r="C161" s="1396"/>
      <c r="D161" s="1396"/>
      <c r="E161" s="1399"/>
      <c r="F161" s="1394"/>
      <c r="G161" s="891" t="s">
        <v>237</v>
      </c>
      <c r="H161" s="891" t="s">
        <v>238</v>
      </c>
      <c r="I161" s="893" t="s">
        <v>239</v>
      </c>
      <c r="J161" s="896">
        <v>1</v>
      </c>
      <c r="K161" s="903">
        <v>45231</v>
      </c>
      <c r="L161" s="903">
        <v>45747</v>
      </c>
      <c r="M161" s="901">
        <f t="shared" si="6"/>
        <v>73.714285714285708</v>
      </c>
      <c r="N161" s="1031">
        <v>0</v>
      </c>
      <c r="O161" s="916" t="s">
        <v>1813</v>
      </c>
      <c r="P161" s="915">
        <f t="shared" si="5"/>
        <v>0</v>
      </c>
      <c r="Q161" s="803" t="str">
        <f>IF(ISNUMBER(P161),IF(P161=100%,"CUMPLIDA",IF(AND(ISNUMBER(L161),ISNUMBER(OCI!$P$6)), IF(L161&lt;OCI!$P$6,"INCUMPLIDA","PROCESO"), "VERIFICAR FECHA")),"SIN VALOR AVANCE")</f>
        <v>PROCESO</v>
      </c>
      <c r="R161" s="1"/>
    </row>
    <row r="162" spans="1:18" ht="225.75" x14ac:dyDescent="0.2">
      <c r="A162" s="894" t="s">
        <v>19</v>
      </c>
      <c r="B162" s="899" t="s">
        <v>16</v>
      </c>
      <c r="C162" s="1396"/>
      <c r="D162" s="1396"/>
      <c r="E162" s="1399"/>
      <c r="F162" s="1394"/>
      <c r="G162" s="891" t="s">
        <v>104</v>
      </c>
      <c r="H162" s="891" t="s">
        <v>104</v>
      </c>
      <c r="I162" s="893" t="s">
        <v>105</v>
      </c>
      <c r="J162" s="896">
        <v>1</v>
      </c>
      <c r="K162" s="903">
        <v>45323</v>
      </c>
      <c r="L162" s="903">
        <v>45747</v>
      </c>
      <c r="M162" s="901">
        <f t="shared" si="6"/>
        <v>60.571428571428569</v>
      </c>
      <c r="N162" s="1031">
        <v>0</v>
      </c>
      <c r="O162" s="916" t="s">
        <v>1812</v>
      </c>
      <c r="P162" s="915">
        <f t="shared" si="5"/>
        <v>0</v>
      </c>
      <c r="Q162" s="803" t="str">
        <f>IF(ISNUMBER(P162),IF(P162=100%,"CUMPLIDA",IF(AND(ISNUMBER(L162),ISNUMBER(OCI!$P$6)), IF(L162&lt;OCI!$P$6,"INCUMPLIDA","PROCESO"), "VERIFICAR FECHA")),"SIN VALOR AVANCE")</f>
        <v>PROCESO</v>
      </c>
      <c r="R162" s="1"/>
    </row>
    <row r="163" spans="1:18" ht="165.75" x14ac:dyDescent="0.2">
      <c r="A163" s="894" t="s">
        <v>19</v>
      </c>
      <c r="B163" s="899" t="s">
        <v>16</v>
      </c>
      <c r="C163" s="1396"/>
      <c r="D163" s="1396"/>
      <c r="E163" s="1399"/>
      <c r="F163" s="1394"/>
      <c r="G163" s="891" t="s">
        <v>106</v>
      </c>
      <c r="H163" s="891" t="s">
        <v>106</v>
      </c>
      <c r="I163" s="893" t="s">
        <v>107</v>
      </c>
      <c r="J163" s="896">
        <v>1</v>
      </c>
      <c r="K163" s="903">
        <v>45231</v>
      </c>
      <c r="L163" s="903">
        <v>45747</v>
      </c>
      <c r="M163" s="901">
        <f t="shared" si="6"/>
        <v>73.714285714285708</v>
      </c>
      <c r="N163" s="1031">
        <v>0</v>
      </c>
      <c r="O163" s="916" t="s">
        <v>1813</v>
      </c>
      <c r="P163" s="915">
        <f t="shared" si="5"/>
        <v>0</v>
      </c>
      <c r="Q163" s="803" t="str">
        <f>IF(ISNUMBER(P163),IF(P163=100%,"CUMPLIDA",IF(AND(ISNUMBER(L163),ISNUMBER(OCI!$P$6)), IF(L163&lt;OCI!$P$6,"INCUMPLIDA","PROCESO"), "VERIFICAR FECHA")),"SIN VALOR AVANCE")</f>
        <v>PROCESO</v>
      </c>
      <c r="R163" s="1"/>
    </row>
    <row r="164" spans="1:18" ht="360.75" x14ac:dyDescent="0.2">
      <c r="A164" s="894" t="s">
        <v>19</v>
      </c>
      <c r="B164" s="899" t="s">
        <v>16</v>
      </c>
      <c r="C164" s="1396"/>
      <c r="D164" s="1396"/>
      <c r="E164" s="1399"/>
      <c r="F164" s="1394"/>
      <c r="G164" s="891" t="s">
        <v>108</v>
      </c>
      <c r="H164" s="891" t="s">
        <v>108</v>
      </c>
      <c r="I164" s="893" t="s">
        <v>109</v>
      </c>
      <c r="J164" s="896">
        <v>1</v>
      </c>
      <c r="K164" s="903">
        <v>45231</v>
      </c>
      <c r="L164" s="903">
        <v>45808</v>
      </c>
      <c r="M164" s="901">
        <f t="shared" si="6"/>
        <v>82.428571428571431</v>
      </c>
      <c r="N164" s="1031">
        <v>0</v>
      </c>
      <c r="O164" s="916" t="s">
        <v>1814</v>
      </c>
      <c r="P164" s="915">
        <f t="shared" si="5"/>
        <v>0</v>
      </c>
      <c r="Q164" s="803" t="str">
        <f>IF(ISNUMBER(P164),IF(P164=100%,"CUMPLIDA",IF(AND(ISNUMBER(L164),ISNUMBER(OCI!$P$6)), IF(L164&lt;OCI!$P$6,"INCUMPLIDA","PROCESO"), "VERIFICAR FECHA")),"SIN VALOR AVANCE")</f>
        <v>PROCESO</v>
      </c>
      <c r="R164" s="1"/>
    </row>
    <row r="165" spans="1:18" ht="240.75" x14ac:dyDescent="0.2">
      <c r="A165" s="894" t="s">
        <v>19</v>
      </c>
      <c r="B165" s="899" t="s">
        <v>16</v>
      </c>
      <c r="C165" s="1396"/>
      <c r="D165" s="1396"/>
      <c r="E165" s="1399"/>
      <c r="F165" s="1394"/>
      <c r="G165" s="891" t="s">
        <v>110</v>
      </c>
      <c r="H165" s="891" t="s">
        <v>111</v>
      </c>
      <c r="I165" s="893" t="s">
        <v>112</v>
      </c>
      <c r="J165" s="896">
        <v>12</v>
      </c>
      <c r="K165" s="903">
        <v>46024</v>
      </c>
      <c r="L165" s="903">
        <v>47118</v>
      </c>
      <c r="M165" s="901">
        <f t="shared" si="6"/>
        <v>156.28571428571428</v>
      </c>
      <c r="N165" s="1031">
        <v>0</v>
      </c>
      <c r="O165" s="916" t="s">
        <v>1815</v>
      </c>
      <c r="P165" s="915">
        <f t="shared" si="5"/>
        <v>0</v>
      </c>
      <c r="Q165" s="803" t="str">
        <f>IF(ISNUMBER(P165),IF(P165=100%,"CUMPLIDA",IF(AND(ISNUMBER(L165),ISNUMBER(OCI!$P$6)), IF(L165&lt;OCI!$P$6,"INCUMPLIDA","PROCESO"), "VERIFICAR FECHA")),"SIN VALOR AVANCE")</f>
        <v>PROCESO</v>
      </c>
      <c r="R165" s="1"/>
    </row>
    <row r="166" spans="1:18" ht="225.75" x14ac:dyDescent="0.2">
      <c r="A166" s="894" t="s">
        <v>19</v>
      </c>
      <c r="B166" s="899" t="s">
        <v>16</v>
      </c>
      <c r="C166" s="1396"/>
      <c r="D166" s="1396"/>
      <c r="E166" s="1399"/>
      <c r="F166" s="1394"/>
      <c r="G166" s="891" t="s">
        <v>114</v>
      </c>
      <c r="H166" s="891" t="s">
        <v>115</v>
      </c>
      <c r="I166" s="893" t="s">
        <v>116</v>
      </c>
      <c r="J166" s="896">
        <v>1</v>
      </c>
      <c r="K166" s="903">
        <v>46024</v>
      </c>
      <c r="L166" s="903">
        <v>47118</v>
      </c>
      <c r="M166" s="901">
        <f t="shared" si="6"/>
        <v>156.28571428571428</v>
      </c>
      <c r="N166" s="1031">
        <v>0</v>
      </c>
      <c r="O166" s="916" t="s">
        <v>1812</v>
      </c>
      <c r="P166" s="915">
        <f t="shared" si="5"/>
        <v>0</v>
      </c>
      <c r="Q166" s="803" t="str">
        <f>IF(ISNUMBER(P166),IF(P166=100%,"CUMPLIDA",IF(AND(ISNUMBER(L166),ISNUMBER(OCI!$P$6)), IF(L166&lt;OCI!$P$6,"INCUMPLIDA","PROCESO"), "VERIFICAR FECHA")),"SIN VALOR AVANCE")</f>
        <v>PROCESO</v>
      </c>
      <c r="R166" s="1"/>
    </row>
    <row r="167" spans="1:18" ht="409.5" x14ac:dyDescent="0.2">
      <c r="A167" s="894" t="s">
        <v>19</v>
      </c>
      <c r="B167" s="899" t="s">
        <v>16</v>
      </c>
      <c r="C167" s="1396"/>
      <c r="D167" s="1396"/>
      <c r="E167" s="1399"/>
      <c r="F167" s="1394"/>
      <c r="G167" s="891" t="s">
        <v>117</v>
      </c>
      <c r="H167" s="891" t="s">
        <v>118</v>
      </c>
      <c r="I167" s="893" t="s">
        <v>119</v>
      </c>
      <c r="J167" s="896">
        <v>2</v>
      </c>
      <c r="K167" s="903">
        <v>46024</v>
      </c>
      <c r="L167" s="903">
        <v>47118</v>
      </c>
      <c r="M167" s="901">
        <f t="shared" si="6"/>
        <v>156.28571428571428</v>
      </c>
      <c r="N167" s="1031">
        <v>0</v>
      </c>
      <c r="O167" s="916" t="s">
        <v>1816</v>
      </c>
      <c r="P167" s="915">
        <f t="shared" si="5"/>
        <v>0</v>
      </c>
      <c r="Q167" s="803" t="str">
        <f>IF(ISNUMBER(P167),IF(P167=100%,"CUMPLIDA",IF(AND(ISNUMBER(L167),ISNUMBER(OCI!$P$6)), IF(L167&lt;OCI!$P$6,"INCUMPLIDA","PROCESO"), "VERIFICAR FECHA")),"SIN VALOR AVANCE")</f>
        <v>PROCESO</v>
      </c>
      <c r="R167" s="1"/>
    </row>
    <row r="168" spans="1:18" ht="135.75" customHeight="1" x14ac:dyDescent="0.2">
      <c r="A168" s="894" t="s">
        <v>19</v>
      </c>
      <c r="B168" s="899" t="s">
        <v>16</v>
      </c>
      <c r="C168" s="1396" t="s">
        <v>1817</v>
      </c>
      <c r="D168" s="1396" t="s">
        <v>1806</v>
      </c>
      <c r="E168" s="1394" t="s">
        <v>1818</v>
      </c>
      <c r="F168" s="1394" t="s">
        <v>1819</v>
      </c>
      <c r="G168" s="912" t="s">
        <v>682</v>
      </c>
      <c r="H168" s="912" t="s">
        <v>682</v>
      </c>
      <c r="I168" s="893" t="s">
        <v>683</v>
      </c>
      <c r="J168" s="895">
        <v>1</v>
      </c>
      <c r="K168" s="918">
        <v>45231</v>
      </c>
      <c r="L168" s="918">
        <v>45504</v>
      </c>
      <c r="M168" s="901">
        <f t="shared" si="6"/>
        <v>39</v>
      </c>
      <c r="N168" s="1031">
        <v>1</v>
      </c>
      <c r="O168" s="916" t="s">
        <v>1810</v>
      </c>
      <c r="P168" s="915">
        <f t="shared" si="5"/>
        <v>1</v>
      </c>
      <c r="Q168" s="803" t="str">
        <f>IF(ISNUMBER(P168),IF(P168=100%,"CUMPLIDA",IF(AND(ISNUMBER(L168),ISNUMBER(OCI!$P$6)), IF(L168&lt;OCI!$P$6,"INCUMPLIDA","PROCESO"), "VERIFICAR FECHA")),"SIN VALOR AVANCE")</f>
        <v>CUMPLIDA</v>
      </c>
    </row>
    <row r="169" spans="1:18" ht="409.5" x14ac:dyDescent="0.2">
      <c r="A169" s="894" t="s">
        <v>19</v>
      </c>
      <c r="B169" s="899" t="s">
        <v>16</v>
      </c>
      <c r="C169" s="1396"/>
      <c r="D169" s="1396"/>
      <c r="E169" s="1394"/>
      <c r="F169" s="1394"/>
      <c r="G169" s="912" t="s">
        <v>685</v>
      </c>
      <c r="H169" s="912" t="s">
        <v>685</v>
      </c>
      <c r="I169" s="893" t="s">
        <v>686</v>
      </c>
      <c r="J169" s="895">
        <v>1</v>
      </c>
      <c r="K169" s="918">
        <v>45231</v>
      </c>
      <c r="L169" s="918">
        <v>45504</v>
      </c>
      <c r="M169" s="901">
        <f t="shared" si="6"/>
        <v>39</v>
      </c>
      <c r="N169" s="1031">
        <v>1</v>
      </c>
      <c r="O169" s="916" t="s">
        <v>1820</v>
      </c>
      <c r="P169" s="915">
        <f t="shared" si="5"/>
        <v>1</v>
      </c>
      <c r="Q169" s="803" t="str">
        <f>IF(ISNUMBER(P169),IF(P169=100%,"CUMPLIDA",IF(AND(ISNUMBER(L169),ISNUMBER(OCI!$P$6)), IF(L169&lt;OCI!$P$6,"INCUMPLIDA","PROCESO"), "VERIFICAR FECHA")),"SIN VALOR AVANCE")</f>
        <v>CUMPLIDA</v>
      </c>
    </row>
    <row r="170" spans="1:18" ht="150.75" customHeight="1" x14ac:dyDescent="0.2">
      <c r="A170" s="894" t="s">
        <v>19</v>
      </c>
      <c r="B170" s="899" t="s">
        <v>16</v>
      </c>
      <c r="C170" s="1396"/>
      <c r="D170" s="1396"/>
      <c r="E170" s="1394"/>
      <c r="F170" s="1394"/>
      <c r="G170" s="891" t="s">
        <v>97</v>
      </c>
      <c r="H170" s="891" t="s">
        <v>98</v>
      </c>
      <c r="I170" s="893" t="s">
        <v>99</v>
      </c>
      <c r="J170" s="896">
        <v>1</v>
      </c>
      <c r="K170" s="903">
        <v>45323</v>
      </c>
      <c r="L170" s="903">
        <v>45747</v>
      </c>
      <c r="M170" s="901">
        <f t="shared" si="6"/>
        <v>60.571428571428569</v>
      </c>
      <c r="N170" s="1031">
        <v>0</v>
      </c>
      <c r="O170" s="893" t="s">
        <v>1821</v>
      </c>
      <c r="P170" s="915">
        <f t="shared" si="5"/>
        <v>0</v>
      </c>
      <c r="Q170" s="803" t="str">
        <f>IF(ISNUMBER(P170),IF(P170=100%,"CUMPLIDA",IF(AND(ISNUMBER(L170),ISNUMBER(OCI!$P$6)), IF(L170&lt;OCI!$P$6,"INCUMPLIDA","PROCESO"), "VERIFICAR FECHA")),"SIN VALOR AVANCE")</f>
        <v>PROCESO</v>
      </c>
    </row>
    <row r="171" spans="1:18" ht="150.75" x14ac:dyDescent="0.2">
      <c r="A171" s="894" t="s">
        <v>19</v>
      </c>
      <c r="B171" s="899" t="s">
        <v>16</v>
      </c>
      <c r="C171" s="1396"/>
      <c r="D171" s="1396"/>
      <c r="E171" s="1394"/>
      <c r="F171" s="1394"/>
      <c r="G171" s="891" t="s">
        <v>101</v>
      </c>
      <c r="H171" s="891" t="s">
        <v>101</v>
      </c>
      <c r="I171" s="893" t="s">
        <v>102</v>
      </c>
      <c r="J171" s="896">
        <v>1</v>
      </c>
      <c r="K171" s="903">
        <v>45323</v>
      </c>
      <c r="L171" s="903">
        <v>45747</v>
      </c>
      <c r="M171" s="901">
        <f t="shared" si="6"/>
        <v>60.571428571428569</v>
      </c>
      <c r="N171" s="1031">
        <v>0</v>
      </c>
      <c r="O171" s="916" t="s">
        <v>1822</v>
      </c>
      <c r="P171" s="915">
        <f t="shared" si="5"/>
        <v>0</v>
      </c>
      <c r="Q171" s="803" t="str">
        <f>IF(ISNUMBER(P171),IF(P171=100%,"CUMPLIDA",IF(AND(ISNUMBER(L171),ISNUMBER(OCI!$P$6)), IF(L171&lt;OCI!$P$6,"INCUMPLIDA","PROCESO"), "VERIFICAR FECHA")),"SIN VALOR AVANCE")</f>
        <v>PROCESO</v>
      </c>
    </row>
    <row r="172" spans="1:18" ht="150.75" x14ac:dyDescent="0.2">
      <c r="A172" s="894" t="s">
        <v>19</v>
      </c>
      <c r="B172" s="899" t="s">
        <v>16</v>
      </c>
      <c r="C172" s="1396"/>
      <c r="D172" s="1396"/>
      <c r="E172" s="1394"/>
      <c r="F172" s="1394"/>
      <c r="G172" s="891" t="s">
        <v>237</v>
      </c>
      <c r="H172" s="891" t="s">
        <v>238</v>
      </c>
      <c r="I172" s="893" t="s">
        <v>239</v>
      </c>
      <c r="J172" s="896">
        <v>1</v>
      </c>
      <c r="K172" s="903">
        <v>45231</v>
      </c>
      <c r="L172" s="903">
        <v>45747</v>
      </c>
      <c r="M172" s="901">
        <f t="shared" si="6"/>
        <v>73.714285714285708</v>
      </c>
      <c r="N172" s="1031">
        <v>0</v>
      </c>
      <c r="O172" s="916" t="s">
        <v>1822</v>
      </c>
      <c r="P172" s="915">
        <f t="shared" si="5"/>
        <v>0</v>
      </c>
      <c r="Q172" s="803" t="str">
        <f>IF(ISNUMBER(P172),IF(P172=100%,"CUMPLIDA",IF(AND(ISNUMBER(L172),ISNUMBER(OCI!$P$6)), IF(L172&lt;OCI!$P$6,"INCUMPLIDA","PROCESO"), "VERIFICAR FECHA")),"SIN VALOR AVANCE")</f>
        <v>PROCESO</v>
      </c>
    </row>
    <row r="173" spans="1:18" ht="210.75" x14ac:dyDescent="0.2">
      <c r="A173" s="894" t="s">
        <v>19</v>
      </c>
      <c r="B173" s="899" t="s">
        <v>16</v>
      </c>
      <c r="C173" s="1396"/>
      <c r="D173" s="1396"/>
      <c r="E173" s="1394"/>
      <c r="F173" s="1394"/>
      <c r="G173" s="891" t="s">
        <v>104</v>
      </c>
      <c r="H173" s="891" t="s">
        <v>104</v>
      </c>
      <c r="I173" s="893" t="s">
        <v>105</v>
      </c>
      <c r="J173" s="896">
        <v>1</v>
      </c>
      <c r="K173" s="903">
        <v>45323</v>
      </c>
      <c r="L173" s="903">
        <v>45747</v>
      </c>
      <c r="M173" s="901">
        <f t="shared" si="6"/>
        <v>60.571428571428569</v>
      </c>
      <c r="N173" s="1031">
        <v>0</v>
      </c>
      <c r="O173" s="893" t="s">
        <v>1823</v>
      </c>
      <c r="P173" s="915">
        <f t="shared" si="5"/>
        <v>0</v>
      </c>
      <c r="Q173" s="803" t="str">
        <f>IF(ISNUMBER(P173),IF(P173=100%,"CUMPLIDA",IF(AND(ISNUMBER(L173),ISNUMBER(OCI!$P$6)), IF(L173&lt;OCI!$P$6,"INCUMPLIDA","PROCESO"), "VERIFICAR FECHA")),"SIN VALOR AVANCE")</f>
        <v>PROCESO</v>
      </c>
    </row>
    <row r="174" spans="1:18" ht="150.75" x14ac:dyDescent="0.2">
      <c r="A174" s="894" t="s">
        <v>19</v>
      </c>
      <c r="B174" s="899" t="s">
        <v>16</v>
      </c>
      <c r="C174" s="1396"/>
      <c r="D174" s="1396"/>
      <c r="E174" s="1394"/>
      <c r="F174" s="1394"/>
      <c r="G174" s="891" t="s">
        <v>106</v>
      </c>
      <c r="H174" s="891" t="s">
        <v>106</v>
      </c>
      <c r="I174" s="893" t="s">
        <v>107</v>
      </c>
      <c r="J174" s="896">
        <v>1</v>
      </c>
      <c r="K174" s="903">
        <v>45231</v>
      </c>
      <c r="L174" s="903">
        <v>45747</v>
      </c>
      <c r="M174" s="901">
        <f t="shared" si="6"/>
        <v>73.714285714285708</v>
      </c>
      <c r="N174" s="1031">
        <v>0</v>
      </c>
      <c r="O174" s="916" t="s">
        <v>1822</v>
      </c>
      <c r="P174" s="915">
        <f t="shared" si="5"/>
        <v>0</v>
      </c>
      <c r="Q174" s="803" t="str">
        <f>IF(ISNUMBER(P174),IF(P174=100%,"CUMPLIDA",IF(AND(ISNUMBER(L174),ISNUMBER(OCI!$P$6)), IF(L174&lt;OCI!$P$6,"INCUMPLIDA","PROCESO"), "VERIFICAR FECHA")),"SIN VALOR AVANCE")</f>
        <v>PROCESO</v>
      </c>
    </row>
    <row r="175" spans="1:18" ht="378" x14ac:dyDescent="0.2">
      <c r="A175" s="894" t="s">
        <v>19</v>
      </c>
      <c r="B175" s="899" t="s">
        <v>16</v>
      </c>
      <c r="C175" s="1396"/>
      <c r="D175" s="1396"/>
      <c r="E175" s="1394"/>
      <c r="F175" s="1394"/>
      <c r="G175" s="891" t="s">
        <v>108</v>
      </c>
      <c r="H175" s="891" t="s">
        <v>108</v>
      </c>
      <c r="I175" s="893" t="s">
        <v>109</v>
      </c>
      <c r="J175" s="896">
        <v>1</v>
      </c>
      <c r="K175" s="903">
        <v>45231</v>
      </c>
      <c r="L175" s="903">
        <v>45808</v>
      </c>
      <c r="M175" s="901">
        <f t="shared" si="6"/>
        <v>82.428571428571431</v>
      </c>
      <c r="N175" s="1031">
        <v>0</v>
      </c>
      <c r="O175" s="916" t="s">
        <v>1824</v>
      </c>
      <c r="P175" s="915">
        <f t="shared" si="5"/>
        <v>0</v>
      </c>
      <c r="Q175" s="803" t="str">
        <f>IF(ISNUMBER(P175),IF(P175=100%,"CUMPLIDA",IF(AND(ISNUMBER(L175),ISNUMBER(OCI!$P$6)), IF(L175&lt;OCI!$P$6,"INCUMPLIDA","PROCESO"), "VERIFICAR FECHA")),"SIN VALOR AVANCE")</f>
        <v>PROCESO</v>
      </c>
    </row>
    <row r="176" spans="1:18" ht="240.75" x14ac:dyDescent="0.2">
      <c r="A176" s="894" t="s">
        <v>19</v>
      </c>
      <c r="B176" s="899" t="s">
        <v>16</v>
      </c>
      <c r="C176" s="1396"/>
      <c r="D176" s="1396"/>
      <c r="E176" s="1394"/>
      <c r="F176" s="1394"/>
      <c r="G176" s="891" t="s">
        <v>110</v>
      </c>
      <c r="H176" s="891" t="s">
        <v>111</v>
      </c>
      <c r="I176" s="893" t="s">
        <v>112</v>
      </c>
      <c r="J176" s="896">
        <v>7</v>
      </c>
      <c r="K176" s="903">
        <v>46024</v>
      </c>
      <c r="L176" s="903">
        <v>46660</v>
      </c>
      <c r="M176" s="901">
        <f t="shared" si="6"/>
        <v>90.857142857142861</v>
      </c>
      <c r="N176" s="1031">
        <v>0</v>
      </c>
      <c r="O176" s="916" t="s">
        <v>1815</v>
      </c>
      <c r="P176" s="915">
        <f t="shared" si="5"/>
        <v>0</v>
      </c>
      <c r="Q176" s="803" t="str">
        <f>IF(ISNUMBER(P176),IF(P176=100%,"CUMPLIDA",IF(AND(ISNUMBER(L176),ISNUMBER(OCI!$P$6)), IF(L176&lt;OCI!$P$6,"INCUMPLIDA","PROCESO"), "VERIFICAR FECHA")),"SIN VALOR AVANCE")</f>
        <v>PROCESO</v>
      </c>
    </row>
    <row r="177" spans="1:17" ht="210.75" x14ac:dyDescent="0.2">
      <c r="A177" s="894" t="s">
        <v>19</v>
      </c>
      <c r="B177" s="899" t="s">
        <v>16</v>
      </c>
      <c r="C177" s="1396"/>
      <c r="D177" s="1396"/>
      <c r="E177" s="1394"/>
      <c r="F177" s="1394"/>
      <c r="G177" s="891" t="s">
        <v>114</v>
      </c>
      <c r="H177" s="891" t="s">
        <v>115</v>
      </c>
      <c r="I177" s="893" t="s">
        <v>116</v>
      </c>
      <c r="J177" s="896">
        <v>1</v>
      </c>
      <c r="K177" s="903">
        <v>46024</v>
      </c>
      <c r="L177" s="903">
        <v>46660</v>
      </c>
      <c r="M177" s="901">
        <f t="shared" si="6"/>
        <v>90.857142857142861</v>
      </c>
      <c r="N177" s="1031">
        <v>0</v>
      </c>
      <c r="O177" s="893" t="s">
        <v>1823</v>
      </c>
      <c r="P177" s="915">
        <f t="shared" si="5"/>
        <v>0</v>
      </c>
      <c r="Q177" s="803" t="str">
        <f>IF(ISNUMBER(P177),IF(P177=100%,"CUMPLIDA",IF(AND(ISNUMBER(L177),ISNUMBER(OCI!$P$6)), IF(L177&lt;OCI!$P$6,"INCUMPLIDA","PROCESO"), "VERIFICAR FECHA")),"SIN VALOR AVANCE")</f>
        <v>PROCESO</v>
      </c>
    </row>
    <row r="178" spans="1:17" ht="409.5" x14ac:dyDescent="0.2">
      <c r="A178" s="894" t="s">
        <v>19</v>
      </c>
      <c r="B178" s="899" t="s">
        <v>16</v>
      </c>
      <c r="C178" s="1396"/>
      <c r="D178" s="1396"/>
      <c r="E178" s="1394"/>
      <c r="F178" s="1394"/>
      <c r="G178" s="891" t="s">
        <v>117</v>
      </c>
      <c r="H178" s="891" t="s">
        <v>118</v>
      </c>
      <c r="I178" s="893" t="s">
        <v>119</v>
      </c>
      <c r="J178" s="896">
        <v>2</v>
      </c>
      <c r="K178" s="903">
        <v>46024</v>
      </c>
      <c r="L178" s="903">
        <v>46660</v>
      </c>
      <c r="M178" s="901">
        <f t="shared" si="6"/>
        <v>90.857142857142861</v>
      </c>
      <c r="N178" s="1031">
        <v>0</v>
      </c>
      <c r="O178" s="893" t="s">
        <v>1825</v>
      </c>
      <c r="P178" s="915">
        <f t="shared" si="5"/>
        <v>0</v>
      </c>
      <c r="Q178" s="803" t="str">
        <f>IF(ISNUMBER(P178),IF(P178=100%,"CUMPLIDA",IF(AND(ISNUMBER(L178),ISNUMBER(OCI!$P$6)), IF(L178&lt;OCI!$P$6,"INCUMPLIDA","PROCESO"), "VERIFICAR FECHA")),"SIN VALOR AVANCE")</f>
        <v>PROCESO</v>
      </c>
    </row>
    <row r="179" spans="1:17" ht="409.5" x14ac:dyDescent="0.2">
      <c r="A179" s="894" t="s">
        <v>19</v>
      </c>
      <c r="B179" s="899" t="s">
        <v>16</v>
      </c>
      <c r="C179" s="1396" t="s">
        <v>1826</v>
      </c>
      <c r="D179" s="1396" t="s">
        <v>1806</v>
      </c>
      <c r="E179" s="1399" t="s">
        <v>1827</v>
      </c>
      <c r="F179" s="1394" t="s">
        <v>1819</v>
      </c>
      <c r="G179" s="1421" t="s">
        <v>1809</v>
      </c>
      <c r="H179" s="912" t="s">
        <v>682</v>
      </c>
      <c r="I179" s="893" t="s">
        <v>683</v>
      </c>
      <c r="J179" s="895">
        <v>1</v>
      </c>
      <c r="K179" s="918">
        <v>45231</v>
      </c>
      <c r="L179" s="918">
        <v>45504</v>
      </c>
      <c r="M179" s="901">
        <f t="shared" si="6"/>
        <v>39</v>
      </c>
      <c r="N179" s="1031">
        <v>1</v>
      </c>
      <c r="O179" s="916" t="s">
        <v>1810</v>
      </c>
      <c r="P179" s="915">
        <f t="shared" si="5"/>
        <v>1</v>
      </c>
      <c r="Q179" s="803" t="str">
        <f>IF(ISNUMBER(P179),IF(P179=100%,"CUMPLIDA",IF(AND(ISNUMBER(L179),ISNUMBER(OCI!$P$6)), IF(L179&lt;OCI!$P$6,"INCUMPLIDA","PROCESO"), "VERIFICAR FECHA")),"SIN VALOR AVANCE")</f>
        <v>CUMPLIDA</v>
      </c>
    </row>
    <row r="180" spans="1:17" ht="270.75" customHeight="1" x14ac:dyDescent="0.2">
      <c r="A180" s="894" t="s">
        <v>19</v>
      </c>
      <c r="B180" s="899" t="s">
        <v>16</v>
      </c>
      <c r="C180" s="1396"/>
      <c r="D180" s="1396"/>
      <c r="E180" s="1399"/>
      <c r="F180" s="1394"/>
      <c r="G180" s="1421"/>
      <c r="H180" s="912" t="s">
        <v>685</v>
      </c>
      <c r="I180" s="893" t="s">
        <v>686</v>
      </c>
      <c r="J180" s="895">
        <v>1</v>
      </c>
      <c r="K180" s="918">
        <v>45231</v>
      </c>
      <c r="L180" s="918">
        <v>45504</v>
      </c>
      <c r="M180" s="901">
        <f t="shared" si="6"/>
        <v>39</v>
      </c>
      <c r="N180" s="1031">
        <v>1</v>
      </c>
      <c r="O180" s="916" t="s">
        <v>1811</v>
      </c>
      <c r="P180" s="915">
        <f t="shared" si="5"/>
        <v>1</v>
      </c>
      <c r="Q180" s="803" t="str">
        <f>IF(ISNUMBER(P180),IF(P180=100%,"CUMPLIDA",IF(AND(ISNUMBER(L180),ISNUMBER(OCI!$P$6)), IF(L180&lt;OCI!$P$6,"INCUMPLIDA","PROCESO"), "VERIFICAR FECHA")),"SIN VALOR AVANCE")</f>
        <v>CUMPLIDA</v>
      </c>
    </row>
    <row r="181" spans="1:17" ht="240.75" x14ac:dyDescent="0.2">
      <c r="A181" s="894" t="s">
        <v>19</v>
      </c>
      <c r="B181" s="899" t="s">
        <v>16</v>
      </c>
      <c r="C181" s="1396"/>
      <c r="D181" s="1396"/>
      <c r="E181" s="1399"/>
      <c r="F181" s="1394"/>
      <c r="G181" s="891" t="s">
        <v>97</v>
      </c>
      <c r="H181" s="891" t="s">
        <v>98</v>
      </c>
      <c r="I181" s="893" t="s">
        <v>99</v>
      </c>
      <c r="J181" s="896">
        <v>1</v>
      </c>
      <c r="K181" s="903">
        <v>45323</v>
      </c>
      <c r="L181" s="903">
        <v>45747</v>
      </c>
      <c r="M181" s="901">
        <f t="shared" si="6"/>
        <v>60.571428571428569</v>
      </c>
      <c r="N181" s="1031">
        <v>0</v>
      </c>
      <c r="O181" s="916" t="s">
        <v>1828</v>
      </c>
      <c r="P181" s="915">
        <f t="shared" si="5"/>
        <v>0</v>
      </c>
      <c r="Q181" s="803" t="str">
        <f>IF(ISNUMBER(P181),IF(P181=100%,"CUMPLIDA",IF(AND(ISNUMBER(L181),ISNUMBER(OCI!$P$6)), IF(L181&lt;OCI!$P$6,"INCUMPLIDA","PROCESO"), "VERIFICAR FECHA")),"SIN VALOR AVANCE")</f>
        <v>PROCESO</v>
      </c>
    </row>
    <row r="182" spans="1:17" ht="150.75" x14ac:dyDescent="0.2">
      <c r="A182" s="894" t="s">
        <v>19</v>
      </c>
      <c r="B182" s="899" t="s">
        <v>16</v>
      </c>
      <c r="C182" s="1396"/>
      <c r="D182" s="1396"/>
      <c r="E182" s="1399"/>
      <c r="F182" s="1394"/>
      <c r="G182" s="891" t="s">
        <v>101</v>
      </c>
      <c r="H182" s="891" t="s">
        <v>101</v>
      </c>
      <c r="I182" s="893" t="s">
        <v>102</v>
      </c>
      <c r="J182" s="896">
        <v>1</v>
      </c>
      <c r="K182" s="903">
        <v>45323</v>
      </c>
      <c r="L182" s="903">
        <v>45747</v>
      </c>
      <c r="M182" s="901">
        <f t="shared" si="6"/>
        <v>60.571428571428569</v>
      </c>
      <c r="N182" s="1031">
        <v>0</v>
      </c>
      <c r="O182" s="916" t="s">
        <v>1822</v>
      </c>
      <c r="P182" s="915">
        <f t="shared" si="5"/>
        <v>0</v>
      </c>
      <c r="Q182" s="803" t="str">
        <f>IF(ISNUMBER(P182),IF(P182=100%,"CUMPLIDA",IF(AND(ISNUMBER(L182),ISNUMBER(OCI!$P$6)), IF(L182&lt;OCI!$P$6,"INCUMPLIDA","PROCESO"), "VERIFICAR FECHA")),"SIN VALOR AVANCE")</f>
        <v>PROCESO</v>
      </c>
    </row>
    <row r="183" spans="1:17" ht="150.75" x14ac:dyDescent="0.2">
      <c r="A183" s="894" t="s">
        <v>19</v>
      </c>
      <c r="B183" s="899" t="s">
        <v>16</v>
      </c>
      <c r="C183" s="1396"/>
      <c r="D183" s="1396"/>
      <c r="E183" s="1399"/>
      <c r="F183" s="1394"/>
      <c r="G183" s="891" t="s">
        <v>237</v>
      </c>
      <c r="H183" s="891" t="s">
        <v>238</v>
      </c>
      <c r="I183" s="893" t="s">
        <v>239</v>
      </c>
      <c r="J183" s="896">
        <v>1</v>
      </c>
      <c r="K183" s="903">
        <v>45231</v>
      </c>
      <c r="L183" s="903">
        <v>45747</v>
      </c>
      <c r="M183" s="901">
        <f t="shared" si="6"/>
        <v>73.714285714285708</v>
      </c>
      <c r="N183" s="1031">
        <v>0</v>
      </c>
      <c r="O183" s="916" t="s">
        <v>1822</v>
      </c>
      <c r="P183" s="915">
        <f t="shared" si="5"/>
        <v>0</v>
      </c>
      <c r="Q183" s="803" t="str">
        <f>IF(ISNUMBER(P183),IF(P183=100%,"CUMPLIDA",IF(AND(ISNUMBER(L183),ISNUMBER(OCI!$P$6)), IF(L183&lt;OCI!$P$6,"INCUMPLIDA","PROCESO"), "VERIFICAR FECHA")),"SIN VALOR AVANCE")</f>
        <v>PROCESO</v>
      </c>
    </row>
    <row r="184" spans="1:17" ht="240.75" x14ac:dyDescent="0.2">
      <c r="A184" s="894" t="s">
        <v>19</v>
      </c>
      <c r="B184" s="899" t="s">
        <v>16</v>
      </c>
      <c r="C184" s="1396"/>
      <c r="D184" s="1396"/>
      <c r="E184" s="1399"/>
      <c r="F184" s="1394"/>
      <c r="G184" s="891" t="s">
        <v>104</v>
      </c>
      <c r="H184" s="891" t="s">
        <v>104</v>
      </c>
      <c r="I184" s="893" t="s">
        <v>105</v>
      </c>
      <c r="J184" s="896">
        <v>1</v>
      </c>
      <c r="K184" s="903">
        <v>45323</v>
      </c>
      <c r="L184" s="903">
        <v>45747</v>
      </c>
      <c r="M184" s="901">
        <f t="shared" si="6"/>
        <v>60.571428571428569</v>
      </c>
      <c r="N184" s="1031">
        <v>0</v>
      </c>
      <c r="O184" s="916" t="s">
        <v>1828</v>
      </c>
      <c r="P184" s="915">
        <f t="shared" si="5"/>
        <v>0</v>
      </c>
      <c r="Q184" s="803" t="str">
        <f>IF(ISNUMBER(P184),IF(P184=100%,"CUMPLIDA",IF(AND(ISNUMBER(L184),ISNUMBER(OCI!$P$6)), IF(L184&lt;OCI!$P$6,"INCUMPLIDA","PROCESO"), "VERIFICAR FECHA")),"SIN VALOR AVANCE")</f>
        <v>PROCESO</v>
      </c>
    </row>
    <row r="185" spans="1:17" ht="150.75" x14ac:dyDescent="0.2">
      <c r="A185" s="894" t="s">
        <v>19</v>
      </c>
      <c r="B185" s="899" t="s">
        <v>16</v>
      </c>
      <c r="C185" s="1396"/>
      <c r="D185" s="1396"/>
      <c r="E185" s="1399"/>
      <c r="F185" s="1394"/>
      <c r="G185" s="891" t="s">
        <v>106</v>
      </c>
      <c r="H185" s="891" t="s">
        <v>106</v>
      </c>
      <c r="I185" s="893" t="s">
        <v>107</v>
      </c>
      <c r="J185" s="896">
        <v>1</v>
      </c>
      <c r="K185" s="903">
        <v>45231</v>
      </c>
      <c r="L185" s="903">
        <v>45747</v>
      </c>
      <c r="M185" s="901">
        <f t="shared" si="6"/>
        <v>73.714285714285708</v>
      </c>
      <c r="N185" s="1031">
        <v>0</v>
      </c>
      <c r="O185" s="916" t="s">
        <v>1822</v>
      </c>
      <c r="P185" s="915">
        <f t="shared" si="5"/>
        <v>0</v>
      </c>
      <c r="Q185" s="803" t="str">
        <f>IF(ISNUMBER(P185),IF(P185=100%,"CUMPLIDA",IF(AND(ISNUMBER(L185),ISNUMBER(OCI!$P$6)), IF(L185&lt;OCI!$P$6,"INCUMPLIDA","PROCESO"), "VERIFICAR FECHA")),"SIN VALOR AVANCE")</f>
        <v>PROCESO</v>
      </c>
    </row>
    <row r="186" spans="1:17" ht="375.75" x14ac:dyDescent="0.2">
      <c r="A186" s="894" t="s">
        <v>19</v>
      </c>
      <c r="B186" s="899" t="s">
        <v>16</v>
      </c>
      <c r="C186" s="1396"/>
      <c r="D186" s="1396"/>
      <c r="E186" s="1399"/>
      <c r="F186" s="1394"/>
      <c r="G186" s="891" t="s">
        <v>108</v>
      </c>
      <c r="H186" s="891" t="s">
        <v>108</v>
      </c>
      <c r="I186" s="893" t="s">
        <v>109</v>
      </c>
      <c r="J186" s="896">
        <v>1</v>
      </c>
      <c r="K186" s="903">
        <v>45231</v>
      </c>
      <c r="L186" s="903">
        <v>45808</v>
      </c>
      <c r="M186" s="901">
        <f t="shared" si="6"/>
        <v>82.428571428571431</v>
      </c>
      <c r="N186" s="1031">
        <v>0</v>
      </c>
      <c r="O186" s="916" t="s">
        <v>1829</v>
      </c>
      <c r="P186" s="915">
        <f t="shared" si="5"/>
        <v>0</v>
      </c>
      <c r="Q186" s="803" t="str">
        <f>IF(ISNUMBER(P186),IF(P186=100%,"CUMPLIDA",IF(AND(ISNUMBER(L186),ISNUMBER(OCI!$P$6)), IF(L186&lt;OCI!$P$6,"INCUMPLIDA","PROCESO"), "VERIFICAR FECHA")),"SIN VALOR AVANCE")</f>
        <v>PROCESO</v>
      </c>
    </row>
    <row r="187" spans="1:17" ht="240.75" x14ac:dyDescent="0.2">
      <c r="A187" s="894" t="s">
        <v>19</v>
      </c>
      <c r="B187" s="899" t="s">
        <v>16</v>
      </c>
      <c r="C187" s="1396"/>
      <c r="D187" s="1396"/>
      <c r="E187" s="1399"/>
      <c r="F187" s="1394"/>
      <c r="G187" s="891" t="s">
        <v>110</v>
      </c>
      <c r="H187" s="891" t="s">
        <v>111</v>
      </c>
      <c r="I187" s="893" t="s">
        <v>112</v>
      </c>
      <c r="J187" s="896">
        <v>7</v>
      </c>
      <c r="K187" s="903">
        <v>46024</v>
      </c>
      <c r="L187" s="903">
        <v>46660</v>
      </c>
      <c r="M187" s="901">
        <f t="shared" si="6"/>
        <v>90.857142857142861</v>
      </c>
      <c r="N187" s="1031">
        <v>0</v>
      </c>
      <c r="O187" s="916" t="s">
        <v>1815</v>
      </c>
      <c r="P187" s="915">
        <f t="shared" si="5"/>
        <v>0</v>
      </c>
      <c r="Q187" s="803" t="str">
        <f>IF(ISNUMBER(P187),IF(P187=100%,"CUMPLIDA",IF(AND(ISNUMBER(L187),ISNUMBER(OCI!$P$6)), IF(L187&lt;OCI!$P$6,"INCUMPLIDA","PROCESO"), "VERIFICAR FECHA")),"SIN VALOR AVANCE")</f>
        <v>PROCESO</v>
      </c>
    </row>
    <row r="188" spans="1:17" ht="240.75" x14ac:dyDescent="0.2">
      <c r="A188" s="894" t="s">
        <v>19</v>
      </c>
      <c r="B188" s="899" t="s">
        <v>16</v>
      </c>
      <c r="C188" s="1396"/>
      <c r="D188" s="1396"/>
      <c r="E188" s="1399"/>
      <c r="F188" s="1394"/>
      <c r="G188" s="891" t="s">
        <v>114</v>
      </c>
      <c r="H188" s="891" t="s">
        <v>115</v>
      </c>
      <c r="I188" s="893" t="s">
        <v>116</v>
      </c>
      <c r="J188" s="896">
        <v>1</v>
      </c>
      <c r="K188" s="903">
        <v>46024</v>
      </c>
      <c r="L188" s="903">
        <v>46660</v>
      </c>
      <c r="M188" s="901">
        <f t="shared" si="6"/>
        <v>90.857142857142861</v>
      </c>
      <c r="N188" s="1031">
        <v>0</v>
      </c>
      <c r="O188" s="916" t="s">
        <v>1828</v>
      </c>
      <c r="P188" s="915">
        <f t="shared" si="5"/>
        <v>0</v>
      </c>
      <c r="Q188" s="803" t="str">
        <f>IF(ISNUMBER(P188),IF(P188=100%,"CUMPLIDA",IF(AND(ISNUMBER(L188),ISNUMBER(OCI!$P$6)), IF(L188&lt;OCI!$P$6,"INCUMPLIDA","PROCESO"), "VERIFICAR FECHA")),"SIN VALOR AVANCE")</f>
        <v>PROCESO</v>
      </c>
    </row>
    <row r="189" spans="1:17" ht="409.5" x14ac:dyDescent="0.2">
      <c r="A189" s="894" t="s">
        <v>19</v>
      </c>
      <c r="B189" s="899" t="s">
        <v>16</v>
      </c>
      <c r="C189" s="1396"/>
      <c r="D189" s="1396"/>
      <c r="E189" s="1399"/>
      <c r="F189" s="1394"/>
      <c r="G189" s="891" t="s">
        <v>117</v>
      </c>
      <c r="H189" s="891" t="s">
        <v>118</v>
      </c>
      <c r="I189" s="893" t="s">
        <v>119</v>
      </c>
      <c r="J189" s="896">
        <v>2</v>
      </c>
      <c r="K189" s="903">
        <v>46024</v>
      </c>
      <c r="L189" s="903">
        <v>46660</v>
      </c>
      <c r="M189" s="901">
        <f t="shared" si="6"/>
        <v>90.857142857142861</v>
      </c>
      <c r="N189" s="1031">
        <v>0</v>
      </c>
      <c r="O189" s="916" t="s">
        <v>1816</v>
      </c>
      <c r="P189" s="915">
        <f t="shared" si="5"/>
        <v>0</v>
      </c>
      <c r="Q189" s="803" t="str">
        <f>IF(ISNUMBER(P189),IF(P189=100%,"CUMPLIDA",IF(AND(ISNUMBER(L189),ISNUMBER(OCI!$P$6)), IF(L189&lt;OCI!$P$6,"INCUMPLIDA","PROCESO"), "VERIFICAR FECHA")),"SIN VALOR AVANCE")</f>
        <v>PROCESO</v>
      </c>
    </row>
    <row r="190" spans="1:17" ht="225.75" customHeight="1" x14ac:dyDescent="0.2">
      <c r="A190" s="894" t="s">
        <v>19</v>
      </c>
      <c r="B190" s="899" t="s">
        <v>16</v>
      </c>
      <c r="C190" s="1396" t="s">
        <v>1830</v>
      </c>
      <c r="D190" s="1396" t="s">
        <v>1806</v>
      </c>
      <c r="E190" s="1394" t="s">
        <v>1831</v>
      </c>
      <c r="F190" s="1394" t="s">
        <v>1808</v>
      </c>
      <c r="G190" s="907" t="s">
        <v>1832</v>
      </c>
      <c r="H190" s="907" t="s">
        <v>1832</v>
      </c>
      <c r="I190" s="893" t="s">
        <v>1833</v>
      </c>
      <c r="J190" s="895">
        <v>1</v>
      </c>
      <c r="K190" s="918">
        <v>42979</v>
      </c>
      <c r="L190" s="918">
        <v>43100</v>
      </c>
      <c r="M190" s="901">
        <f t="shared" si="6"/>
        <v>17.285714285714285</v>
      </c>
      <c r="N190" s="1031">
        <v>1</v>
      </c>
      <c r="O190" s="893" t="s">
        <v>1834</v>
      </c>
      <c r="P190" s="902">
        <f t="shared" si="5"/>
        <v>1</v>
      </c>
      <c r="Q190" s="803" t="str">
        <f>IF(ISNUMBER(P190),IF(P190=100%,"CUMPLIDA",IF(AND(ISNUMBER(L190),ISNUMBER(OCI!$P$6)), IF(L190&lt;OCI!$P$6,"INCUMPLIDA","PROCESO"), "VERIFICAR FECHA")),"SIN VALOR AVANCE")</f>
        <v>CUMPLIDA</v>
      </c>
    </row>
    <row r="191" spans="1:17" ht="270.75" customHeight="1" x14ac:dyDescent="0.2">
      <c r="A191" s="894" t="s">
        <v>19</v>
      </c>
      <c r="B191" s="899" t="s">
        <v>16</v>
      </c>
      <c r="C191" s="1396"/>
      <c r="D191" s="1396"/>
      <c r="E191" s="1394"/>
      <c r="F191" s="1394"/>
      <c r="G191" s="907" t="s">
        <v>1835</v>
      </c>
      <c r="H191" s="907" t="s">
        <v>1835</v>
      </c>
      <c r="I191" s="893" t="s">
        <v>1833</v>
      </c>
      <c r="J191" s="895">
        <v>1</v>
      </c>
      <c r="K191" s="918">
        <v>42979</v>
      </c>
      <c r="L191" s="918">
        <v>43100</v>
      </c>
      <c r="M191" s="901">
        <f t="shared" si="6"/>
        <v>17.285714285714285</v>
      </c>
      <c r="N191" s="1031">
        <v>1</v>
      </c>
      <c r="O191" s="893" t="s">
        <v>1836</v>
      </c>
      <c r="P191" s="902">
        <f t="shared" si="5"/>
        <v>1</v>
      </c>
      <c r="Q191" s="803" t="str">
        <f>IF(ISNUMBER(P191),IF(P191=100%,"CUMPLIDA",IF(AND(ISNUMBER(L191),ISNUMBER(OCI!$P$6)), IF(L191&lt;OCI!$P$6,"INCUMPLIDA","PROCESO"), "VERIFICAR FECHA")),"SIN VALOR AVANCE")</f>
        <v>CUMPLIDA</v>
      </c>
    </row>
    <row r="192" spans="1:17" ht="409.5" x14ac:dyDescent="0.2">
      <c r="A192" s="894" t="s">
        <v>19</v>
      </c>
      <c r="B192" s="899" t="s">
        <v>16</v>
      </c>
      <c r="C192" s="1396"/>
      <c r="D192" s="1396"/>
      <c r="E192" s="1394"/>
      <c r="F192" s="1394"/>
      <c r="G192" s="1421" t="s">
        <v>1809</v>
      </c>
      <c r="H192" s="912" t="s">
        <v>682</v>
      </c>
      <c r="I192" s="893" t="s">
        <v>683</v>
      </c>
      <c r="J192" s="895">
        <v>1</v>
      </c>
      <c r="K192" s="918">
        <v>45231</v>
      </c>
      <c r="L192" s="918">
        <v>45504</v>
      </c>
      <c r="M192" s="901">
        <f t="shared" si="6"/>
        <v>39</v>
      </c>
      <c r="N192" s="1031">
        <v>1</v>
      </c>
      <c r="O192" s="916" t="s">
        <v>1810</v>
      </c>
      <c r="P192" s="915">
        <f t="shared" si="5"/>
        <v>1</v>
      </c>
      <c r="Q192" s="803" t="str">
        <f>IF(ISNUMBER(P192),IF(P192=100%,"CUMPLIDA",IF(AND(ISNUMBER(L192),ISNUMBER(OCI!$P$6)), IF(L192&lt;OCI!$P$6,"INCUMPLIDA","PROCESO"), "VERIFICAR FECHA")),"SIN VALOR AVANCE")</f>
        <v>CUMPLIDA</v>
      </c>
    </row>
    <row r="193" spans="1:17" ht="405.75" x14ac:dyDescent="0.2">
      <c r="A193" s="894" t="s">
        <v>19</v>
      </c>
      <c r="B193" s="899" t="s">
        <v>16</v>
      </c>
      <c r="C193" s="1396"/>
      <c r="D193" s="1396"/>
      <c r="E193" s="1394"/>
      <c r="F193" s="1394"/>
      <c r="G193" s="1421"/>
      <c r="H193" s="912" t="s">
        <v>685</v>
      </c>
      <c r="I193" s="893" t="s">
        <v>686</v>
      </c>
      <c r="J193" s="895">
        <v>1</v>
      </c>
      <c r="K193" s="918">
        <v>45231</v>
      </c>
      <c r="L193" s="918">
        <v>45504</v>
      </c>
      <c r="M193" s="901">
        <f t="shared" si="6"/>
        <v>39</v>
      </c>
      <c r="N193" s="1031">
        <v>1</v>
      </c>
      <c r="O193" s="916" t="s">
        <v>1811</v>
      </c>
      <c r="P193" s="915">
        <f t="shared" si="5"/>
        <v>1</v>
      </c>
      <c r="Q193" s="803" t="str">
        <f>IF(ISNUMBER(P193),IF(P193=100%,"CUMPLIDA",IF(AND(ISNUMBER(L193),ISNUMBER(OCI!$P$6)), IF(L193&lt;OCI!$P$6,"INCUMPLIDA","PROCESO"), "VERIFICAR FECHA")),"SIN VALOR AVANCE")</f>
        <v>CUMPLIDA</v>
      </c>
    </row>
    <row r="194" spans="1:17" ht="225.75" x14ac:dyDescent="0.2">
      <c r="A194" s="894" t="s">
        <v>19</v>
      </c>
      <c r="B194" s="899" t="s">
        <v>16</v>
      </c>
      <c r="C194" s="1396"/>
      <c r="D194" s="1396"/>
      <c r="E194" s="1394"/>
      <c r="F194" s="1394"/>
      <c r="G194" s="891" t="s">
        <v>97</v>
      </c>
      <c r="H194" s="891" t="s">
        <v>98</v>
      </c>
      <c r="I194" s="893" t="s">
        <v>99</v>
      </c>
      <c r="J194" s="896">
        <v>1</v>
      </c>
      <c r="K194" s="903">
        <v>45323</v>
      </c>
      <c r="L194" s="903">
        <v>45747</v>
      </c>
      <c r="M194" s="901">
        <f t="shared" si="6"/>
        <v>60.571428571428569</v>
      </c>
      <c r="N194" s="1031">
        <v>0</v>
      </c>
      <c r="O194" s="916" t="s">
        <v>1812</v>
      </c>
      <c r="P194" s="915">
        <f t="shared" si="5"/>
        <v>0</v>
      </c>
      <c r="Q194" s="803" t="str">
        <f>IF(ISNUMBER(P194),IF(P194=100%,"CUMPLIDA",IF(AND(ISNUMBER(L194),ISNUMBER(OCI!$P$6)), IF(L194&lt;OCI!$P$6,"INCUMPLIDA","PROCESO"), "VERIFICAR FECHA")),"SIN VALOR AVANCE")</f>
        <v>PROCESO</v>
      </c>
    </row>
    <row r="195" spans="1:17" ht="150.75" x14ac:dyDescent="0.2">
      <c r="A195" s="894" t="s">
        <v>19</v>
      </c>
      <c r="B195" s="899" t="s">
        <v>16</v>
      </c>
      <c r="C195" s="1396"/>
      <c r="D195" s="1396"/>
      <c r="E195" s="1394"/>
      <c r="F195" s="1394"/>
      <c r="G195" s="891" t="s">
        <v>101</v>
      </c>
      <c r="H195" s="891" t="s">
        <v>101</v>
      </c>
      <c r="I195" s="893" t="s">
        <v>102</v>
      </c>
      <c r="J195" s="896">
        <v>1</v>
      </c>
      <c r="K195" s="903">
        <v>45323</v>
      </c>
      <c r="L195" s="903">
        <v>45747</v>
      </c>
      <c r="M195" s="901">
        <f t="shared" si="6"/>
        <v>60.571428571428569</v>
      </c>
      <c r="N195" s="1031">
        <v>0</v>
      </c>
      <c r="O195" s="916" t="s">
        <v>1822</v>
      </c>
      <c r="P195" s="915">
        <f t="shared" si="5"/>
        <v>0</v>
      </c>
      <c r="Q195" s="803" t="str">
        <f>IF(ISNUMBER(P195),IF(P195=100%,"CUMPLIDA",IF(AND(ISNUMBER(L195),ISNUMBER(OCI!$P$6)), IF(L195&lt;OCI!$P$6,"INCUMPLIDA","PROCESO"), "VERIFICAR FECHA")),"SIN VALOR AVANCE")</f>
        <v>PROCESO</v>
      </c>
    </row>
    <row r="196" spans="1:17" ht="150.75" x14ac:dyDescent="0.2">
      <c r="A196" s="894" t="s">
        <v>19</v>
      </c>
      <c r="B196" s="899" t="s">
        <v>16</v>
      </c>
      <c r="C196" s="1396"/>
      <c r="D196" s="1396"/>
      <c r="E196" s="1394"/>
      <c r="F196" s="1394"/>
      <c r="G196" s="891" t="s">
        <v>237</v>
      </c>
      <c r="H196" s="891" t="s">
        <v>238</v>
      </c>
      <c r="I196" s="893" t="s">
        <v>239</v>
      </c>
      <c r="J196" s="896">
        <v>1</v>
      </c>
      <c r="K196" s="903">
        <v>45231</v>
      </c>
      <c r="L196" s="903">
        <v>45747</v>
      </c>
      <c r="M196" s="901">
        <f t="shared" si="6"/>
        <v>73.714285714285708</v>
      </c>
      <c r="N196" s="1031">
        <v>0</v>
      </c>
      <c r="O196" s="916" t="s">
        <v>1822</v>
      </c>
      <c r="P196" s="915">
        <f t="shared" si="5"/>
        <v>0</v>
      </c>
      <c r="Q196" s="803" t="str">
        <f>IF(ISNUMBER(P196),IF(P196=100%,"CUMPLIDA",IF(AND(ISNUMBER(L196),ISNUMBER(OCI!$P$6)), IF(L196&lt;OCI!$P$6,"INCUMPLIDA","PROCESO"), "VERIFICAR FECHA")),"SIN VALOR AVANCE")</f>
        <v>PROCESO</v>
      </c>
    </row>
    <row r="197" spans="1:17" ht="225.75" x14ac:dyDescent="0.2">
      <c r="A197" s="894" t="s">
        <v>19</v>
      </c>
      <c r="B197" s="899" t="s">
        <v>16</v>
      </c>
      <c r="C197" s="1396"/>
      <c r="D197" s="1396"/>
      <c r="E197" s="1394"/>
      <c r="F197" s="1394"/>
      <c r="G197" s="891" t="s">
        <v>104</v>
      </c>
      <c r="H197" s="891" t="s">
        <v>104</v>
      </c>
      <c r="I197" s="893" t="s">
        <v>105</v>
      </c>
      <c r="J197" s="896">
        <v>1</v>
      </c>
      <c r="K197" s="903">
        <v>45323</v>
      </c>
      <c r="L197" s="903">
        <v>45747</v>
      </c>
      <c r="M197" s="901">
        <f t="shared" si="6"/>
        <v>60.571428571428569</v>
      </c>
      <c r="N197" s="1031">
        <v>0</v>
      </c>
      <c r="O197" s="916" t="s">
        <v>1812</v>
      </c>
      <c r="P197" s="915">
        <f t="shared" si="5"/>
        <v>0</v>
      </c>
      <c r="Q197" s="803" t="str">
        <f>IF(ISNUMBER(P197),IF(P197=100%,"CUMPLIDA",IF(AND(ISNUMBER(L197),ISNUMBER(OCI!$P$6)), IF(L197&lt;OCI!$P$6,"INCUMPLIDA","PROCESO"), "VERIFICAR FECHA")),"SIN VALOR AVANCE")</f>
        <v>PROCESO</v>
      </c>
    </row>
    <row r="198" spans="1:17" ht="150.75" x14ac:dyDescent="0.2">
      <c r="A198" s="894" t="s">
        <v>19</v>
      </c>
      <c r="B198" s="899" t="s">
        <v>16</v>
      </c>
      <c r="C198" s="1396"/>
      <c r="D198" s="1396"/>
      <c r="E198" s="1394"/>
      <c r="F198" s="1394"/>
      <c r="G198" s="891" t="s">
        <v>106</v>
      </c>
      <c r="H198" s="891" t="s">
        <v>106</v>
      </c>
      <c r="I198" s="893" t="s">
        <v>107</v>
      </c>
      <c r="J198" s="896">
        <v>1</v>
      </c>
      <c r="K198" s="903">
        <v>45231</v>
      </c>
      <c r="L198" s="903">
        <v>45747</v>
      </c>
      <c r="M198" s="901">
        <f t="shared" si="6"/>
        <v>73.714285714285708</v>
      </c>
      <c r="N198" s="1031">
        <v>0</v>
      </c>
      <c r="O198" s="916" t="s">
        <v>1822</v>
      </c>
      <c r="P198" s="915">
        <f t="shared" si="5"/>
        <v>0</v>
      </c>
      <c r="Q198" s="803" t="str">
        <f>IF(ISNUMBER(P198),IF(P198=100%,"CUMPLIDA",IF(AND(ISNUMBER(L198),ISNUMBER(OCI!$P$6)), IF(L198&lt;OCI!$P$6,"INCUMPLIDA","PROCESO"), "VERIFICAR FECHA")),"SIN VALOR AVANCE")</f>
        <v>PROCESO</v>
      </c>
    </row>
    <row r="199" spans="1:17" ht="360.75" x14ac:dyDescent="0.2">
      <c r="A199" s="894" t="s">
        <v>19</v>
      </c>
      <c r="B199" s="899" t="s">
        <v>16</v>
      </c>
      <c r="C199" s="1396"/>
      <c r="D199" s="1396"/>
      <c r="E199" s="1394"/>
      <c r="F199" s="1394"/>
      <c r="G199" s="891" t="s">
        <v>108</v>
      </c>
      <c r="H199" s="891" t="s">
        <v>108</v>
      </c>
      <c r="I199" s="893" t="s">
        <v>109</v>
      </c>
      <c r="J199" s="896">
        <v>1</v>
      </c>
      <c r="K199" s="903">
        <v>45231</v>
      </c>
      <c r="L199" s="903">
        <v>45808</v>
      </c>
      <c r="M199" s="901">
        <f t="shared" si="6"/>
        <v>82.428571428571431</v>
      </c>
      <c r="N199" s="1031">
        <v>0</v>
      </c>
      <c r="O199" s="916" t="s">
        <v>1814</v>
      </c>
      <c r="P199" s="915">
        <f t="shared" si="5"/>
        <v>0</v>
      </c>
      <c r="Q199" s="803" t="str">
        <f>IF(ISNUMBER(P199),IF(P199=100%,"CUMPLIDA",IF(AND(ISNUMBER(L199),ISNUMBER(OCI!$P$6)), IF(L199&lt;OCI!$P$6,"INCUMPLIDA","PROCESO"), "VERIFICAR FECHA")),"SIN VALOR AVANCE")</f>
        <v>PROCESO</v>
      </c>
    </row>
    <row r="200" spans="1:17" ht="240.75" x14ac:dyDescent="0.2">
      <c r="A200" s="894" t="s">
        <v>19</v>
      </c>
      <c r="B200" s="899" t="s">
        <v>16</v>
      </c>
      <c r="C200" s="1396"/>
      <c r="D200" s="1396"/>
      <c r="E200" s="1394"/>
      <c r="F200" s="1394"/>
      <c r="G200" s="891" t="s">
        <v>110</v>
      </c>
      <c r="H200" s="891" t="s">
        <v>111</v>
      </c>
      <c r="I200" s="893" t="s">
        <v>112</v>
      </c>
      <c r="J200" s="896">
        <v>7</v>
      </c>
      <c r="K200" s="903">
        <v>46024</v>
      </c>
      <c r="L200" s="903">
        <v>46660</v>
      </c>
      <c r="M200" s="901">
        <f t="shared" si="6"/>
        <v>90.857142857142861</v>
      </c>
      <c r="N200" s="1031">
        <v>0</v>
      </c>
      <c r="O200" s="916" t="s">
        <v>1815</v>
      </c>
      <c r="P200" s="915">
        <f t="shared" si="5"/>
        <v>0</v>
      </c>
      <c r="Q200" s="803" t="str">
        <f>IF(ISNUMBER(P200),IF(P200=100%,"CUMPLIDA",IF(AND(ISNUMBER(L200),ISNUMBER(OCI!$P$6)), IF(L200&lt;OCI!$P$6,"INCUMPLIDA","PROCESO"), "VERIFICAR FECHA")),"SIN VALOR AVANCE")</f>
        <v>PROCESO</v>
      </c>
    </row>
    <row r="201" spans="1:17" ht="225.75" x14ac:dyDescent="0.2">
      <c r="A201" s="894" t="s">
        <v>19</v>
      </c>
      <c r="B201" s="899" t="s">
        <v>16</v>
      </c>
      <c r="C201" s="1396"/>
      <c r="D201" s="1396"/>
      <c r="E201" s="1394"/>
      <c r="F201" s="1394"/>
      <c r="G201" s="891" t="s">
        <v>114</v>
      </c>
      <c r="H201" s="891" t="s">
        <v>115</v>
      </c>
      <c r="I201" s="893" t="s">
        <v>116</v>
      </c>
      <c r="J201" s="896">
        <v>1</v>
      </c>
      <c r="K201" s="903">
        <v>46024</v>
      </c>
      <c r="L201" s="903">
        <v>46660</v>
      </c>
      <c r="M201" s="901">
        <f t="shared" si="6"/>
        <v>90.857142857142861</v>
      </c>
      <c r="N201" s="1031">
        <v>0</v>
      </c>
      <c r="O201" s="916" t="s">
        <v>1812</v>
      </c>
      <c r="P201" s="915">
        <f t="shared" si="5"/>
        <v>0</v>
      </c>
      <c r="Q201" s="803" t="str">
        <f>IF(ISNUMBER(P201),IF(P201=100%,"CUMPLIDA",IF(AND(ISNUMBER(L201),ISNUMBER(OCI!$P$6)), IF(L201&lt;OCI!$P$6,"INCUMPLIDA","PROCESO"), "VERIFICAR FECHA")),"SIN VALOR AVANCE")</f>
        <v>PROCESO</v>
      </c>
    </row>
    <row r="202" spans="1:17" ht="270.75" customHeight="1" x14ac:dyDescent="0.2">
      <c r="A202" s="894" t="s">
        <v>19</v>
      </c>
      <c r="B202" s="899" t="s">
        <v>16</v>
      </c>
      <c r="C202" s="1396"/>
      <c r="D202" s="1396"/>
      <c r="E202" s="1394"/>
      <c r="F202" s="1394"/>
      <c r="G202" s="891" t="s">
        <v>117</v>
      </c>
      <c r="H202" s="891" t="s">
        <v>118</v>
      </c>
      <c r="I202" s="893" t="s">
        <v>119</v>
      </c>
      <c r="J202" s="896">
        <v>2</v>
      </c>
      <c r="K202" s="903">
        <v>46024</v>
      </c>
      <c r="L202" s="903">
        <v>46660</v>
      </c>
      <c r="M202" s="901">
        <f t="shared" si="6"/>
        <v>90.857142857142861</v>
      </c>
      <c r="N202" s="1031">
        <v>0</v>
      </c>
      <c r="O202" s="916" t="s">
        <v>1816</v>
      </c>
      <c r="P202" s="915">
        <f t="shared" si="5"/>
        <v>0</v>
      </c>
      <c r="Q202" s="803" t="str">
        <f>IF(ISNUMBER(P202),IF(P202=100%,"CUMPLIDA",IF(AND(ISNUMBER(L202),ISNUMBER(OCI!$P$6)), IF(L202&lt;OCI!$P$6,"INCUMPLIDA","PROCESO"), "VERIFICAR FECHA")),"SIN VALOR AVANCE")</f>
        <v>PROCESO</v>
      </c>
    </row>
    <row r="203" spans="1:17" ht="409.5" x14ac:dyDescent="0.2">
      <c r="A203" s="894" t="s">
        <v>19</v>
      </c>
      <c r="B203" s="899" t="s">
        <v>16</v>
      </c>
      <c r="C203" s="1393" t="s">
        <v>1837</v>
      </c>
      <c r="D203" s="1393" t="s">
        <v>1838</v>
      </c>
      <c r="E203" s="1394" t="s">
        <v>1839</v>
      </c>
      <c r="F203" s="1394" t="s">
        <v>1840</v>
      </c>
      <c r="G203" s="907" t="s">
        <v>1841</v>
      </c>
      <c r="H203" s="891" t="s">
        <v>1842</v>
      </c>
      <c r="I203" s="908" t="s">
        <v>1843</v>
      </c>
      <c r="J203" s="895">
        <v>1</v>
      </c>
      <c r="K203" s="918">
        <v>42614</v>
      </c>
      <c r="L203" s="918">
        <v>42825</v>
      </c>
      <c r="M203" s="901">
        <f t="shared" si="6"/>
        <v>30.142857142857142</v>
      </c>
      <c r="N203" s="1031">
        <v>1</v>
      </c>
      <c r="O203" s="893" t="s">
        <v>1844</v>
      </c>
      <c r="P203" s="902">
        <f t="shared" ref="P203:P266" si="7">N203/J203</f>
        <v>1</v>
      </c>
      <c r="Q203" s="803" t="str">
        <f>IF(ISNUMBER(P203),IF(P203=100%,"CUMPLIDA",IF(AND(ISNUMBER(L203),ISNUMBER(OCI!$P$6)), IF(L203&lt;OCI!$P$6,"INCUMPLIDA","PROCESO"), "VERIFICAR FECHA")),"SIN VALOR AVANCE")</f>
        <v>CUMPLIDA</v>
      </c>
    </row>
    <row r="204" spans="1:17" ht="409.5" x14ac:dyDescent="0.2">
      <c r="A204" s="894" t="s">
        <v>19</v>
      </c>
      <c r="B204" s="899" t="s">
        <v>16</v>
      </c>
      <c r="C204" s="1393"/>
      <c r="D204" s="1393"/>
      <c r="E204" s="1394"/>
      <c r="F204" s="1394"/>
      <c r="G204" s="1422" t="s">
        <v>1845</v>
      </c>
      <c r="H204" s="912" t="s">
        <v>682</v>
      </c>
      <c r="I204" s="893" t="s">
        <v>683</v>
      </c>
      <c r="J204" s="895">
        <v>1</v>
      </c>
      <c r="K204" s="918">
        <v>45231</v>
      </c>
      <c r="L204" s="918">
        <v>45504</v>
      </c>
      <c r="M204" s="901">
        <f t="shared" si="6"/>
        <v>39</v>
      </c>
      <c r="N204" s="1031">
        <v>1</v>
      </c>
      <c r="O204" s="916" t="s">
        <v>1810</v>
      </c>
      <c r="P204" s="915">
        <f t="shared" si="7"/>
        <v>1</v>
      </c>
      <c r="Q204" s="803" t="str">
        <f>IF(ISNUMBER(P204),IF(P204=100%,"CUMPLIDA",IF(AND(ISNUMBER(L204),ISNUMBER(OCI!$P$6)), IF(L204&lt;OCI!$P$6,"INCUMPLIDA","PROCESO"), "VERIFICAR FECHA")),"SIN VALOR AVANCE")</f>
        <v>CUMPLIDA</v>
      </c>
    </row>
    <row r="205" spans="1:17" ht="375.75" x14ac:dyDescent="0.2">
      <c r="A205" s="894" t="s">
        <v>19</v>
      </c>
      <c r="B205" s="899" t="s">
        <v>16</v>
      </c>
      <c r="C205" s="1393"/>
      <c r="D205" s="1393"/>
      <c r="E205" s="1394"/>
      <c r="F205" s="1394"/>
      <c r="G205" s="1422"/>
      <c r="H205" s="912" t="s">
        <v>685</v>
      </c>
      <c r="I205" s="893" t="s">
        <v>686</v>
      </c>
      <c r="J205" s="895">
        <v>1</v>
      </c>
      <c r="K205" s="918">
        <v>45231</v>
      </c>
      <c r="L205" s="918">
        <v>45504</v>
      </c>
      <c r="M205" s="901">
        <f t="shared" si="6"/>
        <v>39</v>
      </c>
      <c r="N205" s="1031">
        <v>1</v>
      </c>
      <c r="O205" s="916" t="s">
        <v>1846</v>
      </c>
      <c r="P205" s="915">
        <f t="shared" si="7"/>
        <v>1</v>
      </c>
      <c r="Q205" s="803" t="str">
        <f>IF(ISNUMBER(P205),IF(P205=100%,"CUMPLIDA",IF(AND(ISNUMBER(L205),ISNUMBER(OCI!$P$6)), IF(L205&lt;OCI!$P$6,"INCUMPLIDA","PROCESO"), "VERIFICAR FECHA")),"SIN VALOR AVANCE")</f>
        <v>CUMPLIDA</v>
      </c>
    </row>
    <row r="206" spans="1:17" ht="270.75" x14ac:dyDescent="0.2">
      <c r="A206" s="894" t="s">
        <v>19</v>
      </c>
      <c r="B206" s="899" t="s">
        <v>16</v>
      </c>
      <c r="C206" s="1393"/>
      <c r="D206" s="1393"/>
      <c r="E206" s="1394"/>
      <c r="F206" s="1394"/>
      <c r="G206" s="891" t="s">
        <v>97</v>
      </c>
      <c r="H206" s="891" t="s">
        <v>98</v>
      </c>
      <c r="I206" s="893" t="s">
        <v>99</v>
      </c>
      <c r="J206" s="896">
        <v>1</v>
      </c>
      <c r="K206" s="903">
        <v>45323</v>
      </c>
      <c r="L206" s="903">
        <v>45747</v>
      </c>
      <c r="M206" s="901">
        <f t="shared" si="6"/>
        <v>60.571428571428569</v>
      </c>
      <c r="N206" s="1031">
        <v>0</v>
      </c>
      <c r="O206" s="916" t="s">
        <v>1847</v>
      </c>
      <c r="P206" s="915">
        <f t="shared" si="7"/>
        <v>0</v>
      </c>
      <c r="Q206" s="803" t="str">
        <f>IF(ISNUMBER(P206),IF(P206=100%,"CUMPLIDA",IF(AND(ISNUMBER(L206),ISNUMBER(OCI!$P$6)), IF(L206&lt;OCI!$P$6,"INCUMPLIDA","PROCESO"), "VERIFICAR FECHA")),"SIN VALOR AVANCE")</f>
        <v>PROCESO</v>
      </c>
    </row>
    <row r="207" spans="1:17" ht="135.75" x14ac:dyDescent="0.2">
      <c r="A207" s="894" t="s">
        <v>19</v>
      </c>
      <c r="B207" s="899" t="s">
        <v>16</v>
      </c>
      <c r="C207" s="1393"/>
      <c r="D207" s="1393"/>
      <c r="E207" s="1394"/>
      <c r="F207" s="1394"/>
      <c r="G207" s="891" t="s">
        <v>101</v>
      </c>
      <c r="H207" s="891" t="s">
        <v>101</v>
      </c>
      <c r="I207" s="893" t="s">
        <v>102</v>
      </c>
      <c r="J207" s="896">
        <v>1</v>
      </c>
      <c r="K207" s="903">
        <v>45323</v>
      </c>
      <c r="L207" s="903">
        <v>45747</v>
      </c>
      <c r="M207" s="901">
        <f t="shared" si="6"/>
        <v>60.571428571428569</v>
      </c>
      <c r="N207" s="1031">
        <v>0</v>
      </c>
      <c r="O207" s="916" t="s">
        <v>1848</v>
      </c>
      <c r="P207" s="915">
        <f t="shared" si="7"/>
        <v>0</v>
      </c>
      <c r="Q207" s="803" t="str">
        <f>IF(ISNUMBER(P207),IF(P207=100%,"CUMPLIDA",IF(AND(ISNUMBER(L207),ISNUMBER(OCI!$P$6)), IF(L207&lt;OCI!$P$6,"INCUMPLIDA","PROCESO"), "VERIFICAR FECHA")),"SIN VALOR AVANCE")</f>
        <v>PROCESO</v>
      </c>
    </row>
    <row r="208" spans="1:17" ht="135.75" x14ac:dyDescent="0.2">
      <c r="A208" s="894" t="s">
        <v>19</v>
      </c>
      <c r="B208" s="899" t="s">
        <v>16</v>
      </c>
      <c r="C208" s="1393"/>
      <c r="D208" s="1393"/>
      <c r="E208" s="1394"/>
      <c r="F208" s="1394"/>
      <c r="G208" s="891" t="s">
        <v>237</v>
      </c>
      <c r="H208" s="891" t="s">
        <v>238</v>
      </c>
      <c r="I208" s="893" t="s">
        <v>239</v>
      </c>
      <c r="J208" s="896">
        <v>1</v>
      </c>
      <c r="K208" s="903">
        <v>45231</v>
      </c>
      <c r="L208" s="903">
        <v>45747</v>
      </c>
      <c r="M208" s="901">
        <f t="shared" si="6"/>
        <v>73.714285714285708</v>
      </c>
      <c r="N208" s="1031">
        <v>0</v>
      </c>
      <c r="O208" s="916" t="s">
        <v>1848</v>
      </c>
      <c r="P208" s="915">
        <f t="shared" si="7"/>
        <v>0</v>
      </c>
      <c r="Q208" s="803" t="str">
        <f>IF(ISNUMBER(P208),IF(P208=100%,"CUMPLIDA",IF(AND(ISNUMBER(L208),ISNUMBER(OCI!$P$6)), IF(L208&lt;OCI!$P$6,"INCUMPLIDA","PROCESO"), "VERIFICAR FECHA")),"SIN VALOR AVANCE")</f>
        <v>PROCESO</v>
      </c>
    </row>
    <row r="209" spans="1:17" ht="270.75" x14ac:dyDescent="0.2">
      <c r="A209" s="894" t="s">
        <v>19</v>
      </c>
      <c r="B209" s="899" t="s">
        <v>16</v>
      </c>
      <c r="C209" s="1393"/>
      <c r="D209" s="1393"/>
      <c r="E209" s="1394"/>
      <c r="F209" s="1394"/>
      <c r="G209" s="891" t="s">
        <v>104</v>
      </c>
      <c r="H209" s="891" t="s">
        <v>104</v>
      </c>
      <c r="I209" s="893" t="s">
        <v>105</v>
      </c>
      <c r="J209" s="896">
        <v>1</v>
      </c>
      <c r="K209" s="903">
        <v>45323</v>
      </c>
      <c r="L209" s="903">
        <v>45747</v>
      </c>
      <c r="M209" s="901">
        <f t="shared" si="6"/>
        <v>60.571428571428569</v>
      </c>
      <c r="N209" s="1031">
        <v>0</v>
      </c>
      <c r="O209" s="916" t="s">
        <v>1847</v>
      </c>
      <c r="P209" s="915">
        <f t="shared" si="7"/>
        <v>0</v>
      </c>
      <c r="Q209" s="803" t="str">
        <f>IF(ISNUMBER(P209),IF(P209=100%,"CUMPLIDA",IF(AND(ISNUMBER(L209),ISNUMBER(OCI!$P$6)), IF(L209&lt;OCI!$P$6,"INCUMPLIDA","PROCESO"), "VERIFICAR FECHA")),"SIN VALOR AVANCE")</f>
        <v>PROCESO</v>
      </c>
    </row>
    <row r="210" spans="1:17" ht="135.75" x14ac:dyDescent="0.2">
      <c r="A210" s="894" t="s">
        <v>19</v>
      </c>
      <c r="B210" s="899" t="s">
        <v>16</v>
      </c>
      <c r="C210" s="1393"/>
      <c r="D210" s="1393"/>
      <c r="E210" s="1394"/>
      <c r="F210" s="1394"/>
      <c r="G210" s="891" t="s">
        <v>106</v>
      </c>
      <c r="H210" s="891" t="s">
        <v>106</v>
      </c>
      <c r="I210" s="893" t="s">
        <v>107</v>
      </c>
      <c r="J210" s="896">
        <v>1</v>
      </c>
      <c r="K210" s="903">
        <v>45231</v>
      </c>
      <c r="L210" s="903">
        <v>45747</v>
      </c>
      <c r="M210" s="901">
        <f t="shared" si="6"/>
        <v>73.714285714285708</v>
      </c>
      <c r="N210" s="1031">
        <v>0</v>
      </c>
      <c r="O210" s="916" t="s">
        <v>1848</v>
      </c>
      <c r="P210" s="915">
        <f t="shared" si="7"/>
        <v>0</v>
      </c>
      <c r="Q210" s="803" t="str">
        <f>IF(ISNUMBER(P210),IF(P210=100%,"CUMPLIDA",IF(AND(ISNUMBER(L210),ISNUMBER(OCI!$P$6)), IF(L210&lt;OCI!$P$6,"INCUMPLIDA","PROCESO"), "VERIFICAR FECHA")),"SIN VALOR AVANCE")</f>
        <v>PROCESO</v>
      </c>
    </row>
    <row r="211" spans="1:17" ht="375.75" x14ac:dyDescent="0.2">
      <c r="A211" s="894" t="s">
        <v>19</v>
      </c>
      <c r="B211" s="899" t="s">
        <v>16</v>
      </c>
      <c r="C211" s="1393"/>
      <c r="D211" s="1393"/>
      <c r="E211" s="1394"/>
      <c r="F211" s="1394"/>
      <c r="G211" s="891" t="s">
        <v>108</v>
      </c>
      <c r="H211" s="891" t="s">
        <v>108</v>
      </c>
      <c r="I211" s="893" t="s">
        <v>109</v>
      </c>
      <c r="J211" s="896">
        <v>1</v>
      </c>
      <c r="K211" s="903">
        <v>45231</v>
      </c>
      <c r="L211" s="903">
        <v>45808</v>
      </c>
      <c r="M211" s="901">
        <f t="shared" si="6"/>
        <v>82.428571428571431</v>
      </c>
      <c r="N211" s="1031">
        <v>0</v>
      </c>
      <c r="O211" s="916" t="s">
        <v>1846</v>
      </c>
      <c r="P211" s="915">
        <f t="shared" si="7"/>
        <v>0</v>
      </c>
      <c r="Q211" s="803" t="str">
        <f>IF(ISNUMBER(P211),IF(P211=100%,"CUMPLIDA",IF(AND(ISNUMBER(L211),ISNUMBER(OCI!$P$6)), IF(L211&lt;OCI!$P$6,"INCUMPLIDA","PROCESO"), "VERIFICAR FECHA")),"SIN VALOR AVANCE")</f>
        <v>PROCESO</v>
      </c>
    </row>
    <row r="212" spans="1:17" ht="135.75" x14ac:dyDescent="0.2">
      <c r="A212" s="894" t="s">
        <v>19</v>
      </c>
      <c r="B212" s="899" t="s">
        <v>16</v>
      </c>
      <c r="C212" s="1393"/>
      <c r="D212" s="1393"/>
      <c r="E212" s="1394"/>
      <c r="F212" s="1394"/>
      <c r="G212" s="891" t="s">
        <v>110</v>
      </c>
      <c r="H212" s="891" t="s">
        <v>111</v>
      </c>
      <c r="I212" s="893" t="s">
        <v>112</v>
      </c>
      <c r="J212" s="896">
        <v>8</v>
      </c>
      <c r="K212" s="903">
        <v>45809</v>
      </c>
      <c r="L212" s="903">
        <v>46568</v>
      </c>
      <c r="M212" s="901">
        <f t="shared" si="6"/>
        <v>108.42857142857143</v>
      </c>
      <c r="N212" s="1031">
        <v>0</v>
      </c>
      <c r="O212" s="916" t="s">
        <v>1848</v>
      </c>
      <c r="P212" s="915">
        <f t="shared" si="7"/>
        <v>0</v>
      </c>
      <c r="Q212" s="803" t="str">
        <f>IF(ISNUMBER(P212),IF(P212=100%,"CUMPLIDA",IF(AND(ISNUMBER(L212),ISNUMBER(OCI!$P$6)), IF(L212&lt;OCI!$P$6,"INCUMPLIDA","PROCESO"), "VERIFICAR FECHA")),"SIN VALOR AVANCE")</f>
        <v>PROCESO</v>
      </c>
    </row>
    <row r="213" spans="1:17" ht="165.75" customHeight="1" x14ac:dyDescent="0.2">
      <c r="A213" s="894" t="s">
        <v>19</v>
      </c>
      <c r="B213" s="899" t="s">
        <v>16</v>
      </c>
      <c r="C213" s="1393"/>
      <c r="D213" s="1393"/>
      <c r="E213" s="1394"/>
      <c r="F213" s="1394"/>
      <c r="G213" s="891" t="s">
        <v>114</v>
      </c>
      <c r="H213" s="891" t="s">
        <v>115</v>
      </c>
      <c r="I213" s="893" t="s">
        <v>116</v>
      </c>
      <c r="J213" s="896">
        <v>1</v>
      </c>
      <c r="K213" s="903">
        <v>45809</v>
      </c>
      <c r="L213" s="903">
        <v>46568</v>
      </c>
      <c r="M213" s="901">
        <f t="shared" si="6"/>
        <v>108.42857142857143</v>
      </c>
      <c r="N213" s="1031">
        <v>0</v>
      </c>
      <c r="O213" s="916" t="s">
        <v>1847</v>
      </c>
      <c r="P213" s="915">
        <f t="shared" si="7"/>
        <v>0</v>
      </c>
      <c r="Q213" s="803" t="str">
        <f>IF(ISNUMBER(P213),IF(P213=100%,"CUMPLIDA",IF(AND(ISNUMBER(L213),ISNUMBER(OCI!$P$6)), IF(L213&lt;OCI!$P$6,"INCUMPLIDA","PROCESO"), "VERIFICAR FECHA")),"SIN VALOR AVANCE")</f>
        <v>PROCESO</v>
      </c>
    </row>
    <row r="214" spans="1:17" ht="375.75" x14ac:dyDescent="0.2">
      <c r="A214" s="894" t="s">
        <v>19</v>
      </c>
      <c r="B214" s="899" t="s">
        <v>16</v>
      </c>
      <c r="C214" s="1393"/>
      <c r="D214" s="1393"/>
      <c r="E214" s="1394"/>
      <c r="F214" s="1394"/>
      <c r="G214" s="891" t="s">
        <v>117</v>
      </c>
      <c r="H214" s="891" t="s">
        <v>118</v>
      </c>
      <c r="I214" s="893" t="s">
        <v>119</v>
      </c>
      <c r="J214" s="896">
        <v>2</v>
      </c>
      <c r="K214" s="903">
        <v>45809</v>
      </c>
      <c r="L214" s="903">
        <v>46568</v>
      </c>
      <c r="M214" s="901">
        <f t="shared" ref="M214:M277" si="8">(L214-K214)/7</f>
        <v>108.42857142857143</v>
      </c>
      <c r="N214" s="1031">
        <v>0</v>
      </c>
      <c r="O214" s="916" t="s">
        <v>1846</v>
      </c>
      <c r="P214" s="915">
        <f t="shared" si="7"/>
        <v>0</v>
      </c>
      <c r="Q214" s="803" t="str">
        <f>IF(ISNUMBER(P214),IF(P214=100%,"CUMPLIDA",IF(AND(ISNUMBER(L214),ISNUMBER(OCI!$P$6)), IF(L214&lt;OCI!$P$6,"INCUMPLIDA","PROCESO"), "VERIFICAR FECHA")),"SIN VALOR AVANCE")</f>
        <v>PROCESO</v>
      </c>
    </row>
    <row r="215" spans="1:17" ht="150.75" x14ac:dyDescent="0.2">
      <c r="A215" s="894" t="s">
        <v>19</v>
      </c>
      <c r="B215" s="899" t="s">
        <v>16</v>
      </c>
      <c r="C215" s="1393"/>
      <c r="D215" s="1393"/>
      <c r="E215" s="1394"/>
      <c r="F215" s="1394"/>
      <c r="G215" s="907" t="s">
        <v>1849</v>
      </c>
      <c r="H215" s="907" t="s">
        <v>1849</v>
      </c>
      <c r="I215" s="908" t="s">
        <v>1850</v>
      </c>
      <c r="J215" s="895">
        <v>1</v>
      </c>
      <c r="K215" s="918">
        <v>42795</v>
      </c>
      <c r="L215" s="918">
        <v>42855</v>
      </c>
      <c r="M215" s="901">
        <f t="shared" si="8"/>
        <v>8.5714285714285712</v>
      </c>
      <c r="N215" s="1031">
        <v>1</v>
      </c>
      <c r="O215" s="893" t="s">
        <v>1851</v>
      </c>
      <c r="P215" s="902">
        <f t="shared" si="7"/>
        <v>1</v>
      </c>
      <c r="Q215" s="803" t="str">
        <f>IF(ISNUMBER(P215),IF(P215=100%,"CUMPLIDA",IF(AND(ISNUMBER(L215),ISNUMBER(OCI!$P$6)), IF(L215&lt;OCI!$P$6,"INCUMPLIDA","PROCESO"), "VERIFICAR FECHA")),"SIN VALOR AVANCE")</f>
        <v>CUMPLIDA</v>
      </c>
    </row>
    <row r="216" spans="1:17" ht="165.75" x14ac:dyDescent="0.2">
      <c r="A216" s="894" t="s">
        <v>19</v>
      </c>
      <c r="B216" s="899" t="s">
        <v>16</v>
      </c>
      <c r="C216" s="1393"/>
      <c r="D216" s="1393"/>
      <c r="E216" s="1394"/>
      <c r="F216" s="1394"/>
      <c r="G216" s="907" t="s">
        <v>1852</v>
      </c>
      <c r="H216" s="907" t="s">
        <v>1852</v>
      </c>
      <c r="I216" s="908" t="s">
        <v>1853</v>
      </c>
      <c r="J216" s="895">
        <v>1</v>
      </c>
      <c r="K216" s="918">
        <v>42855</v>
      </c>
      <c r="L216" s="918">
        <v>42916</v>
      </c>
      <c r="M216" s="901">
        <f t="shared" si="8"/>
        <v>8.7142857142857135</v>
      </c>
      <c r="N216" s="1031">
        <v>1</v>
      </c>
      <c r="O216" s="893" t="s">
        <v>1854</v>
      </c>
      <c r="P216" s="902">
        <f t="shared" si="7"/>
        <v>1</v>
      </c>
      <c r="Q216" s="803" t="str">
        <f>IF(ISNUMBER(P216),IF(P216=100%,"CUMPLIDA",IF(AND(ISNUMBER(L216),ISNUMBER(OCI!$P$6)), IF(L216&lt;OCI!$P$6,"INCUMPLIDA","PROCESO"), "VERIFICAR FECHA")),"SIN VALOR AVANCE")</f>
        <v>CUMPLIDA</v>
      </c>
    </row>
    <row r="217" spans="1:17" ht="409.5" x14ac:dyDescent="0.2">
      <c r="A217" s="894" t="s">
        <v>19</v>
      </c>
      <c r="B217" s="899" t="s">
        <v>16</v>
      </c>
      <c r="C217" s="1393" t="s">
        <v>1855</v>
      </c>
      <c r="D217" s="1393" t="s">
        <v>1856</v>
      </c>
      <c r="E217" s="1394" t="s">
        <v>1857</v>
      </c>
      <c r="F217" s="1394" t="s">
        <v>1858</v>
      </c>
      <c r="G217" s="1421" t="s">
        <v>800</v>
      </c>
      <c r="H217" s="912" t="s">
        <v>682</v>
      </c>
      <c r="I217" s="893" t="s">
        <v>683</v>
      </c>
      <c r="J217" s="895">
        <v>1</v>
      </c>
      <c r="K217" s="918">
        <v>45231</v>
      </c>
      <c r="L217" s="918">
        <v>45504</v>
      </c>
      <c r="M217" s="901">
        <f t="shared" si="8"/>
        <v>39</v>
      </c>
      <c r="N217" s="1031">
        <v>1</v>
      </c>
      <c r="O217" s="916" t="s">
        <v>1810</v>
      </c>
      <c r="P217" s="915">
        <f t="shared" si="7"/>
        <v>1</v>
      </c>
      <c r="Q217" s="803" t="str">
        <f>IF(ISNUMBER(P217),IF(P217=100%,"CUMPLIDA",IF(AND(ISNUMBER(L217),ISNUMBER(OCI!$P$6)), IF(L217&lt;OCI!$P$6,"INCUMPLIDA","PROCESO"), "VERIFICAR FECHA")),"SIN VALOR AVANCE")</f>
        <v>CUMPLIDA</v>
      </c>
    </row>
    <row r="218" spans="1:17" ht="390.75" x14ac:dyDescent="0.2">
      <c r="A218" s="894" t="s">
        <v>19</v>
      </c>
      <c r="B218" s="899" t="s">
        <v>16</v>
      </c>
      <c r="C218" s="1393"/>
      <c r="D218" s="1393"/>
      <c r="E218" s="1394"/>
      <c r="F218" s="1394"/>
      <c r="G218" s="1421"/>
      <c r="H218" s="912" t="s">
        <v>685</v>
      </c>
      <c r="I218" s="893" t="s">
        <v>686</v>
      </c>
      <c r="J218" s="895">
        <v>1</v>
      </c>
      <c r="K218" s="918">
        <v>45231</v>
      </c>
      <c r="L218" s="918">
        <v>45504</v>
      </c>
      <c r="M218" s="901">
        <f t="shared" si="8"/>
        <v>39</v>
      </c>
      <c r="N218" s="1031">
        <v>1</v>
      </c>
      <c r="O218" s="916" t="s">
        <v>1859</v>
      </c>
      <c r="P218" s="915">
        <f t="shared" si="7"/>
        <v>1</v>
      </c>
      <c r="Q218" s="803" t="str">
        <f>IF(ISNUMBER(P218),IF(P218=100%,"CUMPLIDA",IF(AND(ISNUMBER(L218),ISNUMBER(OCI!$P$6)), IF(L218&lt;OCI!$P$6,"INCUMPLIDA","PROCESO"), "VERIFICAR FECHA")),"SIN VALOR AVANCE")</f>
        <v>CUMPLIDA</v>
      </c>
    </row>
    <row r="219" spans="1:17" ht="285.75" x14ac:dyDescent="0.2">
      <c r="A219" s="894" t="s">
        <v>19</v>
      </c>
      <c r="B219" s="899" t="s">
        <v>16</v>
      </c>
      <c r="C219" s="1393"/>
      <c r="D219" s="1393"/>
      <c r="E219" s="1394"/>
      <c r="F219" s="1394"/>
      <c r="G219" s="891" t="s">
        <v>97</v>
      </c>
      <c r="H219" s="891" t="s">
        <v>98</v>
      </c>
      <c r="I219" s="893" t="s">
        <v>99</v>
      </c>
      <c r="J219" s="896">
        <v>1</v>
      </c>
      <c r="K219" s="903">
        <v>45323</v>
      </c>
      <c r="L219" s="903">
        <v>45747</v>
      </c>
      <c r="M219" s="901">
        <f t="shared" si="8"/>
        <v>60.571428571428569</v>
      </c>
      <c r="N219" s="1031">
        <v>0</v>
      </c>
      <c r="O219" s="916" t="s">
        <v>1860</v>
      </c>
      <c r="P219" s="915">
        <f t="shared" si="7"/>
        <v>0</v>
      </c>
      <c r="Q219" s="803" t="str">
        <f>IF(ISNUMBER(P219),IF(P219=100%,"CUMPLIDA",IF(AND(ISNUMBER(L219),ISNUMBER(OCI!$P$6)), IF(L219&lt;OCI!$P$6,"INCUMPLIDA","PROCESO"), "VERIFICAR FECHA")),"SIN VALOR AVANCE")</f>
        <v>PROCESO</v>
      </c>
    </row>
    <row r="220" spans="1:17" ht="135.75" x14ac:dyDescent="0.2">
      <c r="A220" s="894" t="s">
        <v>19</v>
      </c>
      <c r="B220" s="899" t="s">
        <v>16</v>
      </c>
      <c r="C220" s="1393"/>
      <c r="D220" s="1393"/>
      <c r="E220" s="1394"/>
      <c r="F220" s="1394"/>
      <c r="G220" s="891" t="s">
        <v>101</v>
      </c>
      <c r="H220" s="891" t="s">
        <v>101</v>
      </c>
      <c r="I220" s="893" t="s">
        <v>102</v>
      </c>
      <c r="J220" s="896">
        <v>1</v>
      </c>
      <c r="K220" s="903">
        <v>45323</v>
      </c>
      <c r="L220" s="903">
        <v>45747</v>
      </c>
      <c r="M220" s="901">
        <f t="shared" si="8"/>
        <v>60.571428571428569</v>
      </c>
      <c r="N220" s="1031">
        <v>0</v>
      </c>
      <c r="O220" s="916" t="s">
        <v>1848</v>
      </c>
      <c r="P220" s="915">
        <f t="shared" si="7"/>
        <v>0</v>
      </c>
      <c r="Q220" s="803" t="str">
        <f>IF(ISNUMBER(P220),IF(P220=100%,"CUMPLIDA",IF(AND(ISNUMBER(L220),ISNUMBER(OCI!$P$6)), IF(L220&lt;OCI!$P$6,"INCUMPLIDA","PROCESO"), "VERIFICAR FECHA")),"SIN VALOR AVANCE")</f>
        <v>PROCESO</v>
      </c>
    </row>
    <row r="221" spans="1:17" ht="135.75" x14ac:dyDescent="0.2">
      <c r="A221" s="894" t="s">
        <v>19</v>
      </c>
      <c r="B221" s="899" t="s">
        <v>16</v>
      </c>
      <c r="C221" s="1393"/>
      <c r="D221" s="1393"/>
      <c r="E221" s="1394"/>
      <c r="F221" s="1394"/>
      <c r="G221" s="891" t="s">
        <v>237</v>
      </c>
      <c r="H221" s="891" t="s">
        <v>238</v>
      </c>
      <c r="I221" s="893" t="s">
        <v>239</v>
      </c>
      <c r="J221" s="896">
        <v>1</v>
      </c>
      <c r="K221" s="903">
        <v>45231</v>
      </c>
      <c r="L221" s="903">
        <v>45747</v>
      </c>
      <c r="M221" s="901">
        <f t="shared" si="8"/>
        <v>73.714285714285708</v>
      </c>
      <c r="N221" s="1031">
        <v>0</v>
      </c>
      <c r="O221" s="916" t="s">
        <v>1848</v>
      </c>
      <c r="P221" s="915">
        <f t="shared" si="7"/>
        <v>0</v>
      </c>
      <c r="Q221" s="803" t="str">
        <f>IF(ISNUMBER(P221),IF(P221=100%,"CUMPLIDA",IF(AND(ISNUMBER(L221),ISNUMBER(OCI!$P$6)), IF(L221&lt;OCI!$P$6,"INCUMPLIDA","PROCESO"), "VERIFICAR FECHA")),"SIN VALOR AVANCE")</f>
        <v>PROCESO</v>
      </c>
    </row>
    <row r="222" spans="1:17" ht="285.75" x14ac:dyDescent="0.2">
      <c r="A222" s="894" t="s">
        <v>19</v>
      </c>
      <c r="B222" s="899" t="s">
        <v>16</v>
      </c>
      <c r="C222" s="1393"/>
      <c r="D222" s="1393"/>
      <c r="E222" s="1394"/>
      <c r="F222" s="1394"/>
      <c r="G222" s="891" t="s">
        <v>104</v>
      </c>
      <c r="H222" s="891" t="s">
        <v>104</v>
      </c>
      <c r="I222" s="893" t="s">
        <v>105</v>
      </c>
      <c r="J222" s="896">
        <v>1</v>
      </c>
      <c r="K222" s="903">
        <v>45323</v>
      </c>
      <c r="L222" s="903">
        <v>45747</v>
      </c>
      <c r="M222" s="901">
        <f t="shared" si="8"/>
        <v>60.571428571428569</v>
      </c>
      <c r="N222" s="1031">
        <v>0</v>
      </c>
      <c r="O222" s="916" t="s">
        <v>1860</v>
      </c>
      <c r="P222" s="915">
        <f t="shared" si="7"/>
        <v>0</v>
      </c>
      <c r="Q222" s="803" t="str">
        <f>IF(ISNUMBER(P222),IF(P222=100%,"CUMPLIDA",IF(AND(ISNUMBER(L222),ISNUMBER(OCI!$P$6)), IF(L222&lt;OCI!$P$6,"INCUMPLIDA","PROCESO"), "VERIFICAR FECHA")),"SIN VALOR AVANCE")</f>
        <v>PROCESO</v>
      </c>
    </row>
    <row r="223" spans="1:17" ht="135.75" x14ac:dyDescent="0.2">
      <c r="A223" s="894" t="s">
        <v>19</v>
      </c>
      <c r="B223" s="899" t="s">
        <v>16</v>
      </c>
      <c r="C223" s="1393"/>
      <c r="D223" s="1393"/>
      <c r="E223" s="1394"/>
      <c r="F223" s="1394"/>
      <c r="G223" s="891" t="s">
        <v>106</v>
      </c>
      <c r="H223" s="891" t="s">
        <v>106</v>
      </c>
      <c r="I223" s="893" t="s">
        <v>107</v>
      </c>
      <c r="J223" s="896">
        <v>1</v>
      </c>
      <c r="K223" s="903">
        <v>45231</v>
      </c>
      <c r="L223" s="903">
        <v>45747</v>
      </c>
      <c r="M223" s="901">
        <f t="shared" si="8"/>
        <v>73.714285714285708</v>
      </c>
      <c r="N223" s="1031">
        <v>0</v>
      </c>
      <c r="O223" s="916" t="s">
        <v>1848</v>
      </c>
      <c r="P223" s="915">
        <f t="shared" si="7"/>
        <v>0</v>
      </c>
      <c r="Q223" s="803" t="str">
        <f>IF(ISNUMBER(P223),IF(P223=100%,"CUMPLIDA",IF(AND(ISNUMBER(L223),ISNUMBER(OCI!$P$6)), IF(L223&lt;OCI!$P$6,"INCUMPLIDA","PROCESO"), "VERIFICAR FECHA")),"SIN VALOR AVANCE")</f>
        <v>PROCESO</v>
      </c>
    </row>
    <row r="224" spans="1:17" ht="390.75" x14ac:dyDescent="0.2">
      <c r="A224" s="894" t="s">
        <v>19</v>
      </c>
      <c r="B224" s="899" t="s">
        <v>16</v>
      </c>
      <c r="C224" s="1393"/>
      <c r="D224" s="1393"/>
      <c r="E224" s="1394"/>
      <c r="F224" s="1394"/>
      <c r="G224" s="891" t="s">
        <v>108</v>
      </c>
      <c r="H224" s="891" t="s">
        <v>108</v>
      </c>
      <c r="I224" s="893" t="s">
        <v>109</v>
      </c>
      <c r="J224" s="896">
        <v>1</v>
      </c>
      <c r="K224" s="903">
        <v>45231</v>
      </c>
      <c r="L224" s="903">
        <v>45808</v>
      </c>
      <c r="M224" s="901">
        <f t="shared" si="8"/>
        <v>82.428571428571431</v>
      </c>
      <c r="N224" s="1031">
        <v>0</v>
      </c>
      <c r="O224" s="916" t="s">
        <v>1859</v>
      </c>
      <c r="P224" s="915">
        <f t="shared" si="7"/>
        <v>0</v>
      </c>
      <c r="Q224" s="803" t="str">
        <f>IF(ISNUMBER(P224),IF(P224=100%,"CUMPLIDA",IF(AND(ISNUMBER(L224),ISNUMBER(OCI!$P$6)), IF(L224&lt;OCI!$P$6,"INCUMPLIDA","PROCESO"), "VERIFICAR FECHA")),"SIN VALOR AVANCE")</f>
        <v>PROCESO</v>
      </c>
    </row>
    <row r="225" spans="1:17" ht="135.75" x14ac:dyDescent="0.2">
      <c r="A225" s="894" t="s">
        <v>19</v>
      </c>
      <c r="B225" s="899" t="s">
        <v>16</v>
      </c>
      <c r="C225" s="1393"/>
      <c r="D225" s="1393"/>
      <c r="E225" s="1394"/>
      <c r="F225" s="1394"/>
      <c r="G225" s="891" t="s">
        <v>110</v>
      </c>
      <c r="H225" s="891" t="s">
        <v>111</v>
      </c>
      <c r="I225" s="893" t="s">
        <v>112</v>
      </c>
      <c r="J225" s="896">
        <v>8</v>
      </c>
      <c r="K225" s="903">
        <v>45809</v>
      </c>
      <c r="L225" s="903">
        <v>46568</v>
      </c>
      <c r="M225" s="901">
        <f t="shared" si="8"/>
        <v>108.42857142857143</v>
      </c>
      <c r="N225" s="1031">
        <v>0</v>
      </c>
      <c r="O225" s="916" t="s">
        <v>1848</v>
      </c>
      <c r="P225" s="915">
        <f t="shared" si="7"/>
        <v>0</v>
      </c>
      <c r="Q225" s="803" t="str">
        <f>IF(ISNUMBER(P225),IF(P225=100%,"CUMPLIDA",IF(AND(ISNUMBER(L225),ISNUMBER(OCI!$P$6)), IF(L225&lt;OCI!$P$6,"INCUMPLIDA","PROCESO"), "VERIFICAR FECHA")),"SIN VALOR AVANCE")</f>
        <v>PROCESO</v>
      </c>
    </row>
    <row r="226" spans="1:17" ht="285.75" x14ac:dyDescent="0.2">
      <c r="A226" s="894" t="s">
        <v>19</v>
      </c>
      <c r="B226" s="899" t="s">
        <v>16</v>
      </c>
      <c r="C226" s="1393"/>
      <c r="D226" s="1393"/>
      <c r="E226" s="1394"/>
      <c r="F226" s="1394"/>
      <c r="G226" s="891" t="s">
        <v>114</v>
      </c>
      <c r="H226" s="891" t="s">
        <v>115</v>
      </c>
      <c r="I226" s="893" t="s">
        <v>116</v>
      </c>
      <c r="J226" s="896">
        <v>1</v>
      </c>
      <c r="K226" s="903">
        <v>45809</v>
      </c>
      <c r="L226" s="903">
        <v>46568</v>
      </c>
      <c r="M226" s="901">
        <f t="shared" si="8"/>
        <v>108.42857142857143</v>
      </c>
      <c r="N226" s="1031">
        <v>0</v>
      </c>
      <c r="O226" s="916" t="s">
        <v>1860</v>
      </c>
      <c r="P226" s="915">
        <f t="shared" si="7"/>
        <v>0</v>
      </c>
      <c r="Q226" s="803" t="str">
        <f>IF(ISNUMBER(P226),IF(P226=100%,"CUMPLIDA",IF(AND(ISNUMBER(L226),ISNUMBER(OCI!$P$6)), IF(L226&lt;OCI!$P$6,"INCUMPLIDA","PROCESO"), "VERIFICAR FECHA")),"SIN VALOR AVANCE")</f>
        <v>PROCESO</v>
      </c>
    </row>
    <row r="227" spans="1:17" ht="390.75" x14ac:dyDescent="0.2">
      <c r="A227" s="894" t="s">
        <v>19</v>
      </c>
      <c r="B227" s="899" t="s">
        <v>16</v>
      </c>
      <c r="C227" s="1393"/>
      <c r="D227" s="1393"/>
      <c r="E227" s="1394"/>
      <c r="F227" s="1394"/>
      <c r="G227" s="891" t="s">
        <v>117</v>
      </c>
      <c r="H227" s="891" t="s">
        <v>118</v>
      </c>
      <c r="I227" s="893" t="s">
        <v>119</v>
      </c>
      <c r="J227" s="896">
        <v>2</v>
      </c>
      <c r="K227" s="903">
        <v>45809</v>
      </c>
      <c r="L227" s="903">
        <v>46568</v>
      </c>
      <c r="M227" s="901">
        <f t="shared" si="8"/>
        <v>108.42857142857143</v>
      </c>
      <c r="N227" s="1031">
        <v>0</v>
      </c>
      <c r="O227" s="916" t="s">
        <v>1859</v>
      </c>
      <c r="P227" s="915">
        <f t="shared" si="7"/>
        <v>0</v>
      </c>
      <c r="Q227" s="803" t="str">
        <f>IF(ISNUMBER(P227),IF(P227=100%,"CUMPLIDA",IF(AND(ISNUMBER(L227),ISNUMBER(OCI!$P$6)), IF(L227&lt;OCI!$P$6,"INCUMPLIDA","PROCESO"), "VERIFICAR FECHA")),"SIN VALOR AVANCE")</f>
        <v>PROCESO</v>
      </c>
    </row>
    <row r="228" spans="1:17" ht="409.5" x14ac:dyDescent="0.2">
      <c r="A228" s="894" t="s">
        <v>19</v>
      </c>
      <c r="B228" s="899" t="s">
        <v>16</v>
      </c>
      <c r="C228" s="1393" t="s">
        <v>1861</v>
      </c>
      <c r="D228" s="1393" t="s">
        <v>1862</v>
      </c>
      <c r="E228" s="1394" t="s">
        <v>1863</v>
      </c>
      <c r="F228" s="1394" t="s">
        <v>1864</v>
      </c>
      <c r="G228" s="900" t="s">
        <v>1865</v>
      </c>
      <c r="H228" s="900" t="s">
        <v>1865</v>
      </c>
      <c r="I228" s="917" t="s">
        <v>1866</v>
      </c>
      <c r="J228" s="895">
        <v>1</v>
      </c>
      <c r="K228" s="918">
        <v>45139</v>
      </c>
      <c r="L228" s="918">
        <v>45716</v>
      </c>
      <c r="M228" s="901">
        <f t="shared" si="8"/>
        <v>82.428571428571431</v>
      </c>
      <c r="N228" s="1031">
        <v>0.4</v>
      </c>
      <c r="O228" s="283" t="s">
        <v>1867</v>
      </c>
      <c r="P228" s="902">
        <f t="shared" si="7"/>
        <v>0.4</v>
      </c>
      <c r="Q228" s="803" t="str">
        <f>IF(ISNUMBER(P228),IF(P228=100%,"CUMPLIDA",IF(AND(ISNUMBER(L228),ISNUMBER(OCI!$P$6)), IF(L228&lt;OCI!$P$6,"INCUMPLIDA","PROCESO"), "VERIFICAR FECHA")),"SIN VALOR AVANCE")</f>
        <v>PROCESO</v>
      </c>
    </row>
    <row r="229" spans="1:17" ht="195.75" x14ac:dyDescent="0.2">
      <c r="A229" s="894" t="s">
        <v>19</v>
      </c>
      <c r="B229" s="899" t="s">
        <v>16</v>
      </c>
      <c r="C229" s="1393"/>
      <c r="D229" s="1393"/>
      <c r="E229" s="1394"/>
      <c r="F229" s="1394"/>
      <c r="G229" s="900" t="s">
        <v>1868</v>
      </c>
      <c r="H229" s="900" t="s">
        <v>1868</v>
      </c>
      <c r="I229" s="283" t="s">
        <v>1869</v>
      </c>
      <c r="J229" s="895">
        <v>1</v>
      </c>
      <c r="K229" s="918">
        <v>45139</v>
      </c>
      <c r="L229" s="918">
        <v>45351</v>
      </c>
      <c r="M229" s="901">
        <f t="shared" si="8"/>
        <v>30.285714285714285</v>
      </c>
      <c r="N229" s="1031">
        <v>1</v>
      </c>
      <c r="O229" s="283" t="s">
        <v>1870</v>
      </c>
      <c r="P229" s="902">
        <f t="shared" si="7"/>
        <v>1</v>
      </c>
      <c r="Q229" s="803" t="str">
        <f>IF(ISNUMBER(P229),IF(P229=100%,"CUMPLIDA",IF(AND(ISNUMBER(L229),ISNUMBER(OCI!$P$6)), IF(L229&lt;OCI!$P$6,"INCUMPLIDA","PROCESO"), "VERIFICAR FECHA")),"SIN VALOR AVANCE")</f>
        <v>CUMPLIDA</v>
      </c>
    </row>
    <row r="230" spans="1:17" ht="195.75" x14ac:dyDescent="0.2">
      <c r="A230" s="894" t="s">
        <v>19</v>
      </c>
      <c r="B230" s="899" t="s">
        <v>16</v>
      </c>
      <c r="C230" s="1393"/>
      <c r="D230" s="1393"/>
      <c r="E230" s="1394"/>
      <c r="F230" s="1394"/>
      <c r="G230" s="900" t="s">
        <v>1871</v>
      </c>
      <c r="H230" s="900" t="s">
        <v>1871</v>
      </c>
      <c r="I230" s="283" t="s">
        <v>1390</v>
      </c>
      <c r="J230" s="895">
        <v>6</v>
      </c>
      <c r="K230" s="918">
        <v>45139</v>
      </c>
      <c r="L230" s="918">
        <v>45351</v>
      </c>
      <c r="M230" s="901">
        <f t="shared" si="8"/>
        <v>30.285714285714285</v>
      </c>
      <c r="N230" s="1031">
        <v>6</v>
      </c>
      <c r="O230" s="283" t="s">
        <v>1870</v>
      </c>
      <c r="P230" s="902">
        <f t="shared" si="7"/>
        <v>1</v>
      </c>
      <c r="Q230" s="803" t="str">
        <f>IF(ISNUMBER(P230),IF(P230=100%,"CUMPLIDA",IF(AND(ISNUMBER(L230),ISNUMBER(OCI!$P$6)), IF(L230&lt;OCI!$P$6,"INCUMPLIDA","PROCESO"), "VERIFICAR FECHA")),"SIN VALOR AVANCE")</f>
        <v>CUMPLIDA</v>
      </c>
    </row>
    <row r="231" spans="1:17" ht="390.75" x14ac:dyDescent="0.2">
      <c r="A231" s="894" t="s">
        <v>19</v>
      </c>
      <c r="B231" s="899" t="s">
        <v>16</v>
      </c>
      <c r="C231" s="1393"/>
      <c r="D231" s="1393"/>
      <c r="E231" s="1394"/>
      <c r="F231" s="1394"/>
      <c r="G231" s="900" t="s">
        <v>1872</v>
      </c>
      <c r="H231" s="900" t="s">
        <v>1872</v>
      </c>
      <c r="I231" s="283" t="s">
        <v>1873</v>
      </c>
      <c r="J231" s="902">
        <v>1</v>
      </c>
      <c r="K231" s="918">
        <v>45139</v>
      </c>
      <c r="L231" s="918">
        <v>45351</v>
      </c>
      <c r="M231" s="901">
        <f t="shared" si="8"/>
        <v>30.285714285714285</v>
      </c>
      <c r="N231" s="1033">
        <v>1</v>
      </c>
      <c r="O231" s="283" t="s">
        <v>1874</v>
      </c>
      <c r="P231" s="902">
        <f t="shared" si="7"/>
        <v>1</v>
      </c>
      <c r="Q231" s="803" t="str">
        <f>IF(ISNUMBER(P231),IF(P231=100%,"CUMPLIDA",IF(AND(ISNUMBER(L231),ISNUMBER(OCI!$P$6)), IF(L231&lt;OCI!$P$6,"INCUMPLIDA","PROCESO"), "VERIFICAR FECHA")),"SIN VALOR AVANCE")</f>
        <v>CUMPLIDA</v>
      </c>
    </row>
    <row r="232" spans="1:17" ht="409.5" x14ac:dyDescent="0.2">
      <c r="A232" s="894" t="s">
        <v>19</v>
      </c>
      <c r="B232" s="899" t="s">
        <v>16</v>
      </c>
      <c r="C232" s="1393"/>
      <c r="D232" s="1393"/>
      <c r="E232" s="1394"/>
      <c r="F232" s="1394"/>
      <c r="G232" s="900" t="s">
        <v>1236</v>
      </c>
      <c r="H232" s="900" t="s">
        <v>1236</v>
      </c>
      <c r="I232" s="283" t="s">
        <v>1045</v>
      </c>
      <c r="J232" s="895">
        <v>1</v>
      </c>
      <c r="K232" s="918">
        <v>45306</v>
      </c>
      <c r="L232" s="918">
        <v>45504</v>
      </c>
      <c r="M232" s="901">
        <f t="shared" si="8"/>
        <v>28.285714285714285</v>
      </c>
      <c r="N232" s="1031">
        <v>1</v>
      </c>
      <c r="O232" s="283" t="s">
        <v>1875</v>
      </c>
      <c r="P232" s="902">
        <f t="shared" si="7"/>
        <v>1</v>
      </c>
      <c r="Q232" s="803" t="str">
        <f>IF(ISNUMBER(P232),IF(P232=100%,"CUMPLIDA",IF(AND(ISNUMBER(L232),ISNUMBER(OCI!$P$6)), IF(L232&lt;OCI!$P$6,"INCUMPLIDA","PROCESO"), "VERIFICAR FECHA")),"SIN VALOR AVANCE")</f>
        <v>CUMPLIDA</v>
      </c>
    </row>
    <row r="233" spans="1:17" ht="330.75" x14ac:dyDescent="0.2">
      <c r="A233" s="894" t="s">
        <v>19</v>
      </c>
      <c r="B233" s="899" t="s">
        <v>16</v>
      </c>
      <c r="C233" s="1393"/>
      <c r="D233" s="1393"/>
      <c r="E233" s="1394"/>
      <c r="F233" s="1394"/>
      <c r="G233" s="900" t="s">
        <v>1876</v>
      </c>
      <c r="H233" s="900" t="s">
        <v>1876</v>
      </c>
      <c r="I233" s="283" t="s">
        <v>1239</v>
      </c>
      <c r="J233" s="895">
        <v>1</v>
      </c>
      <c r="K233" s="918">
        <v>45505</v>
      </c>
      <c r="L233" s="918">
        <v>45596</v>
      </c>
      <c r="M233" s="901">
        <f t="shared" si="8"/>
        <v>13</v>
      </c>
      <c r="N233" s="1031">
        <v>1</v>
      </c>
      <c r="O233" s="283" t="s">
        <v>1877</v>
      </c>
      <c r="P233" s="902">
        <f t="shared" si="7"/>
        <v>1</v>
      </c>
      <c r="Q233" s="803" t="str">
        <f>IF(ISNUMBER(P233),IF(P233=100%,"CUMPLIDA",IF(AND(ISNUMBER(L233),ISNUMBER(OCI!$P$6)), IF(L233&lt;OCI!$P$6,"INCUMPLIDA","PROCESO"), "VERIFICAR FECHA")),"SIN VALOR AVANCE")</f>
        <v>CUMPLIDA</v>
      </c>
    </row>
    <row r="234" spans="1:17" ht="330.75" x14ac:dyDescent="0.2">
      <c r="A234" s="894" t="s">
        <v>19</v>
      </c>
      <c r="B234" s="899" t="s">
        <v>16</v>
      </c>
      <c r="C234" s="1393"/>
      <c r="D234" s="1393"/>
      <c r="E234" s="1394"/>
      <c r="F234" s="1394"/>
      <c r="G234" s="900" t="s">
        <v>1240</v>
      </c>
      <c r="H234" s="900" t="s">
        <v>1240</v>
      </c>
      <c r="I234" s="283" t="s">
        <v>1241</v>
      </c>
      <c r="J234" s="895">
        <v>1</v>
      </c>
      <c r="K234" s="918">
        <v>45597</v>
      </c>
      <c r="L234" s="918">
        <v>45869</v>
      </c>
      <c r="M234" s="901">
        <f t="shared" si="8"/>
        <v>38.857142857142854</v>
      </c>
      <c r="N234" s="1031">
        <v>0</v>
      </c>
      <c r="O234" s="283" t="s">
        <v>1878</v>
      </c>
      <c r="P234" s="902">
        <f t="shared" si="7"/>
        <v>0</v>
      </c>
      <c r="Q234" s="803" t="str">
        <f>IF(ISNUMBER(P234),IF(P234=100%,"CUMPLIDA",IF(AND(ISNUMBER(L234),ISNUMBER(OCI!$P$6)), IF(L234&lt;OCI!$P$6,"INCUMPLIDA","PROCESO"), "VERIFICAR FECHA")),"SIN VALOR AVANCE")</f>
        <v>PROCESO</v>
      </c>
    </row>
    <row r="235" spans="1:17" ht="330.75" x14ac:dyDescent="0.2">
      <c r="A235" s="894" t="s">
        <v>19</v>
      </c>
      <c r="B235" s="899" t="s">
        <v>16</v>
      </c>
      <c r="C235" s="1393"/>
      <c r="D235" s="1393"/>
      <c r="E235" s="1394"/>
      <c r="F235" s="1394"/>
      <c r="G235" s="900" t="s">
        <v>1242</v>
      </c>
      <c r="H235" s="900" t="s">
        <v>1242</v>
      </c>
      <c r="I235" s="283" t="s">
        <v>1243</v>
      </c>
      <c r="J235" s="902">
        <v>1</v>
      </c>
      <c r="K235" s="918">
        <v>45870</v>
      </c>
      <c r="L235" s="918">
        <v>46112</v>
      </c>
      <c r="M235" s="901">
        <f t="shared" si="8"/>
        <v>34.571428571428569</v>
      </c>
      <c r="N235" s="1033">
        <v>0</v>
      </c>
      <c r="O235" s="283" t="s">
        <v>1879</v>
      </c>
      <c r="P235" s="902">
        <f t="shared" si="7"/>
        <v>0</v>
      </c>
      <c r="Q235" s="803" t="str">
        <f>IF(ISNUMBER(P235),IF(P235=100%,"CUMPLIDA",IF(AND(ISNUMBER(L235),ISNUMBER(OCI!$P$6)), IF(L235&lt;OCI!$P$6,"INCUMPLIDA","PROCESO"), "VERIFICAR FECHA")),"SIN VALOR AVANCE")</f>
        <v>PROCESO</v>
      </c>
    </row>
    <row r="236" spans="1:17" ht="409.5" x14ac:dyDescent="0.2">
      <c r="A236" s="894" t="s">
        <v>19</v>
      </c>
      <c r="B236" s="899" t="s">
        <v>16</v>
      </c>
      <c r="C236" s="1393"/>
      <c r="D236" s="1393"/>
      <c r="E236" s="1394"/>
      <c r="F236" s="1394"/>
      <c r="G236" s="891" t="s">
        <v>800</v>
      </c>
      <c r="H236" s="912" t="s">
        <v>682</v>
      </c>
      <c r="I236" s="893" t="s">
        <v>683</v>
      </c>
      <c r="J236" s="895">
        <v>1</v>
      </c>
      <c r="K236" s="918">
        <v>45231</v>
      </c>
      <c r="L236" s="918">
        <v>45504</v>
      </c>
      <c r="M236" s="901">
        <f t="shared" si="8"/>
        <v>39</v>
      </c>
      <c r="N236" s="1031">
        <v>1</v>
      </c>
      <c r="O236" s="916" t="s">
        <v>1880</v>
      </c>
      <c r="P236" s="915">
        <f t="shared" si="7"/>
        <v>1</v>
      </c>
      <c r="Q236" s="803" t="str">
        <f>IF(ISNUMBER(P236),IF(P236=100%,"CUMPLIDA",IF(AND(ISNUMBER(L236),ISNUMBER(OCI!$P$6)), IF(L236&lt;OCI!$P$6,"INCUMPLIDA","PROCESO"), "VERIFICAR FECHA")),"SIN VALOR AVANCE")</f>
        <v>CUMPLIDA</v>
      </c>
    </row>
    <row r="237" spans="1:17" ht="390.75" x14ac:dyDescent="0.2">
      <c r="A237" s="894" t="s">
        <v>19</v>
      </c>
      <c r="B237" s="899" t="s">
        <v>16</v>
      </c>
      <c r="C237" s="1393"/>
      <c r="D237" s="1393"/>
      <c r="E237" s="1394"/>
      <c r="F237" s="1394"/>
      <c r="G237" s="891" t="s">
        <v>800</v>
      </c>
      <c r="H237" s="912" t="s">
        <v>685</v>
      </c>
      <c r="I237" s="893" t="s">
        <v>686</v>
      </c>
      <c r="J237" s="895">
        <v>1</v>
      </c>
      <c r="K237" s="918">
        <v>45231</v>
      </c>
      <c r="L237" s="918">
        <v>45504</v>
      </c>
      <c r="M237" s="901">
        <f t="shared" si="8"/>
        <v>39</v>
      </c>
      <c r="N237" s="1031">
        <v>1</v>
      </c>
      <c r="O237" s="916" t="s">
        <v>1859</v>
      </c>
      <c r="P237" s="915">
        <f t="shared" si="7"/>
        <v>1</v>
      </c>
      <c r="Q237" s="803" t="str">
        <f>IF(ISNUMBER(P237),IF(P237=100%,"CUMPLIDA",IF(AND(ISNUMBER(L237),ISNUMBER(OCI!$P$6)), IF(L237&lt;OCI!$P$6,"INCUMPLIDA","PROCESO"), "VERIFICAR FECHA")),"SIN VALOR AVANCE")</f>
        <v>CUMPLIDA</v>
      </c>
    </row>
    <row r="238" spans="1:17" ht="285.75" x14ac:dyDescent="0.2">
      <c r="A238" s="894" t="s">
        <v>19</v>
      </c>
      <c r="B238" s="899" t="s">
        <v>16</v>
      </c>
      <c r="C238" s="1393"/>
      <c r="D238" s="1393"/>
      <c r="E238" s="1394"/>
      <c r="F238" s="1394"/>
      <c r="G238" s="891" t="s">
        <v>97</v>
      </c>
      <c r="H238" s="891" t="s">
        <v>98</v>
      </c>
      <c r="I238" s="893" t="s">
        <v>99</v>
      </c>
      <c r="J238" s="896">
        <v>1</v>
      </c>
      <c r="K238" s="903">
        <v>45323</v>
      </c>
      <c r="L238" s="903">
        <v>45747</v>
      </c>
      <c r="M238" s="901">
        <f t="shared" si="8"/>
        <v>60.571428571428569</v>
      </c>
      <c r="N238" s="1031">
        <v>0</v>
      </c>
      <c r="O238" s="916" t="s">
        <v>1860</v>
      </c>
      <c r="P238" s="915">
        <f t="shared" si="7"/>
        <v>0</v>
      </c>
      <c r="Q238" s="803" t="str">
        <f>IF(ISNUMBER(P238),IF(P238=100%,"CUMPLIDA",IF(AND(ISNUMBER(L238),ISNUMBER(OCI!$P$6)), IF(L238&lt;OCI!$P$6,"INCUMPLIDA","PROCESO"), "VERIFICAR FECHA")),"SIN VALOR AVANCE")</f>
        <v>PROCESO</v>
      </c>
    </row>
    <row r="239" spans="1:17" ht="135.75" x14ac:dyDescent="0.2">
      <c r="A239" s="894" t="s">
        <v>19</v>
      </c>
      <c r="B239" s="899" t="s">
        <v>16</v>
      </c>
      <c r="C239" s="1393"/>
      <c r="D239" s="1393"/>
      <c r="E239" s="1394"/>
      <c r="F239" s="1394"/>
      <c r="G239" s="891" t="s">
        <v>101</v>
      </c>
      <c r="H239" s="891" t="s">
        <v>101</v>
      </c>
      <c r="I239" s="893" t="s">
        <v>102</v>
      </c>
      <c r="J239" s="896">
        <v>1</v>
      </c>
      <c r="K239" s="903">
        <v>45323</v>
      </c>
      <c r="L239" s="903">
        <v>45747</v>
      </c>
      <c r="M239" s="901">
        <f t="shared" si="8"/>
        <v>60.571428571428569</v>
      </c>
      <c r="N239" s="1031">
        <v>0</v>
      </c>
      <c r="O239" s="916" t="s">
        <v>1848</v>
      </c>
      <c r="P239" s="915">
        <f t="shared" si="7"/>
        <v>0</v>
      </c>
      <c r="Q239" s="803" t="str">
        <f>IF(ISNUMBER(P239),IF(P239=100%,"CUMPLIDA",IF(AND(ISNUMBER(L239),ISNUMBER(OCI!$P$6)), IF(L239&lt;OCI!$P$6,"INCUMPLIDA","PROCESO"), "VERIFICAR FECHA")),"SIN VALOR AVANCE")</f>
        <v>PROCESO</v>
      </c>
    </row>
    <row r="240" spans="1:17" ht="270.75" customHeight="1" x14ac:dyDescent="0.2">
      <c r="A240" s="894" t="s">
        <v>19</v>
      </c>
      <c r="B240" s="899" t="s">
        <v>16</v>
      </c>
      <c r="C240" s="1393"/>
      <c r="D240" s="1393"/>
      <c r="E240" s="1394"/>
      <c r="F240" s="1394"/>
      <c r="G240" s="891" t="s">
        <v>237</v>
      </c>
      <c r="H240" s="891" t="s">
        <v>238</v>
      </c>
      <c r="I240" s="893" t="s">
        <v>239</v>
      </c>
      <c r="J240" s="896">
        <v>1</v>
      </c>
      <c r="K240" s="903">
        <v>45231</v>
      </c>
      <c r="L240" s="903">
        <v>45747</v>
      </c>
      <c r="M240" s="901">
        <f t="shared" si="8"/>
        <v>73.714285714285708</v>
      </c>
      <c r="N240" s="1031">
        <v>0</v>
      </c>
      <c r="O240" s="916" t="s">
        <v>1848</v>
      </c>
      <c r="P240" s="915">
        <f t="shared" si="7"/>
        <v>0</v>
      </c>
      <c r="Q240" s="803" t="str">
        <f>IF(ISNUMBER(P240),IF(P240=100%,"CUMPLIDA",IF(AND(ISNUMBER(L240),ISNUMBER(OCI!$P$6)), IF(L240&lt;OCI!$P$6,"INCUMPLIDA","PROCESO"), "VERIFICAR FECHA")),"SIN VALOR AVANCE")</f>
        <v>PROCESO</v>
      </c>
    </row>
    <row r="241" spans="1:17" ht="285.75" x14ac:dyDescent="0.2">
      <c r="A241" s="894" t="s">
        <v>19</v>
      </c>
      <c r="B241" s="899" t="s">
        <v>16</v>
      </c>
      <c r="C241" s="1393"/>
      <c r="D241" s="1393"/>
      <c r="E241" s="1394"/>
      <c r="F241" s="1394"/>
      <c r="G241" s="891" t="s">
        <v>104</v>
      </c>
      <c r="H241" s="891" t="s">
        <v>104</v>
      </c>
      <c r="I241" s="893" t="s">
        <v>105</v>
      </c>
      <c r="J241" s="896">
        <v>1</v>
      </c>
      <c r="K241" s="903">
        <v>45323</v>
      </c>
      <c r="L241" s="903">
        <v>45747</v>
      </c>
      <c r="M241" s="901">
        <f t="shared" si="8"/>
        <v>60.571428571428569</v>
      </c>
      <c r="N241" s="1031">
        <v>0</v>
      </c>
      <c r="O241" s="916" t="s">
        <v>1860</v>
      </c>
      <c r="P241" s="915">
        <f t="shared" si="7"/>
        <v>0</v>
      </c>
      <c r="Q241" s="803" t="str">
        <f>IF(ISNUMBER(P241),IF(P241=100%,"CUMPLIDA",IF(AND(ISNUMBER(L241),ISNUMBER(OCI!$P$6)), IF(L241&lt;OCI!$P$6,"INCUMPLIDA","PROCESO"), "VERIFICAR FECHA")),"SIN VALOR AVANCE")</f>
        <v>PROCESO</v>
      </c>
    </row>
    <row r="242" spans="1:17" ht="135.75" x14ac:dyDescent="0.2">
      <c r="A242" s="894" t="s">
        <v>19</v>
      </c>
      <c r="B242" s="899" t="s">
        <v>16</v>
      </c>
      <c r="C242" s="1393"/>
      <c r="D242" s="1393"/>
      <c r="E242" s="1394"/>
      <c r="F242" s="1394"/>
      <c r="G242" s="891" t="s">
        <v>106</v>
      </c>
      <c r="H242" s="891" t="s">
        <v>106</v>
      </c>
      <c r="I242" s="893" t="s">
        <v>107</v>
      </c>
      <c r="J242" s="896">
        <v>1</v>
      </c>
      <c r="K242" s="903">
        <v>45231</v>
      </c>
      <c r="L242" s="903">
        <v>45747</v>
      </c>
      <c r="M242" s="901">
        <f t="shared" si="8"/>
        <v>73.714285714285708</v>
      </c>
      <c r="N242" s="1031">
        <v>0</v>
      </c>
      <c r="O242" s="916" t="s">
        <v>1848</v>
      </c>
      <c r="P242" s="915">
        <f t="shared" si="7"/>
        <v>0</v>
      </c>
      <c r="Q242" s="803" t="str">
        <f>IF(ISNUMBER(P242),IF(P242=100%,"CUMPLIDA",IF(AND(ISNUMBER(L242),ISNUMBER(OCI!$P$6)), IF(L242&lt;OCI!$P$6,"INCUMPLIDA","PROCESO"), "VERIFICAR FECHA")),"SIN VALOR AVANCE")</f>
        <v>PROCESO</v>
      </c>
    </row>
    <row r="243" spans="1:17" ht="390.75" x14ac:dyDescent="0.2">
      <c r="A243" s="894" t="s">
        <v>19</v>
      </c>
      <c r="B243" s="899" t="s">
        <v>16</v>
      </c>
      <c r="C243" s="1393"/>
      <c r="D243" s="1393"/>
      <c r="E243" s="1394"/>
      <c r="F243" s="1394"/>
      <c r="G243" s="891" t="s">
        <v>108</v>
      </c>
      <c r="H243" s="891" t="s">
        <v>108</v>
      </c>
      <c r="I243" s="893" t="s">
        <v>109</v>
      </c>
      <c r="J243" s="896">
        <v>1</v>
      </c>
      <c r="K243" s="903">
        <v>45231</v>
      </c>
      <c r="L243" s="903">
        <v>45808</v>
      </c>
      <c r="M243" s="901">
        <f t="shared" si="8"/>
        <v>82.428571428571431</v>
      </c>
      <c r="N243" s="1031">
        <v>0</v>
      </c>
      <c r="O243" s="916" t="s">
        <v>1859</v>
      </c>
      <c r="P243" s="915">
        <f t="shared" si="7"/>
        <v>0</v>
      </c>
      <c r="Q243" s="803" t="str">
        <f>IF(ISNUMBER(P243),IF(P243=100%,"CUMPLIDA",IF(AND(ISNUMBER(L243),ISNUMBER(OCI!$P$6)), IF(L243&lt;OCI!$P$6,"INCUMPLIDA","PROCESO"), "VERIFICAR FECHA")),"SIN VALOR AVANCE")</f>
        <v>PROCESO</v>
      </c>
    </row>
    <row r="244" spans="1:17" ht="135.75" x14ac:dyDescent="0.2">
      <c r="A244" s="894" t="s">
        <v>19</v>
      </c>
      <c r="B244" s="899" t="s">
        <v>16</v>
      </c>
      <c r="C244" s="1393"/>
      <c r="D244" s="1393"/>
      <c r="E244" s="1394"/>
      <c r="F244" s="1394"/>
      <c r="G244" s="891" t="s">
        <v>110</v>
      </c>
      <c r="H244" s="891" t="s">
        <v>111</v>
      </c>
      <c r="I244" s="893" t="s">
        <v>112</v>
      </c>
      <c r="J244" s="896">
        <v>7</v>
      </c>
      <c r="K244" s="903">
        <v>46024</v>
      </c>
      <c r="L244" s="903">
        <v>46660</v>
      </c>
      <c r="M244" s="901">
        <f t="shared" si="8"/>
        <v>90.857142857142861</v>
      </c>
      <c r="N244" s="1031">
        <v>0</v>
      </c>
      <c r="O244" s="916" t="s">
        <v>1848</v>
      </c>
      <c r="P244" s="915">
        <f t="shared" si="7"/>
        <v>0</v>
      </c>
      <c r="Q244" s="803" t="str">
        <f>IF(ISNUMBER(P244),IF(P244=100%,"CUMPLIDA",IF(AND(ISNUMBER(L244),ISNUMBER(OCI!$P$6)), IF(L244&lt;OCI!$P$6,"INCUMPLIDA","PROCESO"), "VERIFICAR FECHA")),"SIN VALOR AVANCE")</f>
        <v>PROCESO</v>
      </c>
    </row>
    <row r="245" spans="1:17" ht="285.75" x14ac:dyDescent="0.2">
      <c r="A245" s="894" t="s">
        <v>19</v>
      </c>
      <c r="B245" s="899" t="s">
        <v>16</v>
      </c>
      <c r="C245" s="1393"/>
      <c r="D245" s="1393"/>
      <c r="E245" s="1394"/>
      <c r="F245" s="1394"/>
      <c r="G245" s="891" t="s">
        <v>114</v>
      </c>
      <c r="H245" s="891" t="s">
        <v>115</v>
      </c>
      <c r="I245" s="893" t="s">
        <v>116</v>
      </c>
      <c r="J245" s="896">
        <v>1</v>
      </c>
      <c r="K245" s="903">
        <v>46024</v>
      </c>
      <c r="L245" s="903">
        <v>46660</v>
      </c>
      <c r="M245" s="901">
        <f t="shared" si="8"/>
        <v>90.857142857142861</v>
      </c>
      <c r="N245" s="1031">
        <v>0</v>
      </c>
      <c r="O245" s="916" t="s">
        <v>1860</v>
      </c>
      <c r="P245" s="915">
        <f t="shared" si="7"/>
        <v>0</v>
      </c>
      <c r="Q245" s="803" t="str">
        <f>IF(ISNUMBER(P245),IF(P245=100%,"CUMPLIDA",IF(AND(ISNUMBER(L245),ISNUMBER(OCI!$P$6)), IF(L245&lt;OCI!$P$6,"INCUMPLIDA","PROCESO"), "VERIFICAR FECHA")),"SIN VALOR AVANCE")</f>
        <v>PROCESO</v>
      </c>
    </row>
    <row r="246" spans="1:17" ht="390.75" x14ac:dyDescent="0.2">
      <c r="A246" s="894" t="s">
        <v>19</v>
      </c>
      <c r="B246" s="899" t="s">
        <v>16</v>
      </c>
      <c r="C246" s="1393"/>
      <c r="D246" s="1393"/>
      <c r="E246" s="1394"/>
      <c r="F246" s="1394"/>
      <c r="G246" s="891" t="s">
        <v>117</v>
      </c>
      <c r="H246" s="891" t="s">
        <v>118</v>
      </c>
      <c r="I246" s="893" t="s">
        <v>119</v>
      </c>
      <c r="J246" s="896">
        <v>2</v>
      </c>
      <c r="K246" s="903">
        <v>46024</v>
      </c>
      <c r="L246" s="903">
        <v>46660</v>
      </c>
      <c r="M246" s="901">
        <f t="shared" si="8"/>
        <v>90.857142857142861</v>
      </c>
      <c r="N246" s="1031">
        <v>0</v>
      </c>
      <c r="O246" s="916" t="s">
        <v>1859</v>
      </c>
      <c r="P246" s="915">
        <f t="shared" si="7"/>
        <v>0</v>
      </c>
      <c r="Q246" s="803" t="str">
        <f>IF(ISNUMBER(P246),IF(P246=100%,"CUMPLIDA",IF(AND(ISNUMBER(L246),ISNUMBER(OCI!$P$6)), IF(L246&lt;OCI!$P$6,"INCUMPLIDA","PROCESO"), "VERIFICAR FECHA")),"SIN VALOR AVANCE")</f>
        <v>PROCESO</v>
      </c>
    </row>
    <row r="247" spans="1:17" ht="360.75" customHeight="1" x14ac:dyDescent="0.2">
      <c r="A247" s="894" t="s">
        <v>19</v>
      </c>
      <c r="B247" s="899" t="s">
        <v>16</v>
      </c>
      <c r="C247" s="1393" t="s">
        <v>1881</v>
      </c>
      <c r="D247" s="1393" t="s">
        <v>1862</v>
      </c>
      <c r="E247" s="1394" t="s">
        <v>1882</v>
      </c>
      <c r="F247" s="1394" t="s">
        <v>1883</v>
      </c>
      <c r="G247" s="900" t="s">
        <v>1884</v>
      </c>
      <c r="H247" s="900" t="s">
        <v>1884</v>
      </c>
      <c r="I247" s="283" t="s">
        <v>1885</v>
      </c>
      <c r="J247" s="902">
        <v>1</v>
      </c>
      <c r="K247" s="918">
        <v>45139</v>
      </c>
      <c r="L247" s="918">
        <v>45869</v>
      </c>
      <c r="M247" s="901">
        <f t="shared" si="8"/>
        <v>104.28571428571429</v>
      </c>
      <c r="N247" s="1033">
        <v>0.4</v>
      </c>
      <c r="O247" s="916" t="s">
        <v>1886</v>
      </c>
      <c r="P247" s="902">
        <f t="shared" si="7"/>
        <v>0.4</v>
      </c>
      <c r="Q247" s="803" t="str">
        <f>IF(ISNUMBER(P247),IF(P247=100%,"CUMPLIDA",IF(AND(ISNUMBER(L247),ISNUMBER(OCI!$P$6)), IF(L247&lt;OCI!$P$6,"INCUMPLIDA","PROCESO"), "VERIFICAR FECHA")),"SIN VALOR AVANCE")</f>
        <v>PROCESO</v>
      </c>
    </row>
    <row r="248" spans="1:17" ht="180.75" x14ac:dyDescent="0.2">
      <c r="A248" s="894" t="s">
        <v>19</v>
      </c>
      <c r="B248" s="899" t="s">
        <v>16</v>
      </c>
      <c r="C248" s="1393"/>
      <c r="D248" s="1393"/>
      <c r="E248" s="1394"/>
      <c r="F248" s="1394"/>
      <c r="G248" s="900" t="s">
        <v>1887</v>
      </c>
      <c r="H248" s="900" t="s">
        <v>1887</v>
      </c>
      <c r="I248" s="283" t="s">
        <v>1888</v>
      </c>
      <c r="J248" s="895">
        <v>1</v>
      </c>
      <c r="K248" s="918">
        <v>45139</v>
      </c>
      <c r="L248" s="918">
        <v>45230</v>
      </c>
      <c r="M248" s="901">
        <f t="shared" si="8"/>
        <v>13</v>
      </c>
      <c r="N248" s="1031">
        <v>1</v>
      </c>
      <c r="O248" s="283" t="s">
        <v>1889</v>
      </c>
      <c r="P248" s="902">
        <f t="shared" si="7"/>
        <v>1</v>
      </c>
      <c r="Q248" s="803" t="str">
        <f>IF(ISNUMBER(P248),IF(P248=100%,"CUMPLIDA",IF(AND(ISNUMBER(L248),ISNUMBER(OCI!$P$6)), IF(L248&lt;OCI!$P$6,"INCUMPLIDA","PROCESO"), "VERIFICAR FECHA")),"SIN VALOR AVANCE")</f>
        <v>CUMPLIDA</v>
      </c>
    </row>
    <row r="249" spans="1:17" ht="225.75" x14ac:dyDescent="0.2">
      <c r="A249" s="894" t="s">
        <v>19</v>
      </c>
      <c r="B249" s="899" t="s">
        <v>16</v>
      </c>
      <c r="C249" s="1393"/>
      <c r="D249" s="1393"/>
      <c r="E249" s="1394"/>
      <c r="F249" s="1394"/>
      <c r="G249" s="900" t="s">
        <v>1890</v>
      </c>
      <c r="H249" s="900" t="s">
        <v>1890</v>
      </c>
      <c r="I249" s="283" t="s">
        <v>1891</v>
      </c>
      <c r="J249" s="895">
        <v>2</v>
      </c>
      <c r="K249" s="918">
        <v>45139</v>
      </c>
      <c r="L249" s="918">
        <v>45230</v>
      </c>
      <c r="M249" s="901">
        <f t="shared" si="8"/>
        <v>13</v>
      </c>
      <c r="N249" s="1031">
        <v>2</v>
      </c>
      <c r="O249" s="893" t="s">
        <v>1892</v>
      </c>
      <c r="P249" s="902">
        <f t="shared" si="7"/>
        <v>1</v>
      </c>
      <c r="Q249" s="803" t="str">
        <f>IF(ISNUMBER(P249),IF(P249=100%,"CUMPLIDA",IF(AND(ISNUMBER(L249),ISNUMBER(OCI!$P$6)), IF(L249&lt;OCI!$P$6,"INCUMPLIDA","PROCESO"), "VERIFICAR FECHA")),"SIN VALOR AVANCE")</f>
        <v>CUMPLIDA</v>
      </c>
    </row>
    <row r="250" spans="1:17" ht="225.75" x14ac:dyDescent="0.2">
      <c r="A250" s="894" t="s">
        <v>19</v>
      </c>
      <c r="B250" s="899" t="s">
        <v>16</v>
      </c>
      <c r="C250" s="1393"/>
      <c r="D250" s="1393"/>
      <c r="E250" s="1394"/>
      <c r="F250" s="1394"/>
      <c r="G250" s="900" t="s">
        <v>1893</v>
      </c>
      <c r="H250" s="900" t="s">
        <v>1893</v>
      </c>
      <c r="I250" s="283" t="s">
        <v>1894</v>
      </c>
      <c r="J250" s="902">
        <v>1</v>
      </c>
      <c r="K250" s="918">
        <v>45139</v>
      </c>
      <c r="L250" s="918">
        <v>45230</v>
      </c>
      <c r="M250" s="901">
        <f t="shared" si="8"/>
        <v>13</v>
      </c>
      <c r="N250" s="1033">
        <v>1</v>
      </c>
      <c r="O250" s="893" t="s">
        <v>1892</v>
      </c>
      <c r="P250" s="902">
        <f t="shared" si="7"/>
        <v>1</v>
      </c>
      <c r="Q250" s="803" t="str">
        <f>IF(ISNUMBER(P250),IF(P250=100%,"CUMPLIDA",IF(AND(ISNUMBER(L250),ISNUMBER(OCI!$P$6)), IF(L250&lt;OCI!$P$6,"INCUMPLIDA","PROCESO"), "VERIFICAR FECHA")),"SIN VALOR AVANCE")</f>
        <v>CUMPLIDA</v>
      </c>
    </row>
    <row r="251" spans="1:17" ht="286.5" customHeight="1" x14ac:dyDescent="0.2">
      <c r="A251" s="894" t="s">
        <v>19</v>
      </c>
      <c r="B251" s="899" t="s">
        <v>16</v>
      </c>
      <c r="C251" s="1393" t="s">
        <v>1895</v>
      </c>
      <c r="D251" s="1393" t="s">
        <v>1862</v>
      </c>
      <c r="E251" s="1394" t="s">
        <v>1896</v>
      </c>
      <c r="F251" s="1395" t="s">
        <v>1897</v>
      </c>
      <c r="G251" s="900" t="s">
        <v>1884</v>
      </c>
      <c r="H251" s="900" t="s">
        <v>1884</v>
      </c>
      <c r="I251" s="283" t="s">
        <v>1885</v>
      </c>
      <c r="J251" s="902">
        <v>1</v>
      </c>
      <c r="K251" s="918">
        <v>45139</v>
      </c>
      <c r="L251" s="918">
        <v>45869</v>
      </c>
      <c r="M251" s="901">
        <f t="shared" si="8"/>
        <v>104.28571428571429</v>
      </c>
      <c r="N251" s="1033">
        <v>0.4</v>
      </c>
      <c r="O251" s="283" t="s">
        <v>1898</v>
      </c>
      <c r="P251" s="902">
        <f t="shared" si="7"/>
        <v>0.4</v>
      </c>
      <c r="Q251" s="803" t="str">
        <f>IF(ISNUMBER(P251),IF(P251=100%,"CUMPLIDA",IF(AND(ISNUMBER(L251),ISNUMBER(OCI!$P$6)), IF(L251&lt;OCI!$P$6,"INCUMPLIDA","PROCESO"), "VERIFICAR FECHA")),"SIN VALOR AVANCE")</f>
        <v>PROCESO</v>
      </c>
    </row>
    <row r="252" spans="1:17" ht="409.5" x14ac:dyDescent="0.2">
      <c r="A252" s="894" t="s">
        <v>19</v>
      </c>
      <c r="B252" s="899" t="s">
        <v>16</v>
      </c>
      <c r="C252" s="1393"/>
      <c r="D252" s="1393"/>
      <c r="E252" s="1394"/>
      <c r="F252" s="1395"/>
      <c r="G252" s="900" t="s">
        <v>1236</v>
      </c>
      <c r="H252" s="900" t="s">
        <v>1236</v>
      </c>
      <c r="I252" s="283" t="s">
        <v>1045</v>
      </c>
      <c r="J252" s="895">
        <v>1</v>
      </c>
      <c r="K252" s="918">
        <v>45306</v>
      </c>
      <c r="L252" s="918">
        <v>45504</v>
      </c>
      <c r="M252" s="901">
        <f t="shared" si="8"/>
        <v>28.285714285714285</v>
      </c>
      <c r="N252" s="1031">
        <v>1</v>
      </c>
      <c r="O252" s="283" t="s">
        <v>1899</v>
      </c>
      <c r="P252" s="902">
        <f t="shared" si="7"/>
        <v>1</v>
      </c>
      <c r="Q252" s="803" t="str">
        <f>IF(ISNUMBER(P252),IF(P252=100%,"CUMPLIDA",IF(AND(ISNUMBER(L252),ISNUMBER(OCI!$P$6)), IF(L252&lt;OCI!$P$6,"INCUMPLIDA","PROCESO"), "VERIFICAR FECHA")),"SIN VALOR AVANCE")</f>
        <v>CUMPLIDA</v>
      </c>
    </row>
    <row r="253" spans="1:17" ht="330.75" x14ac:dyDescent="0.2">
      <c r="A253" s="894" t="s">
        <v>19</v>
      </c>
      <c r="B253" s="899" t="s">
        <v>16</v>
      </c>
      <c r="C253" s="1393"/>
      <c r="D253" s="1393"/>
      <c r="E253" s="1394"/>
      <c r="F253" s="1395"/>
      <c r="G253" s="900" t="s">
        <v>1900</v>
      </c>
      <c r="H253" s="900" t="s">
        <v>1900</v>
      </c>
      <c r="I253" s="283" t="s">
        <v>1239</v>
      </c>
      <c r="J253" s="895">
        <v>1</v>
      </c>
      <c r="K253" s="918">
        <v>45505</v>
      </c>
      <c r="L253" s="918">
        <v>45596</v>
      </c>
      <c r="M253" s="901">
        <f t="shared" si="8"/>
        <v>13</v>
      </c>
      <c r="N253" s="1031">
        <v>1</v>
      </c>
      <c r="O253" s="283" t="s">
        <v>1901</v>
      </c>
      <c r="P253" s="902">
        <f t="shared" si="7"/>
        <v>1</v>
      </c>
      <c r="Q253" s="803" t="str">
        <f>IF(ISNUMBER(P253),IF(P253=100%,"CUMPLIDA",IF(AND(ISNUMBER(L253),ISNUMBER(OCI!$P$6)), IF(L253&lt;OCI!$P$6,"INCUMPLIDA","PROCESO"), "VERIFICAR FECHA")),"SIN VALOR AVANCE")</f>
        <v>CUMPLIDA</v>
      </c>
    </row>
    <row r="254" spans="1:17" ht="345.75" x14ac:dyDescent="0.2">
      <c r="A254" s="894" t="s">
        <v>19</v>
      </c>
      <c r="B254" s="899" t="s">
        <v>16</v>
      </c>
      <c r="C254" s="1393"/>
      <c r="D254" s="1393"/>
      <c r="E254" s="1394"/>
      <c r="F254" s="1395"/>
      <c r="G254" s="900" t="s">
        <v>1240</v>
      </c>
      <c r="H254" s="900" t="s">
        <v>1240</v>
      </c>
      <c r="I254" s="283" t="s">
        <v>1241</v>
      </c>
      <c r="J254" s="895">
        <v>1</v>
      </c>
      <c r="K254" s="918">
        <v>45597</v>
      </c>
      <c r="L254" s="918">
        <v>45869</v>
      </c>
      <c r="M254" s="901">
        <f t="shared" si="8"/>
        <v>38.857142857142854</v>
      </c>
      <c r="N254" s="1031">
        <v>0</v>
      </c>
      <c r="O254" s="283" t="s">
        <v>1902</v>
      </c>
      <c r="P254" s="902">
        <f t="shared" si="7"/>
        <v>0</v>
      </c>
      <c r="Q254" s="803" t="str">
        <f>IF(ISNUMBER(P254),IF(P254=100%,"CUMPLIDA",IF(AND(ISNUMBER(L254),ISNUMBER(OCI!$P$6)), IF(L254&lt;OCI!$P$6,"INCUMPLIDA","PROCESO"), "VERIFICAR FECHA")),"SIN VALOR AVANCE")</f>
        <v>PROCESO</v>
      </c>
    </row>
    <row r="255" spans="1:17" ht="330.75" x14ac:dyDescent="0.2">
      <c r="A255" s="894" t="s">
        <v>19</v>
      </c>
      <c r="B255" s="899" t="s">
        <v>16</v>
      </c>
      <c r="C255" s="1393"/>
      <c r="D255" s="1393"/>
      <c r="E255" s="1394"/>
      <c r="F255" s="1395"/>
      <c r="G255" s="900" t="s">
        <v>1242</v>
      </c>
      <c r="H255" s="900" t="s">
        <v>1242</v>
      </c>
      <c r="I255" s="283" t="s">
        <v>1243</v>
      </c>
      <c r="J255" s="902">
        <v>1</v>
      </c>
      <c r="K255" s="918">
        <v>45870</v>
      </c>
      <c r="L255" s="918">
        <v>46112</v>
      </c>
      <c r="M255" s="901">
        <f t="shared" si="8"/>
        <v>34.571428571428569</v>
      </c>
      <c r="N255" s="1033">
        <v>0</v>
      </c>
      <c r="O255" s="283" t="s">
        <v>1903</v>
      </c>
      <c r="P255" s="902">
        <f t="shared" si="7"/>
        <v>0</v>
      </c>
      <c r="Q255" s="803" t="str">
        <f>IF(ISNUMBER(P255),IF(P255=100%,"CUMPLIDA",IF(AND(ISNUMBER(L255),ISNUMBER(OCI!$P$6)), IF(L255&lt;OCI!$P$6,"INCUMPLIDA","PROCESO"), "VERIFICAR FECHA")),"SIN VALOR AVANCE")</f>
        <v>PROCESO</v>
      </c>
    </row>
    <row r="256" spans="1:17" ht="409.5" x14ac:dyDescent="0.2">
      <c r="A256" s="894" t="s">
        <v>19</v>
      </c>
      <c r="B256" s="899" t="s">
        <v>16</v>
      </c>
      <c r="C256" s="1393"/>
      <c r="D256" s="1393"/>
      <c r="E256" s="1394"/>
      <c r="F256" s="1395"/>
      <c r="G256" s="1395" t="s">
        <v>800</v>
      </c>
      <c r="H256" s="912" t="s">
        <v>682</v>
      </c>
      <c r="I256" s="893" t="s">
        <v>683</v>
      </c>
      <c r="J256" s="895">
        <v>1</v>
      </c>
      <c r="K256" s="918">
        <v>45231</v>
      </c>
      <c r="L256" s="918">
        <v>45504</v>
      </c>
      <c r="M256" s="901">
        <f t="shared" si="8"/>
        <v>39</v>
      </c>
      <c r="N256" s="1031">
        <v>1</v>
      </c>
      <c r="O256" s="916" t="s">
        <v>1880</v>
      </c>
      <c r="P256" s="915">
        <f t="shared" si="7"/>
        <v>1</v>
      </c>
      <c r="Q256" s="803" t="str">
        <f>IF(ISNUMBER(P256),IF(P256=100%,"CUMPLIDA",IF(AND(ISNUMBER(L256),ISNUMBER(OCI!$P$6)), IF(L256&lt;OCI!$P$6,"INCUMPLIDA","PROCESO"), "VERIFICAR FECHA")),"SIN VALOR AVANCE")</f>
        <v>CUMPLIDA</v>
      </c>
    </row>
    <row r="257" spans="1:17" ht="390.75" x14ac:dyDescent="0.2">
      <c r="A257" s="894" t="s">
        <v>19</v>
      </c>
      <c r="B257" s="899" t="s">
        <v>16</v>
      </c>
      <c r="C257" s="1393"/>
      <c r="D257" s="1393"/>
      <c r="E257" s="1394"/>
      <c r="F257" s="1395"/>
      <c r="G257" s="1395"/>
      <c r="H257" s="912" t="s">
        <v>685</v>
      </c>
      <c r="I257" s="893" t="s">
        <v>686</v>
      </c>
      <c r="J257" s="895">
        <v>1</v>
      </c>
      <c r="K257" s="918">
        <v>45231</v>
      </c>
      <c r="L257" s="918">
        <v>45504</v>
      </c>
      <c r="M257" s="901">
        <f t="shared" si="8"/>
        <v>39</v>
      </c>
      <c r="N257" s="1031">
        <v>1</v>
      </c>
      <c r="O257" s="916" t="s">
        <v>1859</v>
      </c>
      <c r="P257" s="915">
        <f t="shared" si="7"/>
        <v>1</v>
      </c>
      <c r="Q257" s="803" t="str">
        <f>IF(ISNUMBER(P257),IF(P257=100%,"CUMPLIDA",IF(AND(ISNUMBER(L257),ISNUMBER(OCI!$P$6)), IF(L257&lt;OCI!$P$6,"INCUMPLIDA","PROCESO"), "VERIFICAR FECHA")),"SIN VALOR AVANCE")</f>
        <v>CUMPLIDA</v>
      </c>
    </row>
    <row r="258" spans="1:17" ht="285.75" x14ac:dyDescent="0.2">
      <c r="A258" s="894" t="s">
        <v>19</v>
      </c>
      <c r="B258" s="899" t="s">
        <v>16</v>
      </c>
      <c r="C258" s="1393"/>
      <c r="D258" s="1393"/>
      <c r="E258" s="1394"/>
      <c r="F258" s="1395"/>
      <c r="G258" s="891" t="s">
        <v>97</v>
      </c>
      <c r="H258" s="891" t="s">
        <v>98</v>
      </c>
      <c r="I258" s="893" t="s">
        <v>99</v>
      </c>
      <c r="J258" s="896">
        <v>1</v>
      </c>
      <c r="K258" s="903">
        <v>45323</v>
      </c>
      <c r="L258" s="903">
        <v>45747</v>
      </c>
      <c r="M258" s="901">
        <f t="shared" si="8"/>
        <v>60.571428571428569</v>
      </c>
      <c r="N258" s="1031">
        <v>0</v>
      </c>
      <c r="O258" s="916" t="s">
        <v>1860</v>
      </c>
      <c r="P258" s="915">
        <f t="shared" si="7"/>
        <v>0</v>
      </c>
      <c r="Q258" s="803" t="str">
        <f>IF(ISNUMBER(P258),IF(P258=100%,"CUMPLIDA",IF(AND(ISNUMBER(L258),ISNUMBER(OCI!$P$6)), IF(L258&lt;OCI!$P$6,"INCUMPLIDA","PROCESO"), "VERIFICAR FECHA")),"SIN VALOR AVANCE")</f>
        <v>PROCESO</v>
      </c>
    </row>
    <row r="259" spans="1:17" ht="135.75" x14ac:dyDescent="0.2">
      <c r="A259" s="894" t="s">
        <v>19</v>
      </c>
      <c r="B259" s="899" t="s">
        <v>16</v>
      </c>
      <c r="C259" s="1393"/>
      <c r="D259" s="1393"/>
      <c r="E259" s="1394"/>
      <c r="F259" s="1395"/>
      <c r="G259" s="891" t="s">
        <v>101</v>
      </c>
      <c r="H259" s="891" t="s">
        <v>101</v>
      </c>
      <c r="I259" s="893" t="s">
        <v>102</v>
      </c>
      <c r="J259" s="896">
        <v>1</v>
      </c>
      <c r="K259" s="903">
        <v>45323</v>
      </c>
      <c r="L259" s="903">
        <v>45747</v>
      </c>
      <c r="M259" s="901">
        <f t="shared" si="8"/>
        <v>60.571428571428569</v>
      </c>
      <c r="N259" s="1031">
        <v>0</v>
      </c>
      <c r="O259" s="916" t="s">
        <v>1848</v>
      </c>
      <c r="P259" s="915">
        <f t="shared" si="7"/>
        <v>0</v>
      </c>
      <c r="Q259" s="803" t="str">
        <f>IF(ISNUMBER(P259),IF(P259=100%,"CUMPLIDA",IF(AND(ISNUMBER(L259),ISNUMBER(OCI!$P$6)), IF(L259&lt;OCI!$P$6,"INCUMPLIDA","PROCESO"), "VERIFICAR FECHA")),"SIN VALOR AVANCE")</f>
        <v>PROCESO</v>
      </c>
    </row>
    <row r="260" spans="1:17" ht="135.75" x14ac:dyDescent="0.2">
      <c r="A260" s="894" t="s">
        <v>19</v>
      </c>
      <c r="B260" s="899" t="s">
        <v>16</v>
      </c>
      <c r="C260" s="1393"/>
      <c r="D260" s="1393"/>
      <c r="E260" s="1394"/>
      <c r="F260" s="1395"/>
      <c r="G260" s="891" t="s">
        <v>237</v>
      </c>
      <c r="H260" s="891" t="s">
        <v>238</v>
      </c>
      <c r="I260" s="893" t="s">
        <v>239</v>
      </c>
      <c r="J260" s="896">
        <v>1</v>
      </c>
      <c r="K260" s="903">
        <v>45231</v>
      </c>
      <c r="L260" s="903">
        <v>45747</v>
      </c>
      <c r="M260" s="901">
        <f t="shared" si="8"/>
        <v>73.714285714285708</v>
      </c>
      <c r="N260" s="1031">
        <v>0</v>
      </c>
      <c r="O260" s="916" t="s">
        <v>1848</v>
      </c>
      <c r="P260" s="915">
        <f t="shared" si="7"/>
        <v>0</v>
      </c>
      <c r="Q260" s="803" t="str">
        <f>IF(ISNUMBER(P260),IF(P260=100%,"CUMPLIDA",IF(AND(ISNUMBER(L260),ISNUMBER(OCI!$P$6)), IF(L260&lt;OCI!$P$6,"INCUMPLIDA","PROCESO"), "VERIFICAR FECHA")),"SIN VALOR AVANCE")</f>
        <v>PROCESO</v>
      </c>
    </row>
    <row r="261" spans="1:17" ht="285.75" x14ac:dyDescent="0.2">
      <c r="A261" s="894" t="s">
        <v>19</v>
      </c>
      <c r="B261" s="899" t="s">
        <v>16</v>
      </c>
      <c r="C261" s="1393"/>
      <c r="D261" s="1393"/>
      <c r="E261" s="1394"/>
      <c r="F261" s="1395"/>
      <c r="G261" s="891" t="s">
        <v>104</v>
      </c>
      <c r="H261" s="891" t="s">
        <v>104</v>
      </c>
      <c r="I261" s="893" t="s">
        <v>105</v>
      </c>
      <c r="J261" s="896">
        <v>1</v>
      </c>
      <c r="K261" s="903">
        <v>45323</v>
      </c>
      <c r="L261" s="903">
        <v>45747</v>
      </c>
      <c r="M261" s="901">
        <f t="shared" si="8"/>
        <v>60.571428571428569</v>
      </c>
      <c r="N261" s="1031">
        <v>0</v>
      </c>
      <c r="O261" s="916" t="s">
        <v>1860</v>
      </c>
      <c r="P261" s="915">
        <f t="shared" si="7"/>
        <v>0</v>
      </c>
      <c r="Q261" s="803" t="str">
        <f>IF(ISNUMBER(P261),IF(P261=100%,"CUMPLIDA",IF(AND(ISNUMBER(L261),ISNUMBER(OCI!$P$6)), IF(L261&lt;OCI!$P$6,"INCUMPLIDA","PROCESO"), "VERIFICAR FECHA")),"SIN VALOR AVANCE")</f>
        <v>PROCESO</v>
      </c>
    </row>
    <row r="262" spans="1:17" ht="135.75" x14ac:dyDescent="0.2">
      <c r="A262" s="894" t="s">
        <v>19</v>
      </c>
      <c r="B262" s="899" t="s">
        <v>16</v>
      </c>
      <c r="C262" s="1393"/>
      <c r="D262" s="1393"/>
      <c r="E262" s="1394"/>
      <c r="F262" s="1395"/>
      <c r="G262" s="891" t="s">
        <v>106</v>
      </c>
      <c r="H262" s="891" t="s">
        <v>106</v>
      </c>
      <c r="I262" s="893" t="s">
        <v>107</v>
      </c>
      <c r="J262" s="896">
        <v>1</v>
      </c>
      <c r="K262" s="903">
        <v>45231</v>
      </c>
      <c r="L262" s="903">
        <v>45747</v>
      </c>
      <c r="M262" s="901">
        <f t="shared" si="8"/>
        <v>73.714285714285708</v>
      </c>
      <c r="N262" s="1031">
        <v>0</v>
      </c>
      <c r="O262" s="916" t="s">
        <v>1848</v>
      </c>
      <c r="P262" s="915">
        <f t="shared" si="7"/>
        <v>0</v>
      </c>
      <c r="Q262" s="803" t="str">
        <f>IF(ISNUMBER(P262),IF(P262=100%,"CUMPLIDA",IF(AND(ISNUMBER(L262),ISNUMBER(OCI!$P$6)), IF(L262&lt;OCI!$P$6,"INCUMPLIDA","PROCESO"), "VERIFICAR FECHA")),"SIN VALOR AVANCE")</f>
        <v>PROCESO</v>
      </c>
    </row>
    <row r="263" spans="1:17" ht="390.75" x14ac:dyDescent="0.2">
      <c r="A263" s="894" t="s">
        <v>19</v>
      </c>
      <c r="B263" s="899" t="s">
        <v>16</v>
      </c>
      <c r="C263" s="1393"/>
      <c r="D263" s="1393"/>
      <c r="E263" s="1394"/>
      <c r="F263" s="1395"/>
      <c r="G263" s="891" t="s">
        <v>108</v>
      </c>
      <c r="H263" s="891" t="s">
        <v>108</v>
      </c>
      <c r="I263" s="893" t="s">
        <v>109</v>
      </c>
      <c r="J263" s="896">
        <v>1</v>
      </c>
      <c r="K263" s="903">
        <v>45231</v>
      </c>
      <c r="L263" s="903">
        <v>45808</v>
      </c>
      <c r="M263" s="901">
        <f t="shared" si="8"/>
        <v>82.428571428571431</v>
      </c>
      <c r="N263" s="1031">
        <v>0</v>
      </c>
      <c r="O263" s="916" t="s">
        <v>1859</v>
      </c>
      <c r="P263" s="915">
        <f t="shared" si="7"/>
        <v>0</v>
      </c>
      <c r="Q263" s="803" t="str">
        <f>IF(ISNUMBER(P263),IF(P263=100%,"CUMPLIDA",IF(AND(ISNUMBER(L263),ISNUMBER(OCI!$P$6)), IF(L263&lt;OCI!$P$6,"INCUMPLIDA","PROCESO"), "VERIFICAR FECHA")),"SIN VALOR AVANCE")</f>
        <v>PROCESO</v>
      </c>
    </row>
    <row r="264" spans="1:17" ht="135.75" x14ac:dyDescent="0.2">
      <c r="A264" s="894" t="s">
        <v>19</v>
      </c>
      <c r="B264" s="899" t="s">
        <v>16</v>
      </c>
      <c r="C264" s="1393"/>
      <c r="D264" s="1393"/>
      <c r="E264" s="1394"/>
      <c r="F264" s="1395"/>
      <c r="G264" s="891" t="s">
        <v>110</v>
      </c>
      <c r="H264" s="891" t="s">
        <v>111</v>
      </c>
      <c r="I264" s="893" t="s">
        <v>112</v>
      </c>
      <c r="J264" s="896">
        <v>8</v>
      </c>
      <c r="K264" s="903">
        <v>45809</v>
      </c>
      <c r="L264" s="903">
        <v>46568</v>
      </c>
      <c r="M264" s="901">
        <f t="shared" si="8"/>
        <v>108.42857142857143</v>
      </c>
      <c r="N264" s="1031">
        <v>0</v>
      </c>
      <c r="O264" s="916" t="s">
        <v>1848</v>
      </c>
      <c r="P264" s="915">
        <f t="shared" si="7"/>
        <v>0</v>
      </c>
      <c r="Q264" s="803" t="str">
        <f>IF(ISNUMBER(P264),IF(P264=100%,"CUMPLIDA",IF(AND(ISNUMBER(L264),ISNUMBER(OCI!$P$6)), IF(L264&lt;OCI!$P$6,"INCUMPLIDA","PROCESO"), "VERIFICAR FECHA")),"SIN VALOR AVANCE")</f>
        <v>PROCESO</v>
      </c>
    </row>
    <row r="265" spans="1:17" ht="285.75" x14ac:dyDescent="0.2">
      <c r="A265" s="894" t="s">
        <v>19</v>
      </c>
      <c r="B265" s="899" t="s">
        <v>16</v>
      </c>
      <c r="C265" s="1393"/>
      <c r="D265" s="1393"/>
      <c r="E265" s="1394"/>
      <c r="F265" s="1395"/>
      <c r="G265" s="891" t="s">
        <v>114</v>
      </c>
      <c r="H265" s="891" t="s">
        <v>115</v>
      </c>
      <c r="I265" s="893" t="s">
        <v>116</v>
      </c>
      <c r="J265" s="896">
        <v>1</v>
      </c>
      <c r="K265" s="903">
        <v>45809</v>
      </c>
      <c r="L265" s="903">
        <v>46568</v>
      </c>
      <c r="M265" s="901">
        <f t="shared" si="8"/>
        <v>108.42857142857143</v>
      </c>
      <c r="N265" s="1031">
        <v>0</v>
      </c>
      <c r="O265" s="916" t="s">
        <v>1860</v>
      </c>
      <c r="P265" s="915">
        <f t="shared" si="7"/>
        <v>0</v>
      </c>
      <c r="Q265" s="803" t="str">
        <f>IF(ISNUMBER(P265),IF(P265=100%,"CUMPLIDA",IF(AND(ISNUMBER(L265),ISNUMBER(OCI!$P$6)), IF(L265&lt;OCI!$P$6,"INCUMPLIDA","PROCESO"), "VERIFICAR FECHA")),"SIN VALOR AVANCE")</f>
        <v>PROCESO</v>
      </c>
    </row>
    <row r="266" spans="1:17" ht="390.75" x14ac:dyDescent="0.2">
      <c r="A266" s="894" t="s">
        <v>19</v>
      </c>
      <c r="B266" s="899" t="s">
        <v>16</v>
      </c>
      <c r="C266" s="1393"/>
      <c r="D266" s="1393"/>
      <c r="E266" s="1394"/>
      <c r="F266" s="1395"/>
      <c r="G266" s="891" t="s">
        <v>117</v>
      </c>
      <c r="H266" s="891" t="s">
        <v>118</v>
      </c>
      <c r="I266" s="893" t="s">
        <v>119</v>
      </c>
      <c r="J266" s="896">
        <v>2</v>
      </c>
      <c r="K266" s="903">
        <v>45809</v>
      </c>
      <c r="L266" s="903">
        <v>46568</v>
      </c>
      <c r="M266" s="901">
        <f t="shared" si="8"/>
        <v>108.42857142857143</v>
      </c>
      <c r="N266" s="1031">
        <v>0</v>
      </c>
      <c r="O266" s="916" t="s">
        <v>1859</v>
      </c>
      <c r="P266" s="915">
        <f t="shared" si="7"/>
        <v>0</v>
      </c>
      <c r="Q266" s="803" t="str">
        <f>IF(ISNUMBER(P266),IF(P266=100%,"CUMPLIDA",IF(AND(ISNUMBER(L266),ISNUMBER(OCI!$P$6)), IF(L266&lt;OCI!$P$6,"INCUMPLIDA","PROCESO"), "VERIFICAR FECHA")),"SIN VALOR AVANCE")</f>
        <v>PROCESO</v>
      </c>
    </row>
    <row r="267" spans="1:17" ht="360.75" customHeight="1" x14ac:dyDescent="0.2">
      <c r="A267" s="894" t="s">
        <v>19</v>
      </c>
      <c r="B267" s="899" t="s">
        <v>16</v>
      </c>
      <c r="C267" s="1393" t="s">
        <v>1904</v>
      </c>
      <c r="D267" s="1393" t="s">
        <v>1862</v>
      </c>
      <c r="E267" s="1394" t="s">
        <v>1905</v>
      </c>
      <c r="F267" s="1395" t="s">
        <v>1906</v>
      </c>
      <c r="G267" s="900" t="s">
        <v>1907</v>
      </c>
      <c r="H267" s="900" t="s">
        <v>1907</v>
      </c>
      <c r="I267" s="283" t="s">
        <v>1908</v>
      </c>
      <c r="J267" s="902">
        <v>1</v>
      </c>
      <c r="K267" s="918">
        <v>45139</v>
      </c>
      <c r="L267" s="918">
        <v>45869</v>
      </c>
      <c r="M267" s="901">
        <f t="shared" si="8"/>
        <v>104.28571428571429</v>
      </c>
      <c r="N267" s="1033">
        <v>0.4</v>
      </c>
      <c r="O267" s="916" t="s">
        <v>1909</v>
      </c>
      <c r="P267" s="902">
        <f t="shared" ref="P267:P330" si="9">N267/J267</f>
        <v>0.4</v>
      </c>
      <c r="Q267" s="803" t="str">
        <f>IF(ISNUMBER(P267),IF(P267=100%,"CUMPLIDA",IF(AND(ISNUMBER(L267),ISNUMBER(OCI!$P$6)), IF(L267&lt;OCI!$P$6,"INCUMPLIDA","PROCESO"), "VERIFICAR FECHA")),"SIN VALOR AVANCE")</f>
        <v>PROCESO</v>
      </c>
    </row>
    <row r="268" spans="1:17" ht="225.75" x14ac:dyDescent="0.2">
      <c r="A268" s="894" t="s">
        <v>19</v>
      </c>
      <c r="B268" s="899" t="s">
        <v>16</v>
      </c>
      <c r="C268" s="1393"/>
      <c r="D268" s="1393"/>
      <c r="E268" s="1394"/>
      <c r="F268" s="1395"/>
      <c r="G268" s="900" t="s">
        <v>1910</v>
      </c>
      <c r="H268" s="900" t="s">
        <v>1910</v>
      </c>
      <c r="I268" s="283" t="s">
        <v>1911</v>
      </c>
      <c r="J268" s="902">
        <v>1</v>
      </c>
      <c r="K268" s="918">
        <v>45139</v>
      </c>
      <c r="L268" s="918">
        <v>45230</v>
      </c>
      <c r="M268" s="901">
        <f t="shared" si="8"/>
        <v>13</v>
      </c>
      <c r="N268" s="1033">
        <v>1</v>
      </c>
      <c r="O268" s="283" t="s">
        <v>1892</v>
      </c>
      <c r="P268" s="902">
        <f t="shared" si="9"/>
        <v>1</v>
      </c>
      <c r="Q268" s="803" t="str">
        <f>IF(ISNUMBER(P268),IF(P268=100%,"CUMPLIDA",IF(AND(ISNUMBER(L268),ISNUMBER(OCI!$P$6)), IF(L268&lt;OCI!$P$6,"INCUMPLIDA","PROCESO"), "VERIFICAR FECHA")),"SIN VALOR AVANCE")</f>
        <v>CUMPLIDA</v>
      </c>
    </row>
    <row r="269" spans="1:17" ht="409.5" x14ac:dyDescent="0.2">
      <c r="A269" s="894" t="s">
        <v>19</v>
      </c>
      <c r="B269" s="899" t="s">
        <v>16</v>
      </c>
      <c r="C269" s="1393"/>
      <c r="D269" s="1393"/>
      <c r="E269" s="1394"/>
      <c r="F269" s="1395"/>
      <c r="G269" s="900" t="s">
        <v>1912</v>
      </c>
      <c r="H269" s="900" t="s">
        <v>1913</v>
      </c>
      <c r="I269" s="893" t="s">
        <v>1914</v>
      </c>
      <c r="J269" s="902">
        <v>1</v>
      </c>
      <c r="K269" s="918">
        <v>45302</v>
      </c>
      <c r="L269" s="918">
        <v>45869</v>
      </c>
      <c r="M269" s="901">
        <f t="shared" si="8"/>
        <v>81</v>
      </c>
      <c r="N269" s="1033">
        <v>0</v>
      </c>
      <c r="O269" s="283" t="s">
        <v>1915</v>
      </c>
      <c r="P269" s="902">
        <f t="shared" si="9"/>
        <v>0</v>
      </c>
      <c r="Q269" s="803" t="str">
        <f>IF(ISNUMBER(P269),IF(P269=100%,"CUMPLIDA",IF(AND(ISNUMBER(L269),ISNUMBER(OCI!$P$6)), IF(L269&lt;OCI!$P$6,"INCUMPLIDA","PROCESO"), "VERIFICAR FECHA")),"SIN VALOR AVANCE")</f>
        <v>PROCESO</v>
      </c>
    </row>
    <row r="270" spans="1:17" ht="225.75" customHeight="1" x14ac:dyDescent="0.2">
      <c r="A270" s="894" t="s">
        <v>19</v>
      </c>
      <c r="B270" s="899" t="s">
        <v>16</v>
      </c>
      <c r="C270" s="1393"/>
      <c r="D270" s="1393"/>
      <c r="E270" s="1394"/>
      <c r="F270" s="1395"/>
      <c r="G270" s="900" t="s">
        <v>1043</v>
      </c>
      <c r="H270" s="900" t="s">
        <v>1043</v>
      </c>
      <c r="I270" s="283" t="s">
        <v>1048</v>
      </c>
      <c r="J270" s="902">
        <v>1</v>
      </c>
      <c r="K270" s="918">
        <v>45139</v>
      </c>
      <c r="L270" s="918">
        <v>45869</v>
      </c>
      <c r="M270" s="901">
        <f t="shared" si="8"/>
        <v>104.28571428571429</v>
      </c>
      <c r="N270" s="1033">
        <v>0.6</v>
      </c>
      <c r="O270" s="283" t="s">
        <v>1916</v>
      </c>
      <c r="P270" s="902">
        <f t="shared" si="9"/>
        <v>0.6</v>
      </c>
      <c r="Q270" s="803" t="str">
        <f>IF(ISNUMBER(P270),IF(P270=100%,"CUMPLIDA",IF(AND(ISNUMBER(L270),ISNUMBER(OCI!$P$6)), IF(L270&lt;OCI!$P$6,"INCUMPLIDA","PROCESO"), "VERIFICAR FECHA")),"SIN VALOR AVANCE")</f>
        <v>PROCESO</v>
      </c>
    </row>
    <row r="271" spans="1:17" ht="409.5" x14ac:dyDescent="0.2">
      <c r="A271" s="894" t="s">
        <v>19</v>
      </c>
      <c r="B271" s="899" t="s">
        <v>16</v>
      </c>
      <c r="C271" s="1393" t="s">
        <v>1917</v>
      </c>
      <c r="D271" s="1393" t="s">
        <v>1862</v>
      </c>
      <c r="E271" s="1394" t="s">
        <v>1918</v>
      </c>
      <c r="F271" s="1395" t="s">
        <v>1919</v>
      </c>
      <c r="G271" s="900" t="s">
        <v>1236</v>
      </c>
      <c r="H271" s="900" t="s">
        <v>1236</v>
      </c>
      <c r="I271" s="283" t="s">
        <v>1045</v>
      </c>
      <c r="J271" s="895">
        <v>1</v>
      </c>
      <c r="K271" s="918">
        <v>45306</v>
      </c>
      <c r="L271" s="918">
        <v>45504</v>
      </c>
      <c r="M271" s="901">
        <f t="shared" si="8"/>
        <v>28.285714285714285</v>
      </c>
      <c r="N271" s="1031">
        <v>1</v>
      </c>
      <c r="O271" s="283" t="s">
        <v>1899</v>
      </c>
      <c r="P271" s="902">
        <f t="shared" si="9"/>
        <v>1</v>
      </c>
      <c r="Q271" s="803" t="str">
        <f>IF(ISNUMBER(P271),IF(P271=100%,"CUMPLIDA",IF(AND(ISNUMBER(L271),ISNUMBER(OCI!$P$6)), IF(L271&lt;OCI!$P$6,"INCUMPLIDA","PROCESO"), "VERIFICAR FECHA")),"SIN VALOR AVANCE")</f>
        <v>CUMPLIDA</v>
      </c>
    </row>
    <row r="272" spans="1:17" ht="330.75" x14ac:dyDescent="0.2">
      <c r="A272" s="894" t="s">
        <v>19</v>
      </c>
      <c r="B272" s="899" t="s">
        <v>16</v>
      </c>
      <c r="C272" s="1393"/>
      <c r="D272" s="1393"/>
      <c r="E272" s="1394"/>
      <c r="F272" s="1395"/>
      <c r="G272" s="900" t="s">
        <v>1876</v>
      </c>
      <c r="H272" s="900" t="s">
        <v>1876</v>
      </c>
      <c r="I272" s="283" t="s">
        <v>1239</v>
      </c>
      <c r="J272" s="895">
        <v>1</v>
      </c>
      <c r="K272" s="918">
        <v>45505</v>
      </c>
      <c r="L272" s="918">
        <v>45596</v>
      </c>
      <c r="M272" s="901">
        <f t="shared" si="8"/>
        <v>13</v>
      </c>
      <c r="N272" s="1031">
        <v>1</v>
      </c>
      <c r="O272" s="283" t="s">
        <v>1920</v>
      </c>
      <c r="P272" s="902">
        <f t="shared" si="9"/>
        <v>1</v>
      </c>
      <c r="Q272" s="803" t="str">
        <f>IF(ISNUMBER(P272),IF(P272=100%,"CUMPLIDA",IF(AND(ISNUMBER(L272),ISNUMBER(OCI!$P$6)), IF(L272&lt;OCI!$P$6,"INCUMPLIDA","PROCESO"), "VERIFICAR FECHA")),"SIN VALOR AVANCE")</f>
        <v>CUMPLIDA</v>
      </c>
    </row>
    <row r="273" spans="1:17" ht="330.75" x14ac:dyDescent="0.2">
      <c r="A273" s="894" t="s">
        <v>19</v>
      </c>
      <c r="B273" s="899" t="s">
        <v>16</v>
      </c>
      <c r="C273" s="1393"/>
      <c r="D273" s="1393"/>
      <c r="E273" s="1394"/>
      <c r="F273" s="1395"/>
      <c r="G273" s="900" t="s">
        <v>1240</v>
      </c>
      <c r="H273" s="900" t="s">
        <v>1240</v>
      </c>
      <c r="I273" s="283" t="s">
        <v>1241</v>
      </c>
      <c r="J273" s="895">
        <v>1</v>
      </c>
      <c r="K273" s="918">
        <v>45597</v>
      </c>
      <c r="L273" s="918">
        <v>45869</v>
      </c>
      <c r="M273" s="901">
        <f t="shared" si="8"/>
        <v>38.857142857142854</v>
      </c>
      <c r="N273" s="1031">
        <v>0</v>
      </c>
      <c r="O273" s="283" t="s">
        <v>1921</v>
      </c>
      <c r="P273" s="902">
        <f t="shared" si="9"/>
        <v>0</v>
      </c>
      <c r="Q273" s="803" t="str">
        <f>IF(ISNUMBER(P273),IF(P273=100%,"CUMPLIDA",IF(AND(ISNUMBER(L273),ISNUMBER(OCI!$P$6)), IF(L273&lt;OCI!$P$6,"INCUMPLIDA","PROCESO"), "VERIFICAR FECHA")),"SIN VALOR AVANCE")</f>
        <v>PROCESO</v>
      </c>
    </row>
    <row r="274" spans="1:17" ht="225.75" customHeight="1" x14ac:dyDescent="0.2">
      <c r="A274" s="894" t="s">
        <v>19</v>
      </c>
      <c r="B274" s="899" t="s">
        <v>16</v>
      </c>
      <c r="C274" s="1393"/>
      <c r="D274" s="1393"/>
      <c r="E274" s="1394"/>
      <c r="F274" s="1395"/>
      <c r="G274" s="900" t="s">
        <v>1242</v>
      </c>
      <c r="H274" s="900" t="s">
        <v>1242</v>
      </c>
      <c r="I274" s="283" t="s">
        <v>1243</v>
      </c>
      <c r="J274" s="902">
        <v>1</v>
      </c>
      <c r="K274" s="918">
        <v>45870</v>
      </c>
      <c r="L274" s="918">
        <v>46112</v>
      </c>
      <c r="M274" s="901">
        <f t="shared" si="8"/>
        <v>34.571428571428569</v>
      </c>
      <c r="N274" s="1033">
        <v>0</v>
      </c>
      <c r="O274" s="283" t="s">
        <v>1922</v>
      </c>
      <c r="P274" s="902">
        <f t="shared" si="9"/>
        <v>0</v>
      </c>
      <c r="Q274" s="803" t="str">
        <f>IF(ISNUMBER(P274),IF(P274=100%,"CUMPLIDA",IF(AND(ISNUMBER(L274),ISNUMBER(OCI!$P$6)), IF(L274&lt;OCI!$P$6,"INCUMPLIDA","PROCESO"), "VERIFICAR FECHA")),"SIN VALOR AVANCE")</f>
        <v>PROCESO</v>
      </c>
    </row>
    <row r="275" spans="1:17" ht="409.5" x14ac:dyDescent="0.2">
      <c r="A275" s="894" t="s">
        <v>19</v>
      </c>
      <c r="B275" s="899" t="s">
        <v>16</v>
      </c>
      <c r="C275" s="1393"/>
      <c r="D275" s="1393"/>
      <c r="E275" s="1394"/>
      <c r="F275" s="1395"/>
      <c r="G275" s="1395" t="s">
        <v>800</v>
      </c>
      <c r="H275" s="912" t="s">
        <v>682</v>
      </c>
      <c r="I275" s="893" t="s">
        <v>683</v>
      </c>
      <c r="J275" s="895">
        <v>1</v>
      </c>
      <c r="K275" s="918">
        <v>45231</v>
      </c>
      <c r="L275" s="918">
        <v>45504</v>
      </c>
      <c r="M275" s="901">
        <f t="shared" si="8"/>
        <v>39</v>
      </c>
      <c r="N275" s="1031">
        <v>1</v>
      </c>
      <c r="O275" s="916" t="s">
        <v>1880</v>
      </c>
      <c r="P275" s="915">
        <f t="shared" si="9"/>
        <v>1</v>
      </c>
      <c r="Q275" s="803" t="str">
        <f>IF(ISNUMBER(P275),IF(P275=100%,"CUMPLIDA",IF(AND(ISNUMBER(L275),ISNUMBER(OCI!$P$6)), IF(L275&lt;OCI!$P$6,"INCUMPLIDA","PROCESO"), "VERIFICAR FECHA")),"SIN VALOR AVANCE")</f>
        <v>CUMPLIDA</v>
      </c>
    </row>
    <row r="276" spans="1:17" ht="390.75" x14ac:dyDescent="0.2">
      <c r="A276" s="894" t="s">
        <v>19</v>
      </c>
      <c r="B276" s="899" t="s">
        <v>16</v>
      </c>
      <c r="C276" s="1393"/>
      <c r="D276" s="1393"/>
      <c r="E276" s="1394"/>
      <c r="F276" s="1395"/>
      <c r="G276" s="1395"/>
      <c r="H276" s="912" t="s">
        <v>685</v>
      </c>
      <c r="I276" s="893" t="s">
        <v>686</v>
      </c>
      <c r="J276" s="895">
        <v>1</v>
      </c>
      <c r="K276" s="918">
        <v>45231</v>
      </c>
      <c r="L276" s="918">
        <v>45504</v>
      </c>
      <c r="M276" s="901">
        <f t="shared" si="8"/>
        <v>39</v>
      </c>
      <c r="N276" s="1031">
        <v>1</v>
      </c>
      <c r="O276" s="916" t="s">
        <v>1859</v>
      </c>
      <c r="P276" s="915">
        <f t="shared" si="9"/>
        <v>1</v>
      </c>
      <c r="Q276" s="803" t="str">
        <f>IF(ISNUMBER(P276),IF(P276=100%,"CUMPLIDA",IF(AND(ISNUMBER(L276),ISNUMBER(OCI!$P$6)), IF(L276&lt;OCI!$P$6,"INCUMPLIDA","PROCESO"), "VERIFICAR FECHA")),"SIN VALOR AVANCE")</f>
        <v>CUMPLIDA</v>
      </c>
    </row>
    <row r="277" spans="1:17" ht="285.75" x14ac:dyDescent="0.2">
      <c r="A277" s="894" t="s">
        <v>19</v>
      </c>
      <c r="B277" s="899" t="s">
        <v>16</v>
      </c>
      <c r="C277" s="1393"/>
      <c r="D277" s="1393"/>
      <c r="E277" s="1394"/>
      <c r="F277" s="1395"/>
      <c r="G277" s="891" t="s">
        <v>97</v>
      </c>
      <c r="H277" s="891" t="s">
        <v>98</v>
      </c>
      <c r="I277" s="893" t="s">
        <v>99</v>
      </c>
      <c r="J277" s="896">
        <v>1</v>
      </c>
      <c r="K277" s="903">
        <v>45323</v>
      </c>
      <c r="L277" s="903">
        <v>45747</v>
      </c>
      <c r="M277" s="901">
        <f t="shared" si="8"/>
        <v>60.571428571428569</v>
      </c>
      <c r="N277" s="1031">
        <v>0</v>
      </c>
      <c r="O277" s="916" t="s">
        <v>1860</v>
      </c>
      <c r="P277" s="915">
        <f t="shared" si="9"/>
        <v>0</v>
      </c>
      <c r="Q277" s="803" t="str">
        <f>IF(ISNUMBER(P277),IF(P277=100%,"CUMPLIDA",IF(AND(ISNUMBER(L277),ISNUMBER(OCI!$P$6)), IF(L277&lt;OCI!$P$6,"INCUMPLIDA","PROCESO"), "VERIFICAR FECHA")),"SIN VALOR AVANCE")</f>
        <v>PROCESO</v>
      </c>
    </row>
    <row r="278" spans="1:17" ht="135.75" x14ac:dyDescent="0.2">
      <c r="A278" s="894" t="s">
        <v>19</v>
      </c>
      <c r="B278" s="899" t="s">
        <v>16</v>
      </c>
      <c r="C278" s="1393"/>
      <c r="D278" s="1393"/>
      <c r="E278" s="1394"/>
      <c r="F278" s="1395"/>
      <c r="G278" s="891" t="s">
        <v>101</v>
      </c>
      <c r="H278" s="891" t="s">
        <v>101</v>
      </c>
      <c r="I278" s="893" t="s">
        <v>102</v>
      </c>
      <c r="J278" s="896">
        <v>1</v>
      </c>
      <c r="K278" s="903">
        <v>45323</v>
      </c>
      <c r="L278" s="903">
        <v>45747</v>
      </c>
      <c r="M278" s="901">
        <f t="shared" ref="M278:M341" si="10">(L278-K278)/7</f>
        <v>60.571428571428569</v>
      </c>
      <c r="N278" s="1031">
        <v>0</v>
      </c>
      <c r="O278" s="916" t="s">
        <v>1848</v>
      </c>
      <c r="P278" s="915">
        <f t="shared" si="9"/>
        <v>0</v>
      </c>
      <c r="Q278" s="803" t="str">
        <f>IF(ISNUMBER(P278),IF(P278=100%,"CUMPLIDA",IF(AND(ISNUMBER(L278),ISNUMBER(OCI!$P$6)), IF(L278&lt;OCI!$P$6,"INCUMPLIDA","PROCESO"), "VERIFICAR FECHA")),"SIN VALOR AVANCE")</f>
        <v>PROCESO</v>
      </c>
    </row>
    <row r="279" spans="1:17" ht="135.75" x14ac:dyDescent="0.2">
      <c r="A279" s="894" t="s">
        <v>19</v>
      </c>
      <c r="B279" s="899" t="s">
        <v>16</v>
      </c>
      <c r="C279" s="1393"/>
      <c r="D279" s="1393"/>
      <c r="E279" s="1394"/>
      <c r="F279" s="1395"/>
      <c r="G279" s="891" t="s">
        <v>237</v>
      </c>
      <c r="H279" s="891" t="s">
        <v>238</v>
      </c>
      <c r="I279" s="893" t="s">
        <v>239</v>
      </c>
      <c r="J279" s="896">
        <v>1</v>
      </c>
      <c r="K279" s="903">
        <v>45231</v>
      </c>
      <c r="L279" s="903">
        <v>45747</v>
      </c>
      <c r="M279" s="901">
        <f t="shared" si="10"/>
        <v>73.714285714285708</v>
      </c>
      <c r="N279" s="1031">
        <v>0</v>
      </c>
      <c r="O279" s="916" t="s">
        <v>1848</v>
      </c>
      <c r="P279" s="915">
        <f t="shared" si="9"/>
        <v>0</v>
      </c>
      <c r="Q279" s="803" t="str">
        <f>IF(ISNUMBER(P279),IF(P279=100%,"CUMPLIDA",IF(AND(ISNUMBER(L279),ISNUMBER(OCI!$P$6)), IF(L279&lt;OCI!$P$6,"INCUMPLIDA","PROCESO"), "VERIFICAR FECHA")),"SIN VALOR AVANCE")</f>
        <v>PROCESO</v>
      </c>
    </row>
    <row r="280" spans="1:17" ht="285.75" x14ac:dyDescent="0.2">
      <c r="A280" s="894" t="s">
        <v>19</v>
      </c>
      <c r="B280" s="899" t="s">
        <v>16</v>
      </c>
      <c r="C280" s="1393"/>
      <c r="D280" s="1393"/>
      <c r="E280" s="1394"/>
      <c r="F280" s="1395"/>
      <c r="G280" s="891" t="s">
        <v>104</v>
      </c>
      <c r="H280" s="891" t="s">
        <v>104</v>
      </c>
      <c r="I280" s="893" t="s">
        <v>105</v>
      </c>
      <c r="J280" s="896">
        <v>1</v>
      </c>
      <c r="K280" s="903">
        <v>45323</v>
      </c>
      <c r="L280" s="903">
        <v>45747</v>
      </c>
      <c r="M280" s="901">
        <f t="shared" si="10"/>
        <v>60.571428571428569</v>
      </c>
      <c r="N280" s="1031">
        <v>0</v>
      </c>
      <c r="O280" s="916" t="s">
        <v>1860</v>
      </c>
      <c r="P280" s="915">
        <f t="shared" si="9"/>
        <v>0</v>
      </c>
      <c r="Q280" s="803" t="str">
        <f>IF(ISNUMBER(P280),IF(P280=100%,"CUMPLIDA",IF(AND(ISNUMBER(L280),ISNUMBER(OCI!$P$6)), IF(L280&lt;OCI!$P$6,"INCUMPLIDA","PROCESO"), "VERIFICAR FECHA")),"SIN VALOR AVANCE")</f>
        <v>PROCESO</v>
      </c>
    </row>
    <row r="281" spans="1:17" ht="135.75" x14ac:dyDescent="0.2">
      <c r="A281" s="894" t="s">
        <v>19</v>
      </c>
      <c r="B281" s="899" t="s">
        <v>16</v>
      </c>
      <c r="C281" s="1393"/>
      <c r="D281" s="1393"/>
      <c r="E281" s="1394"/>
      <c r="F281" s="1395"/>
      <c r="G281" s="891" t="s">
        <v>106</v>
      </c>
      <c r="H281" s="891" t="s">
        <v>106</v>
      </c>
      <c r="I281" s="893" t="s">
        <v>107</v>
      </c>
      <c r="J281" s="896">
        <v>1</v>
      </c>
      <c r="K281" s="903">
        <v>45231</v>
      </c>
      <c r="L281" s="903">
        <v>45747</v>
      </c>
      <c r="M281" s="901">
        <f t="shared" si="10"/>
        <v>73.714285714285708</v>
      </c>
      <c r="N281" s="1031">
        <v>0</v>
      </c>
      <c r="O281" s="916" t="s">
        <v>1848</v>
      </c>
      <c r="P281" s="915">
        <f t="shared" si="9"/>
        <v>0</v>
      </c>
      <c r="Q281" s="803" t="str">
        <f>IF(ISNUMBER(P281),IF(P281=100%,"CUMPLIDA",IF(AND(ISNUMBER(L281),ISNUMBER(OCI!$P$6)), IF(L281&lt;OCI!$P$6,"INCUMPLIDA","PROCESO"), "VERIFICAR FECHA")),"SIN VALOR AVANCE")</f>
        <v>PROCESO</v>
      </c>
    </row>
    <row r="282" spans="1:17" ht="390.75" x14ac:dyDescent="0.2">
      <c r="A282" s="894" t="s">
        <v>19</v>
      </c>
      <c r="B282" s="899" t="s">
        <v>16</v>
      </c>
      <c r="C282" s="1393"/>
      <c r="D282" s="1393"/>
      <c r="E282" s="1394"/>
      <c r="F282" s="1395"/>
      <c r="G282" s="891" t="s">
        <v>108</v>
      </c>
      <c r="H282" s="891" t="s">
        <v>108</v>
      </c>
      <c r="I282" s="893" t="s">
        <v>531</v>
      </c>
      <c r="J282" s="896">
        <v>1</v>
      </c>
      <c r="K282" s="903">
        <v>45231</v>
      </c>
      <c r="L282" s="903">
        <v>45808</v>
      </c>
      <c r="M282" s="901">
        <f t="shared" si="10"/>
        <v>82.428571428571431</v>
      </c>
      <c r="N282" s="1031">
        <v>0</v>
      </c>
      <c r="O282" s="916" t="s">
        <v>1859</v>
      </c>
      <c r="P282" s="915">
        <f t="shared" si="9"/>
        <v>0</v>
      </c>
      <c r="Q282" s="803" t="str">
        <f>IF(ISNUMBER(P282),IF(P282=100%,"CUMPLIDA",IF(AND(ISNUMBER(L282),ISNUMBER(OCI!$P$6)), IF(L282&lt;OCI!$P$6,"INCUMPLIDA","PROCESO"), "VERIFICAR FECHA")),"SIN VALOR AVANCE")</f>
        <v>PROCESO</v>
      </c>
    </row>
    <row r="283" spans="1:17" ht="135.75" x14ac:dyDescent="0.2">
      <c r="A283" s="894" t="s">
        <v>19</v>
      </c>
      <c r="B283" s="899" t="s">
        <v>16</v>
      </c>
      <c r="C283" s="1393"/>
      <c r="D283" s="1393"/>
      <c r="E283" s="1394"/>
      <c r="F283" s="1395"/>
      <c r="G283" s="891" t="s">
        <v>110</v>
      </c>
      <c r="H283" s="891" t="s">
        <v>111</v>
      </c>
      <c r="I283" s="893" t="s">
        <v>112</v>
      </c>
      <c r="J283" s="896">
        <v>8</v>
      </c>
      <c r="K283" s="903">
        <v>45809</v>
      </c>
      <c r="L283" s="903">
        <v>46568</v>
      </c>
      <c r="M283" s="901">
        <f t="shared" si="10"/>
        <v>108.42857142857143</v>
      </c>
      <c r="N283" s="1031">
        <v>0</v>
      </c>
      <c r="O283" s="916" t="s">
        <v>1848</v>
      </c>
      <c r="P283" s="915">
        <f t="shared" si="9"/>
        <v>0</v>
      </c>
      <c r="Q283" s="803" t="str">
        <f>IF(ISNUMBER(P283),IF(P283=100%,"CUMPLIDA",IF(AND(ISNUMBER(L283),ISNUMBER(OCI!$P$6)), IF(L283&lt;OCI!$P$6,"INCUMPLIDA","PROCESO"), "VERIFICAR FECHA")),"SIN VALOR AVANCE")</f>
        <v>PROCESO</v>
      </c>
    </row>
    <row r="284" spans="1:17" ht="270.75" x14ac:dyDescent="0.2">
      <c r="A284" s="894" t="s">
        <v>19</v>
      </c>
      <c r="B284" s="899" t="s">
        <v>16</v>
      </c>
      <c r="C284" s="1393"/>
      <c r="D284" s="1393"/>
      <c r="E284" s="1394"/>
      <c r="F284" s="1395"/>
      <c r="G284" s="891" t="s">
        <v>114</v>
      </c>
      <c r="H284" s="891" t="s">
        <v>115</v>
      </c>
      <c r="I284" s="893" t="s">
        <v>116</v>
      </c>
      <c r="J284" s="896">
        <v>1</v>
      </c>
      <c r="K284" s="903">
        <v>45809</v>
      </c>
      <c r="L284" s="903">
        <v>46568</v>
      </c>
      <c r="M284" s="901">
        <f t="shared" si="10"/>
        <v>108.42857142857143</v>
      </c>
      <c r="N284" s="1031">
        <v>0</v>
      </c>
      <c r="O284" s="916" t="s">
        <v>1923</v>
      </c>
      <c r="P284" s="915">
        <f t="shared" si="9"/>
        <v>0</v>
      </c>
      <c r="Q284" s="803" t="str">
        <f>IF(ISNUMBER(P284),IF(P284=100%,"CUMPLIDA",IF(AND(ISNUMBER(L284),ISNUMBER(OCI!$P$6)), IF(L284&lt;OCI!$P$6,"INCUMPLIDA","PROCESO"), "VERIFICAR FECHA")),"SIN VALOR AVANCE")</f>
        <v>PROCESO</v>
      </c>
    </row>
    <row r="285" spans="1:17" ht="390.75" x14ac:dyDescent="0.2">
      <c r="A285" s="894" t="s">
        <v>19</v>
      </c>
      <c r="B285" s="899" t="s">
        <v>16</v>
      </c>
      <c r="C285" s="1393"/>
      <c r="D285" s="1393"/>
      <c r="E285" s="1394"/>
      <c r="F285" s="1395"/>
      <c r="G285" s="891" t="s">
        <v>117</v>
      </c>
      <c r="H285" s="891" t="s">
        <v>118</v>
      </c>
      <c r="I285" s="893" t="s">
        <v>119</v>
      </c>
      <c r="J285" s="896">
        <v>2</v>
      </c>
      <c r="K285" s="903">
        <v>45809</v>
      </c>
      <c r="L285" s="903">
        <v>46568</v>
      </c>
      <c r="M285" s="901">
        <f t="shared" si="10"/>
        <v>108.42857142857143</v>
      </c>
      <c r="N285" s="1031">
        <v>0</v>
      </c>
      <c r="O285" s="916" t="s">
        <v>1859</v>
      </c>
      <c r="P285" s="915">
        <f t="shared" si="9"/>
        <v>0</v>
      </c>
      <c r="Q285" s="803" t="str">
        <f>IF(ISNUMBER(P285),IF(P285=100%,"CUMPLIDA",IF(AND(ISNUMBER(L285),ISNUMBER(OCI!$P$6)), IF(L285&lt;OCI!$P$6,"INCUMPLIDA","PROCESO"), "VERIFICAR FECHA")),"SIN VALOR AVANCE")</f>
        <v>PROCESO</v>
      </c>
    </row>
    <row r="286" spans="1:17" ht="409.5" x14ac:dyDescent="0.2">
      <c r="A286" s="894" t="s">
        <v>19</v>
      </c>
      <c r="B286" s="899" t="s">
        <v>16</v>
      </c>
      <c r="C286" s="1393"/>
      <c r="D286" s="1393"/>
      <c r="E286" s="1394"/>
      <c r="F286" s="1395"/>
      <c r="G286" s="900" t="s">
        <v>1884</v>
      </c>
      <c r="H286" s="900" t="s">
        <v>1884</v>
      </c>
      <c r="I286" s="283" t="s">
        <v>1885</v>
      </c>
      <c r="J286" s="902">
        <v>1</v>
      </c>
      <c r="K286" s="918">
        <v>45139</v>
      </c>
      <c r="L286" s="918">
        <v>45869</v>
      </c>
      <c r="M286" s="901">
        <f t="shared" si="10"/>
        <v>104.28571428571429</v>
      </c>
      <c r="N286" s="1033">
        <v>0.4</v>
      </c>
      <c r="O286" s="283" t="s">
        <v>1924</v>
      </c>
      <c r="P286" s="902">
        <f t="shared" si="9"/>
        <v>0.4</v>
      </c>
      <c r="Q286" s="803" t="str">
        <f>IF(ISNUMBER(P286),IF(P286=100%,"CUMPLIDA",IF(AND(ISNUMBER(L286),ISNUMBER(OCI!$P$6)), IF(L286&lt;OCI!$P$6,"INCUMPLIDA","PROCESO"), "VERIFICAR FECHA")),"SIN VALOR AVANCE")</f>
        <v>PROCESO</v>
      </c>
    </row>
    <row r="287" spans="1:17" ht="195.75" customHeight="1" x14ac:dyDescent="0.2">
      <c r="A287" s="894" t="s">
        <v>19</v>
      </c>
      <c r="B287" s="899" t="s">
        <v>16</v>
      </c>
      <c r="C287" s="1393" t="s">
        <v>1925</v>
      </c>
      <c r="D287" s="1393" t="s">
        <v>1862</v>
      </c>
      <c r="E287" s="1394" t="s">
        <v>1926</v>
      </c>
      <c r="F287" s="1394" t="s">
        <v>1927</v>
      </c>
      <c r="G287" s="900" t="s">
        <v>1928</v>
      </c>
      <c r="H287" s="900" t="s">
        <v>1929</v>
      </c>
      <c r="I287" s="283" t="s">
        <v>1930</v>
      </c>
      <c r="J287" s="895">
        <v>1</v>
      </c>
      <c r="K287" s="918">
        <v>45444</v>
      </c>
      <c r="L287" s="918">
        <v>45504</v>
      </c>
      <c r="M287" s="901">
        <f t="shared" si="10"/>
        <v>8.5714285714285712</v>
      </c>
      <c r="N287" s="1031">
        <v>1</v>
      </c>
      <c r="O287" s="283" t="s">
        <v>1931</v>
      </c>
      <c r="P287" s="902">
        <f t="shared" si="9"/>
        <v>1</v>
      </c>
      <c r="Q287" s="803" t="str">
        <f>IF(ISNUMBER(P287),IF(P287=100%,"CUMPLIDA",IF(AND(ISNUMBER(L287),ISNUMBER(OCI!$P$6)), IF(L287&lt;OCI!$P$6,"INCUMPLIDA","PROCESO"), "VERIFICAR FECHA")),"SIN VALOR AVANCE")</f>
        <v>CUMPLIDA</v>
      </c>
    </row>
    <row r="288" spans="1:17" ht="195" x14ac:dyDescent="0.2">
      <c r="A288" s="894" t="s">
        <v>19</v>
      </c>
      <c r="B288" s="899" t="s">
        <v>16</v>
      </c>
      <c r="C288" s="1393"/>
      <c r="D288" s="1393"/>
      <c r="E288" s="1394"/>
      <c r="F288" s="1394"/>
      <c r="G288" s="900" t="s">
        <v>1932</v>
      </c>
      <c r="H288" s="900" t="s">
        <v>1932</v>
      </c>
      <c r="I288" s="283" t="s">
        <v>1933</v>
      </c>
      <c r="J288" s="895">
        <v>6</v>
      </c>
      <c r="K288" s="918">
        <v>45504</v>
      </c>
      <c r="L288" s="918">
        <v>45869</v>
      </c>
      <c r="M288" s="901">
        <f t="shared" si="10"/>
        <v>52.142857142857146</v>
      </c>
      <c r="N288" s="1031">
        <v>0</v>
      </c>
      <c r="O288" s="283" t="s">
        <v>1934</v>
      </c>
      <c r="P288" s="902">
        <f t="shared" si="9"/>
        <v>0</v>
      </c>
      <c r="Q288" s="803" t="str">
        <f>IF(ISNUMBER(P288),IF(P288=100%,"CUMPLIDA",IF(AND(ISNUMBER(L288),ISNUMBER(OCI!$P$6)), IF(L288&lt;OCI!$P$6,"INCUMPLIDA","PROCESO"), "VERIFICAR FECHA")),"SIN VALOR AVANCE")</f>
        <v>PROCESO</v>
      </c>
    </row>
    <row r="289" spans="1:17" ht="330.75" x14ac:dyDescent="0.2">
      <c r="A289" s="894" t="s">
        <v>19</v>
      </c>
      <c r="B289" s="899" t="s">
        <v>16</v>
      </c>
      <c r="C289" s="1393"/>
      <c r="D289" s="1393"/>
      <c r="E289" s="1394"/>
      <c r="F289" s="1394"/>
      <c r="G289" s="900" t="s">
        <v>1935</v>
      </c>
      <c r="H289" s="900" t="s">
        <v>1936</v>
      </c>
      <c r="I289" s="283" t="s">
        <v>1937</v>
      </c>
      <c r="J289" s="895">
        <v>12</v>
      </c>
      <c r="K289" s="918">
        <v>45474</v>
      </c>
      <c r="L289" s="918">
        <v>45869</v>
      </c>
      <c r="M289" s="901">
        <f t="shared" si="10"/>
        <v>56.428571428571431</v>
      </c>
      <c r="N289" s="1031">
        <v>0</v>
      </c>
      <c r="O289" s="283" t="s">
        <v>1938</v>
      </c>
      <c r="P289" s="902">
        <f t="shared" si="9"/>
        <v>0</v>
      </c>
      <c r="Q289" s="803" t="str">
        <f>IF(ISNUMBER(P289),IF(P289=100%,"CUMPLIDA",IF(AND(ISNUMBER(L289),ISNUMBER(OCI!$P$6)), IF(L289&lt;OCI!$P$6,"INCUMPLIDA","PROCESO"), "VERIFICAR FECHA")),"SIN VALOR AVANCE")</f>
        <v>PROCESO</v>
      </c>
    </row>
    <row r="290" spans="1:17" ht="225.75" customHeight="1" x14ac:dyDescent="0.2">
      <c r="A290" s="894" t="s">
        <v>19</v>
      </c>
      <c r="B290" s="899" t="s">
        <v>16</v>
      </c>
      <c r="C290" s="1393"/>
      <c r="D290" s="1393"/>
      <c r="E290" s="1394"/>
      <c r="F290" s="1394"/>
      <c r="G290" s="900" t="s">
        <v>1939</v>
      </c>
      <c r="H290" s="900" t="s">
        <v>1939</v>
      </c>
      <c r="I290" s="283" t="s">
        <v>1940</v>
      </c>
      <c r="J290" s="895">
        <v>12</v>
      </c>
      <c r="K290" s="918">
        <v>45474</v>
      </c>
      <c r="L290" s="918">
        <v>45869</v>
      </c>
      <c r="M290" s="901">
        <f t="shared" si="10"/>
        <v>56.428571428571431</v>
      </c>
      <c r="N290" s="1031">
        <v>0</v>
      </c>
      <c r="O290" s="283" t="s">
        <v>1941</v>
      </c>
      <c r="P290" s="902">
        <f t="shared" si="9"/>
        <v>0</v>
      </c>
      <c r="Q290" s="803" t="str">
        <f>IF(ISNUMBER(P290),IF(P290=100%,"CUMPLIDA",IF(AND(ISNUMBER(L290),ISNUMBER(OCI!$P$6)), IF(L290&lt;OCI!$P$6,"INCUMPLIDA","PROCESO"), "VERIFICAR FECHA")),"SIN VALOR AVANCE")</f>
        <v>PROCESO</v>
      </c>
    </row>
    <row r="291" spans="1:17" ht="180.75" customHeight="1" x14ac:dyDescent="0.2">
      <c r="A291" s="894" t="s">
        <v>19</v>
      </c>
      <c r="B291" s="899" t="s">
        <v>16</v>
      </c>
      <c r="C291" s="1393" t="s">
        <v>1942</v>
      </c>
      <c r="D291" s="1393" t="s">
        <v>1943</v>
      </c>
      <c r="E291" s="1394" t="s">
        <v>1944</v>
      </c>
      <c r="F291" s="1394" t="s">
        <v>1945</v>
      </c>
      <c r="G291" s="892" t="s">
        <v>1946</v>
      </c>
      <c r="H291" s="892" t="s">
        <v>1947</v>
      </c>
      <c r="I291" s="914" t="s">
        <v>1948</v>
      </c>
      <c r="J291" s="895">
        <v>1</v>
      </c>
      <c r="K291" s="918">
        <v>45518</v>
      </c>
      <c r="L291" s="918">
        <v>45565</v>
      </c>
      <c r="M291" s="901">
        <f t="shared" si="10"/>
        <v>6.7142857142857144</v>
      </c>
      <c r="N291" s="1031">
        <v>1</v>
      </c>
      <c r="O291" s="908" t="s">
        <v>1949</v>
      </c>
      <c r="P291" s="902">
        <f t="shared" si="9"/>
        <v>1</v>
      </c>
      <c r="Q291" s="803" t="str">
        <f>IF(ISNUMBER(P291),IF(P291=100%,"CUMPLIDA",IF(AND(ISNUMBER(L291),ISNUMBER(OCI!$P$6)), IF(L291&lt;OCI!$P$6,"INCUMPLIDA","PROCESO"), "VERIFICAR FECHA")),"SIN VALOR AVANCE")</f>
        <v>CUMPLIDA</v>
      </c>
    </row>
    <row r="292" spans="1:17" ht="180.75" x14ac:dyDescent="0.2">
      <c r="A292" s="894" t="s">
        <v>19</v>
      </c>
      <c r="B292" s="899" t="s">
        <v>16</v>
      </c>
      <c r="C292" s="1393"/>
      <c r="D292" s="1393"/>
      <c r="E292" s="1394"/>
      <c r="F292" s="1394"/>
      <c r="G292" s="907" t="s">
        <v>1950</v>
      </c>
      <c r="H292" s="891" t="s">
        <v>1951</v>
      </c>
      <c r="I292" s="908" t="s">
        <v>1952</v>
      </c>
      <c r="J292" s="895">
        <v>1</v>
      </c>
      <c r="K292" s="918">
        <v>45519</v>
      </c>
      <c r="L292" s="918">
        <v>45883</v>
      </c>
      <c r="M292" s="901">
        <f t="shared" si="10"/>
        <v>52</v>
      </c>
      <c r="N292" s="1031">
        <v>0</v>
      </c>
      <c r="O292" s="908" t="s">
        <v>1949</v>
      </c>
      <c r="P292" s="902">
        <f t="shared" si="9"/>
        <v>0</v>
      </c>
      <c r="Q292" s="803" t="str">
        <f>IF(ISNUMBER(P292),IF(P292=100%,"CUMPLIDA",IF(AND(ISNUMBER(L292),ISNUMBER(OCI!$P$6)), IF(L292&lt;OCI!$P$6,"INCUMPLIDA","PROCESO"), "VERIFICAR FECHA")),"SIN VALOR AVANCE")</f>
        <v>PROCESO</v>
      </c>
    </row>
    <row r="293" spans="1:17" ht="180.75" x14ac:dyDescent="0.2">
      <c r="A293" s="894" t="s">
        <v>19</v>
      </c>
      <c r="B293" s="899" t="s">
        <v>16</v>
      </c>
      <c r="C293" s="1393"/>
      <c r="D293" s="1393"/>
      <c r="E293" s="1394"/>
      <c r="F293" s="1394"/>
      <c r="G293" s="892" t="s">
        <v>1953</v>
      </c>
      <c r="H293" s="892" t="s">
        <v>1954</v>
      </c>
      <c r="I293" s="914" t="s">
        <v>1948</v>
      </c>
      <c r="J293" s="895">
        <v>1</v>
      </c>
      <c r="K293" s="918">
        <v>45518</v>
      </c>
      <c r="L293" s="918">
        <v>45565</v>
      </c>
      <c r="M293" s="901">
        <f t="shared" si="10"/>
        <v>6.7142857142857144</v>
      </c>
      <c r="N293" s="1031">
        <v>1</v>
      </c>
      <c r="O293" s="908" t="s">
        <v>1949</v>
      </c>
      <c r="P293" s="902">
        <f t="shared" si="9"/>
        <v>1</v>
      </c>
      <c r="Q293" s="803" t="str">
        <f>IF(ISNUMBER(P293),IF(P293=100%,"CUMPLIDA",IF(AND(ISNUMBER(L293),ISNUMBER(OCI!$P$6)), IF(L293&lt;OCI!$P$6,"INCUMPLIDA","PROCESO"), "VERIFICAR FECHA")),"SIN VALOR AVANCE")</f>
        <v>CUMPLIDA</v>
      </c>
    </row>
    <row r="294" spans="1:17" ht="270.75" customHeight="1" x14ac:dyDescent="0.2">
      <c r="A294" s="894" t="s">
        <v>19</v>
      </c>
      <c r="B294" s="899" t="s">
        <v>16</v>
      </c>
      <c r="C294" s="1393"/>
      <c r="D294" s="1393"/>
      <c r="E294" s="1394"/>
      <c r="F294" s="1394"/>
      <c r="G294" s="907" t="s">
        <v>1955</v>
      </c>
      <c r="H294" s="891" t="s">
        <v>1956</v>
      </c>
      <c r="I294" s="908" t="s">
        <v>1957</v>
      </c>
      <c r="J294" s="895">
        <v>1</v>
      </c>
      <c r="K294" s="918">
        <v>45520</v>
      </c>
      <c r="L294" s="918">
        <v>45884</v>
      </c>
      <c r="M294" s="901">
        <f t="shared" si="10"/>
        <v>52</v>
      </c>
      <c r="N294" s="1031">
        <v>0</v>
      </c>
      <c r="O294" s="908" t="s">
        <v>1949</v>
      </c>
      <c r="P294" s="902">
        <f t="shared" si="9"/>
        <v>0</v>
      </c>
      <c r="Q294" s="803" t="str">
        <f>IF(ISNUMBER(P294),IF(P294=100%,"CUMPLIDA",IF(AND(ISNUMBER(L294),ISNUMBER(OCI!$P$6)), IF(L294&lt;OCI!$P$6,"INCUMPLIDA","PROCESO"), "VERIFICAR FECHA")),"SIN VALOR AVANCE")</f>
        <v>PROCESO</v>
      </c>
    </row>
    <row r="295" spans="1:17" ht="180.75" x14ac:dyDescent="0.2">
      <c r="A295" s="894" t="s">
        <v>19</v>
      </c>
      <c r="B295" s="899" t="s">
        <v>16</v>
      </c>
      <c r="C295" s="1393"/>
      <c r="D295" s="1393"/>
      <c r="E295" s="1394"/>
      <c r="F295" s="1394"/>
      <c r="G295" s="892" t="s">
        <v>1953</v>
      </c>
      <c r="H295" s="892" t="s">
        <v>1954</v>
      </c>
      <c r="I295" s="914" t="s">
        <v>1948</v>
      </c>
      <c r="J295" s="895">
        <v>1</v>
      </c>
      <c r="K295" s="918">
        <v>45518</v>
      </c>
      <c r="L295" s="918">
        <v>45565</v>
      </c>
      <c r="M295" s="901">
        <f t="shared" si="10"/>
        <v>6.7142857142857144</v>
      </c>
      <c r="N295" s="1031">
        <v>1</v>
      </c>
      <c r="O295" s="908" t="s">
        <v>1949</v>
      </c>
      <c r="P295" s="902">
        <f t="shared" si="9"/>
        <v>1</v>
      </c>
      <c r="Q295" s="803" t="str">
        <f>IF(ISNUMBER(P295),IF(P295=100%,"CUMPLIDA",IF(AND(ISNUMBER(L295),ISNUMBER(OCI!$P$6)), IF(L295&lt;OCI!$P$6,"INCUMPLIDA","PROCESO"), "VERIFICAR FECHA")),"SIN VALOR AVANCE")</f>
        <v>CUMPLIDA</v>
      </c>
    </row>
    <row r="296" spans="1:17" ht="180.75" x14ac:dyDescent="0.2">
      <c r="A296" s="894" t="s">
        <v>19</v>
      </c>
      <c r="B296" s="899" t="s">
        <v>16</v>
      </c>
      <c r="C296" s="1393"/>
      <c r="D296" s="1393"/>
      <c r="E296" s="1394"/>
      <c r="F296" s="1394"/>
      <c r="G296" s="907" t="s">
        <v>1958</v>
      </c>
      <c r="H296" s="907" t="s">
        <v>1959</v>
      </c>
      <c r="I296" s="908" t="s">
        <v>1957</v>
      </c>
      <c r="J296" s="895">
        <v>1</v>
      </c>
      <c r="K296" s="1054">
        <v>45519</v>
      </c>
      <c r="L296" s="1054">
        <v>45885</v>
      </c>
      <c r="M296" s="901">
        <f t="shared" si="10"/>
        <v>52.285714285714285</v>
      </c>
      <c r="N296" s="1031">
        <v>0</v>
      </c>
      <c r="O296" s="908" t="s">
        <v>1949</v>
      </c>
      <c r="P296" s="902">
        <f t="shared" si="9"/>
        <v>0</v>
      </c>
      <c r="Q296" s="803" t="str">
        <f>IF(ISNUMBER(P296),IF(P296=100%,"CUMPLIDA",IF(AND(ISNUMBER(L296),ISNUMBER(OCI!$P$6)), IF(L296&lt;OCI!$P$6,"INCUMPLIDA","PROCESO"), "VERIFICAR FECHA")),"SIN VALOR AVANCE")</f>
        <v>PROCESO</v>
      </c>
    </row>
    <row r="297" spans="1:17" ht="165.75" x14ac:dyDescent="0.2">
      <c r="A297" s="894" t="s">
        <v>19</v>
      </c>
      <c r="B297" s="899" t="s">
        <v>16</v>
      </c>
      <c r="C297" s="1393"/>
      <c r="D297" s="1393"/>
      <c r="E297" s="1394"/>
      <c r="F297" s="1394"/>
      <c r="G297" s="892" t="s">
        <v>1953</v>
      </c>
      <c r="H297" s="892" t="s">
        <v>1954</v>
      </c>
      <c r="I297" s="914" t="s">
        <v>1948</v>
      </c>
      <c r="J297" s="895">
        <v>1</v>
      </c>
      <c r="K297" s="1054">
        <v>45518</v>
      </c>
      <c r="L297" s="1054">
        <v>45565</v>
      </c>
      <c r="M297" s="901">
        <f t="shared" si="10"/>
        <v>6.7142857142857144</v>
      </c>
      <c r="N297" s="1031">
        <v>1</v>
      </c>
      <c r="O297" s="908" t="s">
        <v>1960</v>
      </c>
      <c r="P297" s="902">
        <f t="shared" si="9"/>
        <v>1</v>
      </c>
      <c r="Q297" s="803" t="str">
        <f>IF(ISNUMBER(P297),IF(P297=100%,"CUMPLIDA",IF(AND(ISNUMBER(L297),ISNUMBER(OCI!$P$6)), IF(L297&lt;OCI!$P$6,"INCUMPLIDA","PROCESO"), "VERIFICAR FECHA")),"SIN VALOR AVANCE")</f>
        <v>CUMPLIDA</v>
      </c>
    </row>
    <row r="298" spans="1:17" ht="180.75" x14ac:dyDescent="0.2">
      <c r="A298" s="894" t="s">
        <v>19</v>
      </c>
      <c r="B298" s="899" t="s">
        <v>16</v>
      </c>
      <c r="C298" s="1393"/>
      <c r="D298" s="1393"/>
      <c r="E298" s="1394"/>
      <c r="F298" s="1394"/>
      <c r="G298" s="907" t="s">
        <v>1961</v>
      </c>
      <c r="H298" s="891" t="s">
        <v>1962</v>
      </c>
      <c r="I298" s="908" t="s">
        <v>1957</v>
      </c>
      <c r="J298" s="895">
        <v>1</v>
      </c>
      <c r="K298" s="1054">
        <v>45519</v>
      </c>
      <c r="L298" s="1054">
        <v>45883</v>
      </c>
      <c r="M298" s="901">
        <f t="shared" si="10"/>
        <v>52</v>
      </c>
      <c r="N298" s="1031">
        <v>0</v>
      </c>
      <c r="O298" s="908" t="s">
        <v>1949</v>
      </c>
      <c r="P298" s="902">
        <f t="shared" si="9"/>
        <v>0</v>
      </c>
      <c r="Q298" s="803" t="str">
        <f>IF(ISNUMBER(P298),IF(P298=100%,"CUMPLIDA",IF(AND(ISNUMBER(L298),ISNUMBER(OCI!$P$6)), IF(L298&lt;OCI!$P$6,"INCUMPLIDA","PROCESO"), "VERIFICAR FECHA")),"SIN VALOR AVANCE")</f>
        <v>PROCESO</v>
      </c>
    </row>
    <row r="299" spans="1:17" ht="195.75" x14ac:dyDescent="0.2">
      <c r="A299" s="894" t="s">
        <v>19</v>
      </c>
      <c r="B299" s="899" t="s">
        <v>16</v>
      </c>
      <c r="C299" s="1393"/>
      <c r="D299" s="1393"/>
      <c r="E299" s="1394"/>
      <c r="F299" s="1394"/>
      <c r="G299" s="907" t="s">
        <v>1963</v>
      </c>
      <c r="H299" s="891" t="s">
        <v>1964</v>
      </c>
      <c r="I299" s="908" t="s">
        <v>1965</v>
      </c>
      <c r="J299" s="895">
        <v>1</v>
      </c>
      <c r="K299" s="918">
        <v>45519</v>
      </c>
      <c r="L299" s="918">
        <v>45657</v>
      </c>
      <c r="M299" s="901">
        <f t="shared" si="10"/>
        <v>19.714285714285715</v>
      </c>
      <c r="N299" s="1031">
        <v>1</v>
      </c>
      <c r="O299" s="908" t="s">
        <v>1966</v>
      </c>
      <c r="P299" s="902">
        <f t="shared" si="9"/>
        <v>1</v>
      </c>
      <c r="Q299" s="803" t="str">
        <f>IF(ISNUMBER(P299),IF(P299=100%,"CUMPLIDA",IF(AND(ISNUMBER(L299),ISNUMBER(OCI!$P$6)), IF(L299&lt;OCI!$P$6,"INCUMPLIDA","PROCESO"), "VERIFICAR FECHA")),"SIN VALOR AVANCE")</f>
        <v>CUMPLIDA</v>
      </c>
    </row>
    <row r="300" spans="1:17" ht="195" x14ac:dyDescent="0.2">
      <c r="A300" s="894" t="s">
        <v>19</v>
      </c>
      <c r="B300" s="899" t="s">
        <v>16</v>
      </c>
      <c r="C300" s="1393"/>
      <c r="D300" s="1393"/>
      <c r="E300" s="1394"/>
      <c r="F300" s="1394"/>
      <c r="G300" s="907" t="s">
        <v>1967</v>
      </c>
      <c r="H300" s="907" t="s">
        <v>1967</v>
      </c>
      <c r="I300" s="908" t="s">
        <v>1968</v>
      </c>
      <c r="J300" s="895">
        <v>1</v>
      </c>
      <c r="K300" s="918">
        <v>45519</v>
      </c>
      <c r="L300" s="918">
        <v>45657</v>
      </c>
      <c r="M300" s="901">
        <f t="shared" si="10"/>
        <v>19.714285714285715</v>
      </c>
      <c r="N300" s="1031">
        <v>1</v>
      </c>
      <c r="O300" s="908" t="s">
        <v>1969</v>
      </c>
      <c r="P300" s="902">
        <f t="shared" si="9"/>
        <v>1</v>
      </c>
      <c r="Q300" s="803" t="str">
        <f>IF(ISNUMBER(P300),IF(P300=100%,"CUMPLIDA",IF(AND(ISNUMBER(L300),ISNUMBER(OCI!$P$6)), IF(L300&lt;OCI!$P$6,"INCUMPLIDA","PROCESO"), "VERIFICAR FECHA")),"SIN VALOR AVANCE")</f>
        <v>CUMPLIDA</v>
      </c>
    </row>
    <row r="301" spans="1:17" ht="195" x14ac:dyDescent="0.2">
      <c r="A301" s="894" t="s">
        <v>19</v>
      </c>
      <c r="B301" s="899" t="s">
        <v>16</v>
      </c>
      <c r="C301" s="1393"/>
      <c r="D301" s="1393"/>
      <c r="E301" s="1394"/>
      <c r="F301" s="1394"/>
      <c r="G301" s="907" t="s">
        <v>1967</v>
      </c>
      <c r="H301" s="907" t="s">
        <v>1967</v>
      </c>
      <c r="I301" s="908" t="s">
        <v>1968</v>
      </c>
      <c r="J301" s="895">
        <v>1</v>
      </c>
      <c r="K301" s="918">
        <v>45519</v>
      </c>
      <c r="L301" s="918">
        <v>45657</v>
      </c>
      <c r="M301" s="901">
        <f t="shared" si="10"/>
        <v>19.714285714285715</v>
      </c>
      <c r="N301" s="1031">
        <v>1</v>
      </c>
      <c r="O301" s="908" t="s">
        <v>1969</v>
      </c>
      <c r="P301" s="902">
        <f t="shared" si="9"/>
        <v>1</v>
      </c>
      <c r="Q301" s="803" t="str">
        <f>IF(ISNUMBER(P301),IF(P301=100%,"CUMPLIDA",IF(AND(ISNUMBER(L301),ISNUMBER(OCI!$P$6)), IF(L301&lt;OCI!$P$6,"INCUMPLIDA","PROCESO"), "VERIFICAR FECHA")),"SIN VALOR AVANCE")</f>
        <v>CUMPLIDA</v>
      </c>
    </row>
    <row r="302" spans="1:17" ht="195" x14ac:dyDescent="0.2">
      <c r="A302" s="894" t="s">
        <v>19</v>
      </c>
      <c r="B302" s="899" t="s">
        <v>16</v>
      </c>
      <c r="C302" s="1393"/>
      <c r="D302" s="1393"/>
      <c r="E302" s="1394"/>
      <c r="F302" s="1394"/>
      <c r="G302" s="907" t="s">
        <v>1967</v>
      </c>
      <c r="H302" s="907" t="s">
        <v>1967</v>
      </c>
      <c r="I302" s="908" t="s">
        <v>1968</v>
      </c>
      <c r="J302" s="895">
        <v>1</v>
      </c>
      <c r="K302" s="918">
        <v>45519</v>
      </c>
      <c r="L302" s="918">
        <v>45657</v>
      </c>
      <c r="M302" s="901">
        <f t="shared" si="10"/>
        <v>19.714285714285715</v>
      </c>
      <c r="N302" s="1031">
        <v>1</v>
      </c>
      <c r="O302" s="908" t="s">
        <v>1969</v>
      </c>
      <c r="P302" s="902">
        <f t="shared" si="9"/>
        <v>1</v>
      </c>
      <c r="Q302" s="803" t="str">
        <f>IF(ISNUMBER(P302),IF(P302=100%,"CUMPLIDA",IF(AND(ISNUMBER(L302),ISNUMBER(OCI!$P$6)), IF(L302&lt;OCI!$P$6,"INCUMPLIDA","PROCESO"), "VERIFICAR FECHA")),"SIN VALOR AVANCE")</f>
        <v>CUMPLIDA</v>
      </c>
    </row>
    <row r="303" spans="1:17" ht="195" x14ac:dyDescent="0.2">
      <c r="A303" s="894" t="s">
        <v>19</v>
      </c>
      <c r="B303" s="899" t="s">
        <v>16</v>
      </c>
      <c r="C303" s="1393"/>
      <c r="D303" s="1393"/>
      <c r="E303" s="1394"/>
      <c r="F303" s="1394"/>
      <c r="G303" s="907" t="s">
        <v>1967</v>
      </c>
      <c r="H303" s="907" t="s">
        <v>1967</v>
      </c>
      <c r="I303" s="908" t="s">
        <v>1968</v>
      </c>
      <c r="J303" s="895">
        <v>1</v>
      </c>
      <c r="K303" s="918">
        <v>45520</v>
      </c>
      <c r="L303" s="918">
        <v>45658</v>
      </c>
      <c r="M303" s="901">
        <f t="shared" si="10"/>
        <v>19.714285714285715</v>
      </c>
      <c r="N303" s="1031">
        <v>1</v>
      </c>
      <c r="O303" s="908" t="s">
        <v>1969</v>
      </c>
      <c r="P303" s="902">
        <f t="shared" si="9"/>
        <v>1</v>
      </c>
      <c r="Q303" s="803" t="str">
        <f>IF(ISNUMBER(P303),IF(P303=100%,"CUMPLIDA",IF(AND(ISNUMBER(L303),ISNUMBER(OCI!$P$6)), IF(L303&lt;OCI!$P$6,"INCUMPLIDA","PROCESO"), "VERIFICAR FECHA")),"SIN VALOR AVANCE")</f>
        <v>CUMPLIDA</v>
      </c>
    </row>
    <row r="304" spans="1:17" ht="210.75" x14ac:dyDescent="0.2">
      <c r="A304" s="894" t="s">
        <v>19</v>
      </c>
      <c r="B304" s="899" t="s">
        <v>16</v>
      </c>
      <c r="C304" s="1393"/>
      <c r="D304" s="1393"/>
      <c r="E304" s="1394"/>
      <c r="F304" s="1394"/>
      <c r="G304" s="907" t="s">
        <v>1963</v>
      </c>
      <c r="H304" s="891" t="s">
        <v>1964</v>
      </c>
      <c r="I304" s="908" t="s">
        <v>1965</v>
      </c>
      <c r="J304" s="895">
        <v>1</v>
      </c>
      <c r="K304" s="918">
        <v>45519</v>
      </c>
      <c r="L304" s="918">
        <v>45657</v>
      </c>
      <c r="M304" s="901">
        <f t="shared" si="10"/>
        <v>19.714285714285715</v>
      </c>
      <c r="N304" s="1031">
        <v>1</v>
      </c>
      <c r="O304" s="908" t="s">
        <v>1970</v>
      </c>
      <c r="P304" s="902">
        <f t="shared" si="9"/>
        <v>1</v>
      </c>
      <c r="Q304" s="803" t="str">
        <f>IF(ISNUMBER(P304),IF(P304=100%,"CUMPLIDA",IF(AND(ISNUMBER(L304),ISNUMBER(OCI!$P$6)), IF(L304&lt;OCI!$P$6,"INCUMPLIDA","PROCESO"), "VERIFICAR FECHA")),"SIN VALOR AVANCE")</f>
        <v>CUMPLIDA</v>
      </c>
    </row>
    <row r="305" spans="1:17" ht="180.75" x14ac:dyDescent="0.2">
      <c r="A305" s="894" t="s">
        <v>19</v>
      </c>
      <c r="B305" s="899" t="s">
        <v>16</v>
      </c>
      <c r="C305" s="1393"/>
      <c r="D305" s="1393"/>
      <c r="E305" s="1394"/>
      <c r="F305" s="1394"/>
      <c r="G305" s="907" t="s">
        <v>1971</v>
      </c>
      <c r="H305" s="891" t="s">
        <v>1954</v>
      </c>
      <c r="I305" s="914" t="s">
        <v>1948</v>
      </c>
      <c r="J305" s="896">
        <v>1</v>
      </c>
      <c r="K305" s="903">
        <v>45518</v>
      </c>
      <c r="L305" s="903">
        <v>45565</v>
      </c>
      <c r="M305" s="901">
        <f t="shared" si="10"/>
        <v>6.7142857142857144</v>
      </c>
      <c r="N305" s="1031">
        <v>1</v>
      </c>
      <c r="O305" s="908" t="s">
        <v>1949</v>
      </c>
      <c r="P305" s="902">
        <f t="shared" si="9"/>
        <v>1</v>
      </c>
      <c r="Q305" s="803" t="str">
        <f>IF(ISNUMBER(P305),IF(P305=100%,"CUMPLIDA",IF(AND(ISNUMBER(L305),ISNUMBER(OCI!$P$6)), IF(L305&lt;OCI!$P$6,"INCUMPLIDA","PROCESO"), "VERIFICAR FECHA")),"SIN VALOR AVANCE")</f>
        <v>CUMPLIDA</v>
      </c>
    </row>
    <row r="306" spans="1:17" ht="225" x14ac:dyDescent="0.2">
      <c r="A306" s="894" t="s">
        <v>19</v>
      </c>
      <c r="B306" s="899" t="s">
        <v>16</v>
      </c>
      <c r="C306" s="1393"/>
      <c r="D306" s="1393"/>
      <c r="E306" s="1394"/>
      <c r="F306" s="1394"/>
      <c r="G306" s="907" t="s">
        <v>1955</v>
      </c>
      <c r="H306" s="891" t="s">
        <v>1972</v>
      </c>
      <c r="I306" s="908" t="s">
        <v>1957</v>
      </c>
      <c r="J306" s="895">
        <v>1</v>
      </c>
      <c r="K306" s="918">
        <v>45519</v>
      </c>
      <c r="L306" s="918">
        <v>45883</v>
      </c>
      <c r="M306" s="901">
        <f t="shared" si="10"/>
        <v>52</v>
      </c>
      <c r="N306" s="1031">
        <v>0</v>
      </c>
      <c r="O306" s="908" t="s">
        <v>1973</v>
      </c>
      <c r="P306" s="902">
        <f t="shared" si="9"/>
        <v>0</v>
      </c>
      <c r="Q306" s="803" t="str">
        <f>IF(ISNUMBER(P306),IF(P306=100%,"CUMPLIDA",IF(AND(ISNUMBER(L306),ISNUMBER(OCI!$P$6)), IF(L306&lt;OCI!$P$6,"INCUMPLIDA","PROCESO"), "VERIFICAR FECHA")),"SIN VALOR AVANCE")</f>
        <v>PROCESO</v>
      </c>
    </row>
    <row r="307" spans="1:17" ht="180.75" customHeight="1" x14ac:dyDescent="0.2">
      <c r="A307" s="894" t="s">
        <v>19</v>
      </c>
      <c r="B307" s="899" t="s">
        <v>16</v>
      </c>
      <c r="C307" s="1393" t="s">
        <v>1942</v>
      </c>
      <c r="D307" s="1393" t="s">
        <v>1974</v>
      </c>
      <c r="E307" s="1394" t="s">
        <v>1975</v>
      </c>
      <c r="F307" s="1394" t="s">
        <v>1976</v>
      </c>
      <c r="G307" s="907" t="s">
        <v>1953</v>
      </c>
      <c r="H307" s="891" t="s">
        <v>1954</v>
      </c>
      <c r="I307" s="914" t="s">
        <v>1948</v>
      </c>
      <c r="J307" s="896">
        <v>1</v>
      </c>
      <c r="K307" s="903">
        <v>45518</v>
      </c>
      <c r="L307" s="903">
        <v>45565</v>
      </c>
      <c r="M307" s="901">
        <f t="shared" si="10"/>
        <v>6.7142857142857144</v>
      </c>
      <c r="N307" s="1031">
        <v>1</v>
      </c>
      <c r="O307" s="908" t="s">
        <v>1949</v>
      </c>
      <c r="P307" s="902">
        <f t="shared" si="9"/>
        <v>1</v>
      </c>
      <c r="Q307" s="803" t="str">
        <f>IF(ISNUMBER(P307),IF(P307=100%,"CUMPLIDA",IF(AND(ISNUMBER(L307),ISNUMBER(OCI!$P$6)), IF(L307&lt;OCI!$P$6,"INCUMPLIDA","PROCESO"), "VERIFICAR FECHA")),"SIN VALOR AVANCE")</f>
        <v>CUMPLIDA</v>
      </c>
    </row>
    <row r="308" spans="1:17" ht="255" x14ac:dyDescent="0.2">
      <c r="A308" s="894" t="s">
        <v>19</v>
      </c>
      <c r="B308" s="899" t="s">
        <v>16</v>
      </c>
      <c r="C308" s="1393"/>
      <c r="D308" s="1393"/>
      <c r="E308" s="1394"/>
      <c r="F308" s="1394"/>
      <c r="G308" s="907" t="s">
        <v>1955</v>
      </c>
      <c r="H308" s="891" t="s">
        <v>1977</v>
      </c>
      <c r="I308" s="908" t="s">
        <v>1957</v>
      </c>
      <c r="J308" s="896">
        <v>1</v>
      </c>
      <c r="K308" s="903">
        <v>45519</v>
      </c>
      <c r="L308" s="903">
        <v>45883</v>
      </c>
      <c r="M308" s="901">
        <f t="shared" si="10"/>
        <v>52</v>
      </c>
      <c r="N308" s="1031">
        <v>0</v>
      </c>
      <c r="O308" s="908" t="s">
        <v>1949</v>
      </c>
      <c r="P308" s="902">
        <f t="shared" si="9"/>
        <v>0</v>
      </c>
      <c r="Q308" s="803" t="str">
        <f>IF(ISNUMBER(P308),IF(P308=100%,"CUMPLIDA",IF(AND(ISNUMBER(L308),ISNUMBER(OCI!$P$6)), IF(L308&lt;OCI!$P$6,"INCUMPLIDA","PROCESO"), "VERIFICAR FECHA")),"SIN VALOR AVANCE")</f>
        <v>PROCESO</v>
      </c>
    </row>
    <row r="309" spans="1:17" ht="105.75" x14ac:dyDescent="0.2">
      <c r="A309" s="894" t="s">
        <v>19</v>
      </c>
      <c r="B309" s="899" t="s">
        <v>16</v>
      </c>
      <c r="C309" s="1393"/>
      <c r="D309" s="1393"/>
      <c r="E309" s="1394"/>
      <c r="F309" s="1394"/>
      <c r="G309" s="907" t="s">
        <v>1978</v>
      </c>
      <c r="H309" s="891" t="s">
        <v>1979</v>
      </c>
      <c r="I309" s="908" t="s">
        <v>1980</v>
      </c>
      <c r="J309" s="896">
        <v>1</v>
      </c>
      <c r="K309" s="903">
        <v>45505</v>
      </c>
      <c r="L309" s="903">
        <v>45870</v>
      </c>
      <c r="M309" s="901">
        <f t="shared" si="10"/>
        <v>52.142857142857146</v>
      </c>
      <c r="N309" s="1031">
        <v>0</v>
      </c>
      <c r="O309" s="908" t="s">
        <v>1981</v>
      </c>
      <c r="P309" s="902">
        <f t="shared" si="9"/>
        <v>0</v>
      </c>
      <c r="Q309" s="803" t="str">
        <f>IF(ISNUMBER(P309),IF(P309=100%,"CUMPLIDA",IF(AND(ISNUMBER(L309),ISNUMBER(OCI!$P$6)), IF(L309&lt;OCI!$P$6,"INCUMPLIDA","PROCESO"), "VERIFICAR FECHA")),"SIN VALOR AVANCE")</f>
        <v>PROCESO</v>
      </c>
    </row>
    <row r="310" spans="1:17" ht="165" customHeight="1" x14ac:dyDescent="0.2">
      <c r="A310" s="894" t="s">
        <v>19</v>
      </c>
      <c r="B310" s="899" t="s">
        <v>16</v>
      </c>
      <c r="C310" s="1393"/>
      <c r="D310" s="1393"/>
      <c r="E310" s="1394"/>
      <c r="F310" s="1394"/>
      <c r="G310" s="907" t="s">
        <v>1982</v>
      </c>
      <c r="H310" s="891" t="s">
        <v>1983</v>
      </c>
      <c r="I310" s="893" t="s">
        <v>1984</v>
      </c>
      <c r="J310" s="896">
        <v>1</v>
      </c>
      <c r="K310" s="903">
        <v>45519</v>
      </c>
      <c r="L310" s="903">
        <v>45885</v>
      </c>
      <c r="M310" s="901">
        <f t="shared" si="10"/>
        <v>52.285714285714285</v>
      </c>
      <c r="N310" s="1031">
        <v>0</v>
      </c>
      <c r="O310" s="908" t="s">
        <v>1985</v>
      </c>
      <c r="P310" s="902">
        <f t="shared" si="9"/>
        <v>0</v>
      </c>
      <c r="Q310" s="803" t="str">
        <f>IF(ISNUMBER(P310),IF(P310=100%,"CUMPLIDA",IF(AND(ISNUMBER(L310),ISNUMBER(OCI!$P$6)), IF(L310&lt;OCI!$P$6,"INCUMPLIDA","PROCESO"), "VERIFICAR FECHA")),"SIN VALOR AVANCE")</f>
        <v>PROCESO</v>
      </c>
    </row>
    <row r="311" spans="1:17" ht="180.75" x14ac:dyDescent="0.2">
      <c r="A311" s="894" t="s">
        <v>19</v>
      </c>
      <c r="B311" s="899" t="s">
        <v>16</v>
      </c>
      <c r="C311" s="1393"/>
      <c r="D311" s="1393"/>
      <c r="E311" s="1394"/>
      <c r="F311" s="1394"/>
      <c r="G311" s="907" t="s">
        <v>1953</v>
      </c>
      <c r="H311" s="891" t="s">
        <v>1954</v>
      </c>
      <c r="I311" s="914" t="s">
        <v>1948</v>
      </c>
      <c r="J311" s="896">
        <v>1</v>
      </c>
      <c r="K311" s="903">
        <v>45518</v>
      </c>
      <c r="L311" s="903">
        <v>45565</v>
      </c>
      <c r="M311" s="901">
        <f t="shared" si="10"/>
        <v>6.7142857142857144</v>
      </c>
      <c r="N311" s="1031">
        <v>1</v>
      </c>
      <c r="O311" s="908" t="s">
        <v>1949</v>
      </c>
      <c r="P311" s="902">
        <f t="shared" si="9"/>
        <v>1</v>
      </c>
      <c r="Q311" s="803" t="str">
        <f>IF(ISNUMBER(P311),IF(P311=100%,"CUMPLIDA",IF(AND(ISNUMBER(L311),ISNUMBER(OCI!$P$6)), IF(L311&lt;OCI!$P$6,"INCUMPLIDA","PROCESO"), "VERIFICAR FECHA")),"SIN VALOR AVANCE")</f>
        <v>CUMPLIDA</v>
      </c>
    </row>
    <row r="312" spans="1:17" ht="180.75" x14ac:dyDescent="0.2">
      <c r="A312" s="894" t="s">
        <v>19</v>
      </c>
      <c r="B312" s="899" t="s">
        <v>16</v>
      </c>
      <c r="C312" s="1393"/>
      <c r="D312" s="1393"/>
      <c r="E312" s="1394"/>
      <c r="F312" s="1394"/>
      <c r="G312" s="907" t="s">
        <v>1986</v>
      </c>
      <c r="H312" s="891" t="s">
        <v>1987</v>
      </c>
      <c r="I312" s="908" t="s">
        <v>1957</v>
      </c>
      <c r="J312" s="896">
        <v>1</v>
      </c>
      <c r="K312" s="903">
        <v>45519</v>
      </c>
      <c r="L312" s="903">
        <v>45883</v>
      </c>
      <c r="M312" s="901">
        <f t="shared" si="10"/>
        <v>52</v>
      </c>
      <c r="N312" s="1031">
        <v>0</v>
      </c>
      <c r="O312" s="908" t="s">
        <v>1949</v>
      </c>
      <c r="P312" s="902">
        <f t="shared" si="9"/>
        <v>0</v>
      </c>
      <c r="Q312" s="803" t="str">
        <f>IF(ISNUMBER(P312),IF(P312=100%,"CUMPLIDA",IF(AND(ISNUMBER(L312),ISNUMBER(OCI!$P$6)), IF(L312&lt;OCI!$P$6,"INCUMPLIDA","PROCESO"), "VERIFICAR FECHA")),"SIN VALOR AVANCE")</f>
        <v>PROCESO</v>
      </c>
    </row>
    <row r="313" spans="1:17" ht="195.75" x14ac:dyDescent="0.2">
      <c r="A313" s="894" t="s">
        <v>19</v>
      </c>
      <c r="B313" s="899" t="s">
        <v>16</v>
      </c>
      <c r="C313" s="1393"/>
      <c r="D313" s="1393"/>
      <c r="E313" s="1394"/>
      <c r="F313" s="1394"/>
      <c r="G313" s="907" t="s">
        <v>1982</v>
      </c>
      <c r="H313" s="891" t="s">
        <v>1988</v>
      </c>
      <c r="I313" s="893" t="s">
        <v>1984</v>
      </c>
      <c r="J313" s="896">
        <v>1</v>
      </c>
      <c r="K313" s="903">
        <v>45519</v>
      </c>
      <c r="L313" s="903">
        <v>45885</v>
      </c>
      <c r="M313" s="901">
        <f t="shared" si="10"/>
        <v>52.285714285714285</v>
      </c>
      <c r="N313" s="1031">
        <v>0</v>
      </c>
      <c r="O313" s="908" t="s">
        <v>1985</v>
      </c>
      <c r="P313" s="902">
        <f t="shared" si="9"/>
        <v>0</v>
      </c>
      <c r="Q313" s="803" t="str">
        <f>IF(ISNUMBER(P313),IF(P313=100%,"CUMPLIDA",IF(AND(ISNUMBER(L313),ISNUMBER(OCI!$P$6)), IF(L313&lt;OCI!$P$6,"INCUMPLIDA","PROCESO"), "VERIFICAR FECHA")),"SIN VALOR AVANCE")</f>
        <v>PROCESO</v>
      </c>
    </row>
    <row r="314" spans="1:17" ht="105" customHeight="1" x14ac:dyDescent="0.2">
      <c r="A314" s="894" t="s">
        <v>19</v>
      </c>
      <c r="B314" s="899" t="s">
        <v>16</v>
      </c>
      <c r="C314" s="1393"/>
      <c r="D314" s="1393"/>
      <c r="E314" s="1394"/>
      <c r="F314" s="1394"/>
      <c r="G314" s="907" t="s">
        <v>1978</v>
      </c>
      <c r="H314" s="891" t="s">
        <v>1989</v>
      </c>
      <c r="I314" s="908" t="s">
        <v>1980</v>
      </c>
      <c r="J314" s="896">
        <v>1</v>
      </c>
      <c r="K314" s="903">
        <v>45505</v>
      </c>
      <c r="L314" s="903">
        <v>45870</v>
      </c>
      <c r="M314" s="901">
        <f t="shared" si="10"/>
        <v>52.142857142857146</v>
      </c>
      <c r="N314" s="1031">
        <v>0</v>
      </c>
      <c r="O314" s="908" t="s">
        <v>1990</v>
      </c>
      <c r="P314" s="902">
        <f t="shared" si="9"/>
        <v>0</v>
      </c>
      <c r="Q314" s="803" t="str">
        <f>IF(ISNUMBER(P314),IF(P314=100%,"CUMPLIDA",IF(AND(ISNUMBER(L314),ISNUMBER(OCI!$P$6)), IF(L314&lt;OCI!$P$6,"INCUMPLIDA","PROCESO"), "VERIFICAR FECHA")),"SIN VALOR AVANCE")</f>
        <v>PROCESO</v>
      </c>
    </row>
    <row r="315" spans="1:17" ht="75.75" x14ac:dyDescent="0.2">
      <c r="A315" s="894" t="s">
        <v>19</v>
      </c>
      <c r="B315" s="899" t="s">
        <v>16</v>
      </c>
      <c r="C315" s="1393"/>
      <c r="D315" s="1393"/>
      <c r="E315" s="1394"/>
      <c r="F315" s="1394"/>
      <c r="G315" s="907" t="s">
        <v>1978</v>
      </c>
      <c r="H315" s="891" t="s">
        <v>1991</v>
      </c>
      <c r="I315" s="908" t="s">
        <v>1980</v>
      </c>
      <c r="J315" s="896">
        <v>1</v>
      </c>
      <c r="K315" s="903">
        <v>45505</v>
      </c>
      <c r="L315" s="903">
        <v>45870</v>
      </c>
      <c r="M315" s="901">
        <f t="shared" si="10"/>
        <v>52.142857142857146</v>
      </c>
      <c r="N315" s="1031">
        <v>0</v>
      </c>
      <c r="O315" s="908" t="s">
        <v>1992</v>
      </c>
      <c r="P315" s="902">
        <f t="shared" si="9"/>
        <v>0</v>
      </c>
      <c r="Q315" s="803" t="str">
        <f>IF(ISNUMBER(P315),IF(P315=100%,"CUMPLIDA",IF(AND(ISNUMBER(L315),ISNUMBER(OCI!$P$6)), IF(L315&lt;OCI!$P$6,"INCUMPLIDA","PROCESO"), "VERIFICAR FECHA")),"SIN VALOR AVANCE")</f>
        <v>PROCESO</v>
      </c>
    </row>
    <row r="316" spans="1:17" ht="195.75" x14ac:dyDescent="0.2">
      <c r="A316" s="894" t="s">
        <v>19</v>
      </c>
      <c r="B316" s="899" t="s">
        <v>16</v>
      </c>
      <c r="C316" s="1393"/>
      <c r="D316" s="1393"/>
      <c r="E316" s="1394"/>
      <c r="F316" s="1394"/>
      <c r="G316" s="907" t="s">
        <v>1993</v>
      </c>
      <c r="H316" s="891" t="s">
        <v>1994</v>
      </c>
      <c r="I316" s="893" t="s">
        <v>1995</v>
      </c>
      <c r="J316" s="896">
        <v>1</v>
      </c>
      <c r="K316" s="903">
        <v>45519</v>
      </c>
      <c r="L316" s="903">
        <v>45657</v>
      </c>
      <c r="M316" s="901">
        <f t="shared" si="10"/>
        <v>19.714285714285715</v>
      </c>
      <c r="N316" s="1031">
        <v>1</v>
      </c>
      <c r="O316" s="908" t="s">
        <v>1996</v>
      </c>
      <c r="P316" s="902">
        <f t="shared" si="9"/>
        <v>1</v>
      </c>
      <c r="Q316" s="803" t="str">
        <f>IF(ISNUMBER(P316),IF(P316=100%,"CUMPLIDA",IF(AND(ISNUMBER(L316),ISNUMBER(OCI!$P$6)), IF(L316&lt;OCI!$P$6,"INCUMPLIDA","PROCESO"), "VERIFICAR FECHA")),"SIN VALOR AVANCE")</f>
        <v>CUMPLIDA</v>
      </c>
    </row>
    <row r="317" spans="1:17" ht="272.25" x14ac:dyDescent="0.2">
      <c r="A317" s="894" t="s">
        <v>19</v>
      </c>
      <c r="B317" s="899" t="s">
        <v>16</v>
      </c>
      <c r="C317" s="1393"/>
      <c r="D317" s="1393"/>
      <c r="E317" s="1394"/>
      <c r="F317" s="1394"/>
      <c r="G317" s="907" t="s">
        <v>1997</v>
      </c>
      <c r="H317" s="891" t="s">
        <v>1998</v>
      </c>
      <c r="I317" s="908" t="s">
        <v>1999</v>
      </c>
      <c r="J317" s="896">
        <v>1</v>
      </c>
      <c r="K317" s="903">
        <v>45536</v>
      </c>
      <c r="L317" s="903">
        <v>45747</v>
      </c>
      <c r="M317" s="901">
        <f t="shared" si="10"/>
        <v>30.142857142857142</v>
      </c>
      <c r="N317" s="1031">
        <v>0</v>
      </c>
      <c r="O317" s="908" t="s">
        <v>2000</v>
      </c>
      <c r="P317" s="902">
        <f t="shared" si="9"/>
        <v>0</v>
      </c>
      <c r="Q317" s="803" t="str">
        <f>IF(ISNUMBER(P317),IF(P317=100%,"CUMPLIDA",IF(AND(ISNUMBER(L317),ISNUMBER(OCI!$P$6)), IF(L317&lt;OCI!$P$6,"INCUMPLIDA","PROCESO"), "VERIFICAR FECHA")),"SIN VALOR AVANCE")</f>
        <v>PROCESO</v>
      </c>
    </row>
    <row r="318" spans="1:17" ht="272.25" x14ac:dyDescent="0.2">
      <c r="A318" s="894" t="s">
        <v>19</v>
      </c>
      <c r="B318" s="899" t="s">
        <v>16</v>
      </c>
      <c r="C318" s="1393"/>
      <c r="D318" s="1393"/>
      <c r="E318" s="1394"/>
      <c r="F318" s="1394"/>
      <c r="G318" s="907" t="s">
        <v>2001</v>
      </c>
      <c r="H318" s="891" t="s">
        <v>2002</v>
      </c>
      <c r="I318" s="908" t="s">
        <v>2003</v>
      </c>
      <c r="J318" s="896">
        <v>3</v>
      </c>
      <c r="K318" s="903">
        <v>45748</v>
      </c>
      <c r="L318" s="903">
        <v>46022</v>
      </c>
      <c r="M318" s="901">
        <f t="shared" si="10"/>
        <v>39.142857142857146</v>
      </c>
      <c r="N318" s="1031">
        <v>0</v>
      </c>
      <c r="O318" s="908" t="s">
        <v>2000</v>
      </c>
      <c r="P318" s="902">
        <f t="shared" si="9"/>
        <v>0</v>
      </c>
      <c r="Q318" s="803" t="str">
        <f>IF(ISNUMBER(P318),IF(P318=100%,"CUMPLIDA",IF(AND(ISNUMBER(L318),ISNUMBER(OCI!$P$6)), IF(L318&lt;OCI!$P$6,"INCUMPLIDA","PROCESO"), "VERIFICAR FECHA")),"SIN VALOR AVANCE")</f>
        <v>PROCESO</v>
      </c>
    </row>
    <row r="319" spans="1:17" ht="165.75" x14ac:dyDescent="0.2">
      <c r="A319" s="894" t="s">
        <v>19</v>
      </c>
      <c r="B319" s="899" t="s">
        <v>16</v>
      </c>
      <c r="C319" s="1393"/>
      <c r="D319" s="1393"/>
      <c r="E319" s="1394"/>
      <c r="F319" s="1394"/>
      <c r="G319" s="907" t="s">
        <v>1953</v>
      </c>
      <c r="H319" s="891" t="s">
        <v>1954</v>
      </c>
      <c r="I319" s="914" t="s">
        <v>1948</v>
      </c>
      <c r="J319" s="896">
        <v>1</v>
      </c>
      <c r="K319" s="903">
        <v>45518</v>
      </c>
      <c r="L319" s="903">
        <v>45565</v>
      </c>
      <c r="M319" s="901">
        <f t="shared" si="10"/>
        <v>6.7142857142857144</v>
      </c>
      <c r="N319" s="1031">
        <v>1</v>
      </c>
      <c r="O319" s="908" t="s">
        <v>1960</v>
      </c>
      <c r="P319" s="902">
        <f t="shared" si="9"/>
        <v>1</v>
      </c>
      <c r="Q319" s="803" t="str">
        <f>IF(ISNUMBER(P319),IF(P319=100%,"CUMPLIDA",IF(AND(ISNUMBER(L319),ISNUMBER(OCI!$P$6)), IF(L319&lt;OCI!$P$6,"INCUMPLIDA","PROCESO"), "VERIFICAR FECHA")),"SIN VALOR AVANCE")</f>
        <v>CUMPLIDA</v>
      </c>
    </row>
    <row r="320" spans="1:17" ht="195.75" x14ac:dyDescent="0.2">
      <c r="A320" s="894" t="s">
        <v>19</v>
      </c>
      <c r="B320" s="899" t="s">
        <v>16</v>
      </c>
      <c r="C320" s="1393"/>
      <c r="D320" s="1393"/>
      <c r="E320" s="1394"/>
      <c r="F320" s="1394"/>
      <c r="G320" s="907" t="s">
        <v>2004</v>
      </c>
      <c r="H320" s="891" t="s">
        <v>2005</v>
      </c>
      <c r="I320" s="908" t="s">
        <v>1952</v>
      </c>
      <c r="J320" s="896">
        <v>1</v>
      </c>
      <c r="K320" s="903">
        <v>45519</v>
      </c>
      <c r="L320" s="903">
        <v>45883</v>
      </c>
      <c r="M320" s="901">
        <f t="shared" si="10"/>
        <v>52</v>
      </c>
      <c r="N320" s="1031">
        <v>0</v>
      </c>
      <c r="O320" s="908" t="s">
        <v>1985</v>
      </c>
      <c r="P320" s="902">
        <f t="shared" si="9"/>
        <v>0</v>
      </c>
      <c r="Q320" s="803" t="str">
        <f>IF(ISNUMBER(P320),IF(P320=100%,"CUMPLIDA",IF(AND(ISNUMBER(L320),ISNUMBER(OCI!$P$6)), IF(L320&lt;OCI!$P$6,"INCUMPLIDA","PROCESO"), "VERIFICAR FECHA")),"SIN VALOR AVANCE")</f>
        <v>PROCESO</v>
      </c>
    </row>
    <row r="321" spans="1:17" ht="285.75" x14ac:dyDescent="0.2">
      <c r="A321" s="894" t="s">
        <v>19</v>
      </c>
      <c r="B321" s="899" t="s">
        <v>16</v>
      </c>
      <c r="C321" s="1393"/>
      <c r="D321" s="1393"/>
      <c r="E321" s="1394"/>
      <c r="F321" s="1394"/>
      <c r="G321" s="907" t="s">
        <v>2006</v>
      </c>
      <c r="H321" s="891" t="s">
        <v>2007</v>
      </c>
      <c r="I321" s="908" t="s">
        <v>2008</v>
      </c>
      <c r="J321" s="896">
        <v>1</v>
      </c>
      <c r="K321" s="903">
        <v>45519</v>
      </c>
      <c r="L321" s="903">
        <v>45657</v>
      </c>
      <c r="M321" s="901">
        <f t="shared" si="10"/>
        <v>19.714285714285715</v>
      </c>
      <c r="N321" s="1031">
        <v>1</v>
      </c>
      <c r="O321" s="908" t="s">
        <v>2009</v>
      </c>
      <c r="P321" s="902">
        <f t="shared" si="9"/>
        <v>1</v>
      </c>
      <c r="Q321" s="803" t="str">
        <f>IF(ISNUMBER(P321),IF(P321=100%,"CUMPLIDA",IF(AND(ISNUMBER(L321),ISNUMBER(OCI!$P$6)), IF(L321&lt;OCI!$P$6,"INCUMPLIDA","PROCESO"), "VERIFICAR FECHA")),"SIN VALOR AVANCE")</f>
        <v>CUMPLIDA</v>
      </c>
    </row>
    <row r="322" spans="1:17" ht="240.75" x14ac:dyDescent="0.2">
      <c r="A322" s="894" t="s">
        <v>19</v>
      </c>
      <c r="B322" s="899" t="s">
        <v>16</v>
      </c>
      <c r="C322" s="1393"/>
      <c r="D322" s="1393"/>
      <c r="E322" s="1394"/>
      <c r="F322" s="1394"/>
      <c r="G322" s="907" t="s">
        <v>2010</v>
      </c>
      <c r="H322" s="907" t="s">
        <v>2011</v>
      </c>
      <c r="I322" s="893" t="s">
        <v>553</v>
      </c>
      <c r="J322" s="896">
        <v>1</v>
      </c>
      <c r="K322" s="903">
        <v>45505</v>
      </c>
      <c r="L322" s="903">
        <v>45565</v>
      </c>
      <c r="M322" s="901">
        <f t="shared" si="10"/>
        <v>8.5714285714285712</v>
      </c>
      <c r="N322" s="1031">
        <v>1</v>
      </c>
      <c r="O322" s="908" t="s">
        <v>2012</v>
      </c>
      <c r="P322" s="902">
        <f t="shared" si="9"/>
        <v>1</v>
      </c>
      <c r="Q322" s="803" t="str">
        <f>IF(ISNUMBER(P322),IF(P322=100%,"CUMPLIDA",IF(AND(ISNUMBER(L322),ISNUMBER(OCI!$P$6)), IF(L322&lt;OCI!$P$6,"INCUMPLIDA","PROCESO"), "VERIFICAR FECHA")),"SIN VALOR AVANCE")</f>
        <v>CUMPLIDA</v>
      </c>
    </row>
    <row r="323" spans="1:17" ht="270.75" x14ac:dyDescent="0.2">
      <c r="A323" s="894" t="s">
        <v>19</v>
      </c>
      <c r="B323" s="899" t="s">
        <v>16</v>
      </c>
      <c r="C323" s="1393"/>
      <c r="D323" s="1393"/>
      <c r="E323" s="1394"/>
      <c r="F323" s="1394"/>
      <c r="G323" s="907" t="s">
        <v>2013</v>
      </c>
      <c r="H323" s="907" t="s">
        <v>2013</v>
      </c>
      <c r="I323" s="893" t="s">
        <v>2014</v>
      </c>
      <c r="J323" s="896">
        <v>1</v>
      </c>
      <c r="K323" s="903">
        <v>45566</v>
      </c>
      <c r="L323" s="903">
        <v>45747</v>
      </c>
      <c r="M323" s="901">
        <f t="shared" si="10"/>
        <v>25.857142857142858</v>
      </c>
      <c r="N323" s="1031">
        <v>0.77</v>
      </c>
      <c r="O323" s="908" t="s">
        <v>2015</v>
      </c>
      <c r="P323" s="902">
        <f t="shared" si="9"/>
        <v>0.77</v>
      </c>
      <c r="Q323" s="803" t="str">
        <f>IF(ISNUMBER(P323),IF(P323=100%,"CUMPLIDA",IF(AND(ISNUMBER(L323),ISNUMBER(OCI!$P$6)), IF(L323&lt;OCI!$P$6,"INCUMPLIDA","PROCESO"), "VERIFICAR FECHA")),"SIN VALOR AVANCE")</f>
        <v>PROCESO</v>
      </c>
    </row>
    <row r="324" spans="1:17" ht="105.75" x14ac:dyDescent="0.2">
      <c r="A324" s="894" t="s">
        <v>19</v>
      </c>
      <c r="B324" s="899" t="s">
        <v>16</v>
      </c>
      <c r="C324" s="1393"/>
      <c r="D324" s="1393"/>
      <c r="E324" s="1394"/>
      <c r="F324" s="1394"/>
      <c r="G324" s="907" t="s">
        <v>1978</v>
      </c>
      <c r="H324" s="891" t="s">
        <v>2016</v>
      </c>
      <c r="I324" s="908" t="s">
        <v>1980</v>
      </c>
      <c r="J324" s="896">
        <v>1</v>
      </c>
      <c r="K324" s="903">
        <v>45505</v>
      </c>
      <c r="L324" s="903">
        <v>45870</v>
      </c>
      <c r="M324" s="901">
        <f t="shared" si="10"/>
        <v>52.142857142857146</v>
      </c>
      <c r="N324" s="1031">
        <v>0</v>
      </c>
      <c r="O324" s="908" t="s">
        <v>1981</v>
      </c>
      <c r="P324" s="902">
        <f t="shared" si="9"/>
        <v>0</v>
      </c>
      <c r="Q324" s="803" t="str">
        <f>IF(ISNUMBER(P324),IF(P324=100%,"CUMPLIDA",IF(AND(ISNUMBER(L324),ISNUMBER(OCI!$P$6)), IF(L324&lt;OCI!$P$6,"INCUMPLIDA","PROCESO"), "VERIFICAR FECHA")),"SIN VALOR AVANCE")</f>
        <v>PROCESO</v>
      </c>
    </row>
    <row r="325" spans="1:17" ht="180.75" x14ac:dyDescent="0.2">
      <c r="A325" s="894" t="s">
        <v>19</v>
      </c>
      <c r="B325" s="899" t="s">
        <v>16</v>
      </c>
      <c r="C325" s="1393"/>
      <c r="D325" s="1393"/>
      <c r="E325" s="1394"/>
      <c r="F325" s="1394"/>
      <c r="G325" s="907" t="s">
        <v>2017</v>
      </c>
      <c r="H325" s="891" t="s">
        <v>2018</v>
      </c>
      <c r="I325" s="893" t="s">
        <v>1984</v>
      </c>
      <c r="J325" s="896">
        <v>1</v>
      </c>
      <c r="K325" s="903">
        <v>45519</v>
      </c>
      <c r="L325" s="903">
        <v>45885</v>
      </c>
      <c r="M325" s="901">
        <f t="shared" si="10"/>
        <v>52.285714285714285</v>
      </c>
      <c r="N325" s="1031">
        <v>0</v>
      </c>
      <c r="O325" s="908" t="s">
        <v>1949</v>
      </c>
      <c r="P325" s="902">
        <f t="shared" si="9"/>
        <v>0</v>
      </c>
      <c r="Q325" s="803" t="str">
        <f>IF(ISNUMBER(P325),IF(P325=100%,"CUMPLIDA",IF(AND(ISNUMBER(L325),ISNUMBER(OCI!$P$6)), IF(L325&lt;OCI!$P$6,"INCUMPLIDA","PROCESO"), "VERIFICAR FECHA")),"SIN VALOR AVANCE")</f>
        <v>PROCESO</v>
      </c>
    </row>
    <row r="326" spans="1:17" ht="195.75" customHeight="1" x14ac:dyDescent="0.2">
      <c r="A326" s="894" t="s">
        <v>19</v>
      </c>
      <c r="B326" s="899" t="s">
        <v>16</v>
      </c>
      <c r="C326" s="1393" t="s">
        <v>1942</v>
      </c>
      <c r="D326" s="1393" t="s">
        <v>2019</v>
      </c>
      <c r="E326" s="1394" t="s">
        <v>2020</v>
      </c>
      <c r="F326" s="1394" t="s">
        <v>2021</v>
      </c>
      <c r="G326" s="907" t="s">
        <v>2022</v>
      </c>
      <c r="H326" s="891" t="s">
        <v>2023</v>
      </c>
      <c r="I326" s="893" t="s">
        <v>2024</v>
      </c>
      <c r="J326" s="896">
        <v>1</v>
      </c>
      <c r="K326" s="903">
        <v>45536</v>
      </c>
      <c r="L326" s="903">
        <v>45657</v>
      </c>
      <c r="M326" s="901">
        <f t="shared" si="10"/>
        <v>17.285714285714285</v>
      </c>
      <c r="N326" s="1031">
        <v>1</v>
      </c>
      <c r="O326" s="908" t="s">
        <v>1985</v>
      </c>
      <c r="P326" s="902">
        <f t="shared" si="9"/>
        <v>1</v>
      </c>
      <c r="Q326" s="803" t="str">
        <f>IF(ISNUMBER(P326),IF(P326=100%,"CUMPLIDA",IF(AND(ISNUMBER(L326),ISNUMBER(OCI!$P$6)), IF(L326&lt;OCI!$P$6,"INCUMPLIDA","PROCESO"), "VERIFICAR FECHA")),"SIN VALOR AVANCE")</f>
        <v>CUMPLIDA</v>
      </c>
    </row>
    <row r="327" spans="1:17" ht="165.75" x14ac:dyDescent="0.2">
      <c r="A327" s="894" t="s">
        <v>19</v>
      </c>
      <c r="B327" s="899" t="s">
        <v>16</v>
      </c>
      <c r="C327" s="1393"/>
      <c r="D327" s="1393"/>
      <c r="E327" s="1394"/>
      <c r="F327" s="1394"/>
      <c r="G327" s="907" t="s">
        <v>2025</v>
      </c>
      <c r="H327" s="891" t="s">
        <v>2026</v>
      </c>
      <c r="I327" s="908" t="s">
        <v>2027</v>
      </c>
      <c r="J327" s="896">
        <v>1</v>
      </c>
      <c r="K327" s="903">
        <v>45505</v>
      </c>
      <c r="L327" s="903">
        <v>45566</v>
      </c>
      <c r="M327" s="901">
        <f t="shared" si="10"/>
        <v>8.7142857142857135</v>
      </c>
      <c r="N327" s="1031">
        <v>1</v>
      </c>
      <c r="O327" s="908" t="s">
        <v>1960</v>
      </c>
      <c r="P327" s="902">
        <f t="shared" si="9"/>
        <v>1</v>
      </c>
      <c r="Q327" s="803" t="str">
        <f>IF(ISNUMBER(P327),IF(P327=100%,"CUMPLIDA",IF(AND(ISNUMBER(L327),ISNUMBER(OCI!$P$6)), IF(L327&lt;OCI!$P$6,"INCUMPLIDA","PROCESO"), "VERIFICAR FECHA")),"SIN VALOR AVANCE")</f>
        <v>CUMPLIDA</v>
      </c>
    </row>
    <row r="328" spans="1:17" ht="195.75" x14ac:dyDescent="0.2">
      <c r="A328" s="894" t="s">
        <v>19</v>
      </c>
      <c r="B328" s="899" t="s">
        <v>16</v>
      </c>
      <c r="C328" s="1393"/>
      <c r="D328" s="1393"/>
      <c r="E328" s="1394"/>
      <c r="F328" s="1394"/>
      <c r="G328" s="907" t="s">
        <v>2022</v>
      </c>
      <c r="H328" s="891" t="s">
        <v>2023</v>
      </c>
      <c r="I328" s="893" t="s">
        <v>2024</v>
      </c>
      <c r="J328" s="896">
        <v>1</v>
      </c>
      <c r="K328" s="903">
        <v>45566</v>
      </c>
      <c r="L328" s="903">
        <v>45657</v>
      </c>
      <c r="M328" s="901">
        <f t="shared" si="10"/>
        <v>13</v>
      </c>
      <c r="N328" s="1031">
        <v>1</v>
      </c>
      <c r="O328" s="908" t="s">
        <v>1985</v>
      </c>
      <c r="P328" s="902">
        <f t="shared" si="9"/>
        <v>1</v>
      </c>
      <c r="Q328" s="803" t="str">
        <f>IF(ISNUMBER(P328),IF(P328=100%,"CUMPLIDA",IF(AND(ISNUMBER(L328),ISNUMBER(OCI!$P$6)), IF(L328&lt;OCI!$P$6,"INCUMPLIDA","PROCESO"), "VERIFICAR FECHA")),"SIN VALOR AVANCE")</f>
        <v>CUMPLIDA</v>
      </c>
    </row>
    <row r="329" spans="1:17" ht="165.75" x14ac:dyDescent="0.2">
      <c r="A329" s="894" t="s">
        <v>19</v>
      </c>
      <c r="B329" s="899" t="s">
        <v>16</v>
      </c>
      <c r="C329" s="1393"/>
      <c r="D329" s="1393"/>
      <c r="E329" s="1394"/>
      <c r="F329" s="1394"/>
      <c r="G329" s="907" t="s">
        <v>2028</v>
      </c>
      <c r="H329" s="891" t="s">
        <v>2029</v>
      </c>
      <c r="I329" s="908" t="s">
        <v>2030</v>
      </c>
      <c r="J329" s="896">
        <v>1</v>
      </c>
      <c r="K329" s="903">
        <v>45519</v>
      </c>
      <c r="L329" s="903">
        <v>45883</v>
      </c>
      <c r="M329" s="901">
        <f t="shared" si="10"/>
        <v>52</v>
      </c>
      <c r="N329" s="1031">
        <v>0</v>
      </c>
      <c r="O329" s="908" t="s">
        <v>1960</v>
      </c>
      <c r="P329" s="902">
        <f t="shared" si="9"/>
        <v>0</v>
      </c>
      <c r="Q329" s="803" t="str">
        <f>IF(ISNUMBER(P329),IF(P329=100%,"CUMPLIDA",IF(AND(ISNUMBER(L329),ISNUMBER(OCI!$P$6)), IF(L329&lt;OCI!$P$6,"INCUMPLIDA","PROCESO"), "VERIFICAR FECHA")),"SIN VALOR AVANCE")</f>
        <v>PROCESO</v>
      </c>
    </row>
    <row r="330" spans="1:17" ht="90.75" customHeight="1" x14ac:dyDescent="0.2">
      <c r="A330" s="894" t="s">
        <v>19</v>
      </c>
      <c r="B330" s="899" t="s">
        <v>16</v>
      </c>
      <c r="C330" s="1393"/>
      <c r="D330" s="1393"/>
      <c r="E330" s="1394"/>
      <c r="F330" s="1394"/>
      <c r="G330" s="907" t="s">
        <v>2022</v>
      </c>
      <c r="H330" s="891" t="s">
        <v>2023</v>
      </c>
      <c r="I330" s="893" t="s">
        <v>2024</v>
      </c>
      <c r="J330" s="896">
        <v>1</v>
      </c>
      <c r="K330" s="903">
        <v>45566</v>
      </c>
      <c r="L330" s="903">
        <v>45657</v>
      </c>
      <c r="M330" s="901">
        <f t="shared" si="10"/>
        <v>13</v>
      </c>
      <c r="N330" s="1031">
        <v>1</v>
      </c>
      <c r="O330" s="908" t="s">
        <v>1985</v>
      </c>
      <c r="P330" s="902">
        <f t="shared" si="9"/>
        <v>1</v>
      </c>
      <c r="Q330" s="803" t="str">
        <f>IF(ISNUMBER(P330),IF(P330=100%,"CUMPLIDA",IF(AND(ISNUMBER(L330),ISNUMBER(OCI!$P$6)), IF(L330&lt;OCI!$P$6,"INCUMPLIDA","PROCESO"), "VERIFICAR FECHA")),"SIN VALOR AVANCE")</f>
        <v>CUMPLIDA</v>
      </c>
    </row>
    <row r="331" spans="1:17" ht="180.75" x14ac:dyDescent="0.2">
      <c r="A331" s="894" t="s">
        <v>19</v>
      </c>
      <c r="B331" s="899" t="s">
        <v>16</v>
      </c>
      <c r="C331" s="1393"/>
      <c r="D331" s="1393"/>
      <c r="E331" s="1394"/>
      <c r="F331" s="1394"/>
      <c r="G331" s="907" t="s">
        <v>1953</v>
      </c>
      <c r="H331" s="891" t="s">
        <v>1954</v>
      </c>
      <c r="I331" s="914" t="s">
        <v>1948</v>
      </c>
      <c r="J331" s="896">
        <v>1</v>
      </c>
      <c r="K331" s="903">
        <v>45518</v>
      </c>
      <c r="L331" s="903">
        <v>45565</v>
      </c>
      <c r="M331" s="901">
        <f t="shared" si="10"/>
        <v>6.7142857142857144</v>
      </c>
      <c r="N331" s="1031">
        <v>1</v>
      </c>
      <c r="O331" s="908" t="s">
        <v>1949</v>
      </c>
      <c r="P331" s="902">
        <f t="shared" ref="P331:P394" si="11">N331/J331</f>
        <v>1</v>
      </c>
      <c r="Q331" s="803" t="str">
        <f>IF(ISNUMBER(P331),IF(P331=100%,"CUMPLIDA",IF(AND(ISNUMBER(L331),ISNUMBER(OCI!$P$6)), IF(L331&lt;OCI!$P$6,"INCUMPLIDA","PROCESO"), "VERIFICAR FECHA")),"SIN VALOR AVANCE")</f>
        <v>CUMPLIDA</v>
      </c>
    </row>
    <row r="332" spans="1:17" ht="180.75" x14ac:dyDescent="0.2">
      <c r="A332" s="894" t="s">
        <v>19</v>
      </c>
      <c r="B332" s="899" t="s">
        <v>16</v>
      </c>
      <c r="C332" s="1393"/>
      <c r="D332" s="1393"/>
      <c r="E332" s="1394"/>
      <c r="F332" s="1394"/>
      <c r="G332" s="907" t="s">
        <v>2031</v>
      </c>
      <c r="H332" s="891" t="s">
        <v>2032</v>
      </c>
      <c r="I332" s="908" t="s">
        <v>1957</v>
      </c>
      <c r="J332" s="896">
        <v>1</v>
      </c>
      <c r="K332" s="903">
        <v>45519</v>
      </c>
      <c r="L332" s="903">
        <v>45884</v>
      </c>
      <c r="M332" s="901">
        <f t="shared" si="10"/>
        <v>52.142857142857146</v>
      </c>
      <c r="N332" s="1031">
        <v>0</v>
      </c>
      <c r="O332" s="908" t="s">
        <v>1949</v>
      </c>
      <c r="P332" s="902">
        <f t="shared" si="11"/>
        <v>0</v>
      </c>
      <c r="Q332" s="803" t="str">
        <f>IF(ISNUMBER(P332),IF(P332=100%,"CUMPLIDA",IF(AND(ISNUMBER(L332),ISNUMBER(OCI!$P$6)), IF(L332&lt;OCI!$P$6,"INCUMPLIDA","PROCESO"), "VERIFICAR FECHA")),"SIN VALOR AVANCE")</f>
        <v>PROCESO</v>
      </c>
    </row>
    <row r="333" spans="1:17" ht="270.75" customHeight="1" x14ac:dyDescent="0.2">
      <c r="A333" s="894" t="s">
        <v>19</v>
      </c>
      <c r="B333" s="899" t="s">
        <v>16</v>
      </c>
      <c r="C333" s="1393" t="s">
        <v>1942</v>
      </c>
      <c r="D333" s="1393" t="s">
        <v>2033</v>
      </c>
      <c r="E333" s="1394" t="s">
        <v>2034</v>
      </c>
      <c r="F333" s="1394" t="s">
        <v>2035</v>
      </c>
      <c r="G333" s="907" t="s">
        <v>1997</v>
      </c>
      <c r="H333" s="891" t="s">
        <v>2002</v>
      </c>
      <c r="I333" s="908" t="s">
        <v>1999</v>
      </c>
      <c r="J333" s="896">
        <v>1</v>
      </c>
      <c r="K333" s="903">
        <v>45536</v>
      </c>
      <c r="L333" s="903">
        <v>45747</v>
      </c>
      <c r="M333" s="901">
        <f t="shared" si="10"/>
        <v>30.142857142857142</v>
      </c>
      <c r="N333" s="1031">
        <v>0</v>
      </c>
      <c r="O333" s="908" t="s">
        <v>2036</v>
      </c>
      <c r="P333" s="902">
        <f t="shared" si="11"/>
        <v>0</v>
      </c>
      <c r="Q333" s="803" t="str">
        <f>IF(ISNUMBER(P333),IF(P333=100%,"CUMPLIDA",IF(AND(ISNUMBER(L333),ISNUMBER(OCI!$P$6)), IF(L333&lt;OCI!$P$6,"INCUMPLIDA","PROCESO"), "VERIFICAR FECHA")),"SIN VALOR AVANCE")</f>
        <v>PROCESO</v>
      </c>
    </row>
    <row r="334" spans="1:17" ht="270.75" x14ac:dyDescent="0.2">
      <c r="A334" s="894" t="s">
        <v>19</v>
      </c>
      <c r="B334" s="899" t="s">
        <v>16</v>
      </c>
      <c r="C334" s="1393"/>
      <c r="D334" s="1393"/>
      <c r="E334" s="1394"/>
      <c r="F334" s="1394"/>
      <c r="G334" s="907" t="s">
        <v>2001</v>
      </c>
      <c r="H334" s="891" t="s">
        <v>2002</v>
      </c>
      <c r="I334" s="908" t="s">
        <v>2003</v>
      </c>
      <c r="J334" s="896">
        <v>3</v>
      </c>
      <c r="K334" s="903">
        <v>45748</v>
      </c>
      <c r="L334" s="903">
        <v>46022</v>
      </c>
      <c r="M334" s="901">
        <f t="shared" si="10"/>
        <v>39.142857142857146</v>
      </c>
      <c r="N334" s="1031">
        <v>0</v>
      </c>
      <c r="O334" s="908" t="s">
        <v>2036</v>
      </c>
      <c r="P334" s="902">
        <f t="shared" si="11"/>
        <v>0</v>
      </c>
      <c r="Q334" s="803" t="str">
        <f>IF(ISNUMBER(P334),IF(P334=100%,"CUMPLIDA",IF(AND(ISNUMBER(L334),ISNUMBER(OCI!$P$6)), IF(L334&lt;OCI!$P$6,"INCUMPLIDA","PROCESO"), "VERIFICAR FECHA")),"SIN VALOR AVANCE")</f>
        <v>PROCESO</v>
      </c>
    </row>
    <row r="335" spans="1:17" ht="270.75" x14ac:dyDescent="0.2">
      <c r="A335" s="894" t="s">
        <v>19</v>
      </c>
      <c r="B335" s="899" t="s">
        <v>16</v>
      </c>
      <c r="C335" s="1393"/>
      <c r="D335" s="1393"/>
      <c r="E335" s="1394"/>
      <c r="F335" s="1394"/>
      <c r="G335" s="907" t="s">
        <v>2037</v>
      </c>
      <c r="H335" s="891" t="s">
        <v>2038</v>
      </c>
      <c r="I335" s="908" t="s">
        <v>2039</v>
      </c>
      <c r="J335" s="896">
        <v>1</v>
      </c>
      <c r="K335" s="903">
        <v>45523</v>
      </c>
      <c r="L335" s="903">
        <v>45688</v>
      </c>
      <c r="M335" s="901">
        <f t="shared" si="10"/>
        <v>23.571428571428573</v>
      </c>
      <c r="N335" s="1031">
        <v>0</v>
      </c>
      <c r="O335" s="908" t="s">
        <v>2036</v>
      </c>
      <c r="P335" s="902">
        <f t="shared" si="11"/>
        <v>0</v>
      </c>
      <c r="Q335" s="803" t="str">
        <f>IF(ISNUMBER(P335),IF(P335=100%,"CUMPLIDA",IF(AND(ISNUMBER(L335),ISNUMBER(OCI!$P$6)), IF(L335&lt;OCI!$P$6,"INCUMPLIDA","PROCESO"), "VERIFICAR FECHA")),"SIN VALOR AVANCE")</f>
        <v>PROCESO</v>
      </c>
    </row>
    <row r="336" spans="1:17" ht="270.75" x14ac:dyDescent="0.2">
      <c r="A336" s="894" t="s">
        <v>19</v>
      </c>
      <c r="B336" s="899" t="s">
        <v>16</v>
      </c>
      <c r="C336" s="1393"/>
      <c r="D336" s="1393"/>
      <c r="E336" s="1394"/>
      <c r="F336" s="1394"/>
      <c r="G336" s="891" t="s">
        <v>2040</v>
      </c>
      <c r="H336" s="891" t="s">
        <v>2041</v>
      </c>
      <c r="I336" s="908" t="s">
        <v>2039</v>
      </c>
      <c r="J336" s="896">
        <v>1</v>
      </c>
      <c r="K336" s="903">
        <v>45505</v>
      </c>
      <c r="L336" s="903">
        <v>45547</v>
      </c>
      <c r="M336" s="901">
        <f t="shared" si="10"/>
        <v>6</v>
      </c>
      <c r="N336" s="1031">
        <v>1</v>
      </c>
      <c r="O336" s="908" t="s">
        <v>2042</v>
      </c>
      <c r="P336" s="902">
        <f t="shared" si="11"/>
        <v>1</v>
      </c>
      <c r="Q336" s="803" t="str">
        <f>IF(ISNUMBER(P336),IF(P336=100%,"CUMPLIDA",IF(AND(ISNUMBER(L336),ISNUMBER(OCI!$P$6)), IF(L336&lt;OCI!$P$6,"INCUMPLIDA","PROCESO"), "VERIFICAR FECHA")),"SIN VALOR AVANCE")</f>
        <v>CUMPLIDA</v>
      </c>
    </row>
    <row r="337" spans="1:17" ht="270.75" x14ac:dyDescent="0.2">
      <c r="A337" s="894" t="s">
        <v>19</v>
      </c>
      <c r="B337" s="899" t="s">
        <v>16</v>
      </c>
      <c r="C337" s="1393"/>
      <c r="D337" s="1393"/>
      <c r="E337" s="1394"/>
      <c r="F337" s="1394"/>
      <c r="G337" s="891" t="s">
        <v>2043</v>
      </c>
      <c r="H337" s="891" t="s">
        <v>2044</v>
      </c>
      <c r="I337" s="908" t="s">
        <v>2039</v>
      </c>
      <c r="J337" s="896">
        <v>1</v>
      </c>
      <c r="K337" s="903">
        <v>45505</v>
      </c>
      <c r="L337" s="903">
        <v>45547</v>
      </c>
      <c r="M337" s="901">
        <f t="shared" si="10"/>
        <v>6</v>
      </c>
      <c r="N337" s="1031">
        <v>1</v>
      </c>
      <c r="O337" s="908" t="s">
        <v>2042</v>
      </c>
      <c r="P337" s="902">
        <f t="shared" si="11"/>
        <v>1</v>
      </c>
      <c r="Q337" s="803" t="str">
        <f>IF(ISNUMBER(P337),IF(P337=100%,"CUMPLIDA",IF(AND(ISNUMBER(L337),ISNUMBER(OCI!$P$6)), IF(L337&lt;OCI!$P$6,"INCUMPLIDA","PROCESO"), "VERIFICAR FECHA")),"SIN VALOR AVANCE")</f>
        <v>CUMPLIDA</v>
      </c>
    </row>
    <row r="338" spans="1:17" ht="270.75" x14ac:dyDescent="0.2">
      <c r="A338" s="894" t="s">
        <v>19</v>
      </c>
      <c r="B338" s="899" t="s">
        <v>16</v>
      </c>
      <c r="C338" s="1393"/>
      <c r="D338" s="1393"/>
      <c r="E338" s="1394"/>
      <c r="F338" s="1394"/>
      <c r="G338" s="907" t="s">
        <v>2045</v>
      </c>
      <c r="H338" s="891" t="s">
        <v>2046</v>
      </c>
      <c r="I338" s="908" t="s">
        <v>2039</v>
      </c>
      <c r="J338" s="896">
        <v>1</v>
      </c>
      <c r="K338" s="903">
        <v>45523</v>
      </c>
      <c r="L338" s="903">
        <v>45688</v>
      </c>
      <c r="M338" s="901">
        <f t="shared" si="10"/>
        <v>23.571428571428573</v>
      </c>
      <c r="N338" s="1031">
        <v>0</v>
      </c>
      <c r="O338" s="908" t="s">
        <v>2036</v>
      </c>
      <c r="P338" s="902">
        <f t="shared" si="11"/>
        <v>0</v>
      </c>
      <c r="Q338" s="803" t="str">
        <f>IF(ISNUMBER(P338),IF(P338=100%,"CUMPLIDA",IF(AND(ISNUMBER(L338),ISNUMBER(OCI!$P$6)), IF(L338&lt;OCI!$P$6,"INCUMPLIDA","PROCESO"), "VERIFICAR FECHA")),"SIN VALOR AVANCE")</f>
        <v>PROCESO</v>
      </c>
    </row>
    <row r="339" spans="1:17" ht="270.75" x14ac:dyDescent="0.2">
      <c r="A339" s="894" t="s">
        <v>19</v>
      </c>
      <c r="B339" s="899" t="s">
        <v>16</v>
      </c>
      <c r="C339" s="1393"/>
      <c r="D339" s="1393"/>
      <c r="E339" s="1394"/>
      <c r="F339" s="1394"/>
      <c r="G339" s="907" t="s">
        <v>2047</v>
      </c>
      <c r="H339" s="891" t="s">
        <v>2048</v>
      </c>
      <c r="I339" s="908" t="s">
        <v>2049</v>
      </c>
      <c r="J339" s="896">
        <v>3</v>
      </c>
      <c r="K339" s="903">
        <v>45516</v>
      </c>
      <c r="L339" s="1055">
        <v>45747</v>
      </c>
      <c r="M339" s="901">
        <f t="shared" si="10"/>
        <v>33</v>
      </c>
      <c r="N339" s="1032">
        <v>1</v>
      </c>
      <c r="O339" s="908" t="s">
        <v>2036</v>
      </c>
      <c r="P339" s="902">
        <f t="shared" si="11"/>
        <v>0.33333333333333331</v>
      </c>
      <c r="Q339" s="803" t="str">
        <f>IF(ISNUMBER(P339),IF(P339=100%,"CUMPLIDA",IF(AND(ISNUMBER(L339),ISNUMBER(OCI!$P$6)), IF(L339&lt;OCI!$P$6,"INCUMPLIDA","PROCESO"), "VERIFICAR FECHA")),"SIN VALOR AVANCE")</f>
        <v>PROCESO</v>
      </c>
    </row>
    <row r="340" spans="1:17" ht="195.75" customHeight="1" x14ac:dyDescent="0.2">
      <c r="A340" s="894" t="s">
        <v>19</v>
      </c>
      <c r="B340" s="899" t="s">
        <v>16</v>
      </c>
      <c r="C340" s="1393" t="s">
        <v>1942</v>
      </c>
      <c r="D340" s="1393" t="s">
        <v>2050</v>
      </c>
      <c r="E340" s="1394" t="s">
        <v>2051</v>
      </c>
      <c r="F340" s="1394" t="s">
        <v>2052</v>
      </c>
      <c r="G340" s="907" t="s">
        <v>2053</v>
      </c>
      <c r="H340" s="891" t="s">
        <v>2054</v>
      </c>
      <c r="I340" s="908" t="s">
        <v>2008</v>
      </c>
      <c r="J340" s="896">
        <v>1</v>
      </c>
      <c r="K340" s="903">
        <v>45519</v>
      </c>
      <c r="L340" s="903">
        <v>45657</v>
      </c>
      <c r="M340" s="901">
        <f t="shared" si="10"/>
        <v>19.714285714285715</v>
      </c>
      <c r="N340" s="1031">
        <v>1</v>
      </c>
      <c r="O340" s="908" t="s">
        <v>2055</v>
      </c>
      <c r="P340" s="902">
        <f t="shared" si="11"/>
        <v>1</v>
      </c>
      <c r="Q340" s="803" t="str">
        <f>IF(ISNUMBER(P340),IF(P340=100%,"CUMPLIDA",IF(AND(ISNUMBER(L340),ISNUMBER(OCI!$P$6)), IF(L340&lt;OCI!$P$6,"INCUMPLIDA","PROCESO"), "VERIFICAR FECHA")),"SIN VALOR AVANCE")</f>
        <v>CUMPLIDA</v>
      </c>
    </row>
    <row r="341" spans="1:17" ht="90.75" x14ac:dyDescent="0.2">
      <c r="A341" s="894" t="s">
        <v>19</v>
      </c>
      <c r="B341" s="899" t="s">
        <v>16</v>
      </c>
      <c r="C341" s="1393"/>
      <c r="D341" s="1393"/>
      <c r="E341" s="1394"/>
      <c r="F341" s="1394"/>
      <c r="G341" s="907" t="s">
        <v>2010</v>
      </c>
      <c r="H341" s="907" t="s">
        <v>2056</v>
      </c>
      <c r="I341" s="893" t="s">
        <v>553</v>
      </c>
      <c r="J341" s="896">
        <v>1</v>
      </c>
      <c r="K341" s="903">
        <v>45505</v>
      </c>
      <c r="L341" s="903">
        <v>45565</v>
      </c>
      <c r="M341" s="901">
        <f t="shared" si="10"/>
        <v>8.5714285714285712</v>
      </c>
      <c r="N341" s="1031">
        <v>1</v>
      </c>
      <c r="O341" s="908" t="s">
        <v>2057</v>
      </c>
      <c r="P341" s="902">
        <f t="shared" si="11"/>
        <v>1</v>
      </c>
      <c r="Q341" s="803" t="str">
        <f>IF(ISNUMBER(P341),IF(P341=100%,"CUMPLIDA",IF(AND(ISNUMBER(L341),ISNUMBER(OCI!$P$6)), IF(L341&lt;OCI!$P$6,"INCUMPLIDA","PROCESO"), "VERIFICAR FECHA")),"SIN VALOR AVANCE")</f>
        <v>CUMPLIDA</v>
      </c>
    </row>
    <row r="342" spans="1:17" ht="210.75" x14ac:dyDescent="0.2">
      <c r="A342" s="894" t="s">
        <v>19</v>
      </c>
      <c r="B342" s="899" t="s">
        <v>16</v>
      </c>
      <c r="C342" s="1393"/>
      <c r="D342" s="1393"/>
      <c r="E342" s="1394"/>
      <c r="F342" s="1394"/>
      <c r="G342" s="907" t="s">
        <v>2013</v>
      </c>
      <c r="H342" s="907" t="s">
        <v>2013</v>
      </c>
      <c r="I342" s="893" t="s">
        <v>2058</v>
      </c>
      <c r="J342" s="896">
        <v>1</v>
      </c>
      <c r="K342" s="903">
        <v>45566</v>
      </c>
      <c r="L342" s="903">
        <v>45747</v>
      </c>
      <c r="M342" s="901">
        <f t="shared" ref="M342:M405" si="12">(L342-K342)/7</f>
        <v>25.857142857142858</v>
      </c>
      <c r="N342" s="1031">
        <v>0.77</v>
      </c>
      <c r="O342" s="908" t="s">
        <v>2059</v>
      </c>
      <c r="P342" s="902">
        <f t="shared" si="11"/>
        <v>0.77</v>
      </c>
      <c r="Q342" s="803" t="str">
        <f>IF(ISNUMBER(P342),IF(P342=100%,"CUMPLIDA",IF(AND(ISNUMBER(L342),ISNUMBER(OCI!$P$6)), IF(L342&lt;OCI!$P$6,"INCUMPLIDA","PROCESO"), "VERIFICAR FECHA")),"SIN VALOR AVANCE")</f>
        <v>PROCESO</v>
      </c>
    </row>
    <row r="343" spans="1:17" ht="225.75" customHeight="1" x14ac:dyDescent="0.2">
      <c r="A343" s="894" t="s">
        <v>19</v>
      </c>
      <c r="B343" s="899" t="s">
        <v>16</v>
      </c>
      <c r="C343" s="1393" t="s">
        <v>2060</v>
      </c>
      <c r="D343" s="1393" t="s">
        <v>2061</v>
      </c>
      <c r="E343" s="1394" t="s">
        <v>2062</v>
      </c>
      <c r="F343" s="1394" t="s">
        <v>2063</v>
      </c>
      <c r="G343" s="907" t="s">
        <v>2064</v>
      </c>
      <c r="H343" s="891" t="s">
        <v>2065</v>
      </c>
      <c r="I343" s="908" t="s">
        <v>2066</v>
      </c>
      <c r="J343" s="896">
        <v>1</v>
      </c>
      <c r="K343" s="903">
        <v>45505</v>
      </c>
      <c r="L343" s="903">
        <v>45535</v>
      </c>
      <c r="M343" s="901">
        <f t="shared" si="12"/>
        <v>4.2857142857142856</v>
      </c>
      <c r="N343" s="1031">
        <v>1</v>
      </c>
      <c r="O343" s="929" t="s">
        <v>2067</v>
      </c>
      <c r="P343" s="902">
        <f t="shared" si="11"/>
        <v>1</v>
      </c>
      <c r="Q343" s="803" t="str">
        <f>IF(ISNUMBER(P343),IF(P343=100%,"CUMPLIDA",IF(AND(ISNUMBER(L343),ISNUMBER(OCI!$P$6)), IF(L343&lt;OCI!$P$6,"INCUMPLIDA","PROCESO"), "VERIFICAR FECHA")),"SIN VALOR AVANCE")</f>
        <v>CUMPLIDA</v>
      </c>
    </row>
    <row r="344" spans="1:17" ht="255.75" x14ac:dyDescent="0.2">
      <c r="A344" s="894" t="s">
        <v>19</v>
      </c>
      <c r="B344" s="899" t="s">
        <v>16</v>
      </c>
      <c r="C344" s="1393"/>
      <c r="D344" s="1393"/>
      <c r="E344" s="1394"/>
      <c r="F344" s="1394"/>
      <c r="G344" s="907" t="s">
        <v>2068</v>
      </c>
      <c r="H344" s="891" t="s">
        <v>2069</v>
      </c>
      <c r="I344" s="908" t="s">
        <v>2070</v>
      </c>
      <c r="J344" s="896">
        <v>1</v>
      </c>
      <c r="K344" s="903">
        <v>45505</v>
      </c>
      <c r="L344" s="903">
        <v>45535</v>
      </c>
      <c r="M344" s="901">
        <f t="shared" si="12"/>
        <v>4.2857142857142856</v>
      </c>
      <c r="N344" s="1031">
        <v>1</v>
      </c>
      <c r="O344" s="929" t="s">
        <v>2071</v>
      </c>
      <c r="P344" s="902">
        <f t="shared" si="11"/>
        <v>1</v>
      </c>
      <c r="Q344" s="803" t="str">
        <f>IF(ISNUMBER(P344),IF(P344=100%,"CUMPLIDA",IF(AND(ISNUMBER(L344),ISNUMBER(OCI!$P$6)), IF(L344&lt;OCI!$P$6,"INCUMPLIDA","PROCESO"), "VERIFICAR FECHA")),"SIN VALOR AVANCE")</f>
        <v>CUMPLIDA</v>
      </c>
    </row>
    <row r="345" spans="1:17" ht="105.75" x14ac:dyDescent="0.2">
      <c r="A345" s="894" t="s">
        <v>19</v>
      </c>
      <c r="B345" s="899" t="s">
        <v>16</v>
      </c>
      <c r="C345" s="1393"/>
      <c r="D345" s="1393"/>
      <c r="E345" s="1394"/>
      <c r="F345" s="1394"/>
      <c r="G345" s="907" t="s">
        <v>1978</v>
      </c>
      <c r="H345" s="891" t="s">
        <v>2072</v>
      </c>
      <c r="I345" s="908" t="s">
        <v>1980</v>
      </c>
      <c r="J345" s="896">
        <v>1</v>
      </c>
      <c r="K345" s="903">
        <v>45505</v>
      </c>
      <c r="L345" s="903">
        <v>45870</v>
      </c>
      <c r="M345" s="901">
        <f t="shared" si="12"/>
        <v>52.142857142857146</v>
      </c>
      <c r="N345" s="1031">
        <v>0</v>
      </c>
      <c r="O345" s="908" t="s">
        <v>2073</v>
      </c>
      <c r="P345" s="902">
        <f t="shared" si="11"/>
        <v>0</v>
      </c>
      <c r="Q345" s="803" t="str">
        <f>IF(ISNUMBER(P345),IF(P345=100%,"CUMPLIDA",IF(AND(ISNUMBER(L345),ISNUMBER(OCI!$P$6)), IF(L345&lt;OCI!$P$6,"INCUMPLIDA","PROCESO"), "VERIFICAR FECHA")),"SIN VALOR AVANCE")</f>
        <v>PROCESO</v>
      </c>
    </row>
    <row r="346" spans="1:17" ht="270.75" x14ac:dyDescent="0.2">
      <c r="A346" s="894" t="s">
        <v>19</v>
      </c>
      <c r="B346" s="899" t="s">
        <v>16</v>
      </c>
      <c r="C346" s="1393"/>
      <c r="D346" s="1393"/>
      <c r="E346" s="1394"/>
      <c r="F346" s="1394"/>
      <c r="G346" s="907" t="s">
        <v>2074</v>
      </c>
      <c r="H346" s="891" t="s">
        <v>2075</v>
      </c>
      <c r="I346" s="893" t="s">
        <v>1362</v>
      </c>
      <c r="J346" s="896">
        <v>1</v>
      </c>
      <c r="K346" s="903">
        <v>45519</v>
      </c>
      <c r="L346" s="903">
        <v>45657</v>
      </c>
      <c r="M346" s="901">
        <f t="shared" si="12"/>
        <v>19.714285714285715</v>
      </c>
      <c r="N346" s="1031">
        <v>1</v>
      </c>
      <c r="O346" s="908" t="s">
        <v>2076</v>
      </c>
      <c r="P346" s="902">
        <f t="shared" si="11"/>
        <v>1</v>
      </c>
      <c r="Q346" s="803" t="str">
        <f>IF(ISNUMBER(P346),IF(P346=100%,"CUMPLIDA",IF(AND(ISNUMBER(L346),ISNUMBER(OCI!$P$6)), IF(L346&lt;OCI!$P$6,"INCUMPLIDA","PROCESO"), "VERIFICAR FECHA")),"SIN VALOR AVANCE")</f>
        <v>CUMPLIDA</v>
      </c>
    </row>
    <row r="347" spans="1:17" ht="210.75" customHeight="1" x14ac:dyDescent="0.2">
      <c r="A347" s="894" t="s">
        <v>19</v>
      </c>
      <c r="B347" s="899" t="s">
        <v>16</v>
      </c>
      <c r="C347" s="1393" t="s">
        <v>2077</v>
      </c>
      <c r="D347" s="1393" t="s">
        <v>2078</v>
      </c>
      <c r="E347" s="1394" t="s">
        <v>2079</v>
      </c>
      <c r="F347" s="1394" t="s">
        <v>2080</v>
      </c>
      <c r="G347" s="892" t="s">
        <v>2081</v>
      </c>
      <c r="H347" s="892" t="s">
        <v>2082</v>
      </c>
      <c r="I347" s="893" t="s">
        <v>2083</v>
      </c>
      <c r="J347" s="896">
        <v>6</v>
      </c>
      <c r="K347" s="1056">
        <v>45611</v>
      </c>
      <c r="L347" s="1056">
        <v>45807</v>
      </c>
      <c r="M347" s="901">
        <f t="shared" si="12"/>
        <v>28</v>
      </c>
      <c r="N347" s="1031">
        <v>0</v>
      </c>
      <c r="O347" s="893" t="s">
        <v>2084</v>
      </c>
      <c r="P347" s="902">
        <f t="shared" si="11"/>
        <v>0</v>
      </c>
      <c r="Q347" s="803" t="str">
        <f>IF(ISNUMBER(P347),IF(P347=100%,"CUMPLIDA",IF(AND(ISNUMBER(L347),ISNUMBER(OCI!$P$6)), IF(L347&lt;OCI!$P$6,"INCUMPLIDA","PROCESO"), "VERIFICAR FECHA")),"SIN VALOR AVANCE")</f>
        <v>PROCESO</v>
      </c>
    </row>
    <row r="348" spans="1:17" ht="120.75" x14ac:dyDescent="0.2">
      <c r="A348" s="894" t="s">
        <v>19</v>
      </c>
      <c r="B348" s="899" t="s">
        <v>16</v>
      </c>
      <c r="C348" s="1393"/>
      <c r="D348" s="1393"/>
      <c r="E348" s="1394"/>
      <c r="F348" s="1394"/>
      <c r="G348" s="892" t="s">
        <v>2085</v>
      </c>
      <c r="H348" s="892" t="s">
        <v>2086</v>
      </c>
      <c r="I348" s="893" t="s">
        <v>2087</v>
      </c>
      <c r="J348" s="896">
        <v>3</v>
      </c>
      <c r="K348" s="1056">
        <v>45611</v>
      </c>
      <c r="L348" s="1056">
        <v>45703</v>
      </c>
      <c r="M348" s="901">
        <f t="shared" si="12"/>
        <v>13.142857142857142</v>
      </c>
      <c r="N348" s="1031">
        <v>0</v>
      </c>
      <c r="O348" s="908" t="s">
        <v>2088</v>
      </c>
      <c r="P348" s="902">
        <f t="shared" si="11"/>
        <v>0</v>
      </c>
      <c r="Q348" s="803" t="str">
        <f>IF(ISNUMBER(P348),IF(P348=100%,"CUMPLIDA",IF(AND(ISNUMBER(L348),ISNUMBER(OCI!$P$6)), IF(L348&lt;OCI!$P$6,"INCUMPLIDA","PROCESO"), "VERIFICAR FECHA")),"SIN VALOR AVANCE")</f>
        <v>PROCESO</v>
      </c>
    </row>
    <row r="349" spans="1:17" ht="105.75" customHeight="1" x14ac:dyDescent="0.2">
      <c r="A349" s="894" t="s">
        <v>19</v>
      </c>
      <c r="B349" s="899" t="s">
        <v>16</v>
      </c>
      <c r="C349" s="1393"/>
      <c r="D349" s="1393"/>
      <c r="E349" s="1394"/>
      <c r="F349" s="1394"/>
      <c r="G349" s="891" t="s">
        <v>2089</v>
      </c>
      <c r="H349" s="891" t="s">
        <v>2090</v>
      </c>
      <c r="I349" s="893" t="s">
        <v>2091</v>
      </c>
      <c r="J349" s="896">
        <v>36</v>
      </c>
      <c r="K349" s="918">
        <v>45597</v>
      </c>
      <c r="L349" s="918">
        <v>45961</v>
      </c>
      <c r="M349" s="901">
        <f t="shared" si="12"/>
        <v>52</v>
      </c>
      <c r="N349" s="1031">
        <v>0</v>
      </c>
      <c r="O349" s="908" t="s">
        <v>2088</v>
      </c>
      <c r="P349" s="902">
        <f t="shared" si="11"/>
        <v>0</v>
      </c>
      <c r="Q349" s="803" t="str">
        <f>IF(ISNUMBER(P349),IF(P349=100%,"CUMPLIDA",IF(AND(ISNUMBER(L349),ISNUMBER(OCI!$P$6)), IF(L349&lt;OCI!$P$6,"INCUMPLIDA","PROCESO"), "VERIFICAR FECHA")),"SIN VALOR AVANCE")</f>
        <v>PROCESO</v>
      </c>
    </row>
    <row r="350" spans="1:17" ht="120.75" x14ac:dyDescent="0.2">
      <c r="A350" s="894" t="s">
        <v>19</v>
      </c>
      <c r="B350" s="899" t="s">
        <v>16</v>
      </c>
      <c r="C350" s="1393"/>
      <c r="D350" s="1393"/>
      <c r="E350" s="1394"/>
      <c r="F350" s="1394"/>
      <c r="G350" s="891" t="s">
        <v>2092</v>
      </c>
      <c r="H350" s="891" t="s">
        <v>2093</v>
      </c>
      <c r="I350" s="893" t="s">
        <v>2094</v>
      </c>
      <c r="J350" s="896">
        <v>12</v>
      </c>
      <c r="K350" s="918">
        <v>45641</v>
      </c>
      <c r="L350" s="918">
        <v>46006</v>
      </c>
      <c r="M350" s="901">
        <f t="shared" si="12"/>
        <v>52.142857142857146</v>
      </c>
      <c r="N350" s="1031">
        <v>0</v>
      </c>
      <c r="O350" s="908" t="s">
        <v>2095</v>
      </c>
      <c r="P350" s="902">
        <f t="shared" si="11"/>
        <v>0</v>
      </c>
      <c r="Q350" s="803" t="str">
        <f>IF(ISNUMBER(P350),IF(P350=100%,"CUMPLIDA",IF(AND(ISNUMBER(L350),ISNUMBER(OCI!$P$6)), IF(L350&lt;OCI!$P$6,"INCUMPLIDA","PROCESO"), "VERIFICAR FECHA")),"SIN VALOR AVANCE")</f>
        <v>PROCESO</v>
      </c>
    </row>
    <row r="351" spans="1:17" ht="210.75" customHeight="1" x14ac:dyDescent="0.2">
      <c r="A351" s="894" t="s">
        <v>19</v>
      </c>
      <c r="B351" s="899" t="s">
        <v>16</v>
      </c>
      <c r="C351" s="1393"/>
      <c r="D351" s="1393" t="s">
        <v>2096</v>
      </c>
      <c r="E351" s="1394" t="s">
        <v>2097</v>
      </c>
      <c r="F351" s="1394" t="s">
        <v>2098</v>
      </c>
      <c r="G351" s="892" t="s">
        <v>2099</v>
      </c>
      <c r="H351" s="892" t="s">
        <v>2100</v>
      </c>
      <c r="I351" s="893" t="s">
        <v>2083</v>
      </c>
      <c r="J351" s="896">
        <v>6</v>
      </c>
      <c r="K351" s="918">
        <v>45597</v>
      </c>
      <c r="L351" s="918">
        <v>45777</v>
      </c>
      <c r="M351" s="901">
        <f t="shared" si="12"/>
        <v>25.714285714285715</v>
      </c>
      <c r="N351" s="1031">
        <v>0</v>
      </c>
      <c r="O351" s="893" t="s">
        <v>2084</v>
      </c>
      <c r="P351" s="902">
        <f t="shared" si="11"/>
        <v>0</v>
      </c>
      <c r="Q351" s="803" t="str">
        <f>IF(ISNUMBER(P351),IF(P351=100%,"CUMPLIDA",IF(AND(ISNUMBER(L351),ISNUMBER(OCI!$P$6)), IF(L351&lt;OCI!$P$6,"INCUMPLIDA","PROCESO"), "VERIFICAR FECHA")),"SIN VALOR AVANCE")</f>
        <v>PROCESO</v>
      </c>
    </row>
    <row r="352" spans="1:17" ht="120.75" x14ac:dyDescent="0.2">
      <c r="A352" s="894" t="s">
        <v>19</v>
      </c>
      <c r="B352" s="899" t="s">
        <v>16</v>
      </c>
      <c r="C352" s="1393"/>
      <c r="D352" s="1393"/>
      <c r="E352" s="1394"/>
      <c r="F352" s="1394"/>
      <c r="G352" s="892" t="s">
        <v>2085</v>
      </c>
      <c r="H352" s="892" t="s">
        <v>2086</v>
      </c>
      <c r="I352" s="893" t="s">
        <v>2087</v>
      </c>
      <c r="J352" s="896">
        <v>3</v>
      </c>
      <c r="K352" s="918">
        <v>45611</v>
      </c>
      <c r="L352" s="918">
        <v>45703</v>
      </c>
      <c r="M352" s="901">
        <f t="shared" si="12"/>
        <v>13.142857142857142</v>
      </c>
      <c r="N352" s="1031">
        <v>0</v>
      </c>
      <c r="O352" s="908" t="s">
        <v>2088</v>
      </c>
      <c r="P352" s="902">
        <f t="shared" si="11"/>
        <v>0</v>
      </c>
      <c r="Q352" s="803" t="str">
        <f>IF(ISNUMBER(P352),IF(P352=100%,"CUMPLIDA",IF(AND(ISNUMBER(L352),ISNUMBER(OCI!$P$6)), IF(L352&lt;OCI!$P$6,"INCUMPLIDA","PROCESO"), "VERIFICAR FECHA")),"SIN VALOR AVANCE")</f>
        <v>PROCESO</v>
      </c>
    </row>
    <row r="353" spans="1:17" ht="120.75" x14ac:dyDescent="0.2">
      <c r="A353" s="894" t="s">
        <v>19</v>
      </c>
      <c r="B353" s="899" t="s">
        <v>16</v>
      </c>
      <c r="C353" s="1393"/>
      <c r="D353" s="1393"/>
      <c r="E353" s="1394"/>
      <c r="F353" s="1394"/>
      <c r="G353" s="891" t="s">
        <v>2101</v>
      </c>
      <c r="H353" s="891" t="s">
        <v>2102</v>
      </c>
      <c r="I353" s="893" t="s">
        <v>2103</v>
      </c>
      <c r="J353" s="896">
        <v>36</v>
      </c>
      <c r="K353" s="918">
        <v>45597</v>
      </c>
      <c r="L353" s="918">
        <v>45961</v>
      </c>
      <c r="M353" s="901">
        <f t="shared" si="12"/>
        <v>52</v>
      </c>
      <c r="N353" s="1031">
        <v>0</v>
      </c>
      <c r="O353" s="283" t="s">
        <v>2104</v>
      </c>
      <c r="P353" s="902">
        <f t="shared" si="11"/>
        <v>0</v>
      </c>
      <c r="Q353" s="803" t="str">
        <f>IF(ISNUMBER(P353),IF(P353=100%,"CUMPLIDA",IF(AND(ISNUMBER(L353),ISNUMBER(OCI!$P$6)), IF(L353&lt;OCI!$P$6,"INCUMPLIDA","PROCESO"), "VERIFICAR FECHA")),"SIN VALOR AVANCE")</f>
        <v>PROCESO</v>
      </c>
    </row>
    <row r="354" spans="1:17" ht="150" x14ac:dyDescent="0.2">
      <c r="A354" s="894" t="s">
        <v>19</v>
      </c>
      <c r="B354" s="899" t="s">
        <v>16</v>
      </c>
      <c r="C354" s="1393"/>
      <c r="D354" s="1393"/>
      <c r="E354" s="1394"/>
      <c r="F354" s="1394"/>
      <c r="G354" s="891" t="s">
        <v>2105</v>
      </c>
      <c r="H354" s="891" t="s">
        <v>2106</v>
      </c>
      <c r="I354" s="893" t="s">
        <v>2107</v>
      </c>
      <c r="J354" s="896">
        <v>12</v>
      </c>
      <c r="K354" s="918">
        <v>45641</v>
      </c>
      <c r="L354" s="918">
        <v>46006</v>
      </c>
      <c r="M354" s="901">
        <f t="shared" si="12"/>
        <v>52.142857142857146</v>
      </c>
      <c r="N354" s="1031">
        <v>0</v>
      </c>
      <c r="O354" s="283" t="s">
        <v>2108</v>
      </c>
      <c r="P354" s="902">
        <f t="shared" si="11"/>
        <v>0</v>
      </c>
      <c r="Q354" s="803" t="str">
        <f>IF(ISNUMBER(P354),IF(P354=100%,"CUMPLIDA",IF(AND(ISNUMBER(L354),ISNUMBER(OCI!$P$6)), IF(L354&lt;OCI!$P$6,"INCUMPLIDA","PROCESO"), "VERIFICAR FECHA")),"SIN VALOR AVANCE")</f>
        <v>PROCESO</v>
      </c>
    </row>
    <row r="355" spans="1:17" ht="195" customHeight="1" x14ac:dyDescent="0.2">
      <c r="A355" s="894" t="s">
        <v>19</v>
      </c>
      <c r="B355" s="899" t="s">
        <v>16</v>
      </c>
      <c r="C355" s="1393"/>
      <c r="D355" s="1393" t="s">
        <v>2109</v>
      </c>
      <c r="E355" s="1395" t="s">
        <v>2110</v>
      </c>
      <c r="F355" s="1395" t="s">
        <v>2111</v>
      </c>
      <c r="G355" s="919" t="s">
        <v>2112</v>
      </c>
      <c r="H355" s="919" t="s">
        <v>2113</v>
      </c>
      <c r="I355" s="893" t="s">
        <v>2114</v>
      </c>
      <c r="J355" s="920">
        <v>1</v>
      </c>
      <c r="K355" s="918">
        <v>45606</v>
      </c>
      <c r="L355" s="918">
        <v>45703</v>
      </c>
      <c r="M355" s="901">
        <f t="shared" si="12"/>
        <v>13.857142857142858</v>
      </c>
      <c r="N355" s="1034">
        <v>0</v>
      </c>
      <c r="O355" s="283" t="s">
        <v>2104</v>
      </c>
      <c r="P355" s="902">
        <f t="shared" si="11"/>
        <v>0</v>
      </c>
      <c r="Q355" s="803" t="str">
        <f>IF(ISNUMBER(P355),IF(P355=100%,"CUMPLIDA",IF(AND(ISNUMBER(L355),ISNUMBER(OCI!$P$6)), IF(L355&lt;OCI!$P$6,"INCUMPLIDA","PROCESO"), "VERIFICAR FECHA")),"SIN VALOR AVANCE")</f>
        <v>PROCESO</v>
      </c>
    </row>
    <row r="356" spans="1:17" ht="180" customHeight="1" x14ac:dyDescent="0.2">
      <c r="A356" s="894" t="s">
        <v>19</v>
      </c>
      <c r="B356" s="899" t="s">
        <v>16</v>
      </c>
      <c r="C356" s="1393"/>
      <c r="D356" s="1393"/>
      <c r="E356" s="1395"/>
      <c r="F356" s="1395"/>
      <c r="G356" s="891" t="s">
        <v>2115</v>
      </c>
      <c r="H356" s="891" t="s">
        <v>2116</v>
      </c>
      <c r="I356" s="893" t="s">
        <v>2117</v>
      </c>
      <c r="J356" s="896">
        <v>36</v>
      </c>
      <c r="K356" s="918">
        <v>45597</v>
      </c>
      <c r="L356" s="918">
        <v>45961</v>
      </c>
      <c r="M356" s="901">
        <f t="shared" si="12"/>
        <v>52</v>
      </c>
      <c r="N356" s="1031">
        <v>0</v>
      </c>
      <c r="O356" s="283" t="s">
        <v>2108</v>
      </c>
      <c r="P356" s="902">
        <f t="shared" si="11"/>
        <v>0</v>
      </c>
      <c r="Q356" s="803" t="str">
        <f>IF(ISNUMBER(P356),IF(P356=100%,"CUMPLIDA",IF(AND(ISNUMBER(L356),ISNUMBER(OCI!$P$6)), IF(L356&lt;OCI!$P$6,"INCUMPLIDA","PROCESO"), "VERIFICAR FECHA")),"SIN VALOR AVANCE")</f>
        <v>PROCESO</v>
      </c>
    </row>
    <row r="357" spans="1:17" ht="120.75" customHeight="1" x14ac:dyDescent="0.2">
      <c r="A357" s="894" t="s">
        <v>19</v>
      </c>
      <c r="B357" s="899" t="s">
        <v>16</v>
      </c>
      <c r="C357" s="1393"/>
      <c r="D357" s="1393"/>
      <c r="E357" s="1395"/>
      <c r="F357" s="1395" t="s">
        <v>2111</v>
      </c>
      <c r="G357" s="891" t="s">
        <v>2118</v>
      </c>
      <c r="H357" s="891" t="s">
        <v>2119</v>
      </c>
      <c r="I357" s="893" t="s">
        <v>2120</v>
      </c>
      <c r="J357" s="896">
        <v>12</v>
      </c>
      <c r="K357" s="918">
        <v>45641</v>
      </c>
      <c r="L357" s="918">
        <v>46006</v>
      </c>
      <c r="M357" s="901">
        <f t="shared" si="12"/>
        <v>52.142857142857146</v>
      </c>
      <c r="N357" s="1031">
        <v>0</v>
      </c>
      <c r="O357" s="283" t="s">
        <v>2104</v>
      </c>
      <c r="P357" s="902">
        <f t="shared" si="11"/>
        <v>0</v>
      </c>
      <c r="Q357" s="803" t="str">
        <f>IF(ISNUMBER(P357),IF(P357=100%,"CUMPLIDA",IF(AND(ISNUMBER(L357),ISNUMBER(OCI!$P$6)), IF(L357&lt;OCI!$P$6,"INCUMPLIDA","PROCESO"), "VERIFICAR FECHA")),"SIN VALOR AVANCE")</f>
        <v>PROCESO</v>
      </c>
    </row>
    <row r="358" spans="1:17" ht="120.75" customHeight="1" x14ac:dyDescent="0.2">
      <c r="A358" s="894" t="s">
        <v>19</v>
      </c>
      <c r="B358" s="899" t="s">
        <v>16</v>
      </c>
      <c r="C358" s="1393"/>
      <c r="D358" s="1393" t="s">
        <v>2121</v>
      </c>
      <c r="E358" s="1395" t="s">
        <v>2122</v>
      </c>
      <c r="F358" s="1395" t="s">
        <v>2123</v>
      </c>
      <c r="G358" s="892" t="s">
        <v>2085</v>
      </c>
      <c r="H358" s="892" t="s">
        <v>2086</v>
      </c>
      <c r="I358" s="893" t="s">
        <v>2087</v>
      </c>
      <c r="J358" s="896">
        <v>3</v>
      </c>
      <c r="K358" s="1056">
        <v>45611</v>
      </c>
      <c r="L358" s="1056">
        <v>45731</v>
      </c>
      <c r="M358" s="921">
        <f t="shared" si="12"/>
        <v>17.142857142857142</v>
      </c>
      <c r="N358" s="1035">
        <v>0</v>
      </c>
      <c r="O358" s="908" t="s">
        <v>2088</v>
      </c>
      <c r="P358" s="902">
        <f t="shared" si="11"/>
        <v>0</v>
      </c>
      <c r="Q358" s="803" t="str">
        <f>IF(ISNUMBER(P358),IF(P358=100%,"CUMPLIDA",IF(AND(ISNUMBER(L358),ISNUMBER(OCI!$P$6)), IF(L358&lt;OCI!$P$6,"INCUMPLIDA","PROCESO"), "VERIFICAR FECHA")),"SIN VALOR AVANCE")</f>
        <v>PROCESO</v>
      </c>
    </row>
    <row r="359" spans="1:17" ht="165.75" x14ac:dyDescent="0.2">
      <c r="A359" s="894" t="s">
        <v>19</v>
      </c>
      <c r="B359" s="899" t="s">
        <v>16</v>
      </c>
      <c r="C359" s="1393"/>
      <c r="D359" s="1393"/>
      <c r="E359" s="1395"/>
      <c r="F359" s="1395"/>
      <c r="G359" s="891" t="s">
        <v>2124</v>
      </c>
      <c r="H359" s="892" t="s">
        <v>2125</v>
      </c>
      <c r="I359" s="914" t="s">
        <v>2126</v>
      </c>
      <c r="J359" s="896">
        <v>12</v>
      </c>
      <c r="K359" s="1056">
        <v>45611</v>
      </c>
      <c r="L359" s="1056">
        <v>45975</v>
      </c>
      <c r="M359" s="901">
        <f t="shared" si="12"/>
        <v>52</v>
      </c>
      <c r="N359" s="1031">
        <v>0</v>
      </c>
      <c r="O359" s="283" t="s">
        <v>2127</v>
      </c>
      <c r="P359" s="902">
        <f t="shared" si="11"/>
        <v>0</v>
      </c>
      <c r="Q359" s="803" t="str">
        <f>IF(ISNUMBER(P359),IF(P359=100%,"CUMPLIDA",IF(AND(ISNUMBER(L359),ISNUMBER(OCI!$P$6)), IF(L359&lt;OCI!$P$6,"INCUMPLIDA","PROCESO"), "VERIFICAR FECHA")),"SIN VALOR AVANCE")</f>
        <v>PROCESO</v>
      </c>
    </row>
    <row r="360" spans="1:17" ht="150.75" x14ac:dyDescent="0.2">
      <c r="A360" s="894" t="s">
        <v>19</v>
      </c>
      <c r="B360" s="899" t="s">
        <v>16</v>
      </c>
      <c r="C360" s="1393"/>
      <c r="D360" s="1393"/>
      <c r="E360" s="1395"/>
      <c r="F360" s="1395"/>
      <c r="G360" s="892" t="s">
        <v>2128</v>
      </c>
      <c r="H360" s="892" t="s">
        <v>2129</v>
      </c>
      <c r="I360" s="893" t="s">
        <v>2130</v>
      </c>
      <c r="J360" s="896">
        <v>12</v>
      </c>
      <c r="K360" s="1056">
        <v>45611</v>
      </c>
      <c r="L360" s="1056">
        <v>45975</v>
      </c>
      <c r="M360" s="901">
        <f t="shared" si="12"/>
        <v>52</v>
      </c>
      <c r="N360" s="1031">
        <v>0</v>
      </c>
      <c r="O360" s="283" t="s">
        <v>2131</v>
      </c>
      <c r="P360" s="902">
        <f t="shared" si="11"/>
        <v>0</v>
      </c>
      <c r="Q360" s="803" t="str">
        <f>IF(ISNUMBER(P360),IF(P360=100%,"CUMPLIDA",IF(AND(ISNUMBER(L360),ISNUMBER(OCI!$P$6)), IF(L360&lt;OCI!$P$6,"INCUMPLIDA","PROCESO"), "VERIFICAR FECHA")),"SIN VALOR AVANCE")</f>
        <v>PROCESO</v>
      </c>
    </row>
    <row r="361" spans="1:17" ht="225" x14ac:dyDescent="0.2">
      <c r="A361" s="894" t="s">
        <v>19</v>
      </c>
      <c r="B361" s="899" t="s">
        <v>16</v>
      </c>
      <c r="C361" s="1393"/>
      <c r="D361" s="1393"/>
      <c r="E361" s="1395"/>
      <c r="F361" s="1395"/>
      <c r="G361" s="892" t="s">
        <v>2132</v>
      </c>
      <c r="H361" s="892" t="s">
        <v>2133</v>
      </c>
      <c r="I361" s="893" t="s">
        <v>2134</v>
      </c>
      <c r="J361" s="896">
        <v>12</v>
      </c>
      <c r="K361" s="1056">
        <v>45611</v>
      </c>
      <c r="L361" s="1056">
        <v>45975</v>
      </c>
      <c r="M361" s="901">
        <f t="shared" si="12"/>
        <v>52</v>
      </c>
      <c r="N361" s="1031">
        <v>0</v>
      </c>
      <c r="O361" s="283" t="s">
        <v>2135</v>
      </c>
      <c r="P361" s="902">
        <f t="shared" si="11"/>
        <v>0</v>
      </c>
      <c r="Q361" s="803" t="str">
        <f>IF(ISNUMBER(P361),IF(P361=100%,"CUMPLIDA",IF(AND(ISNUMBER(L361),ISNUMBER(OCI!$P$6)), IF(L361&lt;OCI!$P$6,"INCUMPLIDA","PROCESO"), "VERIFICAR FECHA")),"SIN VALOR AVANCE")</f>
        <v>PROCESO</v>
      </c>
    </row>
    <row r="362" spans="1:17" ht="150" x14ac:dyDescent="0.2">
      <c r="A362" s="894" t="s">
        <v>19</v>
      </c>
      <c r="B362" s="899" t="s">
        <v>16</v>
      </c>
      <c r="C362" s="1393"/>
      <c r="D362" s="1393"/>
      <c r="E362" s="1395"/>
      <c r="F362" s="1395"/>
      <c r="G362" s="892" t="s">
        <v>2136</v>
      </c>
      <c r="H362" s="892" t="s">
        <v>2137</v>
      </c>
      <c r="I362" s="893" t="s">
        <v>2138</v>
      </c>
      <c r="J362" s="896">
        <v>12</v>
      </c>
      <c r="K362" s="1056">
        <v>45611</v>
      </c>
      <c r="L362" s="1056">
        <v>45975</v>
      </c>
      <c r="M362" s="901">
        <f t="shared" si="12"/>
        <v>52</v>
      </c>
      <c r="N362" s="1031">
        <v>0</v>
      </c>
      <c r="O362" s="283" t="s">
        <v>2139</v>
      </c>
      <c r="P362" s="902">
        <f t="shared" si="11"/>
        <v>0</v>
      </c>
      <c r="Q362" s="803" t="str">
        <f>IF(ISNUMBER(P362),IF(P362=100%,"CUMPLIDA",IF(AND(ISNUMBER(L362),ISNUMBER(OCI!$P$6)), IF(L362&lt;OCI!$P$6,"INCUMPLIDA","PROCESO"), "VERIFICAR FECHA")),"SIN VALOR AVANCE")</f>
        <v>PROCESO</v>
      </c>
    </row>
    <row r="363" spans="1:17" ht="90.75" customHeight="1" x14ac:dyDescent="0.2">
      <c r="A363" s="894" t="s">
        <v>19</v>
      </c>
      <c r="B363" s="899" t="s">
        <v>16</v>
      </c>
      <c r="C363" s="1393"/>
      <c r="D363" s="1393" t="s">
        <v>2140</v>
      </c>
      <c r="E363" s="1395" t="s">
        <v>2141</v>
      </c>
      <c r="F363" s="1395" t="s">
        <v>2142</v>
      </c>
      <c r="G363" s="892" t="s">
        <v>2143</v>
      </c>
      <c r="H363" s="892" t="s">
        <v>2144</v>
      </c>
      <c r="I363" s="893" t="s">
        <v>2145</v>
      </c>
      <c r="J363" s="896">
        <v>3</v>
      </c>
      <c r="K363" s="1056">
        <v>45611</v>
      </c>
      <c r="L363" s="1056">
        <v>45976</v>
      </c>
      <c r="M363" s="901">
        <f t="shared" si="12"/>
        <v>52.142857142857146</v>
      </c>
      <c r="N363" s="1031">
        <v>0</v>
      </c>
      <c r="O363" s="283" t="s">
        <v>2104</v>
      </c>
      <c r="P363" s="902">
        <f t="shared" si="11"/>
        <v>0</v>
      </c>
      <c r="Q363" s="803" t="str">
        <f>IF(ISNUMBER(P363),IF(P363=100%,"CUMPLIDA",IF(AND(ISNUMBER(L363),ISNUMBER(OCI!$P$6)), IF(L363&lt;OCI!$P$6,"INCUMPLIDA","PROCESO"), "VERIFICAR FECHA")),"SIN VALOR AVANCE")</f>
        <v>PROCESO</v>
      </c>
    </row>
    <row r="364" spans="1:17" ht="255.75" x14ac:dyDescent="0.2">
      <c r="A364" s="894" t="s">
        <v>19</v>
      </c>
      <c r="B364" s="899" t="s">
        <v>16</v>
      </c>
      <c r="C364" s="1393"/>
      <c r="D364" s="1393"/>
      <c r="E364" s="1395"/>
      <c r="F364" s="1395"/>
      <c r="G364" s="891" t="s">
        <v>2146</v>
      </c>
      <c r="H364" s="891" t="s">
        <v>2147</v>
      </c>
      <c r="I364" s="893" t="s">
        <v>2148</v>
      </c>
      <c r="J364" s="896">
        <v>2</v>
      </c>
      <c r="K364" s="1056">
        <v>45611</v>
      </c>
      <c r="L364" s="1056">
        <v>45762</v>
      </c>
      <c r="M364" s="901">
        <f t="shared" si="12"/>
        <v>21.571428571428573</v>
      </c>
      <c r="N364" s="1031">
        <v>0</v>
      </c>
      <c r="O364" s="893" t="s">
        <v>2149</v>
      </c>
      <c r="P364" s="902">
        <f t="shared" si="11"/>
        <v>0</v>
      </c>
      <c r="Q364" s="803" t="str">
        <f>IF(ISNUMBER(P364),IF(P364=100%,"CUMPLIDA",IF(AND(ISNUMBER(L364),ISNUMBER(OCI!$P$6)), IF(L364&lt;OCI!$P$6,"INCUMPLIDA","PROCESO"), "VERIFICAR FECHA")),"SIN VALOR AVANCE")</f>
        <v>PROCESO</v>
      </c>
    </row>
    <row r="365" spans="1:17" ht="255.75" x14ac:dyDescent="0.2">
      <c r="A365" s="894" t="s">
        <v>19</v>
      </c>
      <c r="B365" s="899" t="s">
        <v>16</v>
      </c>
      <c r="C365" s="1393"/>
      <c r="D365" s="1393"/>
      <c r="E365" s="1395"/>
      <c r="F365" s="1395"/>
      <c r="G365" s="891" t="s">
        <v>2150</v>
      </c>
      <c r="H365" s="891" t="s">
        <v>2151</v>
      </c>
      <c r="I365" s="893" t="s">
        <v>2152</v>
      </c>
      <c r="J365" s="896">
        <v>1</v>
      </c>
      <c r="K365" s="1056">
        <v>45762</v>
      </c>
      <c r="L365" s="1056">
        <v>45900</v>
      </c>
      <c r="M365" s="901">
        <f t="shared" si="12"/>
        <v>19.714285714285715</v>
      </c>
      <c r="N365" s="1031">
        <v>0</v>
      </c>
      <c r="O365" s="893" t="s">
        <v>2153</v>
      </c>
      <c r="P365" s="902">
        <f t="shared" si="11"/>
        <v>0</v>
      </c>
      <c r="Q365" s="803" t="str">
        <f>IF(ISNUMBER(P365),IF(P365=100%,"CUMPLIDA",IF(AND(ISNUMBER(L365),ISNUMBER(OCI!$P$6)), IF(L365&lt;OCI!$P$6,"INCUMPLIDA","PROCESO"), "VERIFICAR FECHA")),"SIN VALOR AVANCE")</f>
        <v>PROCESO</v>
      </c>
    </row>
    <row r="366" spans="1:17" ht="135" customHeight="1" x14ac:dyDescent="0.2">
      <c r="A366" s="894" t="s">
        <v>19</v>
      </c>
      <c r="B366" s="899" t="s">
        <v>16</v>
      </c>
      <c r="C366" s="1393"/>
      <c r="D366" s="1393" t="s">
        <v>2154</v>
      </c>
      <c r="E366" s="1395" t="s">
        <v>2155</v>
      </c>
      <c r="F366" s="1395" t="s">
        <v>2156</v>
      </c>
      <c r="G366" s="891" t="s">
        <v>2157</v>
      </c>
      <c r="H366" s="912" t="s">
        <v>2158</v>
      </c>
      <c r="I366" s="893" t="s">
        <v>2159</v>
      </c>
      <c r="J366" s="895">
        <v>1</v>
      </c>
      <c r="K366" s="1056">
        <v>45611</v>
      </c>
      <c r="L366" s="1056">
        <v>45731</v>
      </c>
      <c r="M366" s="901">
        <f t="shared" si="12"/>
        <v>17.142857142857142</v>
      </c>
      <c r="N366" s="1031">
        <v>0</v>
      </c>
      <c r="O366" s="893" t="s">
        <v>2160</v>
      </c>
      <c r="P366" s="902">
        <f t="shared" si="11"/>
        <v>0</v>
      </c>
      <c r="Q366" s="803" t="str">
        <f>IF(ISNUMBER(P366),IF(P366=100%,"CUMPLIDA",IF(AND(ISNUMBER(L366),ISNUMBER(OCI!$P$6)), IF(L366&lt;OCI!$P$6,"INCUMPLIDA","PROCESO"), "VERIFICAR FECHA")),"SIN VALOR AVANCE")</f>
        <v>PROCESO</v>
      </c>
    </row>
    <row r="367" spans="1:17" ht="195.75" x14ac:dyDescent="0.2">
      <c r="A367" s="894" t="s">
        <v>19</v>
      </c>
      <c r="B367" s="899" t="s">
        <v>16</v>
      </c>
      <c r="C367" s="1393"/>
      <c r="D367" s="1393"/>
      <c r="E367" s="1395"/>
      <c r="F367" s="1395"/>
      <c r="G367" s="891" t="s">
        <v>2161</v>
      </c>
      <c r="H367" s="912" t="s">
        <v>2162</v>
      </c>
      <c r="I367" s="893" t="s">
        <v>2163</v>
      </c>
      <c r="J367" s="896">
        <v>1</v>
      </c>
      <c r="K367" s="1056">
        <v>45731</v>
      </c>
      <c r="L367" s="1056">
        <v>45853</v>
      </c>
      <c r="M367" s="913">
        <f t="shared" si="12"/>
        <v>17.428571428571427</v>
      </c>
      <c r="N367" s="1036">
        <v>0</v>
      </c>
      <c r="O367" s="893" t="s">
        <v>2160</v>
      </c>
      <c r="P367" s="902">
        <f t="shared" si="11"/>
        <v>0</v>
      </c>
      <c r="Q367" s="803" t="str">
        <f>IF(ISNUMBER(P367),IF(P367=100%,"CUMPLIDA",IF(AND(ISNUMBER(L367),ISNUMBER(OCI!$P$6)), IF(L367&lt;OCI!$P$6,"INCUMPLIDA","PROCESO"), "VERIFICAR FECHA")),"SIN VALOR AVANCE")</f>
        <v>PROCESO</v>
      </c>
    </row>
    <row r="368" spans="1:17" ht="225.75" customHeight="1" x14ac:dyDescent="0.2">
      <c r="A368" s="894" t="s">
        <v>19</v>
      </c>
      <c r="B368" s="899" t="s">
        <v>16</v>
      </c>
      <c r="C368" s="1393"/>
      <c r="D368" s="1393" t="s">
        <v>2164</v>
      </c>
      <c r="E368" s="1395" t="s">
        <v>2165</v>
      </c>
      <c r="F368" s="1395" t="s">
        <v>2166</v>
      </c>
      <c r="G368" s="891" t="s">
        <v>2167</v>
      </c>
      <c r="H368" s="891" t="s">
        <v>2168</v>
      </c>
      <c r="I368" s="893" t="s">
        <v>2169</v>
      </c>
      <c r="J368" s="896">
        <v>1</v>
      </c>
      <c r="K368" s="1056">
        <v>45323</v>
      </c>
      <c r="L368" s="1056">
        <v>45747</v>
      </c>
      <c r="M368" s="913">
        <f t="shared" si="12"/>
        <v>60.571428571428569</v>
      </c>
      <c r="N368" s="1031">
        <v>0</v>
      </c>
      <c r="O368" s="893" t="s">
        <v>2170</v>
      </c>
      <c r="P368" s="902">
        <f t="shared" si="11"/>
        <v>0</v>
      </c>
      <c r="Q368" s="803" t="str">
        <f>IF(ISNUMBER(P368),IF(P368=100%,"CUMPLIDA",IF(AND(ISNUMBER(L368),ISNUMBER(OCI!$P$6)), IF(L368&lt;OCI!$P$6,"INCUMPLIDA","PROCESO"), "VERIFICAR FECHA")),"SIN VALOR AVANCE")</f>
        <v>PROCESO</v>
      </c>
    </row>
    <row r="369" spans="1:17" ht="135.75" x14ac:dyDescent="0.2">
      <c r="A369" s="894" t="s">
        <v>19</v>
      </c>
      <c r="B369" s="899" t="s">
        <v>16</v>
      </c>
      <c r="C369" s="1393"/>
      <c r="D369" s="1393"/>
      <c r="E369" s="1395"/>
      <c r="F369" s="1395"/>
      <c r="G369" s="891" t="s">
        <v>101</v>
      </c>
      <c r="H369" s="891" t="s">
        <v>101</v>
      </c>
      <c r="I369" s="893" t="s">
        <v>102</v>
      </c>
      <c r="J369" s="896">
        <v>1</v>
      </c>
      <c r="K369" s="1056">
        <v>45323</v>
      </c>
      <c r="L369" s="1056">
        <v>45747</v>
      </c>
      <c r="M369" s="913">
        <f t="shared" si="12"/>
        <v>60.571428571428569</v>
      </c>
      <c r="N369" s="1031">
        <v>0</v>
      </c>
      <c r="O369" s="893" t="s">
        <v>2171</v>
      </c>
      <c r="P369" s="902">
        <f t="shared" si="11"/>
        <v>0</v>
      </c>
      <c r="Q369" s="803" t="str">
        <f>IF(ISNUMBER(P369),IF(P369=100%,"CUMPLIDA",IF(AND(ISNUMBER(L369),ISNUMBER(OCI!$P$6)), IF(L369&lt;OCI!$P$6,"INCUMPLIDA","PROCESO"), "VERIFICAR FECHA")),"SIN VALOR AVANCE")</f>
        <v>PROCESO</v>
      </c>
    </row>
    <row r="370" spans="1:17" ht="165.75" customHeight="1" x14ac:dyDescent="0.2">
      <c r="A370" s="894" t="s">
        <v>19</v>
      </c>
      <c r="B370" s="899" t="s">
        <v>16</v>
      </c>
      <c r="C370" s="1393"/>
      <c r="D370" s="1393"/>
      <c r="E370" s="1395"/>
      <c r="F370" s="1395"/>
      <c r="G370" s="891" t="s">
        <v>237</v>
      </c>
      <c r="H370" s="891" t="s">
        <v>238</v>
      </c>
      <c r="I370" s="893" t="s">
        <v>239</v>
      </c>
      <c r="J370" s="896">
        <v>1</v>
      </c>
      <c r="K370" s="1056">
        <v>45231</v>
      </c>
      <c r="L370" s="1056">
        <v>45747</v>
      </c>
      <c r="M370" s="913">
        <f t="shared" si="12"/>
        <v>73.714285714285708</v>
      </c>
      <c r="N370" s="1031">
        <v>0</v>
      </c>
      <c r="O370" s="893" t="s">
        <v>2171</v>
      </c>
      <c r="P370" s="902">
        <f t="shared" si="11"/>
        <v>0</v>
      </c>
      <c r="Q370" s="803" t="str">
        <f>IF(ISNUMBER(P370),IF(P370=100%,"CUMPLIDA",IF(AND(ISNUMBER(L370),ISNUMBER(OCI!$P$6)), IF(L370&lt;OCI!$P$6,"INCUMPLIDA","PROCESO"), "VERIFICAR FECHA")),"SIN VALOR AVANCE")</f>
        <v>PROCESO</v>
      </c>
    </row>
    <row r="371" spans="1:17" ht="210.75" x14ac:dyDescent="0.2">
      <c r="A371" s="894" t="s">
        <v>19</v>
      </c>
      <c r="B371" s="899" t="s">
        <v>16</v>
      </c>
      <c r="C371" s="1393"/>
      <c r="D371" s="1393"/>
      <c r="E371" s="1395"/>
      <c r="F371" s="1395"/>
      <c r="G371" s="891" t="s">
        <v>104</v>
      </c>
      <c r="H371" s="891" t="s">
        <v>104</v>
      </c>
      <c r="I371" s="893" t="s">
        <v>2172</v>
      </c>
      <c r="J371" s="896">
        <v>1</v>
      </c>
      <c r="K371" s="1056">
        <v>45323</v>
      </c>
      <c r="L371" s="1056">
        <v>45747</v>
      </c>
      <c r="M371" s="913">
        <f t="shared" si="12"/>
        <v>60.571428571428569</v>
      </c>
      <c r="N371" s="1031">
        <v>0</v>
      </c>
      <c r="O371" s="893" t="s">
        <v>2173</v>
      </c>
      <c r="P371" s="902">
        <f t="shared" si="11"/>
        <v>0</v>
      </c>
      <c r="Q371" s="803" t="str">
        <f>IF(ISNUMBER(P371),IF(P371=100%,"CUMPLIDA",IF(AND(ISNUMBER(L371),ISNUMBER(OCI!$P$6)), IF(L371&lt;OCI!$P$6,"INCUMPLIDA","PROCESO"), "VERIFICAR FECHA")),"SIN VALOR AVANCE")</f>
        <v>PROCESO</v>
      </c>
    </row>
    <row r="372" spans="1:17" ht="90.75" x14ac:dyDescent="0.2">
      <c r="A372" s="894" t="s">
        <v>19</v>
      </c>
      <c r="B372" s="899" t="s">
        <v>16</v>
      </c>
      <c r="C372" s="1393"/>
      <c r="D372" s="1393"/>
      <c r="E372" s="1395"/>
      <c r="F372" s="1395"/>
      <c r="G372" s="891" t="s">
        <v>106</v>
      </c>
      <c r="H372" s="891" t="s">
        <v>106</v>
      </c>
      <c r="I372" s="893" t="s">
        <v>168</v>
      </c>
      <c r="J372" s="896">
        <v>1</v>
      </c>
      <c r="K372" s="1056">
        <v>45231</v>
      </c>
      <c r="L372" s="1056">
        <v>45747</v>
      </c>
      <c r="M372" s="913">
        <f t="shared" si="12"/>
        <v>73.714285714285708</v>
      </c>
      <c r="N372" s="1031">
        <v>0</v>
      </c>
      <c r="O372" s="893" t="s">
        <v>2174</v>
      </c>
      <c r="P372" s="902">
        <f t="shared" si="11"/>
        <v>0</v>
      </c>
      <c r="Q372" s="803" t="str">
        <f>IF(ISNUMBER(P372),IF(P372=100%,"CUMPLIDA",IF(AND(ISNUMBER(L372),ISNUMBER(OCI!$P$6)), IF(L372&lt;OCI!$P$6,"INCUMPLIDA","PROCESO"), "VERIFICAR FECHA")),"SIN VALOR AVANCE")</f>
        <v>PROCESO</v>
      </c>
    </row>
    <row r="373" spans="1:17" ht="255.75" x14ac:dyDescent="0.2">
      <c r="A373" s="894" t="s">
        <v>19</v>
      </c>
      <c r="B373" s="899" t="s">
        <v>16</v>
      </c>
      <c r="C373" s="1393"/>
      <c r="D373" s="1393"/>
      <c r="E373" s="1395"/>
      <c r="F373" s="1395"/>
      <c r="G373" s="891" t="s">
        <v>108</v>
      </c>
      <c r="H373" s="891" t="s">
        <v>108</v>
      </c>
      <c r="I373" s="893" t="s">
        <v>2175</v>
      </c>
      <c r="J373" s="896">
        <v>1</v>
      </c>
      <c r="K373" s="1056">
        <v>45231</v>
      </c>
      <c r="L373" s="1056">
        <v>45808</v>
      </c>
      <c r="M373" s="913">
        <f t="shared" si="12"/>
        <v>82.428571428571431</v>
      </c>
      <c r="N373" s="1031">
        <v>0</v>
      </c>
      <c r="O373" s="893" t="s">
        <v>2176</v>
      </c>
      <c r="P373" s="902">
        <f t="shared" si="11"/>
        <v>0</v>
      </c>
      <c r="Q373" s="803" t="str">
        <f>IF(ISNUMBER(P373),IF(P373=100%,"CUMPLIDA",IF(AND(ISNUMBER(L373),ISNUMBER(OCI!$P$6)), IF(L373&lt;OCI!$P$6,"INCUMPLIDA","PROCESO"), "VERIFICAR FECHA")),"SIN VALOR AVANCE")</f>
        <v>PROCESO</v>
      </c>
    </row>
    <row r="374" spans="1:17" ht="165.75" customHeight="1" x14ac:dyDescent="0.2">
      <c r="A374" s="894" t="s">
        <v>19</v>
      </c>
      <c r="B374" s="899" t="s">
        <v>16</v>
      </c>
      <c r="C374" s="1393"/>
      <c r="D374" s="1393"/>
      <c r="E374" s="1395"/>
      <c r="F374" s="1395"/>
      <c r="G374" s="891" t="s">
        <v>110</v>
      </c>
      <c r="H374" s="891" t="s">
        <v>111</v>
      </c>
      <c r="I374" s="893" t="s">
        <v>112</v>
      </c>
      <c r="J374" s="896">
        <v>7</v>
      </c>
      <c r="K374" s="1056">
        <v>46024</v>
      </c>
      <c r="L374" s="1056">
        <v>46660</v>
      </c>
      <c r="M374" s="913">
        <f t="shared" si="12"/>
        <v>90.857142857142861</v>
      </c>
      <c r="N374" s="1031">
        <v>0</v>
      </c>
      <c r="O374" s="893" t="s">
        <v>2174</v>
      </c>
      <c r="P374" s="902">
        <f t="shared" si="11"/>
        <v>0</v>
      </c>
      <c r="Q374" s="803" t="str">
        <f>IF(ISNUMBER(P374),IF(P374=100%,"CUMPLIDA",IF(AND(ISNUMBER(L374),ISNUMBER(OCI!$P$6)), IF(L374&lt;OCI!$P$6,"INCUMPLIDA","PROCESO"), "VERIFICAR FECHA")),"SIN VALOR AVANCE")</f>
        <v>PROCESO</v>
      </c>
    </row>
    <row r="375" spans="1:17" ht="195.75" x14ac:dyDescent="0.2">
      <c r="A375" s="894" t="s">
        <v>19</v>
      </c>
      <c r="B375" s="899" t="s">
        <v>16</v>
      </c>
      <c r="C375" s="1393"/>
      <c r="D375" s="1393"/>
      <c r="E375" s="1395"/>
      <c r="F375" s="1395"/>
      <c r="G375" s="891" t="s">
        <v>114</v>
      </c>
      <c r="H375" s="891" t="s">
        <v>115</v>
      </c>
      <c r="I375" s="893" t="s">
        <v>116</v>
      </c>
      <c r="J375" s="896">
        <v>1</v>
      </c>
      <c r="K375" s="1056">
        <v>46024</v>
      </c>
      <c r="L375" s="1056">
        <v>46660</v>
      </c>
      <c r="M375" s="913">
        <f t="shared" si="12"/>
        <v>90.857142857142861</v>
      </c>
      <c r="N375" s="1031">
        <v>0</v>
      </c>
      <c r="O375" s="893" t="s">
        <v>2177</v>
      </c>
      <c r="P375" s="902">
        <f t="shared" si="11"/>
        <v>0</v>
      </c>
      <c r="Q375" s="803" t="str">
        <f>IF(ISNUMBER(P375),IF(P375=100%,"CUMPLIDA",IF(AND(ISNUMBER(L375),ISNUMBER(OCI!$P$6)), IF(L375&lt;OCI!$P$6,"INCUMPLIDA","PROCESO"), "VERIFICAR FECHA")),"SIN VALOR AVANCE")</f>
        <v>PROCESO</v>
      </c>
    </row>
    <row r="376" spans="1:17" ht="255.75" x14ac:dyDescent="0.2">
      <c r="A376" s="894" t="s">
        <v>19</v>
      </c>
      <c r="B376" s="899" t="s">
        <v>16</v>
      </c>
      <c r="C376" s="1393"/>
      <c r="D376" s="1393"/>
      <c r="E376" s="1395"/>
      <c r="F376" s="1395"/>
      <c r="G376" s="891" t="s">
        <v>117</v>
      </c>
      <c r="H376" s="891" t="s">
        <v>118</v>
      </c>
      <c r="I376" s="893" t="s">
        <v>119</v>
      </c>
      <c r="J376" s="896">
        <v>2</v>
      </c>
      <c r="K376" s="1056">
        <v>46024</v>
      </c>
      <c r="L376" s="1056">
        <v>46660</v>
      </c>
      <c r="M376" s="913">
        <f t="shared" si="12"/>
        <v>90.857142857142861</v>
      </c>
      <c r="N376" s="1031">
        <v>0</v>
      </c>
      <c r="O376" s="893" t="s">
        <v>2176</v>
      </c>
      <c r="P376" s="902">
        <f t="shared" si="11"/>
        <v>0</v>
      </c>
      <c r="Q376" s="803" t="str">
        <f>IF(ISNUMBER(P376),IF(P376=100%,"CUMPLIDA",IF(AND(ISNUMBER(L376),ISNUMBER(OCI!$P$6)), IF(L376&lt;OCI!$P$6,"INCUMPLIDA","PROCESO"), "VERIFICAR FECHA")),"SIN VALOR AVANCE")</f>
        <v>PROCESO</v>
      </c>
    </row>
    <row r="377" spans="1:17" ht="75" customHeight="1" x14ac:dyDescent="0.2">
      <c r="A377" s="894" t="s">
        <v>19</v>
      </c>
      <c r="B377" s="899" t="s">
        <v>16</v>
      </c>
      <c r="C377" s="1261" t="s">
        <v>2178</v>
      </c>
      <c r="D377" s="1261" t="s">
        <v>2179</v>
      </c>
      <c r="E377" s="1395" t="s">
        <v>2180</v>
      </c>
      <c r="F377" s="1395" t="s">
        <v>2181</v>
      </c>
      <c r="G377" s="891" t="s">
        <v>2182</v>
      </c>
      <c r="H377" s="891" t="s">
        <v>2183</v>
      </c>
      <c r="I377" s="893" t="s">
        <v>2183</v>
      </c>
      <c r="J377" s="896">
        <v>1</v>
      </c>
      <c r="K377" s="1056">
        <v>45628</v>
      </c>
      <c r="L377" s="1056">
        <v>45838</v>
      </c>
      <c r="M377" s="913">
        <f t="shared" si="12"/>
        <v>30</v>
      </c>
      <c r="N377" s="1031">
        <v>0</v>
      </c>
      <c r="O377" s="936" t="s">
        <v>2184</v>
      </c>
      <c r="P377" s="902">
        <f t="shared" si="11"/>
        <v>0</v>
      </c>
      <c r="Q377" s="803" t="str">
        <f>IF(ISNUMBER(P377),IF(P377=100%,"CUMPLIDA",IF(AND(ISNUMBER(L377),ISNUMBER(OCI!$P$6)), IF(L377&lt;OCI!$P$6,"INCUMPLIDA","PROCESO"), "VERIFICAR FECHA")),"SIN VALOR AVANCE")</f>
        <v>PROCESO</v>
      </c>
    </row>
    <row r="378" spans="1:17" ht="195" customHeight="1" x14ac:dyDescent="0.2">
      <c r="A378" s="894" t="s">
        <v>19</v>
      </c>
      <c r="B378" s="899" t="s">
        <v>16</v>
      </c>
      <c r="C378" s="1261"/>
      <c r="D378" s="1261"/>
      <c r="E378" s="1395"/>
      <c r="F378" s="1395"/>
      <c r="G378" s="891" t="s">
        <v>2185</v>
      </c>
      <c r="H378" s="891" t="s">
        <v>2186</v>
      </c>
      <c r="I378" s="893" t="s">
        <v>2186</v>
      </c>
      <c r="J378" s="896">
        <v>1</v>
      </c>
      <c r="K378" s="1056">
        <v>45628</v>
      </c>
      <c r="L378" s="1056">
        <v>45838</v>
      </c>
      <c r="M378" s="913">
        <f t="shared" si="12"/>
        <v>30</v>
      </c>
      <c r="N378" s="1031">
        <v>0</v>
      </c>
      <c r="O378" s="936" t="s">
        <v>2184</v>
      </c>
      <c r="P378" s="902">
        <f t="shared" si="11"/>
        <v>0</v>
      </c>
      <c r="Q378" s="803" t="str">
        <f>IF(ISNUMBER(P378),IF(P378=100%,"CUMPLIDA",IF(AND(ISNUMBER(L378),ISNUMBER(OCI!$P$6)), IF(L378&lt;OCI!$P$6,"INCUMPLIDA","PROCESO"), "VERIFICAR FECHA")),"SIN VALOR AVANCE")</f>
        <v>PROCESO</v>
      </c>
    </row>
    <row r="379" spans="1:17" ht="135" x14ac:dyDescent="0.2">
      <c r="A379" s="894" t="s">
        <v>19</v>
      </c>
      <c r="B379" s="899" t="s">
        <v>16</v>
      </c>
      <c r="C379" s="1261"/>
      <c r="D379" s="1261"/>
      <c r="E379" s="1395"/>
      <c r="F379" s="1395"/>
      <c r="G379" s="891" t="s">
        <v>2187</v>
      </c>
      <c r="H379" s="891" t="s">
        <v>2186</v>
      </c>
      <c r="I379" s="893" t="s">
        <v>2186</v>
      </c>
      <c r="J379" s="896">
        <v>1</v>
      </c>
      <c r="K379" s="1056">
        <v>45628</v>
      </c>
      <c r="L379" s="1056">
        <v>45838</v>
      </c>
      <c r="M379" s="913">
        <f t="shared" si="12"/>
        <v>30</v>
      </c>
      <c r="N379" s="1031">
        <v>0</v>
      </c>
      <c r="O379" s="936" t="s">
        <v>2184</v>
      </c>
      <c r="P379" s="902">
        <f t="shared" si="11"/>
        <v>0</v>
      </c>
      <c r="Q379" s="803" t="str">
        <f>IF(ISNUMBER(P379),IF(P379=100%,"CUMPLIDA",IF(AND(ISNUMBER(L379),ISNUMBER(OCI!$P$6)), IF(L379&lt;OCI!$P$6,"INCUMPLIDA","PROCESO"), "VERIFICAR FECHA")),"SIN VALOR AVANCE")</f>
        <v>PROCESO</v>
      </c>
    </row>
    <row r="380" spans="1:17" ht="90" customHeight="1" x14ac:dyDescent="0.2">
      <c r="A380" s="894" t="s">
        <v>19</v>
      </c>
      <c r="B380" s="899" t="s">
        <v>16</v>
      </c>
      <c r="C380" s="1261"/>
      <c r="D380" s="1261"/>
      <c r="E380" s="1395" t="s">
        <v>2188</v>
      </c>
      <c r="F380" s="1395" t="s">
        <v>2189</v>
      </c>
      <c r="G380" s="891" t="s">
        <v>2190</v>
      </c>
      <c r="H380" s="891" t="s">
        <v>2191</v>
      </c>
      <c r="I380" s="893" t="s">
        <v>2191</v>
      </c>
      <c r="J380" s="896">
        <v>1</v>
      </c>
      <c r="K380" s="1056">
        <v>45689</v>
      </c>
      <c r="L380" s="1056">
        <v>45747</v>
      </c>
      <c r="M380" s="913">
        <f t="shared" si="12"/>
        <v>8.2857142857142865</v>
      </c>
      <c r="N380" s="1031">
        <v>0</v>
      </c>
      <c r="O380" s="936" t="s">
        <v>2184</v>
      </c>
      <c r="P380" s="902">
        <f t="shared" si="11"/>
        <v>0</v>
      </c>
      <c r="Q380" s="803" t="str">
        <f>IF(ISNUMBER(P380),IF(P380=100%,"CUMPLIDA",IF(AND(ISNUMBER(L380),ISNUMBER(OCI!$P$6)), IF(L380&lt;OCI!$P$6,"INCUMPLIDA","PROCESO"), "VERIFICAR FECHA")),"SIN VALOR AVANCE")</f>
        <v>PROCESO</v>
      </c>
    </row>
    <row r="381" spans="1:17" ht="75" customHeight="1" x14ac:dyDescent="0.2">
      <c r="A381" s="894" t="s">
        <v>19</v>
      </c>
      <c r="B381" s="899" t="s">
        <v>16</v>
      </c>
      <c r="C381" s="1261"/>
      <c r="D381" s="1261"/>
      <c r="E381" s="1395"/>
      <c r="F381" s="1395"/>
      <c r="G381" s="891" t="s">
        <v>4844</v>
      </c>
      <c r="H381" s="891" t="s">
        <v>2192</v>
      </c>
      <c r="I381" s="893" t="s">
        <v>2192</v>
      </c>
      <c r="J381" s="896">
        <v>1</v>
      </c>
      <c r="K381" s="1056">
        <v>45658</v>
      </c>
      <c r="L381" s="1056">
        <v>45716</v>
      </c>
      <c r="M381" s="913">
        <f t="shared" si="12"/>
        <v>8.2857142857142865</v>
      </c>
      <c r="N381" s="1031">
        <v>0</v>
      </c>
      <c r="O381" s="936" t="s">
        <v>2184</v>
      </c>
      <c r="P381" s="902">
        <f t="shared" si="11"/>
        <v>0</v>
      </c>
      <c r="Q381" s="803" t="str">
        <f>IF(ISNUMBER(P381),IF(P381=100%,"CUMPLIDA",IF(AND(ISNUMBER(L381),ISNUMBER(OCI!$P$6)), IF(L381&lt;OCI!$P$6,"INCUMPLIDA","PROCESO"), "VERIFICAR FECHA")),"SIN VALOR AVANCE")</f>
        <v>PROCESO</v>
      </c>
    </row>
    <row r="382" spans="1:17" ht="390" x14ac:dyDescent="0.2">
      <c r="A382" s="894" t="s">
        <v>19</v>
      </c>
      <c r="B382" s="899" t="s">
        <v>16</v>
      </c>
      <c r="C382" s="1261"/>
      <c r="D382" s="1261"/>
      <c r="E382" s="1395"/>
      <c r="F382" s="1395"/>
      <c r="G382" s="891" t="s">
        <v>4845</v>
      </c>
      <c r="H382" s="891" t="s">
        <v>2193</v>
      </c>
      <c r="I382" s="893" t="s">
        <v>2193</v>
      </c>
      <c r="J382" s="896">
        <v>2</v>
      </c>
      <c r="K382" s="1056">
        <v>45628</v>
      </c>
      <c r="L382" s="1056">
        <v>45838</v>
      </c>
      <c r="M382" s="913">
        <f t="shared" si="12"/>
        <v>30</v>
      </c>
      <c r="N382" s="1031">
        <v>0</v>
      </c>
      <c r="O382" s="936" t="s">
        <v>2184</v>
      </c>
      <c r="P382" s="902">
        <f t="shared" si="11"/>
        <v>0</v>
      </c>
      <c r="Q382" s="803" t="str">
        <f>IF(ISNUMBER(P382),IF(P382=100%,"CUMPLIDA",IF(AND(ISNUMBER(L382),ISNUMBER(OCI!$P$6)), IF(L382&lt;OCI!$P$6,"INCUMPLIDA","PROCESO"), "VERIFICAR FECHA")),"SIN VALOR AVANCE")</f>
        <v>PROCESO</v>
      </c>
    </row>
    <row r="383" spans="1:17" ht="165" customHeight="1" x14ac:dyDescent="0.2">
      <c r="A383" s="894" t="s">
        <v>19</v>
      </c>
      <c r="B383" s="899" t="s">
        <v>16</v>
      </c>
      <c r="C383" s="1261"/>
      <c r="D383" s="1261"/>
      <c r="E383" s="1395" t="s">
        <v>2194</v>
      </c>
      <c r="F383" s="1395" t="s">
        <v>2195</v>
      </c>
      <c r="G383" s="891" t="s">
        <v>4846</v>
      </c>
      <c r="H383" s="891" t="s">
        <v>2196</v>
      </c>
      <c r="I383" s="893" t="s">
        <v>2196</v>
      </c>
      <c r="J383" s="896">
        <v>1</v>
      </c>
      <c r="K383" s="1056">
        <v>45628</v>
      </c>
      <c r="L383" s="1056">
        <v>45869</v>
      </c>
      <c r="M383" s="913">
        <f t="shared" si="12"/>
        <v>34.428571428571431</v>
      </c>
      <c r="N383" s="1031">
        <v>0</v>
      </c>
      <c r="O383" s="936" t="s">
        <v>2197</v>
      </c>
      <c r="P383" s="902">
        <f t="shared" si="11"/>
        <v>0</v>
      </c>
      <c r="Q383" s="803" t="str">
        <f>IF(ISNUMBER(P383),IF(P383=100%,"CUMPLIDA",IF(AND(ISNUMBER(L383),ISNUMBER(OCI!$P$6)), IF(L383&lt;OCI!$P$6,"INCUMPLIDA","PROCESO"), "VERIFICAR FECHA")),"SIN VALOR AVANCE")</f>
        <v>PROCESO</v>
      </c>
    </row>
    <row r="384" spans="1:17" ht="195" x14ac:dyDescent="0.2">
      <c r="A384" s="894" t="s">
        <v>19</v>
      </c>
      <c r="B384" s="899" t="s">
        <v>16</v>
      </c>
      <c r="C384" s="1261"/>
      <c r="D384" s="1261"/>
      <c r="E384" s="1395"/>
      <c r="F384" s="1395"/>
      <c r="G384" s="891" t="s">
        <v>2198</v>
      </c>
      <c r="H384" s="891" t="s">
        <v>2199</v>
      </c>
      <c r="I384" s="893" t="s">
        <v>2199</v>
      </c>
      <c r="J384" s="896">
        <v>1</v>
      </c>
      <c r="K384" s="1056">
        <v>45628</v>
      </c>
      <c r="L384" s="1056">
        <v>45716</v>
      </c>
      <c r="M384" s="913">
        <f t="shared" si="12"/>
        <v>12.571428571428571</v>
      </c>
      <c r="N384" s="1031">
        <v>0</v>
      </c>
      <c r="O384" s="936" t="s">
        <v>2200</v>
      </c>
      <c r="P384" s="902">
        <f t="shared" si="11"/>
        <v>0</v>
      </c>
      <c r="Q384" s="803" t="str">
        <f>IF(ISNUMBER(P384),IF(P384=100%,"CUMPLIDA",IF(AND(ISNUMBER(L384),ISNUMBER(OCI!$P$6)), IF(L384&lt;OCI!$P$6,"INCUMPLIDA","PROCESO"), "VERIFICAR FECHA")),"SIN VALOR AVANCE")</f>
        <v>PROCESO</v>
      </c>
    </row>
    <row r="385" spans="1:17" ht="409.5" x14ac:dyDescent="0.2">
      <c r="A385" s="894" t="s">
        <v>19</v>
      </c>
      <c r="B385" s="899" t="s">
        <v>16</v>
      </c>
      <c r="C385" s="1261"/>
      <c r="D385" s="1261"/>
      <c r="E385" s="891" t="s">
        <v>2201</v>
      </c>
      <c r="F385" s="891" t="s">
        <v>2202</v>
      </c>
      <c r="G385" s="891" t="s">
        <v>4846</v>
      </c>
      <c r="H385" s="891" t="s">
        <v>2203</v>
      </c>
      <c r="I385" s="893" t="s">
        <v>2203</v>
      </c>
      <c r="J385" s="896">
        <v>1</v>
      </c>
      <c r="K385" s="1056">
        <v>45628</v>
      </c>
      <c r="L385" s="1056">
        <v>45869</v>
      </c>
      <c r="M385" s="913">
        <f t="shared" si="12"/>
        <v>34.428571428571431</v>
      </c>
      <c r="N385" s="1031">
        <v>0</v>
      </c>
      <c r="O385" s="936" t="s">
        <v>2204</v>
      </c>
      <c r="P385" s="902">
        <f t="shared" si="11"/>
        <v>0</v>
      </c>
      <c r="Q385" s="803" t="str">
        <f>IF(ISNUMBER(P385),IF(P385=100%,"CUMPLIDA",IF(AND(ISNUMBER(L385),ISNUMBER(OCI!$P$6)), IF(L385&lt;OCI!$P$6,"INCUMPLIDA","PROCESO"), "VERIFICAR FECHA")),"SIN VALOR AVANCE")</f>
        <v>PROCESO</v>
      </c>
    </row>
    <row r="386" spans="1:17" ht="105.75" customHeight="1" x14ac:dyDescent="0.2">
      <c r="A386" s="894" t="s">
        <v>19</v>
      </c>
      <c r="B386" s="899" t="s">
        <v>16</v>
      </c>
      <c r="C386" s="1261"/>
      <c r="D386" s="1261"/>
      <c r="E386" s="1395" t="s">
        <v>2205</v>
      </c>
      <c r="F386" s="1395" t="s">
        <v>2206</v>
      </c>
      <c r="G386" s="891" t="s">
        <v>2207</v>
      </c>
      <c r="H386" s="891" t="s">
        <v>2208</v>
      </c>
      <c r="I386" s="893" t="s">
        <v>2208</v>
      </c>
      <c r="J386" s="896">
        <v>1</v>
      </c>
      <c r="K386" s="1056">
        <v>45628</v>
      </c>
      <c r="L386" s="1056">
        <v>45640</v>
      </c>
      <c r="M386" s="913">
        <f t="shared" si="12"/>
        <v>1.7142857142857142</v>
      </c>
      <c r="N386" s="1031">
        <v>1</v>
      </c>
      <c r="O386" s="936" t="s">
        <v>2209</v>
      </c>
      <c r="P386" s="902">
        <f t="shared" si="11"/>
        <v>1</v>
      </c>
      <c r="Q386" s="803" t="str">
        <f>IF(ISNUMBER(P386),IF(P386=100%,"CUMPLIDA",IF(AND(ISNUMBER(L386),ISNUMBER(OCI!$P$6)), IF(L386&lt;OCI!$P$6,"INCUMPLIDA","PROCESO"), "VERIFICAR FECHA")),"SIN VALOR AVANCE")</f>
        <v>CUMPLIDA</v>
      </c>
    </row>
    <row r="387" spans="1:17" ht="150" x14ac:dyDescent="0.2">
      <c r="A387" s="894" t="s">
        <v>19</v>
      </c>
      <c r="B387" s="899" t="s">
        <v>16</v>
      </c>
      <c r="C387" s="1261"/>
      <c r="D387" s="1261"/>
      <c r="E387" s="1395"/>
      <c r="F387" s="1395"/>
      <c r="G387" s="891" t="s">
        <v>2210</v>
      </c>
      <c r="H387" s="891" t="s">
        <v>2211</v>
      </c>
      <c r="I387" s="893" t="s">
        <v>2211</v>
      </c>
      <c r="J387" s="896">
        <v>1</v>
      </c>
      <c r="K387" s="1056">
        <v>45628</v>
      </c>
      <c r="L387" s="1056">
        <v>45656</v>
      </c>
      <c r="M387" s="913">
        <f t="shared" si="12"/>
        <v>4</v>
      </c>
      <c r="N387" s="1031">
        <v>1</v>
      </c>
      <c r="O387" s="936" t="s">
        <v>2212</v>
      </c>
      <c r="P387" s="902">
        <f t="shared" si="11"/>
        <v>1</v>
      </c>
      <c r="Q387" s="803" t="str">
        <f>IF(ISNUMBER(P387),IF(P387=100%,"CUMPLIDA",IF(AND(ISNUMBER(L387),ISNUMBER(OCI!$P$6)), IF(L387&lt;OCI!$P$6,"INCUMPLIDA","PROCESO"), "VERIFICAR FECHA")),"SIN VALOR AVANCE")</f>
        <v>CUMPLIDA</v>
      </c>
    </row>
    <row r="388" spans="1:17" ht="105" x14ac:dyDescent="0.2">
      <c r="A388" s="894" t="s">
        <v>19</v>
      </c>
      <c r="B388" s="899" t="s">
        <v>16</v>
      </c>
      <c r="C388" s="1261"/>
      <c r="D388" s="1261"/>
      <c r="E388" s="1395"/>
      <c r="F388" s="1395"/>
      <c r="G388" s="891" t="s">
        <v>2213</v>
      </c>
      <c r="H388" s="891" t="s">
        <v>2214</v>
      </c>
      <c r="I388" s="893" t="s">
        <v>2214</v>
      </c>
      <c r="J388" s="896">
        <v>2</v>
      </c>
      <c r="K388" s="1056">
        <v>45628</v>
      </c>
      <c r="L388" s="1056">
        <v>45656</v>
      </c>
      <c r="M388" s="913">
        <f t="shared" si="12"/>
        <v>4</v>
      </c>
      <c r="N388" s="1031">
        <v>2</v>
      </c>
      <c r="O388" s="936" t="s">
        <v>2215</v>
      </c>
      <c r="P388" s="902">
        <f t="shared" si="11"/>
        <v>1</v>
      </c>
      <c r="Q388" s="803" t="str">
        <f>IF(ISNUMBER(P388),IF(P388=100%,"CUMPLIDA",IF(AND(ISNUMBER(L388),ISNUMBER(OCI!$P$6)), IF(L388&lt;OCI!$P$6,"INCUMPLIDA","PROCESO"), "VERIFICAR FECHA")),"SIN VALOR AVANCE")</f>
        <v>CUMPLIDA</v>
      </c>
    </row>
    <row r="389" spans="1:17" ht="180" customHeight="1" x14ac:dyDescent="0.2">
      <c r="A389" s="894" t="s">
        <v>19</v>
      </c>
      <c r="B389" s="899" t="s">
        <v>16</v>
      </c>
      <c r="C389" s="1261"/>
      <c r="D389" s="1261"/>
      <c r="E389" s="1395" t="s">
        <v>2216</v>
      </c>
      <c r="F389" s="1395" t="s">
        <v>2217</v>
      </c>
      <c r="G389" s="891" t="s">
        <v>2218</v>
      </c>
      <c r="H389" s="891" t="s">
        <v>2219</v>
      </c>
      <c r="I389" s="893" t="s">
        <v>2219</v>
      </c>
      <c r="J389" s="896">
        <v>1</v>
      </c>
      <c r="K389" s="1056">
        <v>45672</v>
      </c>
      <c r="L389" s="1056">
        <v>45838</v>
      </c>
      <c r="M389" s="913">
        <f t="shared" si="12"/>
        <v>23.714285714285715</v>
      </c>
      <c r="N389" s="1031">
        <v>0</v>
      </c>
      <c r="O389" s="947" t="s">
        <v>2220</v>
      </c>
      <c r="P389" s="902">
        <f t="shared" si="11"/>
        <v>0</v>
      </c>
      <c r="Q389" s="803" t="str">
        <f>IF(ISNUMBER(P389),IF(P389=100%,"CUMPLIDA",IF(AND(ISNUMBER(L389),ISNUMBER(OCI!$P$6)), IF(L389&lt;OCI!$P$6,"INCUMPLIDA","PROCESO"), "VERIFICAR FECHA")),"SIN VALOR AVANCE")</f>
        <v>PROCESO</v>
      </c>
    </row>
    <row r="390" spans="1:17" ht="105" x14ac:dyDescent="0.2">
      <c r="A390" s="894" t="s">
        <v>19</v>
      </c>
      <c r="B390" s="899" t="s">
        <v>16</v>
      </c>
      <c r="C390" s="1261"/>
      <c r="D390" s="1261"/>
      <c r="E390" s="1395"/>
      <c r="F390" s="1395"/>
      <c r="G390" s="891" t="s">
        <v>2221</v>
      </c>
      <c r="H390" s="891" t="s">
        <v>2222</v>
      </c>
      <c r="I390" s="893" t="s">
        <v>2222</v>
      </c>
      <c r="J390" s="896">
        <v>1</v>
      </c>
      <c r="K390" s="1056">
        <v>45628</v>
      </c>
      <c r="L390" s="1056">
        <v>45746</v>
      </c>
      <c r="M390" s="913">
        <f t="shared" si="12"/>
        <v>16.857142857142858</v>
      </c>
      <c r="N390" s="1031">
        <v>0</v>
      </c>
      <c r="O390" s="947" t="s">
        <v>2184</v>
      </c>
      <c r="P390" s="902">
        <f t="shared" si="11"/>
        <v>0</v>
      </c>
      <c r="Q390" s="803" t="str">
        <f>IF(ISNUMBER(P390),IF(P390=100%,"CUMPLIDA",IF(AND(ISNUMBER(L390),ISNUMBER(OCI!$P$6)), IF(L390&lt;OCI!$P$6,"INCUMPLIDA","PROCESO"), "VERIFICAR FECHA")),"SIN VALOR AVANCE")</f>
        <v>PROCESO</v>
      </c>
    </row>
    <row r="391" spans="1:17" ht="150.75" customHeight="1" x14ac:dyDescent="0.2">
      <c r="A391" s="894" t="s">
        <v>19</v>
      </c>
      <c r="B391" s="899" t="s">
        <v>16</v>
      </c>
      <c r="C391" s="1261"/>
      <c r="D391" s="1261"/>
      <c r="E391" s="1395"/>
      <c r="F391" s="1395"/>
      <c r="G391" s="891" t="s">
        <v>2223</v>
      </c>
      <c r="H391" s="891" t="s">
        <v>2224</v>
      </c>
      <c r="I391" s="893" t="s">
        <v>2224</v>
      </c>
      <c r="J391" s="896">
        <v>13</v>
      </c>
      <c r="K391" s="1056">
        <v>45628</v>
      </c>
      <c r="L391" s="1056">
        <v>46022</v>
      </c>
      <c r="M391" s="913">
        <f t="shared" si="12"/>
        <v>56.285714285714285</v>
      </c>
      <c r="N391" s="1031">
        <v>1</v>
      </c>
      <c r="O391" s="947" t="s">
        <v>2184</v>
      </c>
      <c r="P391" s="902">
        <f t="shared" si="11"/>
        <v>7.6923076923076927E-2</v>
      </c>
      <c r="Q391" s="803" t="str">
        <f>IF(ISNUMBER(P391),IF(P391=100%,"CUMPLIDA",IF(AND(ISNUMBER(L391),ISNUMBER(OCI!$P$6)), IF(L391&lt;OCI!$P$6,"INCUMPLIDA","PROCESO"), "VERIFICAR FECHA")),"SIN VALOR AVANCE")</f>
        <v>PROCESO</v>
      </c>
    </row>
    <row r="392" spans="1:17" ht="180" x14ac:dyDescent="0.2">
      <c r="A392" s="894" t="s">
        <v>19</v>
      </c>
      <c r="B392" s="899" t="s">
        <v>16</v>
      </c>
      <c r="C392" s="1261"/>
      <c r="D392" s="1261"/>
      <c r="E392" s="1395"/>
      <c r="F392" s="1395"/>
      <c r="G392" s="891" t="s">
        <v>2225</v>
      </c>
      <c r="H392" s="891" t="s">
        <v>2226</v>
      </c>
      <c r="I392" s="893" t="s">
        <v>2226</v>
      </c>
      <c r="J392" s="896">
        <v>1</v>
      </c>
      <c r="K392" s="1056">
        <v>45672</v>
      </c>
      <c r="L392" s="1056">
        <v>45716</v>
      </c>
      <c r="M392" s="913">
        <f t="shared" si="12"/>
        <v>6.2857142857142856</v>
      </c>
      <c r="N392" s="1031">
        <v>0</v>
      </c>
      <c r="O392" s="947" t="s">
        <v>2227</v>
      </c>
      <c r="P392" s="902">
        <f t="shared" si="11"/>
        <v>0</v>
      </c>
      <c r="Q392" s="803" t="str">
        <f>IF(ISNUMBER(P392),IF(P392=100%,"CUMPLIDA",IF(AND(ISNUMBER(L392),ISNUMBER(OCI!$P$6)), IF(L392&lt;OCI!$P$6,"INCUMPLIDA","PROCESO"), "VERIFICAR FECHA")),"SIN VALOR AVANCE")</f>
        <v>PROCESO</v>
      </c>
    </row>
    <row r="393" spans="1:17" ht="120.75" x14ac:dyDescent="0.2">
      <c r="A393" s="894" t="s">
        <v>19</v>
      </c>
      <c r="B393" s="899" t="s">
        <v>16</v>
      </c>
      <c r="C393" s="1261"/>
      <c r="D393" s="1261"/>
      <c r="E393" s="1395"/>
      <c r="F393" s="1395"/>
      <c r="G393" s="891" t="s">
        <v>2228</v>
      </c>
      <c r="H393" s="891" t="s">
        <v>2229</v>
      </c>
      <c r="I393" s="893" t="s">
        <v>2229</v>
      </c>
      <c r="J393" s="896">
        <v>1</v>
      </c>
      <c r="K393" s="1056">
        <v>45717</v>
      </c>
      <c r="L393" s="1056">
        <v>45777</v>
      </c>
      <c r="M393" s="913">
        <f t="shared" si="12"/>
        <v>8.5714285714285712</v>
      </c>
      <c r="N393" s="1031">
        <v>0</v>
      </c>
      <c r="O393" s="947" t="s">
        <v>2230</v>
      </c>
      <c r="P393" s="902">
        <f t="shared" si="11"/>
        <v>0</v>
      </c>
      <c r="Q393" s="803" t="str">
        <f>IF(ISNUMBER(P393),IF(P393=100%,"CUMPLIDA",IF(AND(ISNUMBER(L393),ISNUMBER(OCI!$P$6)), IF(L393&lt;OCI!$P$6,"INCUMPLIDA","PROCESO"), "VERIFICAR FECHA")),"SIN VALOR AVANCE")</f>
        <v>PROCESO</v>
      </c>
    </row>
    <row r="394" spans="1:17" ht="105.75" x14ac:dyDescent="0.2">
      <c r="A394" s="894" t="s">
        <v>19</v>
      </c>
      <c r="B394" s="899" t="s">
        <v>16</v>
      </c>
      <c r="C394" s="1261"/>
      <c r="D394" s="1261"/>
      <c r="E394" s="1395"/>
      <c r="F394" s="1395"/>
      <c r="G394" s="891" t="s">
        <v>2231</v>
      </c>
      <c r="H394" s="891" t="s">
        <v>2232</v>
      </c>
      <c r="I394" s="893" t="s">
        <v>2232</v>
      </c>
      <c r="J394" s="896">
        <v>1</v>
      </c>
      <c r="K394" s="1056">
        <v>45628</v>
      </c>
      <c r="L394" s="1056">
        <v>45688</v>
      </c>
      <c r="M394" s="913">
        <f t="shared" si="12"/>
        <v>8.5714285714285712</v>
      </c>
      <c r="N394" s="1031">
        <v>0</v>
      </c>
      <c r="O394" s="947" t="s">
        <v>2233</v>
      </c>
      <c r="P394" s="902">
        <f t="shared" si="11"/>
        <v>0</v>
      </c>
      <c r="Q394" s="803" t="str">
        <f>IF(ISNUMBER(P394),IF(P394=100%,"CUMPLIDA",IF(AND(ISNUMBER(L394),ISNUMBER(OCI!$P$6)), IF(L394&lt;OCI!$P$6,"INCUMPLIDA","PROCESO"), "VERIFICAR FECHA")),"SIN VALOR AVANCE")</f>
        <v>PROCESO</v>
      </c>
    </row>
    <row r="395" spans="1:17" ht="120" x14ac:dyDescent="0.2">
      <c r="A395" s="894" t="s">
        <v>19</v>
      </c>
      <c r="B395" s="899" t="s">
        <v>16</v>
      </c>
      <c r="C395" s="1261"/>
      <c r="D395" s="1261"/>
      <c r="E395" s="1395"/>
      <c r="F395" s="1395"/>
      <c r="G395" s="891" t="s">
        <v>2234</v>
      </c>
      <c r="H395" s="891" t="s">
        <v>2235</v>
      </c>
      <c r="I395" s="893" t="s">
        <v>2235</v>
      </c>
      <c r="J395" s="896">
        <v>1</v>
      </c>
      <c r="K395" s="1056">
        <v>45689</v>
      </c>
      <c r="L395" s="1056">
        <v>45777</v>
      </c>
      <c r="M395" s="913">
        <f t="shared" si="12"/>
        <v>12.571428571428571</v>
      </c>
      <c r="N395" s="1031">
        <v>0</v>
      </c>
      <c r="O395" s="947" t="s">
        <v>2236</v>
      </c>
      <c r="P395" s="902">
        <f t="shared" ref="P395:P400" si="13">N395/J395</f>
        <v>0</v>
      </c>
      <c r="Q395" s="803" t="str">
        <f>IF(ISNUMBER(P395),IF(P395=100%,"CUMPLIDA",IF(AND(ISNUMBER(L395),ISNUMBER(OCI!$P$6)), IF(L395&lt;OCI!$P$6,"INCUMPLIDA","PROCESO"), "VERIFICAR FECHA")),"SIN VALOR AVANCE")</f>
        <v>PROCESO</v>
      </c>
    </row>
    <row r="396" spans="1:17" ht="120" x14ac:dyDescent="0.2">
      <c r="A396" s="894" t="s">
        <v>19</v>
      </c>
      <c r="B396" s="899" t="s">
        <v>16</v>
      </c>
      <c r="C396" s="1261"/>
      <c r="D396" s="1261"/>
      <c r="E396" s="1395"/>
      <c r="F396" s="1395"/>
      <c r="G396" s="891" t="s">
        <v>2237</v>
      </c>
      <c r="H396" s="891" t="s">
        <v>2238</v>
      </c>
      <c r="I396" s="893" t="s">
        <v>2238</v>
      </c>
      <c r="J396" s="896">
        <v>1</v>
      </c>
      <c r="K396" s="1056">
        <v>45870</v>
      </c>
      <c r="L396" s="1056">
        <v>46022</v>
      </c>
      <c r="M396" s="913">
        <f t="shared" si="12"/>
        <v>21.714285714285715</v>
      </c>
      <c r="N396" s="1031">
        <v>0</v>
      </c>
      <c r="O396" s="947" t="s">
        <v>2233</v>
      </c>
      <c r="P396" s="902">
        <f t="shared" si="13"/>
        <v>0</v>
      </c>
      <c r="Q396" s="803" t="str">
        <f>IF(ISNUMBER(P396),IF(P396=100%,"CUMPLIDA",IF(AND(ISNUMBER(L396),ISNUMBER(OCI!$P$6)), IF(L396&lt;OCI!$P$6,"INCUMPLIDA","PROCESO"), "VERIFICAR FECHA")),"SIN VALOR AVANCE")</f>
        <v>PROCESO</v>
      </c>
    </row>
    <row r="397" spans="1:17" ht="165" customHeight="1" x14ac:dyDescent="0.2">
      <c r="A397" s="894" t="s">
        <v>19</v>
      </c>
      <c r="B397" s="899" t="s">
        <v>16</v>
      </c>
      <c r="C397" s="1261"/>
      <c r="D397" s="1261"/>
      <c r="E397" s="1395" t="s">
        <v>2239</v>
      </c>
      <c r="F397" s="1395" t="s">
        <v>2240</v>
      </c>
      <c r="G397" s="891" t="s">
        <v>2241</v>
      </c>
      <c r="H397" s="891" t="s">
        <v>2219</v>
      </c>
      <c r="I397" s="893" t="s">
        <v>2219</v>
      </c>
      <c r="J397" s="896">
        <v>1</v>
      </c>
      <c r="K397" s="1056">
        <v>45672</v>
      </c>
      <c r="L397" s="1056">
        <v>45838</v>
      </c>
      <c r="M397" s="913">
        <f t="shared" si="12"/>
        <v>23.714285714285715</v>
      </c>
      <c r="N397" s="1031">
        <v>0</v>
      </c>
      <c r="O397" s="947" t="s">
        <v>2220</v>
      </c>
      <c r="P397" s="902">
        <f t="shared" si="13"/>
        <v>0</v>
      </c>
      <c r="Q397" s="803" t="str">
        <f>IF(ISNUMBER(P397),IF(P397=100%,"CUMPLIDA",IF(AND(ISNUMBER(L397),ISNUMBER(OCI!$P$6)), IF(L397&lt;OCI!$P$6,"INCUMPLIDA","PROCESO"), "VERIFICAR FECHA")),"SIN VALOR AVANCE")</f>
        <v>PROCESO</v>
      </c>
    </row>
    <row r="398" spans="1:17" ht="165.75" x14ac:dyDescent="0.2">
      <c r="A398" s="894" t="s">
        <v>19</v>
      </c>
      <c r="B398" s="899" t="s">
        <v>16</v>
      </c>
      <c r="C398" s="1261"/>
      <c r="D398" s="1261"/>
      <c r="E398" s="1395"/>
      <c r="F398" s="1395"/>
      <c r="G398" s="891" t="s">
        <v>2242</v>
      </c>
      <c r="H398" s="891" t="s">
        <v>2243</v>
      </c>
      <c r="I398" s="893" t="s">
        <v>2243</v>
      </c>
      <c r="J398" s="896">
        <v>3</v>
      </c>
      <c r="K398" s="1056">
        <v>45672</v>
      </c>
      <c r="L398" s="1056">
        <v>45930</v>
      </c>
      <c r="M398" s="913">
        <f t="shared" si="12"/>
        <v>36.857142857142854</v>
      </c>
      <c r="N398" s="1031">
        <v>0</v>
      </c>
      <c r="O398" s="947" t="s">
        <v>2244</v>
      </c>
      <c r="P398" s="902">
        <f t="shared" si="13"/>
        <v>0</v>
      </c>
      <c r="Q398" s="803" t="str">
        <f>IF(ISNUMBER(P398),IF(P398=100%,"CUMPLIDA",IF(AND(ISNUMBER(L398),ISNUMBER(OCI!$P$6)), IF(L398&lt;OCI!$P$6,"INCUMPLIDA","PROCESO"), "VERIFICAR FECHA")),"SIN VALOR AVANCE")</f>
        <v>PROCESO</v>
      </c>
    </row>
    <row r="399" spans="1:17" ht="195" customHeight="1" x14ac:dyDescent="0.2">
      <c r="A399" s="894" t="s">
        <v>19</v>
      </c>
      <c r="B399" s="899" t="s">
        <v>16</v>
      </c>
      <c r="C399" s="1261"/>
      <c r="D399" s="1261"/>
      <c r="E399" s="1395" t="s">
        <v>2245</v>
      </c>
      <c r="F399" s="1395" t="s">
        <v>2246</v>
      </c>
      <c r="G399" s="891" t="s">
        <v>2247</v>
      </c>
      <c r="H399" s="891" t="s">
        <v>2248</v>
      </c>
      <c r="I399" s="893" t="s">
        <v>2248</v>
      </c>
      <c r="J399" s="896">
        <v>1</v>
      </c>
      <c r="K399" s="1056">
        <v>45628</v>
      </c>
      <c r="L399" s="1056">
        <v>45657</v>
      </c>
      <c r="M399" s="913">
        <f t="shared" si="12"/>
        <v>4.1428571428571432</v>
      </c>
      <c r="N399" s="1031">
        <v>1</v>
      </c>
      <c r="O399" s="947" t="s">
        <v>2249</v>
      </c>
      <c r="P399" s="902">
        <f t="shared" si="13"/>
        <v>1</v>
      </c>
      <c r="Q399" s="803" t="str">
        <f>IF(ISNUMBER(P399),IF(P399=100%,"CUMPLIDA",IF(AND(ISNUMBER(L399),ISNUMBER(OCI!$P$6)), IF(L399&lt;OCI!$P$6,"INCUMPLIDA","PROCESO"), "VERIFICAR FECHA")),"SIN VALOR AVANCE")</f>
        <v>CUMPLIDA</v>
      </c>
    </row>
    <row r="400" spans="1:17" ht="75" customHeight="1" x14ac:dyDescent="0.2">
      <c r="A400" s="894" t="s">
        <v>19</v>
      </c>
      <c r="B400" s="899" t="s">
        <v>16</v>
      </c>
      <c r="C400" s="1261"/>
      <c r="D400" s="1261"/>
      <c r="E400" s="1395"/>
      <c r="F400" s="1395"/>
      <c r="G400" s="891" t="s">
        <v>2250</v>
      </c>
      <c r="H400" s="891" t="s">
        <v>2251</v>
      </c>
      <c r="I400" s="893" t="s">
        <v>2251</v>
      </c>
      <c r="J400" s="896">
        <v>25</v>
      </c>
      <c r="K400" s="1056">
        <v>45672</v>
      </c>
      <c r="L400" s="1056">
        <v>45823</v>
      </c>
      <c r="M400" s="913">
        <f t="shared" si="12"/>
        <v>21.571428571428573</v>
      </c>
      <c r="N400" s="1031">
        <v>0</v>
      </c>
      <c r="O400" s="947" t="s">
        <v>2252</v>
      </c>
      <c r="P400" s="902">
        <f t="shared" si="13"/>
        <v>0</v>
      </c>
      <c r="Q400" s="803" t="str">
        <f>IF(ISNUMBER(P400),IF(P400=100%,"CUMPLIDA",IF(AND(ISNUMBER(L400),ISNUMBER(OCI!$P$6)), IF(L400&lt;OCI!$P$6,"INCUMPLIDA","PROCESO"), "VERIFICAR FECHA")),"SIN VALOR AVANCE")</f>
        <v>PROCESO</v>
      </c>
    </row>
    <row r="401" spans="1:17" ht="150.75" customHeight="1" x14ac:dyDescent="0.2">
      <c r="A401" s="894" t="s">
        <v>20</v>
      </c>
      <c r="B401" s="906" t="s">
        <v>16</v>
      </c>
      <c r="C401" s="1396" t="s">
        <v>2253</v>
      </c>
      <c r="D401" s="1396" t="s">
        <v>2254</v>
      </c>
      <c r="E401" s="1394" t="s">
        <v>2255</v>
      </c>
      <c r="F401" s="1394" t="s">
        <v>2256</v>
      </c>
      <c r="G401" s="891" t="s">
        <v>2257</v>
      </c>
      <c r="H401" s="909" t="s">
        <v>2258</v>
      </c>
      <c r="I401" s="893" t="s">
        <v>92</v>
      </c>
      <c r="J401" s="895">
        <v>1</v>
      </c>
      <c r="K401" s="918">
        <v>45231</v>
      </c>
      <c r="L401" s="918">
        <v>45504</v>
      </c>
      <c r="M401" s="901">
        <f t="shared" si="12"/>
        <v>39</v>
      </c>
      <c r="N401" s="1031">
        <v>1</v>
      </c>
      <c r="O401" s="893" t="s">
        <v>2259</v>
      </c>
      <c r="P401" s="915">
        <f>N401/J401</f>
        <v>1</v>
      </c>
      <c r="Q401" s="803" t="str">
        <f>IF(ISNUMBER(P401),IF(P401=100%,"CUMPLIDA",IF(AND(ISNUMBER(L401),ISNUMBER(OCI!$P$6)), IF(L401&lt;OCI!$P$6,"INCUMPLIDA","PROCESO"), "VERIFICAR FECHA")),"SIN VALOR AVANCE")</f>
        <v>CUMPLIDA</v>
      </c>
    </row>
    <row r="402" spans="1:17" ht="195.75" x14ac:dyDescent="0.2">
      <c r="A402" s="894" t="s">
        <v>20</v>
      </c>
      <c r="B402" s="906" t="s">
        <v>16</v>
      </c>
      <c r="C402" s="1396"/>
      <c r="D402" s="1396"/>
      <c r="E402" s="1394"/>
      <c r="F402" s="1394"/>
      <c r="G402" s="891" t="s">
        <v>2260</v>
      </c>
      <c r="H402" s="909" t="s">
        <v>95</v>
      </c>
      <c r="I402" s="917" t="s">
        <v>96</v>
      </c>
      <c r="J402" s="895">
        <v>1</v>
      </c>
      <c r="K402" s="918">
        <v>45231</v>
      </c>
      <c r="L402" s="918">
        <v>45504</v>
      </c>
      <c r="M402" s="901">
        <f t="shared" si="12"/>
        <v>39</v>
      </c>
      <c r="N402" s="1031">
        <v>1</v>
      </c>
      <c r="O402" s="893" t="s">
        <v>2261</v>
      </c>
      <c r="P402" s="915">
        <f>N402/J402</f>
        <v>1</v>
      </c>
      <c r="Q402" s="803" t="str">
        <f>IF(ISNUMBER(P402),IF(P402=100%,"CUMPLIDA",IF(AND(ISNUMBER(L402),ISNUMBER(OCI!$P$6)), IF(L402&lt;OCI!$P$6,"INCUMPLIDA","PROCESO"), "VERIFICAR FECHA")),"SIN VALOR AVANCE")</f>
        <v>CUMPLIDA</v>
      </c>
    </row>
    <row r="403" spans="1:17" ht="315" customHeight="1" x14ac:dyDescent="0.2">
      <c r="A403" s="894" t="s">
        <v>20</v>
      </c>
      <c r="B403" s="906" t="s">
        <v>16</v>
      </c>
      <c r="C403" s="1396"/>
      <c r="D403" s="1396"/>
      <c r="E403" s="1394"/>
      <c r="F403" s="1394"/>
      <c r="G403" s="923" t="s">
        <v>2167</v>
      </c>
      <c r="H403" s="923" t="s">
        <v>98</v>
      </c>
      <c r="I403" s="949" t="s">
        <v>99</v>
      </c>
      <c r="J403" s="896">
        <v>1</v>
      </c>
      <c r="K403" s="950">
        <v>45323</v>
      </c>
      <c r="L403" s="950">
        <v>45747</v>
      </c>
      <c r="M403" s="901">
        <f t="shared" si="12"/>
        <v>60.571428571428569</v>
      </c>
      <c r="N403" s="1037">
        <v>0</v>
      </c>
      <c r="O403" s="952" t="s">
        <v>2262</v>
      </c>
      <c r="P403" s="951">
        <v>0</v>
      </c>
      <c r="Q403" s="803" t="str">
        <f>IF(ISNUMBER(P403),IF(P403=100%,"CUMPLIDA",IF(AND(ISNUMBER(L403),ISNUMBER(OCI!$P$6)), IF(L403&lt;OCI!$P$6,"INCUMPLIDA","PROCESO"), "VERIFICAR FECHA")),"SIN VALOR AVANCE")</f>
        <v>PROCESO</v>
      </c>
    </row>
    <row r="404" spans="1:17" ht="135.75" x14ac:dyDescent="0.2">
      <c r="A404" s="894" t="s">
        <v>20</v>
      </c>
      <c r="B404" s="906" t="s">
        <v>16</v>
      </c>
      <c r="C404" s="1396"/>
      <c r="D404" s="1396"/>
      <c r="E404" s="1394"/>
      <c r="F404" s="1394"/>
      <c r="G404" s="923" t="s">
        <v>2263</v>
      </c>
      <c r="H404" s="923" t="s">
        <v>2263</v>
      </c>
      <c r="I404" s="949" t="s">
        <v>2264</v>
      </c>
      <c r="J404" s="896">
        <v>1</v>
      </c>
      <c r="K404" s="950">
        <v>45323</v>
      </c>
      <c r="L404" s="950">
        <v>45747</v>
      </c>
      <c r="M404" s="901">
        <f t="shared" si="12"/>
        <v>60.571428571428569</v>
      </c>
      <c r="N404" s="1037">
        <v>0</v>
      </c>
      <c r="O404" s="952" t="s">
        <v>2265</v>
      </c>
      <c r="P404" s="951">
        <v>0</v>
      </c>
      <c r="Q404" s="803" t="str">
        <f>IF(ISNUMBER(P404),IF(P404=100%,"CUMPLIDA",IF(AND(ISNUMBER(L404),ISNUMBER(OCI!$P$6)), IF(L404&lt;OCI!$P$6,"INCUMPLIDA","PROCESO"), "VERIFICAR FECHA")),"SIN VALOR AVANCE")</f>
        <v>PROCESO</v>
      </c>
    </row>
    <row r="405" spans="1:17" ht="135.75" x14ac:dyDescent="0.2">
      <c r="A405" s="894" t="s">
        <v>20</v>
      </c>
      <c r="B405" s="906" t="s">
        <v>16</v>
      </c>
      <c r="C405" s="1396"/>
      <c r="D405" s="1396"/>
      <c r="E405" s="1394"/>
      <c r="F405" s="1394"/>
      <c r="G405" s="923" t="s">
        <v>237</v>
      </c>
      <c r="H405" s="923" t="s">
        <v>238</v>
      </c>
      <c r="I405" s="949" t="s">
        <v>239</v>
      </c>
      <c r="J405" s="896">
        <v>1</v>
      </c>
      <c r="K405" s="950">
        <v>45231</v>
      </c>
      <c r="L405" s="950">
        <v>45747</v>
      </c>
      <c r="M405" s="901">
        <f t="shared" si="12"/>
        <v>73.714285714285708</v>
      </c>
      <c r="N405" s="1037">
        <v>0</v>
      </c>
      <c r="O405" s="952" t="s">
        <v>2265</v>
      </c>
      <c r="P405" s="951">
        <v>0</v>
      </c>
      <c r="Q405" s="803" t="str">
        <f>IF(ISNUMBER(P405),IF(P405=100%,"CUMPLIDA",IF(AND(ISNUMBER(L405),ISNUMBER(OCI!$P$6)), IF(L405&lt;OCI!$P$6,"INCUMPLIDA","PROCESO"), "VERIFICAR FECHA")),"SIN VALOR AVANCE")</f>
        <v>PROCESO</v>
      </c>
    </row>
    <row r="406" spans="1:17" ht="165" customHeight="1" x14ac:dyDescent="0.2">
      <c r="A406" s="894" t="s">
        <v>20</v>
      </c>
      <c r="B406" s="906" t="s">
        <v>16</v>
      </c>
      <c r="C406" s="1396"/>
      <c r="D406" s="1396"/>
      <c r="E406" s="1394"/>
      <c r="F406" s="1394"/>
      <c r="G406" s="923" t="s">
        <v>104</v>
      </c>
      <c r="H406" s="923" t="s">
        <v>104</v>
      </c>
      <c r="I406" s="949" t="s">
        <v>105</v>
      </c>
      <c r="J406" s="896">
        <v>1</v>
      </c>
      <c r="K406" s="950">
        <v>45323</v>
      </c>
      <c r="L406" s="950">
        <v>45747</v>
      </c>
      <c r="M406" s="901">
        <f t="shared" ref="M406:M423" si="14">(L406-K406)/7</f>
        <v>60.571428571428569</v>
      </c>
      <c r="N406" s="1037">
        <v>0</v>
      </c>
      <c r="O406" s="952" t="s">
        <v>2262</v>
      </c>
      <c r="P406" s="951">
        <v>0</v>
      </c>
      <c r="Q406" s="803" t="str">
        <f>IF(ISNUMBER(P406),IF(P406=100%,"CUMPLIDA",IF(AND(ISNUMBER(L406),ISNUMBER(OCI!$P$6)), IF(L406&lt;OCI!$P$6,"INCUMPLIDA","PROCESO"), "VERIFICAR FECHA")),"SIN VALOR AVANCE")</f>
        <v>PROCESO</v>
      </c>
    </row>
    <row r="407" spans="1:17" ht="135.75" x14ac:dyDescent="0.2">
      <c r="A407" s="894" t="s">
        <v>20</v>
      </c>
      <c r="B407" s="906" t="s">
        <v>16</v>
      </c>
      <c r="C407" s="1396"/>
      <c r="D407" s="1396"/>
      <c r="E407" s="1394"/>
      <c r="F407" s="1394"/>
      <c r="G407" s="923" t="s">
        <v>106</v>
      </c>
      <c r="H407" s="923" t="s">
        <v>106</v>
      </c>
      <c r="I407" s="949" t="s">
        <v>107</v>
      </c>
      <c r="J407" s="896">
        <v>1</v>
      </c>
      <c r="K407" s="950">
        <v>45231</v>
      </c>
      <c r="L407" s="950">
        <v>45747</v>
      </c>
      <c r="M407" s="901">
        <f t="shared" si="14"/>
        <v>73.714285714285708</v>
      </c>
      <c r="N407" s="1037">
        <v>0</v>
      </c>
      <c r="O407" s="952" t="s">
        <v>2265</v>
      </c>
      <c r="P407" s="951">
        <v>0</v>
      </c>
      <c r="Q407" s="803" t="str">
        <f>IF(ISNUMBER(P407),IF(P407=100%,"CUMPLIDA",IF(AND(ISNUMBER(L407),ISNUMBER(OCI!$P$6)), IF(L407&lt;OCI!$P$6,"INCUMPLIDA","PROCESO"), "VERIFICAR FECHA")),"SIN VALOR AVANCE")</f>
        <v>PROCESO</v>
      </c>
    </row>
    <row r="408" spans="1:17" ht="240.75" x14ac:dyDescent="0.2">
      <c r="A408" s="894" t="s">
        <v>20</v>
      </c>
      <c r="B408" s="906" t="s">
        <v>16</v>
      </c>
      <c r="C408" s="1396"/>
      <c r="D408" s="1396"/>
      <c r="E408" s="1394"/>
      <c r="F408" s="1394"/>
      <c r="G408" s="923" t="s">
        <v>108</v>
      </c>
      <c r="H408" s="923" t="s">
        <v>108</v>
      </c>
      <c r="I408" s="949" t="s">
        <v>109</v>
      </c>
      <c r="J408" s="896">
        <v>1</v>
      </c>
      <c r="K408" s="950">
        <v>45231</v>
      </c>
      <c r="L408" s="950">
        <v>45808</v>
      </c>
      <c r="M408" s="901">
        <f t="shared" si="14"/>
        <v>82.428571428571431</v>
      </c>
      <c r="N408" s="1037">
        <v>0</v>
      </c>
      <c r="O408" s="952" t="s">
        <v>2266</v>
      </c>
      <c r="P408" s="951">
        <v>0</v>
      </c>
      <c r="Q408" s="803" t="str">
        <f>IF(ISNUMBER(P408),IF(P408=100%,"CUMPLIDA",IF(AND(ISNUMBER(L408),ISNUMBER(OCI!$P$6)), IF(L408&lt;OCI!$P$6,"INCUMPLIDA","PROCESO"), "VERIFICAR FECHA")),"SIN VALOR AVANCE")</f>
        <v>PROCESO</v>
      </c>
    </row>
    <row r="409" spans="1:17" ht="90" customHeight="1" x14ac:dyDescent="0.2">
      <c r="A409" s="894" t="s">
        <v>20</v>
      </c>
      <c r="B409" s="906" t="s">
        <v>16</v>
      </c>
      <c r="C409" s="1396"/>
      <c r="D409" s="1396"/>
      <c r="E409" s="1394"/>
      <c r="F409" s="1394"/>
      <c r="G409" s="923" t="s">
        <v>110</v>
      </c>
      <c r="H409" s="923" t="s">
        <v>111</v>
      </c>
      <c r="I409" s="949" t="s">
        <v>112</v>
      </c>
      <c r="J409" s="896">
        <v>12</v>
      </c>
      <c r="K409" s="950">
        <v>45809</v>
      </c>
      <c r="L409" s="950">
        <v>46660</v>
      </c>
      <c r="M409" s="901">
        <f t="shared" si="14"/>
        <v>121.57142857142857</v>
      </c>
      <c r="N409" s="1037">
        <v>0</v>
      </c>
      <c r="O409" s="952" t="s">
        <v>2267</v>
      </c>
      <c r="P409" s="951">
        <v>0</v>
      </c>
      <c r="Q409" s="803" t="str">
        <f>IF(ISNUMBER(P409),IF(P409=100%,"CUMPLIDA",IF(AND(ISNUMBER(L409),ISNUMBER(OCI!$P$6)), IF(L409&lt;OCI!$P$6,"INCUMPLIDA","PROCESO"), "VERIFICAR FECHA")),"SIN VALOR AVANCE")</f>
        <v>PROCESO</v>
      </c>
    </row>
    <row r="410" spans="1:17" ht="105.75" x14ac:dyDescent="0.2">
      <c r="A410" s="894" t="s">
        <v>20</v>
      </c>
      <c r="B410" s="906" t="s">
        <v>16</v>
      </c>
      <c r="C410" s="1396"/>
      <c r="D410" s="1396"/>
      <c r="E410" s="1394"/>
      <c r="F410" s="1394"/>
      <c r="G410" s="923" t="s">
        <v>114</v>
      </c>
      <c r="H410" s="923" t="s">
        <v>115</v>
      </c>
      <c r="I410" s="949" t="s">
        <v>116</v>
      </c>
      <c r="J410" s="896">
        <v>1</v>
      </c>
      <c r="K410" s="950">
        <v>45809</v>
      </c>
      <c r="L410" s="950">
        <v>46660</v>
      </c>
      <c r="M410" s="901">
        <f t="shared" si="14"/>
        <v>121.57142857142857</v>
      </c>
      <c r="N410" s="1037">
        <v>0</v>
      </c>
      <c r="O410" s="952" t="s">
        <v>2262</v>
      </c>
      <c r="P410" s="951">
        <v>0</v>
      </c>
      <c r="Q410" s="803" t="str">
        <f>IF(ISNUMBER(P410),IF(P410=100%,"CUMPLIDA",IF(AND(ISNUMBER(L410),ISNUMBER(OCI!$P$6)), IF(L410&lt;OCI!$P$6,"INCUMPLIDA","PROCESO"), "VERIFICAR FECHA")),"SIN VALOR AVANCE")</f>
        <v>PROCESO</v>
      </c>
    </row>
    <row r="411" spans="1:17" ht="345.75" x14ac:dyDescent="0.2">
      <c r="A411" s="894" t="s">
        <v>20</v>
      </c>
      <c r="B411" s="906" t="s">
        <v>16</v>
      </c>
      <c r="C411" s="1396"/>
      <c r="D411" s="1396"/>
      <c r="E411" s="1394"/>
      <c r="F411" s="1394"/>
      <c r="G411" s="923" t="s">
        <v>117</v>
      </c>
      <c r="H411" s="923" t="s">
        <v>118</v>
      </c>
      <c r="I411" s="949" t="s">
        <v>2268</v>
      </c>
      <c r="J411" s="896">
        <v>2</v>
      </c>
      <c r="K411" s="950">
        <v>45809</v>
      </c>
      <c r="L411" s="950">
        <v>46660</v>
      </c>
      <c r="M411" s="901">
        <f t="shared" si="14"/>
        <v>121.57142857142857</v>
      </c>
      <c r="N411" s="1037">
        <v>0</v>
      </c>
      <c r="O411" s="952" t="s">
        <v>2269</v>
      </c>
      <c r="P411" s="951">
        <v>0</v>
      </c>
      <c r="Q411" s="803" t="str">
        <f>IF(ISNUMBER(P411),IF(P411=100%,"CUMPLIDA",IF(AND(ISNUMBER(L411),ISNUMBER(OCI!$P$6)), IF(L411&lt;OCI!$P$6,"INCUMPLIDA","PROCESO"), "VERIFICAR FECHA")),"SIN VALOR AVANCE")</f>
        <v>PROCESO</v>
      </c>
    </row>
    <row r="412" spans="1:17" ht="165" customHeight="1" x14ac:dyDescent="0.2">
      <c r="A412" s="894" t="s">
        <v>20</v>
      </c>
      <c r="B412" s="906" t="s">
        <v>16</v>
      </c>
      <c r="C412" s="1396" t="s">
        <v>2270</v>
      </c>
      <c r="D412" s="1396" t="s">
        <v>2271</v>
      </c>
      <c r="E412" s="1394" t="s">
        <v>2272</v>
      </c>
      <c r="F412" s="1394" t="s">
        <v>2273</v>
      </c>
      <c r="G412" s="891" t="s">
        <v>2274</v>
      </c>
      <c r="H412" s="891" t="s">
        <v>2275</v>
      </c>
      <c r="I412" s="917" t="s">
        <v>2276</v>
      </c>
      <c r="J412" s="895">
        <v>13</v>
      </c>
      <c r="K412" s="918">
        <v>44835</v>
      </c>
      <c r="L412" s="918">
        <v>46022</v>
      </c>
      <c r="M412" s="901">
        <f t="shared" si="14"/>
        <v>169.57142857142858</v>
      </c>
      <c r="N412" s="1031">
        <v>3</v>
      </c>
      <c r="O412" s="893" t="s">
        <v>2277</v>
      </c>
      <c r="P412" s="902">
        <f t="shared" ref="P412:P423" si="15">N412/J412</f>
        <v>0.23076923076923078</v>
      </c>
      <c r="Q412" s="803" t="str">
        <f>IF(ISNUMBER(P412),IF(P412=100%,"CUMPLIDA",IF(AND(ISNUMBER(L412),ISNUMBER(OCI!$P$6)), IF(L412&lt;OCI!$P$6,"INCUMPLIDA","PROCESO"), "VERIFICAR FECHA")),"SIN VALOR AVANCE")</f>
        <v>PROCESO</v>
      </c>
    </row>
    <row r="413" spans="1:17" ht="120.75" x14ac:dyDescent="0.2">
      <c r="A413" s="894" t="s">
        <v>20</v>
      </c>
      <c r="B413" s="906" t="s">
        <v>16</v>
      </c>
      <c r="C413" s="1396"/>
      <c r="D413" s="1396"/>
      <c r="E413" s="1394"/>
      <c r="F413" s="1394"/>
      <c r="G413" s="891" t="s">
        <v>2278</v>
      </c>
      <c r="H413" s="891" t="s">
        <v>2279</v>
      </c>
      <c r="I413" s="917" t="s">
        <v>2280</v>
      </c>
      <c r="J413" s="895">
        <v>34</v>
      </c>
      <c r="K413" s="918">
        <v>44835</v>
      </c>
      <c r="L413" s="918">
        <v>46022</v>
      </c>
      <c r="M413" s="901">
        <f t="shared" si="14"/>
        <v>169.57142857142858</v>
      </c>
      <c r="N413" s="1031">
        <v>19.72</v>
      </c>
      <c r="O413" s="893" t="s">
        <v>2281</v>
      </c>
      <c r="P413" s="902">
        <f t="shared" si="15"/>
        <v>0.57999999999999996</v>
      </c>
      <c r="Q413" s="803" t="str">
        <f>IF(ISNUMBER(P413),IF(P413=100%,"CUMPLIDA",IF(AND(ISNUMBER(L413),ISNUMBER(OCI!$P$6)), IF(L413&lt;OCI!$P$6,"INCUMPLIDA","PROCESO"), "VERIFICAR FECHA")),"SIN VALOR AVANCE")</f>
        <v>PROCESO</v>
      </c>
    </row>
    <row r="414" spans="1:17" ht="225.75" customHeight="1" x14ac:dyDescent="0.2">
      <c r="A414" s="894" t="s">
        <v>20</v>
      </c>
      <c r="B414" s="906" t="s">
        <v>16</v>
      </c>
      <c r="C414" s="1396" t="s">
        <v>2077</v>
      </c>
      <c r="D414" s="1396" t="s">
        <v>2282</v>
      </c>
      <c r="E414" s="1395" t="s">
        <v>2283</v>
      </c>
      <c r="F414" s="1395" t="s">
        <v>2284</v>
      </c>
      <c r="G414" s="891" t="s">
        <v>2167</v>
      </c>
      <c r="H414" s="891" t="s">
        <v>2168</v>
      </c>
      <c r="I414" s="893" t="s">
        <v>2169</v>
      </c>
      <c r="J414" s="895">
        <v>1</v>
      </c>
      <c r="K414" s="918">
        <v>45323</v>
      </c>
      <c r="L414" s="918">
        <v>45747</v>
      </c>
      <c r="M414" s="901">
        <f t="shared" si="14"/>
        <v>60.571428571428569</v>
      </c>
      <c r="N414" s="1031">
        <v>0</v>
      </c>
      <c r="O414" s="893" t="s">
        <v>2285</v>
      </c>
      <c r="P414" s="902">
        <f t="shared" si="15"/>
        <v>0</v>
      </c>
      <c r="Q414" s="803" t="str">
        <f>IF(ISNUMBER(P414),IF(P414=100%,"CUMPLIDA",IF(AND(ISNUMBER(L414),ISNUMBER(OCI!$P$6)), IF(L414&lt;OCI!$P$6,"INCUMPLIDA","PROCESO"), "VERIFICAR FECHA")),"SIN VALOR AVANCE")</f>
        <v>PROCESO</v>
      </c>
    </row>
    <row r="415" spans="1:17" ht="135.75" x14ac:dyDescent="0.2">
      <c r="A415" s="894" t="s">
        <v>20</v>
      </c>
      <c r="B415" s="906" t="s">
        <v>16</v>
      </c>
      <c r="C415" s="1396"/>
      <c r="D415" s="1396"/>
      <c r="E415" s="1395"/>
      <c r="F415" s="1395"/>
      <c r="G415" s="891" t="s">
        <v>101</v>
      </c>
      <c r="H415" s="891" t="s">
        <v>101</v>
      </c>
      <c r="I415" s="893" t="s">
        <v>102</v>
      </c>
      <c r="J415" s="895">
        <v>1</v>
      </c>
      <c r="K415" s="918">
        <v>45323</v>
      </c>
      <c r="L415" s="918">
        <v>45747</v>
      </c>
      <c r="M415" s="901">
        <f t="shared" si="14"/>
        <v>60.571428571428569</v>
      </c>
      <c r="N415" s="1031">
        <v>0</v>
      </c>
      <c r="O415" s="893" t="s">
        <v>2286</v>
      </c>
      <c r="P415" s="902">
        <f t="shared" si="15"/>
        <v>0</v>
      </c>
      <c r="Q415" s="803" t="str">
        <f>IF(ISNUMBER(P415),IF(P415=100%,"CUMPLIDA",IF(AND(ISNUMBER(L415),ISNUMBER(OCI!$P$6)), IF(L415&lt;OCI!$P$6,"INCUMPLIDA","PROCESO"), "VERIFICAR FECHA")),"SIN VALOR AVANCE")</f>
        <v>PROCESO</v>
      </c>
    </row>
    <row r="416" spans="1:17" ht="84" customHeight="1" x14ac:dyDescent="0.2">
      <c r="A416" s="894" t="s">
        <v>20</v>
      </c>
      <c r="B416" s="906" t="s">
        <v>16</v>
      </c>
      <c r="C416" s="1396"/>
      <c r="D416" s="1396"/>
      <c r="E416" s="1395"/>
      <c r="F416" s="1395"/>
      <c r="G416" s="891" t="s">
        <v>237</v>
      </c>
      <c r="H416" s="891" t="s">
        <v>238</v>
      </c>
      <c r="I416" s="893" t="s">
        <v>239</v>
      </c>
      <c r="J416" s="895">
        <v>1</v>
      </c>
      <c r="K416" s="918">
        <v>45231</v>
      </c>
      <c r="L416" s="918">
        <v>45747</v>
      </c>
      <c r="M416" s="901">
        <f t="shared" si="14"/>
        <v>73.714285714285708</v>
      </c>
      <c r="N416" s="1031">
        <v>0</v>
      </c>
      <c r="O416" s="893" t="s">
        <v>2286</v>
      </c>
      <c r="P416" s="902">
        <f t="shared" si="15"/>
        <v>0</v>
      </c>
      <c r="Q416" s="803" t="str">
        <f>IF(ISNUMBER(P416),IF(P416=100%,"CUMPLIDA",IF(AND(ISNUMBER(L416),ISNUMBER(OCI!$P$6)), IF(L416&lt;OCI!$P$6,"INCUMPLIDA","PROCESO"), "VERIFICAR FECHA")),"SIN VALOR AVANCE")</f>
        <v>PROCESO</v>
      </c>
    </row>
    <row r="417" spans="1:17" ht="210.75" x14ac:dyDescent="0.2">
      <c r="A417" s="894" t="s">
        <v>20</v>
      </c>
      <c r="B417" s="906" t="s">
        <v>16</v>
      </c>
      <c r="C417" s="1396"/>
      <c r="D417" s="1396"/>
      <c r="E417" s="1395"/>
      <c r="F417" s="1395"/>
      <c r="G417" s="891" t="s">
        <v>104</v>
      </c>
      <c r="H417" s="891" t="s">
        <v>104</v>
      </c>
      <c r="I417" s="893" t="s">
        <v>2172</v>
      </c>
      <c r="J417" s="895">
        <v>1</v>
      </c>
      <c r="K417" s="918">
        <v>45323</v>
      </c>
      <c r="L417" s="918">
        <v>45747</v>
      </c>
      <c r="M417" s="901">
        <f t="shared" si="14"/>
        <v>60.571428571428569</v>
      </c>
      <c r="N417" s="1031">
        <v>0</v>
      </c>
      <c r="O417" s="893" t="s">
        <v>2287</v>
      </c>
      <c r="P417" s="902">
        <f t="shared" si="15"/>
        <v>0</v>
      </c>
      <c r="Q417" s="803" t="str">
        <f>IF(ISNUMBER(P417),IF(P417=100%,"CUMPLIDA",IF(AND(ISNUMBER(L417),ISNUMBER(OCI!$P$6)), IF(L417&lt;OCI!$P$6,"INCUMPLIDA","PROCESO"), "VERIFICAR FECHA")),"SIN VALOR AVANCE")</f>
        <v>PROCESO</v>
      </c>
    </row>
    <row r="418" spans="1:17" ht="90.75" x14ac:dyDescent="0.2">
      <c r="A418" s="894" t="s">
        <v>20</v>
      </c>
      <c r="B418" s="906" t="s">
        <v>16</v>
      </c>
      <c r="C418" s="1396"/>
      <c r="D418" s="1396"/>
      <c r="E418" s="1395"/>
      <c r="F418" s="1395"/>
      <c r="G418" s="891" t="s">
        <v>106</v>
      </c>
      <c r="H418" s="891" t="s">
        <v>106</v>
      </c>
      <c r="I418" s="893" t="s">
        <v>107</v>
      </c>
      <c r="J418" s="895">
        <v>1</v>
      </c>
      <c r="K418" s="918">
        <v>45231</v>
      </c>
      <c r="L418" s="918">
        <v>45747</v>
      </c>
      <c r="M418" s="901">
        <f t="shared" si="14"/>
        <v>73.714285714285708</v>
      </c>
      <c r="N418" s="1031">
        <v>0</v>
      </c>
      <c r="O418" s="893" t="s">
        <v>2288</v>
      </c>
      <c r="P418" s="902">
        <f t="shared" si="15"/>
        <v>0</v>
      </c>
      <c r="Q418" s="803" t="str">
        <f>IF(ISNUMBER(P418),IF(P418=100%,"CUMPLIDA",IF(AND(ISNUMBER(L418),ISNUMBER(OCI!$P$6)), IF(L418&lt;OCI!$P$6,"INCUMPLIDA","PROCESO"), "VERIFICAR FECHA")),"SIN VALOR AVANCE")</f>
        <v>PROCESO</v>
      </c>
    </row>
    <row r="419" spans="1:17" ht="255.75" x14ac:dyDescent="0.2">
      <c r="A419" s="894" t="s">
        <v>20</v>
      </c>
      <c r="B419" s="906" t="s">
        <v>16</v>
      </c>
      <c r="C419" s="1396"/>
      <c r="D419" s="1396"/>
      <c r="E419" s="1395"/>
      <c r="F419" s="1395"/>
      <c r="G419" s="891" t="s">
        <v>108</v>
      </c>
      <c r="H419" s="891" t="s">
        <v>108</v>
      </c>
      <c r="I419" s="893" t="s">
        <v>2289</v>
      </c>
      <c r="J419" s="895">
        <v>1</v>
      </c>
      <c r="K419" s="918">
        <v>45232</v>
      </c>
      <c r="L419" s="918">
        <v>45808</v>
      </c>
      <c r="M419" s="901">
        <f t="shared" si="14"/>
        <v>82.285714285714292</v>
      </c>
      <c r="N419" s="1031">
        <v>0</v>
      </c>
      <c r="O419" s="893" t="s">
        <v>2290</v>
      </c>
      <c r="P419" s="902">
        <f t="shared" si="15"/>
        <v>0</v>
      </c>
      <c r="Q419" s="803" t="str">
        <f>IF(ISNUMBER(P419),IF(P419=100%,"CUMPLIDA",IF(AND(ISNUMBER(L419),ISNUMBER(OCI!$P$6)), IF(L419&lt;OCI!$P$6,"INCUMPLIDA","PROCESO"), "VERIFICAR FECHA")),"SIN VALOR AVANCE")</f>
        <v>PROCESO</v>
      </c>
    </row>
    <row r="420" spans="1:17" ht="165" customHeight="1" x14ac:dyDescent="0.2">
      <c r="A420" s="894" t="s">
        <v>20</v>
      </c>
      <c r="B420" s="906" t="s">
        <v>16</v>
      </c>
      <c r="C420" s="1396"/>
      <c r="D420" s="1396"/>
      <c r="E420" s="1395"/>
      <c r="F420" s="1395"/>
      <c r="G420" s="891" t="s">
        <v>110</v>
      </c>
      <c r="H420" s="891" t="s">
        <v>111</v>
      </c>
      <c r="I420" s="893" t="s">
        <v>112</v>
      </c>
      <c r="J420" s="895">
        <v>7</v>
      </c>
      <c r="K420" s="918">
        <v>46024</v>
      </c>
      <c r="L420" s="918">
        <v>46660</v>
      </c>
      <c r="M420" s="901">
        <f t="shared" si="14"/>
        <v>90.857142857142861</v>
      </c>
      <c r="N420" s="1031">
        <v>0</v>
      </c>
      <c r="O420" s="893" t="s">
        <v>2288</v>
      </c>
      <c r="P420" s="902">
        <f t="shared" si="15"/>
        <v>0</v>
      </c>
      <c r="Q420" s="803" t="str">
        <f>IF(ISNUMBER(P420),IF(P420=100%,"CUMPLIDA",IF(AND(ISNUMBER(L420),ISNUMBER(OCI!$P$6)), IF(L420&lt;OCI!$P$6,"INCUMPLIDA","PROCESO"), "VERIFICAR FECHA")),"SIN VALOR AVANCE")</f>
        <v>PROCESO</v>
      </c>
    </row>
    <row r="421" spans="1:17" ht="195.75" x14ac:dyDescent="0.2">
      <c r="A421" s="894" t="s">
        <v>20</v>
      </c>
      <c r="B421" s="906" t="s">
        <v>16</v>
      </c>
      <c r="C421" s="1396"/>
      <c r="D421" s="1396"/>
      <c r="E421" s="1395"/>
      <c r="F421" s="1395"/>
      <c r="G421" s="891" t="s">
        <v>114</v>
      </c>
      <c r="H421" s="891" t="s">
        <v>115</v>
      </c>
      <c r="I421" s="893" t="s">
        <v>116</v>
      </c>
      <c r="J421" s="895">
        <v>1</v>
      </c>
      <c r="K421" s="918">
        <v>46024</v>
      </c>
      <c r="L421" s="918">
        <v>46660</v>
      </c>
      <c r="M421" s="901">
        <f t="shared" si="14"/>
        <v>90.857142857142861</v>
      </c>
      <c r="N421" s="1031">
        <v>0</v>
      </c>
      <c r="O421" s="893" t="s">
        <v>2291</v>
      </c>
      <c r="P421" s="902">
        <f t="shared" si="15"/>
        <v>0</v>
      </c>
      <c r="Q421" s="803" t="str">
        <f>IF(ISNUMBER(P421),IF(P421=100%,"CUMPLIDA",IF(AND(ISNUMBER(L421),ISNUMBER(OCI!$P$6)), IF(L421&lt;OCI!$P$6,"INCUMPLIDA","PROCESO"), "VERIFICAR FECHA")),"SIN VALOR AVANCE")</f>
        <v>PROCESO</v>
      </c>
    </row>
    <row r="422" spans="1:17" ht="195" customHeight="1" x14ac:dyDescent="0.2">
      <c r="A422" s="894" t="s">
        <v>20</v>
      </c>
      <c r="B422" s="906" t="s">
        <v>16</v>
      </c>
      <c r="C422" s="1396"/>
      <c r="D422" s="1396"/>
      <c r="E422" s="1395"/>
      <c r="F422" s="1395"/>
      <c r="G422" s="891" t="s">
        <v>117</v>
      </c>
      <c r="H422" s="891" t="s">
        <v>118</v>
      </c>
      <c r="I422" s="893" t="s">
        <v>119</v>
      </c>
      <c r="J422" s="895">
        <v>2</v>
      </c>
      <c r="K422" s="918">
        <v>46024</v>
      </c>
      <c r="L422" s="918">
        <v>46660</v>
      </c>
      <c r="M422" s="901">
        <f t="shared" si="14"/>
        <v>90.857142857142861</v>
      </c>
      <c r="N422" s="1031">
        <v>0</v>
      </c>
      <c r="O422" s="893" t="s">
        <v>2290</v>
      </c>
      <c r="P422" s="902">
        <f t="shared" si="15"/>
        <v>0</v>
      </c>
      <c r="Q422" s="803" t="str">
        <f>IF(ISNUMBER(P422),IF(P422=100%,"CUMPLIDA",IF(AND(ISNUMBER(L422),ISNUMBER(OCI!$P$6)), IF(L422&lt;OCI!$P$6,"INCUMPLIDA","PROCESO"), "VERIFICAR FECHA")),"SIN VALOR AVANCE")</f>
        <v>PROCESO</v>
      </c>
    </row>
    <row r="423" spans="1:17" ht="150" x14ac:dyDescent="0.2">
      <c r="A423" s="894" t="s">
        <v>20</v>
      </c>
      <c r="B423" s="906" t="s">
        <v>16</v>
      </c>
      <c r="C423" s="1396"/>
      <c r="D423" s="1396"/>
      <c r="E423" s="1395"/>
      <c r="F423" s="1395"/>
      <c r="G423" s="891" t="s">
        <v>2292</v>
      </c>
      <c r="H423" s="912" t="s">
        <v>2293</v>
      </c>
      <c r="I423" s="893" t="s">
        <v>2294</v>
      </c>
      <c r="J423" s="895">
        <v>1</v>
      </c>
      <c r="K423" s="918">
        <v>45505</v>
      </c>
      <c r="L423" s="918">
        <v>46203</v>
      </c>
      <c r="M423" s="901">
        <f t="shared" si="14"/>
        <v>99.714285714285708</v>
      </c>
      <c r="N423" s="1031">
        <v>0.217</v>
      </c>
      <c r="O423" s="893" t="s">
        <v>2286</v>
      </c>
      <c r="P423" s="902">
        <f t="shared" si="15"/>
        <v>0.217</v>
      </c>
      <c r="Q423" s="803" t="str">
        <f>IF(ISNUMBER(P423),IF(P423=100%,"CUMPLIDA",IF(AND(ISNUMBER(L423),ISNUMBER(OCI!$P$6)), IF(L423&lt;OCI!$P$6,"INCUMPLIDA","PROCESO"), "VERIFICAR FECHA")),"SIN VALOR AVANCE")</f>
        <v>PROCESO</v>
      </c>
    </row>
    <row r="424" spans="1:17" ht="409.5" x14ac:dyDescent="0.2">
      <c r="A424" s="898" t="s">
        <v>12</v>
      </c>
      <c r="B424" s="899" t="s">
        <v>16</v>
      </c>
      <c r="C424" s="906" t="s">
        <v>2295</v>
      </c>
      <c r="D424" s="906" t="s">
        <v>2296</v>
      </c>
      <c r="E424" s="900" t="s">
        <v>2297</v>
      </c>
      <c r="F424" s="900" t="s">
        <v>2298</v>
      </c>
      <c r="G424" s="907" t="s">
        <v>2299</v>
      </c>
      <c r="H424" s="891" t="s">
        <v>279</v>
      </c>
      <c r="I424" s="908" t="s">
        <v>2300</v>
      </c>
      <c r="J424" s="895">
        <v>1</v>
      </c>
      <c r="K424" s="918">
        <v>44743</v>
      </c>
      <c r="L424" s="918">
        <v>45838</v>
      </c>
      <c r="M424" s="901">
        <f>(L424-K424)/7</f>
        <v>156.42857142857142</v>
      </c>
      <c r="N424" s="1031">
        <v>0.7863</v>
      </c>
      <c r="O424" s="908" t="s">
        <v>2301</v>
      </c>
      <c r="P424" s="902">
        <f>(N424/J424)</f>
        <v>0.7863</v>
      </c>
      <c r="Q424" s="803" t="str">
        <f>IF(ISNUMBER(P424),IF(P424=100%,"CUMPLIDA",IF(AND(ISNUMBER(L424),ISNUMBER(OCI!$P$6)), IF(L424&lt;OCI!$P$6,"INCUMPLIDA","PROCESO"), "VERIFICAR FECHA")),"SIN VALOR AVANCE")</f>
        <v>PROCESO</v>
      </c>
    </row>
    <row r="425" spans="1:17" ht="409.5" x14ac:dyDescent="0.2">
      <c r="A425" s="898" t="s">
        <v>12</v>
      </c>
      <c r="B425" s="899" t="s">
        <v>16</v>
      </c>
      <c r="C425" s="1393" t="s">
        <v>2302</v>
      </c>
      <c r="D425" s="1393" t="s">
        <v>2303</v>
      </c>
      <c r="E425" s="1394" t="s">
        <v>2304</v>
      </c>
      <c r="F425" s="1394" t="s">
        <v>2305</v>
      </c>
      <c r="G425" s="900" t="s">
        <v>2306</v>
      </c>
      <c r="H425" s="891" t="s">
        <v>2307</v>
      </c>
      <c r="I425" s="283" t="s">
        <v>2307</v>
      </c>
      <c r="J425" s="895">
        <v>1</v>
      </c>
      <c r="K425" s="918">
        <v>44805</v>
      </c>
      <c r="L425" s="918">
        <v>45869</v>
      </c>
      <c r="M425" s="901">
        <f t="shared" ref="M425:M428" si="16">(L425-K425)/7</f>
        <v>152</v>
      </c>
      <c r="N425" s="1031">
        <v>0.8</v>
      </c>
      <c r="O425" s="283" t="s">
        <v>2308</v>
      </c>
      <c r="P425" s="902">
        <f t="shared" ref="P425:P488" si="17">N425/J425</f>
        <v>0.8</v>
      </c>
      <c r="Q425" s="803" t="str">
        <f>IF(ISNUMBER(P425),IF(P425=100%,"CUMPLIDA",IF(AND(ISNUMBER(L425),ISNUMBER(OCI!$P$6)), IF(L425&lt;OCI!$P$6,"INCUMPLIDA","PROCESO"), "VERIFICAR FECHA")),"SIN VALOR AVANCE")</f>
        <v>PROCESO</v>
      </c>
    </row>
    <row r="426" spans="1:17" ht="409.5" x14ac:dyDescent="0.2">
      <c r="A426" s="898" t="s">
        <v>12</v>
      </c>
      <c r="B426" s="899" t="s">
        <v>16</v>
      </c>
      <c r="C426" s="1393"/>
      <c r="D426" s="1393"/>
      <c r="E426" s="1394"/>
      <c r="F426" s="1394"/>
      <c r="G426" s="900" t="s">
        <v>2309</v>
      </c>
      <c r="H426" s="900" t="s">
        <v>2307</v>
      </c>
      <c r="I426" s="283" t="s">
        <v>2307</v>
      </c>
      <c r="J426" s="895">
        <v>1</v>
      </c>
      <c r="K426" s="918">
        <v>44805</v>
      </c>
      <c r="L426" s="918">
        <v>45869</v>
      </c>
      <c r="M426" s="901">
        <f t="shared" si="16"/>
        <v>152</v>
      </c>
      <c r="N426" s="1031">
        <v>0.71</v>
      </c>
      <c r="O426" s="283" t="s">
        <v>2310</v>
      </c>
      <c r="P426" s="902">
        <f t="shared" si="17"/>
        <v>0.71</v>
      </c>
      <c r="Q426" s="803" t="str">
        <f>IF(ISNUMBER(P426),IF(P426=100%,"CUMPLIDA",IF(AND(ISNUMBER(L426),ISNUMBER(OCI!$P$6)), IF(L426&lt;OCI!$P$6,"INCUMPLIDA","PROCESO"), "VERIFICAR FECHA")),"SIN VALOR AVANCE")</f>
        <v>PROCESO</v>
      </c>
    </row>
    <row r="427" spans="1:17" ht="75.75" x14ac:dyDescent="0.2">
      <c r="A427" s="898" t="s">
        <v>12</v>
      </c>
      <c r="B427" s="899" t="s">
        <v>16</v>
      </c>
      <c r="C427" s="1393"/>
      <c r="D427" s="1393"/>
      <c r="E427" s="1394"/>
      <c r="F427" s="1394"/>
      <c r="G427" s="900" t="s">
        <v>2311</v>
      </c>
      <c r="H427" s="900" t="s">
        <v>2312</v>
      </c>
      <c r="I427" s="283" t="s">
        <v>381</v>
      </c>
      <c r="J427" s="895">
        <v>1</v>
      </c>
      <c r="K427" s="918">
        <v>44805</v>
      </c>
      <c r="L427" s="918">
        <v>45169</v>
      </c>
      <c r="M427" s="901">
        <f t="shared" si="16"/>
        <v>52</v>
      </c>
      <c r="N427" s="1031">
        <v>1</v>
      </c>
      <c r="O427" s="283" t="s">
        <v>2313</v>
      </c>
      <c r="P427" s="902">
        <f t="shared" si="17"/>
        <v>1</v>
      </c>
      <c r="Q427" s="803" t="str">
        <f>IF(ISNUMBER(P427),IF(P427=100%,"CUMPLIDA",IF(AND(ISNUMBER(L427),ISNUMBER(OCI!$P$6)), IF(L427&lt;OCI!$P$6,"INCUMPLIDA","PROCESO"), "VERIFICAR FECHA")),"SIN VALOR AVANCE")</f>
        <v>CUMPLIDA</v>
      </c>
    </row>
    <row r="428" spans="1:17" ht="409.5" x14ac:dyDescent="0.2">
      <c r="A428" s="898" t="s">
        <v>12</v>
      </c>
      <c r="B428" s="899" t="s">
        <v>16</v>
      </c>
      <c r="C428" s="906" t="s">
        <v>2314</v>
      </c>
      <c r="D428" s="906" t="s">
        <v>2303</v>
      </c>
      <c r="E428" s="900" t="s">
        <v>2315</v>
      </c>
      <c r="F428" s="900" t="s">
        <v>2316</v>
      </c>
      <c r="G428" s="907" t="s">
        <v>2317</v>
      </c>
      <c r="H428" s="900" t="s">
        <v>2318</v>
      </c>
      <c r="I428" s="283" t="s">
        <v>2318</v>
      </c>
      <c r="J428" s="895">
        <v>1</v>
      </c>
      <c r="K428" s="918">
        <v>44805</v>
      </c>
      <c r="L428" s="918">
        <v>45077</v>
      </c>
      <c r="M428" s="901">
        <f t="shared" si="16"/>
        <v>38.857142857142854</v>
      </c>
      <c r="N428" s="1031">
        <v>1</v>
      </c>
      <c r="O428" s="283" t="s">
        <v>2319</v>
      </c>
      <c r="P428" s="902">
        <f t="shared" si="17"/>
        <v>1</v>
      </c>
      <c r="Q428" s="803" t="str">
        <f>IF(ISNUMBER(P428),IF(P428=100%,"CUMPLIDA",IF(AND(ISNUMBER(L428),ISNUMBER(OCI!$P$6)), IF(L428&lt;OCI!$P$6,"INCUMPLIDA","PROCESO"), "VERIFICAR FECHA")),"SIN VALOR AVANCE")</f>
        <v>CUMPLIDA</v>
      </c>
    </row>
    <row r="429" spans="1:17" ht="135" customHeight="1" x14ac:dyDescent="0.2">
      <c r="A429" s="898" t="s">
        <v>12</v>
      </c>
      <c r="B429" s="899" t="s">
        <v>16</v>
      </c>
      <c r="C429" s="1393" t="s">
        <v>2320</v>
      </c>
      <c r="D429" s="1393" t="s">
        <v>2321</v>
      </c>
      <c r="E429" s="1394" t="s">
        <v>2322</v>
      </c>
      <c r="F429" s="1394" t="s">
        <v>2323</v>
      </c>
      <c r="G429" s="907" t="s">
        <v>2324</v>
      </c>
      <c r="H429" s="907" t="s">
        <v>2325</v>
      </c>
      <c r="I429" s="908" t="s">
        <v>381</v>
      </c>
      <c r="J429" s="895">
        <v>3</v>
      </c>
      <c r="K429" s="918">
        <v>44805</v>
      </c>
      <c r="L429" s="918">
        <v>45565</v>
      </c>
      <c r="M429" s="901">
        <f>(L429-K429)/7</f>
        <v>108.57142857142857</v>
      </c>
      <c r="N429" s="1031">
        <v>3</v>
      </c>
      <c r="O429" s="283" t="s">
        <v>2326</v>
      </c>
      <c r="P429" s="902">
        <f t="shared" si="17"/>
        <v>1</v>
      </c>
      <c r="Q429" s="803" t="str">
        <f>IF(ISNUMBER(P429),IF(P429=100%,"CUMPLIDA",IF(AND(ISNUMBER(L429),ISNUMBER(OCI!$P$6)), IF(L429&lt;OCI!$P$6,"INCUMPLIDA","PROCESO"), "VERIFICAR FECHA")),"SIN VALOR AVANCE")</f>
        <v>CUMPLIDA</v>
      </c>
    </row>
    <row r="430" spans="1:17" ht="90.75" x14ac:dyDescent="0.2">
      <c r="A430" s="898" t="s">
        <v>12</v>
      </c>
      <c r="B430" s="899" t="s">
        <v>16</v>
      </c>
      <c r="C430" s="1393"/>
      <c r="D430" s="1393"/>
      <c r="E430" s="1394"/>
      <c r="F430" s="1394"/>
      <c r="G430" s="900" t="s">
        <v>2327</v>
      </c>
      <c r="H430" s="900" t="s">
        <v>2328</v>
      </c>
      <c r="I430" s="283" t="s">
        <v>2329</v>
      </c>
      <c r="J430" s="902">
        <v>1</v>
      </c>
      <c r="K430" s="918">
        <v>44805</v>
      </c>
      <c r="L430" s="918">
        <v>45169</v>
      </c>
      <c r="M430" s="901">
        <f t="shared" ref="M430:M493" si="18">(L430-K430)/7</f>
        <v>52</v>
      </c>
      <c r="N430" s="1033">
        <v>1</v>
      </c>
      <c r="O430" s="283" t="s">
        <v>2330</v>
      </c>
      <c r="P430" s="902">
        <f t="shared" si="17"/>
        <v>1</v>
      </c>
      <c r="Q430" s="803" t="str">
        <f>IF(ISNUMBER(P430),IF(P430=100%,"CUMPLIDA",IF(AND(ISNUMBER(L430),ISNUMBER(OCI!$P$6)), IF(L430&lt;OCI!$P$6,"INCUMPLIDA","PROCESO"), "VERIFICAR FECHA")),"SIN VALOR AVANCE")</f>
        <v>CUMPLIDA</v>
      </c>
    </row>
    <row r="431" spans="1:17" ht="90.75" x14ac:dyDescent="0.2">
      <c r="A431" s="898" t="s">
        <v>12</v>
      </c>
      <c r="B431" s="899" t="s">
        <v>16</v>
      </c>
      <c r="C431" s="1393"/>
      <c r="D431" s="1393"/>
      <c r="E431" s="1394"/>
      <c r="F431" s="1394"/>
      <c r="G431" s="900" t="s">
        <v>2331</v>
      </c>
      <c r="H431" s="900" t="s">
        <v>2332</v>
      </c>
      <c r="I431" s="283" t="s">
        <v>2333</v>
      </c>
      <c r="J431" s="895">
        <v>1</v>
      </c>
      <c r="K431" s="918">
        <v>44805</v>
      </c>
      <c r="L431" s="918">
        <v>45016</v>
      </c>
      <c r="M431" s="901">
        <f t="shared" si="18"/>
        <v>30.142857142857142</v>
      </c>
      <c r="N431" s="1031">
        <v>1</v>
      </c>
      <c r="O431" s="283" t="s">
        <v>2330</v>
      </c>
      <c r="P431" s="902">
        <f t="shared" si="17"/>
        <v>1</v>
      </c>
      <c r="Q431" s="803" t="str">
        <f>IF(ISNUMBER(P431),IF(P431=100%,"CUMPLIDA",IF(AND(ISNUMBER(L431),ISNUMBER(OCI!$P$6)), IF(L431&lt;OCI!$P$6,"INCUMPLIDA","PROCESO"), "VERIFICAR FECHA")),"SIN VALOR AVANCE")</f>
        <v>CUMPLIDA</v>
      </c>
    </row>
    <row r="432" spans="1:17" ht="135.75" x14ac:dyDescent="0.2">
      <c r="A432" s="898" t="s">
        <v>12</v>
      </c>
      <c r="B432" s="899" t="s">
        <v>16</v>
      </c>
      <c r="C432" s="1393"/>
      <c r="D432" s="1393"/>
      <c r="E432" s="1394"/>
      <c r="F432" s="1394"/>
      <c r="G432" s="900" t="s">
        <v>2334</v>
      </c>
      <c r="H432" s="900" t="s">
        <v>2335</v>
      </c>
      <c r="I432" s="283" t="s">
        <v>2336</v>
      </c>
      <c r="J432" s="902">
        <v>1</v>
      </c>
      <c r="K432" s="918">
        <v>45019</v>
      </c>
      <c r="L432" s="918">
        <v>45170</v>
      </c>
      <c r="M432" s="901">
        <f t="shared" si="18"/>
        <v>21.571428571428573</v>
      </c>
      <c r="N432" s="1033">
        <v>1</v>
      </c>
      <c r="O432" s="283" t="s">
        <v>2337</v>
      </c>
      <c r="P432" s="902">
        <f t="shared" si="17"/>
        <v>1</v>
      </c>
      <c r="Q432" s="803" t="str">
        <f>IF(ISNUMBER(P432),IF(P432=100%,"CUMPLIDA",IF(AND(ISNUMBER(L432),ISNUMBER(OCI!$P$6)), IF(L432&lt;OCI!$P$6,"INCUMPLIDA","PROCESO"), "VERIFICAR FECHA")),"SIN VALOR AVANCE")</f>
        <v>CUMPLIDA</v>
      </c>
    </row>
    <row r="433" spans="1:17" ht="210" x14ac:dyDescent="0.2">
      <c r="A433" s="898" t="s">
        <v>12</v>
      </c>
      <c r="B433" s="899" t="s">
        <v>16</v>
      </c>
      <c r="C433" s="1393"/>
      <c r="D433" s="1393"/>
      <c r="E433" s="1394"/>
      <c r="F433" s="1394"/>
      <c r="G433" s="900" t="s">
        <v>2338</v>
      </c>
      <c r="H433" s="900" t="s">
        <v>2339</v>
      </c>
      <c r="I433" s="283" t="s">
        <v>2340</v>
      </c>
      <c r="J433" s="902">
        <v>1</v>
      </c>
      <c r="K433" s="918">
        <v>45019</v>
      </c>
      <c r="L433" s="918">
        <v>45170</v>
      </c>
      <c r="M433" s="901">
        <f t="shared" si="18"/>
        <v>21.571428571428573</v>
      </c>
      <c r="N433" s="1033">
        <v>1</v>
      </c>
      <c r="O433" s="283" t="s">
        <v>2337</v>
      </c>
      <c r="P433" s="902">
        <f t="shared" si="17"/>
        <v>1</v>
      </c>
      <c r="Q433" s="803" t="str">
        <f>IF(ISNUMBER(P433),IF(P433=100%,"CUMPLIDA",IF(AND(ISNUMBER(L433),ISNUMBER(OCI!$P$6)), IF(L433&lt;OCI!$P$6,"INCUMPLIDA","PROCESO"), "VERIFICAR FECHA")),"SIN VALOR AVANCE")</f>
        <v>CUMPLIDA</v>
      </c>
    </row>
    <row r="434" spans="1:17" ht="120.75" x14ac:dyDescent="0.2">
      <c r="A434" s="898" t="s">
        <v>12</v>
      </c>
      <c r="B434" s="899" t="s">
        <v>16</v>
      </c>
      <c r="C434" s="1393"/>
      <c r="D434" s="1393"/>
      <c r="E434" s="1394"/>
      <c r="F434" s="1394"/>
      <c r="G434" s="900" t="s">
        <v>2341</v>
      </c>
      <c r="H434" s="900" t="s">
        <v>2342</v>
      </c>
      <c r="I434" s="283" t="s">
        <v>2318</v>
      </c>
      <c r="J434" s="902">
        <v>1</v>
      </c>
      <c r="K434" s="918">
        <v>44805</v>
      </c>
      <c r="L434" s="918">
        <v>45170</v>
      </c>
      <c r="M434" s="901">
        <f t="shared" si="18"/>
        <v>52.142857142857146</v>
      </c>
      <c r="N434" s="1033">
        <v>1</v>
      </c>
      <c r="O434" s="283" t="s">
        <v>2343</v>
      </c>
      <c r="P434" s="902">
        <f t="shared" si="17"/>
        <v>1</v>
      </c>
      <c r="Q434" s="803" t="str">
        <f>IF(ISNUMBER(P434),IF(P434=100%,"CUMPLIDA",IF(AND(ISNUMBER(L434),ISNUMBER(OCI!$P$6)), IF(L434&lt;OCI!$P$6,"INCUMPLIDA","PROCESO"), "VERIFICAR FECHA")),"SIN VALOR AVANCE")</f>
        <v>CUMPLIDA</v>
      </c>
    </row>
    <row r="435" spans="1:17" ht="165.75" customHeight="1" x14ac:dyDescent="0.2">
      <c r="A435" s="898" t="s">
        <v>12</v>
      </c>
      <c r="B435" s="899" t="s">
        <v>16</v>
      </c>
      <c r="C435" s="1393" t="s">
        <v>2344</v>
      </c>
      <c r="D435" s="1393" t="s">
        <v>2345</v>
      </c>
      <c r="E435" s="1395" t="s">
        <v>2346</v>
      </c>
      <c r="F435" s="1395" t="s">
        <v>2347</v>
      </c>
      <c r="G435" s="900" t="s">
        <v>2348</v>
      </c>
      <c r="H435" s="900" t="s">
        <v>2348</v>
      </c>
      <c r="I435" s="283" t="s">
        <v>2349</v>
      </c>
      <c r="J435" s="895">
        <v>2</v>
      </c>
      <c r="K435" s="918">
        <v>45139</v>
      </c>
      <c r="L435" s="918">
        <v>45200</v>
      </c>
      <c r="M435" s="901">
        <f t="shared" si="18"/>
        <v>8.7142857142857135</v>
      </c>
      <c r="N435" s="1031">
        <v>2</v>
      </c>
      <c r="O435" s="893" t="s">
        <v>2350</v>
      </c>
      <c r="P435" s="902">
        <f t="shared" si="17"/>
        <v>1</v>
      </c>
      <c r="Q435" s="803" t="str">
        <f>IF(ISNUMBER(P435),IF(P435=100%,"CUMPLIDA",IF(AND(ISNUMBER(L435),ISNUMBER(OCI!$P$6)), IF(L435&lt;OCI!$P$6,"INCUMPLIDA","PROCESO"), "VERIFICAR FECHA")),"SIN VALOR AVANCE")</f>
        <v>CUMPLIDA</v>
      </c>
    </row>
    <row r="436" spans="1:17" ht="285.75" x14ac:dyDescent="0.2">
      <c r="A436" s="898" t="s">
        <v>12</v>
      </c>
      <c r="B436" s="899" t="s">
        <v>16</v>
      </c>
      <c r="C436" s="1393"/>
      <c r="D436" s="1393"/>
      <c r="E436" s="1395"/>
      <c r="F436" s="1395"/>
      <c r="G436" s="900" t="s">
        <v>2351</v>
      </c>
      <c r="H436" s="900" t="s">
        <v>2351</v>
      </c>
      <c r="I436" s="283" t="s">
        <v>2352</v>
      </c>
      <c r="J436" s="895">
        <v>3</v>
      </c>
      <c r="K436" s="918">
        <v>45139</v>
      </c>
      <c r="L436" s="918">
        <v>45351</v>
      </c>
      <c r="M436" s="901">
        <f t="shared" si="18"/>
        <v>30.285714285714285</v>
      </c>
      <c r="N436" s="1031">
        <v>3</v>
      </c>
      <c r="O436" s="893" t="s">
        <v>2353</v>
      </c>
      <c r="P436" s="902">
        <f t="shared" si="17"/>
        <v>1</v>
      </c>
      <c r="Q436" s="803" t="str">
        <f>IF(ISNUMBER(P436),IF(P436=100%,"CUMPLIDA",IF(AND(ISNUMBER(L436),ISNUMBER(OCI!$P$6)), IF(L436&lt;OCI!$P$6,"INCUMPLIDA","PROCESO"), "VERIFICAR FECHA")),"SIN VALOR AVANCE")</f>
        <v>CUMPLIDA</v>
      </c>
    </row>
    <row r="437" spans="1:17" ht="315" x14ac:dyDescent="0.2">
      <c r="A437" s="898" t="s">
        <v>12</v>
      </c>
      <c r="B437" s="899" t="s">
        <v>16</v>
      </c>
      <c r="C437" s="1393"/>
      <c r="D437" s="1393"/>
      <c r="E437" s="1395"/>
      <c r="F437" s="1395"/>
      <c r="G437" s="900" t="s">
        <v>2354</v>
      </c>
      <c r="H437" s="900" t="s">
        <v>2354</v>
      </c>
      <c r="I437" s="283" t="s">
        <v>2355</v>
      </c>
      <c r="J437" s="895">
        <v>2</v>
      </c>
      <c r="K437" s="918">
        <v>45139</v>
      </c>
      <c r="L437" s="918">
        <v>45200</v>
      </c>
      <c r="M437" s="901">
        <f t="shared" si="18"/>
        <v>8.7142857142857135</v>
      </c>
      <c r="N437" s="1031">
        <v>2</v>
      </c>
      <c r="O437" s="893" t="s">
        <v>2356</v>
      </c>
      <c r="P437" s="902">
        <f t="shared" si="17"/>
        <v>1</v>
      </c>
      <c r="Q437" s="803" t="str">
        <f>IF(ISNUMBER(P437),IF(P437=100%,"CUMPLIDA",IF(AND(ISNUMBER(L437),ISNUMBER(OCI!$P$6)), IF(L437&lt;OCI!$P$6,"INCUMPLIDA","PROCESO"), "VERIFICAR FECHA")),"SIN VALOR AVANCE")</f>
        <v>CUMPLIDA</v>
      </c>
    </row>
    <row r="438" spans="1:17" ht="255.75" x14ac:dyDescent="0.2">
      <c r="A438" s="898" t="s">
        <v>12</v>
      </c>
      <c r="B438" s="899" t="s">
        <v>16</v>
      </c>
      <c r="C438" s="1393"/>
      <c r="D438" s="1393"/>
      <c r="E438" s="1395"/>
      <c r="F438" s="1395"/>
      <c r="G438" s="900" t="s">
        <v>2357</v>
      </c>
      <c r="H438" s="900" t="s">
        <v>2357</v>
      </c>
      <c r="I438" s="283" t="s">
        <v>2352</v>
      </c>
      <c r="J438" s="895">
        <v>5</v>
      </c>
      <c r="K438" s="918">
        <v>45139</v>
      </c>
      <c r="L438" s="918">
        <v>45322</v>
      </c>
      <c r="M438" s="901">
        <f t="shared" si="18"/>
        <v>26.142857142857142</v>
      </c>
      <c r="N438" s="1031">
        <v>5</v>
      </c>
      <c r="O438" s="893" t="s">
        <v>2358</v>
      </c>
      <c r="P438" s="902">
        <f t="shared" si="17"/>
        <v>1</v>
      </c>
      <c r="Q438" s="803" t="str">
        <f>IF(ISNUMBER(P438),IF(P438=100%,"CUMPLIDA",IF(AND(ISNUMBER(L438),ISNUMBER(OCI!$P$6)), IF(L438&lt;OCI!$P$6,"INCUMPLIDA","PROCESO"), "VERIFICAR FECHA")),"SIN VALOR AVANCE")</f>
        <v>CUMPLIDA</v>
      </c>
    </row>
    <row r="439" spans="1:17" ht="150.75" x14ac:dyDescent="0.2">
      <c r="A439" s="898" t="s">
        <v>12</v>
      </c>
      <c r="B439" s="899" t="s">
        <v>16</v>
      </c>
      <c r="C439" s="1393"/>
      <c r="D439" s="1393"/>
      <c r="E439" s="1395"/>
      <c r="F439" s="1395"/>
      <c r="G439" s="900" t="s">
        <v>2359</v>
      </c>
      <c r="H439" s="900" t="s">
        <v>2359</v>
      </c>
      <c r="I439" s="283" t="s">
        <v>2360</v>
      </c>
      <c r="J439" s="895">
        <v>1</v>
      </c>
      <c r="K439" s="918">
        <v>45139</v>
      </c>
      <c r="L439" s="918">
        <v>45291</v>
      </c>
      <c r="M439" s="901">
        <f t="shared" si="18"/>
        <v>21.714285714285715</v>
      </c>
      <c r="N439" s="1031">
        <v>1</v>
      </c>
      <c r="O439" s="893" t="s">
        <v>2361</v>
      </c>
      <c r="P439" s="902">
        <f t="shared" si="17"/>
        <v>1</v>
      </c>
      <c r="Q439" s="803" t="str">
        <f>IF(ISNUMBER(P439),IF(P439=100%,"CUMPLIDA",IF(AND(ISNUMBER(L439),ISNUMBER(OCI!$P$6)), IF(L439&lt;OCI!$P$6,"INCUMPLIDA","PROCESO"), "VERIFICAR FECHA")),"SIN VALOR AVANCE")</f>
        <v>CUMPLIDA</v>
      </c>
    </row>
    <row r="440" spans="1:17" ht="165" x14ac:dyDescent="0.2">
      <c r="A440" s="898" t="s">
        <v>12</v>
      </c>
      <c r="B440" s="899" t="s">
        <v>16</v>
      </c>
      <c r="C440" s="1393"/>
      <c r="D440" s="1393"/>
      <c r="E440" s="1395"/>
      <c r="F440" s="1395"/>
      <c r="G440" s="900" t="s">
        <v>2362</v>
      </c>
      <c r="H440" s="900" t="s">
        <v>2362</v>
      </c>
      <c r="I440" s="283" t="s">
        <v>2363</v>
      </c>
      <c r="J440" s="895">
        <v>1</v>
      </c>
      <c r="K440" s="918">
        <v>45139</v>
      </c>
      <c r="L440" s="918">
        <v>45290</v>
      </c>
      <c r="M440" s="901">
        <f t="shared" si="18"/>
        <v>21.571428571428573</v>
      </c>
      <c r="N440" s="1031">
        <v>1</v>
      </c>
      <c r="O440" s="893" t="s">
        <v>2361</v>
      </c>
      <c r="P440" s="902">
        <f t="shared" si="17"/>
        <v>1</v>
      </c>
      <c r="Q440" s="803" t="str">
        <f>IF(ISNUMBER(P440),IF(P440=100%,"CUMPLIDA",IF(AND(ISNUMBER(L440),ISNUMBER(OCI!$P$6)), IF(L440&lt;OCI!$P$6,"INCUMPLIDA","PROCESO"), "VERIFICAR FECHA")),"SIN VALOR AVANCE")</f>
        <v>CUMPLIDA</v>
      </c>
    </row>
    <row r="441" spans="1:17" ht="210" x14ac:dyDescent="0.2">
      <c r="A441" s="898" t="s">
        <v>12</v>
      </c>
      <c r="B441" s="899" t="s">
        <v>16</v>
      </c>
      <c r="C441" s="1393"/>
      <c r="D441" s="1393"/>
      <c r="E441" s="1395"/>
      <c r="F441" s="1395"/>
      <c r="G441" s="900" t="s">
        <v>2364</v>
      </c>
      <c r="H441" s="900" t="s">
        <v>2364</v>
      </c>
      <c r="I441" s="283" t="s">
        <v>2365</v>
      </c>
      <c r="J441" s="895">
        <v>1</v>
      </c>
      <c r="K441" s="918">
        <v>45139</v>
      </c>
      <c r="L441" s="918">
        <v>45230</v>
      </c>
      <c r="M441" s="901">
        <f t="shared" si="18"/>
        <v>13</v>
      </c>
      <c r="N441" s="1031">
        <v>1</v>
      </c>
      <c r="O441" s="893" t="s">
        <v>2361</v>
      </c>
      <c r="P441" s="902">
        <f t="shared" si="17"/>
        <v>1</v>
      </c>
      <c r="Q441" s="803" t="str">
        <f>IF(ISNUMBER(P441),IF(P441=100%,"CUMPLIDA",IF(AND(ISNUMBER(L441),ISNUMBER(OCI!$P$6)), IF(L441&lt;OCI!$P$6,"INCUMPLIDA","PROCESO"), "VERIFICAR FECHA")),"SIN VALOR AVANCE")</f>
        <v>CUMPLIDA</v>
      </c>
    </row>
    <row r="442" spans="1:17" ht="150.75" x14ac:dyDescent="0.2">
      <c r="A442" s="898" t="s">
        <v>12</v>
      </c>
      <c r="B442" s="899" t="s">
        <v>16</v>
      </c>
      <c r="C442" s="1393"/>
      <c r="D442" s="1393"/>
      <c r="E442" s="1395"/>
      <c r="F442" s="1395"/>
      <c r="G442" s="900" t="s">
        <v>2366</v>
      </c>
      <c r="H442" s="900" t="s">
        <v>2366</v>
      </c>
      <c r="I442" s="283" t="s">
        <v>2367</v>
      </c>
      <c r="J442" s="895">
        <v>1</v>
      </c>
      <c r="K442" s="918">
        <v>45139</v>
      </c>
      <c r="L442" s="918">
        <v>45689</v>
      </c>
      <c r="M442" s="901">
        <f t="shared" si="18"/>
        <v>78.571428571428569</v>
      </c>
      <c r="N442" s="1031">
        <v>0.98</v>
      </c>
      <c r="O442" s="893" t="s">
        <v>2361</v>
      </c>
      <c r="P442" s="902">
        <f t="shared" si="17"/>
        <v>0.98</v>
      </c>
      <c r="Q442" s="803" t="str">
        <f>IF(ISNUMBER(P442),IF(P442=100%,"CUMPLIDA",IF(AND(ISNUMBER(L442),ISNUMBER(OCI!$P$6)), IF(L442&lt;OCI!$P$6,"INCUMPLIDA","PROCESO"), "VERIFICAR FECHA")),"SIN VALOR AVANCE")</f>
        <v>PROCESO</v>
      </c>
    </row>
    <row r="443" spans="1:17" ht="120" customHeight="1" x14ac:dyDescent="0.2">
      <c r="A443" s="898" t="s">
        <v>12</v>
      </c>
      <c r="B443" s="899" t="s">
        <v>16</v>
      </c>
      <c r="C443" s="1393" t="s">
        <v>2368</v>
      </c>
      <c r="D443" s="1393" t="s">
        <v>2345</v>
      </c>
      <c r="E443" s="1395" t="s">
        <v>2369</v>
      </c>
      <c r="F443" s="1395" t="s">
        <v>2370</v>
      </c>
      <c r="G443" s="900" t="s">
        <v>2359</v>
      </c>
      <c r="H443" s="900" t="s">
        <v>2359</v>
      </c>
      <c r="I443" s="283" t="s">
        <v>2360</v>
      </c>
      <c r="J443" s="895">
        <v>1</v>
      </c>
      <c r="K443" s="904">
        <v>45139</v>
      </c>
      <c r="L443" s="918">
        <v>45291</v>
      </c>
      <c r="M443" s="901">
        <f t="shared" si="18"/>
        <v>21.714285714285715</v>
      </c>
      <c r="N443" s="1031">
        <v>1</v>
      </c>
      <c r="O443" s="283" t="s">
        <v>2361</v>
      </c>
      <c r="P443" s="902">
        <f t="shared" si="17"/>
        <v>1</v>
      </c>
      <c r="Q443" s="803" t="str">
        <f>IF(ISNUMBER(P443),IF(P443=100%,"CUMPLIDA",IF(AND(ISNUMBER(L443),ISNUMBER(OCI!$P$6)), IF(L443&lt;OCI!$P$6,"INCUMPLIDA","PROCESO"), "VERIFICAR FECHA")),"SIN VALOR AVANCE")</f>
        <v>CUMPLIDA</v>
      </c>
    </row>
    <row r="444" spans="1:17" ht="165" x14ac:dyDescent="0.2">
      <c r="A444" s="898" t="s">
        <v>12</v>
      </c>
      <c r="B444" s="899" t="s">
        <v>16</v>
      </c>
      <c r="C444" s="1393"/>
      <c r="D444" s="1393"/>
      <c r="E444" s="1395"/>
      <c r="F444" s="1395"/>
      <c r="G444" s="900" t="s">
        <v>2362</v>
      </c>
      <c r="H444" s="900" t="s">
        <v>2362</v>
      </c>
      <c r="I444" s="283" t="s">
        <v>2363</v>
      </c>
      <c r="J444" s="895">
        <v>1</v>
      </c>
      <c r="K444" s="904">
        <v>45139</v>
      </c>
      <c r="L444" s="918">
        <v>45290</v>
      </c>
      <c r="M444" s="901">
        <f t="shared" si="18"/>
        <v>21.571428571428573</v>
      </c>
      <c r="N444" s="1031">
        <v>1</v>
      </c>
      <c r="O444" s="283" t="s">
        <v>2361</v>
      </c>
      <c r="P444" s="902">
        <f t="shared" si="17"/>
        <v>1</v>
      </c>
      <c r="Q444" s="803" t="str">
        <f>IF(ISNUMBER(P444),IF(P444=100%,"CUMPLIDA",IF(AND(ISNUMBER(L444),ISNUMBER(OCI!$P$6)), IF(L444&lt;OCI!$P$6,"INCUMPLIDA","PROCESO"), "VERIFICAR FECHA")),"SIN VALOR AVANCE")</f>
        <v>CUMPLIDA</v>
      </c>
    </row>
    <row r="445" spans="1:17" ht="165.75" x14ac:dyDescent="0.2">
      <c r="A445" s="898" t="s">
        <v>12</v>
      </c>
      <c r="B445" s="899" t="s">
        <v>16</v>
      </c>
      <c r="C445" s="1393"/>
      <c r="D445" s="1393"/>
      <c r="E445" s="1395"/>
      <c r="F445" s="1395"/>
      <c r="G445" s="900" t="s">
        <v>2371</v>
      </c>
      <c r="H445" s="900" t="s">
        <v>2371</v>
      </c>
      <c r="I445" s="283" t="s">
        <v>2372</v>
      </c>
      <c r="J445" s="895">
        <v>1</v>
      </c>
      <c r="K445" s="904">
        <v>45139</v>
      </c>
      <c r="L445" s="918">
        <v>45168</v>
      </c>
      <c r="M445" s="901">
        <f t="shared" si="18"/>
        <v>4.1428571428571432</v>
      </c>
      <c r="N445" s="1031">
        <v>1</v>
      </c>
      <c r="O445" s="283" t="s">
        <v>2373</v>
      </c>
      <c r="P445" s="902">
        <f t="shared" si="17"/>
        <v>1</v>
      </c>
      <c r="Q445" s="803" t="str">
        <f>IF(ISNUMBER(P445),IF(P445=100%,"CUMPLIDA",IF(AND(ISNUMBER(L445),ISNUMBER(OCI!$P$6)), IF(L445&lt;OCI!$P$6,"INCUMPLIDA","PROCESO"), "VERIFICAR FECHA")),"SIN VALOR AVANCE")</f>
        <v>CUMPLIDA</v>
      </c>
    </row>
    <row r="446" spans="1:17" ht="165.75" x14ac:dyDescent="0.2">
      <c r="A446" s="898" t="s">
        <v>12</v>
      </c>
      <c r="B446" s="899" t="s">
        <v>16</v>
      </c>
      <c r="C446" s="1393"/>
      <c r="D446" s="1393"/>
      <c r="E446" s="1395"/>
      <c r="F446" s="1395"/>
      <c r="G446" s="900" t="s">
        <v>2374</v>
      </c>
      <c r="H446" s="900" t="s">
        <v>2374</v>
      </c>
      <c r="I446" s="283" t="s">
        <v>2375</v>
      </c>
      <c r="J446" s="895">
        <v>2</v>
      </c>
      <c r="K446" s="904">
        <v>45154</v>
      </c>
      <c r="L446" s="918">
        <v>45168</v>
      </c>
      <c r="M446" s="901">
        <f t="shared" si="18"/>
        <v>2</v>
      </c>
      <c r="N446" s="1031">
        <v>2</v>
      </c>
      <c r="O446" s="283" t="s">
        <v>2376</v>
      </c>
      <c r="P446" s="902">
        <f t="shared" si="17"/>
        <v>1</v>
      </c>
      <c r="Q446" s="803" t="str">
        <f>IF(ISNUMBER(P446),IF(P446=100%,"CUMPLIDA",IF(AND(ISNUMBER(L446),ISNUMBER(OCI!$P$6)), IF(L446&lt;OCI!$P$6,"INCUMPLIDA","PROCESO"), "VERIFICAR FECHA")),"SIN VALOR AVANCE")</f>
        <v>CUMPLIDA</v>
      </c>
    </row>
    <row r="447" spans="1:17" ht="240" x14ac:dyDescent="0.2">
      <c r="A447" s="898" t="s">
        <v>12</v>
      </c>
      <c r="B447" s="899" t="s">
        <v>16</v>
      </c>
      <c r="C447" s="1393"/>
      <c r="D447" s="1393"/>
      <c r="E447" s="1395"/>
      <c r="F447" s="1395"/>
      <c r="G447" s="900" t="s">
        <v>2377</v>
      </c>
      <c r="H447" s="900" t="s">
        <v>2377</v>
      </c>
      <c r="I447" s="283" t="s">
        <v>258</v>
      </c>
      <c r="J447" s="895">
        <v>6</v>
      </c>
      <c r="K447" s="904">
        <v>45170</v>
      </c>
      <c r="L447" s="918">
        <v>45536</v>
      </c>
      <c r="M447" s="901">
        <f t="shared" si="18"/>
        <v>52.285714285714285</v>
      </c>
      <c r="N447" s="1031">
        <v>6</v>
      </c>
      <c r="O447" s="283" t="s">
        <v>2376</v>
      </c>
      <c r="P447" s="902">
        <f t="shared" si="17"/>
        <v>1</v>
      </c>
      <c r="Q447" s="803" t="str">
        <f>IF(ISNUMBER(P447),IF(P447=100%,"CUMPLIDA",IF(AND(ISNUMBER(L447),ISNUMBER(OCI!$P$6)), IF(L447&lt;OCI!$P$6,"INCUMPLIDA","PROCESO"), "VERIFICAR FECHA")),"SIN VALOR AVANCE")</f>
        <v>CUMPLIDA</v>
      </c>
    </row>
    <row r="448" spans="1:17" ht="300.75" customHeight="1" x14ac:dyDescent="0.2">
      <c r="A448" s="898" t="s">
        <v>12</v>
      </c>
      <c r="B448" s="899" t="s">
        <v>16</v>
      </c>
      <c r="C448" s="1393" t="s">
        <v>2378</v>
      </c>
      <c r="D448" s="1393" t="s">
        <v>2345</v>
      </c>
      <c r="E448" s="1395" t="s">
        <v>2379</v>
      </c>
      <c r="F448" s="1395" t="s">
        <v>2380</v>
      </c>
      <c r="G448" s="900" t="s">
        <v>2381</v>
      </c>
      <c r="H448" s="900" t="s">
        <v>2381</v>
      </c>
      <c r="I448" s="283" t="s">
        <v>2382</v>
      </c>
      <c r="J448" s="895">
        <v>2</v>
      </c>
      <c r="K448" s="904">
        <v>45179</v>
      </c>
      <c r="L448" s="918">
        <v>45361</v>
      </c>
      <c r="M448" s="901">
        <f t="shared" si="18"/>
        <v>26</v>
      </c>
      <c r="N448" s="1031">
        <v>2</v>
      </c>
      <c r="O448" s="283" t="s">
        <v>2383</v>
      </c>
      <c r="P448" s="902">
        <f t="shared" si="17"/>
        <v>1</v>
      </c>
      <c r="Q448" s="803" t="str">
        <f>IF(ISNUMBER(P448),IF(P448=100%,"CUMPLIDA",IF(AND(ISNUMBER(L448),ISNUMBER(OCI!$P$6)), IF(L448&lt;OCI!$P$6,"INCUMPLIDA","PROCESO"), "VERIFICAR FECHA")),"SIN VALOR AVANCE")</f>
        <v>CUMPLIDA</v>
      </c>
    </row>
    <row r="449" spans="1:17" ht="285.75" x14ac:dyDescent="0.2">
      <c r="A449" s="898" t="s">
        <v>12</v>
      </c>
      <c r="B449" s="899" t="s">
        <v>16</v>
      </c>
      <c r="C449" s="1393"/>
      <c r="D449" s="1393"/>
      <c r="E449" s="1395"/>
      <c r="F449" s="1395"/>
      <c r="G449" s="900" t="s">
        <v>2384</v>
      </c>
      <c r="H449" s="900" t="s">
        <v>2384</v>
      </c>
      <c r="I449" s="283" t="s">
        <v>2385</v>
      </c>
      <c r="J449" s="895">
        <v>12</v>
      </c>
      <c r="K449" s="904">
        <v>45170</v>
      </c>
      <c r="L449" s="918">
        <v>45382</v>
      </c>
      <c r="M449" s="901">
        <f t="shared" si="18"/>
        <v>30.285714285714285</v>
      </c>
      <c r="N449" s="1031">
        <v>12</v>
      </c>
      <c r="O449" s="283" t="s">
        <v>2386</v>
      </c>
      <c r="P449" s="902">
        <f t="shared" si="17"/>
        <v>1</v>
      </c>
      <c r="Q449" s="803" t="str">
        <f>IF(ISNUMBER(P449),IF(P449=100%,"CUMPLIDA",IF(AND(ISNUMBER(L449),ISNUMBER(OCI!$P$6)), IF(L449&lt;OCI!$P$6,"INCUMPLIDA","PROCESO"), "VERIFICAR FECHA")),"SIN VALOR AVANCE")</f>
        <v>CUMPLIDA</v>
      </c>
    </row>
    <row r="450" spans="1:17" ht="180.75" x14ac:dyDescent="0.2">
      <c r="A450" s="898" t="s">
        <v>12</v>
      </c>
      <c r="B450" s="899" t="s">
        <v>16</v>
      </c>
      <c r="C450" s="1393"/>
      <c r="D450" s="1393"/>
      <c r="E450" s="1395"/>
      <c r="F450" s="1395"/>
      <c r="G450" s="900" t="s">
        <v>2387</v>
      </c>
      <c r="H450" s="900" t="s">
        <v>2387</v>
      </c>
      <c r="I450" s="283" t="s">
        <v>2388</v>
      </c>
      <c r="J450" s="895">
        <v>1</v>
      </c>
      <c r="K450" s="904">
        <v>45139</v>
      </c>
      <c r="L450" s="918">
        <v>45351</v>
      </c>
      <c r="M450" s="901">
        <f t="shared" si="18"/>
        <v>30.285714285714285</v>
      </c>
      <c r="N450" s="1031">
        <v>1</v>
      </c>
      <c r="O450" s="283" t="s">
        <v>2389</v>
      </c>
      <c r="P450" s="902">
        <f t="shared" si="17"/>
        <v>1</v>
      </c>
      <c r="Q450" s="803" t="str">
        <f>IF(ISNUMBER(P450),IF(P450=100%,"CUMPLIDA",IF(AND(ISNUMBER(L450),ISNUMBER(OCI!$P$6)), IF(L450&lt;OCI!$P$6,"INCUMPLIDA","PROCESO"), "VERIFICAR FECHA")),"SIN VALOR AVANCE")</f>
        <v>CUMPLIDA</v>
      </c>
    </row>
    <row r="451" spans="1:17" ht="165.75" x14ac:dyDescent="0.2">
      <c r="A451" s="898" t="s">
        <v>12</v>
      </c>
      <c r="B451" s="899" t="s">
        <v>16</v>
      </c>
      <c r="C451" s="1393"/>
      <c r="D451" s="1393"/>
      <c r="E451" s="1395"/>
      <c r="F451" s="1395"/>
      <c r="G451" s="900" t="s">
        <v>2390</v>
      </c>
      <c r="H451" s="900" t="s">
        <v>2390</v>
      </c>
      <c r="I451" s="283" t="s">
        <v>2388</v>
      </c>
      <c r="J451" s="895">
        <v>1</v>
      </c>
      <c r="K451" s="904">
        <v>45139</v>
      </c>
      <c r="L451" s="918">
        <v>45351</v>
      </c>
      <c r="M451" s="901">
        <f t="shared" si="18"/>
        <v>30.285714285714285</v>
      </c>
      <c r="N451" s="1031">
        <v>1</v>
      </c>
      <c r="O451" s="283" t="s">
        <v>2391</v>
      </c>
      <c r="P451" s="902">
        <f t="shared" si="17"/>
        <v>1</v>
      </c>
      <c r="Q451" s="803" t="str">
        <f>IF(ISNUMBER(P451),IF(P451=100%,"CUMPLIDA",IF(AND(ISNUMBER(L451),ISNUMBER(OCI!$P$6)), IF(L451&lt;OCI!$P$6,"INCUMPLIDA","PROCESO"), "VERIFICAR FECHA")),"SIN VALOR AVANCE")</f>
        <v>CUMPLIDA</v>
      </c>
    </row>
    <row r="452" spans="1:17" ht="165.75" x14ac:dyDescent="0.2">
      <c r="A452" s="898" t="s">
        <v>12</v>
      </c>
      <c r="B452" s="899" t="s">
        <v>16</v>
      </c>
      <c r="C452" s="1393"/>
      <c r="D452" s="1393"/>
      <c r="E452" s="1395"/>
      <c r="F452" s="1395"/>
      <c r="G452" s="900" t="s">
        <v>2392</v>
      </c>
      <c r="H452" s="900" t="s">
        <v>2392</v>
      </c>
      <c r="I452" s="283" t="s">
        <v>2393</v>
      </c>
      <c r="J452" s="895">
        <v>6</v>
      </c>
      <c r="K452" s="904">
        <v>45139</v>
      </c>
      <c r="L452" s="918">
        <v>45351</v>
      </c>
      <c r="M452" s="901">
        <f t="shared" si="18"/>
        <v>30.285714285714285</v>
      </c>
      <c r="N452" s="1031">
        <v>6</v>
      </c>
      <c r="O452" s="283" t="s">
        <v>2391</v>
      </c>
      <c r="P452" s="902">
        <f t="shared" si="17"/>
        <v>1</v>
      </c>
      <c r="Q452" s="803" t="str">
        <f>IF(ISNUMBER(P452),IF(P452=100%,"CUMPLIDA",IF(AND(ISNUMBER(L452),ISNUMBER(OCI!$P$6)), IF(L452&lt;OCI!$P$6,"INCUMPLIDA","PROCESO"), "VERIFICAR FECHA")),"SIN VALOR AVANCE")</f>
        <v>CUMPLIDA</v>
      </c>
    </row>
    <row r="453" spans="1:17" ht="165.75" x14ac:dyDescent="0.2">
      <c r="A453" s="898" t="s">
        <v>12</v>
      </c>
      <c r="B453" s="899" t="s">
        <v>16</v>
      </c>
      <c r="C453" s="1393"/>
      <c r="D453" s="1393"/>
      <c r="E453" s="1395"/>
      <c r="F453" s="1395"/>
      <c r="G453" s="900" t="s">
        <v>2394</v>
      </c>
      <c r="H453" s="900" t="s">
        <v>2394</v>
      </c>
      <c r="I453" s="283" t="s">
        <v>2395</v>
      </c>
      <c r="J453" s="895">
        <v>1</v>
      </c>
      <c r="K453" s="904">
        <v>45170</v>
      </c>
      <c r="L453" s="918">
        <v>45382</v>
      </c>
      <c r="M453" s="901">
        <f t="shared" si="18"/>
        <v>30.285714285714285</v>
      </c>
      <c r="N453" s="1031">
        <v>1</v>
      </c>
      <c r="O453" s="283" t="s">
        <v>2396</v>
      </c>
      <c r="P453" s="902">
        <f t="shared" si="17"/>
        <v>1</v>
      </c>
      <c r="Q453" s="803" t="str">
        <f>IF(ISNUMBER(P453),IF(P453=100%,"CUMPLIDA",IF(AND(ISNUMBER(L453),ISNUMBER(OCI!$P$6)), IF(L453&lt;OCI!$P$6,"INCUMPLIDA","PROCESO"), "VERIFICAR FECHA")),"SIN VALOR AVANCE")</f>
        <v>CUMPLIDA</v>
      </c>
    </row>
    <row r="454" spans="1:17" ht="285.75" x14ac:dyDescent="0.2">
      <c r="A454" s="898" t="s">
        <v>12</v>
      </c>
      <c r="B454" s="899" t="s">
        <v>16</v>
      </c>
      <c r="C454" s="1393"/>
      <c r="D454" s="1393"/>
      <c r="E454" s="1395"/>
      <c r="F454" s="1395"/>
      <c r="G454" s="900" t="s">
        <v>2397</v>
      </c>
      <c r="H454" s="900" t="s">
        <v>2397</v>
      </c>
      <c r="I454" s="283" t="s">
        <v>2398</v>
      </c>
      <c r="J454" s="895">
        <v>6</v>
      </c>
      <c r="K454" s="904">
        <v>45170</v>
      </c>
      <c r="L454" s="918">
        <v>45382</v>
      </c>
      <c r="M454" s="901">
        <f t="shared" si="18"/>
        <v>30.285714285714285</v>
      </c>
      <c r="N454" s="1031">
        <v>6</v>
      </c>
      <c r="O454" s="283" t="s">
        <v>2399</v>
      </c>
      <c r="P454" s="902">
        <f t="shared" si="17"/>
        <v>1</v>
      </c>
      <c r="Q454" s="803" t="str">
        <f>IF(ISNUMBER(P454),IF(P454=100%,"CUMPLIDA",IF(AND(ISNUMBER(L454),ISNUMBER(OCI!$P$6)), IF(L454&lt;OCI!$P$6,"INCUMPLIDA","PROCESO"), "VERIFICAR FECHA")),"SIN VALOR AVANCE")</f>
        <v>CUMPLIDA</v>
      </c>
    </row>
    <row r="455" spans="1:17" ht="150.75" x14ac:dyDescent="0.2">
      <c r="A455" s="898" t="s">
        <v>12</v>
      </c>
      <c r="B455" s="899" t="s">
        <v>16</v>
      </c>
      <c r="C455" s="1393"/>
      <c r="D455" s="1393"/>
      <c r="E455" s="1395"/>
      <c r="F455" s="1395"/>
      <c r="G455" s="900" t="s">
        <v>2400</v>
      </c>
      <c r="H455" s="900" t="s">
        <v>2400</v>
      </c>
      <c r="I455" s="283" t="s">
        <v>2367</v>
      </c>
      <c r="J455" s="895">
        <v>1</v>
      </c>
      <c r="K455" s="904">
        <v>45139</v>
      </c>
      <c r="L455" s="918">
        <v>45689</v>
      </c>
      <c r="M455" s="901">
        <f t="shared" si="18"/>
        <v>78.571428571428569</v>
      </c>
      <c r="N455" s="1031">
        <v>0.98</v>
      </c>
      <c r="O455" s="283" t="s">
        <v>2401</v>
      </c>
      <c r="P455" s="902">
        <f t="shared" si="17"/>
        <v>0.98</v>
      </c>
      <c r="Q455" s="803" t="str">
        <f>IF(ISNUMBER(P455),IF(P455=100%,"CUMPLIDA",IF(AND(ISNUMBER(L455),ISNUMBER(OCI!$P$6)), IF(L455&lt;OCI!$P$6,"INCUMPLIDA","PROCESO"), "VERIFICAR FECHA")),"SIN VALOR AVANCE")</f>
        <v>PROCESO</v>
      </c>
    </row>
    <row r="456" spans="1:17" ht="240" customHeight="1" x14ac:dyDescent="0.2">
      <c r="A456" s="898" t="s">
        <v>12</v>
      </c>
      <c r="B456" s="899" t="s">
        <v>16</v>
      </c>
      <c r="C456" s="1393" t="s">
        <v>2402</v>
      </c>
      <c r="D456" s="1393" t="s">
        <v>2403</v>
      </c>
      <c r="E456" s="1394" t="s">
        <v>2404</v>
      </c>
      <c r="F456" s="1394" t="s">
        <v>2405</v>
      </c>
      <c r="G456" s="1394" t="s">
        <v>2406</v>
      </c>
      <c r="H456" s="922" t="s">
        <v>2407</v>
      </c>
      <c r="I456" s="283" t="s">
        <v>2408</v>
      </c>
      <c r="J456" s="895">
        <v>4</v>
      </c>
      <c r="K456" s="904">
        <v>45323</v>
      </c>
      <c r="L456" s="918">
        <v>45869</v>
      </c>
      <c r="M456" s="901">
        <f t="shared" si="18"/>
        <v>78</v>
      </c>
      <c r="N456" s="1031">
        <v>4</v>
      </c>
      <c r="O456" s="283" t="s">
        <v>2409</v>
      </c>
      <c r="P456" s="902">
        <f t="shared" si="17"/>
        <v>1</v>
      </c>
      <c r="Q456" s="803" t="str">
        <f>IF(ISNUMBER(P456),IF(P456=100%,"CUMPLIDA",IF(AND(ISNUMBER(L456),ISNUMBER(OCI!$P$6)), IF(L456&lt;OCI!$P$6,"INCUMPLIDA","PROCESO"), "VERIFICAR FECHA")),"SIN VALOR AVANCE")</f>
        <v>CUMPLIDA</v>
      </c>
    </row>
    <row r="457" spans="1:17" ht="150.75" x14ac:dyDescent="0.2">
      <c r="A457" s="898" t="s">
        <v>12</v>
      </c>
      <c r="B457" s="899" t="s">
        <v>16</v>
      </c>
      <c r="C457" s="1393"/>
      <c r="D457" s="1393"/>
      <c r="E457" s="1394"/>
      <c r="F457" s="1394"/>
      <c r="G457" s="1394"/>
      <c r="H457" s="900" t="s">
        <v>2410</v>
      </c>
      <c r="I457" s="283" t="s">
        <v>2411</v>
      </c>
      <c r="J457" s="895">
        <v>4</v>
      </c>
      <c r="K457" s="904">
        <v>45323</v>
      </c>
      <c r="L457" s="918">
        <v>45777</v>
      </c>
      <c r="M457" s="901">
        <f t="shared" si="18"/>
        <v>64.857142857142861</v>
      </c>
      <c r="N457" s="1031">
        <v>3</v>
      </c>
      <c r="O457" s="283" t="s">
        <v>2409</v>
      </c>
      <c r="P457" s="902">
        <f t="shared" si="17"/>
        <v>0.75</v>
      </c>
      <c r="Q457" s="803" t="str">
        <f>IF(ISNUMBER(P457),IF(P457=100%,"CUMPLIDA",IF(AND(ISNUMBER(L457),ISNUMBER(OCI!$P$6)), IF(L457&lt;OCI!$P$6,"INCUMPLIDA","PROCESO"), "VERIFICAR FECHA")),"SIN VALOR AVANCE")</f>
        <v>PROCESO</v>
      </c>
    </row>
    <row r="458" spans="1:17" ht="409.5" x14ac:dyDescent="0.2">
      <c r="A458" s="898" t="s">
        <v>12</v>
      </c>
      <c r="B458" s="899" t="s">
        <v>16</v>
      </c>
      <c r="C458" s="899" t="s">
        <v>2412</v>
      </c>
      <c r="D458" s="899" t="s">
        <v>2403</v>
      </c>
      <c r="E458" s="927" t="s">
        <v>2413</v>
      </c>
      <c r="F458" s="900" t="s">
        <v>2414</v>
      </c>
      <c r="G458" s="900" t="s">
        <v>2415</v>
      </c>
      <c r="H458" s="900" t="s">
        <v>2416</v>
      </c>
      <c r="I458" s="283" t="s">
        <v>2417</v>
      </c>
      <c r="J458" s="895">
        <v>1</v>
      </c>
      <c r="K458" s="904">
        <v>45323</v>
      </c>
      <c r="L458" s="918">
        <v>45777</v>
      </c>
      <c r="M458" s="901">
        <f t="shared" si="18"/>
        <v>64.857142857142861</v>
      </c>
      <c r="N458" s="1031">
        <v>0</v>
      </c>
      <c r="O458" s="283" t="s">
        <v>2409</v>
      </c>
      <c r="P458" s="902">
        <f t="shared" si="17"/>
        <v>0</v>
      </c>
      <c r="Q458" s="803" t="str">
        <f>IF(ISNUMBER(P458),IF(P458=100%,"CUMPLIDA",IF(AND(ISNUMBER(L458),ISNUMBER(OCI!$P$6)), IF(L458&lt;OCI!$P$6,"INCUMPLIDA","PROCESO"), "VERIFICAR FECHA")),"SIN VALOR AVANCE")</f>
        <v>PROCESO</v>
      </c>
    </row>
    <row r="459" spans="1:17" ht="409.5" x14ac:dyDescent="0.2">
      <c r="A459" s="898" t="s">
        <v>12</v>
      </c>
      <c r="B459" s="899" t="s">
        <v>16</v>
      </c>
      <c r="C459" s="899" t="s">
        <v>2418</v>
      </c>
      <c r="D459" s="899" t="s">
        <v>2403</v>
      </c>
      <c r="E459" s="900" t="s">
        <v>2419</v>
      </c>
      <c r="F459" s="900" t="s">
        <v>2420</v>
      </c>
      <c r="G459" s="900" t="s">
        <v>2421</v>
      </c>
      <c r="H459" s="900" t="s">
        <v>2422</v>
      </c>
      <c r="I459" s="283" t="s">
        <v>2408</v>
      </c>
      <c r="J459" s="895">
        <v>4</v>
      </c>
      <c r="K459" s="904">
        <v>45352</v>
      </c>
      <c r="L459" s="918">
        <v>45869</v>
      </c>
      <c r="M459" s="901">
        <f t="shared" si="18"/>
        <v>73.857142857142861</v>
      </c>
      <c r="N459" s="1031">
        <v>2</v>
      </c>
      <c r="O459" s="283" t="s">
        <v>2409</v>
      </c>
      <c r="P459" s="902">
        <f t="shared" si="17"/>
        <v>0.5</v>
      </c>
      <c r="Q459" s="803" t="str">
        <f>IF(ISNUMBER(P459),IF(P459=100%,"CUMPLIDA",IF(AND(ISNUMBER(L459),ISNUMBER(OCI!$P$6)), IF(L459&lt;OCI!$P$6,"INCUMPLIDA","PROCESO"), "VERIFICAR FECHA")),"SIN VALOR AVANCE")</f>
        <v>PROCESO</v>
      </c>
    </row>
    <row r="460" spans="1:17" ht="240" customHeight="1" x14ac:dyDescent="0.2">
      <c r="A460" s="898" t="s">
        <v>12</v>
      </c>
      <c r="B460" s="899" t="s">
        <v>16</v>
      </c>
      <c r="C460" s="1396" t="s">
        <v>2423</v>
      </c>
      <c r="D460" s="1396" t="s">
        <v>2403</v>
      </c>
      <c r="E460" s="1394" t="s">
        <v>2424</v>
      </c>
      <c r="F460" s="1394" t="s">
        <v>2425</v>
      </c>
      <c r="G460" s="1394" t="s">
        <v>2426</v>
      </c>
      <c r="H460" s="900" t="s">
        <v>2427</v>
      </c>
      <c r="I460" s="283" t="s">
        <v>2408</v>
      </c>
      <c r="J460" s="895">
        <v>4</v>
      </c>
      <c r="K460" s="904">
        <v>45352</v>
      </c>
      <c r="L460" s="918">
        <v>45869</v>
      </c>
      <c r="M460" s="901">
        <f t="shared" si="18"/>
        <v>73.857142857142861</v>
      </c>
      <c r="N460" s="1031">
        <v>2</v>
      </c>
      <c r="O460" s="283" t="s">
        <v>2409</v>
      </c>
      <c r="P460" s="902">
        <f t="shared" si="17"/>
        <v>0.5</v>
      </c>
      <c r="Q460" s="803" t="str">
        <f>IF(ISNUMBER(P460),IF(P460=100%,"CUMPLIDA",IF(AND(ISNUMBER(L460),ISNUMBER(OCI!$P$6)), IF(L460&lt;OCI!$P$6,"INCUMPLIDA","PROCESO"), "VERIFICAR FECHA")),"SIN VALOR AVANCE")</f>
        <v>PROCESO</v>
      </c>
    </row>
    <row r="461" spans="1:17" ht="165" x14ac:dyDescent="0.2">
      <c r="A461" s="898" t="s">
        <v>12</v>
      </c>
      <c r="B461" s="899" t="s">
        <v>16</v>
      </c>
      <c r="C461" s="1396"/>
      <c r="D461" s="1396"/>
      <c r="E461" s="1394"/>
      <c r="F461" s="1394"/>
      <c r="G461" s="1394"/>
      <c r="H461" s="900" t="s">
        <v>2428</v>
      </c>
      <c r="I461" s="283" t="s">
        <v>2429</v>
      </c>
      <c r="J461" s="895">
        <v>550</v>
      </c>
      <c r="K461" s="904">
        <v>45352</v>
      </c>
      <c r="L461" s="918">
        <v>45657</v>
      </c>
      <c r="M461" s="901">
        <f>(L461-K461)/7</f>
        <v>43.571428571428569</v>
      </c>
      <c r="N461" s="1031">
        <v>550</v>
      </c>
      <c r="O461" s="283" t="s">
        <v>2409</v>
      </c>
      <c r="P461" s="902">
        <f t="shared" si="17"/>
        <v>1</v>
      </c>
      <c r="Q461" s="803" t="str">
        <f>IF(ISNUMBER(P461),IF(P461=100%,"CUMPLIDA",IF(AND(ISNUMBER(L461),ISNUMBER(OCI!$P$6)), IF(L461&lt;OCI!$P$6,"INCUMPLIDA","PROCESO"), "VERIFICAR FECHA")),"SIN VALOR AVANCE")</f>
        <v>CUMPLIDA</v>
      </c>
    </row>
    <row r="462" spans="1:17" ht="409.5" x14ac:dyDescent="0.2">
      <c r="A462" s="898" t="s">
        <v>12</v>
      </c>
      <c r="B462" s="899" t="s">
        <v>16</v>
      </c>
      <c r="C462" s="899" t="s">
        <v>2430</v>
      </c>
      <c r="D462" s="899" t="s">
        <v>2403</v>
      </c>
      <c r="E462" s="900" t="s">
        <v>2431</v>
      </c>
      <c r="F462" s="900" t="s">
        <v>2432</v>
      </c>
      <c r="G462" s="900" t="s">
        <v>2433</v>
      </c>
      <c r="H462" s="900" t="s">
        <v>2434</v>
      </c>
      <c r="I462" s="283" t="s">
        <v>2408</v>
      </c>
      <c r="J462" s="895">
        <v>4</v>
      </c>
      <c r="K462" s="904">
        <v>45352</v>
      </c>
      <c r="L462" s="918">
        <v>45869</v>
      </c>
      <c r="M462" s="901">
        <f t="shared" ref="M462" si="19">(L462-K462)/7</f>
        <v>73.857142857142861</v>
      </c>
      <c r="N462" s="1031">
        <v>2</v>
      </c>
      <c r="O462" s="283" t="s">
        <v>2409</v>
      </c>
      <c r="P462" s="902">
        <f t="shared" si="17"/>
        <v>0.5</v>
      </c>
      <c r="Q462" s="803" t="str">
        <f>IF(ISNUMBER(P462),IF(P462=100%,"CUMPLIDA",IF(AND(ISNUMBER(L462),ISNUMBER(OCI!$P$6)), IF(L462&lt;OCI!$P$6,"INCUMPLIDA","PROCESO"), "VERIFICAR FECHA")),"SIN VALOR AVANCE")</f>
        <v>PROCESO</v>
      </c>
    </row>
    <row r="463" spans="1:17" ht="105.75" customHeight="1" x14ac:dyDescent="0.2">
      <c r="A463" s="898" t="s">
        <v>12</v>
      </c>
      <c r="B463" s="899" t="s">
        <v>16</v>
      </c>
      <c r="C463" s="1396" t="s">
        <v>2435</v>
      </c>
      <c r="D463" s="1396" t="s">
        <v>2403</v>
      </c>
      <c r="E463" s="1394" t="s">
        <v>2436</v>
      </c>
      <c r="F463" s="1394" t="s">
        <v>2437</v>
      </c>
      <c r="G463" s="1394" t="s">
        <v>2438</v>
      </c>
      <c r="H463" s="900" t="s">
        <v>2439</v>
      </c>
      <c r="I463" s="283" t="s">
        <v>2440</v>
      </c>
      <c r="J463" s="895">
        <v>1</v>
      </c>
      <c r="K463" s="904">
        <v>45286</v>
      </c>
      <c r="L463" s="918">
        <v>45350</v>
      </c>
      <c r="M463" s="901">
        <f t="shared" si="18"/>
        <v>9.1428571428571423</v>
      </c>
      <c r="N463" s="1031">
        <v>1</v>
      </c>
      <c r="O463" s="283" t="s">
        <v>2441</v>
      </c>
      <c r="P463" s="902">
        <f t="shared" si="17"/>
        <v>1</v>
      </c>
      <c r="Q463" s="803" t="str">
        <f>IF(ISNUMBER(P463),IF(P463=100%,"CUMPLIDA",IF(AND(ISNUMBER(L463),ISNUMBER(OCI!$P$6)), IF(L463&lt;OCI!$P$6,"INCUMPLIDA","PROCESO"), "VERIFICAR FECHA")),"SIN VALOR AVANCE")</f>
        <v>CUMPLIDA</v>
      </c>
    </row>
    <row r="464" spans="1:17" ht="165" x14ac:dyDescent="0.2">
      <c r="A464" s="898" t="s">
        <v>12</v>
      </c>
      <c r="B464" s="899" t="s">
        <v>16</v>
      </c>
      <c r="C464" s="1396"/>
      <c r="D464" s="1396"/>
      <c r="E464" s="1394"/>
      <c r="F464" s="1394"/>
      <c r="G464" s="1394"/>
      <c r="H464" s="900" t="s">
        <v>2442</v>
      </c>
      <c r="I464" s="283" t="s">
        <v>2443</v>
      </c>
      <c r="J464" s="895">
        <v>1</v>
      </c>
      <c r="K464" s="904">
        <v>45286</v>
      </c>
      <c r="L464" s="918">
        <v>45656</v>
      </c>
      <c r="M464" s="901">
        <f t="shared" si="18"/>
        <v>52.857142857142854</v>
      </c>
      <c r="N464" s="1031">
        <v>1</v>
      </c>
      <c r="O464" s="283" t="s">
        <v>2444</v>
      </c>
      <c r="P464" s="902">
        <f t="shared" si="17"/>
        <v>1</v>
      </c>
      <c r="Q464" s="803" t="str">
        <f>IF(ISNUMBER(P464),IF(P464=100%,"CUMPLIDA",IF(AND(ISNUMBER(L464),ISNUMBER(OCI!$P$6)), IF(L464&lt;OCI!$P$6,"INCUMPLIDA","PROCESO"), "VERIFICAR FECHA")),"SIN VALOR AVANCE")</f>
        <v>CUMPLIDA</v>
      </c>
    </row>
    <row r="465" spans="1:17" ht="409.5" x14ac:dyDescent="0.2">
      <c r="A465" s="898" t="s">
        <v>12</v>
      </c>
      <c r="B465" s="899" t="s">
        <v>16</v>
      </c>
      <c r="C465" s="926" t="s">
        <v>2445</v>
      </c>
      <c r="D465" s="926" t="s">
        <v>2403</v>
      </c>
      <c r="E465" s="1038" t="s">
        <v>2446</v>
      </c>
      <c r="F465" s="900" t="s">
        <v>2447</v>
      </c>
      <c r="G465" s="900" t="s">
        <v>2448</v>
      </c>
      <c r="H465" s="900" t="s">
        <v>2449</v>
      </c>
      <c r="I465" s="283" t="s">
        <v>1557</v>
      </c>
      <c r="J465" s="895">
        <v>1</v>
      </c>
      <c r="K465" s="904">
        <v>45352</v>
      </c>
      <c r="L465" s="918">
        <v>45777</v>
      </c>
      <c r="M465" s="901">
        <f t="shared" si="18"/>
        <v>60.714285714285715</v>
      </c>
      <c r="N465" s="1031">
        <v>1</v>
      </c>
      <c r="O465" s="283" t="s">
        <v>2409</v>
      </c>
      <c r="P465" s="902">
        <f t="shared" si="17"/>
        <v>1</v>
      </c>
      <c r="Q465" s="803" t="str">
        <f>IF(ISNUMBER(P465),IF(P465=100%,"CUMPLIDA",IF(AND(ISNUMBER(L465),ISNUMBER(OCI!$P$6)), IF(L465&lt;OCI!$P$6,"INCUMPLIDA","PROCESO"), "VERIFICAR FECHA")),"SIN VALOR AVANCE")</f>
        <v>CUMPLIDA</v>
      </c>
    </row>
    <row r="466" spans="1:17" ht="90" customHeight="1" x14ac:dyDescent="0.2">
      <c r="A466" s="898" t="s">
        <v>12</v>
      </c>
      <c r="B466" s="899" t="s">
        <v>16</v>
      </c>
      <c r="C466" s="1393" t="s">
        <v>2450</v>
      </c>
      <c r="D466" s="1393" t="s">
        <v>2321</v>
      </c>
      <c r="E466" s="1394" t="s">
        <v>2451</v>
      </c>
      <c r="F466" s="1394" t="s">
        <v>2452</v>
      </c>
      <c r="G466" s="900" t="s">
        <v>2453</v>
      </c>
      <c r="H466" s="900" t="s">
        <v>1065</v>
      </c>
      <c r="I466" s="283" t="s">
        <v>2454</v>
      </c>
      <c r="J466" s="895">
        <v>1</v>
      </c>
      <c r="K466" s="904">
        <v>45444</v>
      </c>
      <c r="L466" s="918">
        <v>45626</v>
      </c>
      <c r="M466" s="901">
        <f t="shared" si="18"/>
        <v>26</v>
      </c>
      <c r="N466" s="1031">
        <v>1</v>
      </c>
      <c r="O466" s="283" t="s">
        <v>2455</v>
      </c>
      <c r="P466" s="902">
        <f t="shared" si="17"/>
        <v>1</v>
      </c>
      <c r="Q466" s="803" t="str">
        <f>IF(ISNUMBER(P466),IF(P466=100%,"CUMPLIDA",IF(AND(ISNUMBER(L466),ISNUMBER(OCI!$P$6)), IF(L466&lt;OCI!$P$6,"INCUMPLIDA","PROCESO"), "VERIFICAR FECHA")),"SIN VALOR AVANCE")</f>
        <v>CUMPLIDA</v>
      </c>
    </row>
    <row r="467" spans="1:17" ht="75.75" x14ac:dyDescent="0.2">
      <c r="A467" s="898" t="s">
        <v>12</v>
      </c>
      <c r="B467" s="899" t="s">
        <v>16</v>
      </c>
      <c r="C467" s="1393"/>
      <c r="D467" s="1393"/>
      <c r="E467" s="1394"/>
      <c r="F467" s="1394"/>
      <c r="G467" s="900" t="s">
        <v>2456</v>
      </c>
      <c r="H467" s="900" t="s">
        <v>2328</v>
      </c>
      <c r="I467" s="283" t="s">
        <v>2329</v>
      </c>
      <c r="J467" s="902">
        <v>1</v>
      </c>
      <c r="K467" s="904">
        <v>44805</v>
      </c>
      <c r="L467" s="918">
        <v>45169</v>
      </c>
      <c r="M467" s="901">
        <f t="shared" si="18"/>
        <v>52</v>
      </c>
      <c r="N467" s="1033">
        <v>1</v>
      </c>
      <c r="O467" s="283" t="s">
        <v>2457</v>
      </c>
      <c r="P467" s="902">
        <f t="shared" si="17"/>
        <v>1</v>
      </c>
      <c r="Q467" s="803" t="str">
        <f>IF(ISNUMBER(P467),IF(P467=100%,"CUMPLIDA",IF(AND(ISNUMBER(L467),ISNUMBER(OCI!$P$6)), IF(L467&lt;OCI!$P$6,"INCUMPLIDA","PROCESO"), "VERIFICAR FECHA")),"SIN VALOR AVANCE")</f>
        <v>CUMPLIDA</v>
      </c>
    </row>
    <row r="468" spans="1:17" ht="90" x14ac:dyDescent="0.2">
      <c r="A468" s="898" t="s">
        <v>12</v>
      </c>
      <c r="B468" s="899" t="s">
        <v>16</v>
      </c>
      <c r="C468" s="1393"/>
      <c r="D468" s="1393"/>
      <c r="E468" s="1394"/>
      <c r="F468" s="1394"/>
      <c r="G468" s="900" t="s">
        <v>2458</v>
      </c>
      <c r="H468" s="900" t="s">
        <v>2459</v>
      </c>
      <c r="I468" s="283" t="s">
        <v>1447</v>
      </c>
      <c r="J468" s="895">
        <v>1</v>
      </c>
      <c r="K468" s="904">
        <v>44805</v>
      </c>
      <c r="L468" s="918">
        <v>44925</v>
      </c>
      <c r="M468" s="901">
        <f t="shared" si="18"/>
        <v>17.142857142857142</v>
      </c>
      <c r="N468" s="1031">
        <v>1</v>
      </c>
      <c r="O468" s="283" t="s">
        <v>2457</v>
      </c>
      <c r="P468" s="902">
        <f t="shared" si="17"/>
        <v>1</v>
      </c>
      <c r="Q468" s="803" t="str">
        <f>IF(ISNUMBER(P468),IF(P468=100%,"CUMPLIDA",IF(AND(ISNUMBER(L468),ISNUMBER(OCI!$P$6)), IF(L468&lt;OCI!$P$6,"INCUMPLIDA","PROCESO"), "VERIFICAR FECHA")),"SIN VALOR AVANCE")</f>
        <v>CUMPLIDA</v>
      </c>
    </row>
    <row r="469" spans="1:17" ht="195" x14ac:dyDescent="0.2">
      <c r="A469" s="898" t="s">
        <v>12</v>
      </c>
      <c r="B469" s="899" t="s">
        <v>16</v>
      </c>
      <c r="C469" s="1393"/>
      <c r="D469" s="1393"/>
      <c r="E469" s="1394"/>
      <c r="F469" s="1394"/>
      <c r="G469" s="900" t="s">
        <v>2460</v>
      </c>
      <c r="H469" s="900" t="s">
        <v>2461</v>
      </c>
      <c r="I469" s="283" t="s">
        <v>2462</v>
      </c>
      <c r="J469" s="895">
        <v>2</v>
      </c>
      <c r="K469" s="918">
        <v>45019</v>
      </c>
      <c r="L469" s="918">
        <v>45199</v>
      </c>
      <c r="M469" s="901">
        <f t="shared" si="18"/>
        <v>25.714285714285715</v>
      </c>
      <c r="N469" s="1031">
        <v>2</v>
      </c>
      <c r="O469" s="283" t="s">
        <v>2337</v>
      </c>
      <c r="P469" s="902">
        <f t="shared" si="17"/>
        <v>1</v>
      </c>
      <c r="Q469" s="803" t="str">
        <f>IF(ISNUMBER(P469),IF(P469=100%,"CUMPLIDA",IF(AND(ISNUMBER(L469),ISNUMBER(OCI!$P$6)), IF(L469&lt;OCI!$P$6,"INCUMPLIDA","PROCESO"), "VERIFICAR FECHA")),"SIN VALOR AVANCE")</f>
        <v>CUMPLIDA</v>
      </c>
    </row>
    <row r="470" spans="1:17" ht="105.75" customHeight="1" x14ac:dyDescent="0.2">
      <c r="A470" s="898" t="s">
        <v>12</v>
      </c>
      <c r="B470" s="899" t="s">
        <v>16</v>
      </c>
      <c r="C470" s="1393" t="s">
        <v>2463</v>
      </c>
      <c r="D470" s="1393" t="s">
        <v>2345</v>
      </c>
      <c r="E470" s="1395" t="s">
        <v>2464</v>
      </c>
      <c r="F470" s="1395" t="s">
        <v>2465</v>
      </c>
      <c r="G470" s="1394" t="s">
        <v>2466</v>
      </c>
      <c r="H470" s="900" t="s">
        <v>2467</v>
      </c>
      <c r="I470" s="283" t="s">
        <v>2468</v>
      </c>
      <c r="J470" s="895">
        <v>1</v>
      </c>
      <c r="K470" s="904">
        <v>45444</v>
      </c>
      <c r="L470" s="918">
        <v>45503</v>
      </c>
      <c r="M470" s="901">
        <f t="shared" si="18"/>
        <v>8.4285714285714288</v>
      </c>
      <c r="N470" s="1031">
        <v>1</v>
      </c>
      <c r="O470" s="283" t="s">
        <v>2469</v>
      </c>
      <c r="P470" s="902">
        <f t="shared" si="17"/>
        <v>1</v>
      </c>
      <c r="Q470" s="803" t="str">
        <f>IF(ISNUMBER(P470),IF(P470=100%,"CUMPLIDA",IF(AND(ISNUMBER(L470),ISNUMBER(OCI!$P$6)), IF(L470&lt;OCI!$P$6,"INCUMPLIDA","PROCESO"), "VERIFICAR FECHA")),"SIN VALOR AVANCE")</f>
        <v>CUMPLIDA</v>
      </c>
    </row>
    <row r="471" spans="1:17" ht="180.75" x14ac:dyDescent="0.2">
      <c r="A471" s="898" t="s">
        <v>12</v>
      </c>
      <c r="B471" s="899" t="s">
        <v>16</v>
      </c>
      <c r="C471" s="1393"/>
      <c r="D471" s="1393"/>
      <c r="E471" s="1395"/>
      <c r="F471" s="1395"/>
      <c r="G471" s="1394"/>
      <c r="H471" s="900" t="s">
        <v>2470</v>
      </c>
      <c r="I471" s="905" t="s">
        <v>2471</v>
      </c>
      <c r="J471" s="895">
        <v>1</v>
      </c>
      <c r="K471" s="904">
        <v>45444</v>
      </c>
      <c r="L471" s="918">
        <v>45503</v>
      </c>
      <c r="M471" s="901">
        <f t="shared" si="18"/>
        <v>8.4285714285714288</v>
      </c>
      <c r="N471" s="1031">
        <v>1</v>
      </c>
      <c r="O471" s="283" t="s">
        <v>2469</v>
      </c>
      <c r="P471" s="902">
        <f t="shared" si="17"/>
        <v>1</v>
      </c>
      <c r="Q471" s="803" t="str">
        <f>IF(ISNUMBER(P471),IF(P471=100%,"CUMPLIDA",IF(AND(ISNUMBER(L471),ISNUMBER(OCI!$P$6)), IF(L471&lt;OCI!$P$6,"INCUMPLIDA","PROCESO"), "VERIFICAR FECHA")),"SIN VALOR AVANCE")</f>
        <v>CUMPLIDA</v>
      </c>
    </row>
    <row r="472" spans="1:17" ht="180.75" x14ac:dyDescent="0.2">
      <c r="A472" s="898" t="s">
        <v>12</v>
      </c>
      <c r="B472" s="899" t="s">
        <v>16</v>
      </c>
      <c r="C472" s="1393"/>
      <c r="D472" s="1393"/>
      <c r="E472" s="1395"/>
      <c r="F472" s="1395"/>
      <c r="G472" s="1394"/>
      <c r="H472" s="900" t="s">
        <v>2472</v>
      </c>
      <c r="I472" s="905" t="s">
        <v>1705</v>
      </c>
      <c r="J472" s="895">
        <v>5</v>
      </c>
      <c r="K472" s="904">
        <v>45444</v>
      </c>
      <c r="L472" s="918">
        <v>45596</v>
      </c>
      <c r="M472" s="901">
        <f t="shared" si="18"/>
        <v>21.714285714285715</v>
      </c>
      <c r="N472" s="1031">
        <v>5</v>
      </c>
      <c r="O472" s="283" t="s">
        <v>2469</v>
      </c>
      <c r="P472" s="902">
        <f t="shared" si="17"/>
        <v>1</v>
      </c>
      <c r="Q472" s="803" t="str">
        <f>IF(ISNUMBER(P472),IF(P472=100%,"CUMPLIDA",IF(AND(ISNUMBER(L472),ISNUMBER(OCI!$P$6)), IF(L472&lt;OCI!$P$6,"INCUMPLIDA","PROCESO"), "VERIFICAR FECHA")),"SIN VALOR AVANCE")</f>
        <v>CUMPLIDA</v>
      </c>
    </row>
    <row r="473" spans="1:17" ht="180.75" x14ac:dyDescent="0.2">
      <c r="A473" s="898" t="s">
        <v>12</v>
      </c>
      <c r="B473" s="899" t="s">
        <v>16</v>
      </c>
      <c r="C473" s="1393"/>
      <c r="D473" s="1393"/>
      <c r="E473" s="1395"/>
      <c r="F473" s="1395"/>
      <c r="G473" s="1394"/>
      <c r="H473" s="900" t="s">
        <v>2473</v>
      </c>
      <c r="I473" s="905" t="s">
        <v>1390</v>
      </c>
      <c r="J473" s="895">
        <v>5</v>
      </c>
      <c r="K473" s="904">
        <v>45474</v>
      </c>
      <c r="L473" s="918">
        <v>45626</v>
      </c>
      <c r="M473" s="901">
        <f t="shared" si="18"/>
        <v>21.714285714285715</v>
      </c>
      <c r="N473" s="1031">
        <v>5</v>
      </c>
      <c r="O473" s="283" t="s">
        <v>2469</v>
      </c>
      <c r="P473" s="902">
        <f t="shared" si="17"/>
        <v>1</v>
      </c>
      <c r="Q473" s="803" t="str">
        <f>IF(ISNUMBER(P473),IF(P473=100%,"CUMPLIDA",IF(AND(ISNUMBER(L473),ISNUMBER(OCI!$P$6)), IF(L473&lt;OCI!$P$6,"INCUMPLIDA","PROCESO"), "VERIFICAR FECHA")),"SIN VALOR AVANCE")</f>
        <v>CUMPLIDA</v>
      </c>
    </row>
    <row r="474" spans="1:17" ht="106.5" customHeight="1" x14ac:dyDescent="0.2">
      <c r="A474" s="898" t="s">
        <v>12</v>
      </c>
      <c r="B474" s="899" t="s">
        <v>16</v>
      </c>
      <c r="C474" s="1393" t="s">
        <v>2474</v>
      </c>
      <c r="D474" s="1393" t="s">
        <v>2475</v>
      </c>
      <c r="E474" s="1394" t="s">
        <v>2476</v>
      </c>
      <c r="F474" s="1394" t="s">
        <v>2477</v>
      </c>
      <c r="G474" s="1394" t="s">
        <v>2478</v>
      </c>
      <c r="H474" s="909" t="s">
        <v>2478</v>
      </c>
      <c r="I474" s="905" t="s">
        <v>553</v>
      </c>
      <c r="J474" s="895" t="s">
        <v>4847</v>
      </c>
      <c r="K474" s="904">
        <v>45690</v>
      </c>
      <c r="L474" s="918">
        <v>45747</v>
      </c>
      <c r="M474" s="901">
        <f t="shared" si="18"/>
        <v>8.1428571428571423</v>
      </c>
      <c r="N474" s="1031">
        <v>0</v>
      </c>
      <c r="O474" s="283" t="s">
        <v>2479</v>
      </c>
      <c r="P474" s="902">
        <f t="shared" si="17"/>
        <v>0</v>
      </c>
      <c r="Q474" s="803" t="str">
        <f>IF(ISNUMBER(P474),IF(P474=100%,"CUMPLIDA",IF(AND(ISNUMBER(L474),ISNUMBER(OCI!$P$6)), IF(L474&lt;OCI!$P$6,"INCUMPLIDA","PROCESO"), "VERIFICAR FECHA")),"SIN VALOR AVANCE")</f>
        <v>PROCESO</v>
      </c>
    </row>
    <row r="475" spans="1:17" ht="181.5" x14ac:dyDescent="0.2">
      <c r="A475" s="898" t="s">
        <v>12</v>
      </c>
      <c r="B475" s="899" t="s">
        <v>16</v>
      </c>
      <c r="C475" s="1393"/>
      <c r="D475" s="1393"/>
      <c r="E475" s="1394"/>
      <c r="F475" s="1394"/>
      <c r="G475" s="1394"/>
      <c r="H475" s="909" t="s">
        <v>2478</v>
      </c>
      <c r="I475" s="905" t="s">
        <v>2480</v>
      </c>
      <c r="J475" s="895" t="s">
        <v>4847</v>
      </c>
      <c r="K475" s="904">
        <v>45748</v>
      </c>
      <c r="L475" s="918">
        <v>45808</v>
      </c>
      <c r="M475" s="901">
        <f t="shared" si="18"/>
        <v>8.5714285714285712</v>
      </c>
      <c r="N475" s="1031">
        <v>0</v>
      </c>
      <c r="O475" s="283" t="s">
        <v>2479</v>
      </c>
      <c r="P475" s="902">
        <f t="shared" si="17"/>
        <v>0</v>
      </c>
      <c r="Q475" s="803" t="str">
        <f>IF(ISNUMBER(P475),IF(P475=100%,"CUMPLIDA",IF(AND(ISNUMBER(L475),ISNUMBER(OCI!$P$6)), IF(L475&lt;OCI!$P$6,"INCUMPLIDA","PROCESO"), "VERIFICAR FECHA")),"SIN VALOR AVANCE")</f>
        <v>PROCESO</v>
      </c>
    </row>
    <row r="476" spans="1:17" ht="181.5" x14ac:dyDescent="0.2">
      <c r="A476" s="898" t="s">
        <v>12</v>
      </c>
      <c r="B476" s="899" t="s">
        <v>16</v>
      </c>
      <c r="C476" s="1393"/>
      <c r="D476" s="1393"/>
      <c r="E476" s="1394"/>
      <c r="F476" s="1394"/>
      <c r="G476" s="1394"/>
      <c r="H476" s="909" t="s">
        <v>2478</v>
      </c>
      <c r="I476" s="905" t="s">
        <v>2481</v>
      </c>
      <c r="J476" s="895" t="s">
        <v>4848</v>
      </c>
      <c r="K476" s="904">
        <v>45809</v>
      </c>
      <c r="L476" s="918">
        <v>45991</v>
      </c>
      <c r="M476" s="901">
        <f t="shared" si="18"/>
        <v>26</v>
      </c>
      <c r="N476" s="1031">
        <v>0</v>
      </c>
      <c r="O476" s="283" t="s">
        <v>2479</v>
      </c>
      <c r="P476" s="902">
        <f t="shared" si="17"/>
        <v>0</v>
      </c>
      <c r="Q476" s="803" t="str">
        <f>IF(ISNUMBER(P476),IF(P476=100%,"CUMPLIDA",IF(AND(ISNUMBER(L476),ISNUMBER(OCI!$P$6)), IF(L476&lt;OCI!$P$6,"INCUMPLIDA","PROCESO"), "VERIFICAR FECHA")),"SIN VALOR AVANCE")</f>
        <v>PROCESO</v>
      </c>
    </row>
    <row r="477" spans="1:17" ht="181.5" x14ac:dyDescent="0.2">
      <c r="A477" s="898" t="s">
        <v>12</v>
      </c>
      <c r="B477" s="899" t="s">
        <v>16</v>
      </c>
      <c r="C477" s="1393"/>
      <c r="D477" s="1393"/>
      <c r="E477" s="1394"/>
      <c r="F477" s="1394"/>
      <c r="G477" s="1394"/>
      <c r="H477" s="909" t="s">
        <v>2478</v>
      </c>
      <c r="I477" s="905" t="s">
        <v>2482</v>
      </c>
      <c r="J477" s="895" t="s">
        <v>4849</v>
      </c>
      <c r="K477" s="904">
        <v>45901</v>
      </c>
      <c r="L477" s="918">
        <v>45991</v>
      </c>
      <c r="M477" s="901">
        <f t="shared" si="18"/>
        <v>12.857142857142858</v>
      </c>
      <c r="N477" s="1031">
        <v>0</v>
      </c>
      <c r="O477" s="283" t="s">
        <v>2479</v>
      </c>
      <c r="P477" s="902">
        <f t="shared" si="17"/>
        <v>0</v>
      </c>
      <c r="Q477" s="803" t="str">
        <f>IF(ISNUMBER(P477),IF(P477=100%,"CUMPLIDA",IF(AND(ISNUMBER(L477),ISNUMBER(OCI!$P$6)), IF(L477&lt;OCI!$P$6,"INCUMPLIDA","PROCESO"), "VERIFICAR FECHA")),"SIN VALOR AVANCE")</f>
        <v>PROCESO</v>
      </c>
    </row>
    <row r="478" spans="1:17" ht="210.75" x14ac:dyDescent="0.2">
      <c r="A478" s="898" t="s">
        <v>12</v>
      </c>
      <c r="B478" s="899" t="s">
        <v>16</v>
      </c>
      <c r="C478" s="1393"/>
      <c r="D478" s="1393"/>
      <c r="E478" s="1394"/>
      <c r="F478" s="1394"/>
      <c r="G478" s="1394"/>
      <c r="H478" s="909" t="s">
        <v>2478</v>
      </c>
      <c r="I478" s="283" t="s">
        <v>2483</v>
      </c>
      <c r="J478" s="895">
        <v>2</v>
      </c>
      <c r="K478" s="904">
        <v>45492</v>
      </c>
      <c r="L478" s="903">
        <v>45522</v>
      </c>
      <c r="M478" s="901">
        <f t="shared" si="18"/>
        <v>4.2857142857142856</v>
      </c>
      <c r="N478" s="1031">
        <v>2</v>
      </c>
      <c r="O478" s="283" t="s">
        <v>2484</v>
      </c>
      <c r="P478" s="902">
        <f t="shared" si="17"/>
        <v>1</v>
      </c>
      <c r="Q478" s="803" t="str">
        <f>IF(ISNUMBER(P478),IF(P478=100%,"CUMPLIDA",IF(AND(ISNUMBER(L478),ISNUMBER(OCI!$P$6)), IF(L478&lt;OCI!$P$6,"INCUMPLIDA","PROCESO"), "VERIFICAR FECHA")),"SIN VALOR AVANCE")</f>
        <v>CUMPLIDA</v>
      </c>
    </row>
    <row r="479" spans="1:17" ht="105.75" x14ac:dyDescent="0.2">
      <c r="A479" s="898" t="s">
        <v>12</v>
      </c>
      <c r="B479" s="899" t="s">
        <v>16</v>
      </c>
      <c r="C479" s="1393"/>
      <c r="D479" s="1393"/>
      <c r="E479" s="1394"/>
      <c r="F479" s="1394"/>
      <c r="G479" s="1394"/>
      <c r="H479" s="909" t="s">
        <v>2478</v>
      </c>
      <c r="I479" s="283" t="s">
        <v>2485</v>
      </c>
      <c r="J479" s="895">
        <v>1</v>
      </c>
      <c r="K479" s="904">
        <v>45492</v>
      </c>
      <c r="L479" s="903">
        <v>45522</v>
      </c>
      <c r="M479" s="901">
        <f t="shared" si="18"/>
        <v>4.2857142857142856</v>
      </c>
      <c r="N479" s="1031">
        <v>1</v>
      </c>
      <c r="O479" s="283" t="s">
        <v>2486</v>
      </c>
      <c r="P479" s="902">
        <f t="shared" si="17"/>
        <v>1</v>
      </c>
      <c r="Q479" s="803" t="str">
        <f>IF(ISNUMBER(P479),IF(P479=100%,"CUMPLIDA",IF(AND(ISNUMBER(L479),ISNUMBER(OCI!$P$6)), IF(L479&lt;OCI!$P$6,"INCUMPLIDA","PROCESO"), "VERIFICAR FECHA")),"SIN VALOR AVANCE")</f>
        <v>CUMPLIDA</v>
      </c>
    </row>
    <row r="480" spans="1:17" ht="138" customHeight="1" x14ac:dyDescent="0.2">
      <c r="A480" s="898" t="s">
        <v>12</v>
      </c>
      <c r="B480" s="899" t="s">
        <v>16</v>
      </c>
      <c r="C480" s="1393" t="s">
        <v>2487</v>
      </c>
      <c r="D480" s="1393" t="s">
        <v>2475</v>
      </c>
      <c r="E480" s="1394" t="s">
        <v>2488</v>
      </c>
      <c r="F480" s="1394" t="s">
        <v>2489</v>
      </c>
      <c r="G480" s="900" t="s">
        <v>2490</v>
      </c>
      <c r="H480" s="900" t="s">
        <v>2490</v>
      </c>
      <c r="I480" s="283" t="s">
        <v>2491</v>
      </c>
      <c r="J480" s="895">
        <v>1</v>
      </c>
      <c r="K480" s="904">
        <v>45505</v>
      </c>
      <c r="L480" s="903">
        <v>45657</v>
      </c>
      <c r="M480" s="901">
        <f t="shared" si="18"/>
        <v>21.714285714285715</v>
      </c>
      <c r="N480" s="1031">
        <v>1</v>
      </c>
      <c r="O480" s="283" t="s">
        <v>2492</v>
      </c>
      <c r="P480" s="902">
        <f t="shared" si="17"/>
        <v>1</v>
      </c>
      <c r="Q480" s="803" t="str">
        <f>IF(ISNUMBER(P480),IF(P480=100%,"CUMPLIDA",IF(AND(ISNUMBER(L480),ISNUMBER(OCI!$P$6)), IF(L480&lt;OCI!$P$6,"INCUMPLIDA","PROCESO"), "VERIFICAR FECHA")),"SIN VALOR AVANCE")</f>
        <v>CUMPLIDA</v>
      </c>
    </row>
    <row r="481" spans="1:17" ht="109.5" x14ac:dyDescent="0.2">
      <c r="A481" s="898" t="s">
        <v>12</v>
      </c>
      <c r="B481" s="899" t="s">
        <v>16</v>
      </c>
      <c r="C481" s="1393"/>
      <c r="D481" s="1393"/>
      <c r="E481" s="1394"/>
      <c r="F481" s="1394"/>
      <c r="G481" s="900" t="s">
        <v>2493</v>
      </c>
      <c r="H481" s="900" t="s">
        <v>2493</v>
      </c>
      <c r="I481" s="283" t="s">
        <v>2494</v>
      </c>
      <c r="J481" s="895">
        <v>1</v>
      </c>
      <c r="K481" s="904">
        <v>45505</v>
      </c>
      <c r="L481" s="903">
        <v>45657</v>
      </c>
      <c r="M481" s="901">
        <f t="shared" si="18"/>
        <v>21.714285714285715</v>
      </c>
      <c r="N481" s="1031">
        <v>1</v>
      </c>
      <c r="O481" s="283" t="s">
        <v>2495</v>
      </c>
      <c r="P481" s="902">
        <f t="shared" si="17"/>
        <v>1</v>
      </c>
      <c r="Q481" s="803" t="str">
        <f>IF(ISNUMBER(P481),IF(P481=100%,"CUMPLIDA",IF(AND(ISNUMBER(L481),ISNUMBER(OCI!$P$6)), IF(L481&lt;OCI!$P$6,"INCUMPLIDA","PROCESO"), "VERIFICAR FECHA")),"SIN VALOR AVANCE")</f>
        <v>CUMPLIDA</v>
      </c>
    </row>
    <row r="482" spans="1:17" ht="332.25" x14ac:dyDescent="0.2">
      <c r="A482" s="898" t="s">
        <v>12</v>
      </c>
      <c r="B482" s="899" t="s">
        <v>16</v>
      </c>
      <c r="C482" s="1393"/>
      <c r="D482" s="1393"/>
      <c r="E482" s="1394"/>
      <c r="F482" s="1394"/>
      <c r="G482" s="927" t="s">
        <v>2496</v>
      </c>
      <c r="H482" s="927" t="s">
        <v>2496</v>
      </c>
      <c r="I482" s="283" t="s">
        <v>2497</v>
      </c>
      <c r="J482" s="895">
        <v>2</v>
      </c>
      <c r="K482" s="904">
        <v>45505</v>
      </c>
      <c r="L482" s="903">
        <v>45657</v>
      </c>
      <c r="M482" s="901">
        <f t="shared" si="18"/>
        <v>21.714285714285715</v>
      </c>
      <c r="N482" s="1031">
        <v>2</v>
      </c>
      <c r="O482" s="283" t="s">
        <v>2498</v>
      </c>
      <c r="P482" s="902">
        <f t="shared" si="17"/>
        <v>1</v>
      </c>
      <c r="Q482" s="803" t="str">
        <f>IF(ISNUMBER(P482),IF(P482=100%,"CUMPLIDA",IF(AND(ISNUMBER(L482),ISNUMBER(OCI!$P$6)), IF(L482&lt;OCI!$P$6,"INCUMPLIDA","PROCESO"), "VERIFICAR FECHA")),"SIN VALOR AVANCE")</f>
        <v>CUMPLIDA</v>
      </c>
    </row>
    <row r="483" spans="1:17" ht="402" customHeight="1" x14ac:dyDescent="0.2">
      <c r="A483" s="898" t="s">
        <v>12</v>
      </c>
      <c r="B483" s="899" t="s">
        <v>16</v>
      </c>
      <c r="C483" s="1393" t="s">
        <v>2499</v>
      </c>
      <c r="D483" s="1393" t="s">
        <v>2475</v>
      </c>
      <c r="E483" s="1394" t="s">
        <v>2500</v>
      </c>
      <c r="F483" s="1394" t="s">
        <v>2501</v>
      </c>
      <c r="G483" s="900" t="s">
        <v>2502</v>
      </c>
      <c r="H483" s="900" t="s">
        <v>2502</v>
      </c>
      <c r="I483" s="283" t="s">
        <v>2503</v>
      </c>
      <c r="J483" s="895">
        <v>1</v>
      </c>
      <c r="K483" s="928">
        <v>45505</v>
      </c>
      <c r="L483" s="928">
        <v>45657</v>
      </c>
      <c r="M483" s="901">
        <f t="shared" si="18"/>
        <v>21.714285714285715</v>
      </c>
      <c r="N483" s="1031">
        <v>1</v>
      </c>
      <c r="O483" s="893" t="s">
        <v>2504</v>
      </c>
      <c r="P483" s="902">
        <f t="shared" si="17"/>
        <v>1</v>
      </c>
      <c r="Q483" s="803" t="str">
        <f>IF(ISNUMBER(P483),IF(P483=100%,"CUMPLIDA",IF(AND(ISNUMBER(L483),ISNUMBER(OCI!$P$6)), IF(L483&lt;OCI!$P$6,"INCUMPLIDA","PROCESO"), "VERIFICAR FECHA")),"SIN VALOR AVANCE")</f>
        <v>CUMPLIDA</v>
      </c>
    </row>
    <row r="484" spans="1:17" ht="409.5" x14ac:dyDescent="0.2">
      <c r="A484" s="898" t="s">
        <v>12</v>
      </c>
      <c r="B484" s="899" t="s">
        <v>16</v>
      </c>
      <c r="C484" s="1393"/>
      <c r="D484" s="1393"/>
      <c r="E484" s="1394"/>
      <c r="F484" s="1394"/>
      <c r="G484" s="900" t="s">
        <v>2505</v>
      </c>
      <c r="H484" s="900" t="s">
        <v>2505</v>
      </c>
      <c r="I484" s="283" t="s">
        <v>2506</v>
      </c>
      <c r="J484" s="895">
        <v>1</v>
      </c>
      <c r="K484" s="928">
        <v>45505</v>
      </c>
      <c r="L484" s="928">
        <v>45657</v>
      </c>
      <c r="M484" s="901">
        <f t="shared" si="18"/>
        <v>21.714285714285715</v>
      </c>
      <c r="N484" s="1031">
        <v>1</v>
      </c>
      <c r="O484" s="893" t="s">
        <v>2504</v>
      </c>
      <c r="P484" s="902">
        <f t="shared" si="17"/>
        <v>1</v>
      </c>
      <c r="Q484" s="803" t="str">
        <f>IF(ISNUMBER(P484),IF(P484=100%,"CUMPLIDA",IF(AND(ISNUMBER(L484),ISNUMBER(OCI!$P$6)), IF(L484&lt;OCI!$P$6,"INCUMPLIDA","PROCESO"), "VERIFICAR FECHA")),"SIN VALOR AVANCE")</f>
        <v>CUMPLIDA</v>
      </c>
    </row>
    <row r="485" spans="1:17" ht="409.5" x14ac:dyDescent="0.2">
      <c r="A485" s="898" t="s">
        <v>12</v>
      </c>
      <c r="B485" s="899" t="s">
        <v>16</v>
      </c>
      <c r="C485" s="1393"/>
      <c r="D485" s="1393"/>
      <c r="E485" s="1394"/>
      <c r="F485" s="1394"/>
      <c r="G485" s="900" t="s">
        <v>2507</v>
      </c>
      <c r="H485" s="900" t="s">
        <v>2507</v>
      </c>
      <c r="I485" s="283" t="s">
        <v>2508</v>
      </c>
      <c r="J485" s="895">
        <v>1</v>
      </c>
      <c r="K485" s="928">
        <v>45505</v>
      </c>
      <c r="L485" s="928">
        <v>45657</v>
      </c>
      <c r="M485" s="901">
        <f t="shared" si="18"/>
        <v>21.714285714285715</v>
      </c>
      <c r="N485" s="1031">
        <v>1</v>
      </c>
      <c r="O485" s="893" t="s">
        <v>2504</v>
      </c>
      <c r="P485" s="902">
        <f t="shared" si="17"/>
        <v>1</v>
      </c>
      <c r="Q485" s="803" t="str">
        <f>IF(ISNUMBER(P485),IF(P485=100%,"CUMPLIDA",IF(AND(ISNUMBER(L485),ISNUMBER(OCI!$P$6)), IF(L485&lt;OCI!$P$6,"INCUMPLIDA","PROCESO"), "VERIFICAR FECHA")),"SIN VALOR AVANCE")</f>
        <v>CUMPLIDA</v>
      </c>
    </row>
    <row r="486" spans="1:17" ht="409.5" x14ac:dyDescent="0.2">
      <c r="A486" s="898" t="s">
        <v>12</v>
      </c>
      <c r="B486" s="899" t="s">
        <v>16</v>
      </c>
      <c r="C486" s="1393"/>
      <c r="D486" s="1393"/>
      <c r="E486" s="1394"/>
      <c r="F486" s="1394"/>
      <c r="G486" s="900" t="s">
        <v>2509</v>
      </c>
      <c r="H486" s="900" t="s">
        <v>2509</v>
      </c>
      <c r="I486" s="283" t="s">
        <v>2510</v>
      </c>
      <c r="J486" s="895">
        <v>1</v>
      </c>
      <c r="K486" s="928">
        <v>45505</v>
      </c>
      <c r="L486" s="928">
        <v>45657</v>
      </c>
      <c r="M486" s="901">
        <f t="shared" si="18"/>
        <v>21.714285714285715</v>
      </c>
      <c r="N486" s="1031">
        <v>1</v>
      </c>
      <c r="O486" s="893" t="s">
        <v>2504</v>
      </c>
      <c r="P486" s="902">
        <f t="shared" si="17"/>
        <v>1</v>
      </c>
      <c r="Q486" s="803" t="str">
        <f>IF(ISNUMBER(P486),IF(P486=100%,"CUMPLIDA",IF(AND(ISNUMBER(L486),ISNUMBER(OCI!$P$6)), IF(L486&lt;OCI!$P$6,"INCUMPLIDA","PROCESO"), "VERIFICAR FECHA")),"SIN VALOR AVANCE")</f>
        <v>CUMPLIDA</v>
      </c>
    </row>
    <row r="487" spans="1:17" ht="333.75" customHeight="1" x14ac:dyDescent="0.2">
      <c r="A487" s="898" t="s">
        <v>12</v>
      </c>
      <c r="B487" s="899" t="s">
        <v>16</v>
      </c>
      <c r="C487" s="1393" t="s">
        <v>2511</v>
      </c>
      <c r="D487" s="1393" t="s">
        <v>2475</v>
      </c>
      <c r="E487" s="1394" t="s">
        <v>2512</v>
      </c>
      <c r="F487" s="1395" t="s">
        <v>2513</v>
      </c>
      <c r="G487" s="1394" t="s">
        <v>2514</v>
      </c>
      <c r="H487" s="900" t="s">
        <v>2514</v>
      </c>
      <c r="I487" s="283" t="s">
        <v>2515</v>
      </c>
      <c r="J487" s="895">
        <v>1</v>
      </c>
      <c r="K487" s="928">
        <v>45505</v>
      </c>
      <c r="L487" s="928">
        <v>45747</v>
      </c>
      <c r="M487" s="901">
        <f t="shared" si="18"/>
        <v>34.571428571428569</v>
      </c>
      <c r="N487" s="1031">
        <v>1</v>
      </c>
      <c r="O487" s="283" t="s">
        <v>2516</v>
      </c>
      <c r="P487" s="902">
        <f t="shared" si="17"/>
        <v>1</v>
      </c>
      <c r="Q487" s="803" t="str">
        <f>IF(ISNUMBER(P487),IF(P487=100%,"CUMPLIDA",IF(AND(ISNUMBER(L487),ISNUMBER(OCI!$P$6)), IF(L487&lt;OCI!$P$6,"INCUMPLIDA","PROCESO"), "VERIFICAR FECHA")),"SIN VALOR AVANCE")</f>
        <v>CUMPLIDA</v>
      </c>
    </row>
    <row r="488" spans="1:17" ht="333.75" x14ac:dyDescent="0.2">
      <c r="A488" s="898" t="s">
        <v>12</v>
      </c>
      <c r="B488" s="899" t="s">
        <v>16</v>
      </c>
      <c r="C488" s="1393"/>
      <c r="D488" s="1393"/>
      <c r="E488" s="1394"/>
      <c r="F488" s="1395"/>
      <c r="G488" s="1394"/>
      <c r="H488" s="900" t="s">
        <v>2514</v>
      </c>
      <c r="I488" s="283" t="s">
        <v>2517</v>
      </c>
      <c r="J488" s="895">
        <v>1</v>
      </c>
      <c r="K488" s="928">
        <v>45748</v>
      </c>
      <c r="L488" s="928">
        <v>46022</v>
      </c>
      <c r="M488" s="901">
        <f t="shared" si="18"/>
        <v>39.142857142857146</v>
      </c>
      <c r="N488" s="1031">
        <v>1</v>
      </c>
      <c r="O488" s="283" t="s">
        <v>2516</v>
      </c>
      <c r="P488" s="902">
        <f t="shared" si="17"/>
        <v>1</v>
      </c>
      <c r="Q488" s="803" t="str">
        <f>IF(ISNUMBER(P488),IF(P488=100%,"CUMPLIDA",IF(AND(ISNUMBER(L488),ISNUMBER(OCI!$P$6)), IF(L488&lt;OCI!$P$6,"INCUMPLIDA","PROCESO"), "VERIFICAR FECHA")),"SIN VALOR AVANCE")</f>
        <v>CUMPLIDA</v>
      </c>
    </row>
    <row r="489" spans="1:17" ht="121.5" x14ac:dyDescent="0.2">
      <c r="A489" s="898" t="s">
        <v>12</v>
      </c>
      <c r="B489" s="899" t="s">
        <v>16</v>
      </c>
      <c r="C489" s="1393"/>
      <c r="D489" s="1393"/>
      <c r="E489" s="1394"/>
      <c r="F489" s="1395"/>
      <c r="G489" s="900" t="s">
        <v>2518</v>
      </c>
      <c r="H489" s="900" t="s">
        <v>2518</v>
      </c>
      <c r="I489" s="283" t="s">
        <v>2519</v>
      </c>
      <c r="J489" s="895">
        <v>1</v>
      </c>
      <c r="K489" s="928">
        <v>45505</v>
      </c>
      <c r="L489" s="928">
        <v>45657</v>
      </c>
      <c r="M489" s="901">
        <f t="shared" si="18"/>
        <v>21.714285714285715</v>
      </c>
      <c r="N489" s="1031">
        <v>1</v>
      </c>
      <c r="O489" s="283" t="s">
        <v>2520</v>
      </c>
      <c r="P489" s="902">
        <f t="shared" ref="P489:P539" si="20">N489/J489</f>
        <v>1</v>
      </c>
      <c r="Q489" s="803" t="str">
        <f>IF(ISNUMBER(P489),IF(P489=100%,"CUMPLIDA",IF(AND(ISNUMBER(L489),ISNUMBER(OCI!$P$6)), IF(L489&lt;OCI!$P$6,"INCUMPLIDA","PROCESO"), "VERIFICAR FECHA")),"SIN VALOR AVANCE")</f>
        <v>CUMPLIDA</v>
      </c>
    </row>
    <row r="490" spans="1:17" ht="195.75" x14ac:dyDescent="0.2">
      <c r="A490" s="898" t="s">
        <v>12</v>
      </c>
      <c r="B490" s="899" t="s">
        <v>16</v>
      </c>
      <c r="C490" s="1393"/>
      <c r="D490" s="1393"/>
      <c r="E490" s="1394"/>
      <c r="F490" s="1395"/>
      <c r="G490" s="900" t="s">
        <v>2521</v>
      </c>
      <c r="H490" s="900" t="s">
        <v>2521</v>
      </c>
      <c r="I490" s="283" t="s">
        <v>2522</v>
      </c>
      <c r="J490" s="895">
        <v>1</v>
      </c>
      <c r="K490" s="928">
        <v>45505</v>
      </c>
      <c r="L490" s="904">
        <v>45838</v>
      </c>
      <c r="M490" s="901">
        <f t="shared" si="18"/>
        <v>47.571428571428569</v>
      </c>
      <c r="N490" s="1031">
        <v>1</v>
      </c>
      <c r="O490" s="283" t="s">
        <v>2523</v>
      </c>
      <c r="P490" s="902">
        <f t="shared" si="20"/>
        <v>1</v>
      </c>
      <c r="Q490" s="803" t="str">
        <f>IF(ISNUMBER(P490),IF(P490=100%,"CUMPLIDA",IF(AND(ISNUMBER(L490),ISNUMBER(OCI!$P$6)), IF(L490&lt;OCI!$P$6,"INCUMPLIDA","PROCESO"), "VERIFICAR FECHA")),"SIN VALOR AVANCE")</f>
        <v>CUMPLIDA</v>
      </c>
    </row>
    <row r="491" spans="1:17" ht="120.75" x14ac:dyDescent="0.2">
      <c r="A491" s="898" t="s">
        <v>12</v>
      </c>
      <c r="B491" s="899" t="s">
        <v>16</v>
      </c>
      <c r="C491" s="1393"/>
      <c r="D491" s="1393"/>
      <c r="E491" s="1394"/>
      <c r="F491" s="1395"/>
      <c r="G491" s="900" t="s">
        <v>2524</v>
      </c>
      <c r="H491" s="900" t="s">
        <v>2524</v>
      </c>
      <c r="I491" s="283" t="s">
        <v>2525</v>
      </c>
      <c r="J491" s="895">
        <v>1</v>
      </c>
      <c r="K491" s="928">
        <v>45505</v>
      </c>
      <c r="L491" s="928">
        <v>45657</v>
      </c>
      <c r="M491" s="901">
        <f t="shared" si="18"/>
        <v>21.714285714285715</v>
      </c>
      <c r="N491" s="1031">
        <v>1</v>
      </c>
      <c r="O491" s="283" t="s">
        <v>2520</v>
      </c>
      <c r="P491" s="902">
        <f t="shared" si="20"/>
        <v>1</v>
      </c>
      <c r="Q491" s="803" t="str">
        <f>IF(ISNUMBER(P491),IF(P491=100%,"CUMPLIDA",IF(AND(ISNUMBER(L491),ISNUMBER(OCI!$P$6)), IF(L491&lt;OCI!$P$6,"INCUMPLIDA","PROCESO"), "VERIFICAR FECHA")),"SIN VALOR AVANCE")</f>
        <v>CUMPLIDA</v>
      </c>
    </row>
    <row r="492" spans="1:17" ht="167.25" x14ac:dyDescent="0.2">
      <c r="A492" s="898" t="s">
        <v>12</v>
      </c>
      <c r="B492" s="899" t="s">
        <v>16</v>
      </c>
      <c r="C492" s="1393"/>
      <c r="D492" s="1393"/>
      <c r="E492" s="1394"/>
      <c r="F492" s="1395"/>
      <c r="G492" s="900" t="s">
        <v>2526</v>
      </c>
      <c r="H492" s="900" t="s">
        <v>2526</v>
      </c>
      <c r="I492" s="283" t="s">
        <v>2527</v>
      </c>
      <c r="J492" s="895">
        <v>1</v>
      </c>
      <c r="K492" s="928">
        <v>45505</v>
      </c>
      <c r="L492" s="928">
        <v>45657</v>
      </c>
      <c r="M492" s="901">
        <f t="shared" si="18"/>
        <v>21.714285714285715</v>
      </c>
      <c r="N492" s="1031">
        <v>1</v>
      </c>
      <c r="O492" s="283" t="s">
        <v>2520</v>
      </c>
      <c r="P492" s="902">
        <f t="shared" si="20"/>
        <v>1</v>
      </c>
      <c r="Q492" s="803" t="str">
        <f>IF(ISNUMBER(P492),IF(P492=100%,"CUMPLIDA",IF(AND(ISNUMBER(L492),ISNUMBER(OCI!$P$6)), IF(L492&lt;OCI!$P$6,"INCUMPLIDA","PROCESO"), "VERIFICAR FECHA")),"SIN VALOR AVANCE")</f>
        <v>CUMPLIDA</v>
      </c>
    </row>
    <row r="493" spans="1:17" ht="198.75" x14ac:dyDescent="0.2">
      <c r="A493" s="898" t="s">
        <v>12</v>
      </c>
      <c r="B493" s="899" t="s">
        <v>16</v>
      </c>
      <c r="C493" s="1393"/>
      <c r="D493" s="1393"/>
      <c r="E493" s="1394"/>
      <c r="F493" s="1395"/>
      <c r="G493" s="900" t="s">
        <v>2528</v>
      </c>
      <c r="H493" s="900" t="s">
        <v>2528</v>
      </c>
      <c r="I493" s="283" t="s">
        <v>2527</v>
      </c>
      <c r="J493" s="895">
        <v>1</v>
      </c>
      <c r="K493" s="928">
        <v>45505</v>
      </c>
      <c r="L493" s="928">
        <v>45657</v>
      </c>
      <c r="M493" s="901">
        <f t="shared" si="18"/>
        <v>21.714285714285715</v>
      </c>
      <c r="N493" s="1031">
        <v>1</v>
      </c>
      <c r="O493" s="283" t="s">
        <v>2520</v>
      </c>
      <c r="P493" s="902">
        <f t="shared" si="20"/>
        <v>1</v>
      </c>
      <c r="Q493" s="803" t="str">
        <f>IF(ISNUMBER(P493),IF(P493=100%,"CUMPLIDA",IF(AND(ISNUMBER(L493),ISNUMBER(OCI!$P$6)), IF(L493&lt;OCI!$P$6,"INCUMPLIDA","PROCESO"), "VERIFICAR FECHA")),"SIN VALOR AVANCE")</f>
        <v>CUMPLIDA</v>
      </c>
    </row>
    <row r="494" spans="1:17" ht="120.75" x14ac:dyDescent="0.2">
      <c r="A494" s="898" t="s">
        <v>12</v>
      </c>
      <c r="B494" s="899" t="s">
        <v>16</v>
      </c>
      <c r="C494" s="1393"/>
      <c r="D494" s="1393"/>
      <c r="E494" s="1394"/>
      <c r="F494" s="1395"/>
      <c r="G494" s="900" t="s">
        <v>2529</v>
      </c>
      <c r="H494" s="900" t="s">
        <v>2529</v>
      </c>
      <c r="I494" s="283" t="s">
        <v>2530</v>
      </c>
      <c r="J494" s="895">
        <v>1</v>
      </c>
      <c r="K494" s="928">
        <v>45505</v>
      </c>
      <c r="L494" s="928">
        <v>45657</v>
      </c>
      <c r="M494" s="901">
        <f t="shared" ref="M494:M539" si="21">(L494-K494)/7</f>
        <v>21.714285714285715</v>
      </c>
      <c r="N494" s="1031">
        <v>1</v>
      </c>
      <c r="O494" s="283" t="s">
        <v>2531</v>
      </c>
      <c r="P494" s="902">
        <f t="shared" si="20"/>
        <v>1</v>
      </c>
      <c r="Q494" s="803" t="str">
        <f>IF(ISNUMBER(P494),IF(P494=100%,"CUMPLIDA",IF(AND(ISNUMBER(L494),ISNUMBER(OCI!$P$6)), IF(L494&lt;OCI!$P$6,"INCUMPLIDA","PROCESO"), "VERIFICAR FECHA")),"SIN VALOR AVANCE")</f>
        <v>CUMPLIDA</v>
      </c>
    </row>
    <row r="495" spans="1:17" ht="120.75" x14ac:dyDescent="0.2">
      <c r="A495" s="898" t="s">
        <v>12</v>
      </c>
      <c r="B495" s="899" t="s">
        <v>16</v>
      </c>
      <c r="C495" s="1393"/>
      <c r="D495" s="1393"/>
      <c r="E495" s="1394"/>
      <c r="F495" s="1395"/>
      <c r="G495" s="900" t="s">
        <v>2532</v>
      </c>
      <c r="H495" s="900" t="s">
        <v>2532</v>
      </c>
      <c r="I495" s="283" t="s">
        <v>2530</v>
      </c>
      <c r="J495" s="895">
        <v>1</v>
      </c>
      <c r="K495" s="928">
        <v>45505</v>
      </c>
      <c r="L495" s="928">
        <v>45657</v>
      </c>
      <c r="M495" s="901">
        <f t="shared" si="21"/>
        <v>21.714285714285715</v>
      </c>
      <c r="N495" s="1031">
        <v>1</v>
      </c>
      <c r="O495" s="283" t="s">
        <v>2531</v>
      </c>
      <c r="P495" s="902">
        <f t="shared" si="20"/>
        <v>1</v>
      </c>
      <c r="Q495" s="803" t="str">
        <f>IF(ISNUMBER(P495),IF(P495=100%,"CUMPLIDA",IF(AND(ISNUMBER(L495),ISNUMBER(OCI!$P$6)), IF(L495&lt;OCI!$P$6,"INCUMPLIDA","PROCESO"), "VERIFICAR FECHA")),"SIN VALOR AVANCE")</f>
        <v>CUMPLIDA</v>
      </c>
    </row>
    <row r="496" spans="1:17" ht="137.25" x14ac:dyDescent="0.2">
      <c r="A496" s="898" t="s">
        <v>12</v>
      </c>
      <c r="B496" s="899" t="s">
        <v>16</v>
      </c>
      <c r="C496" s="1393"/>
      <c r="D496" s="1393"/>
      <c r="E496" s="1394"/>
      <c r="F496" s="1395"/>
      <c r="G496" s="891" t="s">
        <v>2533</v>
      </c>
      <c r="H496" s="891" t="s">
        <v>2533</v>
      </c>
      <c r="I496" s="283" t="s">
        <v>2530</v>
      </c>
      <c r="J496" s="895">
        <v>1</v>
      </c>
      <c r="K496" s="928">
        <v>45505</v>
      </c>
      <c r="L496" s="928">
        <v>45657</v>
      </c>
      <c r="M496" s="901">
        <f t="shared" si="21"/>
        <v>21.714285714285715</v>
      </c>
      <c r="N496" s="1031">
        <v>1</v>
      </c>
      <c r="O496" s="283" t="s">
        <v>2534</v>
      </c>
      <c r="P496" s="902">
        <f t="shared" si="20"/>
        <v>1</v>
      </c>
      <c r="Q496" s="803" t="str">
        <f>IF(ISNUMBER(P496),IF(P496=100%,"CUMPLIDA",IF(AND(ISNUMBER(L496),ISNUMBER(OCI!$P$6)), IF(L496&lt;OCI!$P$6,"INCUMPLIDA","PROCESO"), "VERIFICAR FECHA")),"SIN VALOR AVANCE")</f>
        <v>CUMPLIDA</v>
      </c>
    </row>
    <row r="497" spans="1:17" ht="348" x14ac:dyDescent="0.2">
      <c r="A497" s="898" t="s">
        <v>12</v>
      </c>
      <c r="B497" s="899" t="s">
        <v>16</v>
      </c>
      <c r="C497" s="1393"/>
      <c r="D497" s="1393"/>
      <c r="E497" s="1394"/>
      <c r="F497" s="1395"/>
      <c r="G497" s="900" t="s">
        <v>2535</v>
      </c>
      <c r="H497" s="900" t="s">
        <v>2535</v>
      </c>
      <c r="I497" s="283" t="s">
        <v>2536</v>
      </c>
      <c r="J497" s="895">
        <v>1</v>
      </c>
      <c r="K497" s="928">
        <v>45505</v>
      </c>
      <c r="L497" s="928">
        <v>45657</v>
      </c>
      <c r="M497" s="901">
        <f t="shared" si="21"/>
        <v>21.714285714285715</v>
      </c>
      <c r="N497" s="1031">
        <v>1</v>
      </c>
      <c r="O497" s="283" t="s">
        <v>2537</v>
      </c>
      <c r="P497" s="902">
        <f t="shared" si="20"/>
        <v>1</v>
      </c>
      <c r="Q497" s="803" t="str">
        <f>IF(ISNUMBER(P497),IF(P497=100%,"CUMPLIDA",IF(AND(ISNUMBER(L497),ISNUMBER(OCI!$P$6)), IF(L497&lt;OCI!$P$6,"INCUMPLIDA","PROCESO"), "VERIFICAR FECHA")),"SIN VALOR AVANCE")</f>
        <v>CUMPLIDA</v>
      </c>
    </row>
    <row r="498" spans="1:17" ht="135.75" x14ac:dyDescent="0.2">
      <c r="A498" s="898" t="s">
        <v>12</v>
      </c>
      <c r="B498" s="899" t="s">
        <v>16</v>
      </c>
      <c r="C498" s="1393"/>
      <c r="D498" s="1393"/>
      <c r="E498" s="1394"/>
      <c r="F498" s="1395"/>
      <c r="G498" s="900" t="s">
        <v>2538</v>
      </c>
      <c r="H498" s="900" t="s">
        <v>2538</v>
      </c>
      <c r="I498" s="283" t="s">
        <v>2519</v>
      </c>
      <c r="J498" s="895">
        <v>1</v>
      </c>
      <c r="K498" s="928">
        <v>45505</v>
      </c>
      <c r="L498" s="928">
        <v>45657</v>
      </c>
      <c r="M498" s="901">
        <f t="shared" si="21"/>
        <v>21.714285714285715</v>
      </c>
      <c r="N498" s="1031">
        <v>1</v>
      </c>
      <c r="O498" s="283" t="s">
        <v>2539</v>
      </c>
      <c r="P498" s="902">
        <f t="shared" si="20"/>
        <v>1</v>
      </c>
      <c r="Q498" s="803" t="str">
        <f>IF(ISNUMBER(P498),IF(P498=100%,"CUMPLIDA",IF(AND(ISNUMBER(L498),ISNUMBER(OCI!$P$6)), IF(L498&lt;OCI!$P$6,"INCUMPLIDA","PROCESO"), "VERIFICAR FECHA")),"SIN VALOR AVANCE")</f>
        <v>CUMPLIDA</v>
      </c>
    </row>
    <row r="499" spans="1:17" ht="225.75" x14ac:dyDescent="0.2">
      <c r="A499" s="898" t="s">
        <v>12</v>
      </c>
      <c r="B499" s="899" t="s">
        <v>16</v>
      </c>
      <c r="C499" s="1393"/>
      <c r="D499" s="1393"/>
      <c r="E499" s="1394"/>
      <c r="F499" s="1395"/>
      <c r="G499" s="900" t="s">
        <v>2540</v>
      </c>
      <c r="H499" s="900" t="s">
        <v>2540</v>
      </c>
      <c r="I499" s="283" t="s">
        <v>2522</v>
      </c>
      <c r="J499" s="895">
        <v>1</v>
      </c>
      <c r="K499" s="928">
        <v>45505</v>
      </c>
      <c r="L499" s="928">
        <v>45657</v>
      </c>
      <c r="M499" s="901">
        <f t="shared" si="21"/>
        <v>21.714285714285715</v>
      </c>
      <c r="N499" s="1031">
        <v>1</v>
      </c>
      <c r="O499" s="283" t="s">
        <v>2541</v>
      </c>
      <c r="P499" s="902">
        <f t="shared" si="20"/>
        <v>1</v>
      </c>
      <c r="Q499" s="803" t="str">
        <f>IF(ISNUMBER(P499),IF(P499=100%,"CUMPLIDA",IF(AND(ISNUMBER(L499),ISNUMBER(OCI!$P$6)), IF(L499&lt;OCI!$P$6,"INCUMPLIDA","PROCESO"), "VERIFICAR FECHA")),"SIN VALOR AVANCE")</f>
        <v>CUMPLIDA</v>
      </c>
    </row>
    <row r="500" spans="1:17" ht="210.75" x14ac:dyDescent="0.2">
      <c r="A500" s="898" t="s">
        <v>12</v>
      </c>
      <c r="B500" s="899" t="s">
        <v>16</v>
      </c>
      <c r="C500" s="1393"/>
      <c r="D500" s="1393"/>
      <c r="E500" s="1394"/>
      <c r="F500" s="1395"/>
      <c r="G500" s="900" t="s">
        <v>2542</v>
      </c>
      <c r="H500" s="900" t="s">
        <v>2542</v>
      </c>
      <c r="I500" s="283" t="s">
        <v>2525</v>
      </c>
      <c r="J500" s="895">
        <v>1</v>
      </c>
      <c r="K500" s="928">
        <v>45505</v>
      </c>
      <c r="L500" s="928">
        <v>45657</v>
      </c>
      <c r="M500" s="901">
        <f t="shared" si="21"/>
        <v>21.714285714285715</v>
      </c>
      <c r="N500" s="1031">
        <v>1</v>
      </c>
      <c r="O500" s="283" t="s">
        <v>2543</v>
      </c>
      <c r="P500" s="902">
        <f t="shared" si="20"/>
        <v>1</v>
      </c>
      <c r="Q500" s="803" t="str">
        <f>IF(ISNUMBER(P500),IF(P500=100%,"CUMPLIDA",IF(AND(ISNUMBER(L500),ISNUMBER(OCI!$P$6)), IF(L500&lt;OCI!$P$6,"INCUMPLIDA","PROCESO"), "VERIFICAR FECHA")),"SIN VALOR AVANCE")</f>
        <v>CUMPLIDA</v>
      </c>
    </row>
    <row r="501" spans="1:17" ht="138.75" x14ac:dyDescent="0.2">
      <c r="A501" s="898" t="s">
        <v>12</v>
      </c>
      <c r="B501" s="899" t="s">
        <v>16</v>
      </c>
      <c r="C501" s="1393"/>
      <c r="D501" s="1393"/>
      <c r="E501" s="1394"/>
      <c r="F501" s="1395"/>
      <c r="G501" s="900" t="s">
        <v>2544</v>
      </c>
      <c r="H501" s="900" t="s">
        <v>2544</v>
      </c>
      <c r="I501" s="283" t="s">
        <v>2530</v>
      </c>
      <c r="J501" s="895">
        <v>1</v>
      </c>
      <c r="K501" s="928">
        <v>45505</v>
      </c>
      <c r="L501" s="928">
        <v>45657</v>
      </c>
      <c r="M501" s="901">
        <f t="shared" si="21"/>
        <v>21.714285714285715</v>
      </c>
      <c r="N501" s="1031">
        <v>1</v>
      </c>
      <c r="O501" s="283" t="s">
        <v>2545</v>
      </c>
      <c r="P501" s="902">
        <f t="shared" si="20"/>
        <v>1</v>
      </c>
      <c r="Q501" s="803" t="str">
        <f>IF(ISNUMBER(P501),IF(P501=100%,"CUMPLIDA",IF(AND(ISNUMBER(L501),ISNUMBER(OCI!$P$6)), IF(L501&lt;OCI!$P$6,"INCUMPLIDA","PROCESO"), "VERIFICAR FECHA")),"SIN VALOR AVANCE")</f>
        <v>CUMPLIDA</v>
      </c>
    </row>
    <row r="502" spans="1:17" ht="225.75" x14ac:dyDescent="0.2">
      <c r="A502" s="898" t="s">
        <v>12</v>
      </c>
      <c r="B502" s="899" t="s">
        <v>16</v>
      </c>
      <c r="C502" s="1393"/>
      <c r="D502" s="1393"/>
      <c r="E502" s="1394"/>
      <c r="F502" s="1395"/>
      <c r="G502" s="900" t="s">
        <v>2546</v>
      </c>
      <c r="H502" s="900" t="s">
        <v>2546</v>
      </c>
      <c r="I502" s="283" t="s">
        <v>2547</v>
      </c>
      <c r="J502" s="895">
        <v>1</v>
      </c>
      <c r="K502" s="928">
        <v>45505</v>
      </c>
      <c r="L502" s="928">
        <v>45657</v>
      </c>
      <c r="M502" s="901">
        <f t="shared" si="21"/>
        <v>21.714285714285715</v>
      </c>
      <c r="N502" s="1031">
        <v>1</v>
      </c>
      <c r="O502" s="283" t="s">
        <v>2541</v>
      </c>
      <c r="P502" s="902">
        <f t="shared" si="20"/>
        <v>1</v>
      </c>
      <c r="Q502" s="803" t="str">
        <f>IF(ISNUMBER(P502),IF(P502=100%,"CUMPLIDA",IF(AND(ISNUMBER(L502),ISNUMBER(OCI!$P$6)), IF(L502&lt;OCI!$P$6,"INCUMPLIDA","PROCESO"), "VERIFICAR FECHA")),"SIN VALOR AVANCE")</f>
        <v>CUMPLIDA</v>
      </c>
    </row>
    <row r="503" spans="1:17" ht="210.75" x14ac:dyDescent="0.2">
      <c r="A503" s="898" t="s">
        <v>12</v>
      </c>
      <c r="B503" s="899" t="s">
        <v>16</v>
      </c>
      <c r="C503" s="1393"/>
      <c r="D503" s="1393"/>
      <c r="E503" s="1394"/>
      <c r="F503" s="1395"/>
      <c r="G503" s="900" t="s">
        <v>2548</v>
      </c>
      <c r="H503" s="900" t="s">
        <v>2548</v>
      </c>
      <c r="I503" s="283" t="s">
        <v>2527</v>
      </c>
      <c r="J503" s="895">
        <v>1</v>
      </c>
      <c r="K503" s="928">
        <v>45505</v>
      </c>
      <c r="L503" s="928">
        <v>45657</v>
      </c>
      <c r="M503" s="901">
        <f t="shared" si="21"/>
        <v>21.714285714285715</v>
      </c>
      <c r="N503" s="1031">
        <v>1</v>
      </c>
      <c r="O503" s="283" t="s">
        <v>2543</v>
      </c>
      <c r="P503" s="902">
        <f t="shared" si="20"/>
        <v>1</v>
      </c>
      <c r="Q503" s="803" t="str">
        <f>IF(ISNUMBER(P503),IF(P503=100%,"CUMPLIDA",IF(AND(ISNUMBER(L503),ISNUMBER(OCI!$P$6)), IF(L503&lt;OCI!$P$6,"INCUMPLIDA","PROCESO"), "VERIFICAR FECHA")),"SIN VALOR AVANCE")</f>
        <v>CUMPLIDA</v>
      </c>
    </row>
    <row r="504" spans="1:17" ht="240.75" x14ac:dyDescent="0.2">
      <c r="A504" s="898" t="s">
        <v>12</v>
      </c>
      <c r="B504" s="899" t="s">
        <v>16</v>
      </c>
      <c r="C504" s="1393"/>
      <c r="D504" s="1393"/>
      <c r="E504" s="1394"/>
      <c r="F504" s="1395"/>
      <c r="G504" s="900" t="s">
        <v>2549</v>
      </c>
      <c r="H504" s="900" t="s">
        <v>2549</v>
      </c>
      <c r="I504" s="283" t="s">
        <v>2530</v>
      </c>
      <c r="J504" s="895">
        <v>1</v>
      </c>
      <c r="K504" s="928">
        <v>45505</v>
      </c>
      <c r="L504" s="928">
        <v>45657</v>
      </c>
      <c r="M504" s="901">
        <f t="shared" si="21"/>
        <v>21.714285714285715</v>
      </c>
      <c r="N504" s="1031">
        <v>1</v>
      </c>
      <c r="O504" s="283" t="s">
        <v>2550</v>
      </c>
      <c r="P504" s="902">
        <f t="shared" si="20"/>
        <v>1</v>
      </c>
      <c r="Q504" s="803" t="str">
        <f>IF(ISNUMBER(P504),IF(P504=100%,"CUMPLIDA",IF(AND(ISNUMBER(L504),ISNUMBER(OCI!$P$6)), IF(L504&lt;OCI!$P$6,"INCUMPLIDA","PROCESO"), "VERIFICAR FECHA")),"SIN VALOR AVANCE")</f>
        <v>CUMPLIDA</v>
      </c>
    </row>
    <row r="505" spans="1:17" ht="240.75" x14ac:dyDescent="0.2">
      <c r="A505" s="898" t="s">
        <v>12</v>
      </c>
      <c r="B505" s="899" t="s">
        <v>16</v>
      </c>
      <c r="C505" s="1393"/>
      <c r="D505" s="1393"/>
      <c r="E505" s="1394"/>
      <c r="F505" s="1395"/>
      <c r="G505" s="900" t="s">
        <v>2551</v>
      </c>
      <c r="H505" s="1038" t="s">
        <v>4850</v>
      </c>
      <c r="I505" s="283" t="s">
        <v>2552</v>
      </c>
      <c r="J505" s="895">
        <v>1</v>
      </c>
      <c r="K505" s="928">
        <v>45505</v>
      </c>
      <c r="L505" s="928">
        <v>45657</v>
      </c>
      <c r="M505" s="901">
        <f t="shared" si="21"/>
        <v>21.714285714285715</v>
      </c>
      <c r="N505" s="1031">
        <v>1</v>
      </c>
      <c r="O505" s="283" t="s">
        <v>2550</v>
      </c>
      <c r="P505" s="902">
        <f t="shared" si="20"/>
        <v>1</v>
      </c>
      <c r="Q505" s="803" t="str">
        <f>IF(ISNUMBER(P505),IF(P505=100%,"CUMPLIDA",IF(AND(ISNUMBER(L505),ISNUMBER(OCI!$P$6)), IF(L505&lt;OCI!$P$6,"INCUMPLIDA","PROCESO"), "VERIFICAR FECHA")),"SIN VALOR AVANCE")</f>
        <v>CUMPLIDA</v>
      </c>
    </row>
    <row r="506" spans="1:17" ht="240.75" x14ac:dyDescent="0.2">
      <c r="A506" s="898" t="s">
        <v>12</v>
      </c>
      <c r="B506" s="899" t="s">
        <v>16</v>
      </c>
      <c r="C506" s="1393"/>
      <c r="D506" s="1393"/>
      <c r="E506" s="1394"/>
      <c r="F506" s="1395"/>
      <c r="G506" s="900" t="s">
        <v>2553</v>
      </c>
      <c r="H506" s="900" t="s">
        <v>2553</v>
      </c>
      <c r="I506" s="283" t="s">
        <v>2530</v>
      </c>
      <c r="J506" s="895">
        <v>1</v>
      </c>
      <c r="K506" s="928">
        <v>45505</v>
      </c>
      <c r="L506" s="928">
        <v>45657</v>
      </c>
      <c r="M506" s="901">
        <f t="shared" si="21"/>
        <v>21.714285714285715</v>
      </c>
      <c r="N506" s="1031">
        <v>1</v>
      </c>
      <c r="O506" s="283" t="s">
        <v>2550</v>
      </c>
      <c r="P506" s="902">
        <f t="shared" si="20"/>
        <v>1</v>
      </c>
      <c r="Q506" s="803" t="str">
        <f>IF(ISNUMBER(P506),IF(P506=100%,"CUMPLIDA",IF(AND(ISNUMBER(L506),ISNUMBER(OCI!$P$6)), IF(L506&lt;OCI!$P$6,"INCUMPLIDA","PROCESO"), "VERIFICAR FECHA")),"SIN VALOR AVANCE")</f>
        <v>CUMPLIDA</v>
      </c>
    </row>
    <row r="507" spans="1:17" ht="197.25" x14ac:dyDescent="0.2">
      <c r="A507" s="898" t="s">
        <v>12</v>
      </c>
      <c r="B507" s="899" t="s">
        <v>16</v>
      </c>
      <c r="C507" s="1393"/>
      <c r="D507" s="1393"/>
      <c r="E507" s="1394"/>
      <c r="F507" s="1395"/>
      <c r="G507" s="891" t="s">
        <v>2554</v>
      </c>
      <c r="H507" s="891" t="s">
        <v>2554</v>
      </c>
      <c r="I507" s="283" t="s">
        <v>2530</v>
      </c>
      <c r="J507" s="895">
        <v>1</v>
      </c>
      <c r="K507" s="928">
        <v>45505</v>
      </c>
      <c r="L507" s="928">
        <v>45657</v>
      </c>
      <c r="M507" s="901">
        <f t="shared" si="21"/>
        <v>21.714285714285715</v>
      </c>
      <c r="N507" s="1031">
        <v>1</v>
      </c>
      <c r="O507" s="283" t="s">
        <v>2555</v>
      </c>
      <c r="P507" s="902">
        <f t="shared" si="20"/>
        <v>1</v>
      </c>
      <c r="Q507" s="803" t="str">
        <f>IF(ISNUMBER(P507),IF(P507=100%,"CUMPLIDA",IF(AND(ISNUMBER(L507),ISNUMBER(OCI!$P$6)), IF(L507&lt;OCI!$P$6,"INCUMPLIDA","PROCESO"), "VERIFICAR FECHA")),"SIN VALOR AVANCE")</f>
        <v>CUMPLIDA</v>
      </c>
    </row>
    <row r="508" spans="1:17" ht="363.75" x14ac:dyDescent="0.2">
      <c r="A508" s="898" t="s">
        <v>12</v>
      </c>
      <c r="B508" s="899" t="s">
        <v>16</v>
      </c>
      <c r="C508" s="1393"/>
      <c r="D508" s="1393"/>
      <c r="E508" s="1394"/>
      <c r="F508" s="1395"/>
      <c r="G508" s="900" t="s">
        <v>2556</v>
      </c>
      <c r="H508" s="900" t="s">
        <v>2556</v>
      </c>
      <c r="I508" s="283" t="s">
        <v>2536</v>
      </c>
      <c r="J508" s="895">
        <v>1</v>
      </c>
      <c r="K508" s="928">
        <v>45505</v>
      </c>
      <c r="L508" s="928">
        <v>45657</v>
      </c>
      <c r="M508" s="901">
        <f t="shared" si="21"/>
        <v>21.714285714285715</v>
      </c>
      <c r="N508" s="1031">
        <v>1</v>
      </c>
      <c r="O508" s="283" t="s">
        <v>2557</v>
      </c>
      <c r="P508" s="902">
        <f t="shared" si="20"/>
        <v>1</v>
      </c>
      <c r="Q508" s="803" t="str">
        <f>IF(ISNUMBER(P508),IF(P508=100%,"CUMPLIDA",IF(AND(ISNUMBER(L508),ISNUMBER(OCI!$P$6)), IF(L508&lt;OCI!$P$6,"INCUMPLIDA","PROCESO"), "VERIFICAR FECHA")),"SIN VALOR AVANCE")</f>
        <v>CUMPLIDA</v>
      </c>
    </row>
    <row r="509" spans="1:17" ht="121.5" x14ac:dyDescent="0.2">
      <c r="A509" s="898" t="s">
        <v>12</v>
      </c>
      <c r="B509" s="899" t="s">
        <v>16</v>
      </c>
      <c r="C509" s="1393"/>
      <c r="D509" s="1393"/>
      <c r="E509" s="1394"/>
      <c r="F509" s="1395"/>
      <c r="G509" s="900" t="s">
        <v>2558</v>
      </c>
      <c r="H509" s="900" t="s">
        <v>2558</v>
      </c>
      <c r="I509" s="283" t="s">
        <v>2519</v>
      </c>
      <c r="J509" s="895">
        <v>1</v>
      </c>
      <c r="K509" s="928">
        <v>45505</v>
      </c>
      <c r="L509" s="928">
        <v>45657</v>
      </c>
      <c r="M509" s="901">
        <f t="shared" si="21"/>
        <v>21.714285714285715</v>
      </c>
      <c r="N509" s="1031">
        <v>1</v>
      </c>
      <c r="O509" s="283" t="s">
        <v>2559</v>
      </c>
      <c r="P509" s="902">
        <f t="shared" si="20"/>
        <v>1</v>
      </c>
      <c r="Q509" s="803" t="str">
        <f>IF(ISNUMBER(P509),IF(P509=100%,"CUMPLIDA",IF(AND(ISNUMBER(L509),ISNUMBER(OCI!$P$6)), IF(L509&lt;OCI!$P$6,"INCUMPLIDA","PROCESO"), "VERIFICAR FECHA")),"SIN VALOR AVANCE")</f>
        <v>CUMPLIDA</v>
      </c>
    </row>
    <row r="510" spans="1:17" ht="120.75" x14ac:dyDescent="0.2">
      <c r="A510" s="898" t="s">
        <v>12</v>
      </c>
      <c r="B510" s="899" t="s">
        <v>16</v>
      </c>
      <c r="C510" s="1393"/>
      <c r="D510" s="1393"/>
      <c r="E510" s="1394"/>
      <c r="F510" s="1395"/>
      <c r="G510" s="900" t="s">
        <v>2560</v>
      </c>
      <c r="H510" s="900" t="s">
        <v>2560</v>
      </c>
      <c r="I510" s="283" t="s">
        <v>2530</v>
      </c>
      <c r="J510" s="895">
        <v>1</v>
      </c>
      <c r="K510" s="928">
        <v>45505</v>
      </c>
      <c r="L510" s="928">
        <v>45657</v>
      </c>
      <c r="M510" s="901">
        <f t="shared" si="21"/>
        <v>21.714285714285715</v>
      </c>
      <c r="N510" s="1031">
        <v>1</v>
      </c>
      <c r="O510" s="283" t="s">
        <v>2559</v>
      </c>
      <c r="P510" s="902">
        <f t="shared" si="20"/>
        <v>1</v>
      </c>
      <c r="Q510" s="803" t="str">
        <f>IF(ISNUMBER(P510),IF(P510=100%,"CUMPLIDA",IF(AND(ISNUMBER(L510),ISNUMBER(OCI!$P$6)), IF(L510&lt;OCI!$P$6,"INCUMPLIDA","PROCESO"), "VERIFICAR FECHA")),"SIN VALOR AVANCE")</f>
        <v>CUMPLIDA</v>
      </c>
    </row>
    <row r="511" spans="1:17" ht="225.75" x14ac:dyDescent="0.2">
      <c r="A511" s="898" t="s">
        <v>12</v>
      </c>
      <c r="B511" s="899" t="s">
        <v>16</v>
      </c>
      <c r="C511" s="1393"/>
      <c r="D511" s="1393"/>
      <c r="E511" s="1394"/>
      <c r="F511" s="1395"/>
      <c r="G511" s="900" t="s">
        <v>2561</v>
      </c>
      <c r="H511" s="900" t="s">
        <v>2561</v>
      </c>
      <c r="I511" s="283" t="s">
        <v>2522</v>
      </c>
      <c r="J511" s="895">
        <v>1</v>
      </c>
      <c r="K511" s="928">
        <v>45505</v>
      </c>
      <c r="L511" s="928">
        <v>45657</v>
      </c>
      <c r="M511" s="901">
        <f t="shared" si="21"/>
        <v>21.714285714285715</v>
      </c>
      <c r="N511" s="1031">
        <v>1</v>
      </c>
      <c r="O511" s="283" t="s">
        <v>2562</v>
      </c>
      <c r="P511" s="902">
        <f t="shared" si="20"/>
        <v>1</v>
      </c>
      <c r="Q511" s="803" t="str">
        <f>IF(ISNUMBER(P511),IF(P511=100%,"CUMPLIDA",IF(AND(ISNUMBER(L511),ISNUMBER(OCI!$P$6)), IF(L511&lt;OCI!$P$6,"INCUMPLIDA","PROCESO"), "VERIFICAR FECHA")),"SIN VALOR AVANCE")</f>
        <v>CUMPLIDA</v>
      </c>
    </row>
    <row r="512" spans="1:17" ht="240.75" x14ac:dyDescent="0.2">
      <c r="A512" s="898" t="s">
        <v>12</v>
      </c>
      <c r="B512" s="899" t="s">
        <v>16</v>
      </c>
      <c r="C512" s="1393"/>
      <c r="D512" s="1393"/>
      <c r="E512" s="1394"/>
      <c r="F512" s="1395"/>
      <c r="G512" s="900" t="s">
        <v>2563</v>
      </c>
      <c r="H512" s="900" t="s">
        <v>2563</v>
      </c>
      <c r="I512" s="283" t="s">
        <v>2525</v>
      </c>
      <c r="J512" s="895">
        <v>1</v>
      </c>
      <c r="K512" s="928">
        <v>45505</v>
      </c>
      <c r="L512" s="928">
        <v>45657</v>
      </c>
      <c r="M512" s="901">
        <f t="shared" si="21"/>
        <v>21.714285714285715</v>
      </c>
      <c r="N512" s="1031">
        <v>1</v>
      </c>
      <c r="O512" s="283" t="s">
        <v>2564</v>
      </c>
      <c r="P512" s="902">
        <f t="shared" si="20"/>
        <v>1</v>
      </c>
      <c r="Q512" s="803" t="str">
        <f>IF(ISNUMBER(P512),IF(P512=100%,"CUMPLIDA",IF(AND(ISNUMBER(L512),ISNUMBER(OCI!$P$6)), IF(L512&lt;OCI!$P$6,"INCUMPLIDA","PROCESO"), "VERIFICAR FECHA")),"SIN VALOR AVANCE")</f>
        <v>CUMPLIDA</v>
      </c>
    </row>
    <row r="513" spans="1:17" ht="167.25" x14ac:dyDescent="0.2">
      <c r="A513" s="898" t="s">
        <v>12</v>
      </c>
      <c r="B513" s="899" t="s">
        <v>16</v>
      </c>
      <c r="C513" s="1393"/>
      <c r="D513" s="1393"/>
      <c r="E513" s="1394"/>
      <c r="F513" s="1395"/>
      <c r="G513" s="900" t="s">
        <v>2565</v>
      </c>
      <c r="H513" s="900" t="s">
        <v>2565</v>
      </c>
      <c r="I513" s="283" t="s">
        <v>2566</v>
      </c>
      <c r="J513" s="895">
        <v>2</v>
      </c>
      <c r="K513" s="928">
        <v>45505</v>
      </c>
      <c r="L513" s="928">
        <v>45657</v>
      </c>
      <c r="M513" s="901">
        <f t="shared" si="21"/>
        <v>21.714285714285715</v>
      </c>
      <c r="N513" s="1031">
        <v>2</v>
      </c>
      <c r="O513" s="283" t="s">
        <v>2567</v>
      </c>
      <c r="P513" s="902">
        <f t="shared" si="20"/>
        <v>1</v>
      </c>
      <c r="Q513" s="803" t="str">
        <f>IF(ISNUMBER(P513),IF(P513=100%,"CUMPLIDA",IF(AND(ISNUMBER(L513),ISNUMBER(OCI!$P$6)), IF(L513&lt;OCI!$P$6,"INCUMPLIDA","PROCESO"), "VERIFICAR FECHA")),"SIN VALOR AVANCE")</f>
        <v>CUMPLIDA</v>
      </c>
    </row>
    <row r="514" spans="1:17" ht="225.75" x14ac:dyDescent="0.2">
      <c r="A514" s="898" t="s">
        <v>12</v>
      </c>
      <c r="B514" s="899" t="s">
        <v>16</v>
      </c>
      <c r="C514" s="1393"/>
      <c r="D514" s="1393"/>
      <c r="E514" s="1394"/>
      <c r="F514" s="1395"/>
      <c r="G514" s="900" t="s">
        <v>2568</v>
      </c>
      <c r="H514" s="900" t="s">
        <v>2568</v>
      </c>
      <c r="I514" s="283" t="s">
        <v>2569</v>
      </c>
      <c r="J514" s="895">
        <v>1</v>
      </c>
      <c r="K514" s="928">
        <v>45505</v>
      </c>
      <c r="L514" s="928">
        <v>45657</v>
      </c>
      <c r="M514" s="901">
        <f t="shared" si="21"/>
        <v>21.714285714285715</v>
      </c>
      <c r="N514" s="1031">
        <v>1</v>
      </c>
      <c r="O514" s="283" t="s">
        <v>2562</v>
      </c>
      <c r="P514" s="902">
        <f t="shared" si="20"/>
        <v>1</v>
      </c>
      <c r="Q514" s="803" t="str">
        <f>IF(ISNUMBER(P514),IF(P514=100%,"CUMPLIDA",IF(AND(ISNUMBER(L514),ISNUMBER(OCI!$P$6)), IF(L514&lt;OCI!$P$6,"INCUMPLIDA","PROCESO"), "VERIFICAR FECHA")),"SIN VALOR AVANCE")</f>
        <v>CUMPLIDA</v>
      </c>
    </row>
    <row r="515" spans="1:17" ht="120.75" x14ac:dyDescent="0.2">
      <c r="A515" s="898" t="s">
        <v>12</v>
      </c>
      <c r="B515" s="899" t="s">
        <v>16</v>
      </c>
      <c r="C515" s="1393"/>
      <c r="D515" s="1393"/>
      <c r="E515" s="1394"/>
      <c r="F515" s="1395"/>
      <c r="G515" s="1394" t="s">
        <v>2570</v>
      </c>
      <c r="H515" s="900" t="s">
        <v>2570</v>
      </c>
      <c r="I515" s="283" t="s">
        <v>2571</v>
      </c>
      <c r="J515" s="895">
        <v>1</v>
      </c>
      <c r="K515" s="928">
        <v>45505</v>
      </c>
      <c r="L515" s="928">
        <v>45657</v>
      </c>
      <c r="M515" s="901">
        <f t="shared" si="21"/>
        <v>21.714285714285715</v>
      </c>
      <c r="N515" s="1031">
        <v>1</v>
      </c>
      <c r="O515" s="283" t="s">
        <v>2572</v>
      </c>
      <c r="P515" s="902">
        <f t="shared" si="20"/>
        <v>1</v>
      </c>
      <c r="Q515" s="803" t="str">
        <f>IF(ISNUMBER(P515),IF(P515=100%,"CUMPLIDA",IF(AND(ISNUMBER(L515),ISNUMBER(OCI!$P$6)), IF(L515&lt;OCI!$P$6,"INCUMPLIDA","PROCESO"), "VERIFICAR FECHA")),"SIN VALOR AVANCE")</f>
        <v>CUMPLIDA</v>
      </c>
    </row>
    <row r="516" spans="1:17" ht="120.75" x14ac:dyDescent="0.2">
      <c r="A516" s="898" t="s">
        <v>12</v>
      </c>
      <c r="B516" s="899" t="s">
        <v>16</v>
      </c>
      <c r="C516" s="1393"/>
      <c r="D516" s="1393"/>
      <c r="E516" s="1394"/>
      <c r="F516" s="1395"/>
      <c r="G516" s="1394"/>
      <c r="H516" s="900" t="s">
        <v>2570</v>
      </c>
      <c r="I516" s="283" t="s">
        <v>2573</v>
      </c>
      <c r="J516" s="895">
        <v>1</v>
      </c>
      <c r="K516" s="928">
        <v>45505</v>
      </c>
      <c r="L516" s="928">
        <v>45657</v>
      </c>
      <c r="M516" s="901">
        <f t="shared" si="21"/>
        <v>21.714285714285715</v>
      </c>
      <c r="N516" s="1031">
        <v>1</v>
      </c>
      <c r="O516" s="283" t="s">
        <v>2572</v>
      </c>
      <c r="P516" s="902">
        <f t="shared" si="20"/>
        <v>1</v>
      </c>
      <c r="Q516" s="803" t="str">
        <f>IF(ISNUMBER(P516),IF(P516=100%,"CUMPLIDA",IF(AND(ISNUMBER(L516),ISNUMBER(OCI!$P$6)), IF(L516&lt;OCI!$P$6,"INCUMPLIDA","PROCESO"), "VERIFICAR FECHA")),"SIN VALOR AVANCE")</f>
        <v>CUMPLIDA</v>
      </c>
    </row>
    <row r="517" spans="1:17" ht="346.5" x14ac:dyDescent="0.2">
      <c r="A517" s="898" t="s">
        <v>12</v>
      </c>
      <c r="B517" s="899" t="s">
        <v>16</v>
      </c>
      <c r="C517" s="1393"/>
      <c r="D517" s="1393"/>
      <c r="E517" s="1394"/>
      <c r="F517" s="1395"/>
      <c r="G517" s="900" t="s">
        <v>2574</v>
      </c>
      <c r="H517" s="900" t="s">
        <v>2574</v>
      </c>
      <c r="I517" s="283" t="s">
        <v>2536</v>
      </c>
      <c r="J517" s="895">
        <v>1</v>
      </c>
      <c r="K517" s="928">
        <v>45505</v>
      </c>
      <c r="L517" s="928">
        <v>45657</v>
      </c>
      <c r="M517" s="901">
        <f t="shared" si="21"/>
        <v>21.714285714285715</v>
      </c>
      <c r="N517" s="1031">
        <v>1</v>
      </c>
      <c r="O517" s="283" t="s">
        <v>2575</v>
      </c>
      <c r="P517" s="902">
        <f t="shared" si="20"/>
        <v>1</v>
      </c>
      <c r="Q517" s="803" t="str">
        <f>IF(ISNUMBER(P517),IF(P517=100%,"CUMPLIDA",IF(AND(ISNUMBER(L517),ISNUMBER(OCI!$P$6)), IF(L517&lt;OCI!$P$6,"INCUMPLIDA","PROCESO"), "VERIFICAR FECHA")),"SIN VALOR AVANCE")</f>
        <v>CUMPLIDA</v>
      </c>
    </row>
    <row r="518" spans="1:17" ht="210.75" x14ac:dyDescent="0.2">
      <c r="A518" s="898" t="s">
        <v>12</v>
      </c>
      <c r="B518" s="899" t="s">
        <v>16</v>
      </c>
      <c r="C518" s="1393"/>
      <c r="D518" s="1393"/>
      <c r="E518" s="1394"/>
      <c r="F518" s="1395"/>
      <c r="G518" s="900" t="s">
        <v>2576</v>
      </c>
      <c r="H518" s="900" t="s">
        <v>2576</v>
      </c>
      <c r="I518" s="283" t="s">
        <v>2519</v>
      </c>
      <c r="J518" s="895">
        <v>1</v>
      </c>
      <c r="K518" s="928">
        <v>45505</v>
      </c>
      <c r="L518" s="928">
        <v>45657</v>
      </c>
      <c r="M518" s="901">
        <f t="shared" si="21"/>
        <v>21.714285714285715</v>
      </c>
      <c r="N518" s="1031">
        <v>1</v>
      </c>
      <c r="O518" s="283" t="s">
        <v>2577</v>
      </c>
      <c r="P518" s="902">
        <f t="shared" si="20"/>
        <v>1</v>
      </c>
      <c r="Q518" s="803" t="str">
        <f>IF(ISNUMBER(P518),IF(P518=100%,"CUMPLIDA",IF(AND(ISNUMBER(L518),ISNUMBER(OCI!$P$6)), IF(L518&lt;OCI!$P$6,"INCUMPLIDA","PROCESO"), "VERIFICAR FECHA")),"SIN VALOR AVANCE")</f>
        <v>CUMPLIDA</v>
      </c>
    </row>
    <row r="519" spans="1:17" ht="210.75" x14ac:dyDescent="0.2">
      <c r="A519" s="898" t="s">
        <v>12</v>
      </c>
      <c r="B519" s="899" t="s">
        <v>16</v>
      </c>
      <c r="C519" s="1393"/>
      <c r="D519" s="1393"/>
      <c r="E519" s="1394"/>
      <c r="F519" s="1395"/>
      <c r="G519" s="900" t="s">
        <v>2578</v>
      </c>
      <c r="H519" s="900" t="s">
        <v>2578</v>
      </c>
      <c r="I519" s="283" t="s">
        <v>2519</v>
      </c>
      <c r="J519" s="895">
        <v>1</v>
      </c>
      <c r="K519" s="928">
        <v>45505</v>
      </c>
      <c r="L519" s="928">
        <v>45657</v>
      </c>
      <c r="M519" s="901">
        <f t="shared" si="21"/>
        <v>21.714285714285715</v>
      </c>
      <c r="N519" s="1031">
        <v>1</v>
      </c>
      <c r="O519" s="283" t="s">
        <v>2577</v>
      </c>
      <c r="P519" s="902">
        <f t="shared" si="20"/>
        <v>1</v>
      </c>
      <c r="Q519" s="803" t="str">
        <f>IF(ISNUMBER(P519),IF(P519=100%,"CUMPLIDA",IF(AND(ISNUMBER(L519),ISNUMBER(OCI!$P$6)), IF(L519&lt;OCI!$P$6,"INCUMPLIDA","PROCESO"), "VERIFICAR FECHA")),"SIN VALOR AVANCE")</f>
        <v>CUMPLIDA</v>
      </c>
    </row>
    <row r="520" spans="1:17" ht="197.25" x14ac:dyDescent="0.2">
      <c r="A520" s="898" t="s">
        <v>12</v>
      </c>
      <c r="B520" s="899" t="s">
        <v>16</v>
      </c>
      <c r="C520" s="1393"/>
      <c r="D520" s="1393"/>
      <c r="E520" s="1394"/>
      <c r="F520" s="1395"/>
      <c r="G520" s="891" t="s">
        <v>2579</v>
      </c>
      <c r="H520" s="891" t="s">
        <v>2579</v>
      </c>
      <c r="I520" s="283" t="s">
        <v>2530</v>
      </c>
      <c r="J520" s="895">
        <v>1</v>
      </c>
      <c r="K520" s="928">
        <v>45505</v>
      </c>
      <c r="L520" s="928">
        <v>45657</v>
      </c>
      <c r="M520" s="901">
        <f t="shared" si="21"/>
        <v>21.714285714285715</v>
      </c>
      <c r="N520" s="1031">
        <v>1</v>
      </c>
      <c r="O520" s="283" t="s">
        <v>2572</v>
      </c>
      <c r="P520" s="902">
        <f t="shared" si="20"/>
        <v>1</v>
      </c>
      <c r="Q520" s="803" t="str">
        <f>IF(ISNUMBER(P520),IF(P520=100%,"CUMPLIDA",IF(AND(ISNUMBER(L520),ISNUMBER(OCI!$P$6)), IF(L520&lt;OCI!$P$6,"INCUMPLIDA","PROCESO"), "VERIFICAR FECHA")),"SIN VALOR AVANCE")</f>
        <v>CUMPLIDA</v>
      </c>
    </row>
    <row r="521" spans="1:17" ht="210.75" x14ac:dyDescent="0.2">
      <c r="A521" s="898" t="s">
        <v>12</v>
      </c>
      <c r="B521" s="899" t="s">
        <v>16</v>
      </c>
      <c r="C521" s="1393"/>
      <c r="D521" s="1393"/>
      <c r="E521" s="1394"/>
      <c r="F521" s="1395"/>
      <c r="G521" s="891" t="s">
        <v>2580</v>
      </c>
      <c r="H521" s="891" t="s">
        <v>2580</v>
      </c>
      <c r="I521" s="283" t="s">
        <v>2581</v>
      </c>
      <c r="J521" s="895">
        <v>2</v>
      </c>
      <c r="K521" s="928">
        <v>45505</v>
      </c>
      <c r="L521" s="928">
        <v>45657</v>
      </c>
      <c r="M521" s="901">
        <f t="shared" si="21"/>
        <v>21.714285714285715</v>
      </c>
      <c r="N521" s="1031">
        <v>2</v>
      </c>
      <c r="O521" s="283" t="s">
        <v>2575</v>
      </c>
      <c r="P521" s="902">
        <f t="shared" si="20"/>
        <v>1</v>
      </c>
      <c r="Q521" s="803" t="str">
        <f>IF(ISNUMBER(P521),IF(P521=100%,"CUMPLIDA",IF(AND(ISNUMBER(L521),ISNUMBER(OCI!$P$6)), IF(L521&lt;OCI!$P$6,"INCUMPLIDA","PROCESO"), "VERIFICAR FECHA")),"SIN VALOR AVANCE")</f>
        <v>CUMPLIDA</v>
      </c>
    </row>
    <row r="522" spans="1:17" ht="225" customHeight="1" x14ac:dyDescent="0.2">
      <c r="A522" s="898" t="s">
        <v>12</v>
      </c>
      <c r="B522" s="899" t="s">
        <v>16</v>
      </c>
      <c r="C522" s="1261" t="s">
        <v>2582</v>
      </c>
      <c r="D522" s="1261" t="s">
        <v>2583</v>
      </c>
      <c r="E522" s="1391" t="s">
        <v>4851</v>
      </c>
      <c r="F522" s="1390" t="s">
        <v>2584</v>
      </c>
      <c r="G522" s="891" t="s">
        <v>2585</v>
      </c>
      <c r="H522" s="891" t="s">
        <v>2586</v>
      </c>
      <c r="I522" s="893" t="s">
        <v>2586</v>
      </c>
      <c r="J522" s="895">
        <v>1</v>
      </c>
      <c r="K522" s="904">
        <v>45641</v>
      </c>
      <c r="L522" s="904">
        <v>45716</v>
      </c>
      <c r="M522" s="901">
        <f t="shared" si="21"/>
        <v>10.714285714285714</v>
      </c>
      <c r="N522" s="1031">
        <v>0</v>
      </c>
      <c r="O522" s="947" t="s">
        <v>2587</v>
      </c>
      <c r="P522" s="902">
        <f t="shared" si="20"/>
        <v>0</v>
      </c>
      <c r="Q522" s="803" t="str">
        <f>IF(ISNUMBER(P522),IF(P522=100%,"CUMPLIDA",IF(AND(ISNUMBER(L522),ISNUMBER(OCI!$P$6)), IF(L522&lt;OCI!$P$6,"INCUMPLIDA","PROCESO"), "VERIFICAR FECHA")),"SIN VALOR AVANCE")</f>
        <v>PROCESO</v>
      </c>
    </row>
    <row r="523" spans="1:17" ht="135" x14ac:dyDescent="0.2">
      <c r="A523" s="898" t="s">
        <v>12</v>
      </c>
      <c r="B523" s="899" t="s">
        <v>16</v>
      </c>
      <c r="C523" s="1261"/>
      <c r="D523" s="1261"/>
      <c r="E523" s="1391"/>
      <c r="F523" s="1390"/>
      <c r="G523" s="891" t="s">
        <v>2588</v>
      </c>
      <c r="H523" s="891" t="s">
        <v>2589</v>
      </c>
      <c r="I523" s="893" t="s">
        <v>2589</v>
      </c>
      <c r="J523" s="895">
        <v>8</v>
      </c>
      <c r="K523" s="904">
        <v>45747</v>
      </c>
      <c r="L523" s="904">
        <v>45991</v>
      </c>
      <c r="M523" s="901">
        <f t="shared" si="21"/>
        <v>34.857142857142854</v>
      </c>
      <c r="N523" s="1031">
        <v>0</v>
      </c>
      <c r="O523" s="947" t="s">
        <v>2587</v>
      </c>
      <c r="P523" s="902">
        <f t="shared" si="20"/>
        <v>0</v>
      </c>
      <c r="Q523" s="803" t="str">
        <f>IF(ISNUMBER(P523),IF(P523=100%,"CUMPLIDA",IF(AND(ISNUMBER(L523),ISNUMBER(OCI!$P$6)), IF(L523&lt;OCI!$P$6,"INCUMPLIDA","PROCESO"), "VERIFICAR FECHA")),"SIN VALOR AVANCE")</f>
        <v>PROCESO</v>
      </c>
    </row>
    <row r="524" spans="1:17" ht="135" x14ac:dyDescent="0.2">
      <c r="A524" s="898" t="s">
        <v>12</v>
      </c>
      <c r="B524" s="899" t="s">
        <v>16</v>
      </c>
      <c r="C524" s="1261"/>
      <c r="D524" s="1261"/>
      <c r="E524" s="1391"/>
      <c r="F524" s="1390"/>
      <c r="G524" s="891" t="s">
        <v>2590</v>
      </c>
      <c r="H524" s="891" t="s">
        <v>2591</v>
      </c>
      <c r="I524" s="893" t="s">
        <v>2591</v>
      </c>
      <c r="J524" s="895">
        <v>2</v>
      </c>
      <c r="K524" s="904">
        <v>45748</v>
      </c>
      <c r="L524" s="904">
        <v>45900</v>
      </c>
      <c r="M524" s="901">
        <f t="shared" si="21"/>
        <v>21.714285714285715</v>
      </c>
      <c r="N524" s="1031">
        <v>0</v>
      </c>
      <c r="O524" s="947" t="s">
        <v>2587</v>
      </c>
      <c r="P524" s="902">
        <f t="shared" si="20"/>
        <v>0</v>
      </c>
      <c r="Q524" s="803" t="str">
        <f>IF(ISNUMBER(P524),IF(P524=100%,"CUMPLIDA",IF(AND(ISNUMBER(L524),ISNUMBER(OCI!$P$6)), IF(L524&lt;OCI!$P$6,"INCUMPLIDA","PROCESO"), "VERIFICAR FECHA")),"SIN VALOR AVANCE")</f>
        <v>PROCESO</v>
      </c>
    </row>
    <row r="525" spans="1:17" ht="409.5" x14ac:dyDescent="0.2">
      <c r="A525" s="898" t="s">
        <v>12</v>
      </c>
      <c r="B525" s="899" t="s">
        <v>16</v>
      </c>
      <c r="C525" s="1261"/>
      <c r="D525" s="1261"/>
      <c r="E525" s="948" t="s">
        <v>4852</v>
      </c>
      <c r="F525" s="953" t="s">
        <v>2592</v>
      </c>
      <c r="G525" s="45" t="s">
        <v>2593</v>
      </c>
      <c r="H525" s="45" t="s">
        <v>2589</v>
      </c>
      <c r="I525" s="947" t="s">
        <v>2589</v>
      </c>
      <c r="J525" s="895">
        <v>10</v>
      </c>
      <c r="K525" s="1027">
        <v>45689</v>
      </c>
      <c r="L525" s="1027">
        <v>45991</v>
      </c>
      <c r="M525" s="901">
        <f t="shared" si="21"/>
        <v>43.142857142857146</v>
      </c>
      <c r="N525" s="1031">
        <v>0</v>
      </c>
      <c r="O525" s="947" t="s">
        <v>2594</v>
      </c>
      <c r="P525" s="902">
        <f t="shared" si="20"/>
        <v>0</v>
      </c>
      <c r="Q525" s="803" t="str">
        <f>IF(ISNUMBER(P525),IF(P525=100%,"CUMPLIDA",IF(AND(ISNUMBER(L525),ISNUMBER(OCI!$P$6)), IF(L525&lt;OCI!$P$6,"INCUMPLIDA","PROCESO"), "VERIFICAR FECHA")),"SIN VALOR AVANCE")</f>
        <v>PROCESO</v>
      </c>
    </row>
    <row r="526" spans="1:17" ht="240" customHeight="1" x14ac:dyDescent="0.2">
      <c r="A526" s="898" t="s">
        <v>12</v>
      </c>
      <c r="B526" s="899" t="s">
        <v>16</v>
      </c>
      <c r="C526" s="1261"/>
      <c r="D526" s="1261"/>
      <c r="E526" s="1390" t="s">
        <v>4853</v>
      </c>
      <c r="F526" s="1390" t="s">
        <v>2595</v>
      </c>
      <c r="G526" s="45" t="s">
        <v>2596</v>
      </c>
      <c r="H526" s="45" t="s">
        <v>2597</v>
      </c>
      <c r="I526" s="947" t="s">
        <v>2597</v>
      </c>
      <c r="J526" s="895">
        <v>1</v>
      </c>
      <c r="K526" s="1028">
        <v>45672</v>
      </c>
      <c r="L526" s="1028">
        <v>45747</v>
      </c>
      <c r="M526" s="901">
        <f t="shared" si="21"/>
        <v>10.714285714285714</v>
      </c>
      <c r="N526" s="1031">
        <v>0</v>
      </c>
      <c r="O526" s="947" t="s">
        <v>2587</v>
      </c>
      <c r="P526" s="902">
        <f t="shared" si="20"/>
        <v>0</v>
      </c>
      <c r="Q526" s="803" t="str">
        <f>IF(ISNUMBER(P526),IF(P526=100%,"CUMPLIDA",IF(AND(ISNUMBER(L526),ISNUMBER(OCI!$P$6)), IF(L526&lt;OCI!$P$6,"INCUMPLIDA","PROCESO"), "VERIFICAR FECHA")),"SIN VALOR AVANCE")</f>
        <v>PROCESO</v>
      </c>
    </row>
    <row r="527" spans="1:17" ht="150" x14ac:dyDescent="0.2">
      <c r="A527" s="898" t="s">
        <v>12</v>
      </c>
      <c r="B527" s="899" t="s">
        <v>16</v>
      </c>
      <c r="C527" s="1261"/>
      <c r="D527" s="1261"/>
      <c r="E527" s="1390"/>
      <c r="F527" s="1390"/>
      <c r="G527" s="45" t="s">
        <v>2598</v>
      </c>
      <c r="H527" s="45" t="s">
        <v>2599</v>
      </c>
      <c r="I527" s="947" t="s">
        <v>2599</v>
      </c>
      <c r="J527" s="895">
        <v>8</v>
      </c>
      <c r="K527" s="1028">
        <v>45748</v>
      </c>
      <c r="L527" s="1028">
        <v>45991</v>
      </c>
      <c r="M527" s="901">
        <f t="shared" si="21"/>
        <v>34.714285714285715</v>
      </c>
      <c r="N527" s="1031">
        <v>0</v>
      </c>
      <c r="O527" s="947" t="s">
        <v>2587</v>
      </c>
      <c r="P527" s="902">
        <f t="shared" si="20"/>
        <v>0</v>
      </c>
      <c r="Q527" s="803" t="str">
        <f>IF(ISNUMBER(P527),IF(P527=100%,"CUMPLIDA",IF(AND(ISNUMBER(L527),ISNUMBER(OCI!$P$6)), IF(L527&lt;OCI!$P$6,"INCUMPLIDA","PROCESO"), "VERIFICAR FECHA")),"SIN VALOR AVANCE")</f>
        <v>PROCESO</v>
      </c>
    </row>
    <row r="528" spans="1:17" ht="105" x14ac:dyDescent="0.2">
      <c r="A528" s="898" t="s">
        <v>12</v>
      </c>
      <c r="B528" s="899" t="s">
        <v>16</v>
      </c>
      <c r="C528" s="1261"/>
      <c r="D528" s="1261"/>
      <c r="E528" s="1390"/>
      <c r="F528" s="1390"/>
      <c r="G528" s="45" t="s">
        <v>2600</v>
      </c>
      <c r="H528" s="45" t="s">
        <v>2601</v>
      </c>
      <c r="I528" s="947" t="s">
        <v>2601</v>
      </c>
      <c r="J528" s="895">
        <v>1</v>
      </c>
      <c r="K528" s="1028">
        <v>45659</v>
      </c>
      <c r="L528" s="1028">
        <v>45747</v>
      </c>
      <c r="M528" s="901">
        <f t="shared" si="21"/>
        <v>12.571428571428571</v>
      </c>
      <c r="N528" s="1031">
        <v>0</v>
      </c>
      <c r="O528" s="947" t="s">
        <v>2587</v>
      </c>
      <c r="P528" s="902">
        <f t="shared" si="20"/>
        <v>0</v>
      </c>
      <c r="Q528" s="803" t="str">
        <f>IF(ISNUMBER(P528),IF(P528=100%,"CUMPLIDA",IF(AND(ISNUMBER(L528),ISNUMBER(OCI!$P$6)), IF(L528&lt;OCI!$P$6,"INCUMPLIDA","PROCESO"), "VERIFICAR FECHA")),"SIN VALOR AVANCE")</f>
        <v>PROCESO</v>
      </c>
    </row>
    <row r="529" spans="1:17" ht="120" x14ac:dyDescent="0.2">
      <c r="A529" s="898" t="s">
        <v>12</v>
      </c>
      <c r="B529" s="899" t="s">
        <v>16</v>
      </c>
      <c r="C529" s="1261"/>
      <c r="D529" s="1261"/>
      <c r="E529" s="1390"/>
      <c r="F529" s="1390"/>
      <c r="G529" s="45" t="s">
        <v>2602</v>
      </c>
      <c r="H529" s="45" t="s">
        <v>2603</v>
      </c>
      <c r="I529" s="947" t="s">
        <v>2603</v>
      </c>
      <c r="J529" s="1029">
        <v>1</v>
      </c>
      <c r="K529" s="1028">
        <v>45689</v>
      </c>
      <c r="L529" s="1028">
        <v>45716</v>
      </c>
      <c r="M529" s="901">
        <f t="shared" si="21"/>
        <v>3.8571428571428572</v>
      </c>
      <c r="N529" s="1031">
        <v>0</v>
      </c>
      <c r="O529" s="947" t="s">
        <v>2587</v>
      </c>
      <c r="P529" s="902">
        <f t="shared" si="20"/>
        <v>0</v>
      </c>
      <c r="Q529" s="803" t="str">
        <f>IF(ISNUMBER(P529),IF(P529=100%,"CUMPLIDA",IF(AND(ISNUMBER(L529),ISNUMBER(OCI!$P$6)), IF(L529&lt;OCI!$P$6,"INCUMPLIDA","PROCESO"), "VERIFICAR FECHA")),"SIN VALOR AVANCE")</f>
        <v>PROCESO</v>
      </c>
    </row>
    <row r="530" spans="1:17" ht="135" x14ac:dyDescent="0.2">
      <c r="A530" s="898" t="s">
        <v>12</v>
      </c>
      <c r="B530" s="899" t="s">
        <v>16</v>
      </c>
      <c r="C530" s="1261"/>
      <c r="D530" s="1261"/>
      <c r="E530" s="1390"/>
      <c r="F530" s="1390"/>
      <c r="G530" s="45" t="s">
        <v>2604</v>
      </c>
      <c r="H530" s="45" t="s">
        <v>258</v>
      </c>
      <c r="I530" s="947" t="s">
        <v>258</v>
      </c>
      <c r="J530" s="895">
        <v>1</v>
      </c>
      <c r="K530" s="1028">
        <v>45717</v>
      </c>
      <c r="L530" s="1028">
        <v>45747</v>
      </c>
      <c r="M530" s="901">
        <f t="shared" si="21"/>
        <v>4.2857142857142856</v>
      </c>
      <c r="N530" s="1031">
        <v>0</v>
      </c>
      <c r="O530" s="947" t="s">
        <v>2587</v>
      </c>
      <c r="P530" s="902">
        <f t="shared" si="20"/>
        <v>0</v>
      </c>
      <c r="Q530" s="803" t="str">
        <f>IF(ISNUMBER(P530),IF(P530=100%,"CUMPLIDA",IF(AND(ISNUMBER(L530),ISNUMBER(OCI!$P$6)), IF(L530&lt;OCI!$P$6,"INCUMPLIDA","PROCESO"), "VERIFICAR FECHA")),"SIN VALOR AVANCE")</f>
        <v>PROCESO</v>
      </c>
    </row>
    <row r="531" spans="1:17" ht="150.75" x14ac:dyDescent="0.2">
      <c r="A531" s="898" t="s">
        <v>12</v>
      </c>
      <c r="B531" s="899" t="s">
        <v>16</v>
      </c>
      <c r="C531" s="1261"/>
      <c r="D531" s="1261"/>
      <c r="E531" s="1390"/>
      <c r="F531" s="1390"/>
      <c r="G531" s="45" t="s">
        <v>2605</v>
      </c>
      <c r="H531" s="45" t="s">
        <v>2606</v>
      </c>
      <c r="I531" s="947" t="s">
        <v>2606</v>
      </c>
      <c r="J531" s="895">
        <v>1</v>
      </c>
      <c r="K531" s="1027">
        <v>45641</v>
      </c>
      <c r="L531" s="1027">
        <v>45688</v>
      </c>
      <c r="M531" s="901">
        <f t="shared" si="21"/>
        <v>6.7142857142857144</v>
      </c>
      <c r="N531" s="1031">
        <v>0</v>
      </c>
      <c r="O531" s="947" t="s">
        <v>2607</v>
      </c>
      <c r="P531" s="902">
        <f t="shared" si="20"/>
        <v>0</v>
      </c>
      <c r="Q531" s="803" t="str">
        <f>IF(ISNUMBER(P531),IF(P531=100%,"CUMPLIDA",IF(AND(ISNUMBER(L531),ISNUMBER(OCI!$P$6)), IF(L531&lt;OCI!$P$6,"INCUMPLIDA","PROCESO"), "VERIFICAR FECHA")),"SIN VALOR AVANCE")</f>
        <v>PROCESO</v>
      </c>
    </row>
    <row r="532" spans="1:17" ht="90.75" x14ac:dyDescent="0.2">
      <c r="A532" s="898" t="s">
        <v>12</v>
      </c>
      <c r="B532" s="899" t="s">
        <v>16</v>
      </c>
      <c r="C532" s="1261"/>
      <c r="D532" s="1261"/>
      <c r="E532" s="1390"/>
      <c r="F532" s="1390"/>
      <c r="G532" s="45" t="s">
        <v>2608</v>
      </c>
      <c r="H532" s="45" t="s">
        <v>2609</v>
      </c>
      <c r="I532" s="947" t="s">
        <v>2609</v>
      </c>
      <c r="J532" s="1029">
        <v>1</v>
      </c>
      <c r="K532" s="1027">
        <v>45689</v>
      </c>
      <c r="L532" s="1027">
        <v>45991</v>
      </c>
      <c r="M532" s="901">
        <f t="shared" si="21"/>
        <v>43.142857142857146</v>
      </c>
      <c r="N532" s="1031">
        <v>0</v>
      </c>
      <c r="O532" s="947" t="s">
        <v>2587</v>
      </c>
      <c r="P532" s="902">
        <f t="shared" si="20"/>
        <v>0</v>
      </c>
      <c r="Q532" s="803" t="str">
        <f>IF(ISNUMBER(P532),IF(P532=100%,"CUMPLIDA",IF(AND(ISNUMBER(L532),ISNUMBER(OCI!$P$6)), IF(L532&lt;OCI!$P$6,"INCUMPLIDA","PROCESO"), "VERIFICAR FECHA")),"SIN VALOR AVANCE")</f>
        <v>PROCESO</v>
      </c>
    </row>
    <row r="533" spans="1:17" ht="120" customHeight="1" x14ac:dyDescent="0.2">
      <c r="A533" s="898" t="s">
        <v>12</v>
      </c>
      <c r="B533" s="899" t="s">
        <v>16</v>
      </c>
      <c r="C533" s="1261"/>
      <c r="D533" s="1261"/>
      <c r="E533" s="1391" t="s">
        <v>4854</v>
      </c>
      <c r="F533" s="1390" t="s">
        <v>2610</v>
      </c>
      <c r="G533" s="45" t="s">
        <v>2611</v>
      </c>
      <c r="H533" s="45" t="s">
        <v>2612</v>
      </c>
      <c r="I533" s="947" t="s">
        <v>2612</v>
      </c>
      <c r="J533" s="1029">
        <v>1</v>
      </c>
      <c r="K533" s="1027">
        <v>45627</v>
      </c>
      <c r="L533" s="1027">
        <v>45688</v>
      </c>
      <c r="M533" s="901">
        <f t="shared" si="21"/>
        <v>8.7142857142857135</v>
      </c>
      <c r="N533" s="1031">
        <v>0</v>
      </c>
      <c r="O533" s="947" t="s">
        <v>2613</v>
      </c>
      <c r="P533" s="902">
        <f t="shared" si="20"/>
        <v>0</v>
      </c>
      <c r="Q533" s="803" t="str">
        <f>IF(ISNUMBER(P533),IF(P533=100%,"CUMPLIDA",IF(AND(ISNUMBER(L533),ISNUMBER(OCI!$P$6)), IF(L533&lt;OCI!$P$6,"INCUMPLIDA","PROCESO"), "VERIFICAR FECHA")),"SIN VALOR AVANCE")</f>
        <v>PROCESO</v>
      </c>
    </row>
    <row r="534" spans="1:17" ht="150.75" x14ac:dyDescent="0.2">
      <c r="A534" s="898" t="s">
        <v>12</v>
      </c>
      <c r="B534" s="899" t="s">
        <v>16</v>
      </c>
      <c r="C534" s="1261"/>
      <c r="D534" s="1261"/>
      <c r="E534" s="1391"/>
      <c r="F534" s="1390"/>
      <c r="G534" s="45" t="s">
        <v>2614</v>
      </c>
      <c r="H534" s="45" t="s">
        <v>2615</v>
      </c>
      <c r="I534" s="947" t="s">
        <v>2615</v>
      </c>
      <c r="J534" s="895">
        <v>9</v>
      </c>
      <c r="K534" s="1027">
        <v>45627</v>
      </c>
      <c r="L534" s="1027">
        <v>45900</v>
      </c>
      <c r="M534" s="901">
        <f t="shared" si="21"/>
        <v>39</v>
      </c>
      <c r="N534" s="1031">
        <v>0</v>
      </c>
      <c r="O534" s="1039" t="s">
        <v>2616</v>
      </c>
      <c r="P534" s="902">
        <f t="shared" si="20"/>
        <v>0</v>
      </c>
      <c r="Q534" s="803" t="str">
        <f>IF(ISNUMBER(P534),IF(P534=100%,"CUMPLIDA",IF(AND(ISNUMBER(L534),ISNUMBER(OCI!$P$6)), IF(L534&lt;OCI!$P$6,"INCUMPLIDA","PROCESO"), "VERIFICAR FECHA")),"SIN VALOR AVANCE")</f>
        <v>PROCESO</v>
      </c>
    </row>
    <row r="535" spans="1:17" ht="360" customHeight="1" x14ac:dyDescent="0.2">
      <c r="A535" s="898" t="s">
        <v>12</v>
      </c>
      <c r="B535" s="899" t="s">
        <v>16</v>
      </c>
      <c r="C535" s="1261"/>
      <c r="D535" s="1261"/>
      <c r="E535" s="1390" t="s">
        <v>4855</v>
      </c>
      <c r="F535" s="1390" t="s">
        <v>2617</v>
      </c>
      <c r="G535" s="45" t="s">
        <v>2618</v>
      </c>
      <c r="H535" s="45" t="s">
        <v>2619</v>
      </c>
      <c r="I535" s="947" t="s">
        <v>2620</v>
      </c>
      <c r="J535" s="895">
        <v>4</v>
      </c>
      <c r="K535" s="1027">
        <v>45627</v>
      </c>
      <c r="L535" s="1027">
        <v>45991</v>
      </c>
      <c r="M535" s="901">
        <f t="shared" si="21"/>
        <v>52</v>
      </c>
      <c r="N535" s="1031">
        <v>0</v>
      </c>
      <c r="O535" s="1030" t="s">
        <v>2621</v>
      </c>
      <c r="P535" s="902">
        <f t="shared" si="20"/>
        <v>0</v>
      </c>
      <c r="Q535" s="803" t="str">
        <f>IF(ISNUMBER(P535),IF(P535=100%,"CUMPLIDA",IF(AND(ISNUMBER(L535),ISNUMBER(OCI!$P$6)), IF(L535&lt;OCI!$P$6,"INCUMPLIDA","PROCESO"), "VERIFICAR FECHA")),"SIN VALOR AVANCE")</f>
        <v>PROCESO</v>
      </c>
    </row>
    <row r="536" spans="1:17" ht="157.5" customHeight="1" x14ac:dyDescent="0.2">
      <c r="A536" s="898" t="s">
        <v>12</v>
      </c>
      <c r="B536" s="899" t="s">
        <v>16</v>
      </c>
      <c r="C536" s="1261"/>
      <c r="D536" s="1261"/>
      <c r="E536" s="1390"/>
      <c r="F536" s="1390"/>
      <c r="G536" s="45" t="s">
        <v>2622</v>
      </c>
      <c r="H536" s="45" t="s">
        <v>2623</v>
      </c>
      <c r="I536" s="947" t="s">
        <v>2623</v>
      </c>
      <c r="J536" s="895">
        <v>1</v>
      </c>
      <c r="K536" s="1027">
        <v>45627</v>
      </c>
      <c r="L536" s="1027">
        <v>45688</v>
      </c>
      <c r="M536" s="901">
        <f t="shared" si="21"/>
        <v>8.7142857142857135</v>
      </c>
      <c r="N536" s="1031">
        <v>0</v>
      </c>
      <c r="O536" s="1030" t="s">
        <v>2621</v>
      </c>
      <c r="P536" s="902">
        <f t="shared" si="20"/>
        <v>0</v>
      </c>
      <c r="Q536" s="803" t="str">
        <f>IF(ISNUMBER(P536),IF(P536=100%,"CUMPLIDA",IF(AND(ISNUMBER(L536),ISNUMBER(OCI!$P$6)), IF(L536&lt;OCI!$P$6,"INCUMPLIDA","PROCESO"), "VERIFICAR FECHA")),"SIN VALOR AVANCE")</f>
        <v>PROCESO</v>
      </c>
    </row>
    <row r="537" spans="1:17" ht="195" x14ac:dyDescent="0.2">
      <c r="A537" s="898" t="s">
        <v>12</v>
      </c>
      <c r="B537" s="899" t="s">
        <v>16</v>
      </c>
      <c r="C537" s="1261"/>
      <c r="D537" s="1261"/>
      <c r="E537" s="1390"/>
      <c r="F537" s="1390"/>
      <c r="G537" s="45" t="s">
        <v>2624</v>
      </c>
      <c r="H537" s="45" t="s">
        <v>2625</v>
      </c>
      <c r="I537" s="947" t="s">
        <v>2625</v>
      </c>
      <c r="J537" s="895">
        <v>2</v>
      </c>
      <c r="K537" s="1027">
        <v>45641</v>
      </c>
      <c r="L537" s="1027">
        <v>45688</v>
      </c>
      <c r="M537" s="901">
        <f t="shared" si="21"/>
        <v>6.7142857142857144</v>
      </c>
      <c r="N537" s="1031">
        <v>0</v>
      </c>
      <c r="O537" s="283" t="s">
        <v>2626</v>
      </c>
      <c r="P537" s="902">
        <f t="shared" si="20"/>
        <v>0</v>
      </c>
      <c r="Q537" s="803" t="str">
        <f>IF(ISNUMBER(P537),IF(P537=100%,"CUMPLIDA",IF(AND(ISNUMBER(L537),ISNUMBER(OCI!$P$6)), IF(L537&lt;OCI!$P$6,"INCUMPLIDA","PROCESO"), "VERIFICAR FECHA")),"SIN VALOR AVANCE")</f>
        <v>PROCESO</v>
      </c>
    </row>
    <row r="538" spans="1:17" ht="120" x14ac:dyDescent="0.2">
      <c r="A538" s="898" t="s">
        <v>12</v>
      </c>
      <c r="B538" s="899" t="s">
        <v>16</v>
      </c>
      <c r="C538" s="1261"/>
      <c r="D538" s="1261"/>
      <c r="E538" s="1390"/>
      <c r="F538" s="1390"/>
      <c r="G538" s="45" t="s">
        <v>2627</v>
      </c>
      <c r="H538" s="45" t="s">
        <v>2628</v>
      </c>
      <c r="I538" s="947" t="s">
        <v>2628</v>
      </c>
      <c r="J538" s="895">
        <v>2</v>
      </c>
      <c r="K538" s="1027">
        <v>45641</v>
      </c>
      <c r="L538" s="1027">
        <v>45688</v>
      </c>
      <c r="M538" s="901">
        <f t="shared" si="21"/>
        <v>6.7142857142857144</v>
      </c>
      <c r="N538" s="1031">
        <v>0</v>
      </c>
      <c r="O538" s="283" t="s">
        <v>2626</v>
      </c>
      <c r="P538" s="902">
        <f t="shared" si="20"/>
        <v>0</v>
      </c>
      <c r="Q538" s="803" t="str">
        <f>IF(ISNUMBER(P538),IF(P538=100%,"CUMPLIDA",IF(AND(ISNUMBER(L538),ISNUMBER(OCI!$P$6)), IF(L538&lt;OCI!$P$6,"INCUMPLIDA","PROCESO"), "VERIFICAR FECHA")),"SIN VALOR AVANCE")</f>
        <v>PROCESO</v>
      </c>
    </row>
    <row r="539" spans="1:17" ht="120" x14ac:dyDescent="0.2">
      <c r="A539" s="898" t="s">
        <v>12</v>
      </c>
      <c r="B539" s="899" t="s">
        <v>16</v>
      </c>
      <c r="C539" s="1261"/>
      <c r="D539" s="1261"/>
      <c r="E539" s="1390"/>
      <c r="F539" s="1390"/>
      <c r="G539" s="45" t="s">
        <v>2629</v>
      </c>
      <c r="H539" s="45" t="s">
        <v>2630</v>
      </c>
      <c r="I539" s="947" t="s">
        <v>2630</v>
      </c>
      <c r="J539" s="895">
        <v>2</v>
      </c>
      <c r="K539" s="1027">
        <v>45641</v>
      </c>
      <c r="L539" s="1027">
        <v>45777</v>
      </c>
      <c r="M539" s="901">
        <f t="shared" si="21"/>
        <v>19.428571428571427</v>
      </c>
      <c r="N539" s="1031">
        <v>0</v>
      </c>
      <c r="O539" s="283" t="s">
        <v>2631</v>
      </c>
      <c r="P539" s="902">
        <f t="shared" si="20"/>
        <v>0</v>
      </c>
      <c r="Q539" s="803" t="str">
        <f>IF(ISNUMBER(P539),IF(P539=100%,"CUMPLIDA",IF(AND(ISNUMBER(L539),ISNUMBER(OCI!$P$6)), IF(L539&lt;OCI!$P$6,"INCUMPLIDA","PROCESO"), "VERIFICAR FECHA")),"SIN VALOR AVANCE")</f>
        <v>PROCESO</v>
      </c>
    </row>
  </sheetData>
  <sheetProtection algorithmName="SHA-512" hashValue="i7Za5RENUgDw380NtPNzn03shNrrxVOqc79obOWonOG+Dz4rjyTnU9XQbf5DMc7/y0CGwh8l5lY3H9Ge0TaE/w==" saltValue="8O8rAe8CBzwW/C4XqwPing==" spinCount="100000" sheet="1" formatCells="0" formatColumns="0" formatRows="0" autoFilter="0"/>
  <protectedRanges>
    <protectedRange sqref="O28:O36 O25:O26" name="Rango2_75_1_1_1_1_1_3"/>
    <protectedRange sqref="O15" name="Rango2_76_1_1_1_1_1_1_3"/>
    <protectedRange sqref="O16" name="Rango2_77_1_1_1_1_1_1_3"/>
    <protectedRange sqref="O17" name="Rango2_78_1_1_1_1_1_1_3"/>
    <protectedRange sqref="O18" name="Rango2_79_1_1_1_1_1_1_3"/>
    <protectedRange sqref="O19" name="Rango2_1_16_1_1_1_1_1_1_3"/>
    <protectedRange sqref="O20:O21" name="Rango2_80_1_1_1_1_1_1_3"/>
    <protectedRange sqref="O37:O38" name="Rango2_7_10_1_1_1_1_1_1_3"/>
    <protectedRange sqref="O40:O41" name="Rango2_9_1_2_1_1_1_1_1_3"/>
    <protectedRange sqref="O39" name="Rango2_10_1_2_1_1_1_1_1_3"/>
    <protectedRange sqref="O42:O46" name="Rango2_13_4_2_1_1_1_1_1_3"/>
    <protectedRange sqref="O47:O48" name="Rango2_14_7_1_1_1_1_1_1_3"/>
    <protectedRange sqref="O49:O51" name="Rango2_15_5_1_1_1_1_1_1_3"/>
    <protectedRange sqref="O52:O54" name="Rango2_3_1_10_1_1_1_1_1_1_3"/>
    <protectedRange sqref="O55:O57" name="Rango2_4_8_2_1_1_1_1_1_3"/>
    <protectedRange sqref="O58" name="Rango2_4_9_1_1_1_1_1_1_3"/>
    <protectedRange sqref="O60 O62" name="Rango2_4_19_1_1_1_1_1_1_3"/>
    <protectedRange sqref="O63:O68" name="Rango2_4_20_1_1_1_1_1_1_3"/>
    <protectedRange sqref="O69:O76" name="Rango2_5_12_2_1_1_1_1_1_3"/>
    <protectedRange sqref="O77:O79" name="Rango2_3_6_1_1_1_1_1_1_3"/>
    <protectedRange sqref="O80" name="Rango2_2_3_1_1_2_1_1_1_1_3"/>
    <protectedRange sqref="O83" name="Rango2_4_1_5_1_1_1_1_1_1_3"/>
    <protectedRange sqref="O81" name="Rango2_17_1_5_1_1_1_1_1_1_3"/>
    <protectedRange sqref="O82" name="Rango2_6_1_1_5_1_1_1_1_1_1_3"/>
    <protectedRange sqref="G25:J28 E24:E36 G29 I29:L29 G30:J33 G34:L36 G24 I24:L24" name="Rango2_75_1_5_1_1_1_1_1_3"/>
    <protectedRange sqref="E11:E13" name="Rango2_63_1_1_2_1_1_1_1_1_3"/>
    <protectedRange sqref="G11 G13" name="Rango2_65_1_1_2_1_1_1_1_1_3"/>
    <protectedRange sqref="H11 H13" name="Rango2_66_1_1_2_1_1_1_1_1_3"/>
    <protectedRange sqref="I11 I13" name="Rango2_67_1_1_2_1_1_1_1_1_3"/>
    <protectedRange sqref="J11:J13" name="Rango2_68_1_1_2_1_1_1_1_1_3"/>
    <protectedRange sqref="K11:L13" name="Rango2_69_1_1_2_1_1_1_1_1_3"/>
    <protectedRange sqref="G14:G18 G20:G23" name="Rango2_81_1_1_2_1_1_1_1_1_3"/>
    <protectedRange sqref="G19" name="Rango2_1_17_1_1_2_1_1_1_1_1_3"/>
    <protectedRange sqref="H14:H18 H20:H23" name="Rango2_82_1_1_2_1_1_1_1_1_3"/>
    <protectedRange sqref="H19" name="Rango2_1_18_1_1_2_1_1_1_1_1_3"/>
    <protectedRange sqref="I14:I18 I20:I23" name="Rango2_83_1_1_2_1_1_1_1_1_3"/>
    <protectedRange sqref="I19" name="Rango2_1_19_1_1_2_1_1_1_1_1_3"/>
    <protectedRange sqref="J14:J18 J20:J23" name="Rango2_84_1_1_2_1_1_1_1_1_3"/>
    <protectedRange sqref="J19" name="Rango2_1_20_1_1_2_1_1_1_1_1_3"/>
    <protectedRange sqref="K14:L14 K20:L23" name="Rango2_85_1_1_2_1_1_1_1_1_3"/>
    <protectedRange sqref="K19:L19" name="Rango2_1_21_1_1_2_1_1_1_1_1_3"/>
    <protectedRange sqref="E37:E46" name="Rango2_5_13_1_2_1_1_1_1_1_3"/>
    <protectedRange sqref="F37:F46" name="Rango2_23_1_1_2_1_1_1_1_1_3"/>
    <protectedRange sqref="G38:G41" name="Rango2_7_7_2_1_2_1_1_1_1_1_3"/>
    <protectedRange sqref="H37:H38 H40:H41" name="Rango2_7_8_1_1_2_1_1_1_1_1_3"/>
    <protectedRange sqref="J37:J41" name="Rango2_7_9_1_1_2_1_1_1_1_1_3"/>
    <protectedRange sqref="J42:J46" name="Rango2_13_1_3_1_2_1_1_1_1_1_3"/>
    <protectedRange sqref="K37:L37" name="Rango2_12_2_3_1_2_1_1_1_1_1_3"/>
    <protectedRange sqref="K42:L42" name="Rango2_1_1_7_1_1_2_1_1_1_1_1_3"/>
    <protectedRange sqref="K43:L43" name="Rango2_13_1_2_2_1_2_1_1_1_1_1_3"/>
    <protectedRange sqref="K44:L44" name="Rango2_13_2_2_1_2_1_1_1_1_1_3"/>
    <protectedRange sqref="K45:L45" name="Rango2_1_1_1_2_2_1_2_1_1_1_1_1_3"/>
    <protectedRange sqref="L46" name="Rango2_13_3_2_1_2_1_1_1_1_1_3"/>
    <protectedRange sqref="K46" name="Rango2_1_1_2_1_1_1_3_1_1_1_1_1_3"/>
    <protectedRange sqref="E47:E48" name="Rango2_71_1_1_2_1_1_1_1_1_3"/>
    <protectedRange sqref="F47:F48" name="Rango2_72_1_1_2_1_1_1_1_1_3"/>
    <protectedRange sqref="G47:G48" name="Rango2_14_3_2_1_2_1_1_1_1_1_3"/>
    <protectedRange sqref="H47:H48" name="Rango2_14_4_1_1_2_1_1_1_1_1_3"/>
    <protectedRange sqref="J47:J48" name="Rango2_14_5_1_1_2_1_1_1_1_1_3"/>
    <protectedRange sqref="K47:L48" name="Rango2_14_6_1_1_2_1_1_1_1_1_3"/>
    <protectedRange sqref="E49:E83" name="Rango2_73_1_1_2_1_1_1_1_1_3"/>
    <protectedRange sqref="F49:F83" name="Rango2_74_1_1_2_1_1_1_1_1_3"/>
    <protectedRange sqref="G80" name="Rango2_2_11_2_1_2_1_1_1_1_1_3"/>
    <protectedRange sqref="G49:G51" name="Rango2_15_1_2_1_2_1_1_1_1_1_3"/>
    <protectedRange sqref="G52:G54" name="Rango2_3_1_6_1_1_2_1_1_1_1_1_3"/>
    <protectedRange sqref="G83" name="Rango2_4_1_1_3_1_2_1_1_1_1_1_3"/>
    <protectedRange sqref="G82" name="Rango2_6_1_1_6_1_2_1_1_1_1_1_3"/>
    <protectedRange sqref="G62" name="Rango2_4_3_1_3_1_2_1_1_1_1_1_3"/>
    <protectedRange sqref="G63:G68" name="Rango2_4_16_1_1_2_1_1_1_1_1_3"/>
    <protectedRange sqref="G69:G75" name="Rango2_5_1_2_1_1_2_1_1_1_1_1_3"/>
    <protectedRange sqref="G77:G79" name="Rango2_3_4_1_2_1_2_1_1_1_1_1_3"/>
    <protectedRange sqref="H80" name="Rango2_2_12_1_1_2_1_1_1_1_1_3"/>
    <protectedRange sqref="H49:H51" name="Rango2_15_2_1_1_2_1_1_1_1_1_3"/>
    <protectedRange sqref="H52:H54" name="Rango2_3_1_7_1_1_2_1_1_1_1_1_3"/>
    <protectedRange sqref="H83" name="Rango2_4_1_2_2_1_2_1_1_1_1_1_3"/>
    <protectedRange sqref="H81" name="Rango2_17_1_2_1_1_2_1_1_1_1_1_3"/>
    <protectedRange sqref="H82" name="Rango2_6_1_1_2_1_1_2_1_1_1_1_1_3"/>
    <protectedRange sqref="H55:H57" name="Rango2_4_5_1_2_1_2_1_1_1_1_1_3"/>
    <protectedRange sqref="H62" name="Rango2_4_3_1_1_2_1_2_1_1_1_1_1_3"/>
    <protectedRange sqref="H63:H68" name="Rango2_4_17_2_1_2_1_1_1_1_1_3"/>
    <protectedRange sqref="H69:H75" name="Rango2_5_1_3_2_1_2_1_1_1_1_1_3"/>
    <protectedRange sqref="H76" name="Rango2_5_4_1_1_2_1_2_1_1_1_1_1_3"/>
    <protectedRange sqref="H77:H79" name="Rango2_5_6_1_2_1_2_1_1_1_1_1_3"/>
    <protectedRange sqref="J80" name="Rango2_2_13_1_1_2_1_1_1_1_1_3"/>
    <protectedRange sqref="J49:J51" name="Rango2_15_3_1_1_2_1_1_1_1_1_3"/>
    <protectedRange sqref="J52:J54" name="Rango2_3_1_8_1_1_2_1_1_1_1_1_3"/>
    <protectedRange sqref="J83" name="Rango2_4_1_3_2_1_2_1_1_1_1_1_3"/>
    <protectedRange sqref="J81" name="Rango2_17_1_3_1_1_2_1_1_1_1_1_3"/>
    <protectedRange sqref="J82" name="Rango2_6_1_1_3_1_1_2_1_1_1_1_1_3"/>
    <protectedRange sqref="J55:J57" name="Rango2_4_6_1_2_1_2_1_1_1_1_1_3"/>
    <protectedRange sqref="J62" name="Rango2_4_3_1_2_1_1_2_1_1_1_1_1_3"/>
    <protectedRange sqref="J63:J68" name="Rango2_4_17_1_1_1_2_1_1_1_1_1_3"/>
    <protectedRange sqref="J69:J76" name="Rango2_5_1_4_1_1_2_1_1_1_1_1_3"/>
    <protectedRange sqref="J79" name="Rango2_3_2_1_3_1_2_1_1_1_1_1_3"/>
    <protectedRange sqref="J77:J78" name="Rango2_5_6_1_1_2_1_2_1_1_1_1_1_3"/>
    <protectedRange sqref="K49:L52" name="Rango2_15_4_1_1_2_1_1_1_1_1_3"/>
    <protectedRange sqref="K53:L54" name="Rango2_3_1_9_1_1_2_1_1_1_1_1_3"/>
    <protectedRange sqref="K81:L81" name="Rango2_17_1_4_1_1_2_1_1_1_1_1_3"/>
    <protectedRange sqref="K82" name="Rango2_6_1_1_4_1_1_2_1_1_1_1_1_3"/>
    <protectedRange sqref="K55:L57" name="Rango2_4_7_1_2_1_2_1_1_1_1_1_3"/>
    <protectedRange sqref="K62:L62" name="Rango2_4_15_1_1_2_1_1_1_1_1_3"/>
    <protectedRange sqref="K63:L68" name="Rango2_4_18_1_1_2_1_1_1_1_1_3"/>
    <protectedRange sqref="K69:L71" name="Rango2_5_8_1_2_1_2_1_1_1_1_1_3"/>
    <protectedRange sqref="K72:L73" name="Rango2_5_2_1_2_1_2_1_1_1_1_1_3"/>
    <protectedRange sqref="K74:L75" name="Rango2_5_3_1_1_2_1_2_1_1_1_1_1_3"/>
    <protectedRange sqref="K76:L76" name="Rango2_5_5_1_2_1_2_1_1_1_1_1_3"/>
    <protectedRange sqref="K79:L79" name="Rango2_3_3_1_3_1_2_1_1_1_1_1_3"/>
    <protectedRange sqref="K77:L78" name="Rango2_5_7_1_2_1_2_1_1_1_1_1_3"/>
    <protectedRange sqref="K80:L80" name="Rango2_2_1_1_2_2_1_2_1_1_1_1_1_3"/>
    <protectedRange sqref="K83:L83" name="Rango2_4_1_1_2_2_1_2_1_1_1_1_1_3"/>
    <protectedRange sqref="K15:L18" name="Rango2_85_1_1_1_2_1_1_1_1_1_3"/>
    <protectedRange sqref="H24" name="Rango2_75_1_1_2_1_1_1_1_1_3"/>
    <protectedRange sqref="K25:L28" name="Rango2_75_1_2_1_1_1_1_1_1_3"/>
    <protectedRange sqref="H29" name="Rango2_75_1_3_1_1_1_1_1_1_3"/>
    <protectedRange sqref="K30:L33" name="Rango2_75_1_4_1_1_1_1_1_1_3"/>
    <protectedRange sqref="G37" name="Rango2_7_7_2_1_1_2_1_1_1_1_1_3"/>
    <protectedRange sqref="K38:L38" name="Rango2_12_2_3_1_1_2_1_1_1_1_1_3"/>
    <protectedRange sqref="K39:L41" name="Rango2_2_2_7_1_1_1_2_1_1_1_1_1_3"/>
    <protectedRange sqref="L82" name="Rango2_6_1_1_4_1_1_1_2_1_1_1_1_1_3"/>
    <protectedRange sqref="E14:E23" name="Rango2_70_1_1_2_1_1_1_3"/>
    <protectedRange sqref="G60" name="Rango2_4_14_3_1_2_1_1_1_3"/>
    <protectedRange sqref="H58" name="Rango2_4_10_1_1_1_2_1_1_1_3"/>
    <protectedRange sqref="H60" name="Rango2_4_14_1_1_1_2_1_1_1_3"/>
    <protectedRange sqref="J58" name="Rango2_4_10_2_1_1_2_1_1_1_3"/>
    <protectedRange sqref="J60" name="Rango2_4_14_2_1_1_2_1_1_1_3"/>
    <protectedRange sqref="K58:L58" name="Rango2_4_11_1_1_2_1_1_1_3"/>
    <protectedRange sqref="L60" name="Rango2_4_15_1_1_2_1_1_1_3"/>
    <protectedRange sqref="K60" name="Rango2_4_2_1_3_1_2_1_1_1_3"/>
    <protectedRange sqref="O59" name="Rango2_4_19_1_1_1_2_1_3"/>
    <protectedRange sqref="H59" name="Rango2_4_12_1_1_1_2_1_1_1_3"/>
    <protectedRange sqref="J59" name="Rango2_4_12_2_1_1_2_1_1_1_3"/>
    <protectedRange sqref="K59:L59" name="Rango2_4_13_1_1_2_1_1_1_3"/>
    <protectedRange sqref="O61" name="Rango2_4_19_1_1_2_1_1_3"/>
    <protectedRange sqref="G61" name="Rango2_4_14_3_1_2_1_2_2_1_3"/>
    <protectedRange sqref="H61" name="Rango2_4_14_1_1_1_2_1_2_2_1_3"/>
    <protectedRange sqref="J61" name="Rango2_4_14_2_1_1_2_1_2_2_1_3"/>
    <protectedRange sqref="L61" name="Rango2_4_15_1_1_2_1_2_2_1_3"/>
    <protectedRange sqref="K61" name="Rango2_4_2_1_3_1_2_1_2_2_1_3"/>
    <protectedRange sqref="O93" name="Rango2_3_1_1_1_1_1_1_1_2_2"/>
    <protectedRange sqref="O95" name="Rango2_3_2_1_1_1_1_1_1_2_2"/>
    <protectedRange sqref="O94" name="Rango2_1_3_1_1_1_1_1_2_2"/>
    <protectedRange sqref="O99:O100" name="Rango2_7_1_1_1_1_1_1_2_2"/>
    <protectedRange sqref="O101" name="Rango2_6_1_3_1_1_1_1_1_2_2"/>
    <protectedRange sqref="O102" name="Rango2_3_3_4_1_1_1_1_1_2_2"/>
    <protectedRange sqref="O96" name="Rango2_12_2_1_1_1_1_1_2_2"/>
    <protectedRange sqref="O97" name="Rango2_13_4_1_1_1_1_1_2_2"/>
    <protectedRange sqref="O98" name="Rango2_2_1_3_1_1_1_1_1_2_2"/>
    <protectedRange sqref="O103" name="Rango2_4_1_3_1_1_1_1_1_2_2"/>
    <protectedRange sqref="O104" name="Rango2_4_2_3_1_1_1_1_1_2_2"/>
    <protectedRange sqref="K93:L93" name="Rango2_3_1_1_1_1_1_2_1_1_1_2_2"/>
    <protectedRange sqref="G93:J93 J94" name="Rango2_1_1_1_1_1_1_2_1_1_1_2_2"/>
    <protectedRange sqref="G95:H95" name="Rango2_11_1_1_2_2_1_1_1_2_2"/>
    <protectedRange sqref="I95:J95" name="Rango2_1_2_1_2_1_2_1_1_1_2_2"/>
    <protectedRange sqref="K95:L95" name="Rango2_3_2_1_1_1_1_2_1_1_1_2_2"/>
    <protectedRange sqref="G94:H94" name="Rango2_17_1_6_1_2_1_1_1_2_2"/>
    <protectedRange sqref="I94 K94:L94" name="Rango2_1_3_1_1_1_2_1_1_1_2_2"/>
    <protectedRange sqref="E96 E98" name="Rango2_9_2_1_2_1_1_1_2_2"/>
    <protectedRange sqref="E97" name="Rango2_13_5_1_1_2_1_1_1_2_2"/>
    <protectedRange sqref="F96 F98" name="Rango2_1_1_1_3_1_2_1_1_1_2_2"/>
    <protectedRange sqref="F97" name="Rango2_13_1_1_1_1_2_1_1_1_2_2"/>
    <protectedRange sqref="G96:H96" name="Rango2_12_3_1_1_2_1_1_1_2_2"/>
    <protectedRange sqref="G97:H97" name="Rango2_13_2_1_1_1_2_1_1_1_2_2"/>
    <protectedRange sqref="G98:H98" name="Rango2_2_1_4_1_1_2_1_1_1_2_2"/>
    <protectedRange sqref="I96:J96" name="Rango2_12_1_1_1_1_2_1_1_1_2_2"/>
    <protectedRange sqref="I97:J97 J98" name="Rango2_13_3_1_1_1_2_1_1_1_2_2"/>
    <protectedRange sqref="I98" name="Rango2_2_1_1_1_1_1_2_1_1_1_2_2"/>
    <protectedRange sqref="K96:L96" name="Rango2_3_2_2_1_1_1_2_1_1_1_2_2"/>
    <protectedRange sqref="K97:L97" name="Rango2_3_2_3_1_1_1_2_1_1_1_2_2"/>
    <protectedRange sqref="K98:L98" name="Rango2_2_1_2_1_1_1_2_1_1_1_2_2"/>
    <protectedRange sqref="E99:E100 E102" name="Rango2_2_2_1_1_1_1_2_1_1_1_2_2"/>
    <protectedRange sqref="E101" name="Rango2_14_2_1_1_2_1_1_1_2_2"/>
    <protectedRange sqref="F99:F100 F102" name="Rango2_3_1_1_2_1_1_2_1_1_1_2_2"/>
    <protectedRange sqref="F101" name="Rango2_14_1_1_1_1_2_1_1_1_2_2"/>
    <protectedRange sqref="G99:G100" name="Rango2_4_3_3_1_2_1_1_1_2_2"/>
    <protectedRange sqref="G101" name="Rango2_6_1_4_1_1_2_1_1_1_2_2"/>
    <protectedRange sqref="G102" name="Rango2_3_3_5_1_1_2_1_1_1_2_2"/>
    <protectedRange sqref="H99:H100" name="Rango2_5_2_2_1_2_1_1_1_2_2"/>
    <protectedRange sqref="H101" name="Rango2_6_1_1_1_1_1_2_1_1_1_2_2"/>
    <protectedRange sqref="H102" name="Rango2_3_3_1_1_1_1_2_1_1_1_2_2"/>
    <protectedRange sqref="J99:J100" name="Rango2_7_2_1_1_2_1_1_1_2_2"/>
    <protectedRange sqref="I101:J101" name="Rango2_6_1_2_1_1_1_2_1_1_1_2_2"/>
    <protectedRange sqref="I102:J102" name="Rango2_3_3_2_1_1_1_2_1_1_1_2_2"/>
    <protectedRange sqref="K99:K100" name="Rango2_3_2_7_2_1_2_1_1_1_2_2"/>
    <protectedRange sqref="K101:L101 L100" name="Rango2_3_2_4_1_1_1_2_1_1_1_2_2"/>
    <protectedRange sqref="K102:L102" name="Rango2_3_3_3_1_1_1_2_1_1_1_2_2"/>
    <protectedRange sqref="E103" name="Rango2_6_2_1_1_2_1_1_1_2_2"/>
    <protectedRange sqref="E104" name="Rango2_16_2_1_1_2_1_1_1_2_2"/>
    <protectedRange sqref="F103" name="Rango2_8_1_1_1_2_1_1_1_2_2"/>
    <protectedRange sqref="F104" name="Rango2_16_1_1_1_1_2_1_1_1_2_2"/>
    <protectedRange sqref="G103" name="Rango2_4_1_4_1_1_2_1_1_1_2_2"/>
    <protectedRange sqref="G104" name="Rango2_4_2_4_1_1_2_1_1_1_2_2"/>
    <protectedRange sqref="H103" name="Rango2_4_1_1_1_1_1_2_1_1_1_2_2"/>
    <protectedRange sqref="H104" name="Rango2_4_2_1_1_1_1_2_1_1_1_2_2"/>
    <protectedRange sqref="I103:J103" name="Rango2_4_1_2_1_2_1_2_1_1_1_2_2"/>
    <protectedRange sqref="I104" name="Rango2_4_2_2_1_1_1_2_1_1_1_2_2"/>
    <protectedRange sqref="J104" name="Rango2_5_1_1_1_1_2_1_1_1_2_2"/>
    <protectedRange sqref="K103:L103" name="Rango2_3_2_5_1_1_1_2_1_1_1_2_2"/>
    <protectedRange sqref="K104:L104" name="Rango2_3_2_6_1_1_1_2_1_1_1_2_2"/>
    <protectedRange sqref="L99" name="Rango2_3_2_7_1_1_1_2_1_1_1_2_2"/>
    <protectedRange sqref="E105:E109" name="Rango2_16_1_1_3_2"/>
    <protectedRange sqref="E141:E152" name="Rango2_2_3_1_1_1_2_2"/>
    <protectedRange sqref="E153:E156" name="Rango2_2_6_1_1_2_2"/>
    <protectedRange sqref="F105:F109" name="Rango2_5_1_2_1_1_2_2"/>
    <protectedRange sqref="F141:F152" name="Rango2_6_3_1_1_2_2"/>
    <protectedRange sqref="F153:F156" name="Rango2_6_6_1_1_2_2"/>
    <protectedRange sqref="O287:O288" name="Rango2_16_1_2_1_1_2"/>
    <protectedRange sqref="O289" name="Rango2_16_4_1_1_1_3"/>
    <protectedRange sqref="O290" name="Rango2_16_5_1_1_1_3"/>
    <protectedRange sqref="F203:F216" name="Rango2_38_1_1_1_1_2_1_1_1_1_2_1_1_1_3"/>
    <protectedRange sqref="E203:E216" name="Rango2_36_1_1_1_1_2_1_1_1_1_2_1_1_1_3"/>
    <protectedRange sqref="E228:E230" name="Rango2_1_22_1_2_1_1_1_3"/>
    <protectedRange sqref="F228:F230" name="Rango2_1_1_8_1_2_1_1_1_3"/>
    <protectedRange sqref="E247:E250" name="Rango2_7_11_1_2_1_1_1_3"/>
    <protectedRange sqref="F247:F250" name="Rango2_8_7_2_2_1_1_1_3"/>
    <protectedRange sqref="E251:E266" name="Rango2_15_6_1_2_1_1_1_3"/>
    <protectedRange sqref="E267:E270" name="Rango2_25_1_1_2_1_1_1_3"/>
    <protectedRange sqref="E271:E284" name="Rango2_33_1_1_2_1_1_1_3"/>
    <protectedRange sqref="E287:E290" name="Rango2_4_1_6_2_1_1_1_3"/>
    <protectedRange sqref="G289:G290 G287:H288" name="Rango2_11_2_1_1_2_1_1_3"/>
    <protectedRange sqref="H289:H290" name="Rango2_11_3_1_2_1_1_1_3"/>
    <protectedRange sqref="I287:I290" name="Rango2_11_4_1_2_1_1_1_3"/>
    <protectedRange sqref="J287:J290" name="Rango2_12_1_2_1_2_1_1_3"/>
    <protectedRange sqref="K287:L290" name="Rango2_14_1_2_2_1_1_1_3"/>
    <protectedRange sqref="O322:O323" name="Rango2_1_1_3_1_1_2_2_1_1_1_1_2_7_1_1_1_3"/>
    <protectedRange sqref="O341:O342" name="Rango2_1_1_3_1_1_2_2_1_1_1_1_2_11_1_1_1_3"/>
    <protectedRange sqref="O317:O318 O333:O339" name="Rango2_1_1_3_1_1_2_2_1_1_1_1_2_9_1_1_1_1_3"/>
    <protectedRange sqref="O348:O350" name="Rango2_1_1_3_1_1_2_2_1_1_1_1_2_3_1_1_3"/>
    <protectedRange sqref="O352" name="Rango2_1_1_3_1_1_2_2_1_1_1_1_2_1_1_1_1_3"/>
    <protectedRange sqref="O358" name="Rango2_1_1_3_1_1_2_2_1_1_1_1_2_2_1_1_1_3"/>
    <protectedRange sqref="G157:G158" name="Rango2_38_2_10_1_3_1_1_1_2_1_1_1_1_2_1_1_1_1_1_3"/>
    <protectedRange sqref="G190:G193 H190:H191" name="Rango2_38_2_12_1_4_1_1_2_1_1_1_1_2_1_1_1_1_1_3"/>
    <protectedRange sqref="I190:I191" name="Rango2_38_2_12_1_2_2_1_1_2_1_1_1_1_2_1_1_1_1_1_3"/>
    <protectedRange sqref="I203" name="Rango2_41_2_2_1_1_1_1_1_1_2_1_1_1_1_2_1_1_1_1_1_3"/>
    <protectedRange sqref="G215:G216" name="Rango2_40_2_2_1_1_1_1_1_2_1_1_1_1_2_1_1_1_1_1_3"/>
    <protectedRange sqref="H215:H216" name="Rango2_40_2_3_1_1_1_1_1_2_1_1_1_1_2_1_1_1_1_1_3"/>
    <protectedRange sqref="I215:I216" name="Rango2_41_2_2_1_1_1_1_1_1_2_1_1_1_1_2_1_2_1_1_3"/>
    <protectedRange sqref="G217:G218" name="Rango2_2_40_1_1_1_1_1_1_2_1_1_1_1_2_1_1_1_1_1_3"/>
    <protectedRange sqref="O232:O235" name="Rango2_6_1_1_1_1_1_1_3"/>
    <protectedRange sqref="O229 O231" name="Rango2_1_6_1_1_1_1_1_1_3"/>
    <protectedRange sqref="O230" name="Rango2_1_1_5_1_1_1_1_1_1_3"/>
    <protectedRange sqref="O228" name="Rango2_1_6_1_1_2_1_1_1_1_3"/>
    <protectedRange sqref="G232:H235" name="Rango2_2_14_1_2_1_1_1_1_1_3"/>
    <protectedRange sqref="G231:H231 G229:H229" name="Rango2_1_2_4_1_2_1_1_1_1_1_3"/>
    <protectedRange sqref="G230:H230" name="Rango2_1_1_1_2_1_1_2_1_1_1_1_1_3"/>
    <protectedRange sqref="I232:I235" name="Rango2_3_7_1_2_1_1_1_1_1_3"/>
    <protectedRange sqref="I231 I229" name="Rango2_1_3_13_1_2_1_1_1_1_1_3"/>
    <protectedRange sqref="I230" name="Rango2_1_1_2_2_1_2_1_1_1_1_1_3"/>
    <protectedRange sqref="J232:J235" name="Rango2_4_21_1_2_1_1_1_1_1_3"/>
    <protectedRange sqref="J229 J231" name="Rango2_1_4_1_2_2_1_1_1_1_1_3"/>
    <protectedRange sqref="J230" name="Rango2_1_1_3_1_1_2_1_1_1_1_1_3"/>
    <protectedRange sqref="K229:L229 K231:L231" name="Rango2_1_5_1_1_2_1_1_1_1_1_3"/>
    <protectedRange sqref="K230:L230" name="Rango2_1_1_4_1_1_2_1_1_1_1_1_3"/>
    <protectedRange sqref="K232:L235" name="Rango2_5_3_1_2_1_2_1_1_1_1_1_3"/>
    <protectedRange sqref="G228:H228" name="Rango2_1_2_4_1_1_2_1_1_1_1_1_3"/>
    <protectedRange sqref="I228" name="Rango2_1_3_13_1_1_2_1_1_1_1_1_3"/>
    <protectedRange sqref="J228" name="Rango2_1_4_1_1_2_1_1_1_1_1_3"/>
    <protectedRange sqref="K228:L228" name="Rango2_1_5_1_2_4_1_1_1_1_1_3"/>
    <protectedRange sqref="O248" name="Rango2_2_1_1_3_1_1_1_1_1_3"/>
    <protectedRange sqref="G249:G250" name="Rango2_2_1_2_1_2_1_1_1_1_1_3"/>
    <protectedRange sqref="G248" name="Rango2_7_1_2_1_2_1_1_1_1_1_3"/>
    <protectedRange sqref="H249:H250" name="Rango2_2_3_2_1_2_1_1_1_1_1_3"/>
    <protectedRange sqref="H248" name="Rango2_7_3_1_1_2_1_1_1_1_1_3"/>
    <protectedRange sqref="I249:I250" name="Rango2_2_4_1_1_2_1_1_1_1_1_3"/>
    <protectedRange sqref="I248" name="Rango2_7_4_1_1_2_1_1_1_1_1_3"/>
    <protectedRange sqref="J249:J250" name="Rango2_2_5_1_1_2_1_1_1_1_1_3"/>
    <protectedRange sqref="J248" name="Rango2_7_5_1_1_2_1_1_1_1_1_3"/>
    <protectedRange sqref="K249:K250" name="Rango2_14_8_1_2_1_1_1_1_1_3"/>
    <protectedRange sqref="L249:L250" name="Rango2_2_6_1_1_2_1_1_1_1_1_3"/>
    <protectedRange sqref="K248:L248" name="Rango2_7_6_1_1_2_1_1_1_1_1_3"/>
    <protectedRange sqref="G247" name="Rango2_10_2_2_1_1_1_1_1_3"/>
    <protectedRange sqref="H247" name="Rango2_11_5_1_2_1_1_1_1_3"/>
    <protectedRange sqref="I247" name="Rango2_12_4_2_1_1_1_1_1_3"/>
    <protectedRange sqref="J247" name="Rango2_13_6_2_1_1_1_1_1_3"/>
    <protectedRange sqref="K247" name="Rango2_14_8_2_1_1_1_1_1_3"/>
    <protectedRange sqref="L247" name="Rango2_1_5_1_2_1_1_1_1_1_1_1_3"/>
    <protectedRange sqref="O252:O255" name="Rango2_24_1_1_1_1_1_1_3"/>
    <protectedRange sqref="G252:G255" name="Rango2_16_10_1_2_1_1_1_1_1_3"/>
    <protectedRange sqref="H252:H255" name="Rango2_17_2_1_2_1_1_1_1_1_3"/>
    <protectedRange sqref="I252:I255" name="Rango2_18_1_1_2_1_1_1_1_1_3"/>
    <protectedRange sqref="J252:J255" name="Rango2_20_1_1_2_1_1_1_1_1_3"/>
    <protectedRange sqref="K252:L255" name="Rango2_5_3_2_1_2_2_1_1_1_1_1_3"/>
    <protectedRange sqref="G251" name="Rango2_16_10_2_1_1_1_1_1_3"/>
    <protectedRange sqref="H251" name="Rango2_17_2_2_1_1_1_1_1_3"/>
    <protectedRange sqref="I251" name="Rango2_18_1_2_1_1_1_1_1_3"/>
    <protectedRange sqref="J251" name="Rango2_20_1_2_1_1_1_1_1_3"/>
    <protectedRange sqref="L251" name="Rango2_1_5_1_2_2_1_1_1_1_1_1_3"/>
    <protectedRange sqref="O268" name="Rango2_3_5_1_1_1_1_1_1_3"/>
    <protectedRange sqref="O269" name="Rango2_30_1_1_1_1_1_1_1_3"/>
    <protectedRange sqref="O270" name="Rango2_30_1_1_1_1_1_3"/>
    <protectedRange sqref="G270" name="Rango2_26_1_1_2_1_1_1_1_1_3"/>
    <protectedRange sqref="G268" name="Rango2_3_2_2_1_2_1_1_1_1_1_3"/>
    <protectedRange sqref="H270" name="Rango2_27_1_1_2_1_1_1_1_1_3"/>
    <protectedRange sqref="H268" name="Rango2_3_3_2_1_2_1_1_1_1_1_3"/>
    <protectedRange sqref="I270:J270" name="Rango2_28_1_1_2_1_1_1_1_1_3"/>
    <protectedRange sqref="I268:J268" name="Rango2_3_4_2_1_2_1_1_1_1_1_3"/>
    <protectedRange sqref="K270 K268" name="Rango2_29_1_1_2_1_1_1_1_1_3"/>
    <protectedRange sqref="L268" name="Rango2_2_7_1_1_2_1_1_1_1_1_3"/>
    <protectedRange sqref="G267" name="Rango2_26_1_3_1_1_1_1_1_3"/>
    <protectedRange sqref="H267" name="Rango2_27_1_2_1_1_1_1_1_3"/>
    <protectedRange sqref="I267:J267" name="Rango2_28_1_3_1_1_1_1_1_3"/>
    <protectedRange sqref="K267" name="Rango2_29_1_3_1_1_1_1_1_3"/>
    <protectedRange sqref="G269" name="Rango2_26_1_2_1_1_1_1_1_1_3"/>
    <protectedRange sqref="J269" name="Rango2_28_1_2_1_1_1_1_1_1_3"/>
    <protectedRange sqref="H269" name="Rango2_27_1_1_1_2_1_1_1_1_1_3"/>
    <protectedRange sqref="L267" name="Rango2_1_5_1_2_3_1_1_1_1_1_1_3"/>
    <protectedRange sqref="I269" name="Rango2_28_1_1_1_2_1_1_1_1_1_3"/>
    <protectedRange sqref="K269" name="Rango2_29_1_2_1_1_1_1_1_1_3"/>
    <protectedRange sqref="L269" name="Rango2_2_7_1_3_1_1_1_1_1_3"/>
    <protectedRange sqref="L270" name="Rango2_2_7_1_2_1_1_1_1_1_1_3"/>
    <protectedRange sqref="O271:O274 O286" name="Rango2_37_1_1_1_1_1_1_3"/>
    <protectedRange sqref="G271:H274" name="Rango2_34_1_1_2_1_1_1_1_1_3"/>
    <protectedRange sqref="I271:J274" name="Rango2_35_1_1_2_1_1_1_1_1_3"/>
    <protectedRange sqref="K271:L274" name="Rango2_5_3_3_1_1_2_1_1_1_1_1_3"/>
    <protectedRange sqref="I286:J286" name="Rango2_35_1_2_1_1_1_1_1_3"/>
    <protectedRange sqref="K286" name="Rango2_36_1_2_1_1_1_2_1_3"/>
    <protectedRange sqref="L286" name="Rango2_36_1_2_1_1_1_1_2_1_3"/>
    <protectedRange sqref="E377:E379" name="Rango2_5_2_1_1_3"/>
    <protectedRange sqref="E380:E382" name="Rango2_1_1_2_1_4"/>
    <protectedRange sqref="E383:E384" name="Rango2_2_1_1_1_4"/>
    <protectedRange sqref="E385" name="Rango2_3_1_1_3"/>
    <protectedRange sqref="E386:E387" name="Rango2_4_1_1_1_3"/>
    <protectedRange sqref="E389:E395" name="Rango2_5_2_1_1_1_3"/>
    <protectedRange sqref="E397" name="Rango2_6_1_1_3"/>
    <protectedRange sqref="E399" name="Rango2_7_1_1_2"/>
    <protectedRange sqref="F377:F379" name="Rango2_8_1_3"/>
    <protectedRange sqref="G377:G379" name="Rango2_9_1_1_2"/>
    <protectedRange sqref="H377:I379" name="Rango2_10_1_1_2"/>
    <protectedRange sqref="J377:J379" name="Rango2_12_1_1_2"/>
    <protectedRange sqref="K377:L379" name="Rango2_13_1_1_2"/>
    <protectedRange sqref="F380:F382" name="Rango2_15_1_3"/>
    <protectedRange sqref="G380" name="Rango2_18_1_3"/>
    <protectedRange sqref="G381" name="Rango2_2_1_1_1_1_3"/>
    <protectedRange sqref="G382" name="Rango2_3_1_2_1_1_2"/>
    <protectedRange sqref="H380" name="Rango2_1_1_2_1_1_3"/>
    <protectedRange sqref="H381" name="Rango2_2_2_1_3"/>
    <protectedRange sqref="H382" name="Rango2_3_2_1_1_3"/>
    <protectedRange sqref="I380" name="Rango2_1_2_1_1_3"/>
    <protectedRange sqref="I381" name="Rango2_2_3_1_3"/>
    <protectedRange sqref="I382" name="Rango2_3_3_1_3"/>
    <protectedRange sqref="J380" name="Rango2_1_4_1_1_2"/>
    <protectedRange sqref="J381" name="Rango2_2_4_1_3"/>
    <protectedRange sqref="J382" name="Rango2_3_4_1_3"/>
    <protectedRange sqref="K380:L380" name="Rango2_1_5_1_3"/>
    <protectedRange sqref="K381:L381" name="Rango2_2_5_1_1_3"/>
    <protectedRange sqref="K382:L382" name="Rango2_3_5_1_3"/>
    <protectedRange sqref="F383:F384" name="Rango2_20_1_3"/>
    <protectedRange sqref="G383:G384" name="Rango2_21_1_1_2"/>
    <protectedRange sqref="H383:H384" name="Rango2_22_1_1_2"/>
    <protectedRange sqref="I383:I384" name="Rango2_23_1_3"/>
    <protectedRange sqref="J383:J384" name="Rango2_24_1_3"/>
    <protectedRange sqref="K383:L384" name="Rango2_25_1_3"/>
    <protectedRange sqref="O383:O384" name="Rango2_26_1_3"/>
    <protectedRange sqref="F385" name="Rango2_27_1_3"/>
    <protectedRange sqref="G385" name="Rango2_28_1_3"/>
    <protectedRange sqref="H385" name="Rango2_29_1_3"/>
    <protectedRange sqref="I385" name="Rango2_30_1_3"/>
    <protectedRange sqref="J385" name="Rango2_31_1_3"/>
    <protectedRange sqref="K385:L385" name="Rango2_32_1_3"/>
    <protectedRange sqref="O385" name="Rango2_33_1_3"/>
    <protectedRange sqref="F386" name="Rango2_34_1_3"/>
    <protectedRange sqref="G386" name="Rango2_5_1_2_1_1_1_3"/>
    <protectedRange sqref="G387:G388" name="Rango2_6_2_1_1_1_1_3"/>
    <protectedRange sqref="H386:I388" name="Rango2_5_1_3_1_3"/>
    <protectedRange sqref="J386:J388" name="Rango2_5_1_4_1_3"/>
    <protectedRange sqref="K386:L388" name="Rango2_5_1_5_1_3"/>
    <protectedRange sqref="O386:O388" name="Rango2_5_1_6_1_3"/>
    <protectedRange sqref="F389:F396" name="Rango2_35_1_3"/>
    <protectedRange sqref="G389:G394" name="Rango2_36_1_3"/>
    <protectedRange sqref="H389:I395" name="Rango2_37_1_3"/>
    <protectedRange sqref="J389:J394" name="Rango2_38_1_1_2"/>
    <protectedRange sqref="K389:L393" name="Rango2_39_1_1_2"/>
    <protectedRange sqref="O389:O396" name="Rango2_40_1_1_2"/>
    <protectedRange sqref="F397:F398" name="Rango2_41_1_1_2"/>
    <protectedRange sqref="G397:G398" name="Rango2_42_1_1_2"/>
    <protectedRange sqref="H397:I398" name="Rango2_43_1_1_2"/>
    <protectedRange sqref="J397:J398" name="Rango2_44_1_1_2"/>
    <protectedRange sqref="K397:L398" name="Rango2_45_1_1_2"/>
    <protectedRange sqref="O397:O398" name="Rango2_46_1_1_2"/>
    <protectedRange sqref="F399" name="Rango2_47_1_1_2"/>
    <protectedRange sqref="G399" name="Rango2_48_1_1_2"/>
    <protectedRange sqref="H399:I399" name="Rango2_49_1_1_2"/>
    <protectedRange sqref="J399:J400" name="Rango2_50_1_1_2"/>
    <protectedRange sqref="K399:L400" name="Rango2_51_1_1_2"/>
    <protectedRange sqref="O399:O400" name="Rango2_52_1_1_2"/>
    <protectedRange sqref="O443:O444" name="Rango2_57_1_1_1_1_2"/>
    <protectedRange sqref="G443:G444" name="Rango2_52_1_1_2_1_1_1_1_3"/>
    <protectedRange sqref="H443:H444" name="Rango2_53_1_1_2_1_1_1_1_3"/>
    <protectedRange sqref="I443:I444" name="Rango2_54_1_1_2_1_1_1_1_3"/>
    <protectedRange sqref="J443:J444" name="Rango2_55_1_1_2_1_1_1_1_3"/>
    <protectedRange sqref="K443:L444" name="Rango2_56_1_1_2_1_1_1_1_3"/>
    <protectedRange sqref="E456:E461 E465" name="Rango2_1_11_1_1_2_1_1_1_1_3"/>
    <protectedRange sqref="E462" name="Rango2_4_1_1_4_1_2_1_1_1_1_3"/>
    <protectedRange sqref="E463:E464" name="Rango2_9_1_1_1_2_1_1_1_1_3"/>
    <protectedRange sqref="F456:F457" name="Rango2_2_2_8_1_2_1_1_1_1_3"/>
    <protectedRange sqref="F458" name="Rango2_3_1_11_1_2_1_1_1_1_3"/>
    <protectedRange sqref="F459" name="Rango2_6_1_2_1_2_1_1_1_1_3"/>
    <protectedRange sqref="F460:G461" name="Rango2_8_7_1_1_2_1_1_1_1_3"/>
    <protectedRange sqref="F462" name="Rango2_4_3_1_4_1_2_1_1_1_1_3"/>
    <protectedRange sqref="F463:G464" name="Rango2_12_1_2_1_1_2_1_1_1_1_3"/>
    <protectedRange sqref="H463:I463" name="Rango2_5_2_1_1_1_2_1_1_1_1_3"/>
    <protectedRange sqref="J463" name="Rango2_5_3_4_1_1_2_1_1_1_1_3"/>
    <protectedRange sqref="K463:L463" name="Rango2_5_3_1_1_1_2_2_1_1_1_1_3"/>
    <protectedRange sqref="F465" name="Rango2_13_1_4_1_2_1_1_1_1_3"/>
    <protectedRange sqref="I464" name="Rango2_5_2_1_1_2_1_1_1_1_3"/>
    <protectedRange sqref="J464" name="Rango2_5_3_4_1_2_1_1_1_1_3"/>
    <protectedRange sqref="K464:L464" name="Rango2_5_3_1_1_1_1_2_1_1_1_3"/>
    <protectedRange sqref="E487:E521" name="Rango2_11_1_1_1_2"/>
    <protectedRange sqref="O424" name="Rango2_1_1_3_1_1_2_2_1_1_1_1_1_1_1_1_3"/>
    <protectedRange sqref="O429" name="Rango2_1_1_3_1_1_2_3_1_1_1_1_1_1_1_1_3"/>
    <protectedRange sqref="O439:O442" name="Rango2_39_1_1_1_1_1_1_3"/>
    <protectedRange sqref="O435:O437" name="Rango2_1_1_6_1_1_1_1_1_1_3"/>
    <protectedRange sqref="G439:H442" name="Rango2_19_1_1_2_1_1_1_1_1_1_3"/>
    <protectedRange sqref="G435:H437" name="Rango2_1_7_1_1_2_1_1_1_1_1_1_3"/>
    <protectedRange sqref="G438:H438" name="Rango2_2_8_1_1_2_1_1_1_1_1_1_3"/>
    <protectedRange sqref="I439:I442" name="Rango2_21_1_1_2_1_1_1_1_1_1_3"/>
    <protectedRange sqref="I435:I437" name="Rango2_1_8_1_1_2_1_1_1_1_1_1_3"/>
    <protectedRange sqref="I438" name="Rango2_2_9_1_1_2_1_1_1_1_1_1_3"/>
    <protectedRange sqref="J439:J442" name="Rango2_22_1_1_2_1_1_1_1_1_1_3"/>
    <protectedRange sqref="J435:J437" name="Rango2_1_9_1_1_2_1_1_1_1_1_1_3"/>
    <protectedRange sqref="J438" name="Rango2_2_10_1_1_2_1_1_1_1_1_1_3"/>
    <protectedRange sqref="K439:L441 K442" name="Rango2_38_1_1_2_1_1_1_1_1_1_3"/>
    <protectedRange sqref="K435:L437" name="Rango2_1_10_1_1_2_1_1_1_1_1_1_3"/>
    <protectedRange sqref="L442" name="Rango2_38_1_2_1_1_1_1_1_1_3"/>
    <protectedRange sqref="O455" name="Rango2_64_1_1_1_1_1_1_3"/>
    <protectedRange sqref="O448:O449" name="Rango2_8_8_1_1_1_1_1_1_3"/>
    <protectedRange sqref="O450:O454" name="Rango2_4_3_2_1_1_1_1_1_1_3"/>
    <protectedRange sqref="G455" name="Rango2_58_1_1_2_1_1_1_1_1_1_3"/>
    <protectedRange sqref="G448:G454" name="Rango2_8_2_1_1_2_1_1_1_1_1_1_3"/>
    <protectedRange sqref="H455" name="Rango2_59_1_1_2_1_1_1_1_1_1_3"/>
    <protectedRange sqref="H448:H454" name="Rango2_8_3_1_1_2_1_1_1_1_1_1_3"/>
    <protectedRange sqref="I455" name="Rango2_60_1_1_2_1_1_1_1_1_1_3"/>
    <protectedRange sqref="I448:I454" name="Rango2_8_4_1_1_2_1_1_1_1_1_1_3"/>
    <protectedRange sqref="J455" name="Rango2_61_1_1_2_1_1_1_1_1_1_3"/>
    <protectedRange sqref="J448:J454" name="Rango2_8_5_1_1_2_1_1_1_1_1_1_3"/>
    <protectedRange sqref="K455" name="Rango2_62_1_1_2_1_1_1_1_1_1_3"/>
    <protectedRange sqref="K448:L454" name="Rango2_8_6_1_1_2_1_1_1_1_1_1_3"/>
    <protectedRange sqref="L455" name="Rango2_62_1_2_1_1_1_1_1_1_3"/>
    <protectedRange sqref="G456:G457" name="Rango2_2_2_8_1_2_1_1_1_1_1_1_3"/>
    <protectedRange sqref="H456:J457" name="Rango2_1_2_3_1_1_2_1_1_1_1_1_1_3"/>
    <protectedRange sqref="K456:L456 K457" name="Rango2_1_3_9_1_1_2_1_1_1_1_2_1_3"/>
    <protectedRange sqref="L457" name="Rango2_1_3_9_1_1_2_1_1_1_1_1_2_1_3"/>
    <protectedRange sqref="G458:J458" name="Rango2_3_1_11_1_2_1_1_1_1_1_1_3"/>
    <protectedRange sqref="K458" name="Rango2_5_12_1_1_2_1_1_1_1_2_1_3"/>
    <protectedRange sqref="L458" name="Rango2_5_12_1_1_2_1_1_1_1_1_2_1_3"/>
    <protectedRange sqref="G459 I459:J459" name="Rango2_6_1_2_1_2_1_1_1_1_2_1_3"/>
    <protectedRange sqref="K459" name="Rango2_7_7_1_1_2_1_1_1_1_2_1_3"/>
    <protectedRange sqref="H459" name="Rango2_6_1_2_1_2_1_1_1_1_1_2_1_3"/>
    <protectedRange sqref="L459" name="Rango2_7_7_1_1_2_1_1_1_1_1_2_1_3"/>
    <protectedRange sqref="J460" name="Rango2_8_7_1_1_2_1_1_1_1_2_1_3"/>
    <protectedRange sqref="H461 J461" name="Rango2_3_1_6_2_1_2_1_1_1_1_1_1_3"/>
    <protectedRange sqref="K461:L461 K460" name="Rango2_10_1_1_1_2_1_1_1_1_2_1_3"/>
    <protectedRange sqref="H460" name="Rango2_8_7_1_1_2_1_1_1_1_1_2_1_3"/>
    <protectedRange sqref="L460" name="Rango2_10_1_1_1_2_1_1_1_1_1_2_1_3"/>
    <protectedRange sqref="J462" name="Rango2_11_5_1_1_2_1_1_1_1_1_1_3"/>
    <protectedRange sqref="G462" name="Rango2_4_3_1_4_1_2_1_1_1_1_1_1_3"/>
    <protectedRange sqref="I462" name="Rango2_11_1_1_1_1_2_1_1_1_1_2_1_3"/>
    <protectedRange sqref="K462" name="Rango2_12_2_2_1_2_1_1_1_1_2_1_3"/>
    <protectedRange sqref="H462" name="Rango2_11_1_1_1_1_2_1_1_1_1_1_2_1_3"/>
    <protectedRange sqref="L462" name="Rango2_12_2_2_1_2_1_1_1_1_1_2_1_3"/>
    <protectedRange sqref="J465 G465:H465" name="Rango2_13_1_4_1_2_1_1_1_1_1_1_3"/>
    <protectedRange sqref="I465" name="Rango2_11_2_1_1_1_2_1_1_1_1_1_1_3"/>
    <protectedRange sqref="K465" name="Rango2_14_3_1_1_2_1_1_1_1_2_1_3"/>
    <protectedRange sqref="L465" name="Rango2_14_3_1_1_2_1_1_1_1_1_2_1_3"/>
    <protectedRange sqref="E474:E479" name="Rango2_17_1_1_3"/>
    <protectedRange sqref="I478:J479" name="Rango2_4_2_1_1_1_2_1_3"/>
    <protectedRange sqref="K478:L479" name="Rango2_4_2_1_2_1_1_3"/>
    <protectedRange sqref="O474:O479" name="Rango2_4_2_2_1_1_1_1_3"/>
    <protectedRange sqref="E480:E482" name="Rango2_1_3_1_1_3"/>
    <protectedRange sqref="G480:H481" name="Rango2_1_1_1_1_1_3"/>
    <protectedRange sqref="G482:H482" name="Rango2_2_1_2_1_1_3"/>
    <protectedRange sqref="J480:J482" name="Rango2_3_1_1_1_1_3"/>
    <protectedRange sqref="I480:I482" name="Rango2_1_2_2_1_1_3"/>
    <protectedRange sqref="K480:L482" name="Rango2_4_1_1_1_1_3"/>
    <protectedRange sqref="O480:O482" name="Rango2_5_1_1_1_1_3"/>
    <protectedRange sqref="E483:E486" name="Rango2_6_2_1_1_1_4"/>
    <protectedRange sqref="G483:G486" name="Rango2_7_1_1_1_2_3"/>
    <protectedRange sqref="H483:H486" name="Rango2_8_1_1_1_1_3"/>
    <protectedRange sqref="I483:J486" name="Rango2_9_1_1_1_1_3"/>
    <protectedRange sqref="K483:L486" name="Rango2_10_1_1_1_1_3"/>
    <protectedRange sqref="G487:H521" name="Rango2_12_1_1_1_1_3"/>
    <protectedRange sqref="J509:J510 I517 J501:J507 I487:J500 I501:I510 I511:J516 I518:J521" name="Rango2_13_1_1_1_1_3"/>
    <protectedRange sqref="K487:L489 K491:L521 K490" name="Rango2_14_1_1_2_1_3"/>
    <protectedRange sqref="O487:O521" name="Rango2_15_1_1_1_1_3"/>
    <protectedRange sqref="L490" name="Rango2_14_1_1_1_2_1_3"/>
    <protectedRange sqref="I474:J477" name="Rango2_4_2_1_1_2_3"/>
    <protectedRange sqref="K474:L477" name="Rango2_4_2_1_1_1_1_2_2_3"/>
    <protectedRange sqref="E522:E524" name="Rango2_7"/>
    <protectedRange sqref="F522:F524" name="Rango2_1_4"/>
    <protectedRange sqref="G522:I524" name="Rango2_2_3"/>
    <protectedRange sqref="J522:J524" name="Rango2_3_3"/>
    <protectedRange sqref="K522:L524" name="Rango2_4_3_1"/>
    <protectedRange sqref="O522:O524 O532 O526:O530" name="Rango2_5_1_3"/>
    <protectedRange sqref="E525" name="Rango2_6_2_3"/>
    <protectedRange sqref="F525" name="Rango2_7_2_3"/>
    <protectedRange sqref="G525:I525" name="Rango2_8_2_3"/>
    <protectedRange sqref="J525" name="Rango2_9_2_3"/>
    <protectedRange sqref="K525:L525" name="Rango2_10_2_3"/>
    <protectedRange sqref="E526:E532" name="Rango2_11_3_1"/>
    <protectedRange sqref="F526:F532" name="Rango2_12_2_1_2"/>
    <protectedRange sqref="G526:I532" name="Rango2_13_2_3"/>
    <protectedRange sqref="J526:J532" name="Rango2_14_3"/>
    <protectedRange sqref="K526:L532" name="Rango2_15_2_3"/>
    <protectedRange sqref="O531 O533" name="Rango2_16_3_1"/>
    <protectedRange sqref="E533" name="Rango2_17_3_1"/>
    <protectedRange sqref="F533" name="Rango2_18_2_3"/>
    <protectedRange sqref="G533:I534" name="Rango2_19_3"/>
    <protectedRange sqref="J533:J534" name="Rango2_20_2_3"/>
    <protectedRange sqref="K533:L534" name="Rango2_21_2_3"/>
    <protectedRange sqref="O525" name="Rango2_22_2_3"/>
    <protectedRange sqref="O534" name="Rango2_23_2_3"/>
    <protectedRange sqref="E535:E539" name="Rango2_24_2_3"/>
    <protectedRange sqref="F535:F539" name="Rango2_25_2_3"/>
    <protectedRange sqref="G535:G536 G539:I539" name="Rango2_26_2_3"/>
    <protectedRange sqref="H535:I536" name="Rango2_1_1_1_3"/>
    <protectedRange sqref="G537:I538" name="Rango2_2_1_2_3"/>
    <protectedRange sqref="J535:J539" name="Rango2_27_2_3"/>
    <protectedRange sqref="K535:L539" name="Rango2_1_2_2_3"/>
    <protectedRange sqref="O535:O536" name="Rango2_1_3_3_1"/>
    <protectedRange sqref="O537" name="Rango2_2_2_2_3"/>
    <protectedRange sqref="O538:O539" name="Rango2_2_3_2_3"/>
  </protectedRanges>
  <autoFilter ref="A10:Q539" xr:uid="{AB8CDA82-E208-4FAF-A40E-E2F32279F220}"/>
  <mergeCells count="318">
    <mergeCell ref="C401:C411"/>
    <mergeCell ref="D401:D411"/>
    <mergeCell ref="E401:E411"/>
    <mergeCell ref="F401:F411"/>
    <mergeCell ref="C412:C413"/>
    <mergeCell ref="D412:D413"/>
    <mergeCell ref="E412:E413"/>
    <mergeCell ref="F412:F413"/>
    <mergeCell ref="C414:C423"/>
    <mergeCell ref="D414:D423"/>
    <mergeCell ref="E414:E423"/>
    <mergeCell ref="F414:F423"/>
    <mergeCell ref="C377:C400"/>
    <mergeCell ref="D377:D400"/>
    <mergeCell ref="E377:E379"/>
    <mergeCell ref="F377:F379"/>
    <mergeCell ref="E380:E382"/>
    <mergeCell ref="F380:F382"/>
    <mergeCell ref="E383:E384"/>
    <mergeCell ref="F383:F384"/>
    <mergeCell ref="E389:E396"/>
    <mergeCell ref="F389:F396"/>
    <mergeCell ref="E397:E398"/>
    <mergeCell ref="F397:F398"/>
    <mergeCell ref="E399:E400"/>
    <mergeCell ref="F399:F400"/>
    <mergeCell ref="C347:C376"/>
    <mergeCell ref="D347:D350"/>
    <mergeCell ref="E347:E350"/>
    <mergeCell ref="F347:F350"/>
    <mergeCell ref="D351:D354"/>
    <mergeCell ref="E351:E354"/>
    <mergeCell ref="F351:F354"/>
    <mergeCell ref="D355:D357"/>
    <mergeCell ref="E355:E357"/>
    <mergeCell ref="F355:F357"/>
    <mergeCell ref="D358:D362"/>
    <mergeCell ref="E358:E362"/>
    <mergeCell ref="F358:F362"/>
    <mergeCell ref="D366:D367"/>
    <mergeCell ref="E366:E367"/>
    <mergeCell ref="F366:F367"/>
    <mergeCell ref="D368:D376"/>
    <mergeCell ref="E368:E376"/>
    <mergeCell ref="F368:F376"/>
    <mergeCell ref="D363:D365"/>
    <mergeCell ref="E363:E365"/>
    <mergeCell ref="F363:F365"/>
    <mergeCell ref="C287:C290"/>
    <mergeCell ref="D287:D290"/>
    <mergeCell ref="E287:E290"/>
    <mergeCell ref="F287:F290"/>
    <mergeCell ref="C291:C306"/>
    <mergeCell ref="D291:D306"/>
    <mergeCell ref="E291:E306"/>
    <mergeCell ref="F291:F306"/>
    <mergeCell ref="C307:C325"/>
    <mergeCell ref="D307:D325"/>
    <mergeCell ref="E307:E325"/>
    <mergeCell ref="F307:F325"/>
    <mergeCell ref="C267:C270"/>
    <mergeCell ref="D267:D270"/>
    <mergeCell ref="E267:E270"/>
    <mergeCell ref="F267:F270"/>
    <mergeCell ref="C271:C286"/>
    <mergeCell ref="D271:D286"/>
    <mergeCell ref="E271:E286"/>
    <mergeCell ref="F271:F286"/>
    <mergeCell ref="G275:G276"/>
    <mergeCell ref="C247:C250"/>
    <mergeCell ref="D247:D250"/>
    <mergeCell ref="E247:E250"/>
    <mergeCell ref="F247:F250"/>
    <mergeCell ref="C251:C266"/>
    <mergeCell ref="D251:D266"/>
    <mergeCell ref="E251:E266"/>
    <mergeCell ref="F251:F266"/>
    <mergeCell ref="G256:G257"/>
    <mergeCell ref="G192:G193"/>
    <mergeCell ref="C203:C216"/>
    <mergeCell ref="D203:D216"/>
    <mergeCell ref="E203:E216"/>
    <mergeCell ref="F203:F216"/>
    <mergeCell ref="G204:G205"/>
    <mergeCell ref="C217:C227"/>
    <mergeCell ref="D217:D227"/>
    <mergeCell ref="E217:E227"/>
    <mergeCell ref="F217:F227"/>
    <mergeCell ref="G217:G218"/>
    <mergeCell ref="G157:G158"/>
    <mergeCell ref="C168:C178"/>
    <mergeCell ref="D168:D178"/>
    <mergeCell ref="E168:E178"/>
    <mergeCell ref="F168:F178"/>
    <mergeCell ref="C179:C189"/>
    <mergeCell ref="D179:D189"/>
    <mergeCell ref="E179:E189"/>
    <mergeCell ref="F179:F189"/>
    <mergeCell ref="G179:G180"/>
    <mergeCell ref="C522:C539"/>
    <mergeCell ref="D522:D539"/>
    <mergeCell ref="C443:C447"/>
    <mergeCell ref="D443:D447"/>
    <mergeCell ref="F443:F447"/>
    <mergeCell ref="C448:C455"/>
    <mergeCell ref="F466:F469"/>
    <mergeCell ref="C480:C482"/>
    <mergeCell ref="F58:F62"/>
    <mergeCell ref="C63:C68"/>
    <mergeCell ref="D63:D68"/>
    <mergeCell ref="E63:E68"/>
    <mergeCell ref="F63:F68"/>
    <mergeCell ref="E386:E388"/>
    <mergeCell ref="F386:F388"/>
    <mergeCell ref="C58:C62"/>
    <mergeCell ref="D58:D62"/>
    <mergeCell ref="E58:E62"/>
    <mergeCell ref="C326:C332"/>
    <mergeCell ref="D326:D332"/>
    <mergeCell ref="E326:E332"/>
    <mergeCell ref="F326:F332"/>
    <mergeCell ref="C333:C339"/>
    <mergeCell ref="D333:D339"/>
    <mergeCell ref="G67:G68"/>
    <mergeCell ref="C80:C83"/>
    <mergeCell ref="D80:D83"/>
    <mergeCell ref="E80:E83"/>
    <mergeCell ref="F80:F83"/>
    <mergeCell ref="C69:C76"/>
    <mergeCell ref="D69:D76"/>
    <mergeCell ref="E69:E76"/>
    <mergeCell ref="F69:F76"/>
    <mergeCell ref="G72:G73"/>
    <mergeCell ref="G74:G75"/>
    <mergeCell ref="C77:C79"/>
    <mergeCell ref="D77:D79"/>
    <mergeCell ref="E77:E79"/>
    <mergeCell ref="F77:F79"/>
    <mergeCell ref="G77:G79"/>
    <mergeCell ref="E55:E57"/>
    <mergeCell ref="F55:F57"/>
    <mergeCell ref="C37:C46"/>
    <mergeCell ref="D37:D46"/>
    <mergeCell ref="E37:E46"/>
    <mergeCell ref="F37:F46"/>
    <mergeCell ref="C47:C48"/>
    <mergeCell ref="D47:D48"/>
    <mergeCell ref="E47:E48"/>
    <mergeCell ref="F47:F48"/>
    <mergeCell ref="C49:C54"/>
    <mergeCell ref="D49:D54"/>
    <mergeCell ref="E49:E54"/>
    <mergeCell ref="F49:F54"/>
    <mergeCell ref="C55:C57"/>
    <mergeCell ref="D55:D57"/>
    <mergeCell ref="A1:B3"/>
    <mergeCell ref="C1:Q2"/>
    <mergeCell ref="C3:Q3"/>
    <mergeCell ref="A4:I4"/>
    <mergeCell ref="K4:O4"/>
    <mergeCell ref="K5:O5"/>
    <mergeCell ref="K6:O6"/>
    <mergeCell ref="K7:O7"/>
    <mergeCell ref="K8:O8"/>
    <mergeCell ref="F24:F36"/>
    <mergeCell ref="C11:C13"/>
    <mergeCell ref="D11:D13"/>
    <mergeCell ref="E11:E13"/>
    <mergeCell ref="F11:F13"/>
    <mergeCell ref="C14:C23"/>
    <mergeCell ref="D14:D23"/>
    <mergeCell ref="E14:E23"/>
    <mergeCell ref="F14:F23"/>
    <mergeCell ref="C460:C461"/>
    <mergeCell ref="D460:D461"/>
    <mergeCell ref="E460:E461"/>
    <mergeCell ref="C456:C457"/>
    <mergeCell ref="D456:D457"/>
    <mergeCell ref="C466:C469"/>
    <mergeCell ref="D466:D469"/>
    <mergeCell ref="C24:C36"/>
    <mergeCell ref="D24:D36"/>
    <mergeCell ref="E24:E36"/>
    <mergeCell ref="E333:E339"/>
    <mergeCell ref="C340:C342"/>
    <mergeCell ref="D340:D342"/>
    <mergeCell ref="E340:E342"/>
    <mergeCell ref="C343:C346"/>
    <mergeCell ref="D343:D346"/>
    <mergeCell ref="C157:C167"/>
    <mergeCell ref="D157:D167"/>
    <mergeCell ref="E157:E167"/>
    <mergeCell ref="C190:C202"/>
    <mergeCell ref="D190:D202"/>
    <mergeCell ref="E190:E202"/>
    <mergeCell ref="C228:C246"/>
    <mergeCell ref="D228:D246"/>
    <mergeCell ref="C487:C521"/>
    <mergeCell ref="D487:D521"/>
    <mergeCell ref="F487:F521"/>
    <mergeCell ref="E487:E521"/>
    <mergeCell ref="C470:C473"/>
    <mergeCell ref="D470:D473"/>
    <mergeCell ref="E470:E473"/>
    <mergeCell ref="F470:F473"/>
    <mergeCell ref="E466:E469"/>
    <mergeCell ref="C474:C479"/>
    <mergeCell ref="D474:D479"/>
    <mergeCell ref="F474:F479"/>
    <mergeCell ref="E103:E104"/>
    <mergeCell ref="C96:C98"/>
    <mergeCell ref="F93:F95"/>
    <mergeCell ref="D96:D98"/>
    <mergeCell ref="E96:E98"/>
    <mergeCell ref="F96:F98"/>
    <mergeCell ref="F103:F104"/>
    <mergeCell ref="C483:C486"/>
    <mergeCell ref="D483:D486"/>
    <mergeCell ref="D448:D455"/>
    <mergeCell ref="E448:E455"/>
    <mergeCell ref="F448:F455"/>
    <mergeCell ref="F460:F461"/>
    <mergeCell ref="C425:C427"/>
    <mergeCell ref="D425:D427"/>
    <mergeCell ref="C429:C434"/>
    <mergeCell ref="D429:D434"/>
    <mergeCell ref="E429:E434"/>
    <mergeCell ref="E425:E427"/>
    <mergeCell ref="C435:C442"/>
    <mergeCell ref="D435:D442"/>
    <mergeCell ref="E435:E442"/>
    <mergeCell ref="F435:F442"/>
    <mergeCell ref="C463:C464"/>
    <mergeCell ref="C105:C156"/>
    <mergeCell ref="E153:E156"/>
    <mergeCell ref="E105:E109"/>
    <mergeCell ref="C99:C102"/>
    <mergeCell ref="D99:D102"/>
    <mergeCell ref="E99:E102"/>
    <mergeCell ref="D84:D92"/>
    <mergeCell ref="D105:D109"/>
    <mergeCell ref="F84:F92"/>
    <mergeCell ref="E84:E92"/>
    <mergeCell ref="C84:C92"/>
    <mergeCell ref="E110:E117"/>
    <mergeCell ref="E118:E120"/>
    <mergeCell ref="E121:E122"/>
    <mergeCell ref="E123:E129"/>
    <mergeCell ref="E141:E152"/>
    <mergeCell ref="D130:D139"/>
    <mergeCell ref="E130:E139"/>
    <mergeCell ref="C93:C95"/>
    <mergeCell ref="D93:D95"/>
    <mergeCell ref="E93:E95"/>
    <mergeCell ref="F99:F102"/>
    <mergeCell ref="C103:C104"/>
    <mergeCell ref="D103:D104"/>
    <mergeCell ref="G107:G108"/>
    <mergeCell ref="G112:G114"/>
    <mergeCell ref="G141:G143"/>
    <mergeCell ref="G144:G147"/>
    <mergeCell ref="G148:G151"/>
    <mergeCell ref="F105:F109"/>
    <mergeCell ref="F110:F117"/>
    <mergeCell ref="F118:F120"/>
    <mergeCell ref="F121:F122"/>
    <mergeCell ref="F123:F129"/>
    <mergeCell ref="F141:F152"/>
    <mergeCell ref="G119:G120"/>
    <mergeCell ref="G123:G125"/>
    <mergeCell ref="G127:G129"/>
    <mergeCell ref="G131:G134"/>
    <mergeCell ref="G136:G139"/>
    <mergeCell ref="D110:D117"/>
    <mergeCell ref="F130:F139"/>
    <mergeCell ref="F153:F156"/>
    <mergeCell ref="D141:D152"/>
    <mergeCell ref="D153:D156"/>
    <mergeCell ref="G487:G488"/>
    <mergeCell ref="G515:G516"/>
    <mergeCell ref="E483:E486"/>
    <mergeCell ref="F483:F486"/>
    <mergeCell ref="G470:G473"/>
    <mergeCell ref="E474:E479"/>
    <mergeCell ref="G474:G479"/>
    <mergeCell ref="G460:G461"/>
    <mergeCell ref="D463:D464"/>
    <mergeCell ref="E463:E464"/>
    <mergeCell ref="F463:F464"/>
    <mergeCell ref="G463:G464"/>
    <mergeCell ref="E456:E457"/>
    <mergeCell ref="F456:F457"/>
    <mergeCell ref="G456:G457"/>
    <mergeCell ref="F333:F339"/>
    <mergeCell ref="F340:F342"/>
    <mergeCell ref="F157:F167"/>
    <mergeCell ref="F190:F202"/>
    <mergeCell ref="E526:E532"/>
    <mergeCell ref="F526:F532"/>
    <mergeCell ref="E533:E534"/>
    <mergeCell ref="F533:F534"/>
    <mergeCell ref="E535:E539"/>
    <mergeCell ref="F535:F539"/>
    <mergeCell ref="D118:D120"/>
    <mergeCell ref="D480:D482"/>
    <mergeCell ref="E480:E482"/>
    <mergeCell ref="F480:F482"/>
    <mergeCell ref="F425:F427"/>
    <mergeCell ref="F429:F434"/>
    <mergeCell ref="E443:E447"/>
    <mergeCell ref="D121:D122"/>
    <mergeCell ref="D123:D129"/>
    <mergeCell ref="E522:E524"/>
    <mergeCell ref="F522:F524"/>
    <mergeCell ref="E228:E246"/>
    <mergeCell ref="F228:F246"/>
    <mergeCell ref="E343:E346"/>
    <mergeCell ref="F343:F346"/>
  </mergeCells>
  <phoneticPr fontId="89" type="noConversion"/>
  <conditionalFormatting sqref="Q11:Q539">
    <cfRule type="cellIs" dxfId="51" priority="1" operator="equal">
      <formula>"SIN VALOR AVANCE"</formula>
    </cfRule>
    <cfRule type="cellIs" dxfId="50" priority="2" operator="equal">
      <formula>"VALIDAR FECHA"</formula>
    </cfRule>
    <cfRule type="cellIs" dxfId="49" priority="3" operator="equal">
      <formula>"INCUMPLIDA"</formula>
    </cfRule>
    <cfRule type="cellIs" dxfId="48" priority="4" operator="equal">
      <formula>"PROCESO"</formula>
    </cfRule>
    <cfRule type="cellIs" dxfId="47" priority="5" operator="equal">
      <formula>"CUMPLIDA"</formula>
    </cfRule>
  </conditionalFormatting>
  <dataValidations count="3">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264:H266 G236:G237 G256 H283:H285 H165:H167 H176:H178 H187:H189 H200:H202 H212:H214 H225:H227 H244:H246 G275 H402" xr:uid="{A13B4440-9FAF-4AA1-8529-D62293101F4B}">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98:I202 I210:I214 I223:I227 I242:I246 I281:I285 I163:I167 I205 I158 I193 I257 I174:I178 I262:I266 I218 I237 I276 I169 I180 I185:I189 I402 I460:I461" xr:uid="{9C603203-8E0D-4F73-B127-3CFFA9E26F8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99 K186 K243 K175 K164" xr:uid="{ECD31A9C-2E94-4030-A787-1570D802D557}">
      <formula1>1900/1/1</formula1>
      <formula2>3000/1/1</formula2>
    </dataValidation>
  </dataValidations>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C7D42-FC40-42B1-9F04-54C72F87D02D}">
  <dimension ref="A1:AD303"/>
  <sheetViews>
    <sheetView topLeftCell="A287" zoomScale="70" zoomScaleNormal="70" workbookViewId="0">
      <selection activeCell="G301" sqref="G301"/>
    </sheetView>
  </sheetViews>
  <sheetFormatPr baseColWidth="10" defaultColWidth="11.42578125" defaultRowHeight="12.75" x14ac:dyDescent="0.2"/>
  <cols>
    <col min="1" max="1" width="22.7109375" style="102" customWidth="1"/>
    <col min="2" max="2" width="29.85546875" style="102" customWidth="1"/>
    <col min="3" max="3" width="37.28515625" style="102" bestFit="1" customWidth="1"/>
    <col min="4" max="4" width="17.28515625" style="209" bestFit="1" customWidth="1"/>
    <col min="5" max="5" width="22.85546875" style="102" customWidth="1"/>
    <col min="6" max="6" width="15" style="102" customWidth="1"/>
    <col min="7" max="7" width="41.5703125" style="102" customWidth="1"/>
    <col min="8" max="8" width="35.140625" style="102" customWidth="1"/>
    <col min="9" max="9" width="25.42578125" style="102" customWidth="1"/>
    <col min="10" max="10" width="56.7109375" style="102" customWidth="1"/>
    <col min="11" max="11" width="42.28515625" style="102" customWidth="1"/>
    <col min="12" max="12" width="17.7109375" style="102" customWidth="1"/>
    <col min="13" max="13" width="17.85546875" style="102" customWidth="1"/>
    <col min="14" max="14" width="17.42578125" style="102" customWidth="1"/>
    <col min="15" max="15" width="18.42578125" style="102" customWidth="1"/>
    <col min="16" max="16" width="20.28515625" style="102" customWidth="1"/>
    <col min="17" max="17" width="66.28515625" style="102" customWidth="1"/>
    <col min="18" max="18" width="43" style="102" customWidth="1"/>
    <col min="19" max="19" width="85" style="102" customWidth="1"/>
    <col min="20" max="20" width="62.5703125" style="102" customWidth="1"/>
    <col min="21" max="16384" width="11.42578125" style="102"/>
  </cols>
  <sheetData>
    <row r="1" spans="1:21" ht="13.5" thickBot="1" x14ac:dyDescent="0.25"/>
    <row r="2" spans="1:21" ht="51" x14ac:dyDescent="0.2">
      <c r="A2" s="103" t="s">
        <v>4856</v>
      </c>
      <c r="B2" s="103" t="s">
        <v>27</v>
      </c>
      <c r="C2" s="103" t="s">
        <v>9</v>
      </c>
      <c r="D2" s="103" t="s">
        <v>4775</v>
      </c>
      <c r="E2" s="103" t="s">
        <v>4857</v>
      </c>
      <c r="F2" s="103" t="s">
        <v>4858</v>
      </c>
      <c r="G2" s="195" t="s">
        <v>4601</v>
      </c>
      <c r="H2" s="103" t="s">
        <v>4602</v>
      </c>
      <c r="I2" s="103" t="s">
        <v>57</v>
      </c>
      <c r="J2" s="103" t="s">
        <v>58</v>
      </c>
      <c r="K2" s="60" t="s">
        <v>59</v>
      </c>
      <c r="L2" s="60" t="s">
        <v>60</v>
      </c>
      <c r="M2" s="196" t="s">
        <v>61</v>
      </c>
      <c r="N2" s="196" t="s">
        <v>62</v>
      </c>
      <c r="O2" s="197" t="s">
        <v>63</v>
      </c>
      <c r="P2" s="197" t="s">
        <v>64</v>
      </c>
      <c r="Q2" s="198" t="s">
        <v>66</v>
      </c>
      <c r="R2" s="60" t="s">
        <v>33</v>
      </c>
      <c r="S2" s="60" t="s">
        <v>65</v>
      </c>
      <c r="T2" s="193" t="s">
        <v>4603</v>
      </c>
    </row>
    <row r="3" spans="1:21" ht="102" x14ac:dyDescent="0.2">
      <c r="A3" s="1450" t="s">
        <v>4604</v>
      </c>
      <c r="B3" s="104" t="s">
        <v>20</v>
      </c>
      <c r="C3" s="216" t="s">
        <v>16</v>
      </c>
      <c r="D3" s="1445">
        <v>1</v>
      </c>
      <c r="E3" s="1445" t="s">
        <v>4859</v>
      </c>
      <c r="F3" s="1445" t="s">
        <v>4860</v>
      </c>
      <c r="G3" s="1448" t="s">
        <v>4861</v>
      </c>
      <c r="H3" s="1448" t="s">
        <v>4862</v>
      </c>
      <c r="I3" s="219" t="s">
        <v>4863</v>
      </c>
      <c r="J3" s="219" t="s">
        <v>4864</v>
      </c>
      <c r="K3" s="219" t="s">
        <v>4865</v>
      </c>
      <c r="L3" s="105">
        <v>1</v>
      </c>
      <c r="M3" s="106">
        <v>44027</v>
      </c>
      <c r="N3" s="106">
        <v>44196</v>
      </c>
      <c r="O3" s="107">
        <v>24.142857142857142</v>
      </c>
      <c r="P3" s="105">
        <v>1</v>
      </c>
      <c r="Q3" s="199">
        <v>1</v>
      </c>
      <c r="R3" s="216" t="s">
        <v>35</v>
      </c>
      <c r="S3" s="108" t="s">
        <v>4866</v>
      </c>
      <c r="T3" s="1441" t="s">
        <v>4867</v>
      </c>
    </row>
    <row r="4" spans="1:21" ht="114.75" x14ac:dyDescent="0.2">
      <c r="A4" s="1450"/>
      <c r="B4" s="104" t="s">
        <v>20</v>
      </c>
      <c r="C4" s="216" t="s">
        <v>16</v>
      </c>
      <c r="D4" s="1445"/>
      <c r="E4" s="1445"/>
      <c r="F4" s="1445"/>
      <c r="G4" s="1448"/>
      <c r="H4" s="1448"/>
      <c r="I4" s="219" t="s">
        <v>4868</v>
      </c>
      <c r="J4" s="219" t="s">
        <v>4869</v>
      </c>
      <c r="K4" s="219" t="s">
        <v>4870</v>
      </c>
      <c r="L4" s="105">
        <v>2</v>
      </c>
      <c r="M4" s="106">
        <v>44197</v>
      </c>
      <c r="N4" s="106">
        <v>44561</v>
      </c>
      <c r="O4" s="107">
        <v>52</v>
      </c>
      <c r="P4" s="105">
        <v>2</v>
      </c>
      <c r="Q4" s="199">
        <v>1</v>
      </c>
      <c r="R4" s="216" t="s">
        <v>35</v>
      </c>
      <c r="S4" s="108" t="s">
        <v>4871</v>
      </c>
      <c r="T4" s="1442"/>
    </row>
    <row r="5" spans="1:21" ht="102" x14ac:dyDescent="0.2">
      <c r="A5" s="1450" t="s">
        <v>4604</v>
      </c>
      <c r="B5" s="104" t="s">
        <v>20</v>
      </c>
      <c r="C5" s="216" t="s">
        <v>16</v>
      </c>
      <c r="D5" s="1445">
        <v>2</v>
      </c>
      <c r="E5" s="1445" t="s">
        <v>4872</v>
      </c>
      <c r="F5" s="1445" t="s">
        <v>4873</v>
      </c>
      <c r="G5" s="1446" t="s">
        <v>4874</v>
      </c>
      <c r="H5" s="1446" t="s">
        <v>4875</v>
      </c>
      <c r="I5" s="219" t="s">
        <v>4876</v>
      </c>
      <c r="J5" s="219"/>
      <c r="K5" s="219" t="s">
        <v>697</v>
      </c>
      <c r="L5" s="105">
        <v>1</v>
      </c>
      <c r="M5" s="106">
        <v>44027</v>
      </c>
      <c r="N5" s="106">
        <v>44074</v>
      </c>
      <c r="O5" s="107">
        <v>6.7142857142857144</v>
      </c>
      <c r="P5" s="105">
        <v>1</v>
      </c>
      <c r="Q5" s="199">
        <v>1</v>
      </c>
      <c r="R5" s="216" t="s">
        <v>35</v>
      </c>
      <c r="S5" s="108" t="s">
        <v>4866</v>
      </c>
      <c r="T5" s="1443" t="s">
        <v>4877</v>
      </c>
    </row>
    <row r="6" spans="1:21" ht="102" x14ac:dyDescent="0.2">
      <c r="A6" s="1450"/>
      <c r="B6" s="104" t="s">
        <v>20</v>
      </c>
      <c r="C6" s="216" t="s">
        <v>16</v>
      </c>
      <c r="D6" s="1445"/>
      <c r="E6" s="1445"/>
      <c r="F6" s="1445"/>
      <c r="G6" s="1446"/>
      <c r="H6" s="1446"/>
      <c r="I6" s="219" t="s">
        <v>4878</v>
      </c>
      <c r="J6" s="219"/>
      <c r="K6" s="219" t="s">
        <v>168</v>
      </c>
      <c r="L6" s="105">
        <v>1</v>
      </c>
      <c r="M6" s="106">
        <v>44044</v>
      </c>
      <c r="N6" s="106">
        <v>44196</v>
      </c>
      <c r="O6" s="107">
        <v>21.714285714285715</v>
      </c>
      <c r="P6" s="105">
        <v>1</v>
      </c>
      <c r="Q6" s="199">
        <v>1</v>
      </c>
      <c r="R6" s="216" t="s">
        <v>35</v>
      </c>
      <c r="S6" s="108" t="s">
        <v>4879</v>
      </c>
      <c r="T6" s="1443"/>
    </row>
    <row r="7" spans="1:21" ht="102" x14ac:dyDescent="0.2">
      <c r="A7" s="1450"/>
      <c r="B7" s="104" t="s">
        <v>20</v>
      </c>
      <c r="C7" s="216" t="s">
        <v>16</v>
      </c>
      <c r="D7" s="1445"/>
      <c r="E7" s="1445"/>
      <c r="F7" s="1445"/>
      <c r="G7" s="1446"/>
      <c r="H7" s="1446"/>
      <c r="I7" s="219" t="s">
        <v>4880</v>
      </c>
      <c r="J7" s="219"/>
      <c r="K7" s="219" t="s">
        <v>4881</v>
      </c>
      <c r="L7" s="105">
        <v>2</v>
      </c>
      <c r="M7" s="106">
        <v>44197</v>
      </c>
      <c r="N7" s="106">
        <v>44561</v>
      </c>
      <c r="O7" s="107">
        <v>52</v>
      </c>
      <c r="P7" s="105">
        <v>2</v>
      </c>
      <c r="Q7" s="199">
        <v>1</v>
      </c>
      <c r="R7" s="216" t="s">
        <v>35</v>
      </c>
      <c r="S7" s="108" t="s">
        <v>4879</v>
      </c>
      <c r="T7" s="1443"/>
    </row>
    <row r="8" spans="1:21" ht="102" x14ac:dyDescent="0.2">
      <c r="A8" s="1450" t="s">
        <v>4604</v>
      </c>
      <c r="B8" s="104" t="s">
        <v>20</v>
      </c>
      <c r="C8" s="216" t="s">
        <v>16</v>
      </c>
      <c r="D8" s="1445">
        <v>3</v>
      </c>
      <c r="E8" s="1447" t="s">
        <v>4882</v>
      </c>
      <c r="F8" s="1447" t="s">
        <v>2271</v>
      </c>
      <c r="G8" s="1446" t="s">
        <v>4883</v>
      </c>
      <c r="H8" s="1446" t="s">
        <v>4884</v>
      </c>
      <c r="I8" s="219" t="s">
        <v>4876</v>
      </c>
      <c r="J8" s="219"/>
      <c r="K8" s="219" t="s">
        <v>697</v>
      </c>
      <c r="L8" s="105">
        <v>1</v>
      </c>
      <c r="M8" s="106">
        <v>44027</v>
      </c>
      <c r="N8" s="106">
        <v>44074</v>
      </c>
      <c r="O8" s="107">
        <v>6.7142857142857144</v>
      </c>
      <c r="P8" s="105">
        <v>1</v>
      </c>
      <c r="Q8" s="199">
        <v>1</v>
      </c>
      <c r="R8" s="216" t="s">
        <v>35</v>
      </c>
      <c r="S8" s="108" t="s">
        <v>4866</v>
      </c>
      <c r="T8" s="1444" t="s">
        <v>4877</v>
      </c>
    </row>
    <row r="9" spans="1:21" ht="102" x14ac:dyDescent="0.2">
      <c r="A9" s="1450"/>
      <c r="B9" s="104" t="s">
        <v>20</v>
      </c>
      <c r="C9" s="216" t="s">
        <v>16</v>
      </c>
      <c r="D9" s="1445"/>
      <c r="E9" s="1447"/>
      <c r="F9" s="1447"/>
      <c r="G9" s="1446"/>
      <c r="H9" s="1446"/>
      <c r="I9" s="219" t="s">
        <v>4878</v>
      </c>
      <c r="J9" s="219"/>
      <c r="K9" s="219" t="s">
        <v>168</v>
      </c>
      <c r="L9" s="105">
        <v>1</v>
      </c>
      <c r="M9" s="106">
        <v>44044</v>
      </c>
      <c r="N9" s="106">
        <v>44196</v>
      </c>
      <c r="O9" s="107">
        <v>21.714285714285715</v>
      </c>
      <c r="P9" s="105">
        <v>1</v>
      </c>
      <c r="Q9" s="199">
        <v>1</v>
      </c>
      <c r="R9" s="216" t="s">
        <v>35</v>
      </c>
      <c r="S9" s="108" t="s">
        <v>4879</v>
      </c>
      <c r="T9" s="1444"/>
    </row>
    <row r="10" spans="1:21" ht="102" x14ac:dyDescent="0.2">
      <c r="A10" s="1450"/>
      <c r="B10" s="104" t="s">
        <v>20</v>
      </c>
      <c r="C10" s="216" t="s">
        <v>16</v>
      </c>
      <c r="D10" s="1445"/>
      <c r="E10" s="1447"/>
      <c r="F10" s="1447"/>
      <c r="G10" s="1446"/>
      <c r="H10" s="1446"/>
      <c r="I10" s="219" t="s">
        <v>4880</v>
      </c>
      <c r="J10" s="219"/>
      <c r="K10" s="219" t="s">
        <v>4881</v>
      </c>
      <c r="L10" s="105">
        <v>2</v>
      </c>
      <c r="M10" s="106">
        <v>44197</v>
      </c>
      <c r="N10" s="106">
        <v>44561</v>
      </c>
      <c r="O10" s="107">
        <v>52</v>
      </c>
      <c r="P10" s="105">
        <v>2</v>
      </c>
      <c r="Q10" s="199">
        <v>1</v>
      </c>
      <c r="R10" s="216" t="s">
        <v>35</v>
      </c>
      <c r="S10" s="108" t="s">
        <v>4885</v>
      </c>
      <c r="T10" s="1444"/>
    </row>
    <row r="11" spans="1:21" ht="89.25" x14ac:dyDescent="0.2">
      <c r="A11" s="1450" t="s">
        <v>4604</v>
      </c>
      <c r="B11" s="104" t="s">
        <v>17</v>
      </c>
      <c r="C11" s="221" t="s">
        <v>16</v>
      </c>
      <c r="D11" s="1452">
        <v>4</v>
      </c>
      <c r="E11" s="1445" t="s">
        <v>4886</v>
      </c>
      <c r="F11" s="1445" t="s">
        <v>4887</v>
      </c>
      <c r="G11" s="1446" t="s">
        <v>4888</v>
      </c>
      <c r="H11" s="1446" t="s">
        <v>4889</v>
      </c>
      <c r="I11" s="109" t="s">
        <v>4890</v>
      </c>
      <c r="J11" s="219"/>
      <c r="K11" s="109" t="s">
        <v>4891</v>
      </c>
      <c r="L11" s="105">
        <v>1</v>
      </c>
      <c r="M11" s="106">
        <v>42737</v>
      </c>
      <c r="N11" s="106">
        <v>43100</v>
      </c>
      <c r="O11" s="107">
        <v>51.857142857142854</v>
      </c>
      <c r="P11" s="105">
        <v>1</v>
      </c>
      <c r="Q11" s="199">
        <v>1</v>
      </c>
      <c r="R11" s="216" t="s">
        <v>35</v>
      </c>
      <c r="S11" s="108" t="s">
        <v>4892</v>
      </c>
      <c r="T11" s="1449" t="s">
        <v>4893</v>
      </c>
      <c r="U11" s="110"/>
    </row>
    <row r="12" spans="1:21" ht="165.75" x14ac:dyDescent="0.2">
      <c r="A12" s="1450"/>
      <c r="B12" s="104" t="s">
        <v>17</v>
      </c>
      <c r="C12" s="221" t="s">
        <v>16</v>
      </c>
      <c r="D12" s="1452"/>
      <c r="E12" s="1445"/>
      <c r="F12" s="1445"/>
      <c r="G12" s="1446"/>
      <c r="H12" s="1446"/>
      <c r="I12" s="219" t="s">
        <v>3444</v>
      </c>
      <c r="J12" s="219"/>
      <c r="K12" s="219" t="s">
        <v>4894</v>
      </c>
      <c r="L12" s="105">
        <v>1</v>
      </c>
      <c r="M12" s="106">
        <v>43800</v>
      </c>
      <c r="N12" s="106">
        <v>44650</v>
      </c>
      <c r="O12" s="107">
        <v>121.42857142857143</v>
      </c>
      <c r="P12" s="105">
        <v>1</v>
      </c>
      <c r="Q12" s="199">
        <v>1</v>
      </c>
      <c r="R12" s="216" t="s">
        <v>35</v>
      </c>
      <c r="S12" s="108" t="s">
        <v>4895</v>
      </c>
      <c r="T12" s="1449"/>
      <c r="U12" s="110"/>
    </row>
    <row r="13" spans="1:21" ht="165.75" x14ac:dyDescent="0.2">
      <c r="A13" s="1450"/>
      <c r="B13" s="104" t="s">
        <v>17</v>
      </c>
      <c r="C13" s="221" t="s">
        <v>16</v>
      </c>
      <c r="D13" s="1452"/>
      <c r="E13" s="1445"/>
      <c r="F13" s="1445"/>
      <c r="G13" s="1446"/>
      <c r="H13" s="1446"/>
      <c r="I13" s="219" t="s">
        <v>3446</v>
      </c>
      <c r="J13" s="219"/>
      <c r="K13" s="219" t="s">
        <v>4894</v>
      </c>
      <c r="L13" s="105">
        <v>1</v>
      </c>
      <c r="M13" s="106">
        <v>43800</v>
      </c>
      <c r="N13" s="106">
        <v>44650</v>
      </c>
      <c r="O13" s="107">
        <v>121.42857142857143</v>
      </c>
      <c r="P13" s="105">
        <v>1</v>
      </c>
      <c r="Q13" s="199">
        <v>1</v>
      </c>
      <c r="R13" s="216" t="s">
        <v>35</v>
      </c>
      <c r="S13" s="108" t="s">
        <v>4895</v>
      </c>
      <c r="T13" s="1449"/>
      <c r="U13" s="110"/>
    </row>
    <row r="14" spans="1:21" ht="165.75" x14ac:dyDescent="0.2">
      <c r="A14" s="1450"/>
      <c r="B14" s="104" t="s">
        <v>17</v>
      </c>
      <c r="C14" s="221" t="s">
        <v>16</v>
      </c>
      <c r="D14" s="1452"/>
      <c r="E14" s="1445"/>
      <c r="F14" s="1445"/>
      <c r="G14" s="1446"/>
      <c r="H14" s="1446"/>
      <c r="I14" s="219" t="s">
        <v>4896</v>
      </c>
      <c r="J14" s="219"/>
      <c r="K14" s="219" t="s">
        <v>4894</v>
      </c>
      <c r="L14" s="105">
        <v>1</v>
      </c>
      <c r="M14" s="106">
        <v>43800</v>
      </c>
      <c r="N14" s="106">
        <v>44650</v>
      </c>
      <c r="O14" s="107">
        <v>121.42857142857143</v>
      </c>
      <c r="P14" s="105">
        <v>1</v>
      </c>
      <c r="Q14" s="199">
        <v>1</v>
      </c>
      <c r="R14" s="216" t="s">
        <v>35</v>
      </c>
      <c r="S14" s="108" t="s">
        <v>4895</v>
      </c>
      <c r="T14" s="1449"/>
      <c r="U14" s="110"/>
    </row>
    <row r="15" spans="1:21" ht="165.75" x14ac:dyDescent="0.2">
      <c r="A15" s="1450"/>
      <c r="B15" s="104" t="s">
        <v>17</v>
      </c>
      <c r="C15" s="221" t="s">
        <v>16</v>
      </c>
      <c r="D15" s="1452"/>
      <c r="E15" s="1445"/>
      <c r="F15" s="1445"/>
      <c r="G15" s="1446"/>
      <c r="H15" s="1446"/>
      <c r="I15" s="219" t="s">
        <v>4897</v>
      </c>
      <c r="J15" s="219"/>
      <c r="K15" s="219" t="s">
        <v>4894</v>
      </c>
      <c r="L15" s="105">
        <v>1</v>
      </c>
      <c r="M15" s="106">
        <v>43800</v>
      </c>
      <c r="N15" s="106">
        <v>44650</v>
      </c>
      <c r="O15" s="107">
        <v>121.42857142857143</v>
      </c>
      <c r="P15" s="105">
        <v>1</v>
      </c>
      <c r="Q15" s="199">
        <v>1</v>
      </c>
      <c r="R15" s="216" t="s">
        <v>35</v>
      </c>
      <c r="S15" s="108" t="s">
        <v>4895</v>
      </c>
      <c r="T15" s="1449"/>
      <c r="U15" s="110"/>
    </row>
    <row r="16" spans="1:21" ht="165.75" x14ac:dyDescent="0.2">
      <c r="A16" s="1450"/>
      <c r="B16" s="104" t="s">
        <v>17</v>
      </c>
      <c r="C16" s="221" t="s">
        <v>16</v>
      </c>
      <c r="D16" s="1452"/>
      <c r="E16" s="1445"/>
      <c r="F16" s="1445"/>
      <c r="G16" s="1446"/>
      <c r="H16" s="1446"/>
      <c r="I16" s="219" t="s">
        <v>3451</v>
      </c>
      <c r="J16" s="219"/>
      <c r="K16" s="219" t="s">
        <v>4894</v>
      </c>
      <c r="L16" s="105">
        <v>1</v>
      </c>
      <c r="M16" s="106">
        <v>43800</v>
      </c>
      <c r="N16" s="106">
        <v>44650</v>
      </c>
      <c r="O16" s="107">
        <v>121.42857142857143</v>
      </c>
      <c r="P16" s="105">
        <v>1</v>
      </c>
      <c r="Q16" s="199">
        <v>1</v>
      </c>
      <c r="R16" s="216" t="s">
        <v>35</v>
      </c>
      <c r="S16" s="108" t="s">
        <v>4895</v>
      </c>
      <c r="T16" s="1449"/>
      <c r="U16" s="110"/>
    </row>
    <row r="17" spans="1:21" ht="102" x14ac:dyDescent="0.2">
      <c r="A17" s="1450"/>
      <c r="B17" s="104" t="s">
        <v>17</v>
      </c>
      <c r="C17" s="221" t="s">
        <v>16</v>
      </c>
      <c r="D17" s="1452"/>
      <c r="E17" s="1445"/>
      <c r="F17" s="1445"/>
      <c r="G17" s="1446"/>
      <c r="H17" s="1446"/>
      <c r="I17" s="109" t="s">
        <v>4898</v>
      </c>
      <c r="J17" s="219"/>
      <c r="K17" s="109" t="s">
        <v>4899</v>
      </c>
      <c r="L17" s="105">
        <v>2</v>
      </c>
      <c r="M17" s="106">
        <v>42795</v>
      </c>
      <c r="N17" s="106">
        <v>43039</v>
      </c>
      <c r="O17" s="107">
        <v>34.857142857142854</v>
      </c>
      <c r="P17" s="105">
        <v>2</v>
      </c>
      <c r="Q17" s="199">
        <v>1</v>
      </c>
      <c r="R17" s="216" t="s">
        <v>35</v>
      </c>
      <c r="S17" s="111" t="s">
        <v>4900</v>
      </c>
      <c r="T17" s="1449"/>
      <c r="U17" s="110"/>
    </row>
    <row r="18" spans="1:21" ht="409.5" x14ac:dyDescent="0.2">
      <c r="A18" s="214" t="s">
        <v>4604</v>
      </c>
      <c r="B18" s="104" t="s">
        <v>17</v>
      </c>
      <c r="C18" s="221" t="s">
        <v>16</v>
      </c>
      <c r="D18" s="221">
        <v>5</v>
      </c>
      <c r="E18" s="218" t="s">
        <v>4901</v>
      </c>
      <c r="F18" s="218" t="s">
        <v>4902</v>
      </c>
      <c r="G18" s="217" t="s">
        <v>4903</v>
      </c>
      <c r="H18" s="217" t="s">
        <v>4904</v>
      </c>
      <c r="I18" s="109" t="s">
        <v>4905</v>
      </c>
      <c r="J18" s="112"/>
      <c r="K18" s="109" t="s">
        <v>4906</v>
      </c>
      <c r="L18" s="105">
        <v>1</v>
      </c>
      <c r="M18" s="106">
        <v>43466</v>
      </c>
      <c r="N18" s="106">
        <v>45121</v>
      </c>
      <c r="O18" s="107">
        <v>236.42857142857142</v>
      </c>
      <c r="P18" s="105">
        <v>1</v>
      </c>
      <c r="Q18" s="199">
        <v>1</v>
      </c>
      <c r="R18" s="216" t="s">
        <v>35</v>
      </c>
      <c r="S18" s="108" t="s">
        <v>4907</v>
      </c>
      <c r="T18" s="194" t="s">
        <v>4908</v>
      </c>
      <c r="U18" s="110"/>
    </row>
    <row r="19" spans="1:21" x14ac:dyDescent="0.2">
      <c r="A19" s="1438" t="s">
        <v>4657</v>
      </c>
      <c r="B19" s="1438"/>
      <c r="C19" s="1438"/>
      <c r="D19" s="210">
        <v>5</v>
      </c>
      <c r="E19" s="200"/>
      <c r="F19" s="200"/>
      <c r="G19" s="201"/>
      <c r="H19" s="201"/>
      <c r="I19" s="37"/>
      <c r="J19" s="37"/>
      <c r="K19" s="37"/>
      <c r="L19" s="202"/>
      <c r="M19" s="33"/>
      <c r="N19" s="33"/>
      <c r="O19" s="203"/>
      <c r="P19" s="202"/>
      <c r="Q19" s="32"/>
      <c r="R19" s="36"/>
      <c r="S19" s="35"/>
      <c r="T19" s="110"/>
    </row>
    <row r="20" spans="1:21" ht="114.75" x14ac:dyDescent="0.2">
      <c r="A20" s="1440" t="s">
        <v>4604</v>
      </c>
      <c r="B20" s="113" t="s">
        <v>20</v>
      </c>
      <c r="C20" s="220" t="s">
        <v>16</v>
      </c>
      <c r="D20" s="1361">
        <v>1</v>
      </c>
      <c r="E20" s="1451" t="s">
        <v>2270</v>
      </c>
      <c r="F20" s="1451" t="s">
        <v>2271</v>
      </c>
      <c r="G20" s="1458" t="s">
        <v>4909</v>
      </c>
      <c r="H20" s="1458" t="s">
        <v>2273</v>
      </c>
      <c r="I20" s="114" t="s">
        <v>2274</v>
      </c>
      <c r="J20" s="114" t="s">
        <v>2275</v>
      </c>
      <c r="K20" s="115" t="s">
        <v>4910</v>
      </c>
      <c r="L20" s="116">
        <v>3</v>
      </c>
      <c r="M20" s="117">
        <v>44835</v>
      </c>
      <c r="N20" s="117">
        <v>45107</v>
      </c>
      <c r="O20" s="118">
        <f t="shared" ref="O20:O26" si="0">(N20-M20)/7</f>
        <v>38.857142857142854</v>
      </c>
      <c r="P20" s="116">
        <v>0</v>
      </c>
      <c r="Q20" s="204">
        <f>P20/L20</f>
        <v>0</v>
      </c>
      <c r="R20" s="220" t="str">
        <f>IF(ISNUMBER(Q20),IF(Q20=100%,"CUMPLIDA",IF(AND(ISNUMBER(N20),ISNUMBER(OCI!$P$6)), IF(N20&lt;OCI!$P$6,"INCUMPLIDA","PROCESO"), "VERIFICAR FECHA")),"SIN VALOR AVANCE")</f>
        <v>INCUMPLIDA</v>
      </c>
      <c r="S20" s="205" t="s">
        <v>4911</v>
      </c>
    </row>
    <row r="21" spans="1:21" ht="89.25" x14ac:dyDescent="0.2">
      <c r="A21" s="1440"/>
      <c r="B21" s="113" t="s">
        <v>20</v>
      </c>
      <c r="C21" s="220" t="s">
        <v>16</v>
      </c>
      <c r="D21" s="1361"/>
      <c r="E21" s="1451"/>
      <c r="F21" s="1451"/>
      <c r="G21" s="1458"/>
      <c r="H21" s="1458"/>
      <c r="I21" s="114" t="s">
        <v>2278</v>
      </c>
      <c r="J21" s="114" t="s">
        <v>4912</v>
      </c>
      <c r="K21" s="115" t="s">
        <v>4913</v>
      </c>
      <c r="L21" s="116">
        <v>17</v>
      </c>
      <c r="M21" s="117">
        <v>44835</v>
      </c>
      <c r="N21" s="117">
        <v>45107</v>
      </c>
      <c r="O21" s="118">
        <f t="shared" si="0"/>
        <v>38.857142857142854</v>
      </c>
      <c r="P21" s="116">
        <v>0</v>
      </c>
      <c r="Q21" s="204">
        <f>P21/L21</f>
        <v>0</v>
      </c>
      <c r="R21" s="220" t="str">
        <f>IF(ISNUMBER(Q21),IF(Q21=100%,"CUMPLIDA",IF(AND(ISNUMBER(N21),ISNUMBER(OCI!$P$6)), IF(N21&lt;OCI!$P$6,"INCUMPLIDA","PROCESO"), "VERIFICAR FECHA")),"SIN VALOR AVANCE")</f>
        <v>INCUMPLIDA</v>
      </c>
      <c r="S21" s="119" t="s">
        <v>4914</v>
      </c>
    </row>
    <row r="22" spans="1:21" ht="240.75" x14ac:dyDescent="0.2">
      <c r="A22" s="1440" t="s">
        <v>4604</v>
      </c>
      <c r="B22" s="1439" t="s">
        <v>19</v>
      </c>
      <c r="C22" s="1439" t="s">
        <v>16</v>
      </c>
      <c r="D22" s="1439">
        <v>2</v>
      </c>
      <c r="E22" s="1439" t="s">
        <v>4915</v>
      </c>
      <c r="F22" s="1439" t="s">
        <v>4916</v>
      </c>
      <c r="G22" s="1454" t="s">
        <v>4917</v>
      </c>
      <c r="H22" s="1437" t="s">
        <v>4918</v>
      </c>
      <c r="I22" s="1437" t="s">
        <v>4919</v>
      </c>
      <c r="J22" s="208" t="s">
        <v>4920</v>
      </c>
      <c r="K22" s="119" t="s">
        <v>4921</v>
      </c>
      <c r="L22" s="94">
        <v>6</v>
      </c>
      <c r="M22" s="117">
        <v>44875</v>
      </c>
      <c r="N22" s="117">
        <v>45036</v>
      </c>
      <c r="O22" s="94">
        <f t="shared" si="0"/>
        <v>23</v>
      </c>
      <c r="P22" s="94">
        <v>0</v>
      </c>
      <c r="Q22" s="206">
        <v>0</v>
      </c>
      <c r="R22" s="220" t="str">
        <f>IF(ISNUMBER(Q22),IF(Q22=100%,"CUMPLIDA",IF(AND(ISNUMBER(N22),ISNUMBER(OCI!$P$6)), IF(N22&lt;OCI!$P$6,"INCUMPLIDA","PROCESO"), "VERIFICAR FECHA")),"SIN VALOR AVANCE")</f>
        <v>INCUMPLIDA</v>
      </c>
      <c r="S22" s="190" t="s">
        <v>4922</v>
      </c>
    </row>
    <row r="23" spans="1:21" ht="240.75" x14ac:dyDescent="0.2">
      <c r="A23" s="1440"/>
      <c r="B23" s="1439"/>
      <c r="C23" s="1439"/>
      <c r="D23" s="1439"/>
      <c r="E23" s="1439"/>
      <c r="F23" s="1439"/>
      <c r="G23" s="1454"/>
      <c r="H23" s="1437"/>
      <c r="I23" s="1437"/>
      <c r="J23" s="208" t="s">
        <v>4923</v>
      </c>
      <c r="K23" s="119" t="s">
        <v>4924</v>
      </c>
      <c r="L23" s="94">
        <v>6</v>
      </c>
      <c r="M23" s="117">
        <v>44875</v>
      </c>
      <c r="N23" s="117">
        <v>45036</v>
      </c>
      <c r="O23" s="94">
        <f t="shared" si="0"/>
        <v>23</v>
      </c>
      <c r="P23" s="94">
        <v>0</v>
      </c>
      <c r="Q23" s="206">
        <v>0</v>
      </c>
      <c r="R23" s="220" t="str">
        <f>IF(ISNUMBER(Q23),IF(Q23=100%,"CUMPLIDA",IF(AND(ISNUMBER(N23),ISNUMBER(OCI!$P$6)), IF(N23&lt;OCI!$P$6,"INCUMPLIDA","PROCESO"), "VERIFICAR FECHA")),"SIN VALOR AVANCE")</f>
        <v>INCUMPLIDA</v>
      </c>
      <c r="S23" s="190" t="s">
        <v>4922</v>
      </c>
    </row>
    <row r="24" spans="1:21" ht="240.75" x14ac:dyDescent="0.2">
      <c r="A24" s="1440"/>
      <c r="B24" s="1439"/>
      <c r="C24" s="1439"/>
      <c r="D24" s="1439"/>
      <c r="E24" s="1439"/>
      <c r="F24" s="1439"/>
      <c r="G24" s="1454"/>
      <c r="H24" s="1437"/>
      <c r="I24" s="1437"/>
      <c r="J24" s="208" t="s">
        <v>4925</v>
      </c>
      <c r="K24" s="119" t="s">
        <v>4926</v>
      </c>
      <c r="L24" s="94">
        <v>6</v>
      </c>
      <c r="M24" s="117">
        <v>44875</v>
      </c>
      <c r="N24" s="117">
        <v>45036</v>
      </c>
      <c r="O24" s="94">
        <f t="shared" si="0"/>
        <v>23</v>
      </c>
      <c r="P24" s="94">
        <v>0</v>
      </c>
      <c r="Q24" s="206">
        <v>0</v>
      </c>
      <c r="R24" s="220" t="str">
        <f>IF(ISNUMBER(Q24),IF(Q24=100%,"CUMPLIDA",IF(AND(ISNUMBER(N24),ISNUMBER(OCI!$P$6)), IF(N24&lt;OCI!$P$6,"INCUMPLIDA","PROCESO"), "VERIFICAR FECHA")),"SIN VALOR AVANCE")</f>
        <v>INCUMPLIDA</v>
      </c>
      <c r="S24" s="190" t="s">
        <v>4927</v>
      </c>
    </row>
    <row r="25" spans="1:21" ht="240.75" x14ac:dyDescent="0.2">
      <c r="A25" s="1440"/>
      <c r="B25" s="1439"/>
      <c r="C25" s="1439"/>
      <c r="D25" s="1439"/>
      <c r="E25" s="1439"/>
      <c r="F25" s="1439"/>
      <c r="G25" s="1454"/>
      <c r="H25" s="1437"/>
      <c r="I25" s="1437"/>
      <c r="J25" s="208" t="s">
        <v>4928</v>
      </c>
      <c r="K25" s="119" t="s">
        <v>4929</v>
      </c>
      <c r="L25" s="94">
        <v>6</v>
      </c>
      <c r="M25" s="117">
        <v>44875</v>
      </c>
      <c r="N25" s="117">
        <v>45036</v>
      </c>
      <c r="O25" s="94">
        <f t="shared" si="0"/>
        <v>23</v>
      </c>
      <c r="P25" s="94">
        <v>0</v>
      </c>
      <c r="Q25" s="206">
        <v>0</v>
      </c>
      <c r="R25" s="220" t="str">
        <f>IF(ISNUMBER(Q25),IF(Q25=100%,"CUMPLIDA",IF(AND(ISNUMBER(N25),ISNUMBER(OCI!$P$6)), IF(N25&lt;OCI!$P$6,"INCUMPLIDA","PROCESO"), "VERIFICAR FECHA")),"SIN VALOR AVANCE")</f>
        <v>INCUMPLIDA</v>
      </c>
      <c r="S25" s="190" t="s">
        <v>4930</v>
      </c>
    </row>
    <row r="26" spans="1:21" ht="105.75" x14ac:dyDescent="0.2">
      <c r="A26" s="1440"/>
      <c r="B26" s="1439"/>
      <c r="C26" s="1439"/>
      <c r="D26" s="1439"/>
      <c r="E26" s="1439"/>
      <c r="F26" s="1439"/>
      <c r="G26" s="1454"/>
      <c r="H26" s="1437"/>
      <c r="I26" s="215" t="s">
        <v>4931</v>
      </c>
      <c r="J26" s="208" t="s">
        <v>4932</v>
      </c>
      <c r="K26" s="119" t="s">
        <v>4933</v>
      </c>
      <c r="L26" s="94">
        <v>35</v>
      </c>
      <c r="M26" s="117">
        <v>45047</v>
      </c>
      <c r="N26" s="117">
        <v>45117</v>
      </c>
      <c r="O26" s="94">
        <f t="shared" si="0"/>
        <v>10</v>
      </c>
      <c r="P26" s="94">
        <v>0</v>
      </c>
      <c r="Q26" s="206">
        <v>0</v>
      </c>
      <c r="R26" s="220" t="str">
        <f>IF(ISNUMBER(Q26),IF(Q26=100%,"CUMPLIDA",IF(AND(ISNUMBER(N26),ISNUMBER(OCI!$P$6)), IF(N26&lt;OCI!$P$6,"INCUMPLIDA","PROCESO"), "VERIFICAR FECHA")),"SIN VALOR AVANCE")</f>
        <v>INCUMPLIDA</v>
      </c>
      <c r="S26" s="190" t="s">
        <v>4934</v>
      </c>
    </row>
    <row r="27" spans="1:21" x14ac:dyDescent="0.2">
      <c r="A27" s="1453" t="s">
        <v>4660</v>
      </c>
      <c r="B27" s="1453"/>
      <c r="C27" s="1453"/>
      <c r="D27" s="211">
        <v>2</v>
      </c>
      <c r="E27" s="207"/>
      <c r="F27" s="207"/>
      <c r="G27" s="207"/>
      <c r="H27" s="207"/>
      <c r="I27" s="207"/>
      <c r="J27" s="207"/>
      <c r="K27" s="207"/>
      <c r="L27" s="207"/>
      <c r="M27" s="207"/>
      <c r="N27" s="207"/>
      <c r="O27" s="207"/>
      <c r="P27" s="207"/>
      <c r="Q27" s="207"/>
      <c r="R27" s="207"/>
      <c r="S27" s="207"/>
    </row>
    <row r="28" spans="1:21" ht="29.45" customHeight="1" x14ac:dyDescent="0.2">
      <c r="A28" s="1470" t="s">
        <v>4935</v>
      </c>
      <c r="B28" s="1470"/>
      <c r="C28" s="1470"/>
      <c r="D28" s="1470"/>
      <c r="E28" s="1470"/>
      <c r="F28" s="1470"/>
      <c r="G28" s="1470"/>
      <c r="H28" s="298"/>
    </row>
    <row r="29" spans="1:21" ht="120" customHeight="1" x14ac:dyDescent="0.2">
      <c r="A29" s="289" t="s">
        <v>20</v>
      </c>
      <c r="B29" s="290" t="s">
        <v>16</v>
      </c>
      <c r="C29" s="311" t="s">
        <v>4936</v>
      </c>
      <c r="D29" s="311"/>
      <c r="E29" s="306" t="s">
        <v>4937</v>
      </c>
      <c r="F29" s="306" t="s">
        <v>2256</v>
      </c>
      <c r="G29" s="291" t="s">
        <v>2257</v>
      </c>
      <c r="H29" s="292"/>
      <c r="I29" s="291" t="s">
        <v>92</v>
      </c>
      <c r="J29" s="293">
        <v>1</v>
      </c>
      <c r="K29" s="294">
        <v>43831</v>
      </c>
      <c r="L29" s="294">
        <v>44012</v>
      </c>
      <c r="M29" s="295">
        <f t="shared" ref="M29:M34" si="1">(L29-K29)/7</f>
        <v>25.857142857142858</v>
      </c>
      <c r="N29" s="293">
        <v>1</v>
      </c>
      <c r="O29" s="296">
        <f t="shared" ref="O29:O34" si="2">N29/J29</f>
        <v>1</v>
      </c>
      <c r="P29" s="290" t="str">
        <f>IF(ISNUMBER(O29),IF(O29=100%,"CUMPLIDA",IF(AND(ISNUMBER(L29),ISNUMBER(OCI!$P$6)), IF(L29&lt;OCI!$P$6,"INCUMPLIDA","PROCESO"), "VERIFICAR FECHA")),"SIN VALOR AVANCE")</f>
        <v>CUMPLIDA</v>
      </c>
      <c r="Q29" s="190" t="s">
        <v>4938</v>
      </c>
    </row>
    <row r="30" spans="1:21" ht="180.75" x14ac:dyDescent="0.2">
      <c r="A30" s="289" t="s">
        <v>20</v>
      </c>
      <c r="B30" s="290" t="s">
        <v>16</v>
      </c>
      <c r="C30" s="312"/>
      <c r="D30" s="312"/>
      <c r="E30" s="307"/>
      <c r="F30" s="307"/>
      <c r="G30" s="291" t="s">
        <v>4939</v>
      </c>
      <c r="H30" s="292"/>
      <c r="I30" s="291" t="s">
        <v>164</v>
      </c>
      <c r="J30" s="293">
        <v>1</v>
      </c>
      <c r="K30" s="294">
        <v>44013</v>
      </c>
      <c r="L30" s="294">
        <v>44196</v>
      </c>
      <c r="M30" s="295">
        <f t="shared" si="1"/>
        <v>26.142857142857142</v>
      </c>
      <c r="N30" s="293">
        <v>1</v>
      </c>
      <c r="O30" s="296">
        <f t="shared" si="2"/>
        <v>1</v>
      </c>
      <c r="P30" s="290" t="str">
        <f>IF(ISNUMBER(O30),IF(O30=100%,"CUMPLIDA",IF(AND(ISNUMBER(L30),ISNUMBER(OCI!$P$6)), IF(L30&lt;OCI!$P$6,"INCUMPLIDA","PROCESO"), "VERIFICAR FECHA")),"SIN VALOR AVANCE")</f>
        <v>CUMPLIDA</v>
      </c>
      <c r="Q30" s="190" t="s">
        <v>4940</v>
      </c>
    </row>
    <row r="31" spans="1:21" ht="135.75" x14ac:dyDescent="0.2">
      <c r="A31" s="289" t="s">
        <v>20</v>
      </c>
      <c r="B31" s="290" t="s">
        <v>16</v>
      </c>
      <c r="C31" s="312"/>
      <c r="D31" s="312"/>
      <c r="E31" s="307"/>
      <c r="F31" s="307"/>
      <c r="G31" s="309" t="s">
        <v>2260</v>
      </c>
      <c r="H31" s="292" t="s">
        <v>95</v>
      </c>
      <c r="I31" s="291" t="s">
        <v>96</v>
      </c>
      <c r="J31" s="293">
        <v>1</v>
      </c>
      <c r="K31" s="294">
        <v>44562</v>
      </c>
      <c r="L31" s="294">
        <v>44773</v>
      </c>
      <c r="M31" s="295">
        <f t="shared" si="1"/>
        <v>30.142857142857142</v>
      </c>
      <c r="N31" s="293">
        <v>0.92</v>
      </c>
      <c r="O31" s="296">
        <f t="shared" si="2"/>
        <v>0.92</v>
      </c>
      <c r="P31" s="290" t="str">
        <f>IF(ISNUMBER(O31),IF(O31=100%,"CUMPLIDA",IF(AND(ISNUMBER(L31),ISNUMBER(OCI!$P$6)), IF(L31&lt;OCI!$P$6,"INCUMPLIDA","PROCESO"), "VERIFICAR FECHA")),"SIN VALOR AVANCE")</f>
        <v>INCUMPLIDA</v>
      </c>
      <c r="Q31" s="190" t="s">
        <v>4941</v>
      </c>
    </row>
    <row r="32" spans="1:21" ht="135.75" x14ac:dyDescent="0.2">
      <c r="A32" s="289" t="s">
        <v>20</v>
      </c>
      <c r="B32" s="290" t="s">
        <v>16</v>
      </c>
      <c r="C32" s="312"/>
      <c r="D32" s="312"/>
      <c r="E32" s="307"/>
      <c r="F32" s="307"/>
      <c r="G32" s="310"/>
      <c r="H32" s="297" t="s">
        <v>167</v>
      </c>
      <c r="I32" s="297" t="s">
        <v>168</v>
      </c>
      <c r="J32" s="293">
        <v>1</v>
      </c>
      <c r="K32" s="294">
        <v>44774</v>
      </c>
      <c r="L32" s="294">
        <v>44926</v>
      </c>
      <c r="M32" s="295">
        <f t="shared" si="1"/>
        <v>21.714285714285715</v>
      </c>
      <c r="N32" s="293">
        <v>0</v>
      </c>
      <c r="O32" s="296">
        <f t="shared" si="2"/>
        <v>0</v>
      </c>
      <c r="P32" s="290" t="str">
        <f>IF(ISNUMBER(O32),IF(O32=100%,"CUMPLIDA",IF(AND(ISNUMBER(L32),ISNUMBER(OCI!$P$6)), IF(L32&lt;OCI!$P$6,"INCUMPLIDA","PROCESO"), "VERIFICAR FECHA")),"SIN VALOR AVANCE")</f>
        <v>INCUMPLIDA</v>
      </c>
      <c r="Q32" s="190" t="s">
        <v>4941</v>
      </c>
    </row>
    <row r="33" spans="1:17" ht="210.75" x14ac:dyDescent="0.2">
      <c r="A33" s="289" t="s">
        <v>20</v>
      </c>
      <c r="B33" s="290" t="s">
        <v>16</v>
      </c>
      <c r="C33" s="312"/>
      <c r="D33" s="312"/>
      <c r="E33" s="307"/>
      <c r="F33" s="307"/>
      <c r="G33" s="309" t="s">
        <v>4942</v>
      </c>
      <c r="H33" s="297" t="s">
        <v>170</v>
      </c>
      <c r="I33" s="297" t="s">
        <v>171</v>
      </c>
      <c r="J33" s="293">
        <v>3</v>
      </c>
      <c r="K33" s="294">
        <v>44927</v>
      </c>
      <c r="L33" s="294">
        <v>45291</v>
      </c>
      <c r="M33" s="295">
        <f t="shared" si="1"/>
        <v>52</v>
      </c>
      <c r="N33" s="293">
        <v>0</v>
      </c>
      <c r="O33" s="296">
        <f t="shared" si="2"/>
        <v>0</v>
      </c>
      <c r="P33" s="290" t="str">
        <f>IF(ISNUMBER(O33),IF(O33=100%,"CUMPLIDA",IF(AND(ISNUMBER(L33),ISNUMBER(OCI!$P$6)), IF(L33&lt;OCI!$P$6,"INCUMPLIDA","PROCESO"), "VERIFICAR FECHA")),"SIN VALOR AVANCE")</f>
        <v>INCUMPLIDA</v>
      </c>
      <c r="Q33" s="190" t="s">
        <v>4943</v>
      </c>
    </row>
    <row r="34" spans="1:17" ht="210.75" x14ac:dyDescent="0.2">
      <c r="A34" s="289" t="s">
        <v>20</v>
      </c>
      <c r="B34" s="290" t="s">
        <v>16</v>
      </c>
      <c r="C34" s="313"/>
      <c r="D34" s="313"/>
      <c r="E34" s="308"/>
      <c r="F34" s="308"/>
      <c r="G34" s="310"/>
      <c r="H34" s="297" t="s">
        <v>173</v>
      </c>
      <c r="I34" s="297" t="s">
        <v>4944</v>
      </c>
      <c r="J34" s="293">
        <v>1</v>
      </c>
      <c r="K34" s="294">
        <v>45474</v>
      </c>
      <c r="L34" s="294">
        <v>45657</v>
      </c>
      <c r="M34" s="295">
        <f t="shared" si="1"/>
        <v>26.142857142857142</v>
      </c>
      <c r="N34" s="293">
        <v>0</v>
      </c>
      <c r="O34" s="296">
        <f t="shared" si="2"/>
        <v>0</v>
      </c>
      <c r="P34" s="290" t="str">
        <f>IF(ISNUMBER(O34),IF(O34=100%,"CUMPLIDA",IF(AND(ISNUMBER(L34),ISNUMBER(OCI!$P$6)), IF(L34&lt;OCI!$P$6,"INCUMPLIDA","PROCESO"), "VERIFICAR FECHA")),"SIN VALOR AVANCE")</f>
        <v>PROCESO</v>
      </c>
      <c r="Q34" s="190" t="s">
        <v>4945</v>
      </c>
    </row>
    <row r="35" spans="1:17" ht="15.75" x14ac:dyDescent="0.2">
      <c r="A35" s="1471" t="s">
        <v>4946</v>
      </c>
      <c r="B35" s="1471"/>
      <c r="C35" s="1471"/>
      <c r="D35" s="1471"/>
      <c r="E35" s="1471"/>
      <c r="F35" s="1471"/>
      <c r="G35" s="1471"/>
      <c r="H35" s="1471"/>
    </row>
    <row r="36" spans="1:17" ht="135" x14ac:dyDescent="0.2">
      <c r="A36" s="50" t="s">
        <v>18</v>
      </c>
      <c r="B36" s="44" t="s">
        <v>16</v>
      </c>
      <c r="C36" s="1461" t="s">
        <v>4947</v>
      </c>
      <c r="D36" s="1464" t="s">
        <v>4948</v>
      </c>
      <c r="E36" s="1467" t="s">
        <v>4949</v>
      </c>
      <c r="F36" s="1467" t="s">
        <v>4950</v>
      </c>
      <c r="G36" s="299" t="s">
        <v>4951</v>
      </c>
      <c r="H36" s="299" t="s">
        <v>4952</v>
      </c>
      <c r="I36" s="299" t="s">
        <v>1551</v>
      </c>
      <c r="J36" s="300">
        <v>1</v>
      </c>
      <c r="K36" s="301">
        <v>44781</v>
      </c>
      <c r="L36" s="301">
        <v>44926</v>
      </c>
      <c r="M36" s="302">
        <f t="shared" ref="M36:M41" si="3">(L36-K36)/7</f>
        <v>20.714285714285715</v>
      </c>
      <c r="N36" s="300">
        <v>0</v>
      </c>
      <c r="O36" s="303">
        <f t="shared" ref="O36:O41" si="4">N36/J36</f>
        <v>0</v>
      </c>
      <c r="P36" s="304" t="str">
        <f>IF(ISNUMBER(O36),IF(O36=100%,"CUMPLIDA",IF(AND(ISNUMBER(L36),ISNUMBER(OCI!$P$6)), IF(L36&lt;OCI!$P$6,"INCUMPLIDA","PROCESO"), "VERIFICAR FECHA")),"SIN VALOR AVANCE")</f>
        <v>INCUMPLIDA</v>
      </c>
      <c r="Q36" s="305" t="s">
        <v>4953</v>
      </c>
    </row>
    <row r="37" spans="1:17" ht="105.75" x14ac:dyDescent="0.2">
      <c r="A37" s="50" t="s">
        <v>18</v>
      </c>
      <c r="B37" s="44" t="s">
        <v>16</v>
      </c>
      <c r="C37" s="1462"/>
      <c r="D37" s="1465"/>
      <c r="E37" s="1468"/>
      <c r="F37" s="1468"/>
      <c r="G37" s="46" t="s">
        <v>4954</v>
      </c>
      <c r="H37" s="46" t="s">
        <v>4955</v>
      </c>
      <c r="I37" s="46" t="s">
        <v>4956</v>
      </c>
      <c r="J37" s="47">
        <v>1</v>
      </c>
      <c r="K37" s="42">
        <v>44781</v>
      </c>
      <c r="L37" s="42">
        <v>45016</v>
      </c>
      <c r="M37" s="48">
        <f t="shared" si="3"/>
        <v>33.571428571428569</v>
      </c>
      <c r="N37" s="47">
        <v>0</v>
      </c>
      <c r="O37" s="49">
        <f t="shared" si="4"/>
        <v>0</v>
      </c>
      <c r="P37" s="44" t="str">
        <f>IF(ISNUMBER(O37),IF(O37=100%,"CUMPLIDA",IF(AND(ISNUMBER(L37),ISNUMBER(OCI!$P$6)), IF(L37&lt;OCI!$P$6,"INCUMPLIDA","PROCESO"), "VERIFICAR FECHA")),"SIN VALOR AVANCE")</f>
        <v>INCUMPLIDA</v>
      </c>
      <c r="Q37" s="283" t="s">
        <v>4957</v>
      </c>
    </row>
    <row r="38" spans="1:17" ht="150" x14ac:dyDescent="0.2">
      <c r="A38" s="50" t="s">
        <v>18</v>
      </c>
      <c r="B38" s="44" t="s">
        <v>16</v>
      </c>
      <c r="C38" s="1462"/>
      <c r="D38" s="1465"/>
      <c r="E38" s="1468"/>
      <c r="F38" s="1468"/>
      <c r="G38" s="284" t="s">
        <v>4958</v>
      </c>
      <c r="H38" s="285" t="s">
        <v>4959</v>
      </c>
      <c r="I38" s="285" t="s">
        <v>1557</v>
      </c>
      <c r="J38" s="47">
        <v>1</v>
      </c>
      <c r="K38" s="42">
        <v>44805</v>
      </c>
      <c r="L38" s="42">
        <v>44865</v>
      </c>
      <c r="M38" s="48">
        <f t="shared" si="3"/>
        <v>8.5714285714285712</v>
      </c>
      <c r="N38" s="47">
        <v>0</v>
      </c>
      <c r="O38" s="49">
        <f t="shared" si="4"/>
        <v>0</v>
      </c>
      <c r="P38" s="44" t="str">
        <f>IF(ISNUMBER(O38),IF(O38=100%,"CUMPLIDA",IF(AND(ISNUMBER(L38),ISNUMBER(OCI!$P$6)), IF(L38&lt;OCI!$P$6,"INCUMPLIDA","PROCESO"), "VERIFICAR FECHA")),"SIN VALOR AVANCE")</f>
        <v>INCUMPLIDA</v>
      </c>
      <c r="Q38" s="286" t="s">
        <v>4960</v>
      </c>
    </row>
    <row r="39" spans="1:17" ht="150" x14ac:dyDescent="0.2">
      <c r="A39" s="50" t="s">
        <v>18</v>
      </c>
      <c r="B39" s="44" t="s">
        <v>16</v>
      </c>
      <c r="C39" s="1462"/>
      <c r="D39" s="1465"/>
      <c r="E39" s="1468"/>
      <c r="F39" s="1468"/>
      <c r="G39" s="45" t="s">
        <v>4961</v>
      </c>
      <c r="H39" s="287" t="s">
        <v>4962</v>
      </c>
      <c r="I39" s="287" t="s">
        <v>1159</v>
      </c>
      <c r="J39" s="43">
        <v>1</v>
      </c>
      <c r="K39" s="42">
        <v>44866</v>
      </c>
      <c r="L39" s="42">
        <v>45107</v>
      </c>
      <c r="M39" s="48">
        <f t="shared" si="3"/>
        <v>34.428571428571431</v>
      </c>
      <c r="N39" s="47">
        <v>0</v>
      </c>
      <c r="O39" s="49">
        <f t="shared" si="4"/>
        <v>0</v>
      </c>
      <c r="P39" s="44" t="str">
        <f>IF(ISNUMBER(O39),IF(O39=100%,"CUMPLIDA",IF(AND(ISNUMBER(L39),ISNUMBER(OCI!$P$6)), IF(L39&lt;OCI!$P$6,"INCUMPLIDA","PROCESO"), "VERIFICAR FECHA")),"SIN VALOR AVANCE")</f>
        <v>INCUMPLIDA</v>
      </c>
      <c r="Q39" s="286" t="s">
        <v>4960</v>
      </c>
    </row>
    <row r="40" spans="1:17" ht="105" x14ac:dyDescent="0.2">
      <c r="A40" s="50" t="s">
        <v>18</v>
      </c>
      <c r="B40" s="44" t="s">
        <v>16</v>
      </c>
      <c r="C40" s="1462"/>
      <c r="D40" s="1465"/>
      <c r="E40" s="1468"/>
      <c r="F40" s="1468"/>
      <c r="G40" s="45" t="s">
        <v>4963</v>
      </c>
      <c r="H40" s="288" t="s">
        <v>4964</v>
      </c>
      <c r="I40" s="288" t="s">
        <v>1484</v>
      </c>
      <c r="J40" s="47">
        <v>1</v>
      </c>
      <c r="K40" s="42">
        <v>44805</v>
      </c>
      <c r="L40" s="42">
        <v>44926</v>
      </c>
      <c r="M40" s="48">
        <f t="shared" si="3"/>
        <v>17.285714285714285</v>
      </c>
      <c r="N40" s="47">
        <v>0</v>
      </c>
      <c r="O40" s="49">
        <f t="shared" si="4"/>
        <v>0</v>
      </c>
      <c r="P40" s="44" t="str">
        <f>IF(ISNUMBER(O40),IF(O40=100%,"CUMPLIDA",IF(AND(ISNUMBER(L40),ISNUMBER(OCI!$P$6)), IF(L40&lt;OCI!$P$6,"INCUMPLIDA","PROCESO"), "VERIFICAR FECHA")),"SIN VALOR AVANCE")</f>
        <v>INCUMPLIDA</v>
      </c>
      <c r="Q40" s="286" t="s">
        <v>4960</v>
      </c>
    </row>
    <row r="41" spans="1:17" ht="75.75" x14ac:dyDescent="0.2">
      <c r="A41" s="50" t="s">
        <v>18</v>
      </c>
      <c r="B41" s="44" t="s">
        <v>16</v>
      </c>
      <c r="C41" s="1463"/>
      <c r="D41" s="1466"/>
      <c r="E41" s="1469"/>
      <c r="F41" s="1469"/>
      <c r="G41" s="46" t="s">
        <v>4965</v>
      </c>
      <c r="H41" s="46" t="s">
        <v>4966</v>
      </c>
      <c r="I41" s="46" t="s">
        <v>4967</v>
      </c>
      <c r="J41" s="47">
        <v>1</v>
      </c>
      <c r="K41" s="42">
        <v>44805</v>
      </c>
      <c r="L41" s="42">
        <v>44926</v>
      </c>
      <c r="M41" s="48">
        <f t="shared" si="3"/>
        <v>17.285714285714285</v>
      </c>
      <c r="N41" s="47">
        <v>0</v>
      </c>
      <c r="O41" s="49">
        <f t="shared" si="4"/>
        <v>0</v>
      </c>
      <c r="P41" s="44" t="str">
        <f>IF(ISNUMBER(O41),IF(O41=100%,"CUMPLIDA",IF(AND(ISNUMBER(L41),ISNUMBER(OCI!$P$6)), IF(L41&lt;OCI!$P$6,"INCUMPLIDA","PROCESO"), "VERIFICAR FECHA")),"SIN VALOR AVANCE")</f>
        <v>INCUMPLIDA</v>
      </c>
      <c r="Q41" s="286" t="s">
        <v>4968</v>
      </c>
    </row>
    <row r="43" spans="1:17" ht="15.75" x14ac:dyDescent="0.25">
      <c r="A43" s="317" t="s">
        <v>4969</v>
      </c>
      <c r="B43" s="327"/>
      <c r="C43" s="318">
        <v>44904</v>
      </c>
    </row>
    <row r="44" spans="1:17" ht="15.75" x14ac:dyDescent="0.25">
      <c r="A44" s="328" t="s">
        <v>4662</v>
      </c>
      <c r="B44" s="327"/>
      <c r="C44" s="328">
        <v>6</v>
      </c>
    </row>
    <row r="45" spans="1:17" ht="15.75" x14ac:dyDescent="0.25">
      <c r="A45" s="328" t="s">
        <v>4663</v>
      </c>
      <c r="B45" s="327"/>
      <c r="C45" s="328">
        <v>0</v>
      </c>
    </row>
    <row r="46" spans="1:17" ht="15.75" x14ac:dyDescent="0.25">
      <c r="A46" s="328" t="s">
        <v>4664</v>
      </c>
      <c r="B46" s="327"/>
      <c r="C46" s="328">
        <v>24</v>
      </c>
    </row>
    <row r="47" spans="1:17" ht="15.75" x14ac:dyDescent="0.25">
      <c r="A47" s="328" t="s">
        <v>4665</v>
      </c>
      <c r="B47" s="327"/>
      <c r="C47" s="328">
        <v>0</v>
      </c>
    </row>
    <row r="48" spans="1:17" ht="15.75" x14ac:dyDescent="0.25">
      <c r="A48" s="328" t="s">
        <v>4970</v>
      </c>
      <c r="B48" s="327"/>
      <c r="C48" s="328">
        <v>9</v>
      </c>
    </row>
    <row r="49" spans="1:3" ht="15.75" x14ac:dyDescent="0.25">
      <c r="A49" s="329" t="s">
        <v>8</v>
      </c>
      <c r="B49" s="327"/>
      <c r="C49" s="329">
        <f>SUM(C44:C48)</f>
        <v>39</v>
      </c>
    </row>
    <row r="50" spans="1:3" ht="15" x14ac:dyDescent="0.2">
      <c r="A50" s="1"/>
      <c r="B50" s="1"/>
      <c r="C50" s="1"/>
    </row>
    <row r="51" spans="1:3" ht="15.75" x14ac:dyDescent="0.25">
      <c r="A51" s="317" t="s">
        <v>4969</v>
      </c>
      <c r="B51" s="327"/>
      <c r="C51" s="318">
        <v>44911</v>
      </c>
    </row>
    <row r="52" spans="1:3" ht="15.75" x14ac:dyDescent="0.25">
      <c r="A52" s="328" t="s">
        <v>4970</v>
      </c>
      <c r="B52" s="327" t="s">
        <v>4971</v>
      </c>
      <c r="C52" s="328">
        <v>9</v>
      </c>
    </row>
    <row r="54" spans="1:3" ht="15.75" x14ac:dyDescent="0.25">
      <c r="A54" s="317" t="s">
        <v>4972</v>
      </c>
      <c r="B54" s="327"/>
      <c r="C54" s="318">
        <v>44926</v>
      </c>
    </row>
    <row r="55" spans="1:3" ht="15.75" x14ac:dyDescent="0.25">
      <c r="A55" s="370" t="s">
        <v>4699</v>
      </c>
      <c r="B55" s="371"/>
      <c r="C55" s="370">
        <v>9</v>
      </c>
    </row>
    <row r="56" spans="1:3" x14ac:dyDescent="0.2">
      <c r="A56" s="372" t="s">
        <v>4831</v>
      </c>
      <c r="B56" s="372"/>
      <c r="C56" s="372">
        <v>12</v>
      </c>
    </row>
    <row r="57" spans="1:3" x14ac:dyDescent="0.2">
      <c r="A57" s="372" t="s">
        <v>4700</v>
      </c>
      <c r="B57" s="372"/>
      <c r="C57" s="372">
        <v>2</v>
      </c>
    </row>
    <row r="58" spans="1:3" x14ac:dyDescent="0.2">
      <c r="A58" s="372" t="s">
        <v>4701</v>
      </c>
      <c r="B58" s="372"/>
      <c r="C58" s="372">
        <v>2</v>
      </c>
    </row>
    <row r="59" spans="1:3" x14ac:dyDescent="0.2">
      <c r="A59" s="1459" t="s">
        <v>24</v>
      </c>
      <c r="B59" s="1460"/>
      <c r="C59" s="372">
        <f>SUM(C55:C58)</f>
        <v>25</v>
      </c>
    </row>
    <row r="61" spans="1:3" ht="23.25" x14ac:dyDescent="0.2">
      <c r="A61" s="1455" t="s">
        <v>4973</v>
      </c>
      <c r="B61" s="1455"/>
    </row>
    <row r="103" spans="1:8" ht="23.25" x14ac:dyDescent="0.2">
      <c r="A103" s="1456" t="s">
        <v>4740</v>
      </c>
      <c r="B103" s="1457"/>
      <c r="C103" s="1457"/>
      <c r="D103" s="1457"/>
      <c r="E103" s="1457"/>
    </row>
    <row r="105" spans="1:8" ht="15.75" x14ac:dyDescent="0.2">
      <c r="A105" s="1472" t="s">
        <v>4741</v>
      </c>
      <c r="B105" s="1472"/>
      <c r="C105" s="628"/>
      <c r="D105" s="102"/>
      <c r="F105" s="627"/>
      <c r="G105" s="628" t="s">
        <v>4742</v>
      </c>
      <c r="H105" s="629">
        <v>45070</v>
      </c>
    </row>
    <row r="106" spans="1:8" ht="15" x14ac:dyDescent="0.2">
      <c r="A106" s="630"/>
      <c r="B106" s="631"/>
      <c r="C106" s="631"/>
      <c r="D106" s="631"/>
      <c r="E106" s="631"/>
      <c r="F106" s="631"/>
      <c r="G106" s="631"/>
      <c r="H106" s="632"/>
    </row>
    <row r="107" spans="1:8" ht="31.5" x14ac:dyDescent="0.2">
      <c r="A107" s="633" t="s">
        <v>9</v>
      </c>
      <c r="B107" s="633" t="s">
        <v>4743</v>
      </c>
      <c r="C107" s="633" t="s">
        <v>4744</v>
      </c>
      <c r="D107" s="1343" t="s">
        <v>4745</v>
      </c>
      <c r="E107" s="1344"/>
      <c r="F107" s="1345"/>
      <c r="G107" s="1377" t="s">
        <v>4746</v>
      </c>
      <c r="H107" s="1377"/>
    </row>
    <row r="108" spans="1:8" ht="75" x14ac:dyDescent="0.2">
      <c r="A108" s="634" t="s">
        <v>16</v>
      </c>
      <c r="B108" s="626" t="s">
        <v>4974</v>
      </c>
      <c r="C108" s="626" t="s">
        <v>4975</v>
      </c>
      <c r="D108" s="1346" t="s">
        <v>4976</v>
      </c>
      <c r="E108" s="1388"/>
      <c r="F108" s="1389"/>
      <c r="G108" s="1346" t="s">
        <v>4977</v>
      </c>
      <c r="H108" s="1389"/>
    </row>
    <row r="110" spans="1:8" ht="23.25" x14ac:dyDescent="0.2">
      <c r="A110" s="1478" t="s">
        <v>4716</v>
      </c>
      <c r="B110" s="1478"/>
      <c r="C110" s="1478"/>
      <c r="D110" s="102"/>
      <c r="G110" s="628" t="s">
        <v>4742</v>
      </c>
      <c r="H110" s="636">
        <v>25052023</v>
      </c>
    </row>
    <row r="111" spans="1:8" ht="15" x14ac:dyDescent="0.2">
      <c r="A111" s="630"/>
      <c r="B111" s="631"/>
      <c r="C111" s="631"/>
      <c r="D111" s="631"/>
      <c r="E111" s="631"/>
      <c r="F111" s="631"/>
      <c r="G111" s="631"/>
      <c r="H111" s="632"/>
    </row>
    <row r="112" spans="1:8" ht="31.5" x14ac:dyDescent="0.2">
      <c r="A112" s="633" t="s">
        <v>9</v>
      </c>
      <c r="B112" s="633" t="s">
        <v>4743</v>
      </c>
      <c r="C112" s="633" t="s">
        <v>4744</v>
      </c>
      <c r="D112" s="1343" t="s">
        <v>4745</v>
      </c>
      <c r="E112" s="1344"/>
      <c r="F112" s="1345"/>
      <c r="G112" s="1377" t="s">
        <v>4746</v>
      </c>
      <c r="H112" s="1377"/>
    </row>
    <row r="113" spans="1:8" ht="150" x14ac:dyDescent="0.2">
      <c r="A113" s="634" t="s">
        <v>16</v>
      </c>
      <c r="B113" s="626" t="s">
        <v>4978</v>
      </c>
      <c r="C113" s="634" t="s">
        <v>4979</v>
      </c>
      <c r="D113" s="1346" t="s">
        <v>4980</v>
      </c>
      <c r="E113" s="1341"/>
      <c r="F113" s="1342"/>
      <c r="G113" s="1476" t="s">
        <v>4981</v>
      </c>
      <c r="H113" s="1477"/>
    </row>
    <row r="114" spans="1:8" ht="150" x14ac:dyDescent="0.2">
      <c r="A114" s="634" t="s">
        <v>16</v>
      </c>
      <c r="B114" s="626" t="s">
        <v>4982</v>
      </c>
      <c r="C114" s="634" t="s">
        <v>4983</v>
      </c>
      <c r="D114" s="1346" t="s">
        <v>4984</v>
      </c>
      <c r="E114" s="1341"/>
      <c r="F114" s="1342"/>
      <c r="G114" s="1386" t="s">
        <v>4985</v>
      </c>
      <c r="H114" s="1387"/>
    </row>
    <row r="118" spans="1:8" ht="23.25" x14ac:dyDescent="0.2">
      <c r="A118" s="1456" t="s">
        <v>4797</v>
      </c>
      <c r="B118" s="1457"/>
      <c r="C118" s="1457"/>
      <c r="D118" s="1457"/>
      <c r="E118" s="1457"/>
    </row>
    <row r="119" spans="1:8" ht="13.5" thickBot="1" x14ac:dyDescent="0.25"/>
    <row r="120" spans="1:8" ht="18.75" thickBot="1" x14ac:dyDescent="0.25">
      <c r="A120" s="723" t="s">
        <v>4798</v>
      </c>
      <c r="B120" s="724" t="s">
        <v>4799</v>
      </c>
      <c r="C120" s="724" t="s">
        <v>4800</v>
      </c>
      <c r="D120" s="724" t="s">
        <v>36</v>
      </c>
      <c r="E120" s="725" t="s">
        <v>4801</v>
      </c>
    </row>
    <row r="121" spans="1:8" ht="18.75" thickBot="1" x14ac:dyDescent="0.3">
      <c r="A121" s="726">
        <v>26</v>
      </c>
      <c r="B121" s="727">
        <v>78</v>
      </c>
      <c r="C121" s="727">
        <v>99</v>
      </c>
      <c r="D121" s="729">
        <v>48</v>
      </c>
      <c r="E121" s="728">
        <v>51</v>
      </c>
    </row>
    <row r="124" spans="1:8" ht="18" x14ac:dyDescent="0.25">
      <c r="A124" s="742" t="s">
        <v>4986</v>
      </c>
    </row>
    <row r="125" spans="1:8" ht="23.25" x14ac:dyDescent="0.2">
      <c r="A125" s="1473" t="s">
        <v>4987</v>
      </c>
      <c r="B125" s="1474"/>
      <c r="C125" s="1475"/>
      <c r="D125" s="737"/>
      <c r="E125" s="737"/>
    </row>
    <row r="126" spans="1:8" ht="23.25" x14ac:dyDescent="0.2">
      <c r="A126" s="1473" t="s">
        <v>4988</v>
      </c>
      <c r="B126" s="1474"/>
      <c r="C126" s="1475"/>
      <c r="D126" s="737"/>
      <c r="E126" s="737"/>
    </row>
    <row r="127" spans="1:8" ht="54" customHeight="1" x14ac:dyDescent="0.2">
      <c r="A127" s="1479" t="s">
        <v>4989</v>
      </c>
      <c r="B127" s="1480"/>
      <c r="C127" s="1481"/>
      <c r="D127" s="737"/>
      <c r="E127" s="737"/>
    </row>
    <row r="128" spans="1:8" ht="18" x14ac:dyDescent="0.2">
      <c r="A128" s="740" t="s">
        <v>4798</v>
      </c>
      <c r="B128" s="740" t="s">
        <v>4799</v>
      </c>
      <c r="C128" s="740" t="s">
        <v>4800</v>
      </c>
      <c r="D128" s="738"/>
      <c r="E128" s="738"/>
    </row>
    <row r="129" spans="1:5" ht="18" x14ac:dyDescent="0.25">
      <c r="A129" s="741">
        <v>4</v>
      </c>
      <c r="B129" s="741">
        <v>12</v>
      </c>
      <c r="C129" s="741">
        <v>12</v>
      </c>
      <c r="D129" s="739"/>
      <c r="E129" s="455"/>
    </row>
    <row r="133" spans="1:5" ht="23.25" x14ac:dyDescent="0.2">
      <c r="A133" s="1473" t="s">
        <v>4990</v>
      </c>
      <c r="B133" s="1474"/>
      <c r="C133" s="1475"/>
    </row>
    <row r="134" spans="1:5" ht="23.25" x14ac:dyDescent="0.2">
      <c r="A134" s="1473" t="s">
        <v>4991</v>
      </c>
      <c r="B134" s="1474"/>
      <c r="C134" s="1475"/>
    </row>
    <row r="135" spans="1:5" ht="72.75" customHeight="1" x14ac:dyDescent="0.2">
      <c r="A135" s="1479" t="s">
        <v>4992</v>
      </c>
      <c r="B135" s="1480"/>
      <c r="C135" s="1481"/>
    </row>
    <row r="136" spans="1:5" ht="18" x14ac:dyDescent="0.2">
      <c r="A136" s="740" t="s">
        <v>4798</v>
      </c>
      <c r="B136" s="740" t="s">
        <v>4799</v>
      </c>
      <c r="C136" s="740" t="s">
        <v>4800</v>
      </c>
    </row>
    <row r="137" spans="1:5" ht="18" x14ac:dyDescent="0.25">
      <c r="A137" s="741">
        <v>7</v>
      </c>
      <c r="B137" s="741">
        <v>43</v>
      </c>
      <c r="C137" s="741">
        <v>46</v>
      </c>
    </row>
    <row r="141" spans="1:5" ht="23.25" x14ac:dyDescent="0.2">
      <c r="A141" s="1473" t="s">
        <v>4993</v>
      </c>
      <c r="B141" s="1474"/>
      <c r="C141" s="1475"/>
    </row>
    <row r="142" spans="1:5" ht="23.25" x14ac:dyDescent="0.2">
      <c r="A142" s="1473" t="s">
        <v>4994</v>
      </c>
      <c r="B142" s="1474"/>
      <c r="C142" s="1475"/>
    </row>
    <row r="143" spans="1:5" ht="93" customHeight="1" x14ac:dyDescent="0.2">
      <c r="A143" s="1479" t="s">
        <v>4995</v>
      </c>
      <c r="B143" s="1480"/>
      <c r="C143" s="1481"/>
    </row>
    <row r="144" spans="1:5" ht="18" x14ac:dyDescent="0.2">
      <c r="A144" s="740" t="s">
        <v>4798</v>
      </c>
      <c r="B144" s="740" t="s">
        <v>4799</v>
      </c>
      <c r="C144" s="740" t="s">
        <v>4800</v>
      </c>
    </row>
    <row r="145" spans="1:3" ht="18" x14ac:dyDescent="0.25">
      <c r="A145" s="741">
        <v>8</v>
      </c>
      <c r="B145" s="741">
        <v>39</v>
      </c>
      <c r="C145" s="741">
        <v>39</v>
      </c>
    </row>
    <row r="148" spans="1:3" ht="23.25" x14ac:dyDescent="0.2">
      <c r="A148" s="1473" t="s">
        <v>4996</v>
      </c>
      <c r="B148" s="1474"/>
      <c r="C148" s="1475"/>
    </row>
    <row r="149" spans="1:3" ht="23.25" x14ac:dyDescent="0.2">
      <c r="A149" s="1473" t="s">
        <v>4997</v>
      </c>
      <c r="B149" s="1474"/>
      <c r="C149" s="1475"/>
    </row>
    <row r="150" spans="1:3" ht="81" customHeight="1" x14ac:dyDescent="0.2">
      <c r="A150" s="1479" t="s">
        <v>4998</v>
      </c>
      <c r="B150" s="1480"/>
      <c r="C150" s="1481"/>
    </row>
    <row r="151" spans="1:3" ht="18" x14ac:dyDescent="0.2">
      <c r="A151" s="740" t="s">
        <v>4798</v>
      </c>
      <c r="B151" s="740" t="s">
        <v>4799</v>
      </c>
      <c r="C151" s="740" t="s">
        <v>4800</v>
      </c>
    </row>
    <row r="152" spans="1:3" ht="18" x14ac:dyDescent="0.25">
      <c r="A152" s="741">
        <v>7</v>
      </c>
      <c r="B152" s="741">
        <v>38</v>
      </c>
      <c r="C152" s="741">
        <v>38</v>
      </c>
    </row>
    <row r="155" spans="1:3" ht="23.25" x14ac:dyDescent="0.2">
      <c r="A155" s="1473" t="s">
        <v>4999</v>
      </c>
      <c r="B155" s="1474"/>
      <c r="C155" s="1475"/>
    </row>
    <row r="156" spans="1:3" ht="23.25" x14ac:dyDescent="0.2">
      <c r="A156" s="1473" t="s">
        <v>4997</v>
      </c>
      <c r="B156" s="1474"/>
      <c r="C156" s="1475"/>
    </row>
    <row r="157" spans="1:3" ht="23.25" x14ac:dyDescent="0.2">
      <c r="A157" s="1479" t="s">
        <v>4998</v>
      </c>
      <c r="B157" s="1480"/>
      <c r="C157" s="1481"/>
    </row>
    <row r="158" spans="1:3" ht="18" x14ac:dyDescent="0.2">
      <c r="A158" s="740" t="s">
        <v>4798</v>
      </c>
      <c r="B158" s="740" t="s">
        <v>4799</v>
      </c>
      <c r="C158" s="740" t="s">
        <v>4800</v>
      </c>
    </row>
    <row r="159" spans="1:3" ht="18" x14ac:dyDescent="0.25">
      <c r="A159" s="741">
        <v>7</v>
      </c>
      <c r="B159" s="741">
        <v>38</v>
      </c>
      <c r="C159" s="741">
        <v>38</v>
      </c>
    </row>
    <row r="160" spans="1:3" ht="76.150000000000006" customHeight="1" x14ac:dyDescent="0.2">
      <c r="A160" s="1483" t="s">
        <v>5000</v>
      </c>
      <c r="B160" s="1483"/>
      <c r="C160" s="1483"/>
    </row>
    <row r="163" spans="1:3" ht="23.25" x14ac:dyDescent="0.2">
      <c r="A163" s="1473" t="s">
        <v>5001</v>
      </c>
      <c r="B163" s="1474"/>
      <c r="C163" s="1475"/>
    </row>
    <row r="164" spans="1:3" ht="23.25" x14ac:dyDescent="0.2">
      <c r="A164" s="1473" t="s">
        <v>4741</v>
      </c>
      <c r="B164" s="1474"/>
      <c r="C164" s="1475"/>
    </row>
    <row r="165" spans="1:3" ht="18" x14ac:dyDescent="0.2">
      <c r="A165" s="740" t="s">
        <v>4798</v>
      </c>
      <c r="B165" s="740" t="s">
        <v>5002</v>
      </c>
      <c r="C165" s="740" t="s">
        <v>5003</v>
      </c>
    </row>
    <row r="166" spans="1:3" ht="108" x14ac:dyDescent="0.2">
      <c r="A166" s="172">
        <v>1</v>
      </c>
      <c r="B166" s="463" t="s">
        <v>5004</v>
      </c>
      <c r="C166" s="463" t="s">
        <v>5005</v>
      </c>
    </row>
    <row r="167" spans="1:3" ht="23.25" x14ac:dyDescent="0.2">
      <c r="A167" s="1473" t="s">
        <v>5006</v>
      </c>
      <c r="B167" s="1474"/>
      <c r="C167" s="1475"/>
    </row>
    <row r="168" spans="1:3" ht="180" x14ac:dyDescent="0.2">
      <c r="A168" s="1482">
        <v>2</v>
      </c>
      <c r="B168" s="463" t="s">
        <v>5007</v>
      </c>
      <c r="C168" s="463" t="s">
        <v>4947</v>
      </c>
    </row>
    <row r="169" spans="1:3" ht="99.75" x14ac:dyDescent="0.2">
      <c r="A169" s="1482"/>
      <c r="B169" s="463" t="s">
        <v>5008</v>
      </c>
      <c r="C169" s="765" t="s">
        <v>5009</v>
      </c>
    </row>
    <row r="170" spans="1:3" ht="23.25" x14ac:dyDescent="0.2">
      <c r="A170" s="1334" t="s">
        <v>4802</v>
      </c>
      <c r="B170" s="1334"/>
      <c r="C170" s="1334"/>
    </row>
    <row r="171" spans="1:3" x14ac:dyDescent="0.2">
      <c r="A171" s="766" t="s">
        <v>4803</v>
      </c>
      <c r="B171" s="766" t="s">
        <v>5010</v>
      </c>
      <c r="C171" s="766" t="s">
        <v>5002</v>
      </c>
    </row>
    <row r="172" spans="1:3" x14ac:dyDescent="0.2">
      <c r="A172" s="767" t="s">
        <v>4699</v>
      </c>
      <c r="B172" s="767">
        <v>3</v>
      </c>
      <c r="C172" s="768" t="s">
        <v>5011</v>
      </c>
    </row>
    <row r="173" spans="1:3" x14ac:dyDescent="0.2">
      <c r="A173" s="367" t="s">
        <v>4831</v>
      </c>
      <c r="B173" s="767">
        <v>2</v>
      </c>
      <c r="C173" s="769" t="s">
        <v>5011</v>
      </c>
    </row>
    <row r="174" spans="1:3" ht="153" x14ac:dyDescent="0.2">
      <c r="A174" s="767" t="s">
        <v>4700</v>
      </c>
      <c r="B174" s="767">
        <v>66</v>
      </c>
      <c r="C174" s="770" t="s">
        <v>5012</v>
      </c>
    </row>
    <row r="175" spans="1:3" ht="140.25" x14ac:dyDescent="0.2">
      <c r="A175" s="767" t="s">
        <v>4701</v>
      </c>
      <c r="B175" s="767">
        <v>8</v>
      </c>
      <c r="C175" s="770" t="s">
        <v>5013</v>
      </c>
    </row>
    <row r="177" spans="1:3" ht="23.25" x14ac:dyDescent="0.2">
      <c r="A177" s="1473" t="s">
        <v>5014</v>
      </c>
      <c r="B177" s="1474"/>
      <c r="C177" s="1475"/>
    </row>
    <row r="178" spans="1:3" ht="23.25" x14ac:dyDescent="0.2">
      <c r="A178" s="1473" t="s">
        <v>4997</v>
      </c>
      <c r="B178" s="1474"/>
      <c r="C178" s="1475"/>
    </row>
    <row r="179" spans="1:3" ht="56.45" customHeight="1" x14ac:dyDescent="0.2">
      <c r="A179" s="1479" t="s">
        <v>5015</v>
      </c>
      <c r="B179" s="1480"/>
      <c r="C179" s="1481"/>
    </row>
    <row r="180" spans="1:3" ht="18" x14ac:dyDescent="0.2">
      <c r="A180" s="740" t="s">
        <v>4798</v>
      </c>
      <c r="B180" s="740" t="s">
        <v>4799</v>
      </c>
      <c r="C180" s="740" t="s">
        <v>4800</v>
      </c>
    </row>
    <row r="181" spans="1:3" ht="18" x14ac:dyDescent="0.25">
      <c r="A181" s="741">
        <v>11</v>
      </c>
      <c r="B181" s="741">
        <v>49</v>
      </c>
      <c r="C181" s="741">
        <v>54</v>
      </c>
    </row>
    <row r="184" spans="1:3" ht="23.25" x14ac:dyDescent="0.2">
      <c r="A184" s="1473" t="s">
        <v>5016</v>
      </c>
      <c r="B184" s="1474"/>
      <c r="C184" s="1475"/>
    </row>
    <row r="185" spans="1:3" ht="23.25" x14ac:dyDescent="0.2">
      <c r="A185" s="1473" t="s">
        <v>4741</v>
      </c>
      <c r="B185" s="1474"/>
      <c r="C185" s="1475"/>
    </row>
    <row r="186" spans="1:3" ht="23.25" x14ac:dyDescent="0.2">
      <c r="A186" s="1479" t="s">
        <v>5017</v>
      </c>
      <c r="B186" s="1480"/>
      <c r="C186" s="1481"/>
    </row>
    <row r="187" spans="1:3" ht="18" x14ac:dyDescent="0.2">
      <c r="A187" s="740" t="s">
        <v>4798</v>
      </c>
      <c r="B187" s="740" t="s">
        <v>4799</v>
      </c>
      <c r="C187" s="740" t="s">
        <v>4800</v>
      </c>
    </row>
    <row r="188" spans="1:3" ht="18" x14ac:dyDescent="0.25">
      <c r="A188" s="741">
        <v>7</v>
      </c>
      <c r="B188" s="741">
        <v>10</v>
      </c>
      <c r="C188" s="741">
        <v>10</v>
      </c>
    </row>
    <row r="190" spans="1:3" ht="24" thickBot="1" x14ac:dyDescent="0.25">
      <c r="A190" s="1473" t="s">
        <v>5018</v>
      </c>
      <c r="B190" s="1474"/>
      <c r="C190" s="1475"/>
    </row>
    <row r="191" spans="1:3" ht="16.5" thickBot="1" x14ac:dyDescent="0.25">
      <c r="A191" s="841" t="s">
        <v>4808</v>
      </c>
      <c r="B191" s="842" t="s">
        <v>5019</v>
      </c>
    </row>
    <row r="192" spans="1:3" ht="15.75" thickBot="1" x14ac:dyDescent="0.25">
      <c r="A192" s="838" t="s">
        <v>17</v>
      </c>
      <c r="B192" s="839">
        <v>1</v>
      </c>
    </row>
    <row r="193" spans="1:30" ht="15.75" thickBot="1" x14ac:dyDescent="0.25">
      <c r="A193" s="838" t="s">
        <v>4810</v>
      </c>
      <c r="B193" s="839">
        <v>5</v>
      </c>
    </row>
    <row r="194" spans="1:30" ht="15.75" thickBot="1" x14ac:dyDescent="0.25">
      <c r="A194" s="838" t="s">
        <v>18</v>
      </c>
      <c r="B194" s="839">
        <v>2</v>
      </c>
    </row>
    <row r="195" spans="1:30" ht="15.75" thickBot="1" x14ac:dyDescent="0.25">
      <c r="A195" s="838" t="s">
        <v>19</v>
      </c>
      <c r="B195" s="840">
        <v>2</v>
      </c>
    </row>
    <row r="196" spans="1:30" ht="16.5" thickBot="1" x14ac:dyDescent="0.25">
      <c r="A196" s="841" t="s">
        <v>4808</v>
      </c>
      <c r="B196" s="842" t="s">
        <v>4811</v>
      </c>
    </row>
    <row r="197" spans="1:30" ht="15.75" thickBot="1" x14ac:dyDescent="0.25">
      <c r="A197" s="838" t="s">
        <v>17</v>
      </c>
      <c r="B197" s="839">
        <v>3</v>
      </c>
    </row>
    <row r="198" spans="1:30" ht="15.75" thickBot="1" x14ac:dyDescent="0.25">
      <c r="A198" s="838" t="s">
        <v>4810</v>
      </c>
      <c r="B198" s="839">
        <v>7</v>
      </c>
    </row>
    <row r="199" spans="1:30" ht="15.75" thickBot="1" x14ac:dyDescent="0.25">
      <c r="A199" s="838" t="s">
        <v>18</v>
      </c>
      <c r="B199" s="839">
        <v>0</v>
      </c>
    </row>
    <row r="200" spans="1:30" ht="15.75" thickBot="1" x14ac:dyDescent="0.25">
      <c r="A200" s="838" t="s">
        <v>19</v>
      </c>
      <c r="B200" s="839">
        <v>5</v>
      </c>
    </row>
    <row r="201" spans="1:30" ht="15.75" thickBot="1" x14ac:dyDescent="0.25">
      <c r="A201" s="838" t="s">
        <v>4812</v>
      </c>
      <c r="B201" s="839">
        <v>0</v>
      </c>
    </row>
    <row r="205" spans="1:30" ht="18" x14ac:dyDescent="0.2">
      <c r="A205" s="1485" t="s">
        <v>5020</v>
      </c>
      <c r="B205" s="1486"/>
      <c r="C205" s="1486"/>
      <c r="D205" s="1486"/>
      <c r="E205" s="1486"/>
      <c r="F205" s="1487"/>
      <c r="G205" s="874"/>
      <c r="H205" s="874"/>
      <c r="I205" s="874"/>
      <c r="J205" s="874"/>
      <c r="K205" s="874"/>
      <c r="L205" s="874"/>
      <c r="M205" s="874"/>
      <c r="N205" s="874"/>
      <c r="O205" s="874"/>
      <c r="P205" s="874"/>
      <c r="Q205" s="874"/>
      <c r="R205" s="874"/>
      <c r="S205" s="874"/>
      <c r="T205" s="874"/>
      <c r="U205" s="874"/>
      <c r="V205" s="874"/>
      <c r="W205" s="874"/>
      <c r="X205" s="874"/>
      <c r="Y205" s="874"/>
      <c r="Z205" s="874"/>
      <c r="AA205" s="874"/>
      <c r="AB205" s="874"/>
      <c r="AC205" s="874"/>
      <c r="AD205" s="874"/>
    </row>
    <row r="206" spans="1:30" ht="15" x14ac:dyDescent="0.25">
      <c r="A206" s="868" t="s">
        <v>4803</v>
      </c>
      <c r="B206" s="868" t="s">
        <v>4798</v>
      </c>
      <c r="C206" s="868" t="s">
        <v>4799</v>
      </c>
      <c r="D206" s="868" t="s">
        <v>4800</v>
      </c>
      <c r="E206" s="868" t="s">
        <v>4801</v>
      </c>
      <c r="F206" s="868" t="s">
        <v>36</v>
      </c>
      <c r="G206" s="872"/>
      <c r="H206" s="872"/>
      <c r="I206" s="872"/>
      <c r="J206" s="872"/>
      <c r="K206" s="872"/>
      <c r="L206" s="872"/>
      <c r="M206" s="872"/>
      <c r="N206" s="872"/>
      <c r="O206" s="872"/>
      <c r="P206" s="872"/>
      <c r="Q206" s="872"/>
      <c r="R206" s="872"/>
      <c r="S206" s="872"/>
      <c r="T206" s="872"/>
      <c r="U206" s="872"/>
      <c r="V206" s="872"/>
      <c r="W206" s="872"/>
      <c r="X206" s="872"/>
      <c r="Y206" s="872"/>
      <c r="Z206" s="872"/>
      <c r="AA206" s="872"/>
      <c r="AB206" s="872"/>
      <c r="AC206" s="872"/>
      <c r="AD206" s="872"/>
    </row>
    <row r="207" spans="1:30" ht="15" x14ac:dyDescent="0.25">
      <c r="A207" s="868" t="s">
        <v>4698</v>
      </c>
      <c r="B207" s="867">
        <v>17</v>
      </c>
      <c r="C207" s="867">
        <v>86</v>
      </c>
      <c r="D207" s="867">
        <v>91</v>
      </c>
      <c r="E207" s="867">
        <v>55</v>
      </c>
      <c r="F207" s="867">
        <v>36</v>
      </c>
      <c r="G207" s="872"/>
      <c r="H207"/>
      <c r="I207"/>
      <c r="J207"/>
      <c r="K207"/>
      <c r="L207"/>
      <c r="M207" s="872"/>
      <c r="N207"/>
      <c r="O207"/>
      <c r="P207"/>
      <c r="Q207"/>
      <c r="R207"/>
      <c r="S207" s="872"/>
      <c r="T207"/>
      <c r="U207"/>
      <c r="V207"/>
      <c r="W207"/>
      <c r="X207"/>
      <c r="Y207" s="872"/>
      <c r="Z207"/>
      <c r="AA207"/>
      <c r="AB207"/>
      <c r="AC207"/>
      <c r="AD207"/>
    </row>
    <row r="208" spans="1:30" ht="15" x14ac:dyDescent="0.25">
      <c r="A208" s="868" t="s">
        <v>4699</v>
      </c>
      <c r="B208" s="867">
        <v>21</v>
      </c>
      <c r="C208" s="867">
        <v>58</v>
      </c>
      <c r="D208" s="867">
        <v>64</v>
      </c>
      <c r="E208" s="867">
        <v>43</v>
      </c>
      <c r="F208" s="867">
        <v>21</v>
      </c>
      <c r="G208" s="872"/>
      <c r="H208"/>
      <c r="I208"/>
      <c r="J208"/>
      <c r="K208"/>
      <c r="L208"/>
      <c r="M208" s="872"/>
      <c r="N208"/>
      <c r="O208"/>
      <c r="P208"/>
      <c r="Q208"/>
      <c r="R208"/>
      <c r="S208" s="872"/>
      <c r="T208"/>
      <c r="U208"/>
      <c r="V208"/>
      <c r="W208"/>
      <c r="X208"/>
      <c r="Y208" s="872"/>
      <c r="Z208"/>
      <c r="AA208"/>
      <c r="AB208"/>
      <c r="AC208"/>
      <c r="AD208"/>
    </row>
    <row r="209" spans="1:30" ht="15" x14ac:dyDescent="0.25">
      <c r="A209" s="868" t="s">
        <v>4831</v>
      </c>
      <c r="B209" s="867">
        <v>5</v>
      </c>
      <c r="C209" s="867">
        <v>21</v>
      </c>
      <c r="D209" s="867">
        <v>21</v>
      </c>
      <c r="E209" s="867">
        <v>13</v>
      </c>
      <c r="F209" s="867">
        <v>8</v>
      </c>
      <c r="G209" s="872"/>
      <c r="H209"/>
      <c r="I209"/>
      <c r="J209"/>
      <c r="K209"/>
      <c r="L209"/>
      <c r="M209" s="872"/>
      <c r="N209"/>
      <c r="O209"/>
      <c r="P209"/>
      <c r="Q209"/>
      <c r="R209"/>
      <c r="S209" s="872"/>
      <c r="T209"/>
      <c r="U209"/>
      <c r="V209"/>
      <c r="W209"/>
      <c r="X209"/>
      <c r="Y209" s="872"/>
      <c r="Z209"/>
      <c r="AA209"/>
      <c r="AB209"/>
      <c r="AC209"/>
      <c r="AD209"/>
    </row>
    <row r="210" spans="1:30" ht="15" x14ac:dyDescent="0.25">
      <c r="A210" s="868" t="s">
        <v>4700</v>
      </c>
      <c r="B210" s="867">
        <v>12</v>
      </c>
      <c r="C210" s="867">
        <v>44</v>
      </c>
      <c r="D210" s="867">
        <v>89</v>
      </c>
      <c r="E210" s="867">
        <v>12</v>
      </c>
      <c r="F210" s="867">
        <v>77</v>
      </c>
      <c r="G210" s="872"/>
      <c r="H210"/>
      <c r="I210"/>
      <c r="J210"/>
      <c r="K210"/>
      <c r="L210"/>
      <c r="M210" s="872"/>
      <c r="N210"/>
      <c r="O210"/>
      <c r="P210"/>
      <c r="Q210"/>
      <c r="R210"/>
      <c r="S210" s="872"/>
      <c r="T210"/>
      <c r="U210"/>
      <c r="V210"/>
      <c r="W210"/>
      <c r="X210"/>
      <c r="Y210" s="872"/>
      <c r="Z210"/>
      <c r="AA210"/>
      <c r="AB210"/>
      <c r="AC210"/>
      <c r="AD210"/>
    </row>
    <row r="211" spans="1:30" ht="15" x14ac:dyDescent="0.25">
      <c r="A211" s="868" t="s">
        <v>4701</v>
      </c>
      <c r="B211" s="867">
        <v>2</v>
      </c>
      <c r="C211" s="867">
        <v>6</v>
      </c>
      <c r="D211" s="867">
        <v>8</v>
      </c>
      <c r="E211" s="867">
        <v>0</v>
      </c>
      <c r="F211" s="867">
        <v>8</v>
      </c>
      <c r="G211" s="872"/>
      <c r="H211"/>
      <c r="I211"/>
      <c r="J211"/>
      <c r="K211"/>
      <c r="L211"/>
      <c r="M211" s="872"/>
      <c r="N211"/>
      <c r="O211"/>
      <c r="P211"/>
      <c r="Q211"/>
      <c r="R211"/>
      <c r="S211" s="872"/>
      <c r="T211"/>
      <c r="U211"/>
      <c r="V211"/>
      <c r="W211"/>
      <c r="X211"/>
      <c r="Y211" s="872"/>
      <c r="Z211"/>
      <c r="AA211"/>
      <c r="AB211"/>
      <c r="AC211"/>
      <c r="AD211"/>
    </row>
    <row r="212" spans="1:30" ht="15" x14ac:dyDescent="0.25">
      <c r="A212" s="871"/>
      <c r="B212" s="868">
        <f>SUM(B207:B211)</f>
        <v>57</v>
      </c>
      <c r="C212" s="868">
        <f>SUM(C207:C211)</f>
        <v>215</v>
      </c>
      <c r="D212" s="868">
        <f>SUM(D207:D211)</f>
        <v>273</v>
      </c>
      <c r="E212" s="868">
        <f>SUM(E207:E211)</f>
        <v>123</v>
      </c>
      <c r="F212" s="868">
        <f>SUM(F207:F211)</f>
        <v>150</v>
      </c>
      <c r="G212" s="872"/>
      <c r="H212" s="872"/>
      <c r="I212" s="872"/>
      <c r="J212" s="872"/>
      <c r="K212" s="872"/>
      <c r="L212" s="872"/>
      <c r="M212" s="873"/>
      <c r="N212" s="872"/>
      <c r="O212" s="872"/>
      <c r="P212" s="872"/>
      <c r="Q212" s="872"/>
      <c r="R212" s="872"/>
      <c r="S212" s="873"/>
      <c r="T212" s="872"/>
      <c r="U212" s="872"/>
      <c r="V212" s="872"/>
      <c r="W212" s="872"/>
      <c r="X212" s="872"/>
      <c r="Y212" s="873"/>
      <c r="Z212" s="872"/>
      <c r="AA212" s="872"/>
      <c r="AB212" s="872"/>
      <c r="AC212" s="872"/>
      <c r="AD212" s="872"/>
    </row>
    <row r="215" spans="1:30" ht="21" customHeight="1" x14ac:dyDescent="0.2">
      <c r="A215" s="1488" t="s">
        <v>5021</v>
      </c>
      <c r="B215" s="1488"/>
    </row>
    <row r="216" spans="1:30" ht="15.75" customHeight="1" x14ac:dyDescent="0.2">
      <c r="A216" s="878" t="s">
        <v>4803</v>
      </c>
      <c r="B216" s="878" t="s">
        <v>4798</v>
      </c>
    </row>
    <row r="217" spans="1:30" ht="89.25" x14ac:dyDescent="0.2">
      <c r="A217" s="880" t="s">
        <v>4699</v>
      </c>
      <c r="B217" s="879" t="s">
        <v>5022</v>
      </c>
    </row>
    <row r="218" spans="1:30" ht="29.25" customHeight="1" x14ac:dyDescent="0.2">
      <c r="A218" s="880" t="s">
        <v>4699</v>
      </c>
      <c r="B218" s="879" t="s">
        <v>5023</v>
      </c>
    </row>
    <row r="219" spans="1:30" ht="76.5" x14ac:dyDescent="0.2">
      <c r="A219" s="880" t="s">
        <v>4699</v>
      </c>
      <c r="B219" s="879" t="s">
        <v>5024</v>
      </c>
    </row>
    <row r="220" spans="1:30" ht="51" x14ac:dyDescent="0.2">
      <c r="A220" s="880" t="s">
        <v>4699</v>
      </c>
      <c r="B220" s="879" t="s">
        <v>5025</v>
      </c>
    </row>
    <row r="222" spans="1:30" ht="12.75" customHeight="1" x14ac:dyDescent="0.2">
      <c r="A222" s="1488" t="s">
        <v>5026</v>
      </c>
      <c r="B222" s="1488"/>
    </row>
    <row r="223" spans="1:30" ht="36" customHeight="1" x14ac:dyDescent="0.2">
      <c r="A223" s="878" t="s">
        <v>4803</v>
      </c>
      <c r="B223" s="878" t="s">
        <v>4798</v>
      </c>
    </row>
    <row r="224" spans="1:30" ht="63.75" x14ac:dyDescent="0.2">
      <c r="A224" s="880" t="s">
        <v>4700</v>
      </c>
      <c r="B224" s="879" t="s">
        <v>5027</v>
      </c>
    </row>
    <row r="225" spans="1:2" ht="63.75" x14ac:dyDescent="0.2">
      <c r="A225" s="880" t="s">
        <v>4700</v>
      </c>
      <c r="B225" s="879" t="s">
        <v>5028</v>
      </c>
    </row>
    <row r="226" spans="1:2" ht="51" x14ac:dyDescent="0.2">
      <c r="A226" s="880" t="s">
        <v>4700</v>
      </c>
      <c r="B226" s="879" t="s">
        <v>5029</v>
      </c>
    </row>
    <row r="227" spans="1:2" ht="76.5" x14ac:dyDescent="0.2">
      <c r="A227" s="880" t="s">
        <v>4700</v>
      </c>
      <c r="B227" s="879" t="s">
        <v>5030</v>
      </c>
    </row>
    <row r="228" spans="1:2" ht="51" x14ac:dyDescent="0.2">
      <c r="A228" s="880" t="s">
        <v>4700</v>
      </c>
      <c r="B228" s="879" t="s">
        <v>5031</v>
      </c>
    </row>
    <row r="229" spans="1:2" ht="76.5" x14ac:dyDescent="0.2">
      <c r="A229" s="880" t="s">
        <v>4700</v>
      </c>
      <c r="B229" s="879" t="s">
        <v>5032</v>
      </c>
    </row>
    <row r="231" spans="1:2" x14ac:dyDescent="0.2">
      <c r="A231" s="1484" t="s">
        <v>5033</v>
      </c>
      <c r="B231" s="1484"/>
    </row>
    <row r="232" spans="1:2" ht="30" x14ac:dyDescent="0.2">
      <c r="A232" s="804" t="s">
        <v>5034</v>
      </c>
      <c r="B232" s="881" t="s">
        <v>4601</v>
      </c>
    </row>
    <row r="233" spans="1:2" ht="63.75" x14ac:dyDescent="0.2">
      <c r="A233" s="1493" t="s">
        <v>5035</v>
      </c>
      <c r="B233" s="882" t="s">
        <v>5036</v>
      </c>
    </row>
    <row r="234" spans="1:2" ht="102" x14ac:dyDescent="0.2">
      <c r="A234" s="1493"/>
      <c r="B234" s="882" t="s">
        <v>5037</v>
      </c>
    </row>
    <row r="235" spans="1:2" ht="51" x14ac:dyDescent="0.2">
      <c r="A235" s="1493"/>
      <c r="B235" s="882" t="s">
        <v>5038</v>
      </c>
    </row>
    <row r="236" spans="1:2" ht="15.75" customHeight="1" x14ac:dyDescent="0.2">
      <c r="A236" s="1493"/>
      <c r="B236" s="882" t="s">
        <v>5039</v>
      </c>
    </row>
    <row r="237" spans="1:2" ht="63.75" x14ac:dyDescent="0.2">
      <c r="A237" s="1493"/>
      <c r="B237" s="882" t="s">
        <v>5040</v>
      </c>
    </row>
    <row r="238" spans="1:2" ht="63.75" x14ac:dyDescent="0.2">
      <c r="A238" s="1493"/>
      <c r="B238" s="882" t="s">
        <v>5041</v>
      </c>
    </row>
    <row r="239" spans="1:2" ht="38.25" x14ac:dyDescent="0.2">
      <c r="A239" s="1493"/>
      <c r="B239" s="201" t="s">
        <v>5042</v>
      </c>
    </row>
    <row r="240" spans="1:2" ht="38.25" x14ac:dyDescent="0.2">
      <c r="A240" s="1493"/>
      <c r="B240" s="882" t="s">
        <v>5043</v>
      </c>
    </row>
    <row r="241" spans="1:2" ht="51" x14ac:dyDescent="0.2">
      <c r="A241" s="1493"/>
      <c r="B241" s="882" t="s">
        <v>5044</v>
      </c>
    </row>
    <row r="243" spans="1:2" x14ac:dyDescent="0.2">
      <c r="A243" s="1484" t="s">
        <v>5045</v>
      </c>
      <c r="B243" s="1484"/>
    </row>
    <row r="244" spans="1:2" ht="30" x14ac:dyDescent="0.2">
      <c r="A244" s="804" t="s">
        <v>5034</v>
      </c>
      <c r="B244" s="881" t="s">
        <v>4601</v>
      </c>
    </row>
    <row r="245" spans="1:2" ht="63.75" x14ac:dyDescent="0.2">
      <c r="A245" s="1493" t="s">
        <v>5046</v>
      </c>
      <c r="B245" s="882" t="s">
        <v>5047</v>
      </c>
    </row>
    <row r="246" spans="1:2" ht="38.25" x14ac:dyDescent="0.2">
      <c r="A246" s="1493"/>
      <c r="B246" s="882" t="s">
        <v>5048</v>
      </c>
    </row>
    <row r="247" spans="1:2" ht="38.25" x14ac:dyDescent="0.2">
      <c r="A247" s="1493"/>
      <c r="B247" s="882" t="s">
        <v>5049</v>
      </c>
    </row>
    <row r="248" spans="1:2" ht="38.25" x14ac:dyDescent="0.2">
      <c r="A248" s="1493"/>
      <c r="B248" s="882" t="s">
        <v>5050</v>
      </c>
    </row>
    <row r="249" spans="1:2" ht="63.75" x14ac:dyDescent="0.2">
      <c r="A249" s="1493"/>
      <c r="B249" s="882" t="s">
        <v>5051</v>
      </c>
    </row>
    <row r="250" spans="1:2" ht="89.25" x14ac:dyDescent="0.2">
      <c r="A250" s="1493"/>
      <c r="B250" s="201" t="s">
        <v>5052</v>
      </c>
    </row>
    <row r="251" spans="1:2" ht="63.75" x14ac:dyDescent="0.2">
      <c r="A251" s="1493"/>
      <c r="B251" s="882" t="s">
        <v>5053</v>
      </c>
    </row>
    <row r="252" spans="1:2" ht="38.25" x14ac:dyDescent="0.2">
      <c r="A252" s="1493"/>
      <c r="B252" s="882" t="s">
        <v>5054</v>
      </c>
    </row>
    <row r="254" spans="1:2" x14ac:dyDescent="0.2">
      <c r="A254" s="1484" t="s">
        <v>5055</v>
      </c>
      <c r="B254" s="1484"/>
    </row>
    <row r="255" spans="1:2" ht="30" x14ac:dyDescent="0.2">
      <c r="A255" s="804" t="s">
        <v>5034</v>
      </c>
      <c r="B255" s="881" t="s">
        <v>4601</v>
      </c>
    </row>
    <row r="256" spans="1:2" ht="63.75" x14ac:dyDescent="0.2">
      <c r="A256" s="1493" t="s">
        <v>2179</v>
      </c>
      <c r="B256" s="882" t="s">
        <v>5056</v>
      </c>
    </row>
    <row r="257" spans="1:2" ht="38.25" x14ac:dyDescent="0.2">
      <c r="A257" s="1493"/>
      <c r="B257" s="882" t="s">
        <v>5057</v>
      </c>
    </row>
    <row r="258" spans="1:2" ht="38.25" x14ac:dyDescent="0.2">
      <c r="A258" s="1493"/>
      <c r="B258" s="882" t="s">
        <v>5058</v>
      </c>
    </row>
    <row r="259" spans="1:2" ht="63.75" x14ac:dyDescent="0.2">
      <c r="A259" s="1493"/>
      <c r="B259" s="882" t="s">
        <v>5059</v>
      </c>
    </row>
    <row r="260" spans="1:2" ht="63.75" x14ac:dyDescent="0.2">
      <c r="A260" s="1493"/>
      <c r="B260" s="882" t="s">
        <v>5060</v>
      </c>
    </row>
    <row r="261" spans="1:2" ht="63.75" x14ac:dyDescent="0.2">
      <c r="A261" s="1493"/>
      <c r="B261" s="201" t="s">
        <v>5061</v>
      </c>
    </row>
    <row r="262" spans="1:2" ht="38.25" x14ac:dyDescent="0.2">
      <c r="A262" s="1493"/>
      <c r="B262" s="882" t="s">
        <v>5062</v>
      </c>
    </row>
    <row r="263" spans="1:2" ht="102" x14ac:dyDescent="0.2">
      <c r="A263" s="1493"/>
      <c r="B263" s="882" t="s">
        <v>5063</v>
      </c>
    </row>
    <row r="265" spans="1:2" x14ac:dyDescent="0.2">
      <c r="A265" s="1484" t="s">
        <v>5064</v>
      </c>
      <c r="B265" s="1484"/>
    </row>
    <row r="266" spans="1:2" ht="30" x14ac:dyDescent="0.2">
      <c r="A266" s="804" t="s">
        <v>5034</v>
      </c>
      <c r="B266" s="881" t="s">
        <v>4601</v>
      </c>
    </row>
    <row r="267" spans="1:2" ht="51" x14ac:dyDescent="0.2">
      <c r="A267" s="1490" t="s">
        <v>5065</v>
      </c>
      <c r="B267" s="882" t="s">
        <v>5066</v>
      </c>
    </row>
    <row r="268" spans="1:2" ht="63.75" x14ac:dyDescent="0.2">
      <c r="A268" s="1491"/>
      <c r="B268" s="882" t="s">
        <v>5067</v>
      </c>
    </row>
    <row r="269" spans="1:2" ht="76.5" x14ac:dyDescent="0.2">
      <c r="A269" s="1491"/>
      <c r="B269" s="882" t="s">
        <v>5068</v>
      </c>
    </row>
    <row r="270" spans="1:2" ht="38.25" x14ac:dyDescent="0.2">
      <c r="A270" s="1491"/>
      <c r="B270" s="882" t="s">
        <v>5069</v>
      </c>
    </row>
    <row r="271" spans="1:2" ht="63.75" x14ac:dyDescent="0.2">
      <c r="A271" s="1492"/>
      <c r="B271" s="882" t="s">
        <v>5070</v>
      </c>
    </row>
    <row r="273" spans="1:9" ht="23.25" x14ac:dyDescent="0.2">
      <c r="A273" s="1429" t="s">
        <v>5071</v>
      </c>
      <c r="B273" s="1429"/>
      <c r="C273" s="737"/>
    </row>
    <row r="274" spans="1:9" ht="16.5" thickBot="1" x14ac:dyDescent="0.25">
      <c r="A274" s="954" t="s">
        <v>4808</v>
      </c>
      <c r="B274" s="955" t="s">
        <v>4811</v>
      </c>
    </row>
    <row r="275" spans="1:9" ht="15.75" thickBot="1" x14ac:dyDescent="0.25">
      <c r="A275" s="838" t="s">
        <v>19</v>
      </c>
      <c r="B275" s="839">
        <v>2</v>
      </c>
    </row>
    <row r="277" spans="1:9" ht="23.25" x14ac:dyDescent="0.2">
      <c r="A277" s="1429" t="s">
        <v>5072</v>
      </c>
      <c r="B277" s="1429"/>
    </row>
    <row r="278" spans="1:9" ht="16.5" thickBot="1" x14ac:dyDescent="0.25">
      <c r="A278" s="954" t="s">
        <v>4808</v>
      </c>
      <c r="B278" s="955" t="s">
        <v>5073</v>
      </c>
    </row>
    <row r="279" spans="1:9" ht="15.75" thickBot="1" x14ac:dyDescent="0.25">
      <c r="A279" s="838" t="s">
        <v>12</v>
      </c>
      <c r="B279" s="839">
        <v>1</v>
      </c>
    </row>
    <row r="280" spans="1:9" ht="13.5" thickBot="1" x14ac:dyDescent="0.25"/>
    <row r="281" spans="1:9" ht="60.75" thickBot="1" x14ac:dyDescent="0.25">
      <c r="A281" s="956" t="s">
        <v>5074</v>
      </c>
      <c r="B281" s="957" t="s">
        <v>5075</v>
      </c>
      <c r="C281" s="958" t="s">
        <v>4705</v>
      </c>
      <c r="D281" s="958" t="s">
        <v>5076</v>
      </c>
      <c r="E281" s="958" t="s">
        <v>5077</v>
      </c>
      <c r="F281" s="957" t="s">
        <v>5078</v>
      </c>
      <c r="G281" s="957" t="s">
        <v>5079</v>
      </c>
      <c r="H281" s="957" t="s">
        <v>5080</v>
      </c>
      <c r="I281" s="957" t="s">
        <v>5081</v>
      </c>
    </row>
    <row r="282" spans="1:9" ht="114" x14ac:dyDescent="0.2">
      <c r="A282" s="959" t="s">
        <v>5082</v>
      </c>
      <c r="B282" s="1430" t="s">
        <v>5083</v>
      </c>
      <c r="C282" s="1433" t="s">
        <v>5084</v>
      </c>
      <c r="D282" s="1430">
        <v>1</v>
      </c>
      <c r="E282" s="1433" t="s">
        <v>2307</v>
      </c>
      <c r="F282" s="1433" t="s">
        <v>62</v>
      </c>
      <c r="G282" s="1433" t="s">
        <v>5085</v>
      </c>
      <c r="H282" s="1433" t="s">
        <v>5086</v>
      </c>
      <c r="I282" s="1433" t="s">
        <v>5087</v>
      </c>
    </row>
    <row r="283" spans="1:9" ht="28.5" x14ac:dyDescent="0.2">
      <c r="A283" s="959" t="s">
        <v>5088</v>
      </c>
      <c r="B283" s="1431"/>
      <c r="C283" s="1434"/>
      <c r="D283" s="1431"/>
      <c r="E283" s="1434"/>
      <c r="F283" s="1434"/>
      <c r="G283" s="1434"/>
      <c r="H283" s="1434"/>
      <c r="I283" s="1434"/>
    </row>
    <row r="284" spans="1:9" ht="15" thickBot="1" x14ac:dyDescent="0.25">
      <c r="A284" s="960" t="s">
        <v>5089</v>
      </c>
      <c r="B284" s="1432"/>
      <c r="C284" s="1435"/>
      <c r="D284" s="1436"/>
      <c r="E284" s="1435"/>
      <c r="F284" s="1435"/>
      <c r="G284" s="1435"/>
      <c r="H284" s="1435"/>
      <c r="I284" s="1435"/>
    </row>
    <row r="287" spans="1:9" ht="23.25" x14ac:dyDescent="0.2">
      <c r="A287" s="1429" t="s">
        <v>5090</v>
      </c>
      <c r="B287" s="1429"/>
    </row>
    <row r="288" spans="1:9" ht="16.5" thickBot="1" x14ac:dyDescent="0.25">
      <c r="A288" s="954" t="s">
        <v>4808</v>
      </c>
      <c r="B288" s="955" t="s">
        <v>5073</v>
      </c>
    </row>
    <row r="289" spans="1:8" ht="15.75" thickBot="1" x14ac:dyDescent="0.25">
      <c r="A289" s="838" t="s">
        <v>19</v>
      </c>
      <c r="B289" s="839">
        <v>1</v>
      </c>
    </row>
    <row r="291" spans="1:8" ht="45" customHeight="1" x14ac:dyDescent="0.2">
      <c r="A291" s="894" t="s">
        <v>19</v>
      </c>
      <c r="B291" s="899" t="s">
        <v>16</v>
      </c>
      <c r="C291" s="1423" t="s">
        <v>1817</v>
      </c>
      <c r="D291" s="1423" t="s">
        <v>1806</v>
      </c>
      <c r="E291" s="1426" t="s">
        <v>1819</v>
      </c>
      <c r="F291" s="961" t="s">
        <v>682</v>
      </c>
      <c r="G291" s="912" t="s">
        <v>682</v>
      </c>
      <c r="H291" s="893" t="s">
        <v>683</v>
      </c>
    </row>
    <row r="292" spans="1:8" ht="60" x14ac:dyDescent="0.2">
      <c r="A292" s="894" t="s">
        <v>19</v>
      </c>
      <c r="B292" s="899" t="s">
        <v>16</v>
      </c>
      <c r="C292" s="1424"/>
      <c r="D292" s="1424"/>
      <c r="E292" s="1427"/>
      <c r="F292" s="961" t="s">
        <v>685</v>
      </c>
      <c r="G292" s="912" t="s">
        <v>685</v>
      </c>
      <c r="H292" s="893" t="s">
        <v>686</v>
      </c>
    </row>
    <row r="293" spans="1:8" ht="120" x14ac:dyDescent="0.2">
      <c r="A293" s="894" t="s">
        <v>19</v>
      </c>
      <c r="B293" s="899" t="s">
        <v>16</v>
      </c>
      <c r="C293" s="1425"/>
      <c r="D293" s="1425"/>
      <c r="E293" s="1428"/>
      <c r="F293" s="891" t="s">
        <v>97</v>
      </c>
      <c r="G293" s="891" t="s">
        <v>98</v>
      </c>
      <c r="H293" s="893" t="s">
        <v>99</v>
      </c>
    </row>
    <row r="296" spans="1:8" ht="24" thickBot="1" x14ac:dyDescent="0.25">
      <c r="A296" s="1489" t="s">
        <v>5091</v>
      </c>
      <c r="B296" s="1489"/>
    </row>
    <row r="297" spans="1:8" ht="13.5" thickBot="1" x14ac:dyDescent="0.25">
      <c r="A297" s="1040" t="s">
        <v>4803</v>
      </c>
      <c r="B297" s="1041" t="s">
        <v>4798</v>
      </c>
      <c r="C297" s="1041" t="s">
        <v>4799</v>
      </c>
      <c r="D297" s="1041" t="s">
        <v>4800</v>
      </c>
      <c r="E297" s="1041" t="s">
        <v>4801</v>
      </c>
      <c r="F297" s="1042" t="s">
        <v>36</v>
      </c>
    </row>
    <row r="298" spans="1:8" x14ac:dyDescent="0.2">
      <c r="A298" s="1043" t="s">
        <v>4698</v>
      </c>
      <c r="B298" s="1044">
        <v>12</v>
      </c>
      <c r="C298" s="1044">
        <v>68</v>
      </c>
      <c r="D298" s="1045">
        <v>73</v>
      </c>
      <c r="E298" s="1044">
        <v>73</v>
      </c>
      <c r="F298" s="1046">
        <v>0</v>
      </c>
    </row>
    <row r="299" spans="1:8" x14ac:dyDescent="0.2">
      <c r="A299" s="1047" t="s">
        <v>4699</v>
      </c>
      <c r="B299" s="207">
        <v>25</v>
      </c>
      <c r="C299" s="207">
        <v>103</v>
      </c>
      <c r="D299" s="767">
        <v>116</v>
      </c>
      <c r="E299" s="207">
        <v>83</v>
      </c>
      <c r="F299" s="1048">
        <v>33</v>
      </c>
    </row>
    <row r="300" spans="1:8" x14ac:dyDescent="0.2">
      <c r="A300" s="1047" t="s">
        <v>4831</v>
      </c>
      <c r="B300" s="207">
        <v>6</v>
      </c>
      <c r="C300" s="207">
        <v>51</v>
      </c>
      <c r="D300" s="767">
        <v>73</v>
      </c>
      <c r="E300" s="207">
        <v>27</v>
      </c>
      <c r="F300" s="1048">
        <v>46</v>
      </c>
    </row>
    <row r="301" spans="1:8" x14ac:dyDescent="0.2">
      <c r="A301" s="1047" t="s">
        <v>4700</v>
      </c>
      <c r="B301" s="207">
        <v>33</v>
      </c>
      <c r="C301" s="207">
        <v>237</v>
      </c>
      <c r="D301" s="767">
        <v>244</v>
      </c>
      <c r="E301" s="207">
        <v>70</v>
      </c>
      <c r="F301" s="1048">
        <v>174</v>
      </c>
    </row>
    <row r="302" spans="1:8" x14ac:dyDescent="0.2">
      <c r="A302" s="1047" t="s">
        <v>4701</v>
      </c>
      <c r="B302" s="207">
        <v>3</v>
      </c>
      <c r="C302" s="207">
        <v>23</v>
      </c>
      <c r="D302" s="767">
        <v>23</v>
      </c>
      <c r="E302" s="207">
        <v>2</v>
      </c>
      <c r="F302" s="1048">
        <v>21</v>
      </c>
    </row>
    <row r="303" spans="1:8" ht="13.5" thickBot="1" x14ac:dyDescent="0.25">
      <c r="A303" s="1049"/>
      <c r="B303" s="1050">
        <f>SUM(B298:B302)</f>
        <v>79</v>
      </c>
      <c r="C303" s="1050">
        <f>SUM(C298:C302)</f>
        <v>482</v>
      </c>
      <c r="D303" s="1051">
        <f>SUM(D298:D302)</f>
        <v>529</v>
      </c>
      <c r="E303" s="1050">
        <f>SUM(E298:E302)</f>
        <v>255</v>
      </c>
      <c r="F303" s="1052">
        <f>SUM(F298:F302)</f>
        <v>274</v>
      </c>
    </row>
  </sheetData>
  <sheetProtection algorithmName="SHA-512" hashValue="N5a1WtcuSbDrpdtegW1dNAZFq1Qnk4mbYvZN0rrsb/TXoFYssE4VC7iydzyC7O4GYhXhofVNbcy81fTeokohIw==" saltValue="VZ2lXFAFgvXwT9jS5p5skg==" spinCount="100000" sheet="1" formatCells="0" formatColumns="0" formatRows="0" autoFilter="0"/>
  <protectedRanges>
    <protectedRange sqref="B233 B245 B256 B267" name="Rango2"/>
    <protectedRange sqref="B240 B251 B262" name="Rango2_2_3"/>
    <protectedRange sqref="B241 B252 B263" name="Rango2_2_6"/>
  </protectedRanges>
  <mergeCells count="121">
    <mergeCell ref="A296:B296"/>
    <mergeCell ref="A273:B273"/>
    <mergeCell ref="A265:B265"/>
    <mergeCell ref="A267:A271"/>
    <mergeCell ref="A254:B254"/>
    <mergeCell ref="A256:A263"/>
    <mergeCell ref="A243:B243"/>
    <mergeCell ref="A245:A252"/>
    <mergeCell ref="A233:A241"/>
    <mergeCell ref="A287:B287"/>
    <mergeCell ref="A231:B231"/>
    <mergeCell ref="A205:F205"/>
    <mergeCell ref="A190:C190"/>
    <mergeCell ref="A184:C184"/>
    <mergeCell ref="A185:C185"/>
    <mergeCell ref="A186:C186"/>
    <mergeCell ref="A222:B222"/>
    <mergeCell ref="A215:B215"/>
    <mergeCell ref="A170:C170"/>
    <mergeCell ref="A178:C178"/>
    <mergeCell ref="A179:C179"/>
    <mergeCell ref="A163:C163"/>
    <mergeCell ref="A164:C164"/>
    <mergeCell ref="A167:C167"/>
    <mergeCell ref="A168:A169"/>
    <mergeCell ref="A177:C177"/>
    <mergeCell ref="A157:C157"/>
    <mergeCell ref="A160:C160"/>
    <mergeCell ref="A127:C127"/>
    <mergeCell ref="A133:C133"/>
    <mergeCell ref="A134:C134"/>
    <mergeCell ref="A148:C148"/>
    <mergeCell ref="A149:C149"/>
    <mergeCell ref="A150:C150"/>
    <mergeCell ref="A141:C141"/>
    <mergeCell ref="A142:C142"/>
    <mergeCell ref="A143:C143"/>
    <mergeCell ref="A105:B105"/>
    <mergeCell ref="A155:C155"/>
    <mergeCell ref="A156:C156"/>
    <mergeCell ref="G112:H112"/>
    <mergeCell ref="A118:E118"/>
    <mergeCell ref="G107:H107"/>
    <mergeCell ref="D108:F108"/>
    <mergeCell ref="G108:H108"/>
    <mergeCell ref="D113:F113"/>
    <mergeCell ref="G113:H113"/>
    <mergeCell ref="D114:F114"/>
    <mergeCell ref="G114:H114"/>
    <mergeCell ref="A110:C110"/>
    <mergeCell ref="D112:F112"/>
    <mergeCell ref="D107:F107"/>
    <mergeCell ref="A125:C125"/>
    <mergeCell ref="A126:C126"/>
    <mergeCell ref="A135:C135"/>
    <mergeCell ref="H5:H7"/>
    <mergeCell ref="E20:E21"/>
    <mergeCell ref="F20:F21"/>
    <mergeCell ref="D11:D17"/>
    <mergeCell ref="A27:C27"/>
    <mergeCell ref="G22:G26"/>
    <mergeCell ref="H22:H26"/>
    <mergeCell ref="A61:B61"/>
    <mergeCell ref="A103:E103"/>
    <mergeCell ref="G20:G21"/>
    <mergeCell ref="H20:H21"/>
    <mergeCell ref="D20:D21"/>
    <mergeCell ref="A59:B59"/>
    <mergeCell ref="C36:C41"/>
    <mergeCell ref="D36:D41"/>
    <mergeCell ref="E36:E41"/>
    <mergeCell ref="F36:F41"/>
    <mergeCell ref="B22:B26"/>
    <mergeCell ref="C22:C26"/>
    <mergeCell ref="E22:E26"/>
    <mergeCell ref="F22:F26"/>
    <mergeCell ref="A20:A21"/>
    <mergeCell ref="A28:G28"/>
    <mergeCell ref="A35:H35"/>
    <mergeCell ref="A3:A4"/>
    <mergeCell ref="A5:A7"/>
    <mergeCell ref="A8:A10"/>
    <mergeCell ref="E3:E4"/>
    <mergeCell ref="D3:D4"/>
    <mergeCell ref="E5:E7"/>
    <mergeCell ref="D5:D7"/>
    <mergeCell ref="D8:D10"/>
    <mergeCell ref="A11:A17"/>
    <mergeCell ref="G282:G284"/>
    <mergeCell ref="H282:H284"/>
    <mergeCell ref="I282:I284"/>
    <mergeCell ref="I22:I25"/>
    <mergeCell ref="A19:C19"/>
    <mergeCell ref="D22:D26"/>
    <mergeCell ref="A22:A26"/>
    <mergeCell ref="T3:T4"/>
    <mergeCell ref="T5:T7"/>
    <mergeCell ref="T8:T10"/>
    <mergeCell ref="E11:E17"/>
    <mergeCell ref="F11:F17"/>
    <mergeCell ref="G11:G17"/>
    <mergeCell ref="H11:H17"/>
    <mergeCell ref="E8:E10"/>
    <mergeCell ref="F8:F10"/>
    <mergeCell ref="G8:G10"/>
    <mergeCell ref="H8:H10"/>
    <mergeCell ref="F3:F4"/>
    <mergeCell ref="G3:G4"/>
    <mergeCell ref="H3:H4"/>
    <mergeCell ref="F5:F7"/>
    <mergeCell ref="G5:G7"/>
    <mergeCell ref="T11:T17"/>
    <mergeCell ref="C291:C293"/>
    <mergeCell ref="D291:D293"/>
    <mergeCell ref="E291:E293"/>
    <mergeCell ref="A277:B277"/>
    <mergeCell ref="B282:B284"/>
    <mergeCell ref="C282:C284"/>
    <mergeCell ref="D282:D284"/>
    <mergeCell ref="E282:E284"/>
    <mergeCell ref="F282:F284"/>
  </mergeCells>
  <conditionalFormatting sqref="P29:P34">
    <cfRule type="cellIs" dxfId="46" priority="6" operator="equal">
      <formula>"SIN VALOR AVANCE"</formula>
    </cfRule>
    <cfRule type="cellIs" dxfId="45" priority="7" operator="equal">
      <formula>"VERIFICAR FECHA"</formula>
    </cfRule>
    <cfRule type="cellIs" dxfId="44" priority="8" operator="equal">
      <formula>"INCUMPLIDA"</formula>
    </cfRule>
    <cfRule type="cellIs" dxfId="43" priority="9" operator="equal">
      <formula>"PROCESO"</formula>
    </cfRule>
    <cfRule type="cellIs" dxfId="42" priority="10" operator="equal">
      <formula>"CUMPLIDA"</formula>
    </cfRule>
  </conditionalFormatting>
  <conditionalFormatting sqref="P36:P41">
    <cfRule type="cellIs" dxfId="41" priority="1" operator="equal">
      <formula>"SIN VALOR AVANCE"</formula>
    </cfRule>
    <cfRule type="cellIs" dxfId="40" priority="2" operator="equal">
      <formula>"VERIFICAR FECHA"</formula>
    </cfRule>
    <cfRule type="cellIs" dxfId="39" priority="3" operator="equal">
      <formula>"INCUMPLIDA"</formula>
    </cfRule>
    <cfRule type="cellIs" dxfId="38" priority="4" operator="equal">
      <formula>"PROCESO"</formula>
    </cfRule>
    <cfRule type="cellIs" dxfId="37" priority="5" operator="equal">
      <formula>"CUMPLIDA"</formula>
    </cfRule>
  </conditionalFormatting>
  <conditionalFormatting sqref="R20:R26">
    <cfRule type="cellIs" dxfId="36" priority="11" operator="equal">
      <formula>"SIN VALOR AVANCE"</formula>
    </cfRule>
    <cfRule type="cellIs" dxfId="35" priority="12" operator="equal">
      <formula>"VERIFICAR FECHA"</formula>
    </cfRule>
    <cfRule type="cellIs" dxfId="34" priority="13" operator="equal">
      <formula>"INCUMPLIDA"</formula>
    </cfRule>
    <cfRule type="cellIs" dxfId="33" priority="14" operator="equal">
      <formula>"PROCESO"</formula>
    </cfRule>
    <cfRule type="cellIs" dxfId="32" priority="15" operator="equal">
      <formula>"CUMPLIDA"</formula>
    </cfRule>
  </conditionalFormatting>
  <dataValidations count="2">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31:I34 H292" xr:uid="{84DA4710-FD1E-4625-9F4A-3F6C5B0A2931}">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31:H34" xr:uid="{CC8DA7BB-E9D9-4A26-A40C-4E63881CE7BA}">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B65BD-D90D-471C-B257-9AE1F57E17A9}">
  <dimension ref="A1:R23"/>
  <sheetViews>
    <sheetView zoomScale="40" zoomScaleNormal="40" workbookViewId="0">
      <selection activeCell="H11" sqref="H11"/>
    </sheetView>
  </sheetViews>
  <sheetFormatPr baseColWidth="10" defaultColWidth="11.42578125" defaultRowHeight="14.25" x14ac:dyDescent="0.2"/>
  <cols>
    <col min="1" max="1" width="11.42578125" style="2"/>
    <col min="2" max="2" width="24.5703125" style="7" customWidth="1"/>
    <col min="3" max="3" width="19.7109375" style="8" customWidth="1"/>
    <col min="4" max="4" width="23.7109375" style="8" customWidth="1"/>
    <col min="5" max="5" width="22.140625" style="8" customWidth="1"/>
    <col min="6" max="6" width="52.7109375" style="20" customWidth="1"/>
    <col min="7" max="7" width="24.42578125" style="20" customWidth="1"/>
    <col min="8" max="8" width="27.140625" style="20" customWidth="1"/>
    <col min="9" max="9" width="21.28515625" style="20" customWidth="1"/>
    <col min="10" max="10" width="51.42578125" style="20" customWidth="1"/>
    <col min="11" max="11" width="19.5703125" style="20" customWidth="1"/>
    <col min="12" max="12" width="21.28515625" style="8" customWidth="1"/>
    <col min="13" max="13" width="21" style="8" customWidth="1"/>
    <col min="14" max="14" width="20.85546875" style="8" customWidth="1"/>
    <col min="15" max="15" width="22" style="8" customWidth="1"/>
    <col min="16" max="16" width="22.42578125" style="8" customWidth="1"/>
    <col min="17" max="17" width="30.28515625" style="8" customWidth="1"/>
    <col min="18" max="18" width="54.7109375" style="2" customWidth="1"/>
    <col min="19" max="16384" width="11.42578125" style="2"/>
  </cols>
  <sheetData>
    <row r="1" spans="1:18" ht="15" x14ac:dyDescent="0.2">
      <c r="A1" s="9"/>
      <c r="B1" s="1497"/>
      <c r="C1" s="1498"/>
      <c r="D1" s="1501" t="s">
        <v>4589</v>
      </c>
      <c r="E1" s="1501"/>
      <c r="F1" s="1501"/>
      <c r="G1" s="1501"/>
      <c r="H1" s="1501"/>
      <c r="I1" s="1501"/>
      <c r="J1" s="1501"/>
      <c r="K1" s="1501"/>
      <c r="L1" s="1501"/>
      <c r="M1" s="1501"/>
      <c r="N1" s="1501"/>
      <c r="O1" s="1501"/>
      <c r="P1" s="1501"/>
      <c r="Q1" s="1501"/>
      <c r="R1" s="1502"/>
    </row>
    <row r="2" spans="1:18" ht="15" x14ac:dyDescent="0.2">
      <c r="A2" s="9"/>
      <c r="B2" s="1499"/>
      <c r="C2" s="1500"/>
      <c r="D2" s="1503"/>
      <c r="E2" s="1503"/>
      <c r="F2" s="1503"/>
      <c r="G2" s="1503"/>
      <c r="H2" s="1503"/>
      <c r="I2" s="1503"/>
      <c r="J2" s="1503"/>
      <c r="K2" s="1503"/>
      <c r="L2" s="1503"/>
      <c r="M2" s="1503"/>
      <c r="N2" s="1503"/>
      <c r="O2" s="1503"/>
      <c r="P2" s="1503"/>
      <c r="Q2" s="1503"/>
      <c r="R2" s="1504"/>
    </row>
    <row r="3" spans="1:18" ht="15" x14ac:dyDescent="0.2">
      <c r="A3" s="9"/>
      <c r="B3" s="1499"/>
      <c r="C3" s="1500"/>
      <c r="D3" s="1500"/>
      <c r="E3" s="1500"/>
      <c r="F3" s="1500"/>
      <c r="G3" s="1500"/>
      <c r="H3" s="1500"/>
      <c r="I3" s="1500"/>
      <c r="J3" s="1500"/>
      <c r="K3" s="1500"/>
      <c r="L3" s="1500"/>
      <c r="M3" s="1500"/>
      <c r="N3" s="1500"/>
      <c r="O3" s="1500"/>
      <c r="P3" s="1500"/>
      <c r="Q3" s="1500"/>
      <c r="R3" s="1505"/>
    </row>
    <row r="4" spans="1:18" ht="15.75" x14ac:dyDescent="0.2">
      <c r="A4" s="9"/>
      <c r="B4" s="1413" t="s">
        <v>45</v>
      </c>
      <c r="C4" s="1414"/>
      <c r="D4" s="1414"/>
      <c r="E4" s="1414"/>
      <c r="F4" s="1414"/>
      <c r="G4" s="1414"/>
      <c r="H4" s="1414"/>
      <c r="I4" s="1414"/>
      <c r="J4" s="1414"/>
      <c r="K4" s="15"/>
      <c r="L4" s="1416"/>
      <c r="M4" s="1416"/>
      <c r="N4" s="1416"/>
      <c r="O4" s="1416"/>
      <c r="P4" s="1416"/>
      <c r="Q4" s="13"/>
      <c r="R4" s="4"/>
    </row>
    <row r="5" spans="1:18" ht="15.75" x14ac:dyDescent="0.2">
      <c r="A5" s="9"/>
      <c r="B5" s="11" t="s">
        <v>47</v>
      </c>
      <c r="C5" s="10"/>
      <c r="D5" s="10"/>
      <c r="E5" s="10"/>
      <c r="F5" s="15"/>
      <c r="G5" s="15"/>
      <c r="H5" s="15"/>
      <c r="I5" s="15"/>
      <c r="J5" s="15"/>
      <c r="K5" s="15"/>
      <c r="L5" s="1416"/>
      <c r="M5" s="1416"/>
      <c r="N5" s="1416"/>
      <c r="O5" s="1416"/>
      <c r="P5" s="1416"/>
      <c r="Q5" s="13"/>
      <c r="R5" s="4"/>
    </row>
    <row r="6" spans="1:18" ht="15.75" x14ac:dyDescent="0.2">
      <c r="A6" s="9"/>
      <c r="B6" s="11" t="s">
        <v>4590</v>
      </c>
      <c r="C6" s="10"/>
      <c r="D6" s="10"/>
      <c r="E6" s="10"/>
      <c r="F6" s="15"/>
      <c r="G6" s="15"/>
      <c r="H6" s="15"/>
      <c r="I6" s="15"/>
      <c r="J6" s="15"/>
      <c r="K6" s="15"/>
      <c r="L6" s="1416"/>
      <c r="M6" s="1416"/>
      <c r="N6" s="1416"/>
      <c r="O6" s="1416"/>
      <c r="P6" s="1416"/>
      <c r="Q6" s="13"/>
      <c r="R6" s="4"/>
    </row>
    <row r="7" spans="1:18" ht="15.75" x14ac:dyDescent="0.2">
      <c r="A7" s="9"/>
      <c r="B7" s="11" t="s">
        <v>4591</v>
      </c>
      <c r="C7" s="10"/>
      <c r="D7" s="10"/>
      <c r="E7" s="10"/>
      <c r="F7" s="15"/>
      <c r="G7" s="15"/>
      <c r="H7" s="15"/>
      <c r="I7" s="15"/>
      <c r="J7" s="15"/>
      <c r="K7" s="15"/>
      <c r="L7" s="1496" t="s">
        <v>5092</v>
      </c>
      <c r="M7" s="1496"/>
      <c r="N7" s="1496"/>
      <c r="O7" s="1496"/>
      <c r="P7" s="1496"/>
      <c r="Q7" s="276">
        <v>44925</v>
      </c>
      <c r="R7" s="4"/>
    </row>
    <row r="8" spans="1:18" ht="15.75" x14ac:dyDescent="0.2">
      <c r="A8" s="9"/>
      <c r="B8" s="11" t="s">
        <v>51</v>
      </c>
      <c r="C8" s="10"/>
      <c r="D8" s="10"/>
      <c r="E8" s="10"/>
      <c r="F8" s="15"/>
      <c r="G8" s="15"/>
      <c r="H8" s="15"/>
      <c r="I8" s="15"/>
      <c r="J8" s="15"/>
      <c r="K8" s="15"/>
      <c r="L8" s="1419" t="s">
        <v>5093</v>
      </c>
      <c r="M8" s="1419"/>
      <c r="N8" s="1419"/>
      <c r="O8" s="1419"/>
      <c r="P8" s="1419"/>
      <c r="Q8" s="23">
        <v>45219</v>
      </c>
      <c r="R8" s="4"/>
    </row>
    <row r="9" spans="1:18" ht="15.75" x14ac:dyDescent="0.2">
      <c r="A9" s="9"/>
      <c r="B9" s="12"/>
      <c r="C9" s="5"/>
      <c r="D9" s="5"/>
      <c r="E9" s="5"/>
      <c r="F9" s="16"/>
      <c r="G9" s="16"/>
      <c r="H9" s="16"/>
      <c r="I9" s="16"/>
      <c r="J9" s="16"/>
      <c r="K9" s="16"/>
      <c r="L9" s="5"/>
      <c r="M9" s="14"/>
      <c r="N9" s="14"/>
      <c r="O9" s="14"/>
      <c r="P9" s="14"/>
      <c r="Q9" s="14"/>
      <c r="R9" s="6"/>
    </row>
    <row r="10" spans="1:18" ht="63" x14ac:dyDescent="0.2">
      <c r="A10" s="9"/>
      <c r="B10" s="17" t="s">
        <v>27</v>
      </c>
      <c r="C10" s="17" t="s">
        <v>9</v>
      </c>
      <c r="D10" s="17" t="s">
        <v>53</v>
      </c>
      <c r="E10" s="17" t="s">
        <v>4593</v>
      </c>
      <c r="F10" s="21" t="s">
        <v>4594</v>
      </c>
      <c r="G10" s="17" t="s">
        <v>4595</v>
      </c>
      <c r="H10" s="17" t="s">
        <v>57</v>
      </c>
      <c r="I10" s="17" t="s">
        <v>58</v>
      </c>
      <c r="J10" s="18" t="s">
        <v>59</v>
      </c>
      <c r="K10" s="18" t="s">
        <v>60</v>
      </c>
      <c r="L10" s="324" t="s">
        <v>61</v>
      </c>
      <c r="M10" s="324" t="s">
        <v>62</v>
      </c>
      <c r="N10" s="3" t="s">
        <v>63</v>
      </c>
      <c r="O10" s="19" t="s">
        <v>64</v>
      </c>
      <c r="P10" s="325" t="s">
        <v>66</v>
      </c>
      <c r="Q10" s="18" t="s">
        <v>33</v>
      </c>
      <c r="R10" s="18" t="s">
        <v>65</v>
      </c>
    </row>
    <row r="11" spans="1:18" ht="315.75" x14ac:dyDescent="0.2">
      <c r="B11" s="22" t="s">
        <v>12</v>
      </c>
      <c r="C11" s="213" t="s">
        <v>7</v>
      </c>
      <c r="D11" s="213" t="s">
        <v>5094</v>
      </c>
      <c r="E11" s="213">
        <v>2.1</v>
      </c>
      <c r="F11" s="277" t="s">
        <v>5095</v>
      </c>
      <c r="G11" s="277" t="s">
        <v>5096</v>
      </c>
      <c r="H11" s="277" t="s">
        <v>5096</v>
      </c>
      <c r="I11" s="604" t="s">
        <v>5097</v>
      </c>
      <c r="J11" s="277" t="s">
        <v>5097</v>
      </c>
      <c r="K11" s="278" t="s">
        <v>5098</v>
      </c>
      <c r="L11" s="451">
        <v>43745</v>
      </c>
      <c r="M11" s="451">
        <v>44195</v>
      </c>
      <c r="N11" s="279">
        <f>(M11-L11)/7</f>
        <v>64.285714285714292</v>
      </c>
      <c r="O11" s="280">
        <v>1</v>
      </c>
      <c r="P11" s="280">
        <f>O11</f>
        <v>1</v>
      </c>
      <c r="Q11" s="281" t="str">
        <f>IF(ISNUMBER(P11),IF(P11=100%,"CUMPLIDA",IF(AND(ISNUMBER(M11),ISNUMBER(AGN!$Q$7)), IF(M11&lt;AGN!$Q$7,"INCUMPLIDA","PROCESO"), "VERIFICAR FECHA")),"SIN VALOR AVANCE")</f>
        <v>CUMPLIDA</v>
      </c>
      <c r="R11" s="282" t="s">
        <v>5099</v>
      </c>
    </row>
    <row r="12" spans="1:18" ht="120.75" x14ac:dyDescent="0.2">
      <c r="B12" s="22" t="s">
        <v>12</v>
      </c>
      <c r="C12" s="213" t="s">
        <v>7</v>
      </c>
      <c r="D12" s="213" t="s">
        <v>5100</v>
      </c>
      <c r="E12" s="213">
        <v>2.2000000000000002</v>
      </c>
      <c r="F12" s="277" t="s">
        <v>5101</v>
      </c>
      <c r="G12" s="277" t="s">
        <v>5102</v>
      </c>
      <c r="H12" s="277" t="s">
        <v>5102</v>
      </c>
      <c r="I12" s="604" t="s">
        <v>5103</v>
      </c>
      <c r="J12" s="277" t="s">
        <v>5103</v>
      </c>
      <c r="K12" s="278" t="s">
        <v>5104</v>
      </c>
      <c r="L12" s="451">
        <v>43720</v>
      </c>
      <c r="M12" s="451">
        <v>44195</v>
      </c>
      <c r="N12" s="279">
        <f t="shared" ref="N12:N23" si="0">(M12-L12)/7</f>
        <v>67.857142857142861</v>
      </c>
      <c r="O12" s="280">
        <v>1</v>
      </c>
      <c r="P12" s="280">
        <f t="shared" ref="P12:P23" si="1">O12</f>
        <v>1</v>
      </c>
      <c r="Q12" s="281" t="str">
        <f>IF(ISNUMBER(P12),IF(P12=100%,"CUMPLIDA",IF(AND(ISNUMBER(M12),ISNUMBER(AGN!$Q$7)), IF(M12&lt;AGN!$Q$7,"INCUMPLIDA","PROCESO"), "VERIFICAR FECHA")),"SIN VALOR AVANCE")</f>
        <v>CUMPLIDA</v>
      </c>
      <c r="R12" s="282" t="s">
        <v>5105</v>
      </c>
    </row>
    <row r="13" spans="1:18" ht="300.75" x14ac:dyDescent="0.2">
      <c r="B13" s="22" t="s">
        <v>12</v>
      </c>
      <c r="C13" s="213" t="s">
        <v>7</v>
      </c>
      <c r="D13" s="213" t="s">
        <v>5106</v>
      </c>
      <c r="E13" s="213">
        <v>2.2999999999999998</v>
      </c>
      <c r="F13" s="277" t="s">
        <v>5107</v>
      </c>
      <c r="G13" s="277" t="s">
        <v>5108</v>
      </c>
      <c r="H13" s="277" t="s">
        <v>5108</v>
      </c>
      <c r="I13" s="604" t="s">
        <v>5109</v>
      </c>
      <c r="J13" s="277" t="s">
        <v>5109</v>
      </c>
      <c r="K13" s="277" t="s">
        <v>5098</v>
      </c>
      <c r="L13" s="451">
        <v>43676</v>
      </c>
      <c r="M13" s="451">
        <v>44195</v>
      </c>
      <c r="N13" s="279">
        <f t="shared" si="0"/>
        <v>74.142857142857139</v>
      </c>
      <c r="O13" s="280">
        <v>1</v>
      </c>
      <c r="P13" s="280">
        <f t="shared" si="1"/>
        <v>1</v>
      </c>
      <c r="Q13" s="281" t="str">
        <f>IF(ISNUMBER(P13),IF(P13=100%,"CUMPLIDA",IF(AND(ISNUMBER(M13),ISNUMBER(AGN!$Q$7)), IF(M13&lt;AGN!$Q$7,"INCUMPLIDA","PROCESO"), "VERIFICAR FECHA")),"SIN VALOR AVANCE")</f>
        <v>CUMPLIDA</v>
      </c>
      <c r="R13" s="282" t="s">
        <v>5110</v>
      </c>
    </row>
    <row r="14" spans="1:18" ht="405" x14ac:dyDescent="0.2">
      <c r="B14" s="22" t="s">
        <v>12</v>
      </c>
      <c r="C14" s="213" t="s">
        <v>7</v>
      </c>
      <c r="D14" s="1494" t="s">
        <v>5111</v>
      </c>
      <c r="E14" s="1494">
        <v>2.5</v>
      </c>
      <c r="F14" s="1495" t="s">
        <v>5112</v>
      </c>
      <c r="G14" s="277" t="s">
        <v>5113</v>
      </c>
      <c r="H14" s="277" t="s">
        <v>5113</v>
      </c>
      <c r="I14" s="604" t="s">
        <v>5114</v>
      </c>
      <c r="J14" s="277" t="s">
        <v>5114</v>
      </c>
      <c r="K14" s="278" t="s">
        <v>227</v>
      </c>
      <c r="L14" s="451">
        <v>43720</v>
      </c>
      <c r="M14" s="451">
        <v>44499</v>
      </c>
      <c r="N14" s="279">
        <f t="shared" si="0"/>
        <v>111.28571428571429</v>
      </c>
      <c r="O14" s="280">
        <v>1</v>
      </c>
      <c r="P14" s="280">
        <f t="shared" si="1"/>
        <v>1</v>
      </c>
      <c r="Q14" s="281" t="str">
        <f>IF(ISNUMBER(P14),IF(P14=100%,"CUMPLIDA",IF(AND(ISNUMBER(M14),ISNUMBER(AGN!$Q$7)), IF(M14&lt;AGN!$Q$7,"INCUMPLIDA","PROCESO"), "VERIFICAR FECHA")),"SIN VALOR AVANCE")</f>
        <v>CUMPLIDA</v>
      </c>
      <c r="R14" s="282" t="s">
        <v>5115</v>
      </c>
    </row>
    <row r="15" spans="1:18" ht="63" customHeight="1" x14ac:dyDescent="0.2">
      <c r="B15" s="22" t="s">
        <v>12</v>
      </c>
      <c r="C15" s="213" t="s">
        <v>7</v>
      </c>
      <c r="D15" s="1494"/>
      <c r="E15" s="1494"/>
      <c r="F15" s="1495"/>
      <c r="G15" s="1495" t="s">
        <v>5116</v>
      </c>
      <c r="H15" s="1495" t="s">
        <v>5116</v>
      </c>
      <c r="I15" s="604" t="s">
        <v>5117</v>
      </c>
      <c r="J15" s="277" t="s">
        <v>5117</v>
      </c>
      <c r="K15" s="278" t="s">
        <v>5118</v>
      </c>
      <c r="L15" s="451">
        <v>43740</v>
      </c>
      <c r="M15" s="451">
        <v>44012</v>
      </c>
      <c r="N15" s="279">
        <f t="shared" si="0"/>
        <v>38.857142857142854</v>
      </c>
      <c r="O15" s="280">
        <v>1</v>
      </c>
      <c r="P15" s="280">
        <f t="shared" si="1"/>
        <v>1</v>
      </c>
      <c r="Q15" s="281" t="str">
        <f>IF(ISNUMBER(P15),IF(P15=100%,"CUMPLIDA",IF(AND(ISNUMBER(M15),ISNUMBER(AGN!$Q$7)), IF(M15&lt;AGN!$Q$7,"INCUMPLIDA","PROCESO"), "VERIFICAR FECHA")),"SIN VALOR AVANCE")</f>
        <v>CUMPLIDA</v>
      </c>
      <c r="R15" s="282" t="s">
        <v>5119</v>
      </c>
    </row>
    <row r="16" spans="1:18" ht="76.5" customHeight="1" x14ac:dyDescent="0.2">
      <c r="B16" s="22" t="s">
        <v>12</v>
      </c>
      <c r="C16" s="213" t="s">
        <v>7</v>
      </c>
      <c r="D16" s="1494"/>
      <c r="E16" s="1494"/>
      <c r="F16" s="1495"/>
      <c r="G16" s="1495"/>
      <c r="H16" s="1495"/>
      <c r="I16" s="604" t="s">
        <v>5120</v>
      </c>
      <c r="J16" s="277" t="s">
        <v>5120</v>
      </c>
      <c r="K16" s="278" t="s">
        <v>5121</v>
      </c>
      <c r="L16" s="451">
        <v>43740</v>
      </c>
      <c r="M16" s="451">
        <v>44925</v>
      </c>
      <c r="N16" s="279">
        <f t="shared" si="0"/>
        <v>169.28571428571428</v>
      </c>
      <c r="O16" s="280">
        <v>1</v>
      </c>
      <c r="P16" s="280">
        <f t="shared" si="1"/>
        <v>1</v>
      </c>
      <c r="Q16" s="281" t="str">
        <f>IF(ISNUMBER(P16),IF(P16=100%,"CUMPLIDA",IF(AND(ISNUMBER(M16),ISNUMBER(AGN!$Q$7)), IF(M16&lt;AGN!$Q$7,"INCUMPLIDA","PROCESO"), "VERIFICAR FECHA")),"SIN VALOR AVANCE")</f>
        <v>CUMPLIDA</v>
      </c>
      <c r="R16" s="282" t="s">
        <v>5119</v>
      </c>
    </row>
    <row r="17" spans="2:18" ht="61.5" customHeight="1" x14ac:dyDescent="0.2">
      <c r="B17" s="22" t="s">
        <v>12</v>
      </c>
      <c r="C17" s="213" t="s">
        <v>7</v>
      </c>
      <c r="D17" s="1494" t="s">
        <v>5122</v>
      </c>
      <c r="E17" s="1494">
        <v>5.0999999999999996</v>
      </c>
      <c r="F17" s="1495" t="s">
        <v>5123</v>
      </c>
      <c r="G17" s="1495" t="s">
        <v>5124</v>
      </c>
      <c r="H17" s="1495" t="s">
        <v>5124</v>
      </c>
      <c r="I17" s="604" t="s">
        <v>5125</v>
      </c>
      <c r="J17" s="277" t="s">
        <v>5125</v>
      </c>
      <c r="K17" s="277" t="s">
        <v>5126</v>
      </c>
      <c r="L17" s="451">
        <v>43760</v>
      </c>
      <c r="M17" s="451">
        <v>44377</v>
      </c>
      <c r="N17" s="279">
        <f t="shared" si="0"/>
        <v>88.142857142857139</v>
      </c>
      <c r="O17" s="280">
        <v>1</v>
      </c>
      <c r="P17" s="280">
        <f t="shared" si="1"/>
        <v>1</v>
      </c>
      <c r="Q17" s="281" t="str">
        <f>IF(ISNUMBER(P17),IF(P17=100%,"CUMPLIDA",IF(AND(ISNUMBER(M17),ISNUMBER(AGN!$Q$7)), IF(M17&lt;AGN!$Q$7,"INCUMPLIDA","PROCESO"), "VERIFICAR FECHA")),"SIN VALOR AVANCE")</f>
        <v>CUMPLIDA</v>
      </c>
      <c r="R17" s="282" t="s">
        <v>5127</v>
      </c>
    </row>
    <row r="18" spans="2:18" ht="90" customHeight="1" x14ac:dyDescent="0.2">
      <c r="B18" s="22" t="s">
        <v>12</v>
      </c>
      <c r="C18" s="213" t="s">
        <v>7</v>
      </c>
      <c r="D18" s="1494"/>
      <c r="E18" s="1494"/>
      <c r="F18" s="1495"/>
      <c r="G18" s="1495"/>
      <c r="H18" s="1495"/>
      <c r="I18" s="604" t="s">
        <v>5128</v>
      </c>
      <c r="J18" s="277" t="s">
        <v>5128</v>
      </c>
      <c r="K18" s="278" t="s">
        <v>5129</v>
      </c>
      <c r="L18" s="451">
        <v>44377</v>
      </c>
      <c r="M18" s="451">
        <v>44560</v>
      </c>
      <c r="N18" s="279">
        <f t="shared" si="0"/>
        <v>26.142857142857142</v>
      </c>
      <c r="O18" s="280">
        <v>1</v>
      </c>
      <c r="P18" s="280">
        <f t="shared" si="1"/>
        <v>1</v>
      </c>
      <c r="Q18" s="281" t="str">
        <f>IF(ISNUMBER(P18),IF(P18=100%,"CUMPLIDA",IF(AND(ISNUMBER(M18),ISNUMBER(AGN!$Q$7)), IF(M18&lt;AGN!$Q$7,"INCUMPLIDA","PROCESO"), "VERIFICAR FECHA")),"SIN VALOR AVANCE")</f>
        <v>CUMPLIDA</v>
      </c>
      <c r="R18" s="282" t="s">
        <v>5127</v>
      </c>
    </row>
    <row r="19" spans="2:18" ht="180" x14ac:dyDescent="0.2">
      <c r="B19" s="22" t="s">
        <v>12</v>
      </c>
      <c r="C19" s="213" t="s">
        <v>7</v>
      </c>
      <c r="D19" s="1494"/>
      <c r="E19" s="1494"/>
      <c r="F19" s="1495"/>
      <c r="G19" s="1495"/>
      <c r="H19" s="1495"/>
      <c r="I19" s="604" t="s">
        <v>5130</v>
      </c>
      <c r="J19" s="277" t="s">
        <v>5130</v>
      </c>
      <c r="K19" s="278" t="s">
        <v>5131</v>
      </c>
      <c r="L19" s="451">
        <v>44563</v>
      </c>
      <c r="M19" s="451">
        <v>44925</v>
      </c>
      <c r="N19" s="279">
        <f t="shared" si="0"/>
        <v>51.714285714285715</v>
      </c>
      <c r="O19" s="280">
        <v>1</v>
      </c>
      <c r="P19" s="280">
        <f t="shared" si="1"/>
        <v>1</v>
      </c>
      <c r="Q19" s="281" t="str">
        <f>IF(ISNUMBER(P19),IF(P19=100%,"CUMPLIDA",IF(AND(ISNUMBER(M19),ISNUMBER(AGN!$Q$7)), IF(M19&lt;AGN!$Q$7,"INCUMPLIDA","PROCESO"), "VERIFICAR FECHA")),"SIN VALOR AVANCE")</f>
        <v>CUMPLIDA</v>
      </c>
      <c r="R19" s="282" t="s">
        <v>5132</v>
      </c>
    </row>
    <row r="20" spans="2:18" ht="409.5" x14ac:dyDescent="0.2">
      <c r="B20" s="22" t="s">
        <v>12</v>
      </c>
      <c r="C20" s="213" t="s">
        <v>7</v>
      </c>
      <c r="D20" s="213" t="s">
        <v>5133</v>
      </c>
      <c r="E20" s="213">
        <v>5.2</v>
      </c>
      <c r="F20" s="277" t="s">
        <v>5134</v>
      </c>
      <c r="G20" s="277" t="s">
        <v>5135</v>
      </c>
      <c r="H20" s="277" t="s">
        <v>5135</v>
      </c>
      <c r="I20" s="604" t="s">
        <v>5136</v>
      </c>
      <c r="J20" s="277" t="s">
        <v>5136</v>
      </c>
      <c r="K20" s="278" t="s">
        <v>5137</v>
      </c>
      <c r="L20" s="451">
        <v>43739</v>
      </c>
      <c r="M20" s="451">
        <v>44925</v>
      </c>
      <c r="N20" s="279">
        <f t="shared" si="0"/>
        <v>169.42857142857142</v>
      </c>
      <c r="O20" s="280">
        <v>1</v>
      </c>
      <c r="P20" s="280">
        <f t="shared" si="1"/>
        <v>1</v>
      </c>
      <c r="Q20" s="281" t="str">
        <f>IF(ISNUMBER(P20),IF(P20=100%,"CUMPLIDA",IF(AND(ISNUMBER(M20),ISNUMBER(AGN!$Q$7)), IF(M20&lt;AGN!$Q$7,"INCUMPLIDA","PROCESO"), "VERIFICAR FECHA")),"SIN VALOR AVANCE")</f>
        <v>CUMPLIDA</v>
      </c>
      <c r="R20" s="282" t="s">
        <v>5138</v>
      </c>
    </row>
    <row r="21" spans="2:18" ht="225.75" x14ac:dyDescent="0.2">
      <c r="B21" s="22" t="s">
        <v>12</v>
      </c>
      <c r="C21" s="213" t="s">
        <v>7</v>
      </c>
      <c r="D21" s="213" t="s">
        <v>5139</v>
      </c>
      <c r="E21" s="213">
        <v>5.4</v>
      </c>
      <c r="F21" s="277" t="s">
        <v>5140</v>
      </c>
      <c r="G21" s="277" t="s">
        <v>5141</v>
      </c>
      <c r="H21" s="277" t="s">
        <v>5141</v>
      </c>
      <c r="I21" s="604" t="s">
        <v>5142</v>
      </c>
      <c r="J21" s="277" t="s">
        <v>5142</v>
      </c>
      <c r="K21" s="277" t="s">
        <v>5143</v>
      </c>
      <c r="L21" s="451">
        <v>43739</v>
      </c>
      <c r="M21" s="451">
        <v>44226</v>
      </c>
      <c r="N21" s="279">
        <f t="shared" si="0"/>
        <v>69.571428571428569</v>
      </c>
      <c r="O21" s="280">
        <v>1</v>
      </c>
      <c r="P21" s="280">
        <f t="shared" si="1"/>
        <v>1</v>
      </c>
      <c r="Q21" s="281" t="str">
        <f>IF(ISNUMBER(P21),IF(P21=100%,"CUMPLIDA",IF(AND(ISNUMBER(M21),ISNUMBER(AGN!$Q$7)), IF(M21&lt;AGN!$Q$7,"INCUMPLIDA","PROCESO"), "VERIFICAR FECHA")),"SIN VALOR AVANCE")</f>
        <v>CUMPLIDA</v>
      </c>
      <c r="R21" s="282" t="s">
        <v>5144</v>
      </c>
    </row>
    <row r="22" spans="2:18" ht="120.75" x14ac:dyDescent="0.2">
      <c r="B22" s="22" t="s">
        <v>12</v>
      </c>
      <c r="C22" s="213" t="s">
        <v>7</v>
      </c>
      <c r="D22" s="1494" t="s">
        <v>5145</v>
      </c>
      <c r="E22" s="1494">
        <v>6</v>
      </c>
      <c r="F22" s="1495" t="s">
        <v>5146</v>
      </c>
      <c r="G22" s="1495" t="s">
        <v>5147</v>
      </c>
      <c r="H22" s="1495" t="s">
        <v>5147</v>
      </c>
      <c r="I22" s="604" t="s">
        <v>5148</v>
      </c>
      <c r="J22" s="277" t="s">
        <v>5148</v>
      </c>
      <c r="K22" s="277" t="s">
        <v>5149</v>
      </c>
      <c r="L22" s="451">
        <v>43724</v>
      </c>
      <c r="M22" s="451">
        <v>44195</v>
      </c>
      <c r="N22" s="279">
        <f t="shared" si="0"/>
        <v>67.285714285714292</v>
      </c>
      <c r="O22" s="280">
        <v>1</v>
      </c>
      <c r="P22" s="280">
        <f t="shared" si="1"/>
        <v>1</v>
      </c>
      <c r="Q22" s="281" t="str">
        <f>IF(ISNUMBER(P22),IF(P22=100%,"CUMPLIDA",IF(AND(ISNUMBER(M22),ISNUMBER(AGN!$Q$7)), IF(M22&lt;AGN!$Q$7,"INCUMPLIDA","PROCESO"), "VERIFICAR FECHA")),"SIN VALOR AVANCE")</f>
        <v>CUMPLIDA</v>
      </c>
      <c r="R22" s="282" t="s">
        <v>5150</v>
      </c>
    </row>
    <row r="23" spans="2:18" ht="240.75" x14ac:dyDescent="0.2">
      <c r="B23" s="22" t="s">
        <v>12</v>
      </c>
      <c r="C23" s="213" t="s">
        <v>7</v>
      </c>
      <c r="D23" s="1494"/>
      <c r="E23" s="1494"/>
      <c r="F23" s="1495"/>
      <c r="G23" s="1495"/>
      <c r="H23" s="1495"/>
      <c r="I23" s="604" t="s">
        <v>5151</v>
      </c>
      <c r="J23" s="277" t="s">
        <v>5151</v>
      </c>
      <c r="K23" s="277" t="s">
        <v>5152</v>
      </c>
      <c r="L23" s="451">
        <v>44200</v>
      </c>
      <c r="M23" s="451">
        <v>44925</v>
      </c>
      <c r="N23" s="279">
        <f t="shared" si="0"/>
        <v>103.57142857142857</v>
      </c>
      <c r="O23" s="280">
        <v>1</v>
      </c>
      <c r="P23" s="280">
        <f t="shared" si="1"/>
        <v>1</v>
      </c>
      <c r="Q23" s="281" t="str">
        <f>IF(ISNUMBER(P23),IF(P23=100%,"CUMPLIDA",IF(AND(ISNUMBER(M23),ISNUMBER(AGN!$Q$7)), IF(M23&lt;AGN!$Q$7,"INCUMPLIDA","PROCESO"), "VERIFICAR FECHA")),"SIN VALOR AVANCE")</f>
        <v>CUMPLIDA</v>
      </c>
      <c r="R23" s="282" t="s">
        <v>5153</v>
      </c>
    </row>
  </sheetData>
  <sheetProtection algorithmName="SHA-512" hashValue="kc5jeHpG+/+dSVKpw3cp+cJ4mr0mDO6RpHolaY7VkPG3dwpzURkZui4xkYE8cPCmyK1YsAqYzYW1buRZaFpIAg==" saltValue="+BOOmbeXMc2N61kdcu9/mw=="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31" priority="1" operator="equal">
      <formula>"SIN VALOR AVANCE"</formula>
    </cfRule>
    <cfRule type="cellIs" dxfId="30" priority="2" operator="equal">
      <formula>"VERIFICAR FECHA"</formula>
    </cfRule>
    <cfRule type="cellIs" dxfId="29" priority="3" operator="equal">
      <formula>"INCUMPLIDA"</formula>
    </cfRule>
    <cfRule type="cellIs" dxfId="28" priority="4" operator="equal">
      <formula>"PROCESO"</formula>
    </cfRule>
    <cfRule type="cellIs" dxfId="27"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BF2AE-B741-418C-B26F-AA33D6F635F4}">
  <dimension ref="A1:T114"/>
  <sheetViews>
    <sheetView topLeftCell="A100" zoomScale="40" zoomScaleNormal="40" workbookViewId="0">
      <selection activeCell="G103" sqref="G103"/>
    </sheetView>
  </sheetViews>
  <sheetFormatPr baseColWidth="10" defaultColWidth="33.7109375" defaultRowHeight="15" x14ac:dyDescent="0.25"/>
  <cols>
    <col min="1" max="12" width="33.7109375" style="223"/>
    <col min="13" max="13" width="181.7109375" style="223" customWidth="1"/>
    <col min="14" max="16384" width="33.7109375" style="223"/>
  </cols>
  <sheetData>
    <row r="1" spans="1:20" ht="20.25" x14ac:dyDescent="0.25">
      <c r="A1" s="1592" t="s">
        <v>5154</v>
      </c>
      <c r="B1" s="1593"/>
      <c r="C1" s="1594"/>
      <c r="D1" s="1592" t="s">
        <v>5155</v>
      </c>
      <c r="E1" s="1594"/>
      <c r="F1" s="222"/>
      <c r="G1" s="222"/>
      <c r="H1" s="222"/>
    </row>
    <row r="2" spans="1:20" x14ac:dyDescent="0.25">
      <c r="A2" s="1540" t="s">
        <v>5156</v>
      </c>
      <c r="B2" s="1542"/>
      <c r="C2" s="1540" t="s">
        <v>5157</v>
      </c>
      <c r="D2" s="1541"/>
      <c r="E2" s="1541"/>
      <c r="F2" s="1541"/>
      <c r="G2" s="1541"/>
      <c r="H2" s="1541"/>
      <c r="I2" s="1542"/>
      <c r="J2" s="224" t="s">
        <v>5158</v>
      </c>
      <c r="K2" s="1540" t="s">
        <v>5159</v>
      </c>
      <c r="L2" s="1541"/>
      <c r="M2" s="1541"/>
      <c r="N2" s="1541"/>
      <c r="O2" s="1541"/>
      <c r="P2" s="1541"/>
      <c r="Q2" s="1541"/>
      <c r="R2" s="1541"/>
      <c r="S2" s="1541"/>
      <c r="T2" s="1542"/>
    </row>
    <row r="3" spans="1:20" x14ac:dyDescent="0.25">
      <c r="A3" s="1510" t="s">
        <v>5160</v>
      </c>
      <c r="B3" s="1510"/>
      <c r="C3" s="1540" t="s">
        <v>5161</v>
      </c>
      <c r="D3" s="1541"/>
      <c r="E3" s="1541"/>
      <c r="F3" s="1541"/>
      <c r="G3" s="1541"/>
      <c r="H3" s="1541"/>
      <c r="I3" s="1542"/>
      <c r="J3" s="1540" t="s">
        <v>5162</v>
      </c>
      <c r="K3" s="1542"/>
      <c r="L3" s="1543">
        <v>43676</v>
      </c>
      <c r="M3" s="1544"/>
      <c r="N3" s="1544"/>
      <c r="O3" s="1544"/>
      <c r="P3" s="1544"/>
      <c r="Q3" s="1544"/>
      <c r="R3" s="1544"/>
      <c r="S3" s="1544"/>
      <c r="T3" s="1545"/>
    </row>
    <row r="4" spans="1:20" x14ac:dyDescent="0.25">
      <c r="A4" s="1510" t="s">
        <v>5163</v>
      </c>
      <c r="B4" s="1510"/>
      <c r="C4" s="1546" t="s">
        <v>5164</v>
      </c>
      <c r="D4" s="1547"/>
      <c r="E4" s="1547"/>
      <c r="F4" s="1547"/>
      <c r="G4" s="1547"/>
      <c r="H4" s="1547"/>
      <c r="I4" s="1548"/>
      <c r="J4" s="1546" t="s">
        <v>5165</v>
      </c>
      <c r="K4" s="1548"/>
      <c r="L4" s="1543">
        <v>44925</v>
      </c>
      <c r="M4" s="1544"/>
      <c r="N4" s="1544"/>
      <c r="O4" s="1544"/>
      <c r="P4" s="1544"/>
      <c r="Q4" s="1544"/>
      <c r="R4" s="1544"/>
      <c r="S4" s="1544"/>
      <c r="T4" s="1545"/>
    </row>
    <row r="5" spans="1:20" x14ac:dyDescent="0.25">
      <c r="A5" s="1510" t="s">
        <v>5166</v>
      </c>
      <c r="B5" s="1510"/>
      <c r="C5" s="225" t="s">
        <v>5167</v>
      </c>
      <c r="D5" s="226"/>
      <c r="E5" s="226"/>
      <c r="F5" s="226"/>
      <c r="G5" s="227"/>
      <c r="H5" s="227"/>
      <c r="I5" s="228"/>
      <c r="J5" s="228"/>
      <c r="K5" s="226"/>
      <c r="L5" s="228"/>
      <c r="M5" s="228"/>
      <c r="N5" s="228"/>
      <c r="O5" s="228"/>
      <c r="P5" s="228"/>
      <c r="Q5" s="228"/>
      <c r="R5" s="228"/>
      <c r="S5" s="228"/>
      <c r="T5" s="229"/>
    </row>
    <row r="6" spans="1:20" ht="15.75" thickBot="1" x14ac:dyDescent="0.3">
      <c r="A6" s="1605" t="s">
        <v>5168</v>
      </c>
      <c r="B6" s="1605"/>
      <c r="C6" s="1546" t="s">
        <v>5169</v>
      </c>
      <c r="D6" s="1547"/>
      <c r="E6" s="1547"/>
      <c r="F6" s="1547"/>
      <c r="G6" s="1547"/>
      <c r="H6" s="1547"/>
      <c r="I6" s="1547"/>
      <c r="J6" s="1547"/>
      <c r="K6" s="1547"/>
      <c r="L6" s="1547"/>
      <c r="M6" s="1547"/>
      <c r="N6" s="1547"/>
      <c r="O6" s="1547"/>
      <c r="P6" s="1547"/>
      <c r="Q6" s="1547"/>
      <c r="R6" s="1547"/>
      <c r="S6" s="1547"/>
      <c r="T6" s="1548"/>
    </row>
    <row r="7" spans="1:20" ht="15.75" x14ac:dyDescent="0.25">
      <c r="A7" s="1601"/>
      <c r="B7" s="1602"/>
      <c r="C7" s="1603"/>
      <c r="D7" s="1603"/>
      <c r="E7" s="1603"/>
      <c r="F7" s="1603"/>
      <c r="G7" s="1603"/>
      <c r="H7" s="1603"/>
      <c r="I7" s="1603"/>
      <c r="J7" s="1603"/>
      <c r="K7" s="1603"/>
      <c r="L7" s="1603"/>
      <c r="M7" s="1603"/>
      <c r="N7" s="1603"/>
      <c r="O7" s="1604"/>
      <c r="P7" s="1549" t="s">
        <v>5170</v>
      </c>
      <c r="Q7" s="1550"/>
      <c r="R7" s="1551" t="s">
        <v>5171</v>
      </c>
      <c r="S7" s="1552"/>
      <c r="T7" s="1553"/>
    </row>
    <row r="8" spans="1:20" x14ac:dyDescent="0.25">
      <c r="A8" s="1554" t="s">
        <v>5172</v>
      </c>
      <c r="B8" s="1554" t="s">
        <v>4776</v>
      </c>
      <c r="C8" s="1554" t="s">
        <v>5173</v>
      </c>
      <c r="D8" s="1554" t="s">
        <v>5174</v>
      </c>
      <c r="E8" s="1554" t="s">
        <v>5175</v>
      </c>
      <c r="F8" s="1554" t="s">
        <v>5176</v>
      </c>
      <c r="G8" s="1555" t="s">
        <v>5177</v>
      </c>
      <c r="H8" s="1555"/>
      <c r="I8" s="1558" t="s">
        <v>5178</v>
      </c>
      <c r="J8" s="1558" t="s">
        <v>5179</v>
      </c>
      <c r="K8" s="1570" t="s">
        <v>5180</v>
      </c>
      <c r="L8" s="1558" t="s">
        <v>5181</v>
      </c>
      <c r="M8" s="1558" t="s">
        <v>5182</v>
      </c>
      <c r="N8" s="1554" t="s">
        <v>5183</v>
      </c>
      <c r="O8" s="1561" t="s">
        <v>5184</v>
      </c>
      <c r="P8" s="1563" t="s">
        <v>5185</v>
      </c>
      <c r="Q8" s="1565" t="s">
        <v>5186</v>
      </c>
      <c r="R8" s="1567" t="s">
        <v>5187</v>
      </c>
      <c r="S8" s="1559" t="s">
        <v>5188</v>
      </c>
      <c r="T8" s="1556" t="s">
        <v>5189</v>
      </c>
    </row>
    <row r="9" spans="1:20" ht="15.75" thickBot="1" x14ac:dyDescent="0.3">
      <c r="A9" s="1554"/>
      <c r="B9" s="1554"/>
      <c r="C9" s="1554"/>
      <c r="D9" s="1554"/>
      <c r="E9" s="1554"/>
      <c r="F9" s="1554"/>
      <c r="G9" s="230" t="s">
        <v>5190</v>
      </c>
      <c r="H9" s="231" t="s">
        <v>5191</v>
      </c>
      <c r="I9" s="1558"/>
      <c r="J9" s="1558"/>
      <c r="K9" s="1570"/>
      <c r="L9" s="1571"/>
      <c r="M9" s="1571"/>
      <c r="N9" s="1569"/>
      <c r="O9" s="1562"/>
      <c r="P9" s="1564"/>
      <c r="Q9" s="1566"/>
      <c r="R9" s="1568"/>
      <c r="S9" s="1560"/>
      <c r="T9" s="1557"/>
    </row>
    <row r="10" spans="1:20" ht="102" x14ac:dyDescent="0.25">
      <c r="A10" s="232">
        <v>2.1</v>
      </c>
      <c r="B10" s="233" t="s">
        <v>5095</v>
      </c>
      <c r="C10" s="234" t="s">
        <v>5192</v>
      </c>
      <c r="D10" s="233" t="s">
        <v>5096</v>
      </c>
      <c r="E10" s="235" t="s">
        <v>5193</v>
      </c>
      <c r="F10" s="233" t="s">
        <v>5097</v>
      </c>
      <c r="G10" s="236">
        <v>43745</v>
      </c>
      <c r="H10" s="237">
        <v>44195</v>
      </c>
      <c r="I10" s="238">
        <f t="shared" ref="I10:I24" si="0">(H10-G10)/7</f>
        <v>64.285714285714292</v>
      </c>
      <c r="J10" s="239">
        <v>1</v>
      </c>
      <c r="K10" s="240" t="s">
        <v>5098</v>
      </c>
      <c r="L10" s="241">
        <f>AVERAGE(J10:J10)</f>
        <v>1</v>
      </c>
      <c r="M10" s="242" t="s">
        <v>5194</v>
      </c>
      <c r="N10" s="243"/>
      <c r="O10" s="244" t="s">
        <v>5098</v>
      </c>
      <c r="P10" s="245"/>
      <c r="Q10" s="246"/>
      <c r="R10" s="247"/>
      <c r="S10" s="233"/>
      <c r="T10" s="248"/>
    </row>
    <row r="11" spans="1:20" ht="127.5" x14ac:dyDescent="0.25">
      <c r="A11" s="232">
        <v>2.2000000000000002</v>
      </c>
      <c r="B11" s="233" t="s">
        <v>5101</v>
      </c>
      <c r="C11" s="234" t="s">
        <v>5192</v>
      </c>
      <c r="D11" s="233" t="s">
        <v>5102</v>
      </c>
      <c r="E11" s="235" t="s">
        <v>5195</v>
      </c>
      <c r="F11" s="233" t="s">
        <v>5103</v>
      </c>
      <c r="G11" s="236">
        <v>43720</v>
      </c>
      <c r="H11" s="237">
        <v>44195</v>
      </c>
      <c r="I11" s="238">
        <f t="shared" si="0"/>
        <v>67.857142857142861</v>
      </c>
      <c r="J11" s="239">
        <v>1</v>
      </c>
      <c r="K11" s="240" t="s">
        <v>5104</v>
      </c>
      <c r="L11" s="249">
        <v>1</v>
      </c>
      <c r="M11" s="242" t="s">
        <v>5196</v>
      </c>
      <c r="N11" s="243"/>
      <c r="O11" s="244" t="s">
        <v>5104</v>
      </c>
      <c r="P11" s="250"/>
      <c r="Q11" s="251"/>
      <c r="R11" s="252"/>
      <c r="S11" s="243"/>
      <c r="T11" s="253"/>
    </row>
    <row r="12" spans="1:20" ht="114.75" x14ac:dyDescent="0.25">
      <c r="A12" s="232">
        <v>2.2999999999999998</v>
      </c>
      <c r="B12" s="254" t="s">
        <v>5107</v>
      </c>
      <c r="C12" s="234" t="s">
        <v>5192</v>
      </c>
      <c r="D12" s="254" t="s">
        <v>5197</v>
      </c>
      <c r="E12" s="235" t="s">
        <v>5198</v>
      </c>
      <c r="F12" s="242" t="s">
        <v>5109</v>
      </c>
      <c r="G12" s="236">
        <v>43676</v>
      </c>
      <c r="H12" s="237">
        <v>44195</v>
      </c>
      <c r="I12" s="238">
        <f t="shared" si="0"/>
        <v>74.142857142857139</v>
      </c>
      <c r="J12" s="239">
        <v>1</v>
      </c>
      <c r="K12" s="240" t="s">
        <v>5098</v>
      </c>
      <c r="L12" s="249">
        <f>AVERAGE(J12:J12)</f>
        <v>1</v>
      </c>
      <c r="M12" s="255" t="s">
        <v>5199</v>
      </c>
      <c r="N12" s="243"/>
      <c r="O12" s="256" t="s">
        <v>5098</v>
      </c>
      <c r="P12" s="257"/>
      <c r="Q12" s="251"/>
      <c r="R12" s="252"/>
      <c r="S12" s="243"/>
      <c r="T12" s="253"/>
    </row>
    <row r="13" spans="1:20" ht="140.25" x14ac:dyDescent="0.25">
      <c r="A13" s="1600">
        <v>2.5</v>
      </c>
      <c r="B13" s="1514" t="s">
        <v>5112</v>
      </c>
      <c r="C13" s="234" t="s">
        <v>5192</v>
      </c>
      <c r="D13" s="233" t="s">
        <v>5113</v>
      </c>
      <c r="E13" s="235" t="s">
        <v>5200</v>
      </c>
      <c r="F13" s="242" t="s">
        <v>5201</v>
      </c>
      <c r="G13" s="236">
        <v>43720</v>
      </c>
      <c r="H13" s="258">
        <v>44499</v>
      </c>
      <c r="I13" s="238">
        <f t="shared" si="0"/>
        <v>111.28571428571429</v>
      </c>
      <c r="J13" s="259">
        <v>1</v>
      </c>
      <c r="K13" s="244" t="s">
        <v>227</v>
      </c>
      <c r="L13" s="1585">
        <f>AVERAGE(AVERAGE(J14:J15),J13)</f>
        <v>0.98250000000000004</v>
      </c>
      <c r="M13" s="260" t="s">
        <v>5202</v>
      </c>
      <c r="N13" s="260"/>
      <c r="O13" s="261" t="s">
        <v>258</v>
      </c>
      <c r="P13" s="262"/>
      <c r="Q13" s="251"/>
      <c r="R13" s="252"/>
      <c r="S13" s="243"/>
      <c r="T13" s="253"/>
    </row>
    <row r="14" spans="1:20" ht="51" x14ac:dyDescent="0.25">
      <c r="A14" s="1600"/>
      <c r="B14" s="1514"/>
      <c r="C14" s="1511" t="s">
        <v>5203</v>
      </c>
      <c r="D14" s="1514" t="s">
        <v>5116</v>
      </c>
      <c r="E14" s="235" t="s">
        <v>5204</v>
      </c>
      <c r="F14" s="242" t="s">
        <v>5205</v>
      </c>
      <c r="G14" s="236">
        <v>43740</v>
      </c>
      <c r="H14" s="237">
        <v>44012</v>
      </c>
      <c r="I14" s="238">
        <f t="shared" si="0"/>
        <v>38.857142857142854</v>
      </c>
      <c r="J14" s="259">
        <v>1</v>
      </c>
      <c r="K14" s="244" t="s">
        <v>5118</v>
      </c>
      <c r="L14" s="1586"/>
      <c r="M14" s="260" t="s">
        <v>5206</v>
      </c>
      <c r="N14" s="243"/>
      <c r="O14" s="263" t="s">
        <v>5118</v>
      </c>
      <c r="P14" s="262"/>
      <c r="Q14" s="251"/>
      <c r="R14" s="252"/>
      <c r="S14" s="243"/>
      <c r="T14" s="253"/>
    </row>
    <row r="15" spans="1:20" ht="204" x14ac:dyDescent="0.25">
      <c r="A15" s="1600"/>
      <c r="B15" s="1514"/>
      <c r="C15" s="1512"/>
      <c r="D15" s="1514"/>
      <c r="E15" s="1515" t="s">
        <v>5207</v>
      </c>
      <c r="F15" s="1517" t="s">
        <v>5208</v>
      </c>
      <c r="G15" s="1519">
        <v>43740</v>
      </c>
      <c r="H15" s="1521">
        <v>44925</v>
      </c>
      <c r="I15" s="1572">
        <f>(H15-G15)/7</f>
        <v>169.28571428571428</v>
      </c>
      <c r="J15" s="1574">
        <v>0.93</v>
      </c>
      <c r="K15" s="1576" t="s">
        <v>5121</v>
      </c>
      <c r="L15" s="1586"/>
      <c r="M15" s="264" t="s">
        <v>5209</v>
      </c>
      <c r="N15" s="243"/>
      <c r="O15" s="263"/>
      <c r="P15" s="262"/>
      <c r="Q15" s="251"/>
      <c r="R15" s="252"/>
      <c r="S15" s="243"/>
      <c r="T15" s="253"/>
    </row>
    <row r="16" spans="1:20" ht="36" x14ac:dyDescent="0.25">
      <c r="A16" s="1600"/>
      <c r="B16" s="1514"/>
      <c r="C16" s="1513"/>
      <c r="D16" s="1514"/>
      <c r="E16" s="1516"/>
      <c r="F16" s="1518"/>
      <c r="G16" s="1520"/>
      <c r="H16" s="1522"/>
      <c r="I16" s="1573"/>
      <c r="J16" s="1575"/>
      <c r="K16" s="1577"/>
      <c r="L16" s="1587"/>
      <c r="M16" s="265" t="s">
        <v>5210</v>
      </c>
      <c r="N16" s="243"/>
      <c r="O16" s="263" t="s">
        <v>5121</v>
      </c>
      <c r="P16" s="262"/>
      <c r="Q16" s="251"/>
      <c r="R16" s="252"/>
      <c r="S16" s="243"/>
      <c r="T16" s="253"/>
    </row>
    <row r="17" spans="1:20" ht="38.25" x14ac:dyDescent="0.25">
      <c r="A17" s="1517">
        <v>5.0999999999999996</v>
      </c>
      <c r="B17" s="1517" t="s">
        <v>5123</v>
      </c>
      <c r="C17" s="1511" t="s">
        <v>5192</v>
      </c>
      <c r="D17" s="1517" t="s">
        <v>5124</v>
      </c>
      <c r="E17" s="235" t="s">
        <v>5211</v>
      </c>
      <c r="F17" s="233" t="s">
        <v>5212</v>
      </c>
      <c r="G17" s="236">
        <v>43760</v>
      </c>
      <c r="H17" s="236">
        <v>44377</v>
      </c>
      <c r="I17" s="266">
        <f t="shared" si="0"/>
        <v>88.142857142857139</v>
      </c>
      <c r="J17" s="259">
        <v>1</v>
      </c>
      <c r="K17" s="232" t="s">
        <v>5126</v>
      </c>
      <c r="L17" s="1578">
        <f>AVERAGE(J17:J19)</f>
        <v>0.91666666666666663</v>
      </c>
      <c r="M17" s="260" t="s">
        <v>5213</v>
      </c>
      <c r="N17" s="233"/>
      <c r="O17" s="232" t="s">
        <v>5126</v>
      </c>
      <c r="P17" s="250"/>
      <c r="Q17" s="233"/>
      <c r="R17" s="233"/>
      <c r="S17" s="233"/>
      <c r="T17" s="233"/>
    </row>
    <row r="18" spans="1:20" ht="63.75" x14ac:dyDescent="0.25">
      <c r="A18" s="1595"/>
      <c r="B18" s="1595"/>
      <c r="C18" s="1512"/>
      <c r="D18" s="1595"/>
      <c r="E18" s="235" t="s">
        <v>5214</v>
      </c>
      <c r="F18" s="233" t="s">
        <v>5128</v>
      </c>
      <c r="G18" s="236">
        <v>44377</v>
      </c>
      <c r="H18" s="236">
        <v>44560</v>
      </c>
      <c r="I18" s="266">
        <f t="shared" si="0"/>
        <v>26.142857142857142</v>
      </c>
      <c r="J18" s="259">
        <v>1</v>
      </c>
      <c r="K18" s="267" t="s">
        <v>168</v>
      </c>
      <c r="L18" s="1579"/>
      <c r="M18" s="260" t="s">
        <v>5215</v>
      </c>
      <c r="N18" s="233"/>
      <c r="O18" s="267" t="s">
        <v>168</v>
      </c>
      <c r="P18" s="233"/>
      <c r="Q18" s="233"/>
      <c r="R18" s="233"/>
      <c r="S18" s="233"/>
      <c r="T18" s="233"/>
    </row>
    <row r="19" spans="1:20" ht="38.25" x14ac:dyDescent="0.25">
      <c r="A19" s="1595"/>
      <c r="B19" s="1595"/>
      <c r="C19" s="1512"/>
      <c r="D19" s="1595"/>
      <c r="E19" s="1515" t="s">
        <v>5216</v>
      </c>
      <c r="F19" s="1523" t="s">
        <v>5130</v>
      </c>
      <c r="G19" s="1519">
        <v>44563</v>
      </c>
      <c r="H19" s="1519">
        <v>44925</v>
      </c>
      <c r="I19" s="1581">
        <f t="shared" si="0"/>
        <v>51.714285714285715</v>
      </c>
      <c r="J19" s="1574">
        <v>0.75</v>
      </c>
      <c r="K19" s="1583" t="s">
        <v>5131</v>
      </c>
      <c r="L19" s="1579"/>
      <c r="M19" s="254" t="s">
        <v>5217</v>
      </c>
      <c r="N19" s="233"/>
      <c r="O19" s="267" t="s">
        <v>5131</v>
      </c>
      <c r="P19" s="233"/>
      <c r="Q19" s="233"/>
      <c r="R19" s="233"/>
      <c r="S19" s="233"/>
      <c r="T19" s="233"/>
    </row>
    <row r="20" spans="1:20" ht="36" x14ac:dyDescent="0.25">
      <c r="A20" s="1518"/>
      <c r="B20" s="1518"/>
      <c r="C20" s="1513"/>
      <c r="D20" s="1518"/>
      <c r="E20" s="1516"/>
      <c r="F20" s="1524"/>
      <c r="G20" s="1520"/>
      <c r="H20" s="1520"/>
      <c r="I20" s="1582"/>
      <c r="J20" s="1575"/>
      <c r="K20" s="1584"/>
      <c r="L20" s="1580"/>
      <c r="M20" s="265" t="s">
        <v>5210</v>
      </c>
      <c r="N20" s="233"/>
      <c r="O20" s="267"/>
      <c r="P20" s="268"/>
      <c r="Q20" s="268"/>
      <c r="R20" s="269"/>
      <c r="S20" s="243"/>
      <c r="T20" s="270"/>
    </row>
    <row r="21" spans="1:20" ht="76.5" x14ac:dyDescent="0.25">
      <c r="A21" s="1517" t="s">
        <v>5218</v>
      </c>
      <c r="B21" s="1523" t="s">
        <v>5219</v>
      </c>
      <c r="C21" s="1511" t="s">
        <v>5192</v>
      </c>
      <c r="D21" s="1523" t="s">
        <v>5135</v>
      </c>
      <c r="E21" s="1515" t="s">
        <v>5220</v>
      </c>
      <c r="F21" s="1523" t="s">
        <v>5136</v>
      </c>
      <c r="G21" s="1519">
        <v>43739</v>
      </c>
      <c r="H21" s="1521">
        <v>44925</v>
      </c>
      <c r="I21" s="1572">
        <f t="shared" si="0"/>
        <v>169.42857142857142</v>
      </c>
      <c r="J21" s="1574">
        <v>0.81</v>
      </c>
      <c r="K21" s="1576" t="s">
        <v>5137</v>
      </c>
      <c r="L21" s="1585">
        <f>AVERAGE(J21:J21)</f>
        <v>0.81</v>
      </c>
      <c r="M21" s="271" t="s">
        <v>5221</v>
      </c>
      <c r="N21" s="233"/>
      <c r="O21" s="244" t="s">
        <v>5137</v>
      </c>
      <c r="P21" s="262"/>
      <c r="Q21" s="251"/>
      <c r="R21" s="252"/>
      <c r="S21" s="243"/>
      <c r="T21" s="253"/>
    </row>
    <row r="22" spans="1:20" ht="36" x14ac:dyDescent="0.25">
      <c r="A22" s="1518"/>
      <c r="B22" s="1524"/>
      <c r="C22" s="1513"/>
      <c r="D22" s="1524"/>
      <c r="E22" s="1516"/>
      <c r="F22" s="1524"/>
      <c r="G22" s="1520"/>
      <c r="H22" s="1522"/>
      <c r="I22" s="1573"/>
      <c r="J22" s="1575"/>
      <c r="K22" s="1577"/>
      <c r="L22" s="1587"/>
      <c r="M22" s="265" t="s">
        <v>5210</v>
      </c>
      <c r="N22" s="243"/>
      <c r="O22" s="244"/>
      <c r="P22" s="262"/>
      <c r="Q22" s="251"/>
      <c r="R22" s="252"/>
      <c r="S22" s="243"/>
      <c r="T22" s="253"/>
    </row>
    <row r="23" spans="1:20" ht="127.5" x14ac:dyDescent="0.25">
      <c r="A23" s="232">
        <v>5.4</v>
      </c>
      <c r="B23" s="233" t="s">
        <v>5140</v>
      </c>
      <c r="C23" s="234" t="s">
        <v>5192</v>
      </c>
      <c r="D23" s="233" t="s">
        <v>5141</v>
      </c>
      <c r="E23" s="235" t="s">
        <v>5222</v>
      </c>
      <c r="F23" s="233" t="s">
        <v>5142</v>
      </c>
      <c r="G23" s="236">
        <v>43739</v>
      </c>
      <c r="H23" s="237">
        <v>44226</v>
      </c>
      <c r="I23" s="238">
        <f t="shared" si="0"/>
        <v>69.571428571428569</v>
      </c>
      <c r="J23" s="259">
        <v>1</v>
      </c>
      <c r="K23" s="272" t="s">
        <v>5143</v>
      </c>
      <c r="L23" s="273">
        <f>AVERAGE(J23:J23)</f>
        <v>1</v>
      </c>
      <c r="M23" s="242" t="s">
        <v>5223</v>
      </c>
      <c r="N23" s="243"/>
      <c r="O23" s="256" t="s">
        <v>5143</v>
      </c>
      <c r="P23" s="262"/>
      <c r="Q23" s="251"/>
      <c r="R23" s="252"/>
      <c r="S23" s="243"/>
      <c r="T23" s="253"/>
    </row>
    <row r="24" spans="1:20" ht="38.25" x14ac:dyDescent="0.25">
      <c r="A24" s="1517">
        <v>6</v>
      </c>
      <c r="B24" s="1523" t="s">
        <v>5146</v>
      </c>
      <c r="C24" s="1597" t="s">
        <v>5192</v>
      </c>
      <c r="D24" s="1523" t="s">
        <v>5147</v>
      </c>
      <c r="E24" s="235" t="s">
        <v>5224</v>
      </c>
      <c r="F24" s="233" t="s">
        <v>5148</v>
      </c>
      <c r="G24" s="236">
        <v>43724</v>
      </c>
      <c r="H24" s="237">
        <v>44195</v>
      </c>
      <c r="I24" s="238">
        <f t="shared" si="0"/>
        <v>67.285714285714292</v>
      </c>
      <c r="J24" s="259">
        <v>1</v>
      </c>
      <c r="K24" s="256" t="s">
        <v>5149</v>
      </c>
      <c r="L24" s="1585">
        <f>AVERAGE(J24,J25)</f>
        <v>0.90999999999999992</v>
      </c>
      <c r="M24" s="242" t="s">
        <v>5225</v>
      </c>
      <c r="N24" s="243"/>
      <c r="O24" s="256" t="s">
        <v>5149</v>
      </c>
      <c r="P24" s="262"/>
      <c r="Q24" s="251"/>
      <c r="R24" s="252"/>
      <c r="S24" s="243"/>
      <c r="T24" s="253"/>
    </row>
    <row r="25" spans="1:20" ht="140.25" x14ac:dyDescent="0.25">
      <c r="A25" s="1595"/>
      <c r="B25" s="1596"/>
      <c r="C25" s="1598"/>
      <c r="D25" s="1596"/>
      <c r="E25" s="1515" t="s">
        <v>5226</v>
      </c>
      <c r="F25" s="1523" t="s">
        <v>5151</v>
      </c>
      <c r="G25" s="1525">
        <v>44200</v>
      </c>
      <c r="H25" s="1525">
        <v>44925</v>
      </c>
      <c r="I25" s="1572">
        <f>(H25-G25)/7</f>
        <v>103.57142857142857</v>
      </c>
      <c r="J25" s="1574">
        <v>0.82</v>
      </c>
      <c r="K25" s="1523" t="s">
        <v>5227</v>
      </c>
      <c r="L25" s="1586"/>
      <c r="M25" s="274" t="s">
        <v>5228</v>
      </c>
      <c r="N25" s="233"/>
      <c r="O25" s="232" t="s">
        <v>5227</v>
      </c>
      <c r="P25" s="233"/>
      <c r="Q25" s="246"/>
      <c r="R25" s="247"/>
      <c r="S25" s="233"/>
      <c r="T25" s="248"/>
    </row>
    <row r="26" spans="1:20" ht="36" x14ac:dyDescent="0.25">
      <c r="A26" s="1518"/>
      <c r="B26" s="1524"/>
      <c r="C26" s="1599"/>
      <c r="D26" s="1524"/>
      <c r="E26" s="1516"/>
      <c r="F26" s="1524"/>
      <c r="G26" s="1526"/>
      <c r="H26" s="1526"/>
      <c r="I26" s="1573"/>
      <c r="J26" s="1575"/>
      <c r="K26" s="1524"/>
      <c r="L26" s="1587"/>
      <c r="M26" s="265" t="s">
        <v>5210</v>
      </c>
      <c r="N26" s="243"/>
      <c r="O26" s="275"/>
      <c r="P26" s="268"/>
      <c r="Q26" s="251"/>
      <c r="R26" s="252"/>
      <c r="S26" s="243"/>
      <c r="T26" s="253"/>
    </row>
    <row r="29" spans="1:20" ht="15.75" x14ac:dyDescent="0.25">
      <c r="A29" s="373" t="s">
        <v>5229</v>
      </c>
      <c r="C29" s="449" t="s">
        <v>5230</v>
      </c>
      <c r="D29" s="450"/>
    </row>
    <row r="31" spans="1:20" x14ac:dyDescent="0.25">
      <c r="A31" s="1527" t="s">
        <v>5156</v>
      </c>
      <c r="B31" s="1528"/>
      <c r="C31" s="1529" t="s">
        <v>5157</v>
      </c>
      <c r="D31" s="1530"/>
      <c r="E31" s="1530"/>
      <c r="F31" s="1530"/>
      <c r="G31" s="1530"/>
      <c r="H31" s="1530"/>
      <c r="I31" s="1531"/>
      <c r="J31" s="374" t="s">
        <v>5158</v>
      </c>
      <c r="K31" s="1529" t="s">
        <v>5159</v>
      </c>
      <c r="L31" s="1530"/>
      <c r="M31" s="1530"/>
      <c r="N31" s="1530"/>
      <c r="O31" s="1530"/>
      <c r="P31" s="1530"/>
      <c r="Q31" s="1530"/>
      <c r="R31" s="1530"/>
      <c r="S31" s="1530"/>
      <c r="T31" s="1531"/>
    </row>
    <row r="32" spans="1:20" x14ac:dyDescent="0.2">
      <c r="A32" s="1588" t="s">
        <v>5160</v>
      </c>
      <c r="B32" s="1588"/>
      <c r="C32" s="1529" t="s">
        <v>5161</v>
      </c>
      <c r="D32" s="1530"/>
      <c r="E32" s="1530"/>
      <c r="F32" s="1530"/>
      <c r="G32" s="1530"/>
      <c r="H32" s="1530"/>
      <c r="I32" s="1531"/>
      <c r="J32" s="1529" t="s">
        <v>5162</v>
      </c>
      <c r="K32" s="1531"/>
      <c r="L32" s="1589">
        <v>43676</v>
      </c>
      <c r="M32" s="1590"/>
      <c r="N32" s="1590"/>
      <c r="O32" s="1590"/>
      <c r="P32" s="1590"/>
      <c r="Q32" s="1590"/>
      <c r="R32" s="1590"/>
      <c r="S32" s="1590"/>
      <c r="T32" s="1591"/>
    </row>
    <row r="33" spans="1:20" x14ac:dyDescent="0.2">
      <c r="A33" s="1588" t="s">
        <v>5163</v>
      </c>
      <c r="B33" s="1588"/>
      <c r="C33" s="1533" t="s">
        <v>5164</v>
      </c>
      <c r="D33" s="1534"/>
      <c r="E33" s="1534"/>
      <c r="F33" s="1534"/>
      <c r="G33" s="1534"/>
      <c r="H33" s="1534"/>
      <c r="I33" s="1535"/>
      <c r="J33" s="1533" t="s">
        <v>5165</v>
      </c>
      <c r="K33" s="1535"/>
      <c r="L33" s="1589">
        <v>44925</v>
      </c>
      <c r="M33" s="1590"/>
      <c r="N33" s="1590"/>
      <c r="O33" s="1590"/>
      <c r="P33" s="1590"/>
      <c r="Q33" s="1590"/>
      <c r="R33" s="1590"/>
      <c r="S33" s="1590"/>
      <c r="T33" s="1591"/>
    </row>
    <row r="34" spans="1:20" x14ac:dyDescent="0.2">
      <c r="A34" s="1588" t="s">
        <v>5166</v>
      </c>
      <c r="B34" s="1588"/>
      <c r="C34" s="375" t="s">
        <v>5167</v>
      </c>
      <c r="D34" s="376"/>
      <c r="E34" s="376"/>
      <c r="F34" s="376"/>
      <c r="G34" s="377"/>
      <c r="H34" s="377"/>
      <c r="I34" s="378"/>
      <c r="J34" s="379"/>
      <c r="K34" s="376"/>
      <c r="L34" s="378"/>
      <c r="M34" s="378"/>
      <c r="N34" s="378"/>
      <c r="O34" s="378"/>
      <c r="P34" s="378"/>
      <c r="Q34" s="378"/>
      <c r="R34" s="378"/>
      <c r="S34" s="378"/>
      <c r="T34" s="380"/>
    </row>
    <row r="35" spans="1:20" ht="15.75" thickBot="1" x14ac:dyDescent="0.3">
      <c r="A35" s="1532" t="s">
        <v>5168</v>
      </c>
      <c r="B35" s="1532"/>
      <c r="C35" s="1533" t="s">
        <v>5169</v>
      </c>
      <c r="D35" s="1534"/>
      <c r="E35" s="1534"/>
      <c r="F35" s="1534"/>
      <c r="G35" s="1534"/>
      <c r="H35" s="1534"/>
      <c r="I35" s="1534"/>
      <c r="J35" s="1534"/>
      <c r="K35" s="1534"/>
      <c r="L35" s="1534"/>
      <c r="M35" s="1534"/>
      <c r="N35" s="1534"/>
      <c r="O35" s="1534"/>
      <c r="P35" s="1534"/>
      <c r="Q35" s="1534"/>
      <c r="R35" s="1534"/>
      <c r="S35" s="1534"/>
      <c r="T35" s="1535"/>
    </row>
    <row r="36" spans="1:20" ht="15.75" x14ac:dyDescent="0.25">
      <c r="A36" s="1536"/>
      <c r="B36" s="1537"/>
      <c r="C36" s="1538"/>
      <c r="D36" s="1538"/>
      <c r="E36" s="1538"/>
      <c r="F36" s="1538"/>
      <c r="G36" s="1538"/>
      <c r="H36" s="1538"/>
      <c r="I36" s="1538"/>
      <c r="J36" s="1538"/>
      <c r="K36" s="1538"/>
      <c r="L36" s="1538"/>
      <c r="M36" s="1538"/>
      <c r="N36" s="1538"/>
      <c r="O36" s="1539"/>
      <c r="P36" s="1606" t="s">
        <v>5170</v>
      </c>
      <c r="Q36" s="1539"/>
      <c r="R36" s="1607" t="s">
        <v>5171</v>
      </c>
      <c r="S36" s="1608"/>
      <c r="T36" s="1609"/>
    </row>
    <row r="37" spans="1:20" x14ac:dyDescent="0.25">
      <c r="A37" s="1629" t="s">
        <v>5172</v>
      </c>
      <c r="B37" s="1629" t="s">
        <v>4776</v>
      </c>
      <c r="C37" s="1629" t="s">
        <v>5173</v>
      </c>
      <c r="D37" s="1629" t="s">
        <v>5174</v>
      </c>
      <c r="E37" s="1629" t="s">
        <v>5175</v>
      </c>
      <c r="F37" s="1629" t="s">
        <v>5176</v>
      </c>
      <c r="G37" s="1633" t="s">
        <v>5177</v>
      </c>
      <c r="H37" s="1633"/>
      <c r="I37" s="1627" t="s">
        <v>5178</v>
      </c>
      <c r="J37" s="1634" t="s">
        <v>5179</v>
      </c>
      <c r="K37" s="1635" t="s">
        <v>5180</v>
      </c>
      <c r="L37" s="1627" t="s">
        <v>5181</v>
      </c>
      <c r="M37" s="1627" t="s">
        <v>5182</v>
      </c>
      <c r="N37" s="1629" t="s">
        <v>5183</v>
      </c>
      <c r="O37" s="1631" t="s">
        <v>5184</v>
      </c>
      <c r="P37" s="1618" t="s">
        <v>5185</v>
      </c>
      <c r="Q37" s="1610" t="s">
        <v>5186</v>
      </c>
      <c r="R37" s="1612" t="s">
        <v>5187</v>
      </c>
      <c r="S37" s="1614" t="s">
        <v>5188</v>
      </c>
      <c r="T37" s="1616" t="s">
        <v>5189</v>
      </c>
    </row>
    <row r="38" spans="1:20" ht="15.75" thickBot="1" x14ac:dyDescent="0.3">
      <c r="A38" s="1629"/>
      <c r="B38" s="1629"/>
      <c r="C38" s="1629"/>
      <c r="D38" s="1629"/>
      <c r="E38" s="1629"/>
      <c r="F38" s="1629"/>
      <c r="G38" s="381" t="s">
        <v>5190</v>
      </c>
      <c r="H38" s="382" t="s">
        <v>5191</v>
      </c>
      <c r="I38" s="1627"/>
      <c r="J38" s="1634"/>
      <c r="K38" s="1635"/>
      <c r="L38" s="1628"/>
      <c r="M38" s="1628"/>
      <c r="N38" s="1630"/>
      <c r="O38" s="1632"/>
      <c r="P38" s="1619"/>
      <c r="Q38" s="1611"/>
      <c r="R38" s="1613"/>
      <c r="S38" s="1615"/>
      <c r="T38" s="1617"/>
    </row>
    <row r="39" spans="1:20" ht="102" x14ac:dyDescent="0.25">
      <c r="A39" s="383">
        <v>2.1</v>
      </c>
      <c r="B39" s="384" t="s">
        <v>5095</v>
      </c>
      <c r="C39" s="385" t="s">
        <v>5192</v>
      </c>
      <c r="D39" s="384" t="s">
        <v>5096</v>
      </c>
      <c r="E39" s="383" t="s">
        <v>5193</v>
      </c>
      <c r="F39" s="384" t="s">
        <v>5097</v>
      </c>
      <c r="G39" s="386">
        <v>43745</v>
      </c>
      <c r="H39" s="386">
        <v>44195</v>
      </c>
      <c r="I39" s="387">
        <f t="shared" ref="I39:I75" si="1">(H39-G39)/7</f>
        <v>64.285714285714292</v>
      </c>
      <c r="J39" s="388">
        <v>1</v>
      </c>
      <c r="K39" s="389" t="s">
        <v>5098</v>
      </c>
      <c r="L39" s="390">
        <f>AVERAGE(J39:J39)</f>
        <v>1</v>
      </c>
      <c r="M39" s="384" t="s">
        <v>5231</v>
      </c>
      <c r="N39" s="391"/>
      <c r="O39" s="392" t="s">
        <v>5098</v>
      </c>
      <c r="P39" s="393"/>
      <c r="Q39" s="394"/>
      <c r="R39" s="395"/>
      <c r="S39" s="242"/>
      <c r="T39" s="396"/>
    </row>
    <row r="40" spans="1:20" ht="127.5" x14ac:dyDescent="0.25">
      <c r="A40" s="383">
        <v>2.2000000000000002</v>
      </c>
      <c r="B40" s="384" t="s">
        <v>5101</v>
      </c>
      <c r="C40" s="385" t="s">
        <v>5192</v>
      </c>
      <c r="D40" s="384" t="s">
        <v>5102</v>
      </c>
      <c r="E40" s="383" t="s">
        <v>5195</v>
      </c>
      <c r="F40" s="384" t="s">
        <v>5103</v>
      </c>
      <c r="G40" s="386">
        <v>43720</v>
      </c>
      <c r="H40" s="386">
        <v>44195</v>
      </c>
      <c r="I40" s="387">
        <f t="shared" si="1"/>
        <v>67.857142857142861</v>
      </c>
      <c r="J40" s="388">
        <v>1</v>
      </c>
      <c r="K40" s="389" t="s">
        <v>5104</v>
      </c>
      <c r="L40" s="397">
        <v>1</v>
      </c>
      <c r="M40" s="384" t="s">
        <v>5232</v>
      </c>
      <c r="N40" s="391"/>
      <c r="O40" s="392" t="s">
        <v>5104</v>
      </c>
      <c r="P40" s="398"/>
      <c r="Q40" s="399"/>
      <c r="R40" s="400"/>
      <c r="S40" s="260"/>
      <c r="T40" s="401"/>
    </row>
    <row r="41" spans="1:20" ht="114.75" x14ac:dyDescent="0.25">
      <c r="A41" s="383">
        <v>2.2999999999999998</v>
      </c>
      <c r="B41" s="402" t="s">
        <v>5107</v>
      </c>
      <c r="C41" s="385" t="s">
        <v>5192</v>
      </c>
      <c r="D41" s="402" t="s">
        <v>5197</v>
      </c>
      <c r="E41" s="383" t="s">
        <v>5198</v>
      </c>
      <c r="F41" s="384" t="s">
        <v>5109</v>
      </c>
      <c r="G41" s="386">
        <v>43676</v>
      </c>
      <c r="H41" s="386">
        <v>44195</v>
      </c>
      <c r="I41" s="387">
        <f t="shared" si="1"/>
        <v>74.142857142857139</v>
      </c>
      <c r="J41" s="388">
        <v>1</v>
      </c>
      <c r="K41" s="389" t="s">
        <v>5098</v>
      </c>
      <c r="L41" s="397">
        <f>AVERAGE(J41:J41)</f>
        <v>1</v>
      </c>
      <c r="M41" s="403" t="s">
        <v>5233</v>
      </c>
      <c r="N41" s="391"/>
      <c r="O41" s="404" t="s">
        <v>5098</v>
      </c>
      <c r="P41" s="405"/>
      <c r="Q41" s="399"/>
      <c r="R41" s="400"/>
      <c r="S41" s="260"/>
      <c r="T41" s="401"/>
    </row>
    <row r="42" spans="1:20" ht="140.25" x14ac:dyDescent="0.25">
      <c r="A42" s="1620">
        <v>2.5</v>
      </c>
      <c r="B42" s="1621" t="s">
        <v>5112</v>
      </c>
      <c r="C42" s="385" t="s">
        <v>5192</v>
      </c>
      <c r="D42" s="384" t="s">
        <v>5113</v>
      </c>
      <c r="E42" s="383" t="s">
        <v>5200</v>
      </c>
      <c r="F42" s="384" t="s">
        <v>5201</v>
      </c>
      <c r="G42" s="386">
        <v>43720</v>
      </c>
      <c r="H42" s="406">
        <v>44499</v>
      </c>
      <c r="I42" s="387">
        <f t="shared" si="1"/>
        <v>111.28571428571429</v>
      </c>
      <c r="J42" s="388">
        <v>1</v>
      </c>
      <c r="K42" s="392" t="s">
        <v>227</v>
      </c>
      <c r="L42" s="1622">
        <f>AVERAGE(AVERAGE(J43:J44),J42)</f>
        <v>1</v>
      </c>
      <c r="M42" s="391" t="s">
        <v>5234</v>
      </c>
      <c r="N42" s="391"/>
      <c r="O42" s="407" t="s">
        <v>258</v>
      </c>
      <c r="P42" s="408"/>
      <c r="Q42" s="399"/>
      <c r="R42" s="400"/>
      <c r="S42" s="260"/>
      <c r="T42" s="401"/>
    </row>
    <row r="43" spans="1:20" ht="51" x14ac:dyDescent="0.25">
      <c r="A43" s="1620"/>
      <c r="B43" s="1621"/>
      <c r="C43" s="1625" t="s">
        <v>5203</v>
      </c>
      <c r="D43" s="1621" t="s">
        <v>5116</v>
      </c>
      <c r="E43" s="383" t="s">
        <v>5204</v>
      </c>
      <c r="F43" s="384" t="s">
        <v>5205</v>
      </c>
      <c r="G43" s="386">
        <v>43740</v>
      </c>
      <c r="H43" s="386">
        <v>44012</v>
      </c>
      <c r="I43" s="387">
        <f t="shared" si="1"/>
        <v>38.857142857142854</v>
      </c>
      <c r="J43" s="388">
        <v>1</v>
      </c>
      <c r="K43" s="392" t="s">
        <v>5118</v>
      </c>
      <c r="L43" s="1623"/>
      <c r="M43" s="260" t="s">
        <v>5235</v>
      </c>
      <c r="N43" s="391"/>
      <c r="O43" s="409" t="s">
        <v>5118</v>
      </c>
      <c r="P43" s="408"/>
      <c r="Q43" s="399"/>
      <c r="R43" s="400"/>
      <c r="S43" s="260"/>
      <c r="T43" s="401"/>
    </row>
    <row r="44" spans="1:20" ht="229.5" x14ac:dyDescent="0.25">
      <c r="A44" s="1620"/>
      <c r="B44" s="1621"/>
      <c r="C44" s="1626"/>
      <c r="D44" s="1621"/>
      <c r="E44" s="383" t="s">
        <v>5207</v>
      </c>
      <c r="F44" s="384" t="s">
        <v>5208</v>
      </c>
      <c r="G44" s="386">
        <v>43740</v>
      </c>
      <c r="H44" s="386">
        <v>44925</v>
      </c>
      <c r="I44" s="387">
        <f t="shared" si="1"/>
        <v>169.28571428571428</v>
      </c>
      <c r="J44" s="410">
        <v>1</v>
      </c>
      <c r="K44" s="392" t="s">
        <v>5121</v>
      </c>
      <c r="L44" s="1624"/>
      <c r="M44" s="391" t="s">
        <v>5236</v>
      </c>
      <c r="N44" s="391"/>
      <c r="O44" s="409" t="s">
        <v>5121</v>
      </c>
      <c r="P44" s="408"/>
      <c r="Q44" s="399"/>
      <c r="R44" s="400"/>
      <c r="S44" s="260"/>
      <c r="T44" s="401"/>
    </row>
    <row r="45" spans="1:20" ht="38.25" x14ac:dyDescent="0.25">
      <c r="A45" s="1620">
        <v>5.0999999999999996</v>
      </c>
      <c r="B45" s="1621" t="s">
        <v>5123</v>
      </c>
      <c r="C45" s="1625" t="s">
        <v>5192</v>
      </c>
      <c r="D45" s="1621" t="s">
        <v>5124</v>
      </c>
      <c r="E45" s="383" t="s">
        <v>5211</v>
      </c>
      <c r="F45" s="384" t="s">
        <v>5212</v>
      </c>
      <c r="G45" s="386">
        <v>43760</v>
      </c>
      <c r="H45" s="386">
        <v>44377</v>
      </c>
      <c r="I45" s="387">
        <f t="shared" si="1"/>
        <v>88.142857142857139</v>
      </c>
      <c r="J45" s="388">
        <v>1</v>
      </c>
      <c r="K45" s="404" t="s">
        <v>5126</v>
      </c>
      <c r="L45" s="1638">
        <f>AVERAGE(J45:J47)</f>
        <v>1</v>
      </c>
      <c r="M45" s="391" t="s">
        <v>5213</v>
      </c>
      <c r="N45" s="384"/>
      <c r="O45" s="404" t="s">
        <v>5126</v>
      </c>
      <c r="P45" s="398"/>
      <c r="Q45" s="242"/>
      <c r="R45" s="242"/>
      <c r="S45" s="242"/>
      <c r="T45" s="242"/>
    </row>
    <row r="46" spans="1:20" ht="63.75" x14ac:dyDescent="0.25">
      <c r="A46" s="1620"/>
      <c r="B46" s="1621"/>
      <c r="C46" s="1639"/>
      <c r="D46" s="1621"/>
      <c r="E46" s="383" t="s">
        <v>5214</v>
      </c>
      <c r="F46" s="384" t="s">
        <v>5128</v>
      </c>
      <c r="G46" s="386">
        <v>44377</v>
      </c>
      <c r="H46" s="386">
        <v>44560</v>
      </c>
      <c r="I46" s="387">
        <f t="shared" si="1"/>
        <v>26.142857142857142</v>
      </c>
      <c r="J46" s="388">
        <v>1</v>
      </c>
      <c r="K46" s="392" t="s">
        <v>168</v>
      </c>
      <c r="L46" s="1638"/>
      <c r="M46" s="391" t="s">
        <v>5237</v>
      </c>
      <c r="N46" s="384"/>
      <c r="O46" s="392" t="s">
        <v>168</v>
      </c>
      <c r="P46" s="242"/>
      <c r="Q46" s="242"/>
      <c r="R46" s="242"/>
      <c r="S46" s="242"/>
      <c r="T46" s="242"/>
    </row>
    <row r="47" spans="1:20" ht="165.75" x14ac:dyDescent="0.25">
      <c r="A47" s="1620"/>
      <c r="B47" s="1621"/>
      <c r="C47" s="1626"/>
      <c r="D47" s="1621"/>
      <c r="E47" s="383" t="s">
        <v>5216</v>
      </c>
      <c r="F47" s="384" t="s">
        <v>5130</v>
      </c>
      <c r="G47" s="386">
        <v>44563</v>
      </c>
      <c r="H47" s="386">
        <v>44925</v>
      </c>
      <c r="I47" s="387">
        <f t="shared" si="1"/>
        <v>51.714285714285715</v>
      </c>
      <c r="J47" s="410">
        <v>1</v>
      </c>
      <c r="K47" s="392" t="s">
        <v>5131</v>
      </c>
      <c r="L47" s="1638"/>
      <c r="M47" s="384" t="s">
        <v>5238</v>
      </c>
      <c r="N47" s="384"/>
      <c r="O47" s="392" t="s">
        <v>5131</v>
      </c>
      <c r="P47" s="242"/>
      <c r="Q47" s="242"/>
      <c r="R47" s="242"/>
      <c r="S47" s="242"/>
      <c r="T47" s="242"/>
    </row>
    <row r="48" spans="1:20" ht="280.5" x14ac:dyDescent="0.25">
      <c r="A48" s="383" t="s">
        <v>5218</v>
      </c>
      <c r="B48" s="384" t="s">
        <v>5239</v>
      </c>
      <c r="C48" s="385" t="s">
        <v>5192</v>
      </c>
      <c r="D48" s="384" t="s">
        <v>5135</v>
      </c>
      <c r="E48" s="383" t="s">
        <v>5220</v>
      </c>
      <c r="F48" s="384" t="s">
        <v>5136</v>
      </c>
      <c r="G48" s="386">
        <v>43739</v>
      </c>
      <c r="H48" s="386">
        <v>44925</v>
      </c>
      <c r="I48" s="387">
        <f t="shared" si="1"/>
        <v>169.42857142857142</v>
      </c>
      <c r="J48" s="410">
        <v>1</v>
      </c>
      <c r="K48" s="392" t="s">
        <v>5137</v>
      </c>
      <c r="L48" s="411">
        <f>AVERAGE(J48:J48)</f>
        <v>1</v>
      </c>
      <c r="M48" s="391" t="s">
        <v>5240</v>
      </c>
      <c r="N48" s="384"/>
      <c r="O48" s="392" t="s">
        <v>5137</v>
      </c>
      <c r="P48" s="408"/>
      <c r="Q48" s="399"/>
      <c r="R48" s="400"/>
      <c r="S48" s="260"/>
      <c r="T48" s="401"/>
    </row>
    <row r="49" spans="1:20" ht="127.5" x14ac:dyDescent="0.25">
      <c r="A49" s="383">
        <v>5.4</v>
      </c>
      <c r="B49" s="384" t="s">
        <v>5140</v>
      </c>
      <c r="C49" s="385" t="s">
        <v>5192</v>
      </c>
      <c r="D49" s="384" t="s">
        <v>5141</v>
      </c>
      <c r="E49" s="383" t="s">
        <v>5222</v>
      </c>
      <c r="F49" s="384" t="s">
        <v>5142</v>
      </c>
      <c r="G49" s="386">
        <v>43739</v>
      </c>
      <c r="H49" s="386">
        <v>44226</v>
      </c>
      <c r="I49" s="387">
        <f t="shared" si="1"/>
        <v>69.571428571428569</v>
      </c>
      <c r="J49" s="388">
        <v>1</v>
      </c>
      <c r="K49" s="412" t="s">
        <v>5143</v>
      </c>
      <c r="L49" s="413">
        <f>AVERAGE(J49:J49)</f>
        <v>1</v>
      </c>
      <c r="M49" s="384" t="s">
        <v>5241</v>
      </c>
      <c r="N49" s="391"/>
      <c r="O49" s="404" t="s">
        <v>5143</v>
      </c>
      <c r="P49" s="408"/>
      <c r="Q49" s="399"/>
      <c r="R49" s="400"/>
      <c r="S49" s="260"/>
      <c r="T49" s="401"/>
    </row>
    <row r="50" spans="1:20" ht="89.25" x14ac:dyDescent="0.25">
      <c r="A50" s="1620">
        <v>6</v>
      </c>
      <c r="B50" s="1621" t="s">
        <v>5146</v>
      </c>
      <c r="C50" s="1636" t="s">
        <v>5192</v>
      </c>
      <c r="D50" s="1621" t="s">
        <v>5147</v>
      </c>
      <c r="E50" s="383" t="s">
        <v>5224</v>
      </c>
      <c r="F50" s="384" t="s">
        <v>5148</v>
      </c>
      <c r="G50" s="386">
        <v>43724</v>
      </c>
      <c r="H50" s="386">
        <v>44195</v>
      </c>
      <c r="I50" s="387">
        <f t="shared" si="1"/>
        <v>67.285714285714292</v>
      </c>
      <c r="J50" s="410">
        <v>1</v>
      </c>
      <c r="K50" s="404" t="s">
        <v>5149</v>
      </c>
      <c r="L50" s="1624">
        <f>AVERAGE(J50,J51)</f>
        <v>1</v>
      </c>
      <c r="M50" s="384" t="s">
        <v>5242</v>
      </c>
      <c r="N50" s="391"/>
      <c r="O50" s="404" t="s">
        <v>5149</v>
      </c>
      <c r="P50" s="408"/>
      <c r="Q50" s="399"/>
      <c r="R50" s="400"/>
      <c r="S50" s="260"/>
      <c r="T50" s="401"/>
    </row>
    <row r="51" spans="1:20" ht="331.5" x14ac:dyDescent="0.25">
      <c r="A51" s="1620"/>
      <c r="B51" s="1621"/>
      <c r="C51" s="1637"/>
      <c r="D51" s="1621"/>
      <c r="E51" s="383" t="s">
        <v>5226</v>
      </c>
      <c r="F51" s="384" t="s">
        <v>5151</v>
      </c>
      <c r="G51" s="414">
        <v>44200</v>
      </c>
      <c r="H51" s="414">
        <v>44925</v>
      </c>
      <c r="I51" s="387">
        <f>(H51-G51)/7</f>
        <v>103.57142857142857</v>
      </c>
      <c r="J51" s="410">
        <v>1</v>
      </c>
      <c r="K51" s="383" t="s">
        <v>5227</v>
      </c>
      <c r="L51" s="1638"/>
      <c r="M51" s="415" t="s">
        <v>5243</v>
      </c>
      <c r="N51" s="384"/>
      <c r="O51" s="383" t="s">
        <v>5227</v>
      </c>
      <c r="P51" s="242"/>
      <c r="Q51" s="394"/>
      <c r="R51" s="395"/>
      <c r="S51" s="242"/>
      <c r="T51" s="396"/>
    </row>
    <row r="52" spans="1:20" x14ac:dyDescent="0.25">
      <c r="A52" s="1652"/>
      <c r="B52" s="1643"/>
      <c r="C52" s="1646" t="s">
        <v>5244</v>
      </c>
      <c r="D52" s="1643"/>
      <c r="E52" s="416" t="s">
        <v>5245</v>
      </c>
      <c r="F52" s="417"/>
      <c r="G52" s="418"/>
      <c r="H52" s="418"/>
      <c r="I52" s="419">
        <f t="shared" si="1"/>
        <v>0</v>
      </c>
      <c r="J52" s="420">
        <v>0</v>
      </c>
      <c r="K52" s="421"/>
      <c r="L52" s="1649">
        <f>AVERAGE(J52:J54)</f>
        <v>0</v>
      </c>
      <c r="M52" s="422"/>
      <c r="N52" s="417"/>
      <c r="O52" s="423"/>
      <c r="P52" s="424"/>
      <c r="Q52" s="425"/>
      <c r="R52" s="426"/>
      <c r="S52" s="422"/>
      <c r="T52" s="427"/>
    </row>
    <row r="53" spans="1:20" x14ac:dyDescent="0.25">
      <c r="A53" s="1653"/>
      <c r="B53" s="1644"/>
      <c r="C53" s="1647"/>
      <c r="D53" s="1644"/>
      <c r="E53" s="428" t="s">
        <v>5246</v>
      </c>
      <c r="F53" s="429"/>
      <c r="G53" s="430"/>
      <c r="H53" s="430"/>
      <c r="I53" s="419">
        <f t="shared" si="1"/>
        <v>0</v>
      </c>
      <c r="J53" s="420">
        <v>0</v>
      </c>
      <c r="K53" s="431"/>
      <c r="L53" s="1650"/>
      <c r="M53" s="432"/>
      <c r="N53" s="429"/>
      <c r="O53" s="433"/>
      <c r="P53" s="434"/>
      <c r="Q53" s="435"/>
      <c r="R53" s="436"/>
      <c r="S53" s="432"/>
      <c r="T53" s="437"/>
    </row>
    <row r="54" spans="1:20" x14ac:dyDescent="0.25">
      <c r="A54" s="1654"/>
      <c r="B54" s="1645"/>
      <c r="C54" s="1648"/>
      <c r="D54" s="1645"/>
      <c r="E54" s="428" t="s">
        <v>5247</v>
      </c>
      <c r="F54" s="429"/>
      <c r="G54" s="430"/>
      <c r="H54" s="430"/>
      <c r="I54" s="419">
        <f t="shared" si="1"/>
        <v>0</v>
      </c>
      <c r="J54" s="420">
        <v>0</v>
      </c>
      <c r="K54" s="431"/>
      <c r="L54" s="1651"/>
      <c r="M54" s="432"/>
      <c r="N54" s="429"/>
      <c r="O54" s="433"/>
      <c r="P54" s="434"/>
      <c r="Q54" s="435"/>
      <c r="R54" s="436"/>
      <c r="S54" s="432"/>
      <c r="T54" s="437"/>
    </row>
    <row r="55" spans="1:20" x14ac:dyDescent="0.25">
      <c r="A55" s="1640"/>
      <c r="B55" s="1643"/>
      <c r="C55" s="1646" t="s">
        <v>5248</v>
      </c>
      <c r="D55" s="1643"/>
      <c r="E55" s="416" t="s">
        <v>5245</v>
      </c>
      <c r="F55" s="417"/>
      <c r="G55" s="418"/>
      <c r="H55" s="418"/>
      <c r="I55" s="419">
        <f t="shared" si="1"/>
        <v>0</v>
      </c>
      <c r="J55" s="420">
        <v>0</v>
      </c>
      <c r="K55" s="421"/>
      <c r="L55" s="1649">
        <f>AVERAGE(J55:J57)</f>
        <v>0</v>
      </c>
      <c r="M55" s="422"/>
      <c r="N55" s="417"/>
      <c r="O55" s="423"/>
      <c r="P55" s="424"/>
      <c r="Q55" s="425"/>
      <c r="R55" s="426"/>
      <c r="S55" s="422"/>
      <c r="T55" s="427"/>
    </row>
    <row r="56" spans="1:20" x14ac:dyDescent="0.25">
      <c r="A56" s="1641"/>
      <c r="B56" s="1644"/>
      <c r="C56" s="1647"/>
      <c r="D56" s="1644"/>
      <c r="E56" s="428" t="s">
        <v>5246</v>
      </c>
      <c r="F56" s="429"/>
      <c r="G56" s="430"/>
      <c r="H56" s="430"/>
      <c r="I56" s="419">
        <f t="shared" si="1"/>
        <v>0</v>
      </c>
      <c r="J56" s="420">
        <v>0</v>
      </c>
      <c r="K56" s="431"/>
      <c r="L56" s="1650"/>
      <c r="M56" s="432"/>
      <c r="N56" s="429"/>
      <c r="O56" s="433"/>
      <c r="P56" s="434"/>
      <c r="Q56" s="435"/>
      <c r="R56" s="436"/>
      <c r="S56" s="432"/>
      <c r="T56" s="437"/>
    </row>
    <row r="57" spans="1:20" x14ac:dyDescent="0.25">
      <c r="A57" s="1642"/>
      <c r="B57" s="1645"/>
      <c r="C57" s="1648"/>
      <c r="D57" s="1645"/>
      <c r="E57" s="428" t="s">
        <v>5247</v>
      </c>
      <c r="F57" s="429"/>
      <c r="G57" s="430"/>
      <c r="H57" s="430"/>
      <c r="I57" s="419">
        <f t="shared" si="1"/>
        <v>0</v>
      </c>
      <c r="J57" s="420">
        <v>0</v>
      </c>
      <c r="K57" s="431"/>
      <c r="L57" s="1651"/>
      <c r="M57" s="432"/>
      <c r="N57" s="429"/>
      <c r="O57" s="433"/>
      <c r="P57" s="434"/>
      <c r="Q57" s="435"/>
      <c r="R57" s="436"/>
      <c r="S57" s="432"/>
      <c r="T57" s="437"/>
    </row>
    <row r="58" spans="1:20" x14ac:dyDescent="0.25">
      <c r="A58" s="1640"/>
      <c r="B58" s="1643"/>
      <c r="C58" s="1646" t="s">
        <v>5249</v>
      </c>
      <c r="D58" s="1643"/>
      <c r="E58" s="416" t="s">
        <v>5245</v>
      </c>
      <c r="F58" s="417"/>
      <c r="G58" s="418"/>
      <c r="H58" s="418"/>
      <c r="I58" s="419">
        <f t="shared" si="1"/>
        <v>0</v>
      </c>
      <c r="J58" s="420">
        <v>0</v>
      </c>
      <c r="K58" s="421"/>
      <c r="L58" s="1649">
        <f>AVERAGE(J58:J60)</f>
        <v>0</v>
      </c>
      <c r="M58" s="422"/>
      <c r="N58" s="417"/>
      <c r="O58" s="423"/>
      <c r="P58" s="424"/>
      <c r="Q58" s="425"/>
      <c r="R58" s="426"/>
      <c r="S58" s="422"/>
      <c r="T58" s="427"/>
    </row>
    <row r="59" spans="1:20" x14ac:dyDescent="0.25">
      <c r="A59" s="1641"/>
      <c r="B59" s="1644"/>
      <c r="C59" s="1647"/>
      <c r="D59" s="1644"/>
      <c r="E59" s="428" t="s">
        <v>5246</v>
      </c>
      <c r="F59" s="429"/>
      <c r="G59" s="430"/>
      <c r="H59" s="430"/>
      <c r="I59" s="419">
        <f t="shared" si="1"/>
        <v>0</v>
      </c>
      <c r="J59" s="420">
        <v>0</v>
      </c>
      <c r="K59" s="431"/>
      <c r="L59" s="1650"/>
      <c r="M59" s="432"/>
      <c r="N59" s="429"/>
      <c r="O59" s="433"/>
      <c r="P59" s="434"/>
      <c r="Q59" s="435"/>
      <c r="R59" s="436"/>
      <c r="S59" s="432"/>
      <c r="T59" s="437"/>
    </row>
    <row r="60" spans="1:20" x14ac:dyDescent="0.25">
      <c r="A60" s="1642"/>
      <c r="B60" s="1645"/>
      <c r="C60" s="1648"/>
      <c r="D60" s="1645"/>
      <c r="E60" s="428" t="s">
        <v>5247</v>
      </c>
      <c r="F60" s="429"/>
      <c r="G60" s="430"/>
      <c r="H60" s="430"/>
      <c r="I60" s="419">
        <f t="shared" si="1"/>
        <v>0</v>
      </c>
      <c r="J60" s="420">
        <v>0</v>
      </c>
      <c r="K60" s="431"/>
      <c r="L60" s="1651"/>
      <c r="M60" s="432"/>
      <c r="N60" s="429"/>
      <c r="O60" s="433"/>
      <c r="P60" s="434"/>
      <c r="Q60" s="435"/>
      <c r="R60" s="436"/>
      <c r="S60" s="432"/>
      <c r="T60" s="437"/>
    </row>
    <row r="61" spans="1:20" x14ac:dyDescent="0.25">
      <c r="A61" s="1640"/>
      <c r="B61" s="1643"/>
      <c r="C61" s="1646" t="s">
        <v>5250</v>
      </c>
      <c r="D61" s="1643"/>
      <c r="E61" s="416" t="s">
        <v>5245</v>
      </c>
      <c r="F61" s="417"/>
      <c r="G61" s="418"/>
      <c r="H61" s="418"/>
      <c r="I61" s="419">
        <f t="shared" si="1"/>
        <v>0</v>
      </c>
      <c r="J61" s="420">
        <v>0</v>
      </c>
      <c r="K61" s="421"/>
      <c r="L61" s="1649">
        <f>AVERAGE(J61:J63)</f>
        <v>0</v>
      </c>
      <c r="M61" s="422"/>
      <c r="N61" s="417"/>
      <c r="O61" s="423"/>
      <c r="P61" s="424"/>
      <c r="Q61" s="425"/>
      <c r="R61" s="426"/>
      <c r="S61" s="422"/>
      <c r="T61" s="427"/>
    </row>
    <row r="62" spans="1:20" x14ac:dyDescent="0.25">
      <c r="A62" s="1641"/>
      <c r="B62" s="1644"/>
      <c r="C62" s="1647"/>
      <c r="D62" s="1644"/>
      <c r="E62" s="428" t="s">
        <v>5246</v>
      </c>
      <c r="F62" s="429"/>
      <c r="G62" s="430"/>
      <c r="H62" s="430"/>
      <c r="I62" s="419">
        <f t="shared" si="1"/>
        <v>0</v>
      </c>
      <c r="J62" s="420">
        <v>0</v>
      </c>
      <c r="K62" s="431"/>
      <c r="L62" s="1650"/>
      <c r="M62" s="432"/>
      <c r="N62" s="429"/>
      <c r="O62" s="433"/>
      <c r="P62" s="434"/>
      <c r="Q62" s="435"/>
      <c r="R62" s="436"/>
      <c r="S62" s="432"/>
      <c r="T62" s="437"/>
    </row>
    <row r="63" spans="1:20" x14ac:dyDescent="0.25">
      <c r="A63" s="1642"/>
      <c r="B63" s="1645"/>
      <c r="C63" s="1648"/>
      <c r="D63" s="1645"/>
      <c r="E63" s="428" t="s">
        <v>5247</v>
      </c>
      <c r="F63" s="429"/>
      <c r="G63" s="430"/>
      <c r="H63" s="430"/>
      <c r="I63" s="419">
        <f t="shared" si="1"/>
        <v>0</v>
      </c>
      <c r="J63" s="420">
        <v>0</v>
      </c>
      <c r="K63" s="431"/>
      <c r="L63" s="1651"/>
      <c r="M63" s="432"/>
      <c r="N63" s="429"/>
      <c r="O63" s="433"/>
      <c r="P63" s="434"/>
      <c r="Q63" s="435"/>
      <c r="R63" s="436"/>
      <c r="S63" s="432"/>
      <c r="T63" s="437"/>
    </row>
    <row r="64" spans="1:20" x14ac:dyDescent="0.25">
      <c r="A64" s="1640"/>
      <c r="B64" s="1643"/>
      <c r="C64" s="1646" t="s">
        <v>5251</v>
      </c>
      <c r="D64" s="1643"/>
      <c r="E64" s="416" t="s">
        <v>5245</v>
      </c>
      <c r="F64" s="417"/>
      <c r="G64" s="418"/>
      <c r="H64" s="418"/>
      <c r="I64" s="419">
        <f t="shared" si="1"/>
        <v>0</v>
      </c>
      <c r="J64" s="420">
        <v>0</v>
      </c>
      <c r="K64" s="421"/>
      <c r="L64" s="1649">
        <f>AVERAGE(J64:J66)</f>
        <v>0</v>
      </c>
      <c r="M64" s="422"/>
      <c r="N64" s="417"/>
      <c r="O64" s="423"/>
      <c r="P64" s="424"/>
      <c r="Q64" s="425"/>
      <c r="R64" s="426"/>
      <c r="S64" s="422"/>
      <c r="T64" s="427"/>
    </row>
    <row r="65" spans="1:20" x14ac:dyDescent="0.25">
      <c r="A65" s="1641"/>
      <c r="B65" s="1644"/>
      <c r="C65" s="1647"/>
      <c r="D65" s="1644"/>
      <c r="E65" s="428" t="s">
        <v>5246</v>
      </c>
      <c r="F65" s="429"/>
      <c r="G65" s="430"/>
      <c r="H65" s="430"/>
      <c r="I65" s="419">
        <f t="shared" si="1"/>
        <v>0</v>
      </c>
      <c r="J65" s="420">
        <v>0</v>
      </c>
      <c r="K65" s="431"/>
      <c r="L65" s="1650"/>
      <c r="M65" s="432"/>
      <c r="N65" s="429"/>
      <c r="O65" s="433"/>
      <c r="P65" s="434"/>
      <c r="Q65" s="435"/>
      <c r="R65" s="436"/>
      <c r="S65" s="432"/>
      <c r="T65" s="437"/>
    </row>
    <row r="66" spans="1:20" x14ac:dyDescent="0.25">
      <c r="A66" s="1642"/>
      <c r="B66" s="1645"/>
      <c r="C66" s="1648"/>
      <c r="D66" s="1645"/>
      <c r="E66" s="428" t="s">
        <v>5247</v>
      </c>
      <c r="F66" s="429"/>
      <c r="G66" s="430"/>
      <c r="H66" s="430"/>
      <c r="I66" s="419">
        <f t="shared" si="1"/>
        <v>0</v>
      </c>
      <c r="J66" s="420">
        <v>0</v>
      </c>
      <c r="K66" s="431"/>
      <c r="L66" s="1651"/>
      <c r="M66" s="432"/>
      <c r="N66" s="429"/>
      <c r="O66" s="433"/>
      <c r="P66" s="434"/>
      <c r="Q66" s="435"/>
      <c r="R66" s="436"/>
      <c r="S66" s="432"/>
      <c r="T66" s="437"/>
    </row>
    <row r="67" spans="1:20" x14ac:dyDescent="0.25">
      <c r="A67" s="1642"/>
      <c r="B67" s="1645"/>
      <c r="C67" s="1648" t="s">
        <v>5252</v>
      </c>
      <c r="D67" s="1645"/>
      <c r="E67" s="416" t="s">
        <v>5245</v>
      </c>
      <c r="F67" s="417"/>
      <c r="G67" s="418"/>
      <c r="H67" s="418"/>
      <c r="I67" s="419">
        <f t="shared" si="1"/>
        <v>0</v>
      </c>
      <c r="J67" s="420">
        <v>0</v>
      </c>
      <c r="K67" s="421"/>
      <c r="L67" s="1649">
        <f>AVERAGE(J67:J69)</f>
        <v>0</v>
      </c>
      <c r="M67" s="422"/>
      <c r="N67" s="417"/>
      <c r="O67" s="423"/>
      <c r="P67" s="424"/>
      <c r="Q67" s="425"/>
      <c r="R67" s="426"/>
      <c r="S67" s="422"/>
      <c r="T67" s="427"/>
    </row>
    <row r="68" spans="1:20" x14ac:dyDescent="0.25">
      <c r="A68" s="1655"/>
      <c r="B68" s="1656"/>
      <c r="C68" s="1657"/>
      <c r="D68" s="1656"/>
      <c r="E68" s="428" t="s">
        <v>5246</v>
      </c>
      <c r="F68" s="429"/>
      <c r="G68" s="430"/>
      <c r="H68" s="430"/>
      <c r="I68" s="419">
        <f t="shared" si="1"/>
        <v>0</v>
      </c>
      <c r="J68" s="420">
        <v>0</v>
      </c>
      <c r="K68" s="431"/>
      <c r="L68" s="1650"/>
      <c r="M68" s="432"/>
      <c r="N68" s="429"/>
      <c r="O68" s="433"/>
      <c r="P68" s="434"/>
      <c r="Q68" s="435"/>
      <c r="R68" s="436"/>
      <c r="S68" s="432"/>
      <c r="T68" s="437"/>
    </row>
    <row r="69" spans="1:20" x14ac:dyDescent="0.25">
      <c r="A69" s="1655"/>
      <c r="B69" s="1656"/>
      <c r="C69" s="1657"/>
      <c r="D69" s="1656"/>
      <c r="E69" s="428" t="s">
        <v>5247</v>
      </c>
      <c r="F69" s="429"/>
      <c r="G69" s="430"/>
      <c r="H69" s="430"/>
      <c r="I69" s="419">
        <f t="shared" si="1"/>
        <v>0</v>
      </c>
      <c r="J69" s="420">
        <v>0</v>
      </c>
      <c r="K69" s="431"/>
      <c r="L69" s="1651"/>
      <c r="M69" s="432"/>
      <c r="N69" s="429"/>
      <c r="O69" s="433"/>
      <c r="P69" s="434"/>
      <c r="Q69" s="435"/>
      <c r="R69" s="436"/>
      <c r="S69" s="432"/>
      <c r="T69" s="437"/>
    </row>
    <row r="70" spans="1:20" x14ac:dyDescent="0.25">
      <c r="A70" s="1642"/>
      <c r="B70" s="1645"/>
      <c r="C70" s="1648" t="s">
        <v>5253</v>
      </c>
      <c r="D70" s="1645"/>
      <c r="E70" s="416" t="s">
        <v>5245</v>
      </c>
      <c r="F70" s="417"/>
      <c r="G70" s="418"/>
      <c r="H70" s="418"/>
      <c r="I70" s="419">
        <f t="shared" si="1"/>
        <v>0</v>
      </c>
      <c r="J70" s="420">
        <v>0</v>
      </c>
      <c r="K70" s="421"/>
      <c r="L70" s="1651">
        <f>AVERAGE(J70:J72)</f>
        <v>0</v>
      </c>
      <c r="M70" s="422"/>
      <c r="N70" s="417"/>
      <c r="O70" s="423"/>
      <c r="P70" s="424"/>
      <c r="Q70" s="425"/>
      <c r="R70" s="426"/>
      <c r="S70" s="422"/>
      <c r="T70" s="427"/>
    </row>
    <row r="71" spans="1:20" x14ac:dyDescent="0.25">
      <c r="A71" s="1655"/>
      <c r="B71" s="1656"/>
      <c r="C71" s="1657"/>
      <c r="D71" s="1656"/>
      <c r="E71" s="428" t="s">
        <v>5246</v>
      </c>
      <c r="F71" s="429"/>
      <c r="G71" s="430"/>
      <c r="H71" s="430"/>
      <c r="I71" s="419">
        <f t="shared" si="1"/>
        <v>0</v>
      </c>
      <c r="J71" s="420">
        <v>0</v>
      </c>
      <c r="K71" s="431"/>
      <c r="L71" s="1659"/>
      <c r="M71" s="432"/>
      <c r="N71" s="429"/>
      <c r="O71" s="433"/>
      <c r="P71" s="434"/>
      <c r="Q71" s="435"/>
      <c r="R71" s="436"/>
      <c r="S71" s="432"/>
      <c r="T71" s="437"/>
    </row>
    <row r="72" spans="1:20" x14ac:dyDescent="0.25">
      <c r="A72" s="1655"/>
      <c r="B72" s="1656"/>
      <c r="C72" s="1657"/>
      <c r="D72" s="1656"/>
      <c r="E72" s="428" t="s">
        <v>5247</v>
      </c>
      <c r="F72" s="429"/>
      <c r="G72" s="430"/>
      <c r="H72" s="430"/>
      <c r="I72" s="419">
        <f t="shared" si="1"/>
        <v>0</v>
      </c>
      <c r="J72" s="420">
        <v>0</v>
      </c>
      <c r="K72" s="431"/>
      <c r="L72" s="1659"/>
      <c r="M72" s="432"/>
      <c r="N72" s="429"/>
      <c r="O72" s="433"/>
      <c r="P72" s="434"/>
      <c r="Q72" s="435"/>
      <c r="R72" s="436"/>
      <c r="S72" s="432"/>
      <c r="T72" s="437"/>
    </row>
    <row r="73" spans="1:20" x14ac:dyDescent="0.25">
      <c r="A73" s="1642"/>
      <c r="B73" s="1645"/>
      <c r="C73" s="1648" t="s">
        <v>5254</v>
      </c>
      <c r="D73" s="1645"/>
      <c r="E73" s="416" t="s">
        <v>5245</v>
      </c>
      <c r="F73" s="417"/>
      <c r="G73" s="418"/>
      <c r="H73" s="418"/>
      <c r="I73" s="419">
        <f t="shared" si="1"/>
        <v>0</v>
      </c>
      <c r="J73" s="420">
        <v>0</v>
      </c>
      <c r="K73" s="421"/>
      <c r="L73" s="1651">
        <f>AVERAGE(J73:J75)</f>
        <v>0</v>
      </c>
      <c r="M73" s="422"/>
      <c r="N73" s="417"/>
      <c r="O73" s="423"/>
      <c r="P73" s="424"/>
      <c r="Q73" s="425"/>
      <c r="R73" s="426"/>
      <c r="S73" s="422"/>
      <c r="T73" s="427"/>
    </row>
    <row r="74" spans="1:20" x14ac:dyDescent="0.25">
      <c r="A74" s="1655"/>
      <c r="B74" s="1656"/>
      <c r="C74" s="1657"/>
      <c r="D74" s="1656"/>
      <c r="E74" s="428" t="s">
        <v>5246</v>
      </c>
      <c r="F74" s="429"/>
      <c r="G74" s="430"/>
      <c r="H74" s="430"/>
      <c r="I74" s="419">
        <f t="shared" si="1"/>
        <v>0</v>
      </c>
      <c r="J74" s="420">
        <v>0</v>
      </c>
      <c r="K74" s="431"/>
      <c r="L74" s="1659"/>
      <c r="M74" s="432"/>
      <c r="N74" s="429"/>
      <c r="O74" s="433"/>
      <c r="P74" s="434"/>
      <c r="Q74" s="435"/>
      <c r="R74" s="436"/>
      <c r="S74" s="432"/>
      <c r="T74" s="437"/>
    </row>
    <row r="75" spans="1:20" x14ac:dyDescent="0.25">
      <c r="A75" s="1655"/>
      <c r="B75" s="1656"/>
      <c r="C75" s="1657"/>
      <c r="D75" s="1656"/>
      <c r="E75" s="428" t="s">
        <v>5247</v>
      </c>
      <c r="F75" s="429"/>
      <c r="G75" s="430"/>
      <c r="H75" s="430"/>
      <c r="I75" s="438">
        <f t="shared" si="1"/>
        <v>0</v>
      </c>
      <c r="J75" s="420">
        <v>0</v>
      </c>
      <c r="K75" s="431"/>
      <c r="L75" s="1659"/>
      <c r="M75" s="432"/>
      <c r="N75" s="429"/>
      <c r="O75" s="433"/>
      <c r="P75" s="434"/>
      <c r="Q75" s="435"/>
      <c r="R75" s="436"/>
      <c r="S75" s="432"/>
      <c r="T75" s="437"/>
    </row>
    <row r="76" spans="1:20" x14ac:dyDescent="0.25">
      <c r="A76" s="1658"/>
      <c r="B76" s="1658"/>
      <c r="C76" s="1658"/>
      <c r="D76" s="1658"/>
      <c r="E76" s="439" t="s">
        <v>5255</v>
      </c>
      <c r="F76" s="440">
        <f>L39</f>
        <v>1</v>
      </c>
      <c r="G76" s="441"/>
      <c r="H76" s="441"/>
      <c r="I76" s="442"/>
      <c r="J76" s="443"/>
      <c r="K76" s="439"/>
      <c r="L76" s="439"/>
      <c r="M76" s="439"/>
      <c r="N76" s="439"/>
      <c r="O76" s="443"/>
      <c r="P76" s="439"/>
      <c r="Q76" s="439"/>
      <c r="R76" s="439"/>
      <c r="S76" s="439"/>
      <c r="T76" s="439"/>
    </row>
    <row r="77" spans="1:20" x14ac:dyDescent="0.25">
      <c r="A77" s="444"/>
      <c r="B77" s="444"/>
      <c r="C77" s="445"/>
      <c r="D77" s="445"/>
      <c r="E77" s="439" t="s">
        <v>5256</v>
      </c>
      <c r="F77" s="440">
        <f>L40</f>
        <v>1</v>
      </c>
      <c r="G77" s="441"/>
      <c r="H77" s="441"/>
      <c r="I77" s="442"/>
      <c r="J77" s="443"/>
      <c r="K77" s="439"/>
      <c r="L77" s="439"/>
      <c r="M77" s="439"/>
      <c r="N77" s="439"/>
      <c r="O77" s="443"/>
      <c r="P77" s="439"/>
      <c r="Q77" s="439"/>
      <c r="R77" s="439"/>
      <c r="S77" s="439"/>
      <c r="T77" s="439"/>
    </row>
    <row r="78" spans="1:20" x14ac:dyDescent="0.25">
      <c r="A78" s="444"/>
      <c r="B78" s="444"/>
      <c r="C78" s="445"/>
      <c r="D78" s="445"/>
      <c r="E78" s="439" t="s">
        <v>5257</v>
      </c>
      <c r="F78" s="440">
        <f>L41</f>
        <v>1</v>
      </c>
      <c r="G78" s="441"/>
      <c r="H78" s="441"/>
      <c r="I78" s="442"/>
      <c r="J78" s="443"/>
      <c r="K78" s="439"/>
      <c r="L78" s="439"/>
      <c r="M78" s="439"/>
      <c r="N78" s="439"/>
      <c r="O78" s="443"/>
      <c r="P78" s="439"/>
      <c r="Q78" s="439"/>
      <c r="R78" s="439"/>
      <c r="S78" s="439"/>
      <c r="T78" s="439"/>
    </row>
    <row r="79" spans="1:20" x14ac:dyDescent="0.25">
      <c r="A79" s="444"/>
      <c r="B79" s="444"/>
      <c r="C79" s="445"/>
      <c r="D79" s="445"/>
      <c r="E79" s="439" t="s">
        <v>5258</v>
      </c>
      <c r="F79" s="440">
        <f>L42</f>
        <v>1</v>
      </c>
      <c r="G79" s="441"/>
      <c r="H79" s="441"/>
      <c r="I79" s="442"/>
      <c r="J79" s="443"/>
      <c r="K79" s="439"/>
      <c r="L79" s="439"/>
      <c r="M79" s="439"/>
      <c r="N79" s="439"/>
      <c r="O79" s="443"/>
      <c r="P79" s="439"/>
      <c r="Q79" s="439"/>
      <c r="R79" s="439"/>
      <c r="S79" s="439"/>
      <c r="T79" s="439"/>
    </row>
    <row r="80" spans="1:20" x14ac:dyDescent="0.25">
      <c r="A80" s="444"/>
      <c r="B80" s="444"/>
      <c r="C80" s="445"/>
      <c r="D80" s="445"/>
      <c r="E80" s="439" t="s">
        <v>5259</v>
      </c>
      <c r="F80" s="440">
        <f>L45</f>
        <v>1</v>
      </c>
      <c r="G80" s="441"/>
      <c r="H80" s="441"/>
      <c r="I80" s="442"/>
      <c r="J80" s="443"/>
      <c r="K80" s="439"/>
      <c r="L80" s="439"/>
      <c r="M80" s="439"/>
      <c r="N80" s="439"/>
      <c r="O80" s="443"/>
      <c r="P80" s="439"/>
      <c r="Q80" s="439"/>
      <c r="R80" s="439"/>
      <c r="S80" s="439"/>
      <c r="T80" s="439"/>
    </row>
    <row r="81" spans="1:20" x14ac:dyDescent="0.25">
      <c r="A81" s="444"/>
      <c r="B81" s="444"/>
      <c r="C81" s="445"/>
      <c r="D81" s="445"/>
      <c r="E81" s="439" t="s">
        <v>5260</v>
      </c>
      <c r="F81" s="440">
        <f>L48</f>
        <v>1</v>
      </c>
      <c r="G81" s="441"/>
      <c r="H81" s="441"/>
      <c r="I81" s="442"/>
      <c r="J81" s="443"/>
      <c r="K81" s="439"/>
      <c r="L81" s="439"/>
      <c r="M81" s="439"/>
      <c r="N81" s="439"/>
      <c r="O81" s="443"/>
      <c r="P81" s="439"/>
      <c r="Q81" s="439"/>
      <c r="R81" s="439"/>
      <c r="S81" s="439"/>
      <c r="T81" s="439"/>
    </row>
    <row r="82" spans="1:20" x14ac:dyDescent="0.25">
      <c r="A82" s="444"/>
      <c r="B82" s="444"/>
      <c r="C82" s="445"/>
      <c r="D82" s="445"/>
      <c r="E82" s="439" t="s">
        <v>5261</v>
      </c>
      <c r="F82" s="440">
        <f>L49</f>
        <v>1</v>
      </c>
      <c r="G82" s="441"/>
      <c r="H82" s="441"/>
      <c r="I82" s="442"/>
      <c r="J82" s="443"/>
      <c r="K82" s="439"/>
      <c r="L82" s="439"/>
      <c r="M82" s="439"/>
      <c r="N82" s="439"/>
      <c r="O82" s="443"/>
      <c r="P82" s="439"/>
      <c r="Q82" s="439"/>
      <c r="R82" s="439"/>
      <c r="S82" s="439"/>
      <c r="T82" s="439"/>
    </row>
    <row r="83" spans="1:20" x14ac:dyDescent="0.25">
      <c r="A83" s="444"/>
      <c r="B83" s="444"/>
      <c r="C83" s="445"/>
      <c r="D83" s="445"/>
      <c r="E83" s="439" t="s">
        <v>5262</v>
      </c>
      <c r="F83" s="440">
        <f>L50</f>
        <v>1</v>
      </c>
      <c r="G83" s="441"/>
      <c r="H83" s="441"/>
      <c r="I83" s="442"/>
      <c r="J83" s="443"/>
      <c r="K83" s="439"/>
      <c r="L83" s="439"/>
      <c r="M83" s="439"/>
      <c r="N83" s="439"/>
      <c r="O83" s="443"/>
      <c r="P83" s="439"/>
      <c r="Q83" s="439"/>
      <c r="R83" s="439"/>
      <c r="S83" s="439"/>
      <c r="T83" s="439"/>
    </row>
    <row r="84" spans="1:20" x14ac:dyDescent="0.25">
      <c r="A84" s="444"/>
      <c r="B84" s="444"/>
      <c r="C84" s="445"/>
      <c r="D84" s="445"/>
      <c r="E84" s="446"/>
      <c r="F84" s="447"/>
      <c r="G84" s="441"/>
      <c r="H84" s="441"/>
      <c r="I84" s="443"/>
      <c r="J84" s="443"/>
      <c r="K84" s="439"/>
      <c r="L84" s="439"/>
      <c r="M84" s="439"/>
      <c r="N84" s="439"/>
      <c r="O84" s="443"/>
      <c r="P84" s="439"/>
      <c r="Q84" s="439"/>
      <c r="R84" s="439"/>
      <c r="S84" s="439"/>
      <c r="T84" s="439"/>
    </row>
    <row r="85" spans="1:20" x14ac:dyDescent="0.25">
      <c r="A85" s="1658" t="s">
        <v>5263</v>
      </c>
      <c r="B85" s="1658"/>
      <c r="C85" s="1658"/>
      <c r="D85" s="1658"/>
      <c r="E85" s="448">
        <f>AVERAGE(F76:F83)</f>
        <v>1</v>
      </c>
      <c r="F85" s="446" t="s">
        <v>5264</v>
      </c>
      <c r="G85" s="441"/>
      <c r="H85" s="441"/>
      <c r="I85" s="443"/>
      <c r="J85" s="443"/>
      <c r="K85" s="439"/>
      <c r="L85" s="439"/>
      <c r="M85" s="439"/>
      <c r="N85" s="439"/>
      <c r="O85" s="443"/>
      <c r="P85" s="439"/>
      <c r="Q85" s="439"/>
      <c r="R85" s="439"/>
      <c r="S85" s="439"/>
      <c r="T85" s="439"/>
    </row>
    <row r="88" spans="1:20" ht="15.75" x14ac:dyDescent="0.25">
      <c r="A88" s="1508" t="s">
        <v>5265</v>
      </c>
      <c r="B88" s="1509"/>
    </row>
    <row r="89" spans="1:20" ht="15.75" x14ac:dyDescent="0.25">
      <c r="A89" s="503"/>
      <c r="B89" s="504"/>
    </row>
    <row r="90" spans="1:20" x14ac:dyDescent="0.25">
      <c r="A90" s="507" t="s">
        <v>5266</v>
      </c>
      <c r="B90" s="507"/>
    </row>
    <row r="91" spans="1:20" x14ac:dyDescent="0.25">
      <c r="A91" s="1507" t="s">
        <v>5267</v>
      </c>
      <c r="B91" s="1507"/>
      <c r="C91" s="1507"/>
    </row>
    <row r="93" spans="1:20" ht="165.75" x14ac:dyDescent="0.25">
      <c r="A93" s="22" t="s">
        <v>12</v>
      </c>
      <c r="B93" s="213" t="s">
        <v>7</v>
      </c>
      <c r="C93" s="1494" t="s">
        <v>5145</v>
      </c>
      <c r="D93" s="1494">
        <v>6</v>
      </c>
      <c r="E93" s="1495" t="s">
        <v>5146</v>
      </c>
      <c r="F93" s="1506"/>
      <c r="G93" s="1495" t="s">
        <v>5147</v>
      </c>
      <c r="H93" s="1506"/>
      <c r="I93" s="277" t="s">
        <v>5148</v>
      </c>
      <c r="J93" s="277" t="s">
        <v>5149</v>
      </c>
      <c r="K93" s="451">
        <v>43724</v>
      </c>
      <c r="L93" s="451">
        <v>44195</v>
      </c>
      <c r="M93" s="279">
        <f>(L93-K93)/7</f>
        <v>67.285714285714292</v>
      </c>
      <c r="N93" s="280">
        <v>1</v>
      </c>
      <c r="O93" s="280">
        <f>N93</f>
        <v>1</v>
      </c>
      <c r="P93" s="281" t="str">
        <f>IF(ISNUMBER(O93),IF(O93=100%,"CUMPLIDA",IF(AND(ISNUMBER(L93),ISNUMBER(AGN!$Q$7)), IF(L93&lt;AGN!$Q$7,"INCUMPLIDA","PROCESO"), "VERIFICAR FECHA")),"SIN VALOR AVANCE")</f>
        <v>CUMPLIDA</v>
      </c>
      <c r="Q93" s="282" t="s">
        <v>5150</v>
      </c>
    </row>
    <row r="94" spans="1:20" ht="330.75" x14ac:dyDescent="0.25">
      <c r="A94" s="22" t="s">
        <v>12</v>
      </c>
      <c r="B94" s="213" t="s">
        <v>7</v>
      </c>
      <c r="C94" s="1494"/>
      <c r="D94" s="1494"/>
      <c r="E94" s="1495"/>
      <c r="F94" s="1506"/>
      <c r="G94" s="1495"/>
      <c r="H94" s="1506"/>
      <c r="I94" s="277" t="s">
        <v>5151</v>
      </c>
      <c r="J94" s="277" t="s">
        <v>5152</v>
      </c>
      <c r="K94" s="451">
        <v>44200</v>
      </c>
      <c r="L94" s="451">
        <v>44925</v>
      </c>
      <c r="M94" s="279">
        <f>(L94-K94)/7</f>
        <v>103.57142857142857</v>
      </c>
      <c r="N94" s="280">
        <v>1</v>
      </c>
      <c r="O94" s="280">
        <f>N94</f>
        <v>1</v>
      </c>
      <c r="P94" s="281" t="str">
        <f>IF(ISNUMBER(O94),IF(O94=100%,"CUMPLIDA",IF(AND(ISNUMBER(L94),ISNUMBER(AGN!$Q$7)), IF(L94&lt;AGN!$Q$7,"INCUMPLIDA","PROCESO"), "VERIFICAR FECHA")),"SIN VALOR AVANCE")</f>
        <v>CUMPLIDA</v>
      </c>
      <c r="Q94" s="282" t="s">
        <v>5153</v>
      </c>
    </row>
    <row r="97" spans="1:17" x14ac:dyDescent="0.25">
      <c r="A97" s="507" t="s">
        <v>5268</v>
      </c>
      <c r="B97" s="507"/>
    </row>
    <row r="98" spans="1:17" x14ac:dyDescent="0.25">
      <c r="A98" s="507" t="s">
        <v>5269</v>
      </c>
      <c r="B98" s="507"/>
    </row>
    <row r="101" spans="1:17" ht="47.25" x14ac:dyDescent="0.25">
      <c r="A101" s="17" t="s">
        <v>27</v>
      </c>
      <c r="B101" s="17" t="s">
        <v>9</v>
      </c>
      <c r="C101" s="17" t="s">
        <v>53</v>
      </c>
      <c r="D101" s="17" t="s">
        <v>4593</v>
      </c>
      <c r="E101" s="21" t="s">
        <v>4594</v>
      </c>
      <c r="F101" s="17" t="s">
        <v>4595</v>
      </c>
      <c r="G101" s="17" t="s">
        <v>57</v>
      </c>
      <c r="H101" s="17" t="s">
        <v>58</v>
      </c>
      <c r="I101" s="18" t="s">
        <v>59</v>
      </c>
      <c r="J101" s="18" t="s">
        <v>60</v>
      </c>
      <c r="K101" s="324" t="s">
        <v>61</v>
      </c>
      <c r="L101" s="324" t="s">
        <v>62</v>
      </c>
      <c r="M101" s="3" t="s">
        <v>63</v>
      </c>
      <c r="N101" s="19" t="s">
        <v>64</v>
      </c>
      <c r="O101" s="325" t="s">
        <v>66</v>
      </c>
      <c r="P101" s="18" t="s">
        <v>33</v>
      </c>
      <c r="Q101" s="18" t="s">
        <v>65</v>
      </c>
    </row>
    <row r="102" spans="1:17" ht="409.5" x14ac:dyDescent="0.25">
      <c r="A102" s="22" t="s">
        <v>12</v>
      </c>
      <c r="B102" s="213" t="s">
        <v>7</v>
      </c>
      <c r="C102" s="213" t="s">
        <v>5094</v>
      </c>
      <c r="D102" s="213">
        <v>2.1</v>
      </c>
      <c r="E102" s="277" t="s">
        <v>5095</v>
      </c>
      <c r="F102" s="277" t="s">
        <v>5096</v>
      </c>
      <c r="G102" s="277" t="s">
        <v>5096</v>
      </c>
      <c r="H102" s="277" t="s">
        <v>5097</v>
      </c>
      <c r="I102" s="277" t="s">
        <v>5097</v>
      </c>
      <c r="J102" s="278" t="s">
        <v>5098</v>
      </c>
      <c r="K102" s="451">
        <v>43745</v>
      </c>
      <c r="L102" s="451">
        <v>44195</v>
      </c>
      <c r="M102" s="279">
        <f>(L102-K102)/7</f>
        <v>64.285714285714292</v>
      </c>
      <c r="N102" s="280">
        <v>1</v>
      </c>
      <c r="O102" s="280">
        <f>N102</f>
        <v>1</v>
      </c>
      <c r="P102" s="281" t="str">
        <f>IF(ISNUMBER(O102),IF(O102=100%,"CUMPLIDA",IF(AND(ISNUMBER(L102),ISNUMBER(AGN!$Q$7)), IF(L102&lt;AGN!$Q$7,"INCUMPLIDA","PROCESO"), "VERIFICAR FECHA")),"SIN VALOR AVANCE")</f>
        <v>CUMPLIDA</v>
      </c>
      <c r="Q102" s="282" t="s">
        <v>5099</v>
      </c>
    </row>
    <row r="103" spans="1:17" ht="195" x14ac:dyDescent="0.25">
      <c r="A103" s="22" t="s">
        <v>12</v>
      </c>
      <c r="B103" s="213" t="s">
        <v>7</v>
      </c>
      <c r="C103" s="213" t="s">
        <v>5100</v>
      </c>
      <c r="D103" s="213">
        <v>2.2000000000000002</v>
      </c>
      <c r="E103" s="277" t="s">
        <v>5101</v>
      </c>
      <c r="F103" s="277" t="s">
        <v>5102</v>
      </c>
      <c r="G103" s="277" t="s">
        <v>5102</v>
      </c>
      <c r="H103" s="604" t="s">
        <v>5103</v>
      </c>
      <c r="I103" s="277" t="s">
        <v>5103</v>
      </c>
      <c r="J103" s="278" t="s">
        <v>5104</v>
      </c>
      <c r="K103" s="451">
        <v>43720</v>
      </c>
      <c r="L103" s="451">
        <v>44195</v>
      </c>
      <c r="M103" s="279">
        <f t="shared" ref="M103:M114" si="2">(L103-K103)/7</f>
        <v>67.857142857142861</v>
      </c>
      <c r="N103" s="280">
        <v>1</v>
      </c>
      <c r="O103" s="280">
        <f t="shared" ref="O103:O114" si="3">N103</f>
        <v>1</v>
      </c>
      <c r="P103" s="281" t="str">
        <f>IF(ISNUMBER(O103),IF(O103=100%,"CUMPLIDA",IF(AND(ISNUMBER(L103),ISNUMBER(AGN!$Q$7)), IF(L103&lt;AGN!$Q$7,"INCUMPLIDA","PROCESO"), "VERIFICAR FECHA")),"SIN VALOR AVANCE")</f>
        <v>CUMPLIDA</v>
      </c>
      <c r="Q103" s="282" t="s">
        <v>5105</v>
      </c>
    </row>
    <row r="104" spans="1:17" ht="409.5" x14ac:dyDescent="0.25">
      <c r="A104" s="22" t="s">
        <v>12</v>
      </c>
      <c r="B104" s="213" t="s">
        <v>7</v>
      </c>
      <c r="C104" s="213" t="s">
        <v>5106</v>
      </c>
      <c r="D104" s="213">
        <v>2.2999999999999998</v>
      </c>
      <c r="E104" s="277" t="s">
        <v>5107</v>
      </c>
      <c r="F104" s="277" t="s">
        <v>5108</v>
      </c>
      <c r="G104" s="277" t="s">
        <v>5108</v>
      </c>
      <c r="H104" s="604" t="s">
        <v>5109</v>
      </c>
      <c r="I104" s="277" t="s">
        <v>5109</v>
      </c>
      <c r="J104" s="277" t="s">
        <v>5098</v>
      </c>
      <c r="K104" s="451">
        <v>43676</v>
      </c>
      <c r="L104" s="451">
        <v>44195</v>
      </c>
      <c r="M104" s="279">
        <f t="shared" si="2"/>
        <v>74.142857142857139</v>
      </c>
      <c r="N104" s="280">
        <v>1</v>
      </c>
      <c r="O104" s="280">
        <f t="shared" si="3"/>
        <v>1</v>
      </c>
      <c r="P104" s="281" t="str">
        <f>IF(ISNUMBER(O104),IF(O104=100%,"CUMPLIDA",IF(AND(ISNUMBER(L104),ISNUMBER(AGN!$Q$7)), IF(L104&lt;AGN!$Q$7,"INCUMPLIDA","PROCESO"), "VERIFICAR FECHA")),"SIN VALOR AVANCE")</f>
        <v>CUMPLIDA</v>
      </c>
      <c r="Q104" s="282" t="s">
        <v>5110</v>
      </c>
    </row>
    <row r="105" spans="1:17" ht="225" x14ac:dyDescent="0.25">
      <c r="A105" s="22" t="s">
        <v>12</v>
      </c>
      <c r="B105" s="213" t="s">
        <v>7</v>
      </c>
      <c r="C105" s="1494" t="s">
        <v>5111</v>
      </c>
      <c r="D105" s="1494">
        <v>2.5</v>
      </c>
      <c r="E105" s="1495" t="s">
        <v>5112</v>
      </c>
      <c r="F105" s="277" t="s">
        <v>5113</v>
      </c>
      <c r="G105" s="277" t="s">
        <v>5113</v>
      </c>
      <c r="H105" s="604" t="s">
        <v>5114</v>
      </c>
      <c r="I105" s="277" t="s">
        <v>5114</v>
      </c>
      <c r="J105" s="278" t="s">
        <v>227</v>
      </c>
      <c r="K105" s="451">
        <v>43720</v>
      </c>
      <c r="L105" s="451">
        <v>44499</v>
      </c>
      <c r="M105" s="279">
        <f t="shared" si="2"/>
        <v>111.28571428571429</v>
      </c>
      <c r="N105" s="280">
        <v>1</v>
      </c>
      <c r="O105" s="280">
        <f t="shared" si="3"/>
        <v>1</v>
      </c>
      <c r="P105" s="281" t="str">
        <f>IF(ISNUMBER(O105),IF(O105=100%,"CUMPLIDA",IF(AND(ISNUMBER(L105),ISNUMBER(AGN!$Q$7)), IF(L105&lt;AGN!$Q$7,"INCUMPLIDA","PROCESO"), "VERIFICAR FECHA")),"SIN VALOR AVANCE")</f>
        <v>CUMPLIDA</v>
      </c>
      <c r="Q105" s="282" t="s">
        <v>5115</v>
      </c>
    </row>
    <row r="106" spans="1:17" ht="180.75" x14ac:dyDescent="0.25">
      <c r="A106" s="22" t="s">
        <v>12</v>
      </c>
      <c r="B106" s="213" t="s">
        <v>7</v>
      </c>
      <c r="C106" s="1494"/>
      <c r="D106" s="1494"/>
      <c r="E106" s="1495"/>
      <c r="F106" s="1495" t="s">
        <v>5116</v>
      </c>
      <c r="G106" s="1495" t="s">
        <v>5116</v>
      </c>
      <c r="H106" s="604" t="s">
        <v>5117</v>
      </c>
      <c r="I106" s="277" t="s">
        <v>5117</v>
      </c>
      <c r="J106" s="278" t="s">
        <v>5118</v>
      </c>
      <c r="K106" s="451">
        <v>43740</v>
      </c>
      <c r="L106" s="451">
        <v>44012</v>
      </c>
      <c r="M106" s="279">
        <f t="shared" si="2"/>
        <v>38.857142857142854</v>
      </c>
      <c r="N106" s="280">
        <v>1</v>
      </c>
      <c r="O106" s="280">
        <f t="shared" si="3"/>
        <v>1</v>
      </c>
      <c r="P106" s="281" t="str">
        <f>IF(ISNUMBER(O106),IF(O106=100%,"CUMPLIDA",IF(AND(ISNUMBER(L106),ISNUMBER(AGN!$Q$7)), IF(L106&lt;AGN!$Q$7,"INCUMPLIDA","PROCESO"), "VERIFICAR FECHA")),"SIN VALOR AVANCE")</f>
        <v>CUMPLIDA</v>
      </c>
      <c r="Q106" s="282" t="s">
        <v>5119</v>
      </c>
    </row>
    <row r="107" spans="1:17" ht="180.75" x14ac:dyDescent="0.25">
      <c r="A107" s="22" t="s">
        <v>12</v>
      </c>
      <c r="B107" s="213" t="s">
        <v>7</v>
      </c>
      <c r="C107" s="1494"/>
      <c r="D107" s="1494"/>
      <c r="E107" s="1495"/>
      <c r="F107" s="1495"/>
      <c r="G107" s="1495"/>
      <c r="H107" s="604" t="s">
        <v>5120</v>
      </c>
      <c r="I107" s="277" t="s">
        <v>5120</v>
      </c>
      <c r="J107" s="278" t="s">
        <v>5121</v>
      </c>
      <c r="K107" s="451">
        <v>43740</v>
      </c>
      <c r="L107" s="451">
        <v>44925</v>
      </c>
      <c r="M107" s="279">
        <f t="shared" si="2"/>
        <v>169.28571428571428</v>
      </c>
      <c r="N107" s="280">
        <v>1</v>
      </c>
      <c r="O107" s="280">
        <f t="shared" si="3"/>
        <v>1</v>
      </c>
      <c r="P107" s="281" t="str">
        <f>IF(ISNUMBER(O107),IF(O107=100%,"CUMPLIDA",IF(AND(ISNUMBER(L107),ISNUMBER(AGN!$Q$7)), IF(L107&lt;AGN!$Q$7,"INCUMPLIDA","PROCESO"), "VERIFICAR FECHA")),"SIN VALOR AVANCE")</f>
        <v>CUMPLIDA</v>
      </c>
      <c r="Q107" s="282" t="s">
        <v>5119</v>
      </c>
    </row>
    <row r="108" spans="1:17" ht="255.75" x14ac:dyDescent="0.25">
      <c r="A108" s="22" t="s">
        <v>12</v>
      </c>
      <c r="B108" s="213" t="s">
        <v>7</v>
      </c>
      <c r="C108" s="1494" t="s">
        <v>5122</v>
      </c>
      <c r="D108" s="1494">
        <v>5.0999999999999996</v>
      </c>
      <c r="E108" s="1495" t="s">
        <v>5123</v>
      </c>
      <c r="F108" s="1495" t="s">
        <v>5124</v>
      </c>
      <c r="G108" s="1495" t="s">
        <v>5124</v>
      </c>
      <c r="H108" s="604" t="s">
        <v>5125</v>
      </c>
      <c r="I108" s="277" t="s">
        <v>5125</v>
      </c>
      <c r="J108" s="277" t="s">
        <v>5126</v>
      </c>
      <c r="K108" s="451">
        <v>43760</v>
      </c>
      <c r="L108" s="451">
        <v>44377</v>
      </c>
      <c r="M108" s="279">
        <f t="shared" si="2"/>
        <v>88.142857142857139</v>
      </c>
      <c r="N108" s="280">
        <v>1</v>
      </c>
      <c r="O108" s="280">
        <f t="shared" si="3"/>
        <v>1</v>
      </c>
      <c r="P108" s="281" t="str">
        <f>IF(ISNUMBER(O108),IF(O108=100%,"CUMPLIDA",IF(AND(ISNUMBER(L108),ISNUMBER(AGN!$Q$7)), IF(L108&lt;AGN!$Q$7,"INCUMPLIDA","PROCESO"), "VERIFICAR FECHA")),"SIN VALOR AVANCE")</f>
        <v>CUMPLIDA</v>
      </c>
      <c r="Q108" s="282" t="s">
        <v>5127</v>
      </c>
    </row>
    <row r="109" spans="1:17" ht="255.75" x14ac:dyDescent="0.25">
      <c r="A109" s="22" t="s">
        <v>12</v>
      </c>
      <c r="B109" s="213" t="s">
        <v>7</v>
      </c>
      <c r="C109" s="1494"/>
      <c r="D109" s="1494"/>
      <c r="E109" s="1495"/>
      <c r="F109" s="1495"/>
      <c r="G109" s="1495"/>
      <c r="H109" s="604" t="s">
        <v>5128</v>
      </c>
      <c r="I109" s="277" t="s">
        <v>5128</v>
      </c>
      <c r="J109" s="278" t="s">
        <v>5129</v>
      </c>
      <c r="K109" s="451">
        <v>44377</v>
      </c>
      <c r="L109" s="451">
        <v>44560</v>
      </c>
      <c r="M109" s="279">
        <f t="shared" si="2"/>
        <v>26.142857142857142</v>
      </c>
      <c r="N109" s="280">
        <v>1</v>
      </c>
      <c r="O109" s="280">
        <f t="shared" si="3"/>
        <v>1</v>
      </c>
      <c r="P109" s="281" t="str">
        <f>IF(ISNUMBER(O109),IF(O109=100%,"CUMPLIDA",IF(AND(ISNUMBER(L109),ISNUMBER(AGN!$Q$7)), IF(L109&lt;AGN!$Q$7,"INCUMPLIDA","PROCESO"), "VERIFICAR FECHA")),"SIN VALOR AVANCE")</f>
        <v>CUMPLIDA</v>
      </c>
      <c r="Q109" s="282" t="s">
        <v>5127</v>
      </c>
    </row>
    <row r="110" spans="1:17" ht="195.75" x14ac:dyDescent="0.25">
      <c r="A110" s="22" t="s">
        <v>12</v>
      </c>
      <c r="B110" s="213" t="s">
        <v>7</v>
      </c>
      <c r="C110" s="1494"/>
      <c r="D110" s="1494"/>
      <c r="E110" s="1495"/>
      <c r="F110" s="1495"/>
      <c r="G110" s="1495"/>
      <c r="H110" s="604" t="s">
        <v>5130</v>
      </c>
      <c r="I110" s="277" t="s">
        <v>5130</v>
      </c>
      <c r="J110" s="278" t="s">
        <v>5131</v>
      </c>
      <c r="K110" s="451">
        <v>44563</v>
      </c>
      <c r="L110" s="451">
        <v>44925</v>
      </c>
      <c r="M110" s="279">
        <f t="shared" si="2"/>
        <v>51.714285714285715</v>
      </c>
      <c r="N110" s="280">
        <v>1</v>
      </c>
      <c r="O110" s="280">
        <f t="shared" si="3"/>
        <v>1</v>
      </c>
      <c r="P110" s="281" t="str">
        <f>IF(ISNUMBER(O110),IF(O110=100%,"CUMPLIDA",IF(AND(ISNUMBER(L110),ISNUMBER(AGN!$Q$7)), IF(L110&lt;AGN!$Q$7,"INCUMPLIDA","PROCESO"), "VERIFICAR FECHA")),"SIN VALOR AVANCE")</f>
        <v>CUMPLIDA</v>
      </c>
      <c r="Q110" s="282" t="s">
        <v>5132</v>
      </c>
    </row>
    <row r="111" spans="1:17" ht="409.5" x14ac:dyDescent="0.25">
      <c r="A111" s="22" t="s">
        <v>12</v>
      </c>
      <c r="B111" s="213" t="s">
        <v>7</v>
      </c>
      <c r="C111" s="213" t="s">
        <v>5133</v>
      </c>
      <c r="D111" s="213">
        <v>5.2</v>
      </c>
      <c r="E111" s="277" t="s">
        <v>5134</v>
      </c>
      <c r="F111" s="277" t="s">
        <v>5135</v>
      </c>
      <c r="G111" s="277" t="s">
        <v>5135</v>
      </c>
      <c r="H111" s="604" t="s">
        <v>5136</v>
      </c>
      <c r="I111" s="277" t="s">
        <v>5136</v>
      </c>
      <c r="J111" s="278" t="s">
        <v>5137</v>
      </c>
      <c r="K111" s="451">
        <v>43739</v>
      </c>
      <c r="L111" s="451">
        <v>44925</v>
      </c>
      <c r="M111" s="279">
        <f t="shared" si="2"/>
        <v>169.42857142857142</v>
      </c>
      <c r="N111" s="280">
        <v>1</v>
      </c>
      <c r="O111" s="280">
        <f t="shared" si="3"/>
        <v>1</v>
      </c>
      <c r="P111" s="281" t="str">
        <f>IF(ISNUMBER(O111),IF(O111=100%,"CUMPLIDA",IF(AND(ISNUMBER(L111),ISNUMBER(AGN!$Q$7)), IF(L111&lt;AGN!$Q$7,"INCUMPLIDA","PROCESO"), "VERIFICAR FECHA")),"SIN VALOR AVANCE")</f>
        <v>CUMPLIDA</v>
      </c>
      <c r="Q111" s="282" t="s">
        <v>5138</v>
      </c>
    </row>
    <row r="112" spans="1:17" ht="300.75" x14ac:dyDescent="0.25">
      <c r="A112" s="22" t="s">
        <v>12</v>
      </c>
      <c r="B112" s="213" t="s">
        <v>7</v>
      </c>
      <c r="C112" s="213" t="s">
        <v>5139</v>
      </c>
      <c r="D112" s="213">
        <v>5.4</v>
      </c>
      <c r="E112" s="277" t="s">
        <v>5140</v>
      </c>
      <c r="F112" s="277" t="s">
        <v>5141</v>
      </c>
      <c r="G112" s="277" t="s">
        <v>5141</v>
      </c>
      <c r="H112" s="604" t="s">
        <v>5142</v>
      </c>
      <c r="I112" s="277" t="s">
        <v>5142</v>
      </c>
      <c r="J112" s="277" t="s">
        <v>5143</v>
      </c>
      <c r="K112" s="451">
        <v>43739</v>
      </c>
      <c r="L112" s="451">
        <v>44226</v>
      </c>
      <c r="M112" s="279">
        <f t="shared" si="2"/>
        <v>69.571428571428569</v>
      </c>
      <c r="N112" s="280">
        <v>1</v>
      </c>
      <c r="O112" s="280">
        <f t="shared" si="3"/>
        <v>1</v>
      </c>
      <c r="P112" s="281" t="str">
        <f>IF(ISNUMBER(O112),IF(O112=100%,"CUMPLIDA",IF(AND(ISNUMBER(L112),ISNUMBER(AGN!$Q$7)), IF(L112&lt;AGN!$Q$7,"INCUMPLIDA","PROCESO"), "VERIFICAR FECHA")),"SIN VALOR AVANCE")</f>
        <v>CUMPLIDA</v>
      </c>
      <c r="Q112" s="282" t="s">
        <v>5144</v>
      </c>
    </row>
    <row r="113" spans="1:17" ht="165.75" x14ac:dyDescent="0.25">
      <c r="A113" s="22" t="s">
        <v>12</v>
      </c>
      <c r="B113" s="213" t="s">
        <v>7</v>
      </c>
      <c r="C113" s="1494" t="s">
        <v>5145</v>
      </c>
      <c r="D113" s="1494">
        <v>6</v>
      </c>
      <c r="E113" s="1495" t="s">
        <v>5146</v>
      </c>
      <c r="F113" s="1495" t="s">
        <v>5147</v>
      </c>
      <c r="G113" s="1495" t="s">
        <v>5147</v>
      </c>
      <c r="H113" s="604" t="s">
        <v>5148</v>
      </c>
      <c r="I113" s="277" t="s">
        <v>5148</v>
      </c>
      <c r="J113" s="277" t="s">
        <v>5149</v>
      </c>
      <c r="K113" s="451">
        <v>43724</v>
      </c>
      <c r="L113" s="451">
        <v>44195</v>
      </c>
      <c r="M113" s="279">
        <f t="shared" si="2"/>
        <v>67.285714285714292</v>
      </c>
      <c r="N113" s="280">
        <v>1</v>
      </c>
      <c r="O113" s="280">
        <f t="shared" si="3"/>
        <v>1</v>
      </c>
      <c r="P113" s="281" t="str">
        <f>IF(ISNUMBER(O113),IF(O113=100%,"CUMPLIDA",IF(AND(ISNUMBER(L113),ISNUMBER(AGN!$Q$7)), IF(L113&lt;AGN!$Q$7,"INCUMPLIDA","PROCESO"), "VERIFICAR FECHA")),"SIN VALOR AVANCE")</f>
        <v>CUMPLIDA</v>
      </c>
      <c r="Q113" s="282" t="s">
        <v>5150</v>
      </c>
    </row>
    <row r="114" spans="1:17" ht="330.75" x14ac:dyDescent="0.25">
      <c r="A114" s="22" t="s">
        <v>12</v>
      </c>
      <c r="B114" s="213" t="s">
        <v>7</v>
      </c>
      <c r="C114" s="1494"/>
      <c r="D114" s="1494"/>
      <c r="E114" s="1495"/>
      <c r="F114" s="1495"/>
      <c r="G114" s="1495"/>
      <c r="H114" s="604" t="s">
        <v>5151</v>
      </c>
      <c r="I114" s="277" t="s">
        <v>5151</v>
      </c>
      <c r="J114" s="277" t="s">
        <v>5152</v>
      </c>
      <c r="K114" s="451">
        <v>44200</v>
      </c>
      <c r="L114" s="451">
        <v>44925</v>
      </c>
      <c r="M114" s="279">
        <f t="shared" si="2"/>
        <v>103.57142857142857</v>
      </c>
      <c r="N114" s="280">
        <v>1</v>
      </c>
      <c r="O114" s="280">
        <f t="shared" si="3"/>
        <v>1</v>
      </c>
      <c r="P114" s="281" t="str">
        <f>IF(ISNUMBER(O114),IF(O114=100%,"CUMPLIDA",IF(AND(ISNUMBER(L114),ISNUMBER(AGN!$Q$7)), IF(L114&lt;AGN!$Q$7,"INCUMPLIDA","PROCESO"), "VERIFICAR FECHA")),"SIN VALOR AVANCE")</f>
        <v>CUMPLIDA</v>
      </c>
      <c r="Q114" s="282" t="s">
        <v>5153</v>
      </c>
    </row>
  </sheetData>
  <sheetProtection algorithmName="SHA-512" hashValue="bUiML9Cf6QatHYaIRmmzCfNPx+VsZXYFUrakdPw++NS1xVyO5+OEEyAjpTgr3Ix0tJDQSljHmDi1rd6nyqAQyQ==" saltValue="nPiRdXkIXPdRACUEUEq+uw==" spinCount="100000" sheet="1" formatCells="0" formatColumns="0" formatRows="0" autoFilter="0"/>
  <protectedRanges>
    <protectedRange sqref="F93:F94" name="Rango2_17_8"/>
    <protectedRange sqref="I93:I94" name="Rango2_20_8"/>
    <protectedRange sqref="J93:J94" name="Rango2_22_5"/>
    <protectedRange sqref="H106:I107" name="Rango2_20_4"/>
    <protectedRange sqref="H108:I110" name="Rango2_20_5"/>
    <protectedRange sqref="H111:I111" name="Rango2_20_6"/>
    <protectedRange sqref="H112:I112" name="Rango2_20_7"/>
    <protectedRange sqref="H113:I114" name="Rango2_20_8_1"/>
    <protectedRange sqref="J102" name="Rango2_20_1"/>
    <protectedRange sqref="J103" name="Rango2_20_2"/>
    <protectedRange sqref="J104" name="Rango2_20_3"/>
    <protectedRange sqref="J105" name="Rango2_20_4_1"/>
    <protectedRange sqref="J106:J107" name="Rango2_22_1"/>
    <protectedRange sqref="J108:J110" name="Rango2_22_2"/>
    <protectedRange sqref="J111" name="Rango2_22_3"/>
    <protectedRange sqref="J112" name="Rango2_22_4"/>
    <protectedRange sqref="J113:J114" name="Rango2_22_5_1"/>
  </protectedRanges>
  <mergeCells count="202">
    <mergeCell ref="C113:C114"/>
    <mergeCell ref="D113:D114"/>
    <mergeCell ref="E113:E114"/>
    <mergeCell ref="F113:F114"/>
    <mergeCell ref="G113:G114"/>
    <mergeCell ref="C105:C107"/>
    <mergeCell ref="D105:D107"/>
    <mergeCell ref="E105:E107"/>
    <mergeCell ref="F106:F107"/>
    <mergeCell ref="G106:G107"/>
    <mergeCell ref="C108:C110"/>
    <mergeCell ref="D108:D110"/>
    <mergeCell ref="E108:E110"/>
    <mergeCell ref="F108:F110"/>
    <mergeCell ref="G108:G110"/>
    <mergeCell ref="A76:D76"/>
    <mergeCell ref="A85:D85"/>
    <mergeCell ref="A73:A75"/>
    <mergeCell ref="B73:B75"/>
    <mergeCell ref="C73:C75"/>
    <mergeCell ref="D73:D75"/>
    <mergeCell ref="L73:L75"/>
    <mergeCell ref="A70:A72"/>
    <mergeCell ref="B70:B72"/>
    <mergeCell ref="C70:C72"/>
    <mergeCell ref="D70:D72"/>
    <mergeCell ref="L70:L72"/>
    <mergeCell ref="A67:A69"/>
    <mergeCell ref="B67:B69"/>
    <mergeCell ref="C67:C69"/>
    <mergeCell ref="D67:D69"/>
    <mergeCell ref="L67:L69"/>
    <mergeCell ref="A64:A66"/>
    <mergeCell ref="B64:B66"/>
    <mergeCell ref="C64:C66"/>
    <mergeCell ref="D64:D66"/>
    <mergeCell ref="L64:L66"/>
    <mergeCell ref="A61:A63"/>
    <mergeCell ref="B61:B63"/>
    <mergeCell ref="C61:C63"/>
    <mergeCell ref="D61:D63"/>
    <mergeCell ref="L61:L63"/>
    <mergeCell ref="A58:A60"/>
    <mergeCell ref="B58:B60"/>
    <mergeCell ref="C58:C60"/>
    <mergeCell ref="D58:D60"/>
    <mergeCell ref="L58:L60"/>
    <mergeCell ref="A55:A57"/>
    <mergeCell ref="B55:B57"/>
    <mergeCell ref="C55:C57"/>
    <mergeCell ref="D55:D57"/>
    <mergeCell ref="L55:L57"/>
    <mergeCell ref="A52:A54"/>
    <mergeCell ref="B52:B54"/>
    <mergeCell ref="C52:C54"/>
    <mergeCell ref="D52:D54"/>
    <mergeCell ref="L52:L54"/>
    <mergeCell ref="A50:A51"/>
    <mergeCell ref="B50:B51"/>
    <mergeCell ref="C50:C51"/>
    <mergeCell ref="D50:D51"/>
    <mergeCell ref="L50:L51"/>
    <mergeCell ref="A45:A47"/>
    <mergeCell ref="B45:B47"/>
    <mergeCell ref="C45:C47"/>
    <mergeCell ref="D45:D47"/>
    <mergeCell ref="L45:L47"/>
    <mergeCell ref="A42:A44"/>
    <mergeCell ref="B42:B44"/>
    <mergeCell ref="L42:L44"/>
    <mergeCell ref="C43:C44"/>
    <mergeCell ref="D43:D44"/>
    <mergeCell ref="L37:L38"/>
    <mergeCell ref="M37:M38"/>
    <mergeCell ref="N37:N38"/>
    <mergeCell ref="O37:O38"/>
    <mergeCell ref="F37:F38"/>
    <mergeCell ref="G37:H37"/>
    <mergeCell ref="I37:I38"/>
    <mergeCell ref="J37:J38"/>
    <mergeCell ref="K37:K38"/>
    <mergeCell ref="A37:A38"/>
    <mergeCell ref="B37:B38"/>
    <mergeCell ref="C37:C38"/>
    <mergeCell ref="D37:D38"/>
    <mergeCell ref="E37:E38"/>
    <mergeCell ref="P36:Q36"/>
    <mergeCell ref="R36:T36"/>
    <mergeCell ref="A33:B33"/>
    <mergeCell ref="C33:I33"/>
    <mergeCell ref="J33:K33"/>
    <mergeCell ref="L33:T33"/>
    <mergeCell ref="A34:B34"/>
    <mergeCell ref="Q37:Q38"/>
    <mergeCell ref="R37:R38"/>
    <mergeCell ref="S37:S38"/>
    <mergeCell ref="T37:T38"/>
    <mergeCell ref="P37:P38"/>
    <mergeCell ref="K31:T31"/>
    <mergeCell ref="A32:B32"/>
    <mergeCell ref="C32:I32"/>
    <mergeCell ref="J32:K32"/>
    <mergeCell ref="L32:T32"/>
    <mergeCell ref="A1:C1"/>
    <mergeCell ref="D1:E1"/>
    <mergeCell ref="A24:A26"/>
    <mergeCell ref="B24:B26"/>
    <mergeCell ref="C24:C26"/>
    <mergeCell ref="D24:D26"/>
    <mergeCell ref="A17:A20"/>
    <mergeCell ref="B17:B20"/>
    <mergeCell ref="C17:C20"/>
    <mergeCell ref="D17:D20"/>
    <mergeCell ref="A13:A16"/>
    <mergeCell ref="B13:B16"/>
    <mergeCell ref="A7:O7"/>
    <mergeCell ref="A6:B6"/>
    <mergeCell ref="C6:T6"/>
    <mergeCell ref="A2:B2"/>
    <mergeCell ref="L24:L26"/>
    <mergeCell ref="I25:I26"/>
    <mergeCell ref="J25:J26"/>
    <mergeCell ref="K25:K26"/>
    <mergeCell ref="L21:L22"/>
    <mergeCell ref="A21:A22"/>
    <mergeCell ref="B21:B22"/>
    <mergeCell ref="C21:C22"/>
    <mergeCell ref="D21:D22"/>
    <mergeCell ref="E21:E22"/>
    <mergeCell ref="F21:F22"/>
    <mergeCell ref="G21:G22"/>
    <mergeCell ref="H21:H22"/>
    <mergeCell ref="I21:I22"/>
    <mergeCell ref="J21:J22"/>
    <mergeCell ref="K21:K22"/>
    <mergeCell ref="I15:I16"/>
    <mergeCell ref="J15:J16"/>
    <mergeCell ref="K15:K16"/>
    <mergeCell ref="L17:L20"/>
    <mergeCell ref="E19:E20"/>
    <mergeCell ref="F19:F20"/>
    <mergeCell ref="G19:G20"/>
    <mergeCell ref="H19:H20"/>
    <mergeCell ref="I19:I20"/>
    <mergeCell ref="J19:J20"/>
    <mergeCell ref="K19:K20"/>
    <mergeCell ref="L13:L16"/>
    <mergeCell ref="P7:Q7"/>
    <mergeCell ref="R7:T7"/>
    <mergeCell ref="A8:A9"/>
    <mergeCell ref="B8:B9"/>
    <mergeCell ref="C8:C9"/>
    <mergeCell ref="D8:D9"/>
    <mergeCell ref="E8:E9"/>
    <mergeCell ref="F8:F9"/>
    <mergeCell ref="G8:H8"/>
    <mergeCell ref="T8:T9"/>
    <mergeCell ref="I8:I9"/>
    <mergeCell ref="J8:J9"/>
    <mergeCell ref="S8:S9"/>
    <mergeCell ref="O8:O9"/>
    <mergeCell ref="P8:P9"/>
    <mergeCell ref="Q8:Q9"/>
    <mergeCell ref="R8:R9"/>
    <mergeCell ref="N8:N9"/>
    <mergeCell ref="K8:K9"/>
    <mergeCell ref="L8:L9"/>
    <mergeCell ref="M8:M9"/>
    <mergeCell ref="C2:I2"/>
    <mergeCell ref="K2:T2"/>
    <mergeCell ref="A3:B3"/>
    <mergeCell ref="C3:I3"/>
    <mergeCell ref="J3:K3"/>
    <mergeCell ref="L3:T3"/>
    <mergeCell ref="A4:B4"/>
    <mergeCell ref="C4:I4"/>
    <mergeCell ref="J4:K4"/>
    <mergeCell ref="L4:T4"/>
    <mergeCell ref="C93:C94"/>
    <mergeCell ref="D93:D94"/>
    <mergeCell ref="E93:E94"/>
    <mergeCell ref="F93:F94"/>
    <mergeCell ref="G93:G94"/>
    <mergeCell ref="H93:H94"/>
    <mergeCell ref="A91:C91"/>
    <mergeCell ref="A88:B88"/>
    <mergeCell ref="A5:B5"/>
    <mergeCell ref="C14:C16"/>
    <mergeCell ref="D14:D16"/>
    <mergeCell ref="E15:E16"/>
    <mergeCell ref="F15:F16"/>
    <mergeCell ref="G15:G16"/>
    <mergeCell ref="H15:H16"/>
    <mergeCell ref="E25:E26"/>
    <mergeCell ref="F25:F26"/>
    <mergeCell ref="G25:G26"/>
    <mergeCell ref="H25:H26"/>
    <mergeCell ref="A31:B31"/>
    <mergeCell ref="C31:I31"/>
    <mergeCell ref="A35:B35"/>
    <mergeCell ref="C35:T35"/>
    <mergeCell ref="A36:O36"/>
  </mergeCells>
  <conditionalFormatting sqref="L10:L13">
    <cfRule type="cellIs" dxfId="26" priority="16" operator="greaterThan">
      <formula>1</formula>
    </cfRule>
  </conditionalFormatting>
  <conditionalFormatting sqref="L12:L13">
    <cfRule type="cellIs" dxfId="25" priority="17" operator="greaterThan">
      <formula>100</formula>
    </cfRule>
  </conditionalFormatting>
  <conditionalFormatting sqref="L17 L21">
    <cfRule type="cellIs" dxfId="24" priority="18" operator="greaterThan">
      <formula>1</formula>
    </cfRule>
  </conditionalFormatting>
  <conditionalFormatting sqref="L23:L24">
    <cfRule type="cellIs" dxfId="23" priority="15" operator="greaterThan">
      <formula>1</formula>
    </cfRule>
  </conditionalFormatting>
  <conditionalFormatting sqref="L39:L42">
    <cfRule type="cellIs" dxfId="22" priority="12" operator="greaterThan">
      <formula>1</formula>
    </cfRule>
  </conditionalFormatting>
  <conditionalFormatting sqref="L41:L42">
    <cfRule type="cellIs" dxfId="21" priority="13" operator="greaterThan">
      <formula>100</formula>
    </cfRule>
  </conditionalFormatting>
  <conditionalFormatting sqref="L45:L75">
    <cfRule type="cellIs" dxfId="20" priority="11" operator="greaterThan">
      <formula>1</formula>
    </cfRule>
  </conditionalFormatting>
  <conditionalFormatting sqref="P93:P94">
    <cfRule type="cellIs" dxfId="19" priority="6" operator="equal">
      <formula>"SIN VALOR AVANCE"</formula>
    </cfRule>
    <cfRule type="cellIs" dxfId="18" priority="7" operator="equal">
      <formula>"VERIFICAR FECHA"</formula>
    </cfRule>
    <cfRule type="cellIs" dxfId="17" priority="8" operator="equal">
      <formula>"INCUMPLIDA"</formula>
    </cfRule>
    <cfRule type="cellIs" dxfId="16" priority="9" operator="equal">
      <formula>"PROCESO"</formula>
    </cfRule>
    <cfRule type="cellIs" dxfId="15" priority="10" operator="equal">
      <formula>"CUMPLIDA"</formula>
    </cfRule>
  </conditionalFormatting>
  <conditionalFormatting sqref="P102:P114">
    <cfRule type="cellIs" dxfId="14" priority="1" operator="equal">
      <formula>"SIN VALOR AVANCE"</formula>
    </cfRule>
    <cfRule type="cellIs" dxfId="13" priority="2" operator="equal">
      <formula>"VERIFICAR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count="7">
    <dataValidation type="date" allowBlank="1" showInputMessage="1" showErrorMessage="1" promptTitle="Validación" prompt="formato DD/MM/AA" sqref="G18 H10:H15 H17:H19 H21 H23:H25 H39:H75 G46" xr:uid="{98DF5C6F-D4B2-4123-A119-570E0495B035}">
      <formula1>36526</formula1>
      <formula2>47829</formula2>
    </dataValidation>
    <dataValidation type="date" allowBlank="1" showInputMessage="1" showErrorMessage="1" promptTitle="Validación" prompt="formato DD/MM/AA" sqref="G25 G51" xr:uid="{971C3D42-1FE9-4280-94F3-1FF32305F4AD}">
      <formula1>36526</formula1>
      <formula2>45638</formula2>
    </dataValidation>
    <dataValidation type="date" allowBlank="1" showInputMessage="1" showErrorMessage="1" promptTitle="Validación" prompt="formato DD/MM/AA" sqref="G23 G19 G49 G47" xr:uid="{FCEDA936-C5D5-479A-A127-6B9F4F1A8DA7}">
      <formula1>36526</formula1>
      <formula2>46003</formula2>
    </dataValidation>
    <dataValidation operator="greaterThanOrEqual" allowBlank="1" showInputMessage="1" showErrorMessage="1" sqref="E10:E15 E17:E19 E21 E23:E25 E39:E75" xr:uid="{39B8C44C-6E85-4280-BDA3-9274B9693556}"/>
    <dataValidation type="date" allowBlank="1" showInputMessage="1" showErrorMessage="1" promptTitle="Validación" prompt="formato DD/MM/AA" sqref="G24 G17 G10:G15 G21 G52:G75 G50 G48 G39:G45" xr:uid="{03EF1F80-4707-478A-AD68-7E3FB6B4C263}">
      <formula1>36526</formula1>
      <formula2>44177</formula2>
    </dataValidation>
    <dataValidation allowBlank="1" showInputMessage="1" showErrorMessage="1" promptTitle="Validación" prompt="El porcentaje no debe exceder el 100%" sqref="L10:L13 L17 L21 L23:L24 L64 L67 L70:L75 L39:L42 L45:L61" xr:uid="{8051AD33-2BCD-4208-A66D-1C4CA48F1F7B}"/>
    <dataValidation type="date" operator="greaterThanOrEqual" allowBlank="1" showInputMessage="1" showErrorMessage="1" sqref="E76:E80" xr:uid="{8B2B9008-2D7F-4037-8196-8548ABBE672D}">
      <formula1>41426</formula1>
    </dataValidation>
  </dataValidations>
  <hyperlinks>
    <hyperlink ref="M16" r:id="rId1"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7146150B-9D6C-46FB-B4C5-C0DDC57B989F}"/>
    <hyperlink ref="M20" r:id="rId2"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F87AA9AD-B78B-435F-96A2-55F113F096EF}"/>
    <hyperlink ref="M22" r:id="rId3"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CF821DC0-1607-494E-BA89-AFAC9D038108}"/>
    <hyperlink ref="M26" r:id="rId4" display="https://diancolombia.sharepoint.com/sites/DGRAE1/Sub_Recur_Fisicos/Coord_Comunicacion_Controles/Forms/AllItems.aspx?e=5%3A2908df3559aa481fae108b2ea8fed699&amp;at=9&amp;CT=1626386474933&amp;OR=OWA%2DNT&amp;CID=9a8a423e%2D22c0%2D0ebc%2Dd847%2De9f6e3f9b143&amp;FolderCTID=0x01200011BEB07B293757489B936071C33C2154&amp;id=%2Fsites%2FDGRAE1%2FSub%5FRecur%5FFisicos%2FCoord%5FComunicacion%5FControles%2FEVIDENCIAS%2DSEGUIMIENTO%20PMA%20AGN%202019%2D2022&amp;viewid=d19d57eb%2D7fde%2D4c6b%2Dad0c%2D76ef0cd16e6c" xr:uid="{996126C9-0D4E-4645-8CE6-B4734C869D57}"/>
  </hyperlinks>
  <pageMargins left="0.7" right="0.7" top="0.75" bottom="0.75" header="0.3" footer="0.3"/>
  <pageSetup orientation="portrait" r:id="rId5"/>
  <headerFooter>
    <oddFooter>&amp;R_x000D_&amp;1#&amp;"Calibri"&amp;10&amp;K000000 Información Pública</oddFooter>
  </headerFooter>
  <legacyDrawing r:id="rId6"/>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845DB-37D2-4F98-BA3B-6BF2E807B53F}">
  <dimension ref="A1:R1097"/>
  <sheetViews>
    <sheetView zoomScale="50" zoomScaleNormal="50" workbookViewId="0">
      <selection activeCell="G10" sqref="G10"/>
    </sheetView>
  </sheetViews>
  <sheetFormatPr baseColWidth="10" defaultColWidth="11.42578125" defaultRowHeight="15" x14ac:dyDescent="0.2"/>
  <cols>
    <col min="1" max="1" width="27.7109375" style="316" customWidth="1"/>
    <col min="2" max="2" width="20.85546875" style="316" customWidth="1"/>
    <col min="3" max="3" width="22.140625" style="316" customWidth="1"/>
    <col min="4" max="4" width="30.5703125" style="316" customWidth="1"/>
    <col min="5" max="5" width="49.28515625" style="315" customWidth="1"/>
    <col min="6" max="6" width="47.7109375" style="315" customWidth="1"/>
    <col min="7" max="7" width="58.5703125" style="315" customWidth="1"/>
    <col min="8" max="8" width="39.28515625" style="315" customWidth="1"/>
    <col min="9" max="9" width="30.7109375" style="326" customWidth="1"/>
    <col min="10" max="10" width="29.42578125" style="316" customWidth="1"/>
    <col min="11" max="11" width="28.7109375" style="1025" customWidth="1"/>
    <col min="12" max="12" width="25.140625" style="1025" customWidth="1"/>
    <col min="13" max="13" width="27.7109375" style="1026" customWidth="1"/>
    <col min="14" max="14" width="25.5703125" style="316" customWidth="1"/>
    <col min="15" max="15" width="41.140625" style="1115" customWidth="1"/>
    <col min="16" max="16" width="33.85546875" style="316" customWidth="1"/>
    <col min="17" max="17" width="45.85546875" style="316" bestFit="1" customWidth="1"/>
    <col min="18" max="16384" width="11.42578125" style="323"/>
  </cols>
  <sheetData>
    <row r="1" spans="1:17" ht="22.5" customHeight="1" x14ac:dyDescent="0.2">
      <c r="A1" s="1660"/>
      <c r="B1" s="1661"/>
      <c r="C1" s="1664" t="s">
        <v>4589</v>
      </c>
      <c r="D1" s="1664"/>
      <c r="E1" s="1664"/>
      <c r="F1" s="1664"/>
      <c r="G1" s="1664"/>
      <c r="H1" s="1664"/>
      <c r="I1" s="1664"/>
      <c r="J1" s="1664"/>
      <c r="K1" s="1664"/>
      <c r="L1" s="1664"/>
      <c r="M1" s="1664"/>
      <c r="N1" s="1664"/>
      <c r="O1" s="1664"/>
      <c r="P1" s="1664"/>
      <c r="Q1" s="1665"/>
    </row>
    <row r="2" spans="1:17" ht="22.5" customHeight="1" x14ac:dyDescent="0.2">
      <c r="A2" s="1662"/>
      <c r="B2" s="1663"/>
      <c r="C2" s="1666"/>
      <c r="D2" s="1666"/>
      <c r="E2" s="1666"/>
      <c r="F2" s="1666"/>
      <c r="G2" s="1666"/>
      <c r="H2" s="1666"/>
      <c r="I2" s="1666"/>
      <c r="J2" s="1666"/>
      <c r="K2" s="1666"/>
      <c r="L2" s="1666"/>
      <c r="M2" s="1666"/>
      <c r="N2" s="1666"/>
      <c r="O2" s="1666"/>
      <c r="P2" s="1666"/>
      <c r="Q2" s="1667"/>
    </row>
    <row r="3" spans="1:17" ht="22.5" customHeight="1" x14ac:dyDescent="0.2">
      <c r="A3" s="1662"/>
      <c r="B3" s="1663"/>
      <c r="C3" s="1663"/>
      <c r="D3" s="1663"/>
      <c r="E3" s="1663"/>
      <c r="F3" s="1663"/>
      <c r="G3" s="1663"/>
      <c r="H3" s="1663"/>
      <c r="I3" s="1663"/>
      <c r="J3" s="1663"/>
      <c r="K3" s="1663"/>
      <c r="L3" s="1663"/>
      <c r="M3" s="1663"/>
      <c r="N3" s="1663"/>
      <c r="O3" s="1663"/>
      <c r="P3" s="1663"/>
      <c r="Q3" s="1668"/>
    </row>
    <row r="4" spans="1:17" ht="15.75" x14ac:dyDescent="0.2">
      <c r="A4" s="1328" t="s">
        <v>45</v>
      </c>
      <c r="B4" s="1329"/>
      <c r="C4" s="1329"/>
      <c r="D4" s="1329"/>
      <c r="E4" s="1329"/>
      <c r="F4" s="1329"/>
      <c r="G4" s="1329"/>
      <c r="H4" s="1329"/>
      <c r="I4" s="1329"/>
      <c r="J4" s="529"/>
      <c r="K4" s="1669"/>
      <c r="L4" s="1669"/>
      <c r="M4" s="1669"/>
      <c r="N4" s="1669"/>
      <c r="O4" s="1669"/>
      <c r="P4" s="530"/>
      <c r="Q4" s="1113"/>
    </row>
    <row r="5" spans="1:17" ht="15.75" x14ac:dyDescent="0.2">
      <c r="A5" s="1111" t="s">
        <v>47</v>
      </c>
      <c r="B5" s="529"/>
      <c r="C5" s="529"/>
      <c r="D5" s="529"/>
      <c r="E5" s="885"/>
      <c r="F5" s="885"/>
      <c r="G5" s="885"/>
      <c r="H5" s="885"/>
      <c r="I5" s="771"/>
      <c r="J5" s="529"/>
      <c r="K5" s="1670" t="s">
        <v>48</v>
      </c>
      <c r="L5" s="1670"/>
      <c r="M5" s="1670"/>
      <c r="N5" s="1670"/>
      <c r="O5" s="1670"/>
      <c r="P5" s="1021">
        <v>45747</v>
      </c>
      <c r="Q5" s="1113"/>
    </row>
    <row r="6" spans="1:17" ht="15.75" x14ac:dyDescent="0.2">
      <c r="A6" s="1328" t="s">
        <v>49</v>
      </c>
      <c r="B6" s="1329"/>
      <c r="C6" s="1329"/>
      <c r="D6" s="1329"/>
      <c r="E6" s="885"/>
      <c r="F6" s="885"/>
      <c r="G6" s="885"/>
      <c r="H6" s="885"/>
      <c r="I6" s="771"/>
      <c r="J6" s="529"/>
      <c r="K6" s="1330"/>
      <c r="L6" s="1330"/>
      <c r="M6" s="1330"/>
      <c r="N6" s="1330"/>
      <c r="O6" s="1330"/>
      <c r="P6" s="1020"/>
      <c r="Q6" s="1113"/>
    </row>
    <row r="7" spans="1:17" ht="15.75" x14ac:dyDescent="0.2">
      <c r="A7" s="1328" t="s">
        <v>5270</v>
      </c>
      <c r="B7" s="1329"/>
      <c r="C7" s="1329"/>
      <c r="D7" s="1329"/>
      <c r="E7" s="885"/>
      <c r="F7" s="885"/>
      <c r="G7" s="885"/>
      <c r="H7" s="885"/>
      <c r="I7" s="771"/>
      <c r="J7" s="529"/>
      <c r="K7" s="1330"/>
      <c r="L7" s="1330"/>
      <c r="M7" s="1330"/>
      <c r="N7" s="1330"/>
      <c r="O7" s="1330"/>
      <c r="P7" s="1020"/>
      <c r="Q7" s="1113"/>
    </row>
    <row r="8" spans="1:17" ht="15.75" x14ac:dyDescent="0.2">
      <c r="A8" s="1328" t="s">
        <v>51</v>
      </c>
      <c r="B8" s="1329"/>
      <c r="C8" s="1329"/>
      <c r="D8" s="1329"/>
      <c r="E8" s="885"/>
      <c r="F8" s="885"/>
      <c r="G8" s="885"/>
      <c r="H8" s="885"/>
      <c r="I8" s="771"/>
      <c r="J8" s="529"/>
      <c r="K8" s="1670" t="s">
        <v>5271</v>
      </c>
      <c r="L8" s="1670"/>
      <c r="M8" s="1670"/>
      <c r="N8" s="1670"/>
      <c r="O8" s="1670"/>
      <c r="P8" s="1021">
        <v>45803</v>
      </c>
      <c r="Q8" s="1113"/>
    </row>
    <row r="9" spans="1:17" ht="15.75" x14ac:dyDescent="0.2">
      <c r="A9" s="1112"/>
      <c r="B9" s="532"/>
      <c r="C9" s="532"/>
      <c r="D9" s="532"/>
      <c r="E9" s="533"/>
      <c r="F9" s="533"/>
      <c r="G9" s="533"/>
      <c r="H9" s="533"/>
      <c r="I9" s="773"/>
      <c r="J9" s="532"/>
      <c r="K9" s="1022"/>
      <c r="L9" s="1023"/>
      <c r="M9" s="1024"/>
      <c r="N9" s="534"/>
      <c r="O9" s="1114"/>
      <c r="P9" s="534"/>
      <c r="Q9" s="1116"/>
    </row>
    <row r="10" spans="1:17" ht="47.25" x14ac:dyDescent="0.2">
      <c r="A10" s="535" t="s">
        <v>27</v>
      </c>
      <c r="B10" s="535" t="s">
        <v>9</v>
      </c>
      <c r="C10" s="535" t="s">
        <v>53</v>
      </c>
      <c r="D10" s="17" t="s">
        <v>4593</v>
      </c>
      <c r="E10" s="21" t="s">
        <v>55</v>
      </c>
      <c r="F10" s="17" t="s">
        <v>4595</v>
      </c>
      <c r="G10" s="17" t="s">
        <v>57</v>
      </c>
      <c r="H10" s="17" t="s">
        <v>58</v>
      </c>
      <c r="I10" s="775" t="s">
        <v>59</v>
      </c>
      <c r="J10" s="775" t="s">
        <v>60</v>
      </c>
      <c r="K10" s="617" t="s">
        <v>61</v>
      </c>
      <c r="L10" s="617" t="s">
        <v>62</v>
      </c>
      <c r="M10" s="3" t="s">
        <v>63</v>
      </c>
      <c r="N10" s="3" t="s">
        <v>64</v>
      </c>
      <c r="O10" s="775" t="s">
        <v>65</v>
      </c>
      <c r="P10" s="618" t="s">
        <v>66</v>
      </c>
      <c r="Q10" s="775" t="s">
        <v>33</v>
      </c>
    </row>
    <row r="11" spans="1:17" ht="105.75" customHeight="1" x14ac:dyDescent="0.2">
      <c r="A11" s="1091" t="s">
        <v>12</v>
      </c>
      <c r="B11" s="1079" t="s">
        <v>14</v>
      </c>
      <c r="C11" s="1304" t="s">
        <v>2632</v>
      </c>
      <c r="D11" s="1304" t="s">
        <v>2633</v>
      </c>
      <c r="E11" s="1080" t="s">
        <v>2634</v>
      </c>
      <c r="F11" s="1305" t="s">
        <v>2635</v>
      </c>
      <c r="G11" s="1080" t="s">
        <v>2636</v>
      </c>
      <c r="H11" s="1080" t="s">
        <v>2637</v>
      </c>
      <c r="I11" s="1081" t="s">
        <v>2638</v>
      </c>
      <c r="J11" s="1082">
        <v>4</v>
      </c>
      <c r="K11" s="1083">
        <v>43101</v>
      </c>
      <c r="L11" s="1083">
        <v>43465</v>
      </c>
      <c r="M11" s="1084">
        <f t="shared" ref="M11:M13" si="0">(L11-K11)/7</f>
        <v>52</v>
      </c>
      <c r="N11" s="1085">
        <v>1</v>
      </c>
      <c r="O11" s="1081" t="s">
        <v>2639</v>
      </c>
      <c r="P11" s="1085">
        <f t="shared" ref="P11:P74" si="1">IF(B11="ITRC",N11,N11/J11)</f>
        <v>1</v>
      </c>
      <c r="Q11" s="1086" t="str" cm="1">
        <f t="array" aca="1" ref="Q11" ca="1">IF(ISNUMBER(P11),IF(P11=100%,"CUMPLIDA",IF(AND(ISNUMBER(L11),ISNUMBER(INDIRECT("FECHA_"&amp;$B11,1))), IF(L11&lt;=INDIRECT("FECHA_"&amp;$B11,1),"INCUMPLIDA","PROCESO"), "VERIFICAR FECHA")),"SIN VALOR AVANCE")</f>
        <v>CUMPLIDA</v>
      </c>
    </row>
    <row r="12" spans="1:17" ht="120.75" x14ac:dyDescent="0.2">
      <c r="A12" s="1091" t="s">
        <v>12</v>
      </c>
      <c r="B12" s="1079" t="s">
        <v>14</v>
      </c>
      <c r="C12" s="1304"/>
      <c r="D12" s="1304"/>
      <c r="E12" s="1080" t="s">
        <v>2640</v>
      </c>
      <c r="F12" s="1305"/>
      <c r="G12" s="1080" t="s">
        <v>2641</v>
      </c>
      <c r="H12" s="1080" t="s">
        <v>2642</v>
      </c>
      <c r="I12" s="1081" t="s">
        <v>2643</v>
      </c>
      <c r="J12" s="1082">
        <v>10</v>
      </c>
      <c r="K12" s="1083">
        <v>43101</v>
      </c>
      <c r="L12" s="1083">
        <v>43465</v>
      </c>
      <c r="M12" s="1084">
        <f t="shared" si="0"/>
        <v>52</v>
      </c>
      <c r="N12" s="1085">
        <v>1</v>
      </c>
      <c r="O12" s="1081" t="s">
        <v>2639</v>
      </c>
      <c r="P12" s="1085">
        <f t="shared" si="1"/>
        <v>1</v>
      </c>
      <c r="Q12" s="1086" t="str" cm="1">
        <f t="array" aca="1" ref="Q12" ca="1">IF(ISNUMBER(P12),IF(P12=100%,"CUMPLIDA",IF(AND(ISNUMBER(L12),ISNUMBER(INDIRECT("FECHA_"&amp;$B12,1))), IF(L12&lt;=INDIRECT("FECHA_"&amp;$B12,1),"INCUMPLIDA","PROCESO"), "VERIFICAR FECHA")),"SIN VALOR AVANCE")</f>
        <v>CUMPLIDA</v>
      </c>
    </row>
    <row r="13" spans="1:17" ht="120.75" x14ac:dyDescent="0.2">
      <c r="A13" s="1091" t="s">
        <v>12</v>
      </c>
      <c r="B13" s="1079" t="s">
        <v>14</v>
      </c>
      <c r="C13" s="1304"/>
      <c r="D13" s="1304"/>
      <c r="E13" s="1080" t="s">
        <v>2644</v>
      </c>
      <c r="F13" s="1305"/>
      <c r="G13" s="1080" t="s">
        <v>2645</v>
      </c>
      <c r="H13" s="1080" t="s">
        <v>2646</v>
      </c>
      <c r="I13" s="1081" t="s">
        <v>2647</v>
      </c>
      <c r="J13" s="1085">
        <v>1</v>
      </c>
      <c r="K13" s="1083">
        <v>43009</v>
      </c>
      <c r="L13" s="1083">
        <v>43465</v>
      </c>
      <c r="M13" s="1084">
        <f t="shared" si="0"/>
        <v>65.142857142857139</v>
      </c>
      <c r="N13" s="1085">
        <v>1</v>
      </c>
      <c r="O13" s="1081" t="s">
        <v>2639</v>
      </c>
      <c r="P13" s="1085">
        <f t="shared" si="1"/>
        <v>1</v>
      </c>
      <c r="Q13" s="1086" t="str" cm="1">
        <f t="array" aca="1" ref="Q13" ca="1">IF(ISNUMBER(P13),IF(P13=100%,"CUMPLIDA",IF(AND(ISNUMBER(L13),ISNUMBER(INDIRECT("FECHA_"&amp;$B13,1))), IF(L13&lt;=INDIRECT("FECHA_"&amp;$B13,1),"INCUMPLIDA","PROCESO"), "VERIFICAR FECHA")),"SIN VALOR AVANCE")</f>
        <v>CUMPLIDA</v>
      </c>
    </row>
    <row r="14" spans="1:17" ht="105.75" x14ac:dyDescent="0.2">
      <c r="A14" s="1091" t="s">
        <v>12</v>
      </c>
      <c r="B14" s="1079" t="s">
        <v>14</v>
      </c>
      <c r="C14" s="1304"/>
      <c r="D14" s="1304"/>
      <c r="E14" s="1080" t="s">
        <v>2648</v>
      </c>
      <c r="F14" s="1305"/>
      <c r="G14" s="1080" t="s">
        <v>2649</v>
      </c>
      <c r="H14" s="1080" t="s">
        <v>2650</v>
      </c>
      <c r="I14" s="1081" t="s">
        <v>2651</v>
      </c>
      <c r="J14" s="1085">
        <v>1</v>
      </c>
      <c r="K14" s="1083">
        <v>43018</v>
      </c>
      <c r="L14" s="1083">
        <v>43383</v>
      </c>
      <c r="M14" s="1084">
        <f>(L14-K14)/7</f>
        <v>52.142857142857146</v>
      </c>
      <c r="N14" s="1085">
        <v>1</v>
      </c>
      <c r="O14" s="1081" t="s">
        <v>2652</v>
      </c>
      <c r="P14" s="1085">
        <f t="shared" si="1"/>
        <v>1</v>
      </c>
      <c r="Q14" s="1086" t="str" cm="1">
        <f t="array" aca="1" ref="Q14" ca="1">IF(ISNUMBER(P14),IF(P14=100%,"CUMPLIDA",IF(AND(ISNUMBER(L14),ISNUMBER(INDIRECT("FECHA_"&amp;$B14,1))), IF(L14&lt;=INDIRECT("FECHA_"&amp;$B14,1),"INCUMPLIDA","PROCESO"), "VERIFICAR FECHA")),"SIN VALOR AVANCE")</f>
        <v>CUMPLIDA</v>
      </c>
    </row>
    <row r="15" spans="1:17" ht="105.75" x14ac:dyDescent="0.2">
      <c r="A15" s="1091" t="s">
        <v>12</v>
      </c>
      <c r="B15" s="1079" t="s">
        <v>14</v>
      </c>
      <c r="C15" s="1304"/>
      <c r="D15" s="1304"/>
      <c r="E15" s="1080" t="s">
        <v>2653</v>
      </c>
      <c r="F15" s="1305"/>
      <c r="G15" s="1080" t="s">
        <v>2654</v>
      </c>
      <c r="H15" s="1080" t="s">
        <v>2655</v>
      </c>
      <c r="I15" s="1081" t="s">
        <v>2656</v>
      </c>
      <c r="J15" s="1085">
        <v>0.05</v>
      </c>
      <c r="K15" s="1083">
        <v>43040</v>
      </c>
      <c r="L15" s="1083">
        <v>43434</v>
      </c>
      <c r="M15" s="1084">
        <f>(L15-K15)/7</f>
        <v>56.285714285714285</v>
      </c>
      <c r="N15" s="1085">
        <v>1</v>
      </c>
      <c r="O15" s="1081" t="s">
        <v>2657</v>
      </c>
      <c r="P15" s="1085">
        <f t="shared" si="1"/>
        <v>1</v>
      </c>
      <c r="Q15" s="1086" t="str" cm="1">
        <f t="array" aca="1" ref="Q15" ca="1">IF(ISNUMBER(P15),IF(P15=100%,"CUMPLIDA",IF(AND(ISNUMBER(L15),ISNUMBER(INDIRECT("FECHA_"&amp;$B15,1))), IF(L15&lt;=INDIRECT("FECHA_"&amp;$B15,1),"INCUMPLIDA","PROCESO"), "VERIFICAR FECHA")),"SIN VALOR AVANCE")</f>
        <v>CUMPLIDA</v>
      </c>
    </row>
    <row r="16" spans="1:17" ht="120.75" x14ac:dyDescent="0.2">
      <c r="A16" s="1091" t="s">
        <v>12</v>
      </c>
      <c r="B16" s="1079" t="s">
        <v>14</v>
      </c>
      <c r="C16" s="1304"/>
      <c r="D16" s="1304"/>
      <c r="E16" s="1080" t="s">
        <v>2658</v>
      </c>
      <c r="F16" s="1305"/>
      <c r="G16" s="1080" t="s">
        <v>2659</v>
      </c>
      <c r="H16" s="1080" t="s">
        <v>2660</v>
      </c>
      <c r="I16" s="1081" t="s">
        <v>2661</v>
      </c>
      <c r="J16" s="1082">
        <v>1</v>
      </c>
      <c r="K16" s="1083">
        <v>43040</v>
      </c>
      <c r="L16" s="1083">
        <v>43099</v>
      </c>
      <c r="M16" s="1084">
        <f t="shared" ref="M16:M79" si="2">(L16-K16)/7</f>
        <v>8.4285714285714288</v>
      </c>
      <c r="N16" s="1085">
        <v>1</v>
      </c>
      <c r="O16" s="1081" t="s">
        <v>2662</v>
      </c>
      <c r="P16" s="1085">
        <f t="shared" si="1"/>
        <v>1</v>
      </c>
      <c r="Q16" s="1086" t="str" cm="1">
        <f t="array" aca="1" ref="Q16" ca="1">IF(ISNUMBER(P16),IF(P16=100%,"CUMPLIDA",IF(AND(ISNUMBER(L16),ISNUMBER(INDIRECT("FECHA_"&amp;$B16,1))), IF(L16&lt;=INDIRECT("FECHA_"&amp;$B16,1),"INCUMPLIDA","PROCESO"), "VERIFICAR FECHA")),"SIN VALOR AVANCE")</f>
        <v>CUMPLIDA</v>
      </c>
    </row>
    <row r="17" spans="1:17" ht="90" x14ac:dyDescent="0.2">
      <c r="A17" s="1091" t="s">
        <v>12</v>
      </c>
      <c r="B17" s="1079" t="s">
        <v>14</v>
      </c>
      <c r="C17" s="1304"/>
      <c r="D17" s="1304"/>
      <c r="E17" s="1080" t="s">
        <v>2663</v>
      </c>
      <c r="F17" s="1305"/>
      <c r="G17" s="1080" t="s">
        <v>2664</v>
      </c>
      <c r="H17" s="1080" t="s">
        <v>2665</v>
      </c>
      <c r="I17" s="1081" t="s">
        <v>2666</v>
      </c>
      <c r="J17" s="1082">
        <v>3</v>
      </c>
      <c r="K17" s="1083">
        <v>43059</v>
      </c>
      <c r="L17" s="1083">
        <v>43190</v>
      </c>
      <c r="M17" s="1084">
        <f t="shared" si="2"/>
        <v>18.714285714285715</v>
      </c>
      <c r="N17" s="1085">
        <v>1</v>
      </c>
      <c r="O17" s="1081" t="s">
        <v>2667</v>
      </c>
      <c r="P17" s="1085">
        <f t="shared" si="1"/>
        <v>1</v>
      </c>
      <c r="Q17" s="1086" t="str" cm="1">
        <f t="array" aca="1" ref="Q17" ca="1">IF(ISNUMBER(P17),IF(P17=100%,"CUMPLIDA",IF(AND(ISNUMBER(L17),ISNUMBER(INDIRECT("FECHA_"&amp;$B17,1))), IF(L17&lt;=INDIRECT("FECHA_"&amp;$B17,1),"INCUMPLIDA","PROCESO"), "VERIFICAR FECHA")),"SIN VALOR AVANCE")</f>
        <v>CUMPLIDA</v>
      </c>
    </row>
    <row r="18" spans="1:17" ht="90" x14ac:dyDescent="0.2">
      <c r="A18" s="1091" t="s">
        <v>12</v>
      </c>
      <c r="B18" s="1079" t="s">
        <v>14</v>
      </c>
      <c r="C18" s="1304"/>
      <c r="D18" s="1304"/>
      <c r="E18" s="1080" t="s">
        <v>2668</v>
      </c>
      <c r="F18" s="1305"/>
      <c r="G18" s="1080" t="s">
        <v>2669</v>
      </c>
      <c r="H18" s="1080" t="s">
        <v>2670</v>
      </c>
      <c r="I18" s="1081" t="s">
        <v>2671</v>
      </c>
      <c r="J18" s="1082">
        <v>1</v>
      </c>
      <c r="K18" s="1083">
        <v>43031</v>
      </c>
      <c r="L18" s="1083">
        <v>43035</v>
      </c>
      <c r="M18" s="1084">
        <f t="shared" si="2"/>
        <v>0.5714285714285714</v>
      </c>
      <c r="N18" s="1085">
        <v>1</v>
      </c>
      <c r="O18" s="1081" t="s">
        <v>2667</v>
      </c>
      <c r="P18" s="1085">
        <f t="shared" si="1"/>
        <v>1</v>
      </c>
      <c r="Q18" s="1086" t="str" cm="1">
        <f t="array" aca="1" ref="Q18" ca="1">IF(ISNUMBER(P18),IF(P18=100%,"CUMPLIDA",IF(AND(ISNUMBER(L18),ISNUMBER(INDIRECT("FECHA_"&amp;$B18,1))), IF(L18&lt;=INDIRECT("FECHA_"&amp;$B18,1),"INCUMPLIDA","PROCESO"), "VERIFICAR FECHA")),"SIN VALOR AVANCE")</f>
        <v>CUMPLIDA</v>
      </c>
    </row>
    <row r="19" spans="1:17" ht="105.75" x14ac:dyDescent="0.2">
      <c r="A19" s="1091" t="s">
        <v>12</v>
      </c>
      <c r="B19" s="1079" t="s">
        <v>14</v>
      </c>
      <c r="C19" s="1304"/>
      <c r="D19" s="1304"/>
      <c r="E19" s="1080" t="s">
        <v>2672</v>
      </c>
      <c r="F19" s="1305"/>
      <c r="G19" s="1080" t="s">
        <v>2673</v>
      </c>
      <c r="H19" s="1080" t="s">
        <v>2674</v>
      </c>
      <c r="I19" s="1081" t="s">
        <v>2675</v>
      </c>
      <c r="J19" s="1082">
        <v>2</v>
      </c>
      <c r="K19" s="1083">
        <v>43101</v>
      </c>
      <c r="L19" s="1083">
        <v>43311</v>
      </c>
      <c r="M19" s="1084">
        <f t="shared" si="2"/>
        <v>30</v>
      </c>
      <c r="N19" s="1085">
        <v>1</v>
      </c>
      <c r="O19" s="1081" t="s">
        <v>2676</v>
      </c>
      <c r="P19" s="1085">
        <f t="shared" si="1"/>
        <v>1</v>
      </c>
      <c r="Q19" s="1086" t="str" cm="1">
        <f t="array" aca="1" ref="Q19" ca="1">IF(ISNUMBER(P19),IF(P19=100%,"CUMPLIDA",IF(AND(ISNUMBER(L19),ISNUMBER(INDIRECT("FECHA_"&amp;$B19,1))), IF(L19&lt;=INDIRECT("FECHA_"&amp;$B19,1),"INCUMPLIDA","PROCESO"), "VERIFICAR FECHA")),"SIN VALOR AVANCE")</f>
        <v>CUMPLIDA</v>
      </c>
    </row>
    <row r="20" spans="1:17" ht="135" customHeight="1" x14ac:dyDescent="0.2">
      <c r="A20" s="1091" t="s">
        <v>12</v>
      </c>
      <c r="B20" s="1079" t="s">
        <v>14</v>
      </c>
      <c r="C20" s="1304" t="s">
        <v>2677</v>
      </c>
      <c r="D20" s="1304" t="s">
        <v>2678</v>
      </c>
      <c r="E20" s="1305" t="s">
        <v>2679</v>
      </c>
      <c r="F20" s="1305" t="s">
        <v>2680</v>
      </c>
      <c r="G20" s="1080" t="s">
        <v>2681</v>
      </c>
      <c r="H20" s="1080" t="s">
        <v>2682</v>
      </c>
      <c r="I20" s="1081" t="s">
        <v>2683</v>
      </c>
      <c r="J20" s="1082">
        <v>5</v>
      </c>
      <c r="K20" s="1083">
        <v>43101</v>
      </c>
      <c r="L20" s="1083">
        <v>43465</v>
      </c>
      <c r="M20" s="1084">
        <f t="shared" si="2"/>
        <v>52</v>
      </c>
      <c r="N20" s="1085">
        <v>1</v>
      </c>
      <c r="O20" s="1081" t="s">
        <v>2639</v>
      </c>
      <c r="P20" s="1085">
        <f t="shared" si="1"/>
        <v>1</v>
      </c>
      <c r="Q20" s="1086" t="str" cm="1">
        <f t="array" aca="1" ref="Q20" ca="1">IF(ISNUMBER(P20),IF(P20=100%,"CUMPLIDA",IF(AND(ISNUMBER(L20),ISNUMBER(INDIRECT("FECHA_"&amp;$B20,1))), IF(L20&lt;=INDIRECT("FECHA_"&amp;$B20,1),"INCUMPLIDA","PROCESO"), "VERIFICAR FECHA")),"SIN VALOR AVANCE")</f>
        <v>CUMPLIDA</v>
      </c>
    </row>
    <row r="21" spans="1:17" ht="120.75" x14ac:dyDescent="0.2">
      <c r="A21" s="1091" t="s">
        <v>12</v>
      </c>
      <c r="B21" s="1079" t="s">
        <v>14</v>
      </c>
      <c r="C21" s="1304"/>
      <c r="D21" s="1304"/>
      <c r="E21" s="1305"/>
      <c r="F21" s="1305"/>
      <c r="G21" s="1080" t="s">
        <v>2684</v>
      </c>
      <c r="H21" s="1080" t="s">
        <v>2682</v>
      </c>
      <c r="I21" s="1081" t="s">
        <v>2685</v>
      </c>
      <c r="J21" s="1085">
        <v>1</v>
      </c>
      <c r="K21" s="1083">
        <v>43040</v>
      </c>
      <c r="L21" s="1083">
        <v>43281</v>
      </c>
      <c r="M21" s="1084">
        <f t="shared" si="2"/>
        <v>34.428571428571431</v>
      </c>
      <c r="N21" s="1085">
        <v>1</v>
      </c>
      <c r="O21" s="1081" t="s">
        <v>2686</v>
      </c>
      <c r="P21" s="1085">
        <f t="shared" si="1"/>
        <v>1</v>
      </c>
      <c r="Q21" s="1086" t="str" cm="1">
        <f t="array" aca="1" ref="Q21" ca="1">IF(ISNUMBER(P21),IF(P21=100%,"CUMPLIDA",IF(AND(ISNUMBER(L21),ISNUMBER(INDIRECT("FECHA_"&amp;$B21,1))), IF(L21&lt;=INDIRECT("FECHA_"&amp;$B21,1),"INCUMPLIDA","PROCESO"), "VERIFICAR FECHA")),"SIN VALOR AVANCE")</f>
        <v>CUMPLIDA</v>
      </c>
    </row>
    <row r="22" spans="1:17" ht="195" x14ac:dyDescent="0.2">
      <c r="A22" s="1091" t="s">
        <v>12</v>
      </c>
      <c r="B22" s="1079" t="s">
        <v>14</v>
      </c>
      <c r="C22" s="1304"/>
      <c r="D22" s="1304"/>
      <c r="E22" s="1305"/>
      <c r="F22" s="1305"/>
      <c r="G22" s="1080" t="s">
        <v>2687</v>
      </c>
      <c r="H22" s="1080" t="s">
        <v>2688</v>
      </c>
      <c r="I22" s="1081" t="s">
        <v>2689</v>
      </c>
      <c r="J22" s="1082">
        <v>20</v>
      </c>
      <c r="K22" s="1083">
        <v>43101</v>
      </c>
      <c r="L22" s="1083">
        <v>43465</v>
      </c>
      <c r="M22" s="1084">
        <f t="shared" si="2"/>
        <v>52</v>
      </c>
      <c r="N22" s="1085">
        <v>1</v>
      </c>
      <c r="O22" s="1081" t="s">
        <v>2686</v>
      </c>
      <c r="P22" s="1085">
        <f t="shared" si="1"/>
        <v>1</v>
      </c>
      <c r="Q22" s="1086" t="str" cm="1">
        <f t="array" aca="1" ref="Q22" ca="1">IF(ISNUMBER(P22),IF(P22=100%,"CUMPLIDA",IF(AND(ISNUMBER(L22),ISNUMBER(INDIRECT("FECHA_"&amp;$B22,1))), IF(L22&lt;=INDIRECT("FECHA_"&amp;$B22,1),"INCUMPLIDA","PROCESO"), "VERIFICAR FECHA")),"SIN VALOR AVANCE")</f>
        <v>CUMPLIDA</v>
      </c>
    </row>
    <row r="23" spans="1:17" ht="120.75" x14ac:dyDescent="0.2">
      <c r="A23" s="1091" t="s">
        <v>12</v>
      </c>
      <c r="B23" s="1079" t="s">
        <v>14</v>
      </c>
      <c r="C23" s="1304"/>
      <c r="D23" s="1304"/>
      <c r="E23" s="1305" t="s">
        <v>2690</v>
      </c>
      <c r="F23" s="1305"/>
      <c r="G23" s="1080" t="s">
        <v>2691</v>
      </c>
      <c r="H23" s="1080" t="s">
        <v>2692</v>
      </c>
      <c r="I23" s="1081" t="s">
        <v>2693</v>
      </c>
      <c r="J23" s="1082">
        <v>1</v>
      </c>
      <c r="K23" s="1083">
        <v>43028</v>
      </c>
      <c r="L23" s="1083">
        <v>43059</v>
      </c>
      <c r="M23" s="1084">
        <f t="shared" si="2"/>
        <v>4.4285714285714288</v>
      </c>
      <c r="N23" s="1085">
        <v>1</v>
      </c>
      <c r="O23" s="1081" t="s">
        <v>2639</v>
      </c>
      <c r="P23" s="1085">
        <f t="shared" si="1"/>
        <v>1</v>
      </c>
      <c r="Q23" s="1086" t="str" cm="1">
        <f t="array" aca="1" ref="Q23" ca="1">IF(ISNUMBER(P23),IF(P23=100%,"CUMPLIDA",IF(AND(ISNUMBER(L23),ISNUMBER(INDIRECT("FECHA_"&amp;$B23,1))), IF(L23&lt;=INDIRECT("FECHA_"&amp;$B23,1),"INCUMPLIDA","PROCESO"), "VERIFICAR FECHA")),"SIN VALOR AVANCE")</f>
        <v>CUMPLIDA</v>
      </c>
    </row>
    <row r="24" spans="1:17" ht="255" x14ac:dyDescent="0.2">
      <c r="A24" s="1091" t="s">
        <v>12</v>
      </c>
      <c r="B24" s="1079" t="s">
        <v>14</v>
      </c>
      <c r="C24" s="1304"/>
      <c r="D24" s="1304"/>
      <c r="E24" s="1305"/>
      <c r="F24" s="1305"/>
      <c r="G24" s="1080" t="s">
        <v>2694</v>
      </c>
      <c r="H24" s="1080" t="s">
        <v>2695</v>
      </c>
      <c r="I24" s="1081" t="s">
        <v>2696</v>
      </c>
      <c r="J24" s="1082">
        <v>1</v>
      </c>
      <c r="K24" s="1083">
        <v>42979</v>
      </c>
      <c r="L24" s="1083">
        <v>43099</v>
      </c>
      <c r="M24" s="1084">
        <f t="shared" si="2"/>
        <v>17.142857142857142</v>
      </c>
      <c r="N24" s="1085">
        <v>1</v>
      </c>
      <c r="O24" s="1081" t="s">
        <v>2697</v>
      </c>
      <c r="P24" s="1085">
        <f t="shared" si="1"/>
        <v>1</v>
      </c>
      <c r="Q24" s="1086" t="str" cm="1">
        <f t="array" aca="1" ref="Q24" ca="1">IF(ISNUMBER(P24),IF(P24=100%,"CUMPLIDA",IF(AND(ISNUMBER(L24),ISNUMBER(INDIRECT("FECHA_"&amp;$B24,1))), IF(L24&lt;=INDIRECT("FECHA_"&amp;$B24,1),"INCUMPLIDA","PROCESO"), "VERIFICAR FECHA")),"SIN VALOR AVANCE")</f>
        <v>CUMPLIDA</v>
      </c>
    </row>
    <row r="25" spans="1:17" ht="120.75" x14ac:dyDescent="0.2">
      <c r="A25" s="1091" t="s">
        <v>12</v>
      </c>
      <c r="B25" s="1079" t="s">
        <v>14</v>
      </c>
      <c r="C25" s="1304"/>
      <c r="D25" s="1304"/>
      <c r="E25" s="1305"/>
      <c r="F25" s="1305"/>
      <c r="G25" s="1080" t="s">
        <v>2698</v>
      </c>
      <c r="H25" s="1080" t="s">
        <v>2699</v>
      </c>
      <c r="I25" s="1081" t="s">
        <v>2700</v>
      </c>
      <c r="J25" s="1082">
        <v>1</v>
      </c>
      <c r="K25" s="1083">
        <v>43020</v>
      </c>
      <c r="L25" s="1083">
        <v>43038</v>
      </c>
      <c r="M25" s="1084">
        <f t="shared" si="2"/>
        <v>2.5714285714285716</v>
      </c>
      <c r="N25" s="1085">
        <v>1</v>
      </c>
      <c r="O25" s="1081" t="s">
        <v>2701</v>
      </c>
      <c r="P25" s="1085">
        <f t="shared" si="1"/>
        <v>1</v>
      </c>
      <c r="Q25" s="1086" t="str" cm="1">
        <f t="array" aca="1" ref="Q25" ca="1">IF(ISNUMBER(P25),IF(P25=100%,"CUMPLIDA",IF(AND(ISNUMBER(L25),ISNUMBER(INDIRECT("FECHA_"&amp;$B25,1))), IF(L25&lt;=INDIRECT("FECHA_"&amp;$B25,1),"INCUMPLIDA","PROCESO"), "VERIFICAR FECHA")),"SIN VALOR AVANCE")</f>
        <v>CUMPLIDA</v>
      </c>
    </row>
    <row r="26" spans="1:17" ht="120.75" x14ac:dyDescent="0.2">
      <c r="A26" s="1091" t="s">
        <v>12</v>
      </c>
      <c r="B26" s="1079" t="s">
        <v>14</v>
      </c>
      <c r="C26" s="1304"/>
      <c r="D26" s="1304"/>
      <c r="E26" s="1305" t="s">
        <v>2702</v>
      </c>
      <c r="F26" s="1305"/>
      <c r="G26" s="1080" t="s">
        <v>2703</v>
      </c>
      <c r="H26" s="1080" t="s">
        <v>2704</v>
      </c>
      <c r="I26" s="1081" t="s">
        <v>2700</v>
      </c>
      <c r="J26" s="1082">
        <v>1</v>
      </c>
      <c r="K26" s="1083">
        <v>43040</v>
      </c>
      <c r="L26" s="1083">
        <v>43069</v>
      </c>
      <c r="M26" s="1084">
        <f t="shared" si="2"/>
        <v>4.1428571428571432</v>
      </c>
      <c r="N26" s="1085">
        <v>1</v>
      </c>
      <c r="O26" s="1081" t="s">
        <v>2639</v>
      </c>
      <c r="P26" s="1085">
        <f t="shared" si="1"/>
        <v>1</v>
      </c>
      <c r="Q26" s="1086" t="str" cm="1">
        <f t="array" aca="1" ref="Q26" ca="1">IF(ISNUMBER(P26),IF(P26=100%,"CUMPLIDA",IF(AND(ISNUMBER(L26),ISNUMBER(INDIRECT("FECHA_"&amp;$B26,1))), IF(L26&lt;=INDIRECT("FECHA_"&amp;$B26,1),"INCUMPLIDA","PROCESO"), "VERIFICAR FECHA")),"SIN VALOR AVANCE")</f>
        <v>CUMPLIDA</v>
      </c>
    </row>
    <row r="27" spans="1:17" ht="120.75" x14ac:dyDescent="0.2">
      <c r="A27" s="1091" t="s">
        <v>12</v>
      </c>
      <c r="B27" s="1079" t="s">
        <v>14</v>
      </c>
      <c r="C27" s="1304"/>
      <c r="D27" s="1304"/>
      <c r="E27" s="1305"/>
      <c r="F27" s="1305"/>
      <c r="G27" s="1080" t="s">
        <v>2705</v>
      </c>
      <c r="H27" s="1080" t="s">
        <v>2704</v>
      </c>
      <c r="I27" s="1081" t="s">
        <v>2706</v>
      </c>
      <c r="J27" s="1082">
        <v>1</v>
      </c>
      <c r="K27" s="1083">
        <v>42979</v>
      </c>
      <c r="L27" s="1083">
        <v>43038</v>
      </c>
      <c r="M27" s="1084">
        <f t="shared" si="2"/>
        <v>8.4285714285714288</v>
      </c>
      <c r="N27" s="1085">
        <v>1</v>
      </c>
      <c r="O27" s="1081" t="s">
        <v>2639</v>
      </c>
      <c r="P27" s="1085">
        <f t="shared" si="1"/>
        <v>1</v>
      </c>
      <c r="Q27" s="1086" t="str" cm="1">
        <f t="array" aca="1" ref="Q27" ca="1">IF(ISNUMBER(P27),IF(P27=100%,"CUMPLIDA",IF(AND(ISNUMBER(L27),ISNUMBER(INDIRECT("FECHA_"&amp;$B27,1))), IF(L27&lt;=INDIRECT("FECHA_"&amp;$B27,1),"INCUMPLIDA","PROCESO"), "VERIFICAR FECHA")),"SIN VALOR AVANCE")</f>
        <v>CUMPLIDA</v>
      </c>
    </row>
    <row r="28" spans="1:17" ht="120.75" x14ac:dyDescent="0.2">
      <c r="A28" s="1091" t="s">
        <v>12</v>
      </c>
      <c r="B28" s="1079" t="s">
        <v>14</v>
      </c>
      <c r="C28" s="1304"/>
      <c r="D28" s="1304"/>
      <c r="E28" s="1305"/>
      <c r="F28" s="1305"/>
      <c r="G28" s="1306" t="s">
        <v>2707</v>
      </c>
      <c r="H28" s="1305" t="s">
        <v>2708</v>
      </c>
      <c r="I28" s="1081" t="s">
        <v>2709</v>
      </c>
      <c r="J28" s="1082">
        <v>1</v>
      </c>
      <c r="K28" s="1083">
        <v>43021</v>
      </c>
      <c r="L28" s="1083">
        <v>43039</v>
      </c>
      <c r="M28" s="1084">
        <f t="shared" si="2"/>
        <v>2.5714285714285716</v>
      </c>
      <c r="N28" s="1085">
        <v>1</v>
      </c>
      <c r="O28" s="1081" t="s">
        <v>2639</v>
      </c>
      <c r="P28" s="1085">
        <f t="shared" si="1"/>
        <v>1</v>
      </c>
      <c r="Q28" s="1086" t="str" cm="1">
        <f t="array" aca="1" ref="Q28" ca="1">IF(ISNUMBER(P28),IF(P28=100%,"CUMPLIDA",IF(AND(ISNUMBER(L28),ISNUMBER(INDIRECT("FECHA_"&amp;$B28,1))), IF(L28&lt;=INDIRECT("FECHA_"&amp;$B28,1),"INCUMPLIDA","PROCESO"), "VERIFICAR FECHA")),"SIN VALOR AVANCE")</f>
        <v>CUMPLIDA</v>
      </c>
    </row>
    <row r="29" spans="1:17" ht="150.75" x14ac:dyDescent="0.2">
      <c r="A29" s="1091" t="s">
        <v>12</v>
      </c>
      <c r="B29" s="1079" t="s">
        <v>14</v>
      </c>
      <c r="C29" s="1304"/>
      <c r="D29" s="1304"/>
      <c r="E29" s="1305" t="s">
        <v>2710</v>
      </c>
      <c r="F29" s="1305"/>
      <c r="G29" s="1306"/>
      <c r="H29" s="1305"/>
      <c r="I29" s="1081" t="s">
        <v>2711</v>
      </c>
      <c r="J29" s="1082">
        <v>1</v>
      </c>
      <c r="K29" s="1083">
        <v>43040</v>
      </c>
      <c r="L29" s="1083">
        <v>43100</v>
      </c>
      <c r="M29" s="1084">
        <f t="shared" si="2"/>
        <v>8.5714285714285712</v>
      </c>
      <c r="N29" s="1085">
        <v>1</v>
      </c>
      <c r="O29" s="1081" t="s">
        <v>2712</v>
      </c>
      <c r="P29" s="1085">
        <f t="shared" si="1"/>
        <v>1</v>
      </c>
      <c r="Q29" s="1086" t="str" cm="1">
        <f t="array" aca="1" ref="Q29" ca="1">IF(ISNUMBER(P29),IF(P29=100%,"CUMPLIDA",IF(AND(ISNUMBER(L29),ISNUMBER(INDIRECT("FECHA_"&amp;$B29,1))), IF(L29&lt;=INDIRECT("FECHA_"&amp;$B29,1),"INCUMPLIDA","PROCESO"), "VERIFICAR FECHA")),"SIN VALOR AVANCE")</f>
        <v>CUMPLIDA</v>
      </c>
    </row>
    <row r="30" spans="1:17" ht="150.75" x14ac:dyDescent="0.2">
      <c r="A30" s="1091" t="s">
        <v>12</v>
      </c>
      <c r="B30" s="1079" t="s">
        <v>14</v>
      </c>
      <c r="C30" s="1304"/>
      <c r="D30" s="1304"/>
      <c r="E30" s="1305"/>
      <c r="F30" s="1305"/>
      <c r="G30" s="1080" t="s">
        <v>2713</v>
      </c>
      <c r="H30" s="1080" t="s">
        <v>2714</v>
      </c>
      <c r="I30" s="1081" t="s">
        <v>2715</v>
      </c>
      <c r="J30" s="1082">
        <v>1</v>
      </c>
      <c r="K30" s="1083">
        <v>43009</v>
      </c>
      <c r="L30" s="1083">
        <v>43830</v>
      </c>
      <c r="M30" s="1084">
        <f t="shared" si="2"/>
        <v>117.28571428571429</v>
      </c>
      <c r="N30" s="1085">
        <v>1</v>
      </c>
      <c r="O30" s="1081" t="s">
        <v>2712</v>
      </c>
      <c r="P30" s="1085">
        <f t="shared" si="1"/>
        <v>1</v>
      </c>
      <c r="Q30" s="1086" t="str" cm="1">
        <f t="array" aca="1" ref="Q30" ca="1">IF(ISNUMBER(P30),IF(P30=100%,"CUMPLIDA",IF(AND(ISNUMBER(L30),ISNUMBER(INDIRECT("FECHA_"&amp;$B30,1))), IF(L30&lt;=INDIRECT("FECHA_"&amp;$B30,1),"INCUMPLIDA","PROCESO"), "VERIFICAR FECHA")),"SIN VALOR AVANCE")</f>
        <v>CUMPLIDA</v>
      </c>
    </row>
    <row r="31" spans="1:17" ht="150.75" x14ac:dyDescent="0.2">
      <c r="A31" s="1091" t="s">
        <v>12</v>
      </c>
      <c r="B31" s="1079" t="s">
        <v>14</v>
      </c>
      <c r="C31" s="1304"/>
      <c r="D31" s="1304"/>
      <c r="E31" s="1305"/>
      <c r="F31" s="1305"/>
      <c r="G31" s="1080" t="s">
        <v>2716</v>
      </c>
      <c r="H31" s="1080" t="s">
        <v>2717</v>
      </c>
      <c r="I31" s="1081" t="s">
        <v>2718</v>
      </c>
      <c r="J31" s="1082">
        <v>1</v>
      </c>
      <c r="K31" s="1083">
        <v>44013</v>
      </c>
      <c r="L31" s="1083">
        <v>44195</v>
      </c>
      <c r="M31" s="1084">
        <f t="shared" si="2"/>
        <v>26</v>
      </c>
      <c r="N31" s="1085">
        <v>1</v>
      </c>
      <c r="O31" s="1081" t="s">
        <v>2712</v>
      </c>
      <c r="P31" s="1085">
        <f t="shared" si="1"/>
        <v>1</v>
      </c>
      <c r="Q31" s="1086" t="str" cm="1">
        <f t="array" aca="1" ref="Q31" ca="1">IF(ISNUMBER(P31),IF(P31=100%,"CUMPLIDA",IF(AND(ISNUMBER(L31),ISNUMBER(INDIRECT("FECHA_"&amp;$B31,1))), IF(L31&lt;=INDIRECT("FECHA_"&amp;$B31,1),"INCUMPLIDA","PROCESO"), "VERIFICAR FECHA")),"SIN VALOR AVANCE")</f>
        <v>CUMPLIDA</v>
      </c>
    </row>
    <row r="32" spans="1:17" ht="225.75" x14ac:dyDescent="0.2">
      <c r="A32" s="1091" t="s">
        <v>12</v>
      </c>
      <c r="B32" s="1079" t="s">
        <v>14</v>
      </c>
      <c r="C32" s="1304"/>
      <c r="D32" s="1304"/>
      <c r="E32" s="1305"/>
      <c r="F32" s="1305"/>
      <c r="G32" s="1080" t="s">
        <v>2719</v>
      </c>
      <c r="H32" s="1080" t="s">
        <v>2720</v>
      </c>
      <c r="I32" s="1081" t="s">
        <v>553</v>
      </c>
      <c r="J32" s="1082">
        <v>1</v>
      </c>
      <c r="K32" s="1087">
        <v>45931</v>
      </c>
      <c r="L32" s="1087">
        <v>45991</v>
      </c>
      <c r="M32" s="1084">
        <f t="shared" si="2"/>
        <v>8.5714285714285712</v>
      </c>
      <c r="N32" s="1085">
        <v>0</v>
      </c>
      <c r="O32" s="1081" t="s">
        <v>2721</v>
      </c>
      <c r="P32" s="1085">
        <f t="shared" si="1"/>
        <v>0</v>
      </c>
      <c r="Q32" s="1086" t="str" cm="1">
        <f t="array" aca="1" ref="Q32" ca="1">IF(ISNUMBER(P32),IF(P32=100%,"CUMPLIDA",IF(AND(ISNUMBER(L32),ISNUMBER(INDIRECT("FECHA_"&amp;$B32,1))), IF(L32&lt;=INDIRECT("FECHA_"&amp;$B32,1),"INCUMPLIDA","PROCESO"), "VERIFICAR FECHA")),"SIN VALOR AVANCE")</f>
        <v>PROCESO</v>
      </c>
    </row>
    <row r="33" spans="1:17" ht="225.75" x14ac:dyDescent="0.2">
      <c r="A33" s="1091" t="s">
        <v>12</v>
      </c>
      <c r="B33" s="1079" t="s">
        <v>14</v>
      </c>
      <c r="C33" s="1304"/>
      <c r="D33" s="1304"/>
      <c r="E33" s="1305"/>
      <c r="F33" s="1305"/>
      <c r="G33" s="1080" t="s">
        <v>2722</v>
      </c>
      <c r="H33" s="1080" t="s">
        <v>2723</v>
      </c>
      <c r="I33" s="1081" t="s">
        <v>2724</v>
      </c>
      <c r="J33" s="1082">
        <v>1</v>
      </c>
      <c r="K33" s="1087">
        <v>45992</v>
      </c>
      <c r="L33" s="1087">
        <v>46081</v>
      </c>
      <c r="M33" s="1084">
        <f t="shared" si="2"/>
        <v>12.714285714285714</v>
      </c>
      <c r="N33" s="1085">
        <v>0</v>
      </c>
      <c r="O33" s="1081" t="s">
        <v>2721</v>
      </c>
      <c r="P33" s="1085">
        <f t="shared" si="1"/>
        <v>0</v>
      </c>
      <c r="Q33" s="1086" t="str" cm="1">
        <f t="array" aca="1" ref="Q33" ca="1">IF(ISNUMBER(P33),IF(P33=100%,"CUMPLIDA",IF(AND(ISNUMBER(L33),ISNUMBER(INDIRECT("FECHA_"&amp;$B33,1))), IF(L33&lt;=INDIRECT("FECHA_"&amp;$B33,1),"INCUMPLIDA","PROCESO"), "VERIFICAR FECHA")),"SIN VALOR AVANCE")</f>
        <v>PROCESO</v>
      </c>
    </row>
    <row r="34" spans="1:17" ht="225.75" x14ac:dyDescent="0.2">
      <c r="A34" s="1091" t="s">
        <v>12</v>
      </c>
      <c r="B34" s="1079" t="s">
        <v>14</v>
      </c>
      <c r="C34" s="1304"/>
      <c r="D34" s="1304"/>
      <c r="E34" s="1305"/>
      <c r="F34" s="1305"/>
      <c r="G34" s="1080" t="s">
        <v>2725</v>
      </c>
      <c r="H34" s="1080" t="s">
        <v>2726</v>
      </c>
      <c r="I34" s="1081" t="s">
        <v>2727</v>
      </c>
      <c r="J34" s="1082">
        <v>5</v>
      </c>
      <c r="K34" s="1087">
        <v>46113</v>
      </c>
      <c r="L34" s="1087">
        <v>46568</v>
      </c>
      <c r="M34" s="1084">
        <f t="shared" si="2"/>
        <v>65</v>
      </c>
      <c r="N34" s="1085">
        <v>0</v>
      </c>
      <c r="O34" s="1081" t="s">
        <v>2721</v>
      </c>
      <c r="P34" s="1085">
        <f t="shared" si="1"/>
        <v>0</v>
      </c>
      <c r="Q34" s="1086" t="str" cm="1">
        <f t="array" aca="1" ref="Q34" ca="1">IF(ISNUMBER(P34),IF(P34=100%,"CUMPLIDA",IF(AND(ISNUMBER(L34),ISNUMBER(INDIRECT("FECHA_"&amp;$B34,1))), IF(L34&lt;=INDIRECT("FECHA_"&amp;$B34,1),"INCUMPLIDA","PROCESO"), "VERIFICAR FECHA")),"SIN VALOR AVANCE")</f>
        <v>PROCESO</v>
      </c>
    </row>
    <row r="35" spans="1:17" ht="225.75" x14ac:dyDescent="0.2">
      <c r="A35" s="1091" t="s">
        <v>12</v>
      </c>
      <c r="B35" s="1079" t="s">
        <v>14</v>
      </c>
      <c r="C35" s="1304"/>
      <c r="D35" s="1304"/>
      <c r="E35" s="1305"/>
      <c r="F35" s="1305"/>
      <c r="G35" s="1080" t="s">
        <v>2728</v>
      </c>
      <c r="H35" s="1080" t="s">
        <v>2729</v>
      </c>
      <c r="I35" s="1081" t="s">
        <v>603</v>
      </c>
      <c r="J35" s="1082">
        <v>3</v>
      </c>
      <c r="K35" s="1087">
        <v>46296</v>
      </c>
      <c r="L35" s="1087">
        <v>46568</v>
      </c>
      <c r="M35" s="1084">
        <f t="shared" si="2"/>
        <v>38.857142857142854</v>
      </c>
      <c r="N35" s="1085">
        <v>0</v>
      </c>
      <c r="O35" s="1081" t="s">
        <v>2721</v>
      </c>
      <c r="P35" s="1085">
        <f t="shared" si="1"/>
        <v>0</v>
      </c>
      <c r="Q35" s="1086" t="str" cm="1">
        <f t="array" aca="1" ref="Q35" ca="1">IF(ISNUMBER(P35),IF(P35=100%,"CUMPLIDA",IF(AND(ISNUMBER(L35),ISNUMBER(INDIRECT("FECHA_"&amp;$B35,1))), IF(L35&lt;=INDIRECT("FECHA_"&amp;$B35,1),"INCUMPLIDA","PROCESO"), "VERIFICAR FECHA")),"SIN VALOR AVANCE")</f>
        <v>PROCESO</v>
      </c>
    </row>
    <row r="36" spans="1:17" ht="225.75" x14ac:dyDescent="0.2">
      <c r="A36" s="1091" t="s">
        <v>12</v>
      </c>
      <c r="B36" s="1079" t="s">
        <v>14</v>
      </c>
      <c r="C36" s="1304"/>
      <c r="D36" s="1304"/>
      <c r="E36" s="1305" t="s">
        <v>2730</v>
      </c>
      <c r="F36" s="1305"/>
      <c r="G36" s="1080" t="s">
        <v>2731</v>
      </c>
      <c r="H36" s="1080" t="s">
        <v>2732</v>
      </c>
      <c r="I36" s="1081" t="s">
        <v>2733</v>
      </c>
      <c r="J36" s="1082">
        <v>40</v>
      </c>
      <c r="K36" s="1083">
        <v>45047</v>
      </c>
      <c r="L36" s="1083">
        <v>45199</v>
      </c>
      <c r="M36" s="1084">
        <f t="shared" si="2"/>
        <v>21.714285714285715</v>
      </c>
      <c r="N36" s="1085">
        <v>1</v>
      </c>
      <c r="O36" s="1081" t="s">
        <v>2721</v>
      </c>
      <c r="P36" s="1085">
        <f t="shared" si="1"/>
        <v>1</v>
      </c>
      <c r="Q36" s="1086" t="str" cm="1">
        <f t="array" aca="1" ref="Q36" ca="1">IF(ISNUMBER(P36),IF(P36=100%,"CUMPLIDA",IF(AND(ISNUMBER(L36),ISNUMBER(INDIRECT("FECHA_"&amp;$B36,1))), IF(L36&lt;=INDIRECT("FECHA_"&amp;$B36,1),"INCUMPLIDA","PROCESO"), "VERIFICAR FECHA")),"SIN VALOR AVANCE")</f>
        <v>CUMPLIDA</v>
      </c>
    </row>
    <row r="37" spans="1:17" ht="270.75" x14ac:dyDescent="0.2">
      <c r="A37" s="1091" t="s">
        <v>12</v>
      </c>
      <c r="B37" s="1079" t="s">
        <v>14</v>
      </c>
      <c r="C37" s="1304"/>
      <c r="D37" s="1304"/>
      <c r="E37" s="1305"/>
      <c r="F37" s="1305"/>
      <c r="G37" s="1080" t="s">
        <v>2734</v>
      </c>
      <c r="H37" s="1080" t="s">
        <v>2732</v>
      </c>
      <c r="I37" s="1081" t="s">
        <v>2733</v>
      </c>
      <c r="J37" s="1082">
        <v>40</v>
      </c>
      <c r="K37" s="1083">
        <v>45047</v>
      </c>
      <c r="L37" s="1083">
        <v>45199</v>
      </c>
      <c r="M37" s="1084">
        <f t="shared" si="2"/>
        <v>21.714285714285715</v>
      </c>
      <c r="N37" s="1085">
        <v>1</v>
      </c>
      <c r="O37" s="1081" t="s">
        <v>2735</v>
      </c>
      <c r="P37" s="1085">
        <f t="shared" si="1"/>
        <v>1</v>
      </c>
      <c r="Q37" s="1086" t="str" cm="1">
        <f t="array" aca="1" ref="Q37" ca="1">IF(ISNUMBER(P37),IF(P37=100%,"CUMPLIDA",IF(AND(ISNUMBER(L37),ISNUMBER(INDIRECT("FECHA_"&amp;$B37,1))), IF(L37&lt;=INDIRECT("FECHA_"&amp;$B37,1),"INCUMPLIDA","PROCESO"), "VERIFICAR FECHA")),"SIN VALOR AVANCE")</f>
        <v>CUMPLIDA</v>
      </c>
    </row>
    <row r="38" spans="1:17" ht="270.75" x14ac:dyDescent="0.2">
      <c r="A38" s="1091" t="s">
        <v>12</v>
      </c>
      <c r="B38" s="1079" t="s">
        <v>14</v>
      </c>
      <c r="C38" s="1304"/>
      <c r="D38" s="1304"/>
      <c r="E38" s="1305" t="s">
        <v>2736</v>
      </c>
      <c r="F38" s="1305"/>
      <c r="G38" s="1080" t="s">
        <v>2737</v>
      </c>
      <c r="H38" s="1080" t="s">
        <v>2732</v>
      </c>
      <c r="I38" s="1081" t="s">
        <v>2738</v>
      </c>
      <c r="J38" s="1082">
        <v>1</v>
      </c>
      <c r="K38" s="1083">
        <v>45047</v>
      </c>
      <c r="L38" s="1083">
        <v>45199</v>
      </c>
      <c r="M38" s="1084">
        <f t="shared" si="2"/>
        <v>21.714285714285715</v>
      </c>
      <c r="N38" s="1085">
        <v>1</v>
      </c>
      <c r="O38" s="1081" t="s">
        <v>2735</v>
      </c>
      <c r="P38" s="1085">
        <f t="shared" si="1"/>
        <v>1</v>
      </c>
      <c r="Q38" s="1086" t="str" cm="1">
        <f t="array" aca="1" ref="Q38" ca="1">IF(ISNUMBER(P38),IF(P38=100%,"CUMPLIDA",IF(AND(ISNUMBER(L38),ISNUMBER(INDIRECT("FECHA_"&amp;$B38,1))), IF(L38&lt;=INDIRECT("FECHA_"&amp;$B38,1),"INCUMPLIDA","PROCESO"), "VERIFICAR FECHA")),"SIN VALOR AVANCE")</f>
        <v>CUMPLIDA</v>
      </c>
    </row>
    <row r="39" spans="1:17" ht="165.75" x14ac:dyDescent="0.2">
      <c r="A39" s="1091" t="s">
        <v>12</v>
      </c>
      <c r="B39" s="1079" t="s">
        <v>14</v>
      </c>
      <c r="C39" s="1304"/>
      <c r="D39" s="1304"/>
      <c r="E39" s="1305"/>
      <c r="F39" s="1305"/>
      <c r="G39" s="1080" t="s">
        <v>2739</v>
      </c>
      <c r="H39" s="1080" t="s">
        <v>2740</v>
      </c>
      <c r="I39" s="1081" t="s">
        <v>2741</v>
      </c>
      <c r="J39" s="1082">
        <v>3</v>
      </c>
      <c r="K39" s="1083">
        <v>43009</v>
      </c>
      <c r="L39" s="1083">
        <v>43374</v>
      </c>
      <c r="M39" s="1084">
        <f t="shared" si="2"/>
        <v>52.142857142857146</v>
      </c>
      <c r="N39" s="1085">
        <v>1</v>
      </c>
      <c r="O39" s="1081" t="s">
        <v>2742</v>
      </c>
      <c r="P39" s="1085">
        <f t="shared" si="1"/>
        <v>1</v>
      </c>
      <c r="Q39" s="1086" t="str" cm="1">
        <f t="array" aca="1" ref="Q39" ca="1">IF(ISNUMBER(P39),IF(P39=100%,"CUMPLIDA",IF(AND(ISNUMBER(L39),ISNUMBER(INDIRECT("FECHA_"&amp;$B39,1))), IF(L39&lt;=INDIRECT("FECHA_"&amp;$B39,1),"INCUMPLIDA","PROCESO"), "VERIFICAR FECHA")),"SIN VALOR AVANCE")</f>
        <v>CUMPLIDA</v>
      </c>
    </row>
    <row r="40" spans="1:17" ht="150.75" x14ac:dyDescent="0.2">
      <c r="A40" s="1091" t="s">
        <v>12</v>
      </c>
      <c r="B40" s="1079" t="s">
        <v>14</v>
      </c>
      <c r="C40" s="1304"/>
      <c r="D40" s="1304"/>
      <c r="E40" s="1305"/>
      <c r="F40" s="1305"/>
      <c r="G40" s="1080" t="s">
        <v>2743</v>
      </c>
      <c r="H40" s="1080" t="s">
        <v>2744</v>
      </c>
      <c r="I40" s="1088" t="s">
        <v>2745</v>
      </c>
      <c r="J40" s="1082">
        <v>1</v>
      </c>
      <c r="K40" s="1083">
        <v>42948</v>
      </c>
      <c r="L40" s="1083">
        <v>43100</v>
      </c>
      <c r="M40" s="1084">
        <f t="shared" si="2"/>
        <v>21.714285714285715</v>
      </c>
      <c r="N40" s="1085">
        <v>1</v>
      </c>
      <c r="O40" s="1081" t="s">
        <v>2746</v>
      </c>
      <c r="P40" s="1085">
        <f t="shared" si="1"/>
        <v>1</v>
      </c>
      <c r="Q40" s="1086" t="str" cm="1">
        <f t="array" aca="1" ref="Q40" ca="1">IF(ISNUMBER(P40),IF(P40=100%,"CUMPLIDA",IF(AND(ISNUMBER(L40),ISNUMBER(INDIRECT("FECHA_"&amp;$B40,1))), IF(L40&lt;=INDIRECT("FECHA_"&amp;$B40,1),"INCUMPLIDA","PROCESO"), "VERIFICAR FECHA")),"SIN VALOR AVANCE")</f>
        <v>CUMPLIDA</v>
      </c>
    </row>
    <row r="41" spans="1:17" ht="120.75" x14ac:dyDescent="0.2">
      <c r="A41" s="1091" t="s">
        <v>12</v>
      </c>
      <c r="B41" s="1079" t="s">
        <v>14</v>
      </c>
      <c r="C41" s="1304"/>
      <c r="D41" s="1304"/>
      <c r="E41" s="1305"/>
      <c r="F41" s="1305"/>
      <c r="G41" s="1080" t="s">
        <v>2747</v>
      </c>
      <c r="H41" s="1080" t="s">
        <v>2748</v>
      </c>
      <c r="I41" s="1088" t="s">
        <v>327</v>
      </c>
      <c r="J41" s="1082">
        <v>1</v>
      </c>
      <c r="K41" s="1083">
        <v>42979</v>
      </c>
      <c r="L41" s="1083">
        <v>43344</v>
      </c>
      <c r="M41" s="1084">
        <f t="shared" si="2"/>
        <v>52.142857142857146</v>
      </c>
      <c r="N41" s="1085">
        <v>1</v>
      </c>
      <c r="O41" s="1081" t="s">
        <v>2749</v>
      </c>
      <c r="P41" s="1085">
        <f t="shared" si="1"/>
        <v>1</v>
      </c>
      <c r="Q41" s="1086" t="str" cm="1">
        <f t="array" aca="1" ref="Q41" ca="1">IF(ISNUMBER(P41),IF(P41=100%,"CUMPLIDA",IF(AND(ISNUMBER(L41),ISNUMBER(INDIRECT("FECHA_"&amp;$B41,1))), IF(L41&lt;=INDIRECT("FECHA_"&amp;$B41,1),"INCUMPLIDA","PROCESO"), "VERIFICAR FECHA")),"SIN VALOR AVANCE")</f>
        <v>CUMPLIDA</v>
      </c>
    </row>
    <row r="42" spans="1:17" ht="120.75" x14ac:dyDescent="0.2">
      <c r="A42" s="1091" t="s">
        <v>12</v>
      </c>
      <c r="B42" s="1079" t="s">
        <v>14</v>
      </c>
      <c r="C42" s="1304"/>
      <c r="D42" s="1304"/>
      <c r="E42" s="1305"/>
      <c r="F42" s="1305"/>
      <c r="G42" s="1080" t="s">
        <v>2750</v>
      </c>
      <c r="H42" s="1080" t="s">
        <v>2751</v>
      </c>
      <c r="I42" s="1088" t="s">
        <v>2752</v>
      </c>
      <c r="J42" s="1085">
        <v>1</v>
      </c>
      <c r="K42" s="1083">
        <v>43101</v>
      </c>
      <c r="L42" s="1083">
        <v>43465</v>
      </c>
      <c r="M42" s="1084">
        <f t="shared" si="2"/>
        <v>52</v>
      </c>
      <c r="N42" s="1085">
        <v>1</v>
      </c>
      <c r="O42" s="1081" t="s">
        <v>2753</v>
      </c>
      <c r="P42" s="1085">
        <f t="shared" si="1"/>
        <v>1</v>
      </c>
      <c r="Q42" s="1086" t="str" cm="1">
        <f t="array" aca="1" ref="Q42" ca="1">IF(ISNUMBER(P42),IF(P42=100%,"CUMPLIDA",IF(AND(ISNUMBER(L42),ISNUMBER(INDIRECT("FECHA_"&amp;$B42,1))), IF(L42&lt;=INDIRECT("FECHA_"&amp;$B42,1),"INCUMPLIDA","PROCESO"), "VERIFICAR FECHA")),"SIN VALOR AVANCE")</f>
        <v>CUMPLIDA</v>
      </c>
    </row>
    <row r="43" spans="1:17" ht="105.75" x14ac:dyDescent="0.2">
      <c r="A43" s="1091" t="s">
        <v>12</v>
      </c>
      <c r="B43" s="1079" t="s">
        <v>14</v>
      </c>
      <c r="C43" s="1304"/>
      <c r="D43" s="1304"/>
      <c r="E43" s="1305"/>
      <c r="F43" s="1305"/>
      <c r="G43" s="1080" t="s">
        <v>2754</v>
      </c>
      <c r="H43" s="1080" t="s">
        <v>2755</v>
      </c>
      <c r="I43" s="1088" t="s">
        <v>2756</v>
      </c>
      <c r="J43" s="1082">
        <v>6</v>
      </c>
      <c r="K43" s="1083">
        <v>43009</v>
      </c>
      <c r="L43" s="1083">
        <v>43374</v>
      </c>
      <c r="M43" s="1084">
        <f t="shared" si="2"/>
        <v>52.142857142857146</v>
      </c>
      <c r="N43" s="1085">
        <v>1</v>
      </c>
      <c r="O43" s="1081" t="s">
        <v>2757</v>
      </c>
      <c r="P43" s="1085">
        <f t="shared" si="1"/>
        <v>1</v>
      </c>
      <c r="Q43" s="1086" t="str" cm="1">
        <f t="array" aca="1" ref="Q43" ca="1">IF(ISNUMBER(P43),IF(P43=100%,"CUMPLIDA",IF(AND(ISNUMBER(L43),ISNUMBER(INDIRECT("FECHA_"&amp;$B43,1))), IF(L43&lt;=INDIRECT("FECHA_"&amp;$B43,1),"INCUMPLIDA","PROCESO"), "VERIFICAR FECHA")),"SIN VALOR AVANCE")</f>
        <v>CUMPLIDA</v>
      </c>
    </row>
    <row r="44" spans="1:17" ht="135" x14ac:dyDescent="0.2">
      <c r="A44" s="1091" t="s">
        <v>12</v>
      </c>
      <c r="B44" s="1079" t="s">
        <v>14</v>
      </c>
      <c r="C44" s="1304"/>
      <c r="D44" s="1304"/>
      <c r="E44" s="1305"/>
      <c r="F44" s="1305"/>
      <c r="G44" s="1080" t="s">
        <v>2758</v>
      </c>
      <c r="H44" s="1080" t="s">
        <v>2704</v>
      </c>
      <c r="I44" s="1088" t="s">
        <v>2759</v>
      </c>
      <c r="J44" s="1085">
        <v>1</v>
      </c>
      <c r="K44" s="1083">
        <v>43344</v>
      </c>
      <c r="L44" s="1083">
        <v>43830</v>
      </c>
      <c r="M44" s="1084">
        <f t="shared" si="2"/>
        <v>69.428571428571431</v>
      </c>
      <c r="N44" s="1085">
        <v>1</v>
      </c>
      <c r="O44" s="1081" t="s">
        <v>2639</v>
      </c>
      <c r="P44" s="1085">
        <f t="shared" si="1"/>
        <v>1</v>
      </c>
      <c r="Q44" s="1086" t="str" cm="1">
        <f t="array" aca="1" ref="Q44" ca="1">IF(ISNUMBER(P44),IF(P44=100%,"CUMPLIDA",IF(AND(ISNUMBER(L44),ISNUMBER(INDIRECT("FECHA_"&amp;$B44,1))), IF(L44&lt;=INDIRECT("FECHA_"&amp;$B44,1),"INCUMPLIDA","PROCESO"), "VERIFICAR FECHA")),"SIN VALOR AVANCE")</f>
        <v>CUMPLIDA</v>
      </c>
    </row>
    <row r="45" spans="1:17" ht="120.75" customHeight="1" x14ac:dyDescent="0.2">
      <c r="A45" s="1091" t="s">
        <v>12</v>
      </c>
      <c r="B45" s="1079" t="s">
        <v>14</v>
      </c>
      <c r="C45" s="1304" t="s">
        <v>2760</v>
      </c>
      <c r="D45" s="1304" t="s">
        <v>2761</v>
      </c>
      <c r="E45" s="1305" t="s">
        <v>2762</v>
      </c>
      <c r="F45" s="1305" t="s">
        <v>2763</v>
      </c>
      <c r="G45" s="1080" t="s">
        <v>2764</v>
      </c>
      <c r="H45" s="1080" t="s">
        <v>2765</v>
      </c>
      <c r="I45" s="1081" t="s">
        <v>2766</v>
      </c>
      <c r="J45" s="1089">
        <v>6432363831</v>
      </c>
      <c r="K45" s="1083">
        <v>43040</v>
      </c>
      <c r="L45" s="1083">
        <v>44316</v>
      </c>
      <c r="M45" s="1084">
        <f t="shared" si="2"/>
        <v>182.28571428571428</v>
      </c>
      <c r="N45" s="1085">
        <v>1</v>
      </c>
      <c r="O45" s="1081" t="s">
        <v>2767</v>
      </c>
      <c r="P45" s="1085">
        <f t="shared" si="1"/>
        <v>1</v>
      </c>
      <c r="Q45" s="1086" t="str" cm="1">
        <f t="array" aca="1" ref="Q45" ca="1">IF(ISNUMBER(P45),IF(P45=100%,"CUMPLIDA",IF(AND(ISNUMBER(L45),ISNUMBER(INDIRECT("FECHA_"&amp;$B45,1))), IF(L45&lt;=INDIRECT("FECHA_"&amp;$B45,1),"INCUMPLIDA","PROCESO"), "VERIFICAR FECHA")),"SIN VALOR AVANCE")</f>
        <v>CUMPLIDA</v>
      </c>
    </row>
    <row r="46" spans="1:17" ht="135.75" x14ac:dyDescent="0.2">
      <c r="A46" s="1091" t="s">
        <v>12</v>
      </c>
      <c r="B46" s="1079" t="s">
        <v>14</v>
      </c>
      <c r="C46" s="1304"/>
      <c r="D46" s="1304"/>
      <c r="E46" s="1305"/>
      <c r="F46" s="1305"/>
      <c r="G46" s="1080" t="s">
        <v>2768</v>
      </c>
      <c r="H46" s="1080" t="s">
        <v>2765</v>
      </c>
      <c r="I46" s="1081" t="s">
        <v>2766</v>
      </c>
      <c r="J46" s="1089">
        <v>43631471</v>
      </c>
      <c r="K46" s="1083">
        <v>43040</v>
      </c>
      <c r="L46" s="1083">
        <v>43434</v>
      </c>
      <c r="M46" s="1084">
        <f t="shared" si="2"/>
        <v>56.285714285714285</v>
      </c>
      <c r="N46" s="1085">
        <v>1</v>
      </c>
      <c r="O46" s="1081" t="s">
        <v>2769</v>
      </c>
      <c r="P46" s="1085">
        <f t="shared" si="1"/>
        <v>1</v>
      </c>
      <c r="Q46" s="1086" t="str" cm="1">
        <f t="array" aca="1" ref="Q46" ca="1">IF(ISNUMBER(P46),IF(P46=100%,"CUMPLIDA",IF(AND(ISNUMBER(L46),ISNUMBER(INDIRECT("FECHA_"&amp;$B46,1))), IF(L46&lt;=INDIRECT("FECHA_"&amp;$B46,1),"INCUMPLIDA","PROCESO"), "VERIFICAR FECHA")),"SIN VALOR AVANCE")</f>
        <v>CUMPLIDA</v>
      </c>
    </row>
    <row r="47" spans="1:17" ht="165.75" x14ac:dyDescent="0.2">
      <c r="A47" s="1091" t="s">
        <v>12</v>
      </c>
      <c r="B47" s="1079" t="s">
        <v>14</v>
      </c>
      <c r="C47" s="1304"/>
      <c r="D47" s="1304"/>
      <c r="E47" s="1305"/>
      <c r="F47" s="1305"/>
      <c r="G47" s="1080" t="s">
        <v>2770</v>
      </c>
      <c r="H47" s="1080" t="s">
        <v>2765</v>
      </c>
      <c r="I47" s="1081" t="s">
        <v>2766</v>
      </c>
      <c r="J47" s="1089">
        <v>11623780528.950001</v>
      </c>
      <c r="K47" s="1083">
        <v>43040</v>
      </c>
      <c r="L47" s="1087">
        <v>45657</v>
      </c>
      <c r="M47" s="1084">
        <f t="shared" si="2"/>
        <v>373.85714285714283</v>
      </c>
      <c r="N47" s="1085">
        <v>1</v>
      </c>
      <c r="O47" s="1081" t="s">
        <v>2771</v>
      </c>
      <c r="P47" s="1085">
        <f t="shared" si="1"/>
        <v>1</v>
      </c>
      <c r="Q47" s="1086" t="str" cm="1">
        <f t="array" aca="1" ref="Q47" ca="1">IF(ISNUMBER(P47),IF(P47=100%,"CUMPLIDA",IF(AND(ISNUMBER(L47),ISNUMBER(INDIRECT("FECHA_"&amp;$B47,1))), IF(L47&lt;=INDIRECT("FECHA_"&amp;$B47,1),"INCUMPLIDA","PROCESO"), "VERIFICAR FECHA")),"SIN VALOR AVANCE")</f>
        <v>CUMPLIDA</v>
      </c>
    </row>
    <row r="48" spans="1:17" ht="135.75" x14ac:dyDescent="0.2">
      <c r="A48" s="1091" t="s">
        <v>12</v>
      </c>
      <c r="B48" s="1079" t="s">
        <v>14</v>
      </c>
      <c r="C48" s="1304"/>
      <c r="D48" s="1304"/>
      <c r="E48" s="1305"/>
      <c r="F48" s="1305"/>
      <c r="G48" s="1080" t="s">
        <v>2772</v>
      </c>
      <c r="H48" s="1080" t="s">
        <v>2765</v>
      </c>
      <c r="I48" s="1081" t="s">
        <v>2766</v>
      </c>
      <c r="J48" s="1089">
        <v>1251159219</v>
      </c>
      <c r="K48" s="1083">
        <v>43040</v>
      </c>
      <c r="L48" s="1087">
        <v>45777</v>
      </c>
      <c r="M48" s="1084">
        <f t="shared" si="2"/>
        <v>391</v>
      </c>
      <c r="N48" s="1085">
        <v>0.92730000000000001</v>
      </c>
      <c r="O48" s="1081" t="s">
        <v>2773</v>
      </c>
      <c r="P48" s="1085">
        <f t="shared" si="1"/>
        <v>0.92730000000000001</v>
      </c>
      <c r="Q48" s="1086" t="str" cm="1">
        <f t="array" aca="1" ref="Q48" ca="1">IF(ISNUMBER(P48),IF(P48=100%,"CUMPLIDA",IF(AND(ISNUMBER(L48),ISNUMBER(INDIRECT("FECHA_"&amp;$B48,1))), IF(L48&lt;=INDIRECT("FECHA_"&amp;$B48,1),"INCUMPLIDA","PROCESO"), "VERIFICAR FECHA")),"SIN VALOR AVANCE")</f>
        <v>PROCESO</v>
      </c>
    </row>
    <row r="49" spans="1:18" ht="120.75" x14ac:dyDescent="0.2">
      <c r="A49" s="1091" t="s">
        <v>12</v>
      </c>
      <c r="B49" s="1079" t="s">
        <v>14</v>
      </c>
      <c r="C49" s="1304"/>
      <c r="D49" s="1304"/>
      <c r="E49" s="1305"/>
      <c r="F49" s="1305"/>
      <c r="G49" s="1080" t="s">
        <v>2774</v>
      </c>
      <c r="H49" s="1080" t="s">
        <v>2775</v>
      </c>
      <c r="I49" s="1081" t="s">
        <v>2776</v>
      </c>
      <c r="J49" s="1082">
        <v>42</v>
      </c>
      <c r="K49" s="1083">
        <v>42948</v>
      </c>
      <c r="L49" s="1083">
        <v>43100</v>
      </c>
      <c r="M49" s="1084">
        <f t="shared" si="2"/>
        <v>21.714285714285715</v>
      </c>
      <c r="N49" s="1085">
        <v>1</v>
      </c>
      <c r="O49" s="1081" t="s">
        <v>2639</v>
      </c>
      <c r="P49" s="1085">
        <f t="shared" si="1"/>
        <v>1</v>
      </c>
      <c r="Q49" s="1086" t="str" cm="1">
        <f t="array" aca="1" ref="Q49" ca="1">IF(ISNUMBER(P49),IF(P49=100%,"CUMPLIDA",IF(AND(ISNUMBER(L49),ISNUMBER(INDIRECT("FECHA_"&amp;$B49,1))), IF(L49&lt;=INDIRECT("FECHA_"&amp;$B49,1),"INCUMPLIDA","PROCESO"), "VERIFICAR FECHA")),"SIN VALOR AVANCE")</f>
        <v>CUMPLIDA</v>
      </c>
    </row>
    <row r="50" spans="1:18" ht="120.75" x14ac:dyDescent="0.2">
      <c r="A50" s="1091" t="s">
        <v>12</v>
      </c>
      <c r="B50" s="1079" t="s">
        <v>14</v>
      </c>
      <c r="C50" s="1304"/>
      <c r="D50" s="1304"/>
      <c r="E50" s="1305"/>
      <c r="F50" s="1305"/>
      <c r="G50" s="1080" t="s">
        <v>2777</v>
      </c>
      <c r="H50" s="1080" t="s">
        <v>2778</v>
      </c>
      <c r="I50" s="1081" t="s">
        <v>2481</v>
      </c>
      <c r="J50" s="1082">
        <v>42</v>
      </c>
      <c r="K50" s="1083">
        <v>42948</v>
      </c>
      <c r="L50" s="1083">
        <v>43281</v>
      </c>
      <c r="M50" s="1084">
        <f t="shared" si="2"/>
        <v>47.571428571428569</v>
      </c>
      <c r="N50" s="1085">
        <v>1</v>
      </c>
      <c r="O50" s="1081" t="s">
        <v>2639</v>
      </c>
      <c r="P50" s="1085">
        <f t="shared" si="1"/>
        <v>1</v>
      </c>
      <c r="Q50" s="1086" t="str" cm="1">
        <f t="array" aca="1" ref="Q50" ca="1">IF(ISNUMBER(P50),IF(P50=100%,"CUMPLIDA",IF(AND(ISNUMBER(L50),ISNUMBER(INDIRECT("FECHA_"&amp;$B50,1))), IF(L50&lt;=INDIRECT("FECHA_"&amp;$B50,1),"INCUMPLIDA","PROCESO"), "VERIFICAR FECHA")),"SIN VALOR AVANCE")</f>
        <v>CUMPLIDA</v>
      </c>
    </row>
    <row r="51" spans="1:18" ht="120.75" x14ac:dyDescent="0.2">
      <c r="A51" s="1091" t="s">
        <v>12</v>
      </c>
      <c r="B51" s="1079" t="s">
        <v>14</v>
      </c>
      <c r="C51" s="1304"/>
      <c r="D51" s="1304"/>
      <c r="E51" s="1305"/>
      <c r="F51" s="1305"/>
      <c r="G51" s="1080" t="s">
        <v>2779</v>
      </c>
      <c r="H51" s="1080" t="s">
        <v>2780</v>
      </c>
      <c r="I51" s="1081" t="s">
        <v>2781</v>
      </c>
      <c r="J51" s="1085">
        <v>1</v>
      </c>
      <c r="K51" s="1083">
        <v>43101</v>
      </c>
      <c r="L51" s="1083">
        <v>43465</v>
      </c>
      <c r="M51" s="1084">
        <f t="shared" si="2"/>
        <v>52</v>
      </c>
      <c r="N51" s="1085">
        <v>1</v>
      </c>
      <c r="O51" s="1081" t="s">
        <v>2782</v>
      </c>
      <c r="P51" s="1085">
        <f t="shared" si="1"/>
        <v>1</v>
      </c>
      <c r="Q51" s="1086" t="str" cm="1">
        <f t="array" aca="1" ref="Q51" ca="1">IF(ISNUMBER(P51),IF(P51=100%,"CUMPLIDA",IF(AND(ISNUMBER(L51),ISNUMBER(INDIRECT("FECHA_"&amp;$B51,1))), IF(L51&lt;=INDIRECT("FECHA_"&amp;$B51,1),"INCUMPLIDA","PROCESO"), "VERIFICAR FECHA")),"SIN VALOR AVANCE")</f>
        <v>CUMPLIDA</v>
      </c>
    </row>
    <row r="52" spans="1:18" ht="90.75" customHeight="1" x14ac:dyDescent="0.2">
      <c r="A52" s="1797" t="s">
        <v>12</v>
      </c>
      <c r="B52" s="1798" t="s">
        <v>14</v>
      </c>
      <c r="C52" s="1799" t="s">
        <v>2783</v>
      </c>
      <c r="D52" s="1799" t="s">
        <v>2633</v>
      </c>
      <c r="E52" s="1800" t="s">
        <v>2784</v>
      </c>
      <c r="F52" s="1800" t="s">
        <v>2785</v>
      </c>
      <c r="G52" s="1809" t="s">
        <v>2786</v>
      </c>
      <c r="H52" s="1809" t="s">
        <v>2787</v>
      </c>
      <c r="I52" s="1810" t="s">
        <v>2788</v>
      </c>
      <c r="J52" s="1811">
        <v>1</v>
      </c>
      <c r="K52" s="1812">
        <v>44454</v>
      </c>
      <c r="L52" s="1812">
        <v>44561</v>
      </c>
      <c r="M52" s="1813">
        <f t="shared" si="2"/>
        <v>15.285714285714286</v>
      </c>
      <c r="N52" s="1814">
        <v>1</v>
      </c>
      <c r="O52" s="1810" t="s">
        <v>2789</v>
      </c>
      <c r="P52" s="1814">
        <f t="shared" si="1"/>
        <v>1</v>
      </c>
      <c r="Q52" s="1815" t="str" cm="1">
        <f t="array" aca="1" ref="Q52" ca="1">IF(ISNUMBER(P52),IF(P52=100%,"CUMPLIDA",IF(AND(ISNUMBER(L52),ISNUMBER(INDIRECT("FECHA_"&amp;$B52,1))), IF(L52&lt;=INDIRECT("FECHA_"&amp;$B52,1),"INCUMPLIDA","PROCESO"), "VERIFICAR FECHA")),"SIN VALOR AVANCE")</f>
        <v>CUMPLIDA</v>
      </c>
    </row>
    <row r="53" spans="1:18" ht="135" x14ac:dyDescent="0.2">
      <c r="A53" s="1797" t="s">
        <v>12</v>
      </c>
      <c r="B53" s="1798" t="s">
        <v>14</v>
      </c>
      <c r="C53" s="1799"/>
      <c r="D53" s="1799"/>
      <c r="E53" s="1800"/>
      <c r="F53" s="1800"/>
      <c r="G53" s="1809" t="s">
        <v>2790</v>
      </c>
      <c r="H53" s="1809" t="s">
        <v>2791</v>
      </c>
      <c r="I53" s="1810" t="s">
        <v>2792</v>
      </c>
      <c r="J53" s="1811">
        <v>3</v>
      </c>
      <c r="K53" s="1812">
        <v>44470</v>
      </c>
      <c r="L53" s="1812">
        <v>44865</v>
      </c>
      <c r="M53" s="1813">
        <f t="shared" si="2"/>
        <v>56.428571428571431</v>
      </c>
      <c r="N53" s="1814">
        <v>1</v>
      </c>
      <c r="O53" s="1810" t="s">
        <v>2789</v>
      </c>
      <c r="P53" s="1814">
        <f t="shared" si="1"/>
        <v>1</v>
      </c>
      <c r="Q53" s="1815" t="str" cm="1">
        <f t="array" aca="1" ref="Q53" ca="1">IF(ISNUMBER(P53),IF(P53=100%,"CUMPLIDA",IF(AND(ISNUMBER(L53),ISNUMBER(INDIRECT("FECHA_"&amp;$B53,1))), IF(L53&lt;=INDIRECT("FECHA_"&amp;$B53,1),"INCUMPLIDA","PROCESO"), "VERIFICAR FECHA")),"SIN VALOR AVANCE")</f>
        <v>CUMPLIDA</v>
      </c>
    </row>
    <row r="54" spans="1:18" ht="120.75" x14ac:dyDescent="0.2">
      <c r="A54" s="1797" t="s">
        <v>12</v>
      </c>
      <c r="B54" s="1798" t="s">
        <v>14</v>
      </c>
      <c r="C54" s="1799"/>
      <c r="D54" s="1799"/>
      <c r="E54" s="1800"/>
      <c r="F54" s="1800"/>
      <c r="G54" s="1809" t="s">
        <v>2793</v>
      </c>
      <c r="H54" s="1809" t="s">
        <v>2794</v>
      </c>
      <c r="I54" s="1810" t="s">
        <v>2795</v>
      </c>
      <c r="J54" s="1811">
        <v>1</v>
      </c>
      <c r="K54" s="1812">
        <v>45231</v>
      </c>
      <c r="L54" s="1812">
        <v>45504</v>
      </c>
      <c r="M54" s="1813">
        <f t="shared" si="2"/>
        <v>39</v>
      </c>
      <c r="N54" s="1814">
        <v>1</v>
      </c>
      <c r="O54" s="1810" t="s">
        <v>2796</v>
      </c>
      <c r="P54" s="1814">
        <f t="shared" si="1"/>
        <v>1</v>
      </c>
      <c r="Q54" s="1815" t="str" cm="1">
        <f t="array" aca="1" ref="Q54" ca="1">IF(ISNUMBER(P54),IF(P54=100%,"CUMPLIDA",IF(AND(ISNUMBER(L54),ISNUMBER(INDIRECT("FECHA_"&amp;$B54,1))), IF(L54&lt;=INDIRECT("FECHA_"&amp;$B54,1),"INCUMPLIDA","PROCESO"), "VERIFICAR FECHA")),"SIN VALOR AVANCE")</f>
        <v>CUMPLIDA</v>
      </c>
    </row>
    <row r="55" spans="1:18" ht="180.75" x14ac:dyDescent="0.2">
      <c r="A55" s="1797" t="s">
        <v>12</v>
      </c>
      <c r="B55" s="1798" t="s">
        <v>14</v>
      </c>
      <c r="C55" s="1799"/>
      <c r="D55" s="1799"/>
      <c r="E55" s="1800"/>
      <c r="F55" s="1800"/>
      <c r="G55" s="1809" t="s">
        <v>2797</v>
      </c>
      <c r="H55" s="1809" t="s">
        <v>2168</v>
      </c>
      <c r="I55" s="1810" t="s">
        <v>99</v>
      </c>
      <c r="J55" s="1811">
        <v>1</v>
      </c>
      <c r="K55" s="1816">
        <v>45323</v>
      </c>
      <c r="L55" s="1816">
        <v>45747</v>
      </c>
      <c r="M55" s="1813">
        <f t="shared" si="2"/>
        <v>60.571428571428569</v>
      </c>
      <c r="N55" s="1814">
        <v>1</v>
      </c>
      <c r="O55" s="1817" t="s">
        <v>2798</v>
      </c>
      <c r="P55" s="1814">
        <f t="shared" si="1"/>
        <v>1</v>
      </c>
      <c r="Q55" s="1815" t="str" cm="1">
        <f t="array" aca="1" ref="Q55" ca="1">IF(ISNUMBER(P55),IF(P55=100%,"CUMPLIDA",IF(AND(ISNUMBER(L55),ISNUMBER(INDIRECT("FECHA_"&amp;$B55,1))), IF(L55&lt;=INDIRECT("FECHA_"&amp;$B55,1),"INCUMPLIDA","PROCESO"), "VERIFICAR FECHA")),"SIN VALOR AVANCE")</f>
        <v>CUMPLIDA</v>
      </c>
    </row>
    <row r="56" spans="1:18" ht="165.75" x14ac:dyDescent="0.2">
      <c r="A56" s="1797" t="s">
        <v>12</v>
      </c>
      <c r="B56" s="1798" t="s">
        <v>14</v>
      </c>
      <c r="C56" s="1799"/>
      <c r="D56" s="1799"/>
      <c r="E56" s="1800"/>
      <c r="F56" s="1800"/>
      <c r="G56" s="1809" t="s">
        <v>2799</v>
      </c>
      <c r="H56" s="1809" t="s">
        <v>101</v>
      </c>
      <c r="I56" s="1810" t="s">
        <v>102</v>
      </c>
      <c r="J56" s="1811">
        <v>1</v>
      </c>
      <c r="K56" s="1816">
        <v>45323</v>
      </c>
      <c r="L56" s="1816">
        <v>45747</v>
      </c>
      <c r="M56" s="1813">
        <f t="shared" si="2"/>
        <v>60.571428571428569</v>
      </c>
      <c r="N56" s="1814">
        <v>1</v>
      </c>
      <c r="O56" s="1817" t="s">
        <v>2800</v>
      </c>
      <c r="P56" s="1814">
        <f t="shared" si="1"/>
        <v>1</v>
      </c>
      <c r="Q56" s="1815" t="str" cm="1">
        <f t="array" aca="1" ref="Q56" ca="1">IF(ISNUMBER(P56),IF(P56=100%,"CUMPLIDA",IF(AND(ISNUMBER(L56),ISNUMBER(INDIRECT("FECHA_"&amp;$B56,1))), IF(L56&lt;=INDIRECT("FECHA_"&amp;$B56,1),"INCUMPLIDA","PROCESO"), "VERIFICAR FECHA")),"SIN VALOR AVANCE")</f>
        <v>CUMPLIDA</v>
      </c>
    </row>
    <row r="57" spans="1:18" ht="165.75" x14ac:dyDescent="0.2">
      <c r="A57" s="1797" t="s">
        <v>12</v>
      </c>
      <c r="B57" s="1798" t="s">
        <v>14</v>
      </c>
      <c r="C57" s="1799"/>
      <c r="D57" s="1799"/>
      <c r="E57" s="1800"/>
      <c r="F57" s="1800"/>
      <c r="G57" s="1809" t="s">
        <v>2801</v>
      </c>
      <c r="H57" s="1809" t="s">
        <v>238</v>
      </c>
      <c r="I57" s="1810" t="s">
        <v>239</v>
      </c>
      <c r="J57" s="1811">
        <v>1</v>
      </c>
      <c r="K57" s="1816">
        <v>45231</v>
      </c>
      <c r="L57" s="1816">
        <v>45747</v>
      </c>
      <c r="M57" s="1813">
        <f t="shared" si="2"/>
        <v>73.714285714285708</v>
      </c>
      <c r="N57" s="1819">
        <v>1</v>
      </c>
      <c r="O57" s="1817" t="s">
        <v>2800</v>
      </c>
      <c r="P57" s="1814">
        <f t="shared" si="1"/>
        <v>1</v>
      </c>
      <c r="Q57" s="1815" t="str" cm="1">
        <f t="array" aca="1" ref="Q57" ca="1">IF(ISNUMBER(P57),IF(P57=100%,"CUMPLIDA",IF(AND(ISNUMBER(L57),ISNUMBER(INDIRECT("FECHA_"&amp;$B57,1))), IF(L57&lt;=INDIRECT("FECHA_"&amp;$B57,1),"INCUMPLIDA","PROCESO"), "VERIFICAR FECHA")),"SIN VALOR AVANCE")</f>
        <v>CUMPLIDA</v>
      </c>
    </row>
    <row r="58" spans="1:18" ht="180.75" x14ac:dyDescent="0.2">
      <c r="A58" s="1797" t="s">
        <v>12</v>
      </c>
      <c r="B58" s="1798" t="s">
        <v>14</v>
      </c>
      <c r="C58" s="1799"/>
      <c r="D58" s="1799"/>
      <c r="E58" s="1800"/>
      <c r="F58" s="1800"/>
      <c r="G58" s="1801" t="s">
        <v>2802</v>
      </c>
      <c r="H58" s="1801" t="s">
        <v>104</v>
      </c>
      <c r="I58" s="1802" t="s">
        <v>105</v>
      </c>
      <c r="J58" s="1803">
        <v>1</v>
      </c>
      <c r="K58" s="1807">
        <v>45323</v>
      </c>
      <c r="L58" s="1807">
        <v>45747</v>
      </c>
      <c r="M58" s="1805">
        <f t="shared" si="2"/>
        <v>60.571428571428569</v>
      </c>
      <c r="N58" s="1806">
        <v>1</v>
      </c>
      <c r="O58" s="1808" t="s">
        <v>2798</v>
      </c>
      <c r="P58" s="1806">
        <f t="shared" si="1"/>
        <v>1</v>
      </c>
      <c r="Q58" s="1241" t="str" cm="1">
        <f t="array" aca="1" ref="Q58" ca="1">IF(ISNUMBER(P58),IF(P58=100%,"CUMPLIDA",IF(AND(ISNUMBER(L58),ISNUMBER(INDIRECT("FECHA_"&amp;$B58,1))), IF(L58&lt;=INDIRECT("FECHA_"&amp;$B58,1),"INCUMPLIDA","PROCESO"), "VERIFICAR FECHA")),"SIN VALOR AVANCE")</f>
        <v>CUMPLIDA</v>
      </c>
      <c r="R58" s="1243" t="s">
        <v>6237</v>
      </c>
    </row>
    <row r="59" spans="1:18" ht="165.75" x14ac:dyDescent="0.2">
      <c r="A59" s="1797" t="s">
        <v>12</v>
      </c>
      <c r="B59" s="1798" t="s">
        <v>14</v>
      </c>
      <c r="C59" s="1799"/>
      <c r="D59" s="1799"/>
      <c r="E59" s="1800"/>
      <c r="F59" s="1800"/>
      <c r="G59" s="1801" t="s">
        <v>2803</v>
      </c>
      <c r="H59" s="1801" t="s">
        <v>106</v>
      </c>
      <c r="I59" s="1802" t="s">
        <v>107</v>
      </c>
      <c r="J59" s="1803">
        <v>1</v>
      </c>
      <c r="K59" s="1807">
        <v>45231</v>
      </c>
      <c r="L59" s="1807">
        <v>45747</v>
      </c>
      <c r="M59" s="1805">
        <f t="shared" si="2"/>
        <v>73.714285714285708</v>
      </c>
      <c r="N59" s="1806">
        <v>1</v>
      </c>
      <c r="O59" s="1808" t="s">
        <v>2800</v>
      </c>
      <c r="P59" s="1806">
        <f t="shared" si="1"/>
        <v>1</v>
      </c>
      <c r="Q59" s="1241" t="str" cm="1">
        <f t="array" aca="1" ref="Q59" ca="1">IF(ISNUMBER(P59),IF(P59=100%,"CUMPLIDA",IF(AND(ISNUMBER(L59),ISNUMBER(INDIRECT("FECHA_"&amp;$B59,1))), IF(L59&lt;=INDIRECT("FECHA_"&amp;$B59,1),"INCUMPLIDA","PROCESO"), "VERIFICAR FECHA")),"SIN VALOR AVANCE")</f>
        <v>CUMPLIDA</v>
      </c>
    </row>
    <row r="60" spans="1:18" ht="345.75" x14ac:dyDescent="0.2">
      <c r="A60" s="1797" t="s">
        <v>12</v>
      </c>
      <c r="B60" s="1798" t="s">
        <v>14</v>
      </c>
      <c r="C60" s="1799"/>
      <c r="D60" s="1799"/>
      <c r="E60" s="1800"/>
      <c r="F60" s="1800"/>
      <c r="G60" s="1801" t="s">
        <v>2804</v>
      </c>
      <c r="H60" s="1801" t="s">
        <v>108</v>
      </c>
      <c r="I60" s="1802" t="s">
        <v>109</v>
      </c>
      <c r="J60" s="1803">
        <v>1</v>
      </c>
      <c r="K60" s="1807">
        <v>45231</v>
      </c>
      <c r="L60" s="1807">
        <v>45808</v>
      </c>
      <c r="M60" s="1805">
        <f t="shared" si="2"/>
        <v>82.428571428571431</v>
      </c>
      <c r="N60" s="1806">
        <v>0</v>
      </c>
      <c r="O60" s="1808" t="s">
        <v>2805</v>
      </c>
      <c r="P60" s="1806">
        <f t="shared" si="1"/>
        <v>0</v>
      </c>
      <c r="Q60" s="1241" t="str" cm="1">
        <f t="array" aca="1" ref="Q60" ca="1">IF(ISNUMBER(P60),IF(P60=100%,"CUMPLIDA",IF(AND(ISNUMBER(L60),ISNUMBER(INDIRECT("FECHA_"&amp;$B60,1))), IF(L60&lt;=INDIRECT("FECHA_"&amp;$B60,1),"INCUMPLIDA","PROCESO"), "VERIFICAR FECHA")),"SIN VALOR AVANCE")</f>
        <v>PROCESO</v>
      </c>
    </row>
    <row r="61" spans="1:18" ht="120.75" x14ac:dyDescent="0.2">
      <c r="A61" s="1797" t="s">
        <v>12</v>
      </c>
      <c r="B61" s="1798" t="s">
        <v>14</v>
      </c>
      <c r="C61" s="1799"/>
      <c r="D61" s="1799"/>
      <c r="E61" s="1800"/>
      <c r="F61" s="1800"/>
      <c r="G61" s="1801" t="s">
        <v>2806</v>
      </c>
      <c r="H61" s="1801" t="s">
        <v>111</v>
      </c>
      <c r="I61" s="1802" t="s">
        <v>112</v>
      </c>
      <c r="J61" s="1803">
        <v>7</v>
      </c>
      <c r="K61" s="1807">
        <v>46024</v>
      </c>
      <c r="L61" s="1807">
        <v>46660</v>
      </c>
      <c r="M61" s="1805">
        <f t="shared" si="2"/>
        <v>90.857142857142861</v>
      </c>
      <c r="N61" s="1806">
        <v>0</v>
      </c>
      <c r="O61" s="1802" t="s">
        <v>2796</v>
      </c>
      <c r="P61" s="1806">
        <f t="shared" si="1"/>
        <v>0</v>
      </c>
      <c r="Q61" s="1241" t="str" cm="1">
        <f t="array" aca="1" ref="Q61" ca="1">IF(ISNUMBER(P61),IF(P61=100%,"CUMPLIDA",IF(AND(ISNUMBER(L61),ISNUMBER(INDIRECT("FECHA_"&amp;$B61,1))), IF(L61&lt;=INDIRECT("FECHA_"&amp;$B61,1),"INCUMPLIDA","PROCESO"), "VERIFICAR FECHA")),"SIN VALOR AVANCE")</f>
        <v>PROCESO</v>
      </c>
    </row>
    <row r="62" spans="1:18" ht="180.75" x14ac:dyDescent="0.2">
      <c r="A62" s="1797" t="s">
        <v>12</v>
      </c>
      <c r="B62" s="1798" t="s">
        <v>14</v>
      </c>
      <c r="C62" s="1799"/>
      <c r="D62" s="1799"/>
      <c r="E62" s="1800"/>
      <c r="F62" s="1800"/>
      <c r="G62" s="1801" t="s">
        <v>2807</v>
      </c>
      <c r="H62" s="1801" t="s">
        <v>115</v>
      </c>
      <c r="I62" s="1802" t="s">
        <v>116</v>
      </c>
      <c r="J62" s="1803">
        <v>1</v>
      </c>
      <c r="K62" s="1807">
        <v>46024</v>
      </c>
      <c r="L62" s="1807">
        <v>46660</v>
      </c>
      <c r="M62" s="1805">
        <f t="shared" si="2"/>
        <v>90.857142857142861</v>
      </c>
      <c r="N62" s="1806">
        <v>0</v>
      </c>
      <c r="O62" s="1808" t="s">
        <v>2798</v>
      </c>
      <c r="P62" s="1806">
        <f t="shared" si="1"/>
        <v>0</v>
      </c>
      <c r="Q62" s="1241" t="str" cm="1">
        <f t="array" aca="1" ref="Q62" ca="1">IF(ISNUMBER(P62),IF(P62=100%,"CUMPLIDA",IF(AND(ISNUMBER(L62),ISNUMBER(INDIRECT("FECHA_"&amp;$B62,1))), IF(L62&lt;=INDIRECT("FECHA_"&amp;$B62,1),"INCUMPLIDA","PROCESO"), "VERIFICAR FECHA")),"SIN VALOR AVANCE")</f>
        <v>PROCESO</v>
      </c>
    </row>
    <row r="63" spans="1:18" ht="345.75" x14ac:dyDescent="0.2">
      <c r="A63" s="1797" t="s">
        <v>12</v>
      </c>
      <c r="B63" s="1798" t="s">
        <v>14</v>
      </c>
      <c r="C63" s="1799"/>
      <c r="D63" s="1799"/>
      <c r="E63" s="1800"/>
      <c r="F63" s="1800"/>
      <c r="G63" s="1801" t="s">
        <v>2808</v>
      </c>
      <c r="H63" s="1801" t="s">
        <v>118</v>
      </c>
      <c r="I63" s="1802" t="s">
        <v>119</v>
      </c>
      <c r="J63" s="1803">
        <v>2</v>
      </c>
      <c r="K63" s="1807">
        <v>46024</v>
      </c>
      <c r="L63" s="1807">
        <v>46660</v>
      </c>
      <c r="M63" s="1805">
        <f t="shared" si="2"/>
        <v>90.857142857142861</v>
      </c>
      <c r="N63" s="1806">
        <v>0</v>
      </c>
      <c r="O63" s="1808" t="s">
        <v>2805</v>
      </c>
      <c r="P63" s="1806">
        <f t="shared" si="1"/>
        <v>0</v>
      </c>
      <c r="Q63" s="1241" t="str" cm="1">
        <f t="array" aca="1" ref="Q63" ca="1">IF(ISNUMBER(P63),IF(P63=100%,"CUMPLIDA",IF(AND(ISNUMBER(L63),ISNUMBER(INDIRECT("FECHA_"&amp;$B63,1))), IF(L63&lt;=INDIRECT("FECHA_"&amp;$B63,1),"INCUMPLIDA","PROCESO"), "VERIFICAR FECHA")),"SIN VALOR AVANCE")</f>
        <v>PROCESO</v>
      </c>
    </row>
    <row r="64" spans="1:18" ht="135.75" x14ac:dyDescent="0.2">
      <c r="A64" s="1797" t="s">
        <v>12</v>
      </c>
      <c r="B64" s="1798" t="s">
        <v>14</v>
      </c>
      <c r="C64" s="1799"/>
      <c r="D64" s="1799"/>
      <c r="E64" s="1800"/>
      <c r="F64" s="1800"/>
      <c r="G64" s="1801" t="s">
        <v>2809</v>
      </c>
      <c r="H64" s="1801" t="s">
        <v>2810</v>
      </c>
      <c r="I64" s="1802" t="s">
        <v>2788</v>
      </c>
      <c r="J64" s="1803">
        <v>1</v>
      </c>
      <c r="K64" s="1804">
        <v>44454</v>
      </c>
      <c r="L64" s="1804">
        <v>44561</v>
      </c>
      <c r="M64" s="1805">
        <f t="shared" si="2"/>
        <v>15.285714285714286</v>
      </c>
      <c r="N64" s="1806">
        <v>1</v>
      </c>
      <c r="O64" s="1802" t="s">
        <v>2811</v>
      </c>
      <c r="P64" s="1806">
        <f t="shared" si="1"/>
        <v>1</v>
      </c>
      <c r="Q64" s="1241" t="str" cm="1">
        <f t="array" aca="1" ref="Q64" ca="1">IF(ISNUMBER(P64),IF(P64=100%,"CUMPLIDA",IF(AND(ISNUMBER(L64),ISNUMBER(INDIRECT("FECHA_"&amp;$B64,1))), IF(L64&lt;=INDIRECT("FECHA_"&amp;$B64,1),"INCUMPLIDA","PROCESO"), "VERIFICAR FECHA")),"SIN VALOR AVANCE")</f>
        <v>CUMPLIDA</v>
      </c>
    </row>
    <row r="65" spans="1:17" ht="180" x14ac:dyDescent="0.2">
      <c r="A65" s="1797" t="s">
        <v>12</v>
      </c>
      <c r="B65" s="1798" t="s">
        <v>14</v>
      </c>
      <c r="C65" s="1799"/>
      <c r="D65" s="1799"/>
      <c r="E65" s="1800"/>
      <c r="F65" s="1800"/>
      <c r="G65" s="1801" t="s">
        <v>2812</v>
      </c>
      <c r="H65" s="1801" t="s">
        <v>2813</v>
      </c>
      <c r="I65" s="1802" t="s">
        <v>2792</v>
      </c>
      <c r="J65" s="1803">
        <v>3</v>
      </c>
      <c r="K65" s="1804">
        <v>44470</v>
      </c>
      <c r="L65" s="1804">
        <v>44865</v>
      </c>
      <c r="M65" s="1805">
        <f t="shared" si="2"/>
        <v>56.428571428571431</v>
      </c>
      <c r="N65" s="1806">
        <v>1</v>
      </c>
      <c r="O65" s="1802" t="s">
        <v>2811</v>
      </c>
      <c r="P65" s="1806">
        <f t="shared" si="1"/>
        <v>1</v>
      </c>
      <c r="Q65" s="1241" t="str" cm="1">
        <f t="array" aca="1" ref="Q65" ca="1">IF(ISNUMBER(P65),IF(P65=100%,"CUMPLIDA",IF(AND(ISNUMBER(L65),ISNUMBER(INDIRECT("FECHA_"&amp;$B65,1))), IF(L65&lt;=INDIRECT("FECHA_"&amp;$B65,1),"INCUMPLIDA","PROCESO"), "VERIFICAR FECHA")),"SIN VALOR AVANCE")</f>
        <v>CUMPLIDA</v>
      </c>
    </row>
    <row r="66" spans="1:17" ht="135.75" x14ac:dyDescent="0.2">
      <c r="A66" s="1797" t="s">
        <v>12</v>
      </c>
      <c r="B66" s="1798" t="s">
        <v>14</v>
      </c>
      <c r="C66" s="1799"/>
      <c r="D66" s="1799"/>
      <c r="E66" s="1800"/>
      <c r="F66" s="1800"/>
      <c r="G66" s="1801" t="s">
        <v>2814</v>
      </c>
      <c r="H66" s="1801" t="s">
        <v>2815</v>
      </c>
      <c r="I66" s="1802" t="s">
        <v>2816</v>
      </c>
      <c r="J66" s="1803">
        <v>6</v>
      </c>
      <c r="K66" s="1804">
        <v>44470</v>
      </c>
      <c r="L66" s="1804">
        <v>44651</v>
      </c>
      <c r="M66" s="1805">
        <f t="shared" si="2"/>
        <v>25.857142857142858</v>
      </c>
      <c r="N66" s="1806">
        <v>1</v>
      </c>
      <c r="O66" s="1802" t="s">
        <v>2811</v>
      </c>
      <c r="P66" s="1806">
        <f t="shared" si="1"/>
        <v>1</v>
      </c>
      <c r="Q66" s="1241" t="str" cm="1">
        <f t="array" aca="1" ref="Q66" ca="1">IF(ISNUMBER(P66),IF(P66=100%,"CUMPLIDA",IF(AND(ISNUMBER(L66),ISNUMBER(INDIRECT("FECHA_"&amp;$B66,1))), IF(L66&lt;=INDIRECT("FECHA_"&amp;$B66,1),"INCUMPLIDA","PROCESO"), "VERIFICAR FECHA")),"SIN VALOR AVANCE")</f>
        <v>CUMPLIDA</v>
      </c>
    </row>
    <row r="67" spans="1:17" ht="150" x14ac:dyDescent="0.2">
      <c r="A67" s="1797" t="s">
        <v>12</v>
      </c>
      <c r="B67" s="1798" t="s">
        <v>14</v>
      </c>
      <c r="C67" s="1799"/>
      <c r="D67" s="1799"/>
      <c r="E67" s="1800"/>
      <c r="F67" s="1800"/>
      <c r="G67" s="1801" t="s">
        <v>2817</v>
      </c>
      <c r="H67" s="1801" t="s">
        <v>2818</v>
      </c>
      <c r="I67" s="1802" t="s">
        <v>2819</v>
      </c>
      <c r="J67" s="1803">
        <v>1</v>
      </c>
      <c r="K67" s="1804">
        <v>44470</v>
      </c>
      <c r="L67" s="1804">
        <v>44742</v>
      </c>
      <c r="M67" s="1805">
        <f t="shared" si="2"/>
        <v>38.857142857142854</v>
      </c>
      <c r="N67" s="1806">
        <v>1</v>
      </c>
      <c r="O67" s="1802" t="s">
        <v>2820</v>
      </c>
      <c r="P67" s="1806">
        <f t="shared" si="1"/>
        <v>1</v>
      </c>
      <c r="Q67" s="1241" t="str" cm="1">
        <f t="array" aca="1" ref="Q67" ca="1">IF(ISNUMBER(P67),IF(P67=100%,"CUMPLIDA",IF(AND(ISNUMBER(L67),ISNUMBER(INDIRECT("FECHA_"&amp;$B67,1))), IF(L67&lt;=INDIRECT("FECHA_"&amp;$B67,1),"INCUMPLIDA","PROCESO"), "VERIFICAR FECHA")),"SIN VALOR AVANCE")</f>
        <v>CUMPLIDA</v>
      </c>
    </row>
    <row r="68" spans="1:17" ht="120.75" x14ac:dyDescent="0.2">
      <c r="A68" s="1797" t="s">
        <v>12</v>
      </c>
      <c r="B68" s="1798" t="s">
        <v>14</v>
      </c>
      <c r="C68" s="1799"/>
      <c r="D68" s="1799"/>
      <c r="E68" s="1800"/>
      <c r="F68" s="1800"/>
      <c r="G68" s="1801" t="s">
        <v>2821</v>
      </c>
      <c r="H68" s="1801" t="s">
        <v>2822</v>
      </c>
      <c r="I68" s="1802" t="s">
        <v>2788</v>
      </c>
      <c r="J68" s="1803">
        <v>1</v>
      </c>
      <c r="K68" s="1804">
        <v>44454</v>
      </c>
      <c r="L68" s="1804">
        <v>44561</v>
      </c>
      <c r="M68" s="1805">
        <f t="shared" si="2"/>
        <v>15.285714285714286</v>
      </c>
      <c r="N68" s="1806">
        <v>1</v>
      </c>
      <c r="O68" s="1802" t="s">
        <v>2789</v>
      </c>
      <c r="P68" s="1806">
        <f t="shared" si="1"/>
        <v>1</v>
      </c>
      <c r="Q68" s="1241" t="str" cm="1">
        <f t="array" aca="1" ref="Q68" ca="1">IF(ISNUMBER(P68),IF(P68=100%,"CUMPLIDA",IF(AND(ISNUMBER(L68),ISNUMBER(INDIRECT("FECHA_"&amp;$B68,1))), IF(L68&lt;=INDIRECT("FECHA_"&amp;$B68,1),"INCUMPLIDA","PROCESO"), "VERIFICAR FECHA")),"SIN VALOR AVANCE")</f>
        <v>CUMPLIDA</v>
      </c>
    </row>
    <row r="69" spans="1:17" ht="120.75" x14ac:dyDescent="0.2">
      <c r="A69" s="1797" t="s">
        <v>12</v>
      </c>
      <c r="B69" s="1798" t="s">
        <v>14</v>
      </c>
      <c r="C69" s="1799"/>
      <c r="D69" s="1799"/>
      <c r="E69" s="1800"/>
      <c r="F69" s="1800"/>
      <c r="G69" s="1801" t="s">
        <v>2823</v>
      </c>
      <c r="H69" s="1801" t="s">
        <v>2822</v>
      </c>
      <c r="I69" s="1802" t="s">
        <v>2788</v>
      </c>
      <c r="J69" s="1803">
        <v>1</v>
      </c>
      <c r="K69" s="1804">
        <v>44454</v>
      </c>
      <c r="L69" s="1804">
        <v>44561</v>
      </c>
      <c r="M69" s="1805">
        <f t="shared" si="2"/>
        <v>15.285714285714286</v>
      </c>
      <c r="N69" s="1806">
        <v>1</v>
      </c>
      <c r="O69" s="1802" t="s">
        <v>2789</v>
      </c>
      <c r="P69" s="1806">
        <f t="shared" si="1"/>
        <v>1</v>
      </c>
      <c r="Q69" s="1241" t="str" cm="1">
        <f t="array" aca="1" ref="Q69" ca="1">IF(ISNUMBER(P69),IF(P69=100%,"CUMPLIDA",IF(AND(ISNUMBER(L69),ISNUMBER(INDIRECT("FECHA_"&amp;$B69,1))), IF(L69&lt;=INDIRECT("FECHA_"&amp;$B69,1),"INCUMPLIDA","PROCESO"), "VERIFICAR FECHA")),"SIN VALOR AVANCE")</f>
        <v>CUMPLIDA</v>
      </c>
    </row>
    <row r="70" spans="1:17" ht="135.75" customHeight="1" x14ac:dyDescent="0.2">
      <c r="A70" s="1832" t="s">
        <v>22</v>
      </c>
      <c r="B70" s="1833" t="s">
        <v>14</v>
      </c>
      <c r="C70" s="1820" t="s">
        <v>2824</v>
      </c>
      <c r="D70" s="1820" t="s">
        <v>2633</v>
      </c>
      <c r="E70" s="1821" t="s">
        <v>2825</v>
      </c>
      <c r="F70" s="1821" t="s">
        <v>2826</v>
      </c>
      <c r="G70" s="1822" t="s">
        <v>2827</v>
      </c>
      <c r="H70" s="1823" t="s">
        <v>2828</v>
      </c>
      <c r="I70" s="1824" t="s">
        <v>2829</v>
      </c>
      <c r="J70" s="1825">
        <v>1</v>
      </c>
      <c r="K70" s="1826">
        <v>44440</v>
      </c>
      <c r="L70" s="1826">
        <v>44530</v>
      </c>
      <c r="M70" s="1827">
        <f t="shared" si="2"/>
        <v>12.857142857142858</v>
      </c>
      <c r="N70" s="1828">
        <v>1</v>
      </c>
      <c r="O70" s="1824" t="s">
        <v>2830</v>
      </c>
      <c r="P70" s="1828">
        <f t="shared" si="1"/>
        <v>1</v>
      </c>
      <c r="Q70" s="1829" t="str" cm="1">
        <f t="array" aca="1" ref="Q70" ca="1">IF(ISNUMBER(P70),IF(P70=100%,"CUMPLIDA",IF(AND(ISNUMBER(L70),ISNUMBER(INDIRECT("FECHA_"&amp;$B70,1))), IF(L70&lt;=INDIRECT("FECHA_"&amp;$B70,1),"INCUMPLIDA","PROCESO"), "VERIFICAR FECHA")),"SIN VALOR AVANCE")</f>
        <v>CUMPLIDA</v>
      </c>
    </row>
    <row r="71" spans="1:17" ht="105.75" x14ac:dyDescent="0.2">
      <c r="A71" s="1832" t="s">
        <v>22</v>
      </c>
      <c r="B71" s="1833" t="s">
        <v>14</v>
      </c>
      <c r="C71" s="1820"/>
      <c r="D71" s="1820"/>
      <c r="E71" s="1830"/>
      <c r="F71" s="1830"/>
      <c r="G71" s="1822"/>
      <c r="H71" s="1823" t="s">
        <v>2831</v>
      </c>
      <c r="I71" s="1824" t="s">
        <v>2832</v>
      </c>
      <c r="J71" s="1825">
        <v>1</v>
      </c>
      <c r="K71" s="1826">
        <v>44531</v>
      </c>
      <c r="L71" s="1826">
        <v>44561</v>
      </c>
      <c r="M71" s="1827">
        <f t="shared" si="2"/>
        <v>4.2857142857142856</v>
      </c>
      <c r="N71" s="1828">
        <v>1</v>
      </c>
      <c r="O71" s="1824" t="s">
        <v>2833</v>
      </c>
      <c r="P71" s="1828">
        <f t="shared" si="1"/>
        <v>1</v>
      </c>
      <c r="Q71" s="1829" t="str" cm="1">
        <f t="array" aca="1" ref="Q71" ca="1">IF(ISNUMBER(P71),IF(P71=100%,"CUMPLIDA",IF(AND(ISNUMBER(L71),ISNUMBER(INDIRECT("FECHA_"&amp;$B71,1))), IF(L71&lt;=INDIRECT("FECHA_"&amp;$B71,1),"INCUMPLIDA","PROCESO"), "VERIFICAR FECHA")),"SIN VALOR AVANCE")</f>
        <v>CUMPLIDA</v>
      </c>
    </row>
    <row r="72" spans="1:17" ht="105.75" customHeight="1" x14ac:dyDescent="0.2">
      <c r="A72" s="1832" t="s">
        <v>22</v>
      </c>
      <c r="B72" s="1833" t="s">
        <v>14</v>
      </c>
      <c r="C72" s="1820"/>
      <c r="D72" s="1820"/>
      <c r="E72" s="1831"/>
      <c r="F72" s="1830"/>
      <c r="G72" s="1822" t="s">
        <v>2834</v>
      </c>
      <c r="H72" s="1823" t="s">
        <v>2835</v>
      </c>
      <c r="I72" s="1824" t="s">
        <v>2836</v>
      </c>
      <c r="J72" s="1825">
        <v>1</v>
      </c>
      <c r="K72" s="1826">
        <v>44531</v>
      </c>
      <c r="L72" s="1826">
        <v>44712</v>
      </c>
      <c r="M72" s="1827">
        <f t="shared" si="2"/>
        <v>25.857142857142858</v>
      </c>
      <c r="N72" s="1828">
        <v>1</v>
      </c>
      <c r="O72" s="1824" t="s">
        <v>2833</v>
      </c>
      <c r="P72" s="1828">
        <f t="shared" si="1"/>
        <v>1</v>
      </c>
      <c r="Q72" s="1829" t="str" cm="1">
        <f t="array" aca="1" ref="Q72" ca="1">IF(ISNUMBER(P72),IF(P72=100%,"CUMPLIDA",IF(AND(ISNUMBER(L72),ISNUMBER(INDIRECT("FECHA_"&amp;$B72,1))), IF(L72&lt;=INDIRECT("FECHA_"&amp;$B72,1),"INCUMPLIDA","PROCESO"), "VERIFICAR FECHA")),"SIN VALOR AVANCE")</f>
        <v>CUMPLIDA</v>
      </c>
    </row>
    <row r="73" spans="1:17" ht="105.75" customHeight="1" x14ac:dyDescent="0.2">
      <c r="A73" s="1832" t="s">
        <v>22</v>
      </c>
      <c r="B73" s="1833" t="s">
        <v>14</v>
      </c>
      <c r="C73" s="1820"/>
      <c r="D73" s="1820"/>
      <c r="E73" s="1821" t="s">
        <v>2837</v>
      </c>
      <c r="F73" s="1830"/>
      <c r="G73" s="1822"/>
      <c r="H73" s="1823" t="s">
        <v>2838</v>
      </c>
      <c r="I73" s="1824" t="s">
        <v>2839</v>
      </c>
      <c r="J73" s="1825">
        <v>1</v>
      </c>
      <c r="K73" s="1826">
        <v>44713</v>
      </c>
      <c r="L73" s="1826">
        <v>45289</v>
      </c>
      <c r="M73" s="1827">
        <f t="shared" si="2"/>
        <v>82.285714285714292</v>
      </c>
      <c r="N73" s="1828">
        <v>1</v>
      </c>
      <c r="O73" s="1824" t="s">
        <v>2833</v>
      </c>
      <c r="P73" s="1828">
        <f t="shared" si="1"/>
        <v>1</v>
      </c>
      <c r="Q73" s="1829" t="str" cm="1">
        <f t="array" aca="1" ref="Q73" ca="1">IF(ISNUMBER(P73),IF(P73=100%,"CUMPLIDA",IF(AND(ISNUMBER(L73),ISNUMBER(INDIRECT("FECHA_"&amp;$B73,1))), IF(L73&lt;=INDIRECT("FECHA_"&amp;$B73,1),"INCUMPLIDA","PROCESO"), "VERIFICAR FECHA")),"SIN VALOR AVANCE")</f>
        <v>CUMPLIDA</v>
      </c>
    </row>
    <row r="74" spans="1:17" ht="105.75" x14ac:dyDescent="0.2">
      <c r="A74" s="1832" t="s">
        <v>22</v>
      </c>
      <c r="B74" s="1833" t="s">
        <v>14</v>
      </c>
      <c r="C74" s="1820"/>
      <c r="D74" s="1820"/>
      <c r="E74" s="1830"/>
      <c r="F74" s="1830"/>
      <c r="G74" s="1823" t="s">
        <v>2840</v>
      </c>
      <c r="H74" s="1823" t="s">
        <v>2841</v>
      </c>
      <c r="I74" s="1824" t="s">
        <v>112</v>
      </c>
      <c r="J74" s="1825">
        <v>6</v>
      </c>
      <c r="K74" s="1826">
        <v>44805</v>
      </c>
      <c r="L74" s="1826">
        <v>45289</v>
      </c>
      <c r="M74" s="1827">
        <f t="shared" si="2"/>
        <v>69.142857142857139</v>
      </c>
      <c r="N74" s="1828">
        <v>1</v>
      </c>
      <c r="O74" s="1824" t="s">
        <v>2833</v>
      </c>
      <c r="P74" s="1828">
        <f t="shared" si="1"/>
        <v>1</v>
      </c>
      <c r="Q74" s="1829" t="str" cm="1">
        <f t="array" aca="1" ref="Q74" ca="1">IF(ISNUMBER(P74),IF(P74=100%,"CUMPLIDA",IF(AND(ISNUMBER(L74),ISNUMBER(INDIRECT("FECHA_"&amp;$B74,1))), IF(L74&lt;=INDIRECT("FECHA_"&amp;$B74,1),"INCUMPLIDA","PROCESO"), "VERIFICAR FECHA")),"SIN VALOR AVANCE")</f>
        <v>CUMPLIDA</v>
      </c>
    </row>
    <row r="75" spans="1:17" ht="120.75" customHeight="1" x14ac:dyDescent="0.2">
      <c r="A75" s="1832" t="s">
        <v>22</v>
      </c>
      <c r="B75" s="1833" t="s">
        <v>14</v>
      </c>
      <c r="C75" s="1820"/>
      <c r="D75" s="1820"/>
      <c r="E75" s="1831"/>
      <c r="F75" s="1830"/>
      <c r="G75" s="1822" t="s">
        <v>2842</v>
      </c>
      <c r="H75" s="1823" t="s">
        <v>2828</v>
      </c>
      <c r="I75" s="1824" t="s">
        <v>2829</v>
      </c>
      <c r="J75" s="1825">
        <v>1</v>
      </c>
      <c r="K75" s="1826">
        <v>44440</v>
      </c>
      <c r="L75" s="1826">
        <v>44530</v>
      </c>
      <c r="M75" s="1827">
        <f t="shared" si="2"/>
        <v>12.857142857142858</v>
      </c>
      <c r="N75" s="1828">
        <v>1</v>
      </c>
      <c r="O75" s="1824" t="s">
        <v>2843</v>
      </c>
      <c r="P75" s="1828">
        <f t="shared" ref="P75:P138" si="3">IF(B75="ITRC",N75,N75/J75)</f>
        <v>1</v>
      </c>
      <c r="Q75" s="1829" t="str" cm="1">
        <f t="array" aca="1" ref="Q75" ca="1">IF(ISNUMBER(P75),IF(P75=100%,"CUMPLIDA",IF(AND(ISNUMBER(L75),ISNUMBER(INDIRECT("FECHA_"&amp;$B75,1))), IF(L75&lt;=INDIRECT("FECHA_"&amp;$B75,1),"INCUMPLIDA","PROCESO"), "VERIFICAR FECHA")),"SIN VALOR AVANCE")</f>
        <v>CUMPLIDA</v>
      </c>
    </row>
    <row r="76" spans="1:17" ht="105.75" customHeight="1" x14ac:dyDescent="0.2">
      <c r="A76" s="1832" t="s">
        <v>22</v>
      </c>
      <c r="B76" s="1833" t="s">
        <v>14</v>
      </c>
      <c r="C76" s="1820"/>
      <c r="D76" s="1820"/>
      <c r="E76" s="1821" t="s">
        <v>2844</v>
      </c>
      <c r="F76" s="1830"/>
      <c r="G76" s="1822"/>
      <c r="H76" s="1823" t="s">
        <v>2831</v>
      </c>
      <c r="I76" s="1824" t="s">
        <v>2832</v>
      </c>
      <c r="J76" s="1825">
        <v>1</v>
      </c>
      <c r="K76" s="1826">
        <v>44531</v>
      </c>
      <c r="L76" s="1826">
        <v>44561</v>
      </c>
      <c r="M76" s="1827">
        <f t="shared" si="2"/>
        <v>4.2857142857142856</v>
      </c>
      <c r="N76" s="1828">
        <v>1</v>
      </c>
      <c r="O76" s="1824" t="s">
        <v>2833</v>
      </c>
      <c r="P76" s="1828">
        <f t="shared" si="3"/>
        <v>1</v>
      </c>
      <c r="Q76" s="1829" t="str" cm="1">
        <f t="array" aca="1" ref="Q76" ca="1">IF(ISNUMBER(P76),IF(P76=100%,"CUMPLIDA",IF(AND(ISNUMBER(L76),ISNUMBER(INDIRECT("FECHA_"&amp;$B76,1))), IF(L76&lt;=INDIRECT("FECHA_"&amp;$B76,1),"INCUMPLIDA","PROCESO"), "VERIFICAR FECHA")),"SIN VALOR AVANCE")</f>
        <v>CUMPLIDA</v>
      </c>
    </row>
    <row r="77" spans="1:17" ht="120.75" customHeight="1" x14ac:dyDescent="0.2">
      <c r="A77" s="1832" t="s">
        <v>22</v>
      </c>
      <c r="B77" s="1833" t="s">
        <v>14</v>
      </c>
      <c r="C77" s="1820"/>
      <c r="D77" s="1820"/>
      <c r="E77" s="1830"/>
      <c r="F77" s="1830"/>
      <c r="G77" s="1822" t="s">
        <v>2845</v>
      </c>
      <c r="H77" s="1823" t="s">
        <v>2828</v>
      </c>
      <c r="I77" s="1824" t="s">
        <v>2829</v>
      </c>
      <c r="J77" s="1825">
        <v>1</v>
      </c>
      <c r="K77" s="1826">
        <v>44440</v>
      </c>
      <c r="L77" s="1826">
        <v>44530</v>
      </c>
      <c r="M77" s="1827">
        <f t="shared" si="2"/>
        <v>12.857142857142858</v>
      </c>
      <c r="N77" s="1828">
        <v>1</v>
      </c>
      <c r="O77" s="1824" t="s">
        <v>2843</v>
      </c>
      <c r="P77" s="1828">
        <f t="shared" si="3"/>
        <v>1</v>
      </c>
      <c r="Q77" s="1829" t="str" cm="1">
        <f t="array" aca="1" ref="Q77" ca="1">IF(ISNUMBER(P77),IF(P77=100%,"CUMPLIDA",IF(AND(ISNUMBER(L77),ISNUMBER(INDIRECT("FECHA_"&amp;$B77,1))), IF(L77&lt;=INDIRECT("FECHA_"&amp;$B77,1),"INCUMPLIDA","PROCESO"), "VERIFICAR FECHA")),"SIN VALOR AVANCE")</f>
        <v>CUMPLIDA</v>
      </c>
    </row>
    <row r="78" spans="1:17" ht="105.75" x14ac:dyDescent="0.2">
      <c r="A78" s="1832" t="s">
        <v>22</v>
      </c>
      <c r="B78" s="1833" t="s">
        <v>14</v>
      </c>
      <c r="C78" s="1820"/>
      <c r="D78" s="1820"/>
      <c r="E78" s="1831"/>
      <c r="F78" s="1830"/>
      <c r="G78" s="1822"/>
      <c r="H78" s="1823" t="s">
        <v>2831</v>
      </c>
      <c r="I78" s="1824" t="s">
        <v>2832</v>
      </c>
      <c r="J78" s="1825">
        <v>1</v>
      </c>
      <c r="K78" s="1826">
        <v>44531</v>
      </c>
      <c r="L78" s="1826">
        <v>44561</v>
      </c>
      <c r="M78" s="1827">
        <f t="shared" si="2"/>
        <v>4.2857142857142856</v>
      </c>
      <c r="N78" s="1828">
        <v>1</v>
      </c>
      <c r="O78" s="1824" t="s">
        <v>2833</v>
      </c>
      <c r="P78" s="1828">
        <f t="shared" si="3"/>
        <v>1</v>
      </c>
      <c r="Q78" s="1829" t="str" cm="1">
        <f t="array" aca="1" ref="Q78" ca="1">IF(ISNUMBER(P78),IF(P78=100%,"CUMPLIDA",IF(AND(ISNUMBER(L78),ISNUMBER(INDIRECT("FECHA_"&amp;$B78,1))), IF(L78&lt;=INDIRECT("FECHA_"&amp;$B78,1),"INCUMPLIDA","PROCESO"), "VERIFICAR FECHA")),"SIN VALOR AVANCE")</f>
        <v>CUMPLIDA</v>
      </c>
    </row>
    <row r="79" spans="1:17" ht="120" customHeight="1" x14ac:dyDescent="0.2">
      <c r="A79" s="1832" t="s">
        <v>22</v>
      </c>
      <c r="B79" s="1833" t="s">
        <v>14</v>
      </c>
      <c r="C79" s="1820"/>
      <c r="D79" s="1820"/>
      <c r="E79" s="1821" t="s">
        <v>2846</v>
      </c>
      <c r="F79" s="1830"/>
      <c r="G79" s="1823" t="s">
        <v>2847</v>
      </c>
      <c r="H79" s="1823" t="s">
        <v>2848</v>
      </c>
      <c r="I79" s="1824" t="s">
        <v>2849</v>
      </c>
      <c r="J79" s="1825">
        <v>1</v>
      </c>
      <c r="K79" s="1826">
        <v>44440</v>
      </c>
      <c r="L79" s="1826">
        <v>44651</v>
      </c>
      <c r="M79" s="1827">
        <f t="shared" si="2"/>
        <v>30.142857142857142</v>
      </c>
      <c r="N79" s="1828">
        <v>1</v>
      </c>
      <c r="O79" s="1824" t="s">
        <v>2850</v>
      </c>
      <c r="P79" s="1828">
        <f t="shared" si="3"/>
        <v>1</v>
      </c>
      <c r="Q79" s="1829" t="str" cm="1">
        <f t="array" aca="1" ref="Q79" ca="1">IF(ISNUMBER(P79),IF(P79=100%,"CUMPLIDA",IF(AND(ISNUMBER(L79),ISNUMBER(INDIRECT("FECHA_"&amp;$B79,1))), IF(L79&lt;=INDIRECT("FECHA_"&amp;$B79,1),"INCUMPLIDA","PROCESO"), "VERIFICAR FECHA")),"SIN VALOR AVANCE")</f>
        <v>CUMPLIDA</v>
      </c>
    </row>
    <row r="80" spans="1:17" ht="105.75" customHeight="1" x14ac:dyDescent="0.2">
      <c r="A80" s="1832" t="s">
        <v>22</v>
      </c>
      <c r="B80" s="1833" t="s">
        <v>14</v>
      </c>
      <c r="C80" s="1820"/>
      <c r="D80" s="1820"/>
      <c r="E80" s="1830"/>
      <c r="F80" s="1830"/>
      <c r="G80" s="1822" t="s">
        <v>2851</v>
      </c>
      <c r="H80" s="1823" t="s">
        <v>2852</v>
      </c>
      <c r="I80" s="1824" t="s">
        <v>2829</v>
      </c>
      <c r="J80" s="1825">
        <v>1</v>
      </c>
      <c r="K80" s="1826">
        <v>44440</v>
      </c>
      <c r="L80" s="1826">
        <v>44592</v>
      </c>
      <c r="M80" s="1827">
        <f t="shared" ref="M80:M143" si="4">(L80-K80)/7</f>
        <v>21.714285714285715</v>
      </c>
      <c r="N80" s="1828">
        <v>1</v>
      </c>
      <c r="O80" s="1824" t="s">
        <v>2833</v>
      </c>
      <c r="P80" s="1828">
        <f t="shared" si="3"/>
        <v>1</v>
      </c>
      <c r="Q80" s="1829" t="str" cm="1">
        <f t="array" aca="1" ref="Q80" ca="1">IF(ISNUMBER(P80),IF(P80=100%,"CUMPLIDA",IF(AND(ISNUMBER(L80),ISNUMBER(INDIRECT("FECHA_"&amp;$B80,1))), IF(L80&lt;=INDIRECT("FECHA_"&amp;$B80,1),"INCUMPLIDA","PROCESO"), "VERIFICAR FECHA")),"SIN VALOR AVANCE")</f>
        <v>CUMPLIDA</v>
      </c>
    </row>
    <row r="81" spans="1:17" ht="105.75" x14ac:dyDescent="0.2">
      <c r="A81" s="1832" t="s">
        <v>22</v>
      </c>
      <c r="B81" s="1833" t="s">
        <v>14</v>
      </c>
      <c r="C81" s="1820"/>
      <c r="D81" s="1820"/>
      <c r="E81" s="1831"/>
      <c r="F81" s="1831"/>
      <c r="G81" s="1822"/>
      <c r="H81" s="1823" t="s">
        <v>2853</v>
      </c>
      <c r="I81" s="1824" t="s">
        <v>2832</v>
      </c>
      <c r="J81" s="1825">
        <v>1</v>
      </c>
      <c r="K81" s="1826">
        <v>44593</v>
      </c>
      <c r="L81" s="1826">
        <v>44621</v>
      </c>
      <c r="M81" s="1827">
        <f t="shared" si="4"/>
        <v>4</v>
      </c>
      <c r="N81" s="1828">
        <v>1</v>
      </c>
      <c r="O81" s="1824" t="s">
        <v>2833</v>
      </c>
      <c r="P81" s="1828">
        <f t="shared" si="3"/>
        <v>1</v>
      </c>
      <c r="Q81" s="1829" t="str" cm="1">
        <f t="array" aca="1" ref="Q81" ca="1">IF(ISNUMBER(P81),IF(P81=100%,"CUMPLIDA",IF(AND(ISNUMBER(L81),ISNUMBER(INDIRECT("FECHA_"&amp;$B81,1))), IF(L81&lt;=INDIRECT("FECHA_"&amp;$B81,1),"INCUMPLIDA","PROCESO"), "VERIFICAR FECHA")),"SIN VALOR AVANCE")</f>
        <v>CUMPLIDA</v>
      </c>
    </row>
    <row r="82" spans="1:17" ht="45.75" customHeight="1" x14ac:dyDescent="0.2">
      <c r="A82" s="1097" t="s">
        <v>21</v>
      </c>
      <c r="B82" s="1091" t="s">
        <v>14</v>
      </c>
      <c r="C82" s="1304" t="s">
        <v>2854</v>
      </c>
      <c r="D82" s="1304" t="s">
        <v>2855</v>
      </c>
      <c r="E82" s="1305" t="s">
        <v>2856</v>
      </c>
      <c r="F82" s="1305" t="s">
        <v>2857</v>
      </c>
      <c r="G82" s="1080" t="s">
        <v>2858</v>
      </c>
      <c r="H82" s="1080" t="s">
        <v>2859</v>
      </c>
      <c r="I82" s="1081" t="s">
        <v>2860</v>
      </c>
      <c r="J82" s="1092">
        <v>1</v>
      </c>
      <c r="K82" s="1083">
        <v>44593</v>
      </c>
      <c r="L82" s="1083">
        <v>44743</v>
      </c>
      <c r="M82" s="1084">
        <f t="shared" si="4"/>
        <v>21.428571428571427</v>
      </c>
      <c r="N82" s="1085">
        <v>1</v>
      </c>
      <c r="O82" s="1081" t="s">
        <v>2861</v>
      </c>
      <c r="P82" s="1085">
        <f t="shared" si="3"/>
        <v>1</v>
      </c>
      <c r="Q82" s="1086" t="str" cm="1">
        <f t="array" aca="1" ref="Q82" ca="1">IF(ISNUMBER(P82),IF(P82=100%,"CUMPLIDA",IF(AND(ISNUMBER(L82),ISNUMBER(INDIRECT("FECHA_"&amp;$B82,1))), IF(L82&lt;=INDIRECT("FECHA_"&amp;$B82,1),"INCUMPLIDA","PROCESO"), "VERIFICAR FECHA")),"SIN VALOR AVANCE")</f>
        <v>CUMPLIDA</v>
      </c>
    </row>
    <row r="83" spans="1:17" ht="105" x14ac:dyDescent="0.2">
      <c r="A83" s="1097" t="s">
        <v>21</v>
      </c>
      <c r="B83" s="1091" t="s">
        <v>14</v>
      </c>
      <c r="C83" s="1304"/>
      <c r="D83" s="1304"/>
      <c r="E83" s="1305"/>
      <c r="F83" s="1305"/>
      <c r="G83" s="1080" t="s">
        <v>2862</v>
      </c>
      <c r="H83" s="1080" t="s">
        <v>2863</v>
      </c>
      <c r="I83" s="1081" t="s">
        <v>2864</v>
      </c>
      <c r="J83" s="1092">
        <v>1</v>
      </c>
      <c r="K83" s="1083">
        <v>44756</v>
      </c>
      <c r="L83" s="1083">
        <v>44926</v>
      </c>
      <c r="M83" s="1084">
        <f t="shared" si="4"/>
        <v>24.285714285714285</v>
      </c>
      <c r="N83" s="1085">
        <v>1</v>
      </c>
      <c r="O83" s="1081" t="s">
        <v>2861</v>
      </c>
      <c r="P83" s="1085">
        <f t="shared" si="3"/>
        <v>1</v>
      </c>
      <c r="Q83" s="1086" t="str" cm="1">
        <f t="array" aca="1" ref="Q83" ca="1">IF(ISNUMBER(P83),IF(P83=100%,"CUMPLIDA",IF(AND(ISNUMBER(L83),ISNUMBER(INDIRECT("FECHA_"&amp;$B83,1))), IF(L83&lt;=INDIRECT("FECHA_"&amp;$B83,1),"INCUMPLIDA","PROCESO"), "VERIFICAR FECHA")),"SIN VALOR AVANCE")</f>
        <v>CUMPLIDA</v>
      </c>
    </row>
    <row r="84" spans="1:17" ht="105" x14ac:dyDescent="0.2">
      <c r="A84" s="1097" t="s">
        <v>21</v>
      </c>
      <c r="B84" s="1091" t="s">
        <v>14</v>
      </c>
      <c r="C84" s="1304"/>
      <c r="D84" s="1304"/>
      <c r="E84" s="1305"/>
      <c r="F84" s="1305"/>
      <c r="G84" s="1080" t="s">
        <v>2865</v>
      </c>
      <c r="H84" s="1080" t="s">
        <v>2866</v>
      </c>
      <c r="I84" s="1081" t="s">
        <v>2867</v>
      </c>
      <c r="J84" s="1092">
        <v>4</v>
      </c>
      <c r="K84" s="1083">
        <v>44593</v>
      </c>
      <c r="L84" s="1083">
        <v>44957</v>
      </c>
      <c r="M84" s="1084">
        <f t="shared" si="4"/>
        <v>52</v>
      </c>
      <c r="N84" s="1085">
        <v>1</v>
      </c>
      <c r="O84" s="1081" t="s">
        <v>2861</v>
      </c>
      <c r="P84" s="1085">
        <f t="shared" si="3"/>
        <v>1</v>
      </c>
      <c r="Q84" s="1086" t="str" cm="1">
        <f t="array" aca="1" ref="Q84" ca="1">IF(ISNUMBER(P84),IF(P84=100%,"CUMPLIDA",IF(AND(ISNUMBER(L84),ISNUMBER(INDIRECT("FECHA_"&amp;$B84,1))), IF(L84&lt;=INDIRECT("FECHA_"&amp;$B84,1),"INCUMPLIDA","PROCESO"), "VERIFICAR FECHA")),"SIN VALOR AVANCE")</f>
        <v>CUMPLIDA</v>
      </c>
    </row>
    <row r="85" spans="1:17" ht="75" x14ac:dyDescent="0.2">
      <c r="A85" s="1097" t="s">
        <v>21</v>
      </c>
      <c r="B85" s="1091" t="s">
        <v>14</v>
      </c>
      <c r="C85" s="1304"/>
      <c r="D85" s="1304"/>
      <c r="E85" s="1305"/>
      <c r="F85" s="1305"/>
      <c r="G85" s="1080" t="s">
        <v>2868</v>
      </c>
      <c r="H85" s="1080" t="s">
        <v>2869</v>
      </c>
      <c r="I85" s="1081" t="s">
        <v>2870</v>
      </c>
      <c r="J85" s="1092">
        <v>1</v>
      </c>
      <c r="K85" s="1083">
        <v>44562</v>
      </c>
      <c r="L85" s="1083">
        <v>44651</v>
      </c>
      <c r="M85" s="1084">
        <f t="shared" si="4"/>
        <v>12.714285714285714</v>
      </c>
      <c r="N85" s="1085">
        <v>1</v>
      </c>
      <c r="O85" s="1081" t="s">
        <v>2861</v>
      </c>
      <c r="P85" s="1085">
        <f t="shared" si="3"/>
        <v>1</v>
      </c>
      <c r="Q85" s="1086" t="str" cm="1">
        <f t="array" aca="1" ref="Q85" ca="1">IF(ISNUMBER(P85),IF(P85=100%,"CUMPLIDA",IF(AND(ISNUMBER(L85),ISNUMBER(INDIRECT("FECHA_"&amp;$B85,1))), IF(L85&lt;=INDIRECT("FECHA_"&amp;$B85,1),"INCUMPLIDA","PROCESO"), "VERIFICAR FECHA")),"SIN VALOR AVANCE")</f>
        <v>CUMPLIDA</v>
      </c>
    </row>
    <row r="86" spans="1:17" ht="75" x14ac:dyDescent="0.2">
      <c r="A86" s="1097" t="s">
        <v>21</v>
      </c>
      <c r="B86" s="1091" t="s">
        <v>14</v>
      </c>
      <c r="C86" s="1304"/>
      <c r="D86" s="1304"/>
      <c r="E86" s="1305"/>
      <c r="F86" s="1305"/>
      <c r="G86" s="1080" t="s">
        <v>2871</v>
      </c>
      <c r="H86" s="1080" t="s">
        <v>2872</v>
      </c>
      <c r="I86" s="1081" t="s">
        <v>2870</v>
      </c>
      <c r="J86" s="1092">
        <v>1</v>
      </c>
      <c r="K86" s="1083">
        <v>44562</v>
      </c>
      <c r="L86" s="1083">
        <v>44651</v>
      </c>
      <c r="M86" s="1084">
        <f t="shared" si="4"/>
        <v>12.714285714285714</v>
      </c>
      <c r="N86" s="1085">
        <v>1</v>
      </c>
      <c r="O86" s="1081" t="s">
        <v>2861</v>
      </c>
      <c r="P86" s="1085">
        <f t="shared" si="3"/>
        <v>1</v>
      </c>
      <c r="Q86" s="1086" t="str" cm="1">
        <f t="array" aca="1" ref="Q86" ca="1">IF(ISNUMBER(P86),IF(P86=100%,"CUMPLIDA",IF(AND(ISNUMBER(L86),ISNUMBER(INDIRECT("FECHA_"&amp;$B86,1))), IF(L86&lt;=INDIRECT("FECHA_"&amp;$B86,1),"INCUMPLIDA","PROCESO"), "VERIFICAR FECHA")),"SIN VALOR AVANCE")</f>
        <v>CUMPLIDA</v>
      </c>
    </row>
    <row r="87" spans="1:17" ht="45.75" x14ac:dyDescent="0.2">
      <c r="A87" s="1097" t="s">
        <v>21</v>
      </c>
      <c r="B87" s="1091" t="s">
        <v>14</v>
      </c>
      <c r="C87" s="1304"/>
      <c r="D87" s="1304"/>
      <c r="E87" s="1305"/>
      <c r="F87" s="1305"/>
      <c r="G87" s="1080" t="s">
        <v>2873</v>
      </c>
      <c r="H87" s="1080" t="s">
        <v>2874</v>
      </c>
      <c r="I87" s="1081" t="s">
        <v>2875</v>
      </c>
      <c r="J87" s="1092">
        <v>3</v>
      </c>
      <c r="K87" s="1083">
        <v>44593</v>
      </c>
      <c r="L87" s="1083">
        <v>44742</v>
      </c>
      <c r="M87" s="1084">
        <f t="shared" si="4"/>
        <v>21.285714285714285</v>
      </c>
      <c r="N87" s="1085">
        <v>1</v>
      </c>
      <c r="O87" s="1081" t="s">
        <v>2861</v>
      </c>
      <c r="P87" s="1085">
        <f t="shared" si="3"/>
        <v>1</v>
      </c>
      <c r="Q87" s="1086" t="str" cm="1">
        <f t="array" aca="1" ref="Q87" ca="1">IF(ISNUMBER(P87),IF(P87=100%,"CUMPLIDA",IF(AND(ISNUMBER(L87),ISNUMBER(INDIRECT("FECHA_"&amp;$B87,1))), IF(L87&lt;=INDIRECT("FECHA_"&amp;$B87,1),"INCUMPLIDA","PROCESO"), "VERIFICAR FECHA")),"SIN VALOR AVANCE")</f>
        <v>CUMPLIDA</v>
      </c>
    </row>
    <row r="88" spans="1:17" ht="60" x14ac:dyDescent="0.2">
      <c r="A88" s="1097" t="s">
        <v>21</v>
      </c>
      <c r="B88" s="1091" t="s">
        <v>14</v>
      </c>
      <c r="C88" s="1304"/>
      <c r="D88" s="1304"/>
      <c r="E88" s="1305"/>
      <c r="F88" s="1305"/>
      <c r="G88" s="1080" t="s">
        <v>2876</v>
      </c>
      <c r="H88" s="1080" t="s">
        <v>2877</v>
      </c>
      <c r="I88" s="1081" t="s">
        <v>2878</v>
      </c>
      <c r="J88" s="1092">
        <v>1</v>
      </c>
      <c r="K88" s="1083">
        <v>44562</v>
      </c>
      <c r="L88" s="1083">
        <v>44592</v>
      </c>
      <c r="M88" s="1084">
        <f t="shared" si="4"/>
        <v>4.2857142857142856</v>
      </c>
      <c r="N88" s="1085">
        <v>1</v>
      </c>
      <c r="O88" s="1081" t="s">
        <v>2861</v>
      </c>
      <c r="P88" s="1085">
        <f t="shared" si="3"/>
        <v>1</v>
      </c>
      <c r="Q88" s="1086" t="str" cm="1">
        <f t="array" aca="1" ref="Q88" ca="1">IF(ISNUMBER(P88),IF(P88=100%,"CUMPLIDA",IF(AND(ISNUMBER(L88),ISNUMBER(INDIRECT("FECHA_"&amp;$B88,1))), IF(L88&lt;=INDIRECT("FECHA_"&amp;$B88,1),"INCUMPLIDA","PROCESO"), "VERIFICAR FECHA")),"SIN VALOR AVANCE")</f>
        <v>CUMPLIDA</v>
      </c>
    </row>
    <row r="89" spans="1:17" ht="75" x14ac:dyDescent="0.2">
      <c r="A89" s="1097" t="s">
        <v>21</v>
      </c>
      <c r="B89" s="1091" t="s">
        <v>14</v>
      </c>
      <c r="C89" s="1304"/>
      <c r="D89" s="1304"/>
      <c r="E89" s="1305"/>
      <c r="F89" s="1305"/>
      <c r="G89" s="1080" t="s">
        <v>2879</v>
      </c>
      <c r="H89" s="1080" t="s">
        <v>2880</v>
      </c>
      <c r="I89" s="1081" t="s">
        <v>2881</v>
      </c>
      <c r="J89" s="1092">
        <v>3</v>
      </c>
      <c r="K89" s="1083">
        <v>44566</v>
      </c>
      <c r="L89" s="1083">
        <v>45046</v>
      </c>
      <c r="M89" s="1084">
        <f t="shared" si="4"/>
        <v>68.571428571428569</v>
      </c>
      <c r="N89" s="1085">
        <v>1</v>
      </c>
      <c r="O89" s="1081" t="s">
        <v>2861</v>
      </c>
      <c r="P89" s="1085">
        <f t="shared" si="3"/>
        <v>1</v>
      </c>
      <c r="Q89" s="1086" t="str" cm="1">
        <f t="array" aca="1" ref="Q89" ca="1">IF(ISNUMBER(P89),IF(P89=100%,"CUMPLIDA",IF(AND(ISNUMBER(L89),ISNUMBER(INDIRECT("FECHA_"&amp;$B89,1))), IF(L89&lt;=INDIRECT("FECHA_"&amp;$B89,1),"INCUMPLIDA","PROCESO"), "VERIFICAR FECHA")),"SIN VALOR AVANCE")</f>
        <v>CUMPLIDA</v>
      </c>
    </row>
    <row r="90" spans="1:17" ht="60" customHeight="1" x14ac:dyDescent="0.2">
      <c r="A90" s="1097" t="s">
        <v>21</v>
      </c>
      <c r="B90" s="1091" t="s">
        <v>14</v>
      </c>
      <c r="C90" s="1304" t="s">
        <v>2882</v>
      </c>
      <c r="D90" s="1304" t="s">
        <v>2855</v>
      </c>
      <c r="E90" s="1305" t="s">
        <v>2883</v>
      </c>
      <c r="F90" s="1305" t="s">
        <v>2884</v>
      </c>
      <c r="G90" s="1080" t="s">
        <v>2885</v>
      </c>
      <c r="H90" s="1080" t="s">
        <v>2886</v>
      </c>
      <c r="I90" s="1081" t="s">
        <v>2887</v>
      </c>
      <c r="J90" s="1092">
        <v>1</v>
      </c>
      <c r="K90" s="1083">
        <v>44621</v>
      </c>
      <c r="L90" s="1083">
        <v>44666</v>
      </c>
      <c r="M90" s="1084">
        <f t="shared" si="4"/>
        <v>6.4285714285714288</v>
      </c>
      <c r="N90" s="1085">
        <v>1</v>
      </c>
      <c r="O90" s="1081" t="s">
        <v>2888</v>
      </c>
      <c r="P90" s="1085">
        <f t="shared" si="3"/>
        <v>1</v>
      </c>
      <c r="Q90" s="1086" t="str" cm="1">
        <f t="array" aca="1" ref="Q90" ca="1">IF(ISNUMBER(P90),IF(P90=100%,"CUMPLIDA",IF(AND(ISNUMBER(L90),ISNUMBER(INDIRECT("FECHA_"&amp;$B90,1))), IF(L90&lt;=INDIRECT("FECHA_"&amp;$B90,1),"INCUMPLIDA","PROCESO"), "VERIFICAR FECHA")),"SIN VALOR AVANCE")</f>
        <v>CUMPLIDA</v>
      </c>
    </row>
    <row r="91" spans="1:17" ht="120" x14ac:dyDescent="0.2">
      <c r="A91" s="1097" t="s">
        <v>21</v>
      </c>
      <c r="B91" s="1091" t="s">
        <v>14</v>
      </c>
      <c r="C91" s="1304"/>
      <c r="D91" s="1304"/>
      <c r="E91" s="1305"/>
      <c r="F91" s="1305"/>
      <c r="G91" s="1080" t="s">
        <v>2889</v>
      </c>
      <c r="H91" s="1080" t="s">
        <v>2890</v>
      </c>
      <c r="I91" s="1081" t="s">
        <v>2891</v>
      </c>
      <c r="J91" s="1092">
        <v>2</v>
      </c>
      <c r="K91" s="1083">
        <v>44681</v>
      </c>
      <c r="L91" s="1083">
        <v>44864</v>
      </c>
      <c r="M91" s="1084">
        <f t="shared" si="4"/>
        <v>26.142857142857142</v>
      </c>
      <c r="N91" s="1085">
        <v>1</v>
      </c>
      <c r="O91" s="1081" t="s">
        <v>2888</v>
      </c>
      <c r="P91" s="1085">
        <f t="shared" si="3"/>
        <v>1</v>
      </c>
      <c r="Q91" s="1086" t="str" cm="1">
        <f t="array" aca="1" ref="Q91" ca="1">IF(ISNUMBER(P91),IF(P91=100%,"CUMPLIDA",IF(AND(ISNUMBER(L91),ISNUMBER(INDIRECT("FECHA_"&amp;$B91,1))), IF(L91&lt;=INDIRECT("FECHA_"&amp;$B91,1),"INCUMPLIDA","PROCESO"), "VERIFICAR FECHA")),"SIN VALOR AVANCE")</f>
        <v>CUMPLIDA</v>
      </c>
    </row>
    <row r="92" spans="1:17" ht="90" x14ac:dyDescent="0.2">
      <c r="A92" s="1097" t="s">
        <v>21</v>
      </c>
      <c r="B92" s="1091" t="s">
        <v>14</v>
      </c>
      <c r="C92" s="1304"/>
      <c r="D92" s="1304"/>
      <c r="E92" s="1305"/>
      <c r="F92" s="1305"/>
      <c r="G92" s="1080" t="s">
        <v>2892</v>
      </c>
      <c r="H92" s="1080" t="s">
        <v>2893</v>
      </c>
      <c r="I92" s="1081" t="s">
        <v>2894</v>
      </c>
      <c r="J92" s="1092">
        <v>1</v>
      </c>
      <c r="K92" s="1083">
        <v>44612</v>
      </c>
      <c r="L92" s="1083">
        <v>44711</v>
      </c>
      <c r="M92" s="1084">
        <f t="shared" si="4"/>
        <v>14.142857142857142</v>
      </c>
      <c r="N92" s="1085">
        <v>1</v>
      </c>
      <c r="O92" s="1081" t="s">
        <v>2895</v>
      </c>
      <c r="P92" s="1085">
        <f t="shared" si="3"/>
        <v>1</v>
      </c>
      <c r="Q92" s="1086" t="str" cm="1">
        <f t="array" aca="1" ref="Q92" ca="1">IF(ISNUMBER(P92),IF(P92=100%,"CUMPLIDA",IF(AND(ISNUMBER(L92),ISNUMBER(INDIRECT("FECHA_"&amp;$B92,1))), IF(L92&lt;=INDIRECT("FECHA_"&amp;$B92,1),"INCUMPLIDA","PROCESO"), "VERIFICAR FECHA")),"SIN VALOR AVANCE")</f>
        <v>CUMPLIDA</v>
      </c>
    </row>
    <row r="93" spans="1:17" ht="105.75" x14ac:dyDescent="0.2">
      <c r="A93" s="1097" t="s">
        <v>21</v>
      </c>
      <c r="B93" s="1091" t="s">
        <v>14</v>
      </c>
      <c r="C93" s="1304"/>
      <c r="D93" s="1304"/>
      <c r="E93" s="1305"/>
      <c r="F93" s="1305"/>
      <c r="G93" s="1080" t="s">
        <v>2896</v>
      </c>
      <c r="H93" s="1080" t="s">
        <v>2897</v>
      </c>
      <c r="I93" s="1081" t="s">
        <v>2898</v>
      </c>
      <c r="J93" s="1092">
        <v>9</v>
      </c>
      <c r="K93" s="1083">
        <v>44713</v>
      </c>
      <c r="L93" s="1083">
        <v>44804</v>
      </c>
      <c r="M93" s="1084">
        <f t="shared" si="4"/>
        <v>13</v>
      </c>
      <c r="N93" s="1085">
        <v>1</v>
      </c>
      <c r="O93" s="1081" t="s">
        <v>2899</v>
      </c>
      <c r="P93" s="1085">
        <f t="shared" si="3"/>
        <v>1</v>
      </c>
      <c r="Q93" s="1086" t="str" cm="1">
        <f t="array" aca="1" ref="Q93" ca="1">IF(ISNUMBER(P93),IF(P93=100%,"CUMPLIDA",IF(AND(ISNUMBER(L93),ISNUMBER(INDIRECT("FECHA_"&amp;$B93,1))), IF(L93&lt;=INDIRECT("FECHA_"&amp;$B93,1),"INCUMPLIDA","PROCESO"), "VERIFICAR FECHA")),"SIN VALOR AVANCE")</f>
        <v>CUMPLIDA</v>
      </c>
    </row>
    <row r="94" spans="1:17" ht="120.75" x14ac:dyDescent="0.2">
      <c r="A94" s="1097" t="s">
        <v>21</v>
      </c>
      <c r="B94" s="1091" t="s">
        <v>14</v>
      </c>
      <c r="C94" s="1304"/>
      <c r="D94" s="1304"/>
      <c r="E94" s="1305"/>
      <c r="F94" s="1305"/>
      <c r="G94" s="1080" t="s">
        <v>2900</v>
      </c>
      <c r="H94" s="1080" t="s">
        <v>2901</v>
      </c>
      <c r="I94" s="1081" t="s">
        <v>2891</v>
      </c>
      <c r="J94" s="1092">
        <v>2</v>
      </c>
      <c r="K94" s="1083">
        <v>44681</v>
      </c>
      <c r="L94" s="1083">
        <v>44788</v>
      </c>
      <c r="M94" s="1084">
        <f t="shared" si="4"/>
        <v>15.285714285714286</v>
      </c>
      <c r="N94" s="1085">
        <v>1</v>
      </c>
      <c r="O94" s="1081" t="s">
        <v>2902</v>
      </c>
      <c r="P94" s="1085">
        <f t="shared" si="3"/>
        <v>1</v>
      </c>
      <c r="Q94" s="1086" t="str" cm="1">
        <f t="array" aca="1" ref="Q94" ca="1">IF(ISNUMBER(P94),IF(P94=100%,"CUMPLIDA",IF(AND(ISNUMBER(L94),ISNUMBER(INDIRECT("FECHA_"&amp;$B94,1))), IF(L94&lt;=INDIRECT("FECHA_"&amp;$B94,1),"INCUMPLIDA","PROCESO"), "VERIFICAR FECHA")),"SIN VALOR AVANCE")</f>
        <v>CUMPLIDA</v>
      </c>
    </row>
    <row r="95" spans="1:17" ht="90.75" customHeight="1" x14ac:dyDescent="0.2">
      <c r="A95" s="1097" t="s">
        <v>21</v>
      </c>
      <c r="B95" s="1091" t="s">
        <v>14</v>
      </c>
      <c r="C95" s="1304"/>
      <c r="D95" s="1304"/>
      <c r="E95" s="1305" t="s">
        <v>2903</v>
      </c>
      <c r="F95" s="1305"/>
      <c r="G95" s="1080" t="s">
        <v>2904</v>
      </c>
      <c r="H95" s="1080" t="s">
        <v>2905</v>
      </c>
      <c r="I95" s="1081" t="s">
        <v>2906</v>
      </c>
      <c r="J95" s="1092">
        <v>1</v>
      </c>
      <c r="K95" s="1083">
        <v>44602</v>
      </c>
      <c r="L95" s="1083">
        <v>44635</v>
      </c>
      <c r="M95" s="1084">
        <f t="shared" si="4"/>
        <v>4.7142857142857144</v>
      </c>
      <c r="N95" s="1085">
        <v>1</v>
      </c>
      <c r="O95" s="1081" t="s">
        <v>2907</v>
      </c>
      <c r="P95" s="1085">
        <f t="shared" si="3"/>
        <v>1</v>
      </c>
      <c r="Q95" s="1086" t="str" cm="1">
        <f t="array" aca="1" ref="Q95" ca="1">IF(ISNUMBER(P95),IF(P95=100%,"CUMPLIDA",IF(AND(ISNUMBER(L95),ISNUMBER(INDIRECT("FECHA_"&amp;$B95,1))), IF(L95&lt;=INDIRECT("FECHA_"&amp;$B95,1),"INCUMPLIDA","PROCESO"), "VERIFICAR FECHA")),"SIN VALOR AVANCE")</f>
        <v>CUMPLIDA</v>
      </c>
    </row>
    <row r="96" spans="1:17" ht="75.75" x14ac:dyDescent="0.2">
      <c r="A96" s="1097" t="s">
        <v>21</v>
      </c>
      <c r="B96" s="1091" t="s">
        <v>14</v>
      </c>
      <c r="C96" s="1304"/>
      <c r="D96" s="1304"/>
      <c r="E96" s="1305"/>
      <c r="F96" s="1305"/>
      <c r="G96" s="1080" t="s">
        <v>2908</v>
      </c>
      <c r="H96" s="1080" t="s">
        <v>2909</v>
      </c>
      <c r="I96" s="1081" t="s">
        <v>2910</v>
      </c>
      <c r="J96" s="1092">
        <v>1</v>
      </c>
      <c r="K96" s="1083">
        <v>44636</v>
      </c>
      <c r="L96" s="1083">
        <v>44895</v>
      </c>
      <c r="M96" s="1084">
        <f t="shared" si="4"/>
        <v>37</v>
      </c>
      <c r="N96" s="1085">
        <v>1</v>
      </c>
      <c r="O96" s="1081" t="s">
        <v>2911</v>
      </c>
      <c r="P96" s="1085">
        <f t="shared" si="3"/>
        <v>1</v>
      </c>
      <c r="Q96" s="1086" t="str" cm="1">
        <f t="array" aca="1" ref="Q96" ca="1">IF(ISNUMBER(P96),IF(P96=100%,"CUMPLIDA",IF(AND(ISNUMBER(L96),ISNUMBER(INDIRECT("FECHA_"&amp;$B96,1))), IF(L96&lt;=INDIRECT("FECHA_"&amp;$B96,1),"INCUMPLIDA","PROCESO"), "VERIFICAR FECHA")),"SIN VALOR AVANCE")</f>
        <v>CUMPLIDA</v>
      </c>
    </row>
    <row r="97" spans="1:17" ht="75" x14ac:dyDescent="0.2">
      <c r="A97" s="1097" t="s">
        <v>21</v>
      </c>
      <c r="B97" s="1091" t="s">
        <v>14</v>
      </c>
      <c r="C97" s="1304"/>
      <c r="D97" s="1304"/>
      <c r="E97" s="1305"/>
      <c r="F97" s="1305"/>
      <c r="G97" s="1080" t="s">
        <v>2912</v>
      </c>
      <c r="H97" s="1080" t="s">
        <v>2913</v>
      </c>
      <c r="I97" s="1081" t="s">
        <v>2914</v>
      </c>
      <c r="J97" s="1092">
        <v>2</v>
      </c>
      <c r="K97" s="1083">
        <v>44757</v>
      </c>
      <c r="L97" s="1083">
        <v>44972</v>
      </c>
      <c r="M97" s="1084">
        <f t="shared" si="4"/>
        <v>30.714285714285715</v>
      </c>
      <c r="N97" s="1085">
        <v>1</v>
      </c>
      <c r="O97" s="1081" t="s">
        <v>2888</v>
      </c>
      <c r="P97" s="1085">
        <f t="shared" si="3"/>
        <v>1</v>
      </c>
      <c r="Q97" s="1086" t="str" cm="1">
        <f t="array" aca="1" ref="Q97" ca="1">IF(ISNUMBER(P97),IF(P97=100%,"CUMPLIDA",IF(AND(ISNUMBER(L97),ISNUMBER(INDIRECT("FECHA_"&amp;$B97,1))), IF(L97&lt;=INDIRECT("FECHA_"&amp;$B97,1),"INCUMPLIDA","PROCESO"), "VERIFICAR FECHA")),"SIN VALOR AVANCE")</f>
        <v>CUMPLIDA</v>
      </c>
    </row>
    <row r="98" spans="1:17" ht="165.75" x14ac:dyDescent="0.2">
      <c r="A98" s="1097" t="s">
        <v>21</v>
      </c>
      <c r="B98" s="1091" t="s">
        <v>14</v>
      </c>
      <c r="C98" s="1304"/>
      <c r="D98" s="1304"/>
      <c r="E98" s="1305"/>
      <c r="F98" s="1305"/>
      <c r="G98" s="1080" t="s">
        <v>2915</v>
      </c>
      <c r="H98" s="1080" t="s">
        <v>2916</v>
      </c>
      <c r="I98" s="1081" t="s">
        <v>2917</v>
      </c>
      <c r="J98" s="1092">
        <v>9</v>
      </c>
      <c r="K98" s="1083">
        <v>44773</v>
      </c>
      <c r="L98" s="1083">
        <v>44834</v>
      </c>
      <c r="M98" s="1084">
        <f t="shared" si="4"/>
        <v>8.7142857142857135</v>
      </c>
      <c r="N98" s="1085">
        <v>1</v>
      </c>
      <c r="O98" s="1081" t="s">
        <v>2918</v>
      </c>
      <c r="P98" s="1085">
        <f t="shared" si="3"/>
        <v>1</v>
      </c>
      <c r="Q98" s="1086" t="str" cm="1">
        <f t="array" aca="1" ref="Q98" ca="1">IF(ISNUMBER(P98),IF(P98=100%,"CUMPLIDA",IF(AND(ISNUMBER(L98),ISNUMBER(INDIRECT("FECHA_"&amp;$B98,1))), IF(L98&lt;=INDIRECT("FECHA_"&amp;$B98,1),"INCUMPLIDA","PROCESO"), "VERIFICAR FECHA")),"SIN VALOR AVANCE")</f>
        <v>CUMPLIDA</v>
      </c>
    </row>
    <row r="99" spans="1:17" ht="90" x14ac:dyDescent="0.2">
      <c r="A99" s="1097" t="s">
        <v>21</v>
      </c>
      <c r="B99" s="1091" t="s">
        <v>14</v>
      </c>
      <c r="C99" s="1304"/>
      <c r="D99" s="1304"/>
      <c r="E99" s="1305"/>
      <c r="F99" s="1305"/>
      <c r="G99" s="1080" t="s">
        <v>2919</v>
      </c>
      <c r="H99" s="1080" t="s">
        <v>2920</v>
      </c>
      <c r="I99" s="1081" t="s">
        <v>2921</v>
      </c>
      <c r="J99" s="1092">
        <v>2</v>
      </c>
      <c r="K99" s="1083">
        <v>44621</v>
      </c>
      <c r="L99" s="1083">
        <v>44712</v>
      </c>
      <c r="M99" s="1084">
        <f t="shared" si="4"/>
        <v>13</v>
      </c>
      <c r="N99" s="1085">
        <v>1</v>
      </c>
      <c r="O99" s="1081" t="s">
        <v>2888</v>
      </c>
      <c r="P99" s="1085">
        <f t="shared" si="3"/>
        <v>1</v>
      </c>
      <c r="Q99" s="1086" t="str" cm="1">
        <f t="array" aca="1" ref="Q99" ca="1">IF(ISNUMBER(P99),IF(P99=100%,"CUMPLIDA",IF(AND(ISNUMBER(L99),ISNUMBER(INDIRECT("FECHA_"&amp;$B99,1))), IF(L99&lt;=INDIRECT("FECHA_"&amp;$B99,1),"INCUMPLIDA","PROCESO"), "VERIFICAR FECHA")),"SIN VALOR AVANCE")</f>
        <v>CUMPLIDA</v>
      </c>
    </row>
    <row r="100" spans="1:17" ht="60" x14ac:dyDescent="0.2">
      <c r="A100" s="1097" t="s">
        <v>21</v>
      </c>
      <c r="B100" s="1091" t="s">
        <v>14</v>
      </c>
      <c r="C100" s="1304"/>
      <c r="D100" s="1304"/>
      <c r="E100" s="1305"/>
      <c r="F100" s="1305"/>
      <c r="G100" s="1080" t="s">
        <v>2922</v>
      </c>
      <c r="H100" s="1080" t="s">
        <v>2923</v>
      </c>
      <c r="I100" s="1081" t="s">
        <v>2924</v>
      </c>
      <c r="J100" s="1092">
        <v>1</v>
      </c>
      <c r="K100" s="1083">
        <v>44621</v>
      </c>
      <c r="L100" s="1083">
        <v>44666</v>
      </c>
      <c r="M100" s="1084">
        <f t="shared" si="4"/>
        <v>6.4285714285714288</v>
      </c>
      <c r="N100" s="1085">
        <v>1</v>
      </c>
      <c r="O100" s="1081" t="s">
        <v>2888</v>
      </c>
      <c r="P100" s="1085">
        <f t="shared" si="3"/>
        <v>1</v>
      </c>
      <c r="Q100" s="1086" t="str" cm="1">
        <f t="array" aca="1" ref="Q100" ca="1">IF(ISNUMBER(P100),IF(P100=100%,"CUMPLIDA",IF(AND(ISNUMBER(L100),ISNUMBER(INDIRECT("FECHA_"&amp;$B100,1))), IF(L100&lt;=INDIRECT("FECHA_"&amp;$B100,1),"INCUMPLIDA","PROCESO"), "VERIFICAR FECHA")),"SIN VALOR AVANCE")</f>
        <v>CUMPLIDA</v>
      </c>
    </row>
    <row r="101" spans="1:17" ht="90" customHeight="1" x14ac:dyDescent="0.2">
      <c r="A101" s="1097" t="s">
        <v>21</v>
      </c>
      <c r="B101" s="1091" t="s">
        <v>14</v>
      </c>
      <c r="C101" s="1304" t="s">
        <v>2925</v>
      </c>
      <c r="D101" s="1304" t="s">
        <v>2855</v>
      </c>
      <c r="E101" s="1305" t="s">
        <v>2926</v>
      </c>
      <c r="F101" s="1305" t="s">
        <v>2927</v>
      </c>
      <c r="G101" s="1080" t="s">
        <v>2928</v>
      </c>
      <c r="H101" s="1080" t="s">
        <v>2929</v>
      </c>
      <c r="I101" s="1081" t="s">
        <v>2930</v>
      </c>
      <c r="J101" s="1092">
        <v>1</v>
      </c>
      <c r="K101" s="1083">
        <v>44712</v>
      </c>
      <c r="L101" s="1083">
        <v>44925</v>
      </c>
      <c r="M101" s="1084">
        <f t="shared" si="4"/>
        <v>30.428571428571427</v>
      </c>
      <c r="N101" s="1085">
        <v>1</v>
      </c>
      <c r="O101" s="1081" t="s">
        <v>2931</v>
      </c>
      <c r="P101" s="1085">
        <f t="shared" si="3"/>
        <v>1</v>
      </c>
      <c r="Q101" s="1086" t="str" cm="1">
        <f t="array" aca="1" ref="Q101" ca="1">IF(ISNUMBER(P101),IF(P101=100%,"CUMPLIDA",IF(AND(ISNUMBER(L101),ISNUMBER(INDIRECT("FECHA_"&amp;$B101,1))), IF(L101&lt;=INDIRECT("FECHA_"&amp;$B101,1),"INCUMPLIDA","PROCESO"), "VERIFICAR FECHA")),"SIN VALOR AVANCE")</f>
        <v>CUMPLIDA</v>
      </c>
    </row>
    <row r="102" spans="1:17" ht="45.75" x14ac:dyDescent="0.2">
      <c r="A102" s="1097" t="s">
        <v>21</v>
      </c>
      <c r="B102" s="1091" t="s">
        <v>14</v>
      </c>
      <c r="C102" s="1304"/>
      <c r="D102" s="1304"/>
      <c r="E102" s="1305"/>
      <c r="F102" s="1305"/>
      <c r="G102" s="1080" t="s">
        <v>2932</v>
      </c>
      <c r="H102" s="1080" t="s">
        <v>2933</v>
      </c>
      <c r="I102" s="1081" t="s">
        <v>2934</v>
      </c>
      <c r="J102" s="1092">
        <v>1</v>
      </c>
      <c r="K102" s="1083">
        <v>44713</v>
      </c>
      <c r="L102" s="1083">
        <v>44926</v>
      </c>
      <c r="M102" s="1084">
        <f t="shared" si="4"/>
        <v>30.428571428571427</v>
      </c>
      <c r="N102" s="1085">
        <v>1</v>
      </c>
      <c r="O102" s="1081" t="s">
        <v>2935</v>
      </c>
      <c r="P102" s="1085">
        <f t="shared" si="3"/>
        <v>1</v>
      </c>
      <c r="Q102" s="1086" t="str" cm="1">
        <f t="array" aca="1" ref="Q102" ca="1">IF(ISNUMBER(P102),IF(P102=100%,"CUMPLIDA",IF(AND(ISNUMBER(L102),ISNUMBER(INDIRECT("FECHA_"&amp;$B102,1))), IF(L102&lt;=INDIRECT("FECHA_"&amp;$B102,1),"INCUMPLIDA","PROCESO"), "VERIFICAR FECHA")),"SIN VALOR AVANCE")</f>
        <v>CUMPLIDA</v>
      </c>
    </row>
    <row r="103" spans="1:17" ht="120" x14ac:dyDescent="0.2">
      <c r="A103" s="1097" t="s">
        <v>21</v>
      </c>
      <c r="B103" s="1091" t="s">
        <v>14</v>
      </c>
      <c r="C103" s="1304"/>
      <c r="D103" s="1304"/>
      <c r="E103" s="1305"/>
      <c r="F103" s="1305"/>
      <c r="G103" s="1080" t="s">
        <v>2936</v>
      </c>
      <c r="H103" s="1080" t="s">
        <v>2937</v>
      </c>
      <c r="I103" s="1081" t="s">
        <v>2938</v>
      </c>
      <c r="J103" s="1092">
        <v>6</v>
      </c>
      <c r="K103" s="1083">
        <v>44713</v>
      </c>
      <c r="L103" s="1083">
        <v>44926</v>
      </c>
      <c r="M103" s="1084">
        <f t="shared" si="4"/>
        <v>30.428571428571427</v>
      </c>
      <c r="N103" s="1085">
        <v>1</v>
      </c>
      <c r="O103" s="1081" t="s">
        <v>2939</v>
      </c>
      <c r="P103" s="1085">
        <f t="shared" si="3"/>
        <v>1</v>
      </c>
      <c r="Q103" s="1086" t="str" cm="1">
        <f t="array" aca="1" ref="Q103" ca="1">IF(ISNUMBER(P103),IF(P103=100%,"CUMPLIDA",IF(AND(ISNUMBER(L103),ISNUMBER(INDIRECT("FECHA_"&amp;$B103,1))), IF(L103&lt;=INDIRECT("FECHA_"&amp;$B103,1),"INCUMPLIDA","PROCESO"), "VERIFICAR FECHA")),"SIN VALOR AVANCE")</f>
        <v>CUMPLIDA</v>
      </c>
    </row>
    <row r="104" spans="1:17" ht="120" x14ac:dyDescent="0.2">
      <c r="A104" s="1097" t="s">
        <v>21</v>
      </c>
      <c r="B104" s="1091" t="s">
        <v>14</v>
      </c>
      <c r="C104" s="1304"/>
      <c r="D104" s="1304"/>
      <c r="E104" s="1305"/>
      <c r="F104" s="1305"/>
      <c r="G104" s="1080" t="s">
        <v>2940</v>
      </c>
      <c r="H104" s="1080" t="s">
        <v>2941</v>
      </c>
      <c r="I104" s="1081" t="s">
        <v>2942</v>
      </c>
      <c r="J104" s="1092">
        <v>1</v>
      </c>
      <c r="K104" s="1083">
        <v>44712</v>
      </c>
      <c r="L104" s="1083">
        <v>44834</v>
      </c>
      <c r="M104" s="1084">
        <f t="shared" si="4"/>
        <v>17.428571428571427</v>
      </c>
      <c r="N104" s="1085">
        <v>1</v>
      </c>
      <c r="O104" s="1081" t="s">
        <v>2943</v>
      </c>
      <c r="P104" s="1085">
        <f t="shared" si="3"/>
        <v>1</v>
      </c>
      <c r="Q104" s="1086" t="str" cm="1">
        <f t="array" aca="1" ref="Q104" ca="1">IF(ISNUMBER(P104),IF(P104=100%,"CUMPLIDA",IF(AND(ISNUMBER(L104),ISNUMBER(INDIRECT("FECHA_"&amp;$B104,1))), IF(L104&lt;=INDIRECT("FECHA_"&amp;$B104,1),"INCUMPLIDA","PROCESO"), "VERIFICAR FECHA")),"SIN VALOR AVANCE")</f>
        <v>CUMPLIDA</v>
      </c>
    </row>
    <row r="105" spans="1:17" ht="120" customHeight="1" x14ac:dyDescent="0.2">
      <c r="A105" s="1097" t="s">
        <v>21</v>
      </c>
      <c r="B105" s="1091" t="s">
        <v>14</v>
      </c>
      <c r="C105" s="1304"/>
      <c r="D105" s="1304"/>
      <c r="E105" s="1305" t="s">
        <v>2944</v>
      </c>
      <c r="F105" s="1305"/>
      <c r="G105" s="1080" t="s">
        <v>2945</v>
      </c>
      <c r="H105" s="1080" t="s">
        <v>2946</v>
      </c>
      <c r="I105" s="1081" t="s">
        <v>2947</v>
      </c>
      <c r="J105" s="1092">
        <v>1</v>
      </c>
      <c r="K105" s="1083">
        <v>44727</v>
      </c>
      <c r="L105" s="1083">
        <v>44849</v>
      </c>
      <c r="M105" s="1084">
        <f t="shared" si="4"/>
        <v>17.428571428571427</v>
      </c>
      <c r="N105" s="1085">
        <v>1</v>
      </c>
      <c r="O105" s="1081" t="s">
        <v>2943</v>
      </c>
      <c r="P105" s="1085">
        <f t="shared" si="3"/>
        <v>1</v>
      </c>
      <c r="Q105" s="1086" t="str" cm="1">
        <f t="array" aca="1" ref="Q105" ca="1">IF(ISNUMBER(P105),IF(P105=100%,"CUMPLIDA",IF(AND(ISNUMBER(L105),ISNUMBER(INDIRECT("FECHA_"&amp;$B105,1))), IF(L105&lt;=INDIRECT("FECHA_"&amp;$B105,1),"INCUMPLIDA","PROCESO"), "VERIFICAR FECHA")),"SIN VALOR AVANCE")</f>
        <v>CUMPLIDA</v>
      </c>
    </row>
    <row r="106" spans="1:17" ht="60" x14ac:dyDescent="0.2">
      <c r="A106" s="1097" t="s">
        <v>21</v>
      </c>
      <c r="B106" s="1091" t="s">
        <v>14</v>
      </c>
      <c r="C106" s="1304"/>
      <c r="D106" s="1304"/>
      <c r="E106" s="1305"/>
      <c r="F106" s="1305"/>
      <c r="G106" s="1080" t="s">
        <v>2948</v>
      </c>
      <c r="H106" s="1080" t="s">
        <v>2949</v>
      </c>
      <c r="I106" s="1081" t="s">
        <v>2950</v>
      </c>
      <c r="J106" s="1092">
        <v>1</v>
      </c>
      <c r="K106" s="1083">
        <v>44743</v>
      </c>
      <c r="L106" s="1083">
        <v>44865</v>
      </c>
      <c r="M106" s="1084">
        <f t="shared" si="4"/>
        <v>17.428571428571427</v>
      </c>
      <c r="N106" s="1085">
        <v>1</v>
      </c>
      <c r="O106" s="1081" t="s">
        <v>2939</v>
      </c>
      <c r="P106" s="1085">
        <f t="shared" si="3"/>
        <v>1</v>
      </c>
      <c r="Q106" s="1086" t="str" cm="1">
        <f t="array" aca="1" ref="Q106" ca="1">IF(ISNUMBER(P106),IF(P106=100%,"CUMPLIDA",IF(AND(ISNUMBER(L106),ISNUMBER(INDIRECT("FECHA_"&amp;$B106,1))), IF(L106&lt;=INDIRECT("FECHA_"&amp;$B106,1),"INCUMPLIDA","PROCESO"), "VERIFICAR FECHA")),"SIN VALOR AVANCE")</f>
        <v>CUMPLIDA</v>
      </c>
    </row>
    <row r="107" spans="1:17" ht="75" x14ac:dyDescent="0.2">
      <c r="A107" s="1097" t="s">
        <v>21</v>
      </c>
      <c r="B107" s="1091" t="s">
        <v>14</v>
      </c>
      <c r="C107" s="1304"/>
      <c r="D107" s="1304"/>
      <c r="E107" s="1305"/>
      <c r="F107" s="1305"/>
      <c r="G107" s="1080" t="s">
        <v>2951</v>
      </c>
      <c r="H107" s="1080" t="s">
        <v>2952</v>
      </c>
      <c r="I107" s="1081" t="s">
        <v>2953</v>
      </c>
      <c r="J107" s="1092">
        <v>2</v>
      </c>
      <c r="K107" s="1083">
        <v>44713</v>
      </c>
      <c r="L107" s="1083">
        <v>44926</v>
      </c>
      <c r="M107" s="1084">
        <f t="shared" si="4"/>
        <v>30.428571428571427</v>
      </c>
      <c r="N107" s="1085">
        <v>1</v>
      </c>
      <c r="O107" s="1081" t="s">
        <v>2954</v>
      </c>
      <c r="P107" s="1085">
        <f t="shared" si="3"/>
        <v>1</v>
      </c>
      <c r="Q107" s="1086" t="str" cm="1">
        <f t="array" aca="1" ref="Q107" ca="1">IF(ISNUMBER(P107),IF(P107=100%,"CUMPLIDA",IF(AND(ISNUMBER(L107),ISNUMBER(INDIRECT("FECHA_"&amp;$B107,1))), IF(L107&lt;=INDIRECT("FECHA_"&amp;$B107,1),"INCUMPLIDA","PROCESO"), "VERIFICAR FECHA")),"SIN VALOR AVANCE")</f>
        <v>CUMPLIDA</v>
      </c>
    </row>
    <row r="108" spans="1:17" ht="90" x14ac:dyDescent="0.2">
      <c r="A108" s="1097" t="s">
        <v>21</v>
      </c>
      <c r="B108" s="1091" t="s">
        <v>14</v>
      </c>
      <c r="C108" s="1304"/>
      <c r="D108" s="1304"/>
      <c r="E108" s="1305"/>
      <c r="F108" s="1305"/>
      <c r="G108" s="1080" t="s">
        <v>2955</v>
      </c>
      <c r="H108" s="1080" t="s">
        <v>2955</v>
      </c>
      <c r="I108" s="1081" t="s">
        <v>2956</v>
      </c>
      <c r="J108" s="1092">
        <v>1</v>
      </c>
      <c r="K108" s="1083">
        <v>44713</v>
      </c>
      <c r="L108" s="1083">
        <v>44926</v>
      </c>
      <c r="M108" s="1084">
        <f t="shared" si="4"/>
        <v>30.428571428571427</v>
      </c>
      <c r="N108" s="1085">
        <v>1</v>
      </c>
      <c r="O108" s="1081" t="s">
        <v>2954</v>
      </c>
      <c r="P108" s="1085">
        <f t="shared" si="3"/>
        <v>1</v>
      </c>
      <c r="Q108" s="1086" t="str" cm="1">
        <f t="array" aca="1" ref="Q108" ca="1">IF(ISNUMBER(P108),IF(P108=100%,"CUMPLIDA",IF(AND(ISNUMBER(L108),ISNUMBER(INDIRECT("FECHA_"&amp;$B108,1))), IF(L108&lt;=INDIRECT("FECHA_"&amp;$B108,1),"INCUMPLIDA","PROCESO"), "VERIFICAR FECHA")),"SIN VALOR AVANCE")</f>
        <v>CUMPLIDA</v>
      </c>
    </row>
    <row r="109" spans="1:17" ht="120" customHeight="1" x14ac:dyDescent="0.2">
      <c r="A109" s="1097" t="s">
        <v>23</v>
      </c>
      <c r="B109" s="1091" t="s">
        <v>14</v>
      </c>
      <c r="C109" s="1304" t="s">
        <v>2957</v>
      </c>
      <c r="D109" s="1304" t="s">
        <v>2855</v>
      </c>
      <c r="E109" s="1305" t="s">
        <v>2958</v>
      </c>
      <c r="F109" s="1305" t="s">
        <v>2959</v>
      </c>
      <c r="G109" s="1093" t="s">
        <v>2960</v>
      </c>
      <c r="H109" s="1080" t="s">
        <v>2961</v>
      </c>
      <c r="I109" s="1081" t="s">
        <v>1557</v>
      </c>
      <c r="J109" s="1092">
        <v>1</v>
      </c>
      <c r="K109" s="1083">
        <v>45184</v>
      </c>
      <c r="L109" s="1083">
        <v>45260</v>
      </c>
      <c r="M109" s="1084">
        <f t="shared" si="4"/>
        <v>10.857142857142858</v>
      </c>
      <c r="N109" s="1085">
        <v>1</v>
      </c>
      <c r="O109" s="1081" t="s">
        <v>2962</v>
      </c>
      <c r="P109" s="1085">
        <f t="shared" si="3"/>
        <v>1</v>
      </c>
      <c r="Q109" s="1086" t="str" cm="1">
        <f t="array" aca="1" ref="Q109" ca="1">IF(ISNUMBER(P109),IF(P109=100%,"CUMPLIDA",IF(AND(ISNUMBER(L109),ISNUMBER(INDIRECT("FECHA_"&amp;$B109,1))), IF(L109&lt;=INDIRECT("FECHA_"&amp;$B109,1),"INCUMPLIDA","PROCESO"), "VERIFICAR FECHA")),"SIN VALOR AVANCE")</f>
        <v>CUMPLIDA</v>
      </c>
    </row>
    <row r="110" spans="1:17" ht="105.75" x14ac:dyDescent="0.2">
      <c r="A110" s="1097" t="s">
        <v>23</v>
      </c>
      <c r="B110" s="1091" t="s">
        <v>14</v>
      </c>
      <c r="C110" s="1304"/>
      <c r="D110" s="1304"/>
      <c r="E110" s="1305"/>
      <c r="F110" s="1305"/>
      <c r="G110" s="1093" t="s">
        <v>2963</v>
      </c>
      <c r="H110" s="1080" t="s">
        <v>2964</v>
      </c>
      <c r="I110" s="1081" t="s">
        <v>2965</v>
      </c>
      <c r="J110" s="1092">
        <v>3</v>
      </c>
      <c r="K110" s="1083">
        <v>45292</v>
      </c>
      <c r="L110" s="1083">
        <v>45838</v>
      </c>
      <c r="M110" s="1084">
        <f t="shared" si="4"/>
        <v>78</v>
      </c>
      <c r="N110" s="1085">
        <v>0.9</v>
      </c>
      <c r="O110" s="1081" t="s">
        <v>2966</v>
      </c>
      <c r="P110" s="1085">
        <f t="shared" si="3"/>
        <v>0.9</v>
      </c>
      <c r="Q110" s="1086" t="str" cm="1">
        <f t="array" aca="1" ref="Q110" ca="1">IF(ISNUMBER(P110),IF(P110=100%,"CUMPLIDA",IF(AND(ISNUMBER(L110),ISNUMBER(INDIRECT("FECHA_"&amp;$B110,1))), IF(L110&lt;=INDIRECT("FECHA_"&amp;$B110,1),"INCUMPLIDA","PROCESO"), "VERIFICAR FECHA")),"SIN VALOR AVANCE")</f>
        <v>PROCESO</v>
      </c>
    </row>
    <row r="111" spans="1:17" ht="257.25" x14ac:dyDescent="0.2">
      <c r="A111" s="1097" t="s">
        <v>23</v>
      </c>
      <c r="B111" s="1091" t="s">
        <v>14</v>
      </c>
      <c r="C111" s="1304"/>
      <c r="D111" s="1304"/>
      <c r="E111" s="1305"/>
      <c r="F111" s="1305"/>
      <c r="G111" s="1093" t="s">
        <v>2967</v>
      </c>
      <c r="H111" s="1080" t="s">
        <v>2968</v>
      </c>
      <c r="I111" s="1081" t="s">
        <v>2969</v>
      </c>
      <c r="J111" s="1092">
        <v>2</v>
      </c>
      <c r="K111" s="1083">
        <v>45260</v>
      </c>
      <c r="L111" s="1083">
        <v>45337</v>
      </c>
      <c r="M111" s="1084">
        <f t="shared" si="4"/>
        <v>11</v>
      </c>
      <c r="N111" s="1085">
        <v>1</v>
      </c>
      <c r="O111" s="1081" t="s">
        <v>2970</v>
      </c>
      <c r="P111" s="1085">
        <f t="shared" si="3"/>
        <v>1</v>
      </c>
      <c r="Q111" s="1086" t="str" cm="1">
        <f t="array" aca="1" ref="Q111" ca="1">IF(ISNUMBER(P111),IF(P111=100%,"CUMPLIDA",IF(AND(ISNUMBER(L111),ISNUMBER(INDIRECT("FECHA_"&amp;$B111,1))), IF(L111&lt;=INDIRECT("FECHA_"&amp;$B111,1),"INCUMPLIDA","PROCESO"), "VERIFICAR FECHA")),"SIN VALOR AVANCE")</f>
        <v>CUMPLIDA</v>
      </c>
    </row>
    <row r="112" spans="1:17" ht="105.75" customHeight="1" x14ac:dyDescent="0.2">
      <c r="A112" s="1097" t="s">
        <v>23</v>
      </c>
      <c r="B112" s="1091" t="s">
        <v>14</v>
      </c>
      <c r="C112" s="1304"/>
      <c r="D112" s="1304"/>
      <c r="E112" s="1305" t="s">
        <v>2971</v>
      </c>
      <c r="F112" s="1305"/>
      <c r="G112" s="1093" t="s">
        <v>2972</v>
      </c>
      <c r="H112" s="1080" t="s">
        <v>2961</v>
      </c>
      <c r="I112" s="1081" t="s">
        <v>1557</v>
      </c>
      <c r="J112" s="1092">
        <v>1</v>
      </c>
      <c r="K112" s="1083">
        <v>45184</v>
      </c>
      <c r="L112" s="1083">
        <v>45260</v>
      </c>
      <c r="M112" s="1084">
        <f t="shared" si="4"/>
        <v>10.857142857142858</v>
      </c>
      <c r="N112" s="1085">
        <v>1</v>
      </c>
      <c r="O112" s="1081" t="s">
        <v>2962</v>
      </c>
      <c r="P112" s="1085">
        <f t="shared" si="3"/>
        <v>1</v>
      </c>
      <c r="Q112" s="1086" t="str" cm="1">
        <f t="array" aca="1" ref="Q112" ca="1">IF(ISNUMBER(P112),IF(P112=100%,"CUMPLIDA",IF(AND(ISNUMBER(L112),ISNUMBER(INDIRECT("FECHA_"&amp;$B112,1))), IF(L112&lt;=INDIRECT("FECHA_"&amp;$B112,1),"INCUMPLIDA","PROCESO"), "VERIFICAR FECHA")),"SIN VALOR AVANCE")</f>
        <v>CUMPLIDA</v>
      </c>
    </row>
    <row r="113" spans="1:17" ht="105.75" x14ac:dyDescent="0.2">
      <c r="A113" s="1097" t="s">
        <v>23</v>
      </c>
      <c r="B113" s="1091" t="s">
        <v>14</v>
      </c>
      <c r="C113" s="1304"/>
      <c r="D113" s="1304"/>
      <c r="E113" s="1305"/>
      <c r="F113" s="1305"/>
      <c r="G113" s="1093" t="s">
        <v>2973</v>
      </c>
      <c r="H113" s="1080" t="s">
        <v>2974</v>
      </c>
      <c r="I113" s="1081" t="s">
        <v>2975</v>
      </c>
      <c r="J113" s="1092">
        <v>3</v>
      </c>
      <c r="K113" s="1083">
        <v>45292</v>
      </c>
      <c r="L113" s="1083">
        <v>45838</v>
      </c>
      <c r="M113" s="1084">
        <f t="shared" si="4"/>
        <v>78</v>
      </c>
      <c r="N113" s="1085">
        <v>0.9</v>
      </c>
      <c r="O113" s="1081" t="s">
        <v>2966</v>
      </c>
      <c r="P113" s="1085">
        <f t="shared" si="3"/>
        <v>0.9</v>
      </c>
      <c r="Q113" s="1086" t="str" cm="1">
        <f t="array" aca="1" ref="Q113" ca="1">IF(ISNUMBER(P113),IF(P113=100%,"CUMPLIDA",IF(AND(ISNUMBER(L113),ISNUMBER(INDIRECT("FECHA_"&amp;$B113,1))), IF(L113&lt;=INDIRECT("FECHA_"&amp;$B113,1),"INCUMPLIDA","PROCESO"), "VERIFICAR FECHA")),"SIN VALOR AVANCE")</f>
        <v>PROCESO</v>
      </c>
    </row>
    <row r="114" spans="1:17" ht="257.25" x14ac:dyDescent="0.2">
      <c r="A114" s="1097" t="s">
        <v>23</v>
      </c>
      <c r="B114" s="1091" t="s">
        <v>14</v>
      </c>
      <c r="C114" s="1304"/>
      <c r="D114" s="1304"/>
      <c r="E114" s="1305"/>
      <c r="F114" s="1305"/>
      <c r="G114" s="1093" t="s">
        <v>2976</v>
      </c>
      <c r="H114" s="1080" t="s">
        <v>2968</v>
      </c>
      <c r="I114" s="1081" t="s">
        <v>2969</v>
      </c>
      <c r="J114" s="1092">
        <v>2</v>
      </c>
      <c r="K114" s="1083">
        <v>45260</v>
      </c>
      <c r="L114" s="1083">
        <v>45337</v>
      </c>
      <c r="M114" s="1084">
        <f t="shared" si="4"/>
        <v>11</v>
      </c>
      <c r="N114" s="1085">
        <v>1</v>
      </c>
      <c r="O114" s="1081" t="s">
        <v>2970</v>
      </c>
      <c r="P114" s="1085">
        <f t="shared" si="3"/>
        <v>1</v>
      </c>
      <c r="Q114" s="1086" t="str" cm="1">
        <f t="array" aca="1" ref="Q114" ca="1">IF(ISNUMBER(P114),IF(P114=100%,"CUMPLIDA",IF(AND(ISNUMBER(L114),ISNUMBER(INDIRECT("FECHA_"&amp;$B114,1))), IF(L114&lt;=INDIRECT("FECHA_"&amp;$B114,1),"INCUMPLIDA","PROCESO"), "VERIFICAR FECHA")),"SIN VALOR AVANCE")</f>
        <v>CUMPLIDA</v>
      </c>
    </row>
    <row r="115" spans="1:17" ht="105.75" customHeight="1" x14ac:dyDescent="0.2">
      <c r="A115" s="1097" t="s">
        <v>23</v>
      </c>
      <c r="B115" s="1091" t="s">
        <v>14</v>
      </c>
      <c r="C115" s="1304"/>
      <c r="D115" s="1304"/>
      <c r="E115" s="1305" t="s">
        <v>2977</v>
      </c>
      <c r="F115" s="1305"/>
      <c r="G115" s="1093" t="s">
        <v>2972</v>
      </c>
      <c r="H115" s="1080" t="s">
        <v>2961</v>
      </c>
      <c r="I115" s="1081" t="s">
        <v>1557</v>
      </c>
      <c r="J115" s="1092">
        <v>1</v>
      </c>
      <c r="K115" s="1083">
        <v>45184</v>
      </c>
      <c r="L115" s="1083">
        <v>45260</v>
      </c>
      <c r="M115" s="1084">
        <f t="shared" si="4"/>
        <v>10.857142857142858</v>
      </c>
      <c r="N115" s="1085">
        <v>1</v>
      </c>
      <c r="O115" s="1081" t="s">
        <v>2962</v>
      </c>
      <c r="P115" s="1085">
        <f t="shared" si="3"/>
        <v>1</v>
      </c>
      <c r="Q115" s="1086" t="str" cm="1">
        <f t="array" aca="1" ref="Q115" ca="1">IF(ISNUMBER(P115),IF(P115=100%,"CUMPLIDA",IF(AND(ISNUMBER(L115),ISNUMBER(INDIRECT("FECHA_"&amp;$B115,1))), IF(L115&lt;=INDIRECT("FECHA_"&amp;$B115,1),"INCUMPLIDA","PROCESO"), "VERIFICAR FECHA")),"SIN VALOR AVANCE")</f>
        <v>CUMPLIDA</v>
      </c>
    </row>
    <row r="116" spans="1:17" ht="105.75" x14ac:dyDescent="0.2">
      <c r="A116" s="1097" t="s">
        <v>23</v>
      </c>
      <c r="B116" s="1091" t="s">
        <v>14</v>
      </c>
      <c r="C116" s="1304"/>
      <c r="D116" s="1304"/>
      <c r="E116" s="1305"/>
      <c r="F116" s="1305"/>
      <c r="G116" s="1093" t="s">
        <v>2973</v>
      </c>
      <c r="H116" s="1080" t="s">
        <v>2964</v>
      </c>
      <c r="I116" s="1081" t="s">
        <v>2975</v>
      </c>
      <c r="J116" s="1092">
        <v>3</v>
      </c>
      <c r="K116" s="1083">
        <v>45292</v>
      </c>
      <c r="L116" s="1083">
        <v>45838</v>
      </c>
      <c r="M116" s="1084">
        <f t="shared" si="4"/>
        <v>78</v>
      </c>
      <c r="N116" s="1085">
        <v>0.9</v>
      </c>
      <c r="O116" s="1081" t="s">
        <v>2966</v>
      </c>
      <c r="P116" s="1085">
        <f t="shared" si="3"/>
        <v>0.9</v>
      </c>
      <c r="Q116" s="1086" t="str" cm="1">
        <f t="array" aca="1" ref="Q116" ca="1">IF(ISNUMBER(P116),IF(P116=100%,"CUMPLIDA",IF(AND(ISNUMBER(L116),ISNUMBER(INDIRECT("FECHA_"&amp;$B116,1))), IF(L116&lt;=INDIRECT("FECHA_"&amp;$B116,1),"INCUMPLIDA","PROCESO"), "VERIFICAR FECHA")),"SIN VALOR AVANCE")</f>
        <v>PROCESO</v>
      </c>
    </row>
    <row r="117" spans="1:17" ht="257.25" x14ac:dyDescent="0.2">
      <c r="A117" s="1097" t="s">
        <v>23</v>
      </c>
      <c r="B117" s="1091" t="s">
        <v>14</v>
      </c>
      <c r="C117" s="1304"/>
      <c r="D117" s="1304"/>
      <c r="E117" s="1305"/>
      <c r="F117" s="1305"/>
      <c r="G117" s="1093" t="s">
        <v>2976</v>
      </c>
      <c r="H117" s="1080" t="s">
        <v>2968</v>
      </c>
      <c r="I117" s="1081" t="s">
        <v>2969</v>
      </c>
      <c r="J117" s="1092">
        <v>2</v>
      </c>
      <c r="K117" s="1083">
        <v>45260</v>
      </c>
      <c r="L117" s="1083">
        <v>45337</v>
      </c>
      <c r="M117" s="1084">
        <f t="shared" si="4"/>
        <v>11</v>
      </c>
      <c r="N117" s="1085">
        <v>1</v>
      </c>
      <c r="O117" s="1081" t="s">
        <v>2970</v>
      </c>
      <c r="P117" s="1085">
        <f t="shared" si="3"/>
        <v>1</v>
      </c>
      <c r="Q117" s="1086" t="str" cm="1">
        <f t="array" aca="1" ref="Q117" ca="1">IF(ISNUMBER(P117),IF(P117=100%,"CUMPLIDA",IF(AND(ISNUMBER(L117),ISNUMBER(INDIRECT("FECHA_"&amp;$B117,1))), IF(L117&lt;=INDIRECT("FECHA_"&amp;$B117,1),"INCUMPLIDA","PROCESO"), "VERIFICAR FECHA")),"SIN VALOR AVANCE")</f>
        <v>CUMPLIDA</v>
      </c>
    </row>
    <row r="118" spans="1:17" ht="120" customHeight="1" x14ac:dyDescent="0.2">
      <c r="A118" s="1097" t="s">
        <v>23</v>
      </c>
      <c r="B118" s="1091" t="s">
        <v>14</v>
      </c>
      <c r="C118" s="1304"/>
      <c r="D118" s="1304"/>
      <c r="E118" s="1305" t="s">
        <v>2978</v>
      </c>
      <c r="F118" s="1305"/>
      <c r="G118" s="1080" t="s">
        <v>2960</v>
      </c>
      <c r="H118" s="1080" t="s">
        <v>2961</v>
      </c>
      <c r="I118" s="1081" t="s">
        <v>1557</v>
      </c>
      <c r="J118" s="1092">
        <v>1</v>
      </c>
      <c r="K118" s="1083">
        <v>45184</v>
      </c>
      <c r="L118" s="1083">
        <v>45260</v>
      </c>
      <c r="M118" s="1084">
        <f t="shared" si="4"/>
        <v>10.857142857142858</v>
      </c>
      <c r="N118" s="1085">
        <v>1</v>
      </c>
      <c r="O118" s="1081" t="s">
        <v>2962</v>
      </c>
      <c r="P118" s="1085">
        <f t="shared" si="3"/>
        <v>1</v>
      </c>
      <c r="Q118" s="1086" t="str" cm="1">
        <f t="array" aca="1" ref="Q118" ca="1">IF(ISNUMBER(P118),IF(P118=100%,"CUMPLIDA",IF(AND(ISNUMBER(L118),ISNUMBER(INDIRECT("FECHA_"&amp;$B118,1))), IF(L118&lt;=INDIRECT("FECHA_"&amp;$B118,1),"INCUMPLIDA","PROCESO"), "VERIFICAR FECHA")),"SIN VALOR AVANCE")</f>
        <v>CUMPLIDA</v>
      </c>
    </row>
    <row r="119" spans="1:17" ht="105.75" x14ac:dyDescent="0.2">
      <c r="A119" s="1097" t="s">
        <v>23</v>
      </c>
      <c r="B119" s="1091" t="s">
        <v>14</v>
      </c>
      <c r="C119" s="1304"/>
      <c r="D119" s="1304"/>
      <c r="E119" s="1305"/>
      <c r="F119" s="1305"/>
      <c r="G119" s="1093" t="s">
        <v>2979</v>
      </c>
      <c r="H119" s="1080" t="s">
        <v>2964</v>
      </c>
      <c r="I119" s="1081" t="s">
        <v>2975</v>
      </c>
      <c r="J119" s="1092">
        <v>3</v>
      </c>
      <c r="K119" s="1083">
        <v>45292</v>
      </c>
      <c r="L119" s="1083">
        <v>45838</v>
      </c>
      <c r="M119" s="1084">
        <f t="shared" si="4"/>
        <v>78</v>
      </c>
      <c r="N119" s="1085">
        <v>0.9</v>
      </c>
      <c r="O119" s="1081" t="s">
        <v>2966</v>
      </c>
      <c r="P119" s="1085">
        <f t="shared" si="3"/>
        <v>0.9</v>
      </c>
      <c r="Q119" s="1086" t="str" cm="1">
        <f t="array" aca="1" ref="Q119" ca="1">IF(ISNUMBER(P119),IF(P119=100%,"CUMPLIDA",IF(AND(ISNUMBER(L119),ISNUMBER(INDIRECT("FECHA_"&amp;$B119,1))), IF(L119&lt;=INDIRECT("FECHA_"&amp;$B119,1),"INCUMPLIDA","PROCESO"), "VERIFICAR FECHA")),"SIN VALOR AVANCE")</f>
        <v>PROCESO</v>
      </c>
    </row>
    <row r="120" spans="1:17" ht="257.25" x14ac:dyDescent="0.2">
      <c r="A120" s="1097" t="s">
        <v>23</v>
      </c>
      <c r="B120" s="1091" t="s">
        <v>14</v>
      </c>
      <c r="C120" s="1304"/>
      <c r="D120" s="1304"/>
      <c r="E120" s="1305"/>
      <c r="F120" s="1305"/>
      <c r="G120" s="1093" t="s">
        <v>2967</v>
      </c>
      <c r="H120" s="1080" t="s">
        <v>2968</v>
      </c>
      <c r="I120" s="1081" t="s">
        <v>2969</v>
      </c>
      <c r="J120" s="1092">
        <v>2</v>
      </c>
      <c r="K120" s="1083">
        <v>45260</v>
      </c>
      <c r="L120" s="1083">
        <v>45337</v>
      </c>
      <c r="M120" s="1084">
        <f t="shared" si="4"/>
        <v>11</v>
      </c>
      <c r="N120" s="1085">
        <v>1</v>
      </c>
      <c r="O120" s="1081" t="s">
        <v>2970</v>
      </c>
      <c r="P120" s="1085">
        <f t="shared" si="3"/>
        <v>1</v>
      </c>
      <c r="Q120" s="1086" t="str" cm="1">
        <f t="array" aca="1" ref="Q120" ca="1">IF(ISNUMBER(P120),IF(P120=100%,"CUMPLIDA",IF(AND(ISNUMBER(L120),ISNUMBER(INDIRECT("FECHA_"&amp;$B120,1))), IF(L120&lt;=INDIRECT("FECHA_"&amp;$B120,1),"INCUMPLIDA","PROCESO"), "VERIFICAR FECHA")),"SIN VALOR AVANCE")</f>
        <v>CUMPLIDA</v>
      </c>
    </row>
    <row r="121" spans="1:17" ht="120" customHeight="1" x14ac:dyDescent="0.2">
      <c r="A121" s="1097" t="s">
        <v>23</v>
      </c>
      <c r="B121" s="1091" t="s">
        <v>14</v>
      </c>
      <c r="C121" s="1304"/>
      <c r="D121" s="1304"/>
      <c r="E121" s="1305" t="s">
        <v>2980</v>
      </c>
      <c r="F121" s="1305"/>
      <c r="G121" s="1080" t="s">
        <v>2960</v>
      </c>
      <c r="H121" s="1080" t="s">
        <v>2961</v>
      </c>
      <c r="I121" s="1081" t="s">
        <v>1557</v>
      </c>
      <c r="J121" s="1092">
        <v>1</v>
      </c>
      <c r="K121" s="1083">
        <v>45184</v>
      </c>
      <c r="L121" s="1083">
        <v>45260</v>
      </c>
      <c r="M121" s="1084">
        <f t="shared" si="4"/>
        <v>10.857142857142858</v>
      </c>
      <c r="N121" s="1085">
        <v>1</v>
      </c>
      <c r="O121" s="1081" t="s">
        <v>2962</v>
      </c>
      <c r="P121" s="1085">
        <f t="shared" si="3"/>
        <v>1</v>
      </c>
      <c r="Q121" s="1086" t="str" cm="1">
        <f t="array" aca="1" ref="Q121" ca="1">IF(ISNUMBER(P121),IF(P121=100%,"CUMPLIDA",IF(AND(ISNUMBER(L121),ISNUMBER(INDIRECT("FECHA_"&amp;$B121,1))), IF(L121&lt;=INDIRECT("FECHA_"&amp;$B121,1),"INCUMPLIDA","PROCESO"), "VERIFICAR FECHA")),"SIN VALOR AVANCE")</f>
        <v>CUMPLIDA</v>
      </c>
    </row>
    <row r="122" spans="1:17" ht="105.75" x14ac:dyDescent="0.2">
      <c r="A122" s="1097" t="s">
        <v>23</v>
      </c>
      <c r="B122" s="1091" t="s">
        <v>14</v>
      </c>
      <c r="C122" s="1304"/>
      <c r="D122" s="1304"/>
      <c r="E122" s="1305"/>
      <c r="F122" s="1305"/>
      <c r="G122" s="1093" t="s">
        <v>2979</v>
      </c>
      <c r="H122" s="1080" t="s">
        <v>2964</v>
      </c>
      <c r="I122" s="1081" t="s">
        <v>2975</v>
      </c>
      <c r="J122" s="1092">
        <v>3</v>
      </c>
      <c r="K122" s="1083">
        <v>45292</v>
      </c>
      <c r="L122" s="1083">
        <v>45838</v>
      </c>
      <c r="M122" s="1084">
        <f t="shared" si="4"/>
        <v>78</v>
      </c>
      <c r="N122" s="1085">
        <v>0.9</v>
      </c>
      <c r="O122" s="1081" t="s">
        <v>2966</v>
      </c>
      <c r="P122" s="1085">
        <f t="shared" si="3"/>
        <v>0.9</v>
      </c>
      <c r="Q122" s="1086" t="str" cm="1">
        <f t="array" aca="1" ref="Q122" ca="1">IF(ISNUMBER(P122),IF(P122=100%,"CUMPLIDA",IF(AND(ISNUMBER(L122),ISNUMBER(INDIRECT("FECHA_"&amp;$B122,1))), IF(L122&lt;=INDIRECT("FECHA_"&amp;$B122,1),"INCUMPLIDA","PROCESO"), "VERIFICAR FECHA")),"SIN VALOR AVANCE")</f>
        <v>PROCESO</v>
      </c>
    </row>
    <row r="123" spans="1:17" ht="257.25" x14ac:dyDescent="0.2">
      <c r="A123" s="1097" t="s">
        <v>23</v>
      </c>
      <c r="B123" s="1091" t="s">
        <v>14</v>
      </c>
      <c r="C123" s="1304"/>
      <c r="D123" s="1304"/>
      <c r="E123" s="1305"/>
      <c r="F123" s="1305"/>
      <c r="G123" s="1093" t="s">
        <v>2967</v>
      </c>
      <c r="H123" s="1080" t="s">
        <v>2968</v>
      </c>
      <c r="I123" s="1081" t="s">
        <v>2969</v>
      </c>
      <c r="J123" s="1092">
        <v>2</v>
      </c>
      <c r="K123" s="1083">
        <v>45260</v>
      </c>
      <c r="L123" s="1083">
        <v>45337</v>
      </c>
      <c r="M123" s="1084">
        <f t="shared" si="4"/>
        <v>11</v>
      </c>
      <c r="N123" s="1085">
        <v>1</v>
      </c>
      <c r="O123" s="1081" t="s">
        <v>2970</v>
      </c>
      <c r="P123" s="1085">
        <f t="shared" si="3"/>
        <v>1</v>
      </c>
      <c r="Q123" s="1086" t="str" cm="1">
        <f t="array" aca="1" ref="Q123" ca="1">IF(ISNUMBER(P123),IF(P123=100%,"CUMPLIDA",IF(AND(ISNUMBER(L123),ISNUMBER(INDIRECT("FECHA_"&amp;$B123,1))), IF(L123&lt;=INDIRECT("FECHA_"&amp;$B123,1),"INCUMPLIDA","PROCESO"), "VERIFICAR FECHA")),"SIN VALOR AVANCE")</f>
        <v>CUMPLIDA</v>
      </c>
    </row>
    <row r="124" spans="1:17" ht="120" customHeight="1" x14ac:dyDescent="0.2">
      <c r="A124" s="1097" t="s">
        <v>23</v>
      </c>
      <c r="B124" s="1091" t="s">
        <v>14</v>
      </c>
      <c r="C124" s="1304"/>
      <c r="D124" s="1304"/>
      <c r="E124" s="1305" t="s">
        <v>2981</v>
      </c>
      <c r="F124" s="1305"/>
      <c r="G124" s="1080" t="s">
        <v>2960</v>
      </c>
      <c r="H124" s="1080" t="s">
        <v>2961</v>
      </c>
      <c r="I124" s="1081" t="s">
        <v>1557</v>
      </c>
      <c r="J124" s="1092">
        <v>1</v>
      </c>
      <c r="K124" s="1083">
        <v>45184</v>
      </c>
      <c r="L124" s="1083">
        <v>45260</v>
      </c>
      <c r="M124" s="1084">
        <f t="shared" si="4"/>
        <v>10.857142857142858</v>
      </c>
      <c r="N124" s="1085">
        <v>1</v>
      </c>
      <c r="O124" s="1081" t="s">
        <v>2962</v>
      </c>
      <c r="P124" s="1085">
        <f t="shared" si="3"/>
        <v>1</v>
      </c>
      <c r="Q124" s="1086" t="str" cm="1">
        <f t="array" aca="1" ref="Q124" ca="1">IF(ISNUMBER(P124),IF(P124=100%,"CUMPLIDA",IF(AND(ISNUMBER(L124),ISNUMBER(INDIRECT("FECHA_"&amp;$B124,1))), IF(L124&lt;=INDIRECT("FECHA_"&amp;$B124,1),"INCUMPLIDA","PROCESO"), "VERIFICAR FECHA")),"SIN VALOR AVANCE")</f>
        <v>CUMPLIDA</v>
      </c>
    </row>
    <row r="125" spans="1:17" ht="105.75" x14ac:dyDescent="0.2">
      <c r="A125" s="1097" t="s">
        <v>23</v>
      </c>
      <c r="B125" s="1091" t="s">
        <v>14</v>
      </c>
      <c r="C125" s="1304"/>
      <c r="D125" s="1304"/>
      <c r="E125" s="1305"/>
      <c r="F125" s="1305"/>
      <c r="G125" s="1093" t="s">
        <v>2979</v>
      </c>
      <c r="H125" s="1080" t="s">
        <v>2964</v>
      </c>
      <c r="I125" s="1081" t="s">
        <v>2975</v>
      </c>
      <c r="J125" s="1092">
        <v>3</v>
      </c>
      <c r="K125" s="1083">
        <v>45292</v>
      </c>
      <c r="L125" s="1083">
        <v>45838</v>
      </c>
      <c r="M125" s="1084">
        <f t="shared" si="4"/>
        <v>78</v>
      </c>
      <c r="N125" s="1085">
        <v>0.9</v>
      </c>
      <c r="O125" s="1081" t="s">
        <v>2966</v>
      </c>
      <c r="P125" s="1085">
        <f t="shared" si="3"/>
        <v>0.9</v>
      </c>
      <c r="Q125" s="1086" t="str" cm="1">
        <f t="array" aca="1" ref="Q125" ca="1">IF(ISNUMBER(P125),IF(P125=100%,"CUMPLIDA",IF(AND(ISNUMBER(L125),ISNUMBER(INDIRECT("FECHA_"&amp;$B125,1))), IF(L125&lt;=INDIRECT("FECHA_"&amp;$B125,1),"INCUMPLIDA","PROCESO"), "VERIFICAR FECHA")),"SIN VALOR AVANCE")</f>
        <v>PROCESO</v>
      </c>
    </row>
    <row r="126" spans="1:17" ht="257.25" x14ac:dyDescent="0.2">
      <c r="A126" s="1097" t="s">
        <v>23</v>
      </c>
      <c r="B126" s="1091" t="s">
        <v>14</v>
      </c>
      <c r="C126" s="1304"/>
      <c r="D126" s="1304"/>
      <c r="E126" s="1305"/>
      <c r="F126" s="1305"/>
      <c r="G126" s="1093" t="s">
        <v>2967</v>
      </c>
      <c r="H126" s="1080" t="s">
        <v>2968</v>
      </c>
      <c r="I126" s="1081" t="s">
        <v>2969</v>
      </c>
      <c r="J126" s="1092">
        <v>2</v>
      </c>
      <c r="K126" s="1083">
        <v>45260</v>
      </c>
      <c r="L126" s="1083">
        <v>45337</v>
      </c>
      <c r="M126" s="1084">
        <f t="shared" si="4"/>
        <v>11</v>
      </c>
      <c r="N126" s="1085">
        <v>1</v>
      </c>
      <c r="O126" s="1081" t="s">
        <v>2970</v>
      </c>
      <c r="P126" s="1085">
        <f t="shared" si="3"/>
        <v>1</v>
      </c>
      <c r="Q126" s="1086" t="str" cm="1">
        <f t="array" aca="1" ref="Q126" ca="1">IF(ISNUMBER(P126),IF(P126=100%,"CUMPLIDA",IF(AND(ISNUMBER(L126),ISNUMBER(INDIRECT("FECHA_"&amp;$B126,1))), IF(L126&lt;=INDIRECT("FECHA_"&amp;$B126,1),"INCUMPLIDA","PROCESO"), "VERIFICAR FECHA")),"SIN VALOR AVANCE")</f>
        <v>CUMPLIDA</v>
      </c>
    </row>
    <row r="127" spans="1:17" ht="120" customHeight="1" x14ac:dyDescent="0.2">
      <c r="A127" s="1097" t="s">
        <v>23</v>
      </c>
      <c r="B127" s="1091" t="s">
        <v>14</v>
      </c>
      <c r="C127" s="1304"/>
      <c r="D127" s="1304"/>
      <c r="E127" s="1305" t="s">
        <v>2982</v>
      </c>
      <c r="F127" s="1305"/>
      <c r="G127" s="1093" t="s">
        <v>6187</v>
      </c>
      <c r="H127" s="1080" t="s">
        <v>2983</v>
      </c>
      <c r="I127" s="1081" t="s">
        <v>2984</v>
      </c>
      <c r="J127" s="1092">
        <v>2</v>
      </c>
      <c r="K127" s="1083">
        <v>45201</v>
      </c>
      <c r="L127" s="1083">
        <v>45280</v>
      </c>
      <c r="M127" s="1084">
        <f t="shared" si="4"/>
        <v>11.285714285714286</v>
      </c>
      <c r="N127" s="1085">
        <v>1</v>
      </c>
      <c r="O127" s="1081" t="s">
        <v>2985</v>
      </c>
      <c r="P127" s="1085">
        <f t="shared" si="3"/>
        <v>1</v>
      </c>
      <c r="Q127" s="1086" t="str" cm="1">
        <f t="array" aca="1" ref="Q127" ca="1">IF(ISNUMBER(P127),IF(P127=100%,"CUMPLIDA",IF(AND(ISNUMBER(L127),ISNUMBER(INDIRECT("FECHA_"&amp;$B127,1))), IF(L127&lt;=INDIRECT("FECHA_"&amp;$B127,1),"INCUMPLIDA","PROCESO"), "VERIFICAR FECHA")),"SIN VALOR AVANCE")</f>
        <v>CUMPLIDA</v>
      </c>
    </row>
    <row r="128" spans="1:17" ht="75.75" x14ac:dyDescent="0.2">
      <c r="A128" s="1097" t="s">
        <v>23</v>
      </c>
      <c r="B128" s="1091" t="s">
        <v>14</v>
      </c>
      <c r="C128" s="1304"/>
      <c r="D128" s="1304"/>
      <c r="E128" s="1305"/>
      <c r="F128" s="1305"/>
      <c r="G128" s="1093" t="s">
        <v>6188</v>
      </c>
      <c r="H128" s="1080" t="s">
        <v>2986</v>
      </c>
      <c r="I128" s="1081" t="s">
        <v>2987</v>
      </c>
      <c r="J128" s="1092">
        <v>4</v>
      </c>
      <c r="K128" s="1083">
        <v>45201</v>
      </c>
      <c r="L128" s="1083">
        <v>45596</v>
      </c>
      <c r="M128" s="1084">
        <f t="shared" si="4"/>
        <v>56.428571428571431</v>
      </c>
      <c r="N128" s="1085">
        <v>1</v>
      </c>
      <c r="O128" s="1081" t="s">
        <v>2985</v>
      </c>
      <c r="P128" s="1085">
        <f t="shared" si="3"/>
        <v>1</v>
      </c>
      <c r="Q128" s="1086" t="str" cm="1">
        <f t="array" aca="1" ref="Q128" ca="1">IF(ISNUMBER(P128),IF(P128=100%,"CUMPLIDA",IF(AND(ISNUMBER(L128),ISNUMBER(INDIRECT("FECHA_"&amp;$B128,1))), IF(L128&lt;=INDIRECT("FECHA_"&amp;$B128,1),"INCUMPLIDA","PROCESO"), "VERIFICAR FECHA")),"SIN VALOR AVANCE")</f>
        <v>CUMPLIDA</v>
      </c>
    </row>
    <row r="129" spans="1:17" ht="75.75" x14ac:dyDescent="0.2">
      <c r="A129" s="1097" t="s">
        <v>23</v>
      </c>
      <c r="B129" s="1091" t="s">
        <v>14</v>
      </c>
      <c r="C129" s="1304"/>
      <c r="D129" s="1304"/>
      <c r="E129" s="1093" t="s">
        <v>2988</v>
      </c>
      <c r="F129" s="1305"/>
      <c r="G129" s="1093" t="s">
        <v>6188</v>
      </c>
      <c r="H129" s="1080" t="s">
        <v>2986</v>
      </c>
      <c r="I129" s="1081" t="s">
        <v>2987</v>
      </c>
      <c r="J129" s="1092">
        <v>4</v>
      </c>
      <c r="K129" s="1083">
        <v>45201</v>
      </c>
      <c r="L129" s="1083">
        <v>45596</v>
      </c>
      <c r="M129" s="1084">
        <f t="shared" si="4"/>
        <v>56.428571428571431</v>
      </c>
      <c r="N129" s="1085">
        <v>1</v>
      </c>
      <c r="O129" s="1081" t="s">
        <v>2985</v>
      </c>
      <c r="P129" s="1085">
        <f t="shared" si="3"/>
        <v>1</v>
      </c>
      <c r="Q129" s="1086" t="str" cm="1">
        <f t="array" aca="1" ref="Q129" ca="1">IF(ISNUMBER(P129),IF(P129=100%,"CUMPLIDA",IF(AND(ISNUMBER(L129),ISNUMBER(INDIRECT("FECHA_"&amp;$B129,1))), IF(L129&lt;=INDIRECT("FECHA_"&amp;$B129,1),"INCUMPLIDA","PROCESO"), "VERIFICAR FECHA")),"SIN VALOR AVANCE")</f>
        <v>CUMPLIDA</v>
      </c>
    </row>
    <row r="130" spans="1:17" ht="105.75" customHeight="1" x14ac:dyDescent="0.2">
      <c r="A130" s="1097" t="s">
        <v>18</v>
      </c>
      <c r="B130" s="1091" t="s">
        <v>14</v>
      </c>
      <c r="C130" s="1304" t="s">
        <v>2989</v>
      </c>
      <c r="D130" s="1307" t="s">
        <v>2633</v>
      </c>
      <c r="E130" s="1305" t="s">
        <v>2990</v>
      </c>
      <c r="F130" s="1305" t="s">
        <v>2991</v>
      </c>
      <c r="G130" s="1305" t="s">
        <v>2992</v>
      </c>
      <c r="H130" s="1080" t="s">
        <v>2993</v>
      </c>
      <c r="I130" s="1081" t="s">
        <v>2994</v>
      </c>
      <c r="J130" s="1092">
        <v>1</v>
      </c>
      <c r="K130" s="1083">
        <v>44075</v>
      </c>
      <c r="L130" s="1083">
        <v>44256</v>
      </c>
      <c r="M130" s="1084">
        <f t="shared" si="4"/>
        <v>25.857142857142858</v>
      </c>
      <c r="N130" s="1085">
        <v>1</v>
      </c>
      <c r="O130" s="1081" t="s">
        <v>2995</v>
      </c>
      <c r="P130" s="1085">
        <f t="shared" si="3"/>
        <v>1</v>
      </c>
      <c r="Q130" s="1086" t="str" cm="1">
        <f t="array" aca="1" ref="Q130" ca="1">IF(ISNUMBER(P130),IF(P130=100%,"CUMPLIDA",IF(AND(ISNUMBER(L130),ISNUMBER(INDIRECT("FECHA_"&amp;$B130,1))), IF(L130&lt;=INDIRECT("FECHA_"&amp;$B130,1),"INCUMPLIDA","PROCESO"), "VERIFICAR FECHA")),"SIN VALOR AVANCE")</f>
        <v>CUMPLIDA</v>
      </c>
    </row>
    <row r="131" spans="1:17" ht="180.75" x14ac:dyDescent="0.2">
      <c r="A131" s="1097" t="s">
        <v>18</v>
      </c>
      <c r="B131" s="1091" t="s">
        <v>14</v>
      </c>
      <c r="C131" s="1304"/>
      <c r="D131" s="1307"/>
      <c r="E131" s="1305"/>
      <c r="F131" s="1305"/>
      <c r="G131" s="1305"/>
      <c r="H131" s="1080" t="s">
        <v>2993</v>
      </c>
      <c r="I131" s="1081" t="s">
        <v>2994</v>
      </c>
      <c r="J131" s="1092">
        <v>1</v>
      </c>
      <c r="K131" s="1083">
        <v>44075</v>
      </c>
      <c r="L131" s="1083">
        <v>44256</v>
      </c>
      <c r="M131" s="1084">
        <f t="shared" si="4"/>
        <v>25.857142857142858</v>
      </c>
      <c r="N131" s="1085">
        <v>1</v>
      </c>
      <c r="O131" s="1081" t="s">
        <v>2996</v>
      </c>
      <c r="P131" s="1085">
        <f t="shared" si="3"/>
        <v>1</v>
      </c>
      <c r="Q131" s="1086" t="str" cm="1">
        <f t="array" aca="1" ref="Q131" ca="1">IF(ISNUMBER(P131),IF(P131=100%,"CUMPLIDA",IF(AND(ISNUMBER(L131),ISNUMBER(INDIRECT("FECHA_"&amp;$B131,1))), IF(L131&lt;=INDIRECT("FECHA_"&amp;$B131,1),"INCUMPLIDA","PROCESO"), "VERIFICAR FECHA")),"SIN VALOR AVANCE")</f>
        <v>CUMPLIDA</v>
      </c>
    </row>
    <row r="132" spans="1:17" ht="180.75" x14ac:dyDescent="0.2">
      <c r="A132" s="1097" t="s">
        <v>18</v>
      </c>
      <c r="B132" s="1091" t="s">
        <v>14</v>
      </c>
      <c r="C132" s="1304"/>
      <c r="D132" s="1307"/>
      <c r="E132" s="1305"/>
      <c r="F132" s="1305"/>
      <c r="G132" s="1305"/>
      <c r="H132" s="1080" t="s">
        <v>2993</v>
      </c>
      <c r="I132" s="1081" t="s">
        <v>2994</v>
      </c>
      <c r="J132" s="1092">
        <v>1</v>
      </c>
      <c r="K132" s="1083">
        <v>44075</v>
      </c>
      <c r="L132" s="1083">
        <v>44256</v>
      </c>
      <c r="M132" s="1084">
        <f t="shared" si="4"/>
        <v>25.857142857142858</v>
      </c>
      <c r="N132" s="1085">
        <v>1</v>
      </c>
      <c r="O132" s="1081" t="s">
        <v>2997</v>
      </c>
      <c r="P132" s="1085">
        <f t="shared" si="3"/>
        <v>1</v>
      </c>
      <c r="Q132" s="1086" t="str" cm="1">
        <f t="array" aca="1" ref="Q132" ca="1">IF(ISNUMBER(P132),IF(P132=100%,"CUMPLIDA",IF(AND(ISNUMBER(L132),ISNUMBER(INDIRECT("FECHA_"&amp;$B132,1))), IF(L132&lt;=INDIRECT("FECHA_"&amp;$B132,1),"INCUMPLIDA","PROCESO"), "VERIFICAR FECHA")),"SIN VALOR AVANCE")</f>
        <v>CUMPLIDA</v>
      </c>
    </row>
    <row r="133" spans="1:17" ht="165.75" x14ac:dyDescent="0.2">
      <c r="A133" s="1097" t="s">
        <v>18</v>
      </c>
      <c r="B133" s="1091" t="s">
        <v>14</v>
      </c>
      <c r="C133" s="1304"/>
      <c r="D133" s="1307"/>
      <c r="E133" s="1305" t="s">
        <v>2998</v>
      </c>
      <c r="F133" s="1305"/>
      <c r="G133" s="1305"/>
      <c r="H133" s="1080" t="s">
        <v>2993</v>
      </c>
      <c r="I133" s="1081" t="s">
        <v>2994</v>
      </c>
      <c r="J133" s="1092">
        <v>1</v>
      </c>
      <c r="K133" s="1083">
        <v>44075</v>
      </c>
      <c r="L133" s="1083">
        <v>44256</v>
      </c>
      <c r="M133" s="1084">
        <f t="shared" si="4"/>
        <v>25.857142857142858</v>
      </c>
      <c r="N133" s="1085">
        <v>1</v>
      </c>
      <c r="O133" s="1081" t="s">
        <v>2999</v>
      </c>
      <c r="P133" s="1085">
        <f t="shared" si="3"/>
        <v>1</v>
      </c>
      <c r="Q133" s="1086" t="str" cm="1">
        <f t="array" aca="1" ref="Q133" ca="1">IF(ISNUMBER(P133),IF(P133=100%,"CUMPLIDA",IF(AND(ISNUMBER(L133),ISNUMBER(INDIRECT("FECHA_"&amp;$B133,1))), IF(L133&lt;=INDIRECT("FECHA_"&amp;$B133,1),"INCUMPLIDA","PROCESO"), "VERIFICAR FECHA")),"SIN VALOR AVANCE")</f>
        <v>CUMPLIDA</v>
      </c>
    </row>
    <row r="134" spans="1:17" ht="165.75" x14ac:dyDescent="0.2">
      <c r="A134" s="1097" t="s">
        <v>18</v>
      </c>
      <c r="B134" s="1091" t="s">
        <v>14</v>
      </c>
      <c r="C134" s="1304"/>
      <c r="D134" s="1307"/>
      <c r="E134" s="1305"/>
      <c r="F134" s="1305"/>
      <c r="G134" s="1080" t="s">
        <v>3000</v>
      </c>
      <c r="H134" s="1080" t="s">
        <v>3001</v>
      </c>
      <c r="I134" s="1081" t="s">
        <v>3002</v>
      </c>
      <c r="J134" s="1092">
        <v>3</v>
      </c>
      <c r="K134" s="1083">
        <v>44067</v>
      </c>
      <c r="L134" s="1083">
        <v>44196</v>
      </c>
      <c r="M134" s="1084">
        <f t="shared" si="4"/>
        <v>18.428571428571427</v>
      </c>
      <c r="N134" s="1085">
        <v>1</v>
      </c>
      <c r="O134" s="1081" t="s">
        <v>3003</v>
      </c>
      <c r="P134" s="1085">
        <f t="shared" si="3"/>
        <v>1</v>
      </c>
      <c r="Q134" s="1086" t="str" cm="1">
        <f t="array" aca="1" ref="Q134" ca="1">IF(ISNUMBER(P134),IF(P134=100%,"CUMPLIDA",IF(AND(ISNUMBER(L134),ISNUMBER(INDIRECT("FECHA_"&amp;$B134,1))), IF(L134&lt;=INDIRECT("FECHA_"&amp;$B134,1),"INCUMPLIDA","PROCESO"), "VERIFICAR FECHA")),"SIN VALOR AVANCE")</f>
        <v>CUMPLIDA</v>
      </c>
    </row>
    <row r="135" spans="1:17" ht="255" x14ac:dyDescent="0.2">
      <c r="A135" s="1097" t="s">
        <v>18</v>
      </c>
      <c r="B135" s="1091" t="s">
        <v>14</v>
      </c>
      <c r="C135" s="1304"/>
      <c r="D135" s="1307"/>
      <c r="E135" s="1305"/>
      <c r="F135" s="1305"/>
      <c r="G135" s="1080" t="s">
        <v>3004</v>
      </c>
      <c r="H135" s="1080" t="s">
        <v>3005</v>
      </c>
      <c r="I135" s="1081" t="s">
        <v>3006</v>
      </c>
      <c r="J135" s="1092">
        <v>2</v>
      </c>
      <c r="K135" s="1083">
        <v>44105</v>
      </c>
      <c r="L135" s="1083">
        <v>44316</v>
      </c>
      <c r="M135" s="1084">
        <f t="shared" si="4"/>
        <v>30.142857142857142</v>
      </c>
      <c r="N135" s="1085">
        <v>1</v>
      </c>
      <c r="O135" s="1081" t="s">
        <v>3007</v>
      </c>
      <c r="P135" s="1085">
        <f t="shared" si="3"/>
        <v>1</v>
      </c>
      <c r="Q135" s="1086" t="str" cm="1">
        <f t="array" aca="1" ref="Q135" ca="1">IF(ISNUMBER(P135),IF(P135=100%,"CUMPLIDA",IF(AND(ISNUMBER(L135),ISNUMBER(INDIRECT("FECHA_"&amp;$B135,1))), IF(L135&lt;=INDIRECT("FECHA_"&amp;$B135,1),"INCUMPLIDA","PROCESO"), "VERIFICAR FECHA")),"SIN VALOR AVANCE")</f>
        <v>CUMPLIDA</v>
      </c>
    </row>
    <row r="136" spans="1:17" ht="90.75" x14ac:dyDescent="0.2">
      <c r="A136" s="1097" t="s">
        <v>18</v>
      </c>
      <c r="B136" s="1091" t="s">
        <v>14</v>
      </c>
      <c r="C136" s="1304"/>
      <c r="D136" s="1307"/>
      <c r="E136" s="1305"/>
      <c r="F136" s="1305"/>
      <c r="G136" s="1080" t="s">
        <v>3008</v>
      </c>
      <c r="H136" s="1080" t="s">
        <v>3009</v>
      </c>
      <c r="I136" s="1081" t="s">
        <v>3010</v>
      </c>
      <c r="J136" s="1092">
        <v>1</v>
      </c>
      <c r="K136" s="1083">
        <v>44105</v>
      </c>
      <c r="L136" s="1083">
        <v>44195</v>
      </c>
      <c r="M136" s="1084">
        <f t="shared" si="4"/>
        <v>12.857142857142858</v>
      </c>
      <c r="N136" s="1085">
        <v>1</v>
      </c>
      <c r="O136" s="1081" t="s">
        <v>3011</v>
      </c>
      <c r="P136" s="1085">
        <f t="shared" si="3"/>
        <v>1</v>
      </c>
      <c r="Q136" s="1086" t="str" cm="1">
        <f t="array" aca="1" ref="Q136" ca="1">IF(ISNUMBER(P136),IF(P136=100%,"CUMPLIDA",IF(AND(ISNUMBER(L136),ISNUMBER(INDIRECT("FECHA_"&amp;$B136,1))), IF(L136&lt;=INDIRECT("FECHA_"&amp;$B136,1),"INCUMPLIDA","PROCESO"), "VERIFICAR FECHA")),"SIN VALOR AVANCE")</f>
        <v>CUMPLIDA</v>
      </c>
    </row>
    <row r="137" spans="1:17" ht="105.75" x14ac:dyDescent="0.2">
      <c r="A137" s="1097" t="s">
        <v>18</v>
      </c>
      <c r="B137" s="1091" t="s">
        <v>14</v>
      </c>
      <c r="C137" s="1304"/>
      <c r="D137" s="1307"/>
      <c r="E137" s="1305"/>
      <c r="F137" s="1305"/>
      <c r="G137" s="1305" t="s">
        <v>3012</v>
      </c>
      <c r="H137" s="1080" t="s">
        <v>3013</v>
      </c>
      <c r="I137" s="1081" t="s">
        <v>3014</v>
      </c>
      <c r="J137" s="1092">
        <v>1</v>
      </c>
      <c r="K137" s="1083">
        <v>44105</v>
      </c>
      <c r="L137" s="1083">
        <v>44134</v>
      </c>
      <c r="M137" s="1084">
        <f t="shared" si="4"/>
        <v>4.1428571428571432</v>
      </c>
      <c r="N137" s="1085">
        <v>1</v>
      </c>
      <c r="O137" s="1081" t="s">
        <v>3015</v>
      </c>
      <c r="P137" s="1085">
        <f t="shared" si="3"/>
        <v>1</v>
      </c>
      <c r="Q137" s="1086" t="str" cm="1">
        <f t="array" aca="1" ref="Q137" ca="1">IF(ISNUMBER(P137),IF(P137=100%,"CUMPLIDA",IF(AND(ISNUMBER(L137),ISNUMBER(INDIRECT("FECHA_"&amp;$B137,1))), IF(L137&lt;=INDIRECT("FECHA_"&amp;$B137,1),"INCUMPLIDA","PROCESO"), "VERIFICAR FECHA")),"SIN VALOR AVANCE")</f>
        <v>CUMPLIDA</v>
      </c>
    </row>
    <row r="138" spans="1:17" ht="180.75" x14ac:dyDescent="0.2">
      <c r="A138" s="1097" t="s">
        <v>18</v>
      </c>
      <c r="B138" s="1091" t="s">
        <v>14</v>
      </c>
      <c r="C138" s="1304"/>
      <c r="D138" s="1307"/>
      <c r="E138" s="1305" t="s">
        <v>3016</v>
      </c>
      <c r="F138" s="1305"/>
      <c r="G138" s="1305"/>
      <c r="H138" s="1080" t="s">
        <v>3013</v>
      </c>
      <c r="I138" s="1081" t="s">
        <v>3017</v>
      </c>
      <c r="J138" s="1092">
        <v>1</v>
      </c>
      <c r="K138" s="1083">
        <v>44166</v>
      </c>
      <c r="L138" s="1083">
        <v>44195</v>
      </c>
      <c r="M138" s="1084">
        <f t="shared" si="4"/>
        <v>4.1428571428571432</v>
      </c>
      <c r="N138" s="1085">
        <v>1</v>
      </c>
      <c r="O138" s="1081" t="s">
        <v>2996</v>
      </c>
      <c r="P138" s="1085">
        <f t="shared" si="3"/>
        <v>1</v>
      </c>
      <c r="Q138" s="1086" t="str" cm="1">
        <f t="array" aca="1" ref="Q138" ca="1">IF(ISNUMBER(P138),IF(P138=100%,"CUMPLIDA",IF(AND(ISNUMBER(L138),ISNUMBER(INDIRECT("FECHA_"&amp;$B138,1))), IF(L138&lt;=INDIRECT("FECHA_"&amp;$B138,1),"INCUMPLIDA","PROCESO"), "VERIFICAR FECHA")),"SIN VALOR AVANCE")</f>
        <v>CUMPLIDA</v>
      </c>
    </row>
    <row r="139" spans="1:17" ht="180.75" x14ac:dyDescent="0.2">
      <c r="A139" s="1097" t="s">
        <v>18</v>
      </c>
      <c r="B139" s="1091" t="s">
        <v>14</v>
      </c>
      <c r="C139" s="1304"/>
      <c r="D139" s="1307"/>
      <c r="E139" s="1305"/>
      <c r="F139" s="1305"/>
      <c r="G139" s="1305"/>
      <c r="H139" s="1080" t="s">
        <v>3013</v>
      </c>
      <c r="I139" s="1081" t="s">
        <v>3018</v>
      </c>
      <c r="J139" s="1092">
        <v>1</v>
      </c>
      <c r="K139" s="1083">
        <v>44166</v>
      </c>
      <c r="L139" s="1083">
        <v>44195</v>
      </c>
      <c r="M139" s="1084">
        <f t="shared" si="4"/>
        <v>4.1428571428571432</v>
      </c>
      <c r="N139" s="1085">
        <v>1</v>
      </c>
      <c r="O139" s="1081" t="s">
        <v>2996</v>
      </c>
      <c r="P139" s="1085">
        <f t="shared" ref="P139:P202" si="5">IF(B139="ITRC",N139,N139/J139)</f>
        <v>1</v>
      </c>
      <c r="Q139" s="1086" t="str" cm="1">
        <f t="array" aca="1" ref="Q139" ca="1">IF(ISNUMBER(P139),IF(P139=100%,"CUMPLIDA",IF(AND(ISNUMBER(L139),ISNUMBER(INDIRECT("FECHA_"&amp;$B139,1))), IF(L139&lt;=INDIRECT("FECHA_"&amp;$B139,1),"INCUMPLIDA","PROCESO"), "VERIFICAR FECHA")),"SIN VALOR AVANCE")</f>
        <v>CUMPLIDA</v>
      </c>
    </row>
    <row r="140" spans="1:17" ht="135.75" x14ac:dyDescent="0.2">
      <c r="A140" s="1097" t="s">
        <v>18</v>
      </c>
      <c r="B140" s="1091" t="s">
        <v>14</v>
      </c>
      <c r="C140" s="1304"/>
      <c r="D140" s="1307"/>
      <c r="E140" s="1305"/>
      <c r="F140" s="1305"/>
      <c r="G140" s="1305"/>
      <c r="H140" s="1080" t="s">
        <v>3013</v>
      </c>
      <c r="I140" s="1081" t="s">
        <v>3019</v>
      </c>
      <c r="J140" s="1092">
        <v>1</v>
      </c>
      <c r="K140" s="1083">
        <v>44166</v>
      </c>
      <c r="L140" s="1083">
        <v>44195</v>
      </c>
      <c r="M140" s="1084">
        <f t="shared" si="4"/>
        <v>4.1428571428571432</v>
      </c>
      <c r="N140" s="1085">
        <v>1</v>
      </c>
      <c r="O140" s="1081" t="s">
        <v>3020</v>
      </c>
      <c r="P140" s="1085">
        <f t="shared" si="5"/>
        <v>1</v>
      </c>
      <c r="Q140" s="1086" t="str" cm="1">
        <f t="array" aca="1" ref="Q140" ca="1">IF(ISNUMBER(P140),IF(P140=100%,"CUMPLIDA",IF(AND(ISNUMBER(L140),ISNUMBER(INDIRECT("FECHA_"&amp;$B140,1))), IF(L140&lt;=INDIRECT("FECHA_"&amp;$B140,1),"INCUMPLIDA","PROCESO"), "VERIFICAR FECHA")),"SIN VALOR AVANCE")</f>
        <v>CUMPLIDA</v>
      </c>
    </row>
    <row r="141" spans="1:17" ht="120" customHeight="1" x14ac:dyDescent="0.2">
      <c r="A141" s="1097" t="s">
        <v>18</v>
      </c>
      <c r="B141" s="1091" t="s">
        <v>14</v>
      </c>
      <c r="C141" s="1304" t="s">
        <v>3021</v>
      </c>
      <c r="D141" s="1304" t="s">
        <v>2855</v>
      </c>
      <c r="E141" s="1305" t="s">
        <v>3022</v>
      </c>
      <c r="F141" s="1305" t="s">
        <v>3023</v>
      </c>
      <c r="G141" s="1080" t="s">
        <v>3024</v>
      </c>
      <c r="H141" s="1080" t="s">
        <v>3025</v>
      </c>
      <c r="I141" s="1081" t="s">
        <v>3026</v>
      </c>
      <c r="J141" s="1092">
        <v>4</v>
      </c>
      <c r="K141" s="1083">
        <v>44805</v>
      </c>
      <c r="L141" s="1083">
        <v>45168</v>
      </c>
      <c r="M141" s="1084">
        <f t="shared" si="4"/>
        <v>51.857142857142854</v>
      </c>
      <c r="N141" s="1085">
        <v>1</v>
      </c>
      <c r="O141" s="1081" t="s">
        <v>3027</v>
      </c>
      <c r="P141" s="1085">
        <f t="shared" si="5"/>
        <v>1</v>
      </c>
      <c r="Q141" s="1086" t="str" cm="1">
        <f t="array" aca="1" ref="Q141" ca="1">IF(ISNUMBER(P141),IF(P141=100%,"CUMPLIDA",IF(AND(ISNUMBER(L141),ISNUMBER(INDIRECT("FECHA_"&amp;$B141,1))), IF(L141&lt;=INDIRECT("FECHA_"&amp;$B141,1),"INCUMPLIDA","PROCESO"), "VERIFICAR FECHA")),"SIN VALOR AVANCE")</f>
        <v>CUMPLIDA</v>
      </c>
    </row>
    <row r="142" spans="1:17" ht="75.75" x14ac:dyDescent="0.2">
      <c r="A142" s="1097" t="s">
        <v>18</v>
      </c>
      <c r="B142" s="1091" t="s">
        <v>14</v>
      </c>
      <c r="C142" s="1304"/>
      <c r="D142" s="1304"/>
      <c r="E142" s="1305"/>
      <c r="F142" s="1305"/>
      <c r="G142" s="1305" t="s">
        <v>3028</v>
      </c>
      <c r="H142" s="1080" t="s">
        <v>3029</v>
      </c>
      <c r="I142" s="1081" t="s">
        <v>3030</v>
      </c>
      <c r="J142" s="1092">
        <v>1</v>
      </c>
      <c r="K142" s="1083">
        <v>44805</v>
      </c>
      <c r="L142" s="1083">
        <v>44926</v>
      </c>
      <c r="M142" s="1084">
        <f t="shared" si="4"/>
        <v>17.285714285714285</v>
      </c>
      <c r="N142" s="1085">
        <v>1</v>
      </c>
      <c r="O142" s="1081" t="s">
        <v>3031</v>
      </c>
      <c r="P142" s="1085">
        <f t="shared" si="5"/>
        <v>1</v>
      </c>
      <c r="Q142" s="1086" t="str" cm="1">
        <f t="array" aca="1" ref="Q142" ca="1">IF(ISNUMBER(P142),IF(P142=100%,"CUMPLIDA",IF(AND(ISNUMBER(L142),ISNUMBER(INDIRECT("FECHA_"&amp;$B142,1))), IF(L142&lt;=INDIRECT("FECHA_"&amp;$B142,1),"INCUMPLIDA","PROCESO"), "VERIFICAR FECHA")),"SIN VALOR AVANCE")</f>
        <v>CUMPLIDA</v>
      </c>
    </row>
    <row r="143" spans="1:17" ht="105.75" x14ac:dyDescent="0.2">
      <c r="A143" s="1097" t="s">
        <v>18</v>
      </c>
      <c r="B143" s="1091" t="s">
        <v>14</v>
      </c>
      <c r="C143" s="1304"/>
      <c r="D143" s="1304"/>
      <c r="E143" s="1305"/>
      <c r="F143" s="1305"/>
      <c r="G143" s="1305"/>
      <c r="H143" s="1080" t="s">
        <v>3032</v>
      </c>
      <c r="I143" s="1081" t="s">
        <v>3030</v>
      </c>
      <c r="J143" s="1092">
        <v>1</v>
      </c>
      <c r="K143" s="1083">
        <v>44805</v>
      </c>
      <c r="L143" s="1083">
        <v>44926</v>
      </c>
      <c r="M143" s="1084">
        <f t="shared" si="4"/>
        <v>17.285714285714285</v>
      </c>
      <c r="N143" s="1085">
        <v>1</v>
      </c>
      <c r="O143" s="1081" t="s">
        <v>3027</v>
      </c>
      <c r="P143" s="1085">
        <f t="shared" si="5"/>
        <v>1</v>
      </c>
      <c r="Q143" s="1086" t="str" cm="1">
        <f t="array" aca="1" ref="Q143" ca="1">IF(ISNUMBER(P143),IF(P143=100%,"CUMPLIDA",IF(AND(ISNUMBER(L143),ISNUMBER(INDIRECT("FECHA_"&amp;$B143,1))), IF(L143&lt;=INDIRECT("FECHA_"&amp;$B143,1),"INCUMPLIDA","PROCESO"), "VERIFICAR FECHA")),"SIN VALOR AVANCE")</f>
        <v>CUMPLIDA</v>
      </c>
    </row>
    <row r="144" spans="1:17" ht="75.75" x14ac:dyDescent="0.2">
      <c r="A144" s="1097" t="s">
        <v>18</v>
      </c>
      <c r="B144" s="1091" t="s">
        <v>14</v>
      </c>
      <c r="C144" s="1304"/>
      <c r="D144" s="1304"/>
      <c r="E144" s="1305"/>
      <c r="F144" s="1305"/>
      <c r="G144" s="1080" t="s">
        <v>3033</v>
      </c>
      <c r="H144" s="1080" t="s">
        <v>3034</v>
      </c>
      <c r="I144" s="1081" t="s">
        <v>3035</v>
      </c>
      <c r="J144" s="1085">
        <v>1</v>
      </c>
      <c r="K144" s="1083">
        <v>44835</v>
      </c>
      <c r="L144" s="1083">
        <v>45199</v>
      </c>
      <c r="M144" s="1084">
        <f t="shared" ref="M144:M207" si="6">(L144-K144)/7</f>
        <v>52</v>
      </c>
      <c r="N144" s="1085">
        <v>1</v>
      </c>
      <c r="O144" s="1081" t="s">
        <v>3031</v>
      </c>
      <c r="P144" s="1085">
        <f t="shared" si="5"/>
        <v>1</v>
      </c>
      <c r="Q144" s="1086" t="str" cm="1">
        <f t="array" aca="1" ref="Q144" ca="1">IF(ISNUMBER(P144),IF(P144=100%,"CUMPLIDA",IF(AND(ISNUMBER(L144),ISNUMBER(INDIRECT("FECHA_"&amp;$B144,1))), IF(L144&lt;=INDIRECT("FECHA_"&amp;$B144,1),"INCUMPLIDA","PROCESO"), "VERIFICAR FECHA")),"SIN VALOR AVANCE")</f>
        <v>CUMPLIDA</v>
      </c>
    </row>
    <row r="145" spans="1:17" ht="135" x14ac:dyDescent="0.2">
      <c r="A145" s="1097" t="s">
        <v>18</v>
      </c>
      <c r="B145" s="1091" t="s">
        <v>14</v>
      </c>
      <c r="C145" s="1304"/>
      <c r="D145" s="1304"/>
      <c r="E145" s="1305" t="s">
        <v>3036</v>
      </c>
      <c r="F145" s="1305"/>
      <c r="G145" s="1080" t="s">
        <v>3037</v>
      </c>
      <c r="H145" s="1080" t="s">
        <v>3038</v>
      </c>
      <c r="I145" s="1081" t="s">
        <v>3039</v>
      </c>
      <c r="J145" s="1092">
        <v>3</v>
      </c>
      <c r="K145" s="1083">
        <v>44805</v>
      </c>
      <c r="L145" s="1083">
        <v>44895</v>
      </c>
      <c r="M145" s="1084">
        <f t="shared" si="6"/>
        <v>12.857142857142858</v>
      </c>
      <c r="N145" s="1085">
        <v>1</v>
      </c>
      <c r="O145" s="1081" t="s">
        <v>3027</v>
      </c>
      <c r="P145" s="1085">
        <f t="shared" si="5"/>
        <v>1</v>
      </c>
      <c r="Q145" s="1086" t="str" cm="1">
        <f t="array" aca="1" ref="Q145" ca="1">IF(ISNUMBER(P145),IF(P145=100%,"CUMPLIDA",IF(AND(ISNUMBER(L145),ISNUMBER(INDIRECT("FECHA_"&amp;$B145,1))), IF(L145&lt;=INDIRECT("FECHA_"&amp;$B145,1),"INCUMPLIDA","PROCESO"), "VERIFICAR FECHA")),"SIN VALOR AVANCE")</f>
        <v>CUMPLIDA</v>
      </c>
    </row>
    <row r="146" spans="1:17" ht="105.75" x14ac:dyDescent="0.2">
      <c r="A146" s="1097" t="s">
        <v>18</v>
      </c>
      <c r="B146" s="1091" t="s">
        <v>14</v>
      </c>
      <c r="C146" s="1304"/>
      <c r="D146" s="1304"/>
      <c r="E146" s="1305"/>
      <c r="F146" s="1305"/>
      <c r="G146" s="1080" t="s">
        <v>3028</v>
      </c>
      <c r="H146" s="1080" t="s">
        <v>3040</v>
      </c>
      <c r="I146" s="1081" t="s">
        <v>3030</v>
      </c>
      <c r="J146" s="1092">
        <v>1</v>
      </c>
      <c r="K146" s="1083">
        <v>44805</v>
      </c>
      <c r="L146" s="1083">
        <v>44926</v>
      </c>
      <c r="M146" s="1084">
        <f t="shared" si="6"/>
        <v>17.285714285714285</v>
      </c>
      <c r="N146" s="1085">
        <v>1</v>
      </c>
      <c r="O146" s="1081" t="s">
        <v>3027</v>
      </c>
      <c r="P146" s="1085">
        <f t="shared" si="5"/>
        <v>1</v>
      </c>
      <c r="Q146" s="1086" t="str" cm="1">
        <f t="array" aca="1" ref="Q146" ca="1">IF(ISNUMBER(P146),IF(P146=100%,"CUMPLIDA",IF(AND(ISNUMBER(L146),ISNUMBER(INDIRECT("FECHA_"&amp;$B146,1))), IF(L146&lt;=INDIRECT("FECHA_"&amp;$B146,1),"INCUMPLIDA","PROCESO"), "VERIFICAR FECHA")),"SIN VALOR AVANCE")</f>
        <v>CUMPLIDA</v>
      </c>
    </row>
    <row r="147" spans="1:17" ht="105.75" x14ac:dyDescent="0.2">
      <c r="A147" s="1097" t="s">
        <v>18</v>
      </c>
      <c r="B147" s="1091" t="s">
        <v>14</v>
      </c>
      <c r="C147" s="1304"/>
      <c r="D147" s="1304"/>
      <c r="E147" s="1305"/>
      <c r="F147" s="1305"/>
      <c r="G147" s="1080" t="s">
        <v>3041</v>
      </c>
      <c r="H147" s="1080" t="s">
        <v>3042</v>
      </c>
      <c r="I147" s="1081" t="s">
        <v>3043</v>
      </c>
      <c r="J147" s="1085">
        <v>1</v>
      </c>
      <c r="K147" s="1083">
        <v>44835</v>
      </c>
      <c r="L147" s="1083">
        <v>44956</v>
      </c>
      <c r="M147" s="1084">
        <f t="shared" si="6"/>
        <v>17.285714285714285</v>
      </c>
      <c r="N147" s="1085">
        <v>1</v>
      </c>
      <c r="O147" s="1081" t="s">
        <v>3027</v>
      </c>
      <c r="P147" s="1085">
        <f t="shared" si="5"/>
        <v>1</v>
      </c>
      <c r="Q147" s="1086" t="str" cm="1">
        <f t="array" aca="1" ref="Q147" ca="1">IF(ISNUMBER(P147),IF(P147=100%,"CUMPLIDA",IF(AND(ISNUMBER(L147),ISNUMBER(INDIRECT("FECHA_"&amp;$B147,1))), IF(L147&lt;=INDIRECT("FECHA_"&amp;$B147,1),"INCUMPLIDA","PROCESO"), "VERIFICAR FECHA")),"SIN VALOR AVANCE")</f>
        <v>CUMPLIDA</v>
      </c>
    </row>
    <row r="148" spans="1:17" ht="105.75" x14ac:dyDescent="0.2">
      <c r="A148" s="1097" t="s">
        <v>18</v>
      </c>
      <c r="B148" s="1091" t="s">
        <v>14</v>
      </c>
      <c r="C148" s="1304"/>
      <c r="D148" s="1304"/>
      <c r="E148" s="1305"/>
      <c r="F148" s="1305"/>
      <c r="G148" s="1080" t="s">
        <v>3044</v>
      </c>
      <c r="H148" s="1080" t="s">
        <v>3045</v>
      </c>
      <c r="I148" s="1081" t="s">
        <v>3046</v>
      </c>
      <c r="J148" s="1092">
        <v>4</v>
      </c>
      <c r="K148" s="1083">
        <v>44835</v>
      </c>
      <c r="L148" s="1083">
        <v>44956</v>
      </c>
      <c r="M148" s="1084">
        <f t="shared" si="6"/>
        <v>17.285714285714285</v>
      </c>
      <c r="N148" s="1085">
        <v>1</v>
      </c>
      <c r="O148" s="1081" t="s">
        <v>3027</v>
      </c>
      <c r="P148" s="1085">
        <f t="shared" si="5"/>
        <v>1</v>
      </c>
      <c r="Q148" s="1086" t="str" cm="1">
        <f t="array" aca="1" ref="Q148" ca="1">IF(ISNUMBER(P148),IF(P148=100%,"CUMPLIDA",IF(AND(ISNUMBER(L148),ISNUMBER(INDIRECT("FECHA_"&amp;$B148,1))), IF(L148&lt;=INDIRECT("FECHA_"&amp;$B148,1),"INCUMPLIDA","PROCESO"), "VERIFICAR FECHA")),"SIN VALOR AVANCE")</f>
        <v>CUMPLIDA</v>
      </c>
    </row>
    <row r="149" spans="1:17" ht="90" x14ac:dyDescent="0.2">
      <c r="A149" s="1097" t="s">
        <v>18</v>
      </c>
      <c r="B149" s="1091" t="s">
        <v>14</v>
      </c>
      <c r="C149" s="1304"/>
      <c r="D149" s="1304"/>
      <c r="E149" s="1305"/>
      <c r="F149" s="1305"/>
      <c r="G149" s="1080" t="s">
        <v>3047</v>
      </c>
      <c r="H149" s="1080" t="s">
        <v>3048</v>
      </c>
      <c r="I149" s="1081" t="s">
        <v>2661</v>
      </c>
      <c r="J149" s="1092">
        <v>1</v>
      </c>
      <c r="K149" s="1083">
        <v>44805</v>
      </c>
      <c r="L149" s="1083">
        <v>44926</v>
      </c>
      <c r="M149" s="1084">
        <f t="shared" si="6"/>
        <v>17.285714285714285</v>
      </c>
      <c r="N149" s="1085">
        <v>1</v>
      </c>
      <c r="O149" s="1081" t="s">
        <v>3031</v>
      </c>
      <c r="P149" s="1085">
        <f t="shared" si="5"/>
        <v>1</v>
      </c>
      <c r="Q149" s="1086" t="str" cm="1">
        <f t="array" aca="1" ref="Q149" ca="1">IF(ISNUMBER(P149),IF(P149=100%,"CUMPLIDA",IF(AND(ISNUMBER(L149),ISNUMBER(INDIRECT("FECHA_"&amp;$B149,1))), IF(L149&lt;=INDIRECT("FECHA_"&amp;$B149,1),"INCUMPLIDA","PROCESO"), "VERIFICAR FECHA")),"SIN VALOR AVANCE")</f>
        <v>CUMPLIDA</v>
      </c>
    </row>
    <row r="150" spans="1:17" ht="60" customHeight="1" x14ac:dyDescent="0.2">
      <c r="A150" s="1097" t="s">
        <v>18</v>
      </c>
      <c r="B150" s="1091" t="s">
        <v>14</v>
      </c>
      <c r="C150" s="1304" t="s">
        <v>3049</v>
      </c>
      <c r="D150" s="1304" t="s">
        <v>2855</v>
      </c>
      <c r="E150" s="1308" t="s">
        <v>3050</v>
      </c>
      <c r="F150" s="1305" t="s">
        <v>3051</v>
      </c>
      <c r="G150" s="1093" t="s">
        <v>3052</v>
      </c>
      <c r="H150" s="1093" t="s">
        <v>3053</v>
      </c>
      <c r="I150" s="1096" t="s">
        <v>3054</v>
      </c>
      <c r="J150" s="1092">
        <v>1</v>
      </c>
      <c r="K150" s="1083">
        <v>44927</v>
      </c>
      <c r="L150" s="1083">
        <v>45054</v>
      </c>
      <c r="M150" s="1084">
        <f t="shared" si="6"/>
        <v>18.142857142857142</v>
      </c>
      <c r="N150" s="1085">
        <v>1</v>
      </c>
      <c r="O150" s="1081" t="s">
        <v>3031</v>
      </c>
      <c r="P150" s="1085">
        <f t="shared" si="5"/>
        <v>1</v>
      </c>
      <c r="Q150" s="1086" t="str" cm="1">
        <f t="array" aca="1" ref="Q150" ca="1">IF(ISNUMBER(P150),IF(P150=100%,"CUMPLIDA",IF(AND(ISNUMBER(L150),ISNUMBER(INDIRECT("FECHA_"&amp;$B150,1))), IF(L150&lt;=INDIRECT("FECHA_"&amp;$B150,1),"INCUMPLIDA","PROCESO"), "VERIFICAR FECHA")),"SIN VALOR AVANCE")</f>
        <v>CUMPLIDA</v>
      </c>
    </row>
    <row r="151" spans="1:17" ht="210.75" x14ac:dyDescent="0.2">
      <c r="A151" s="1097" t="s">
        <v>18</v>
      </c>
      <c r="B151" s="1091" t="s">
        <v>14</v>
      </c>
      <c r="C151" s="1304"/>
      <c r="D151" s="1304"/>
      <c r="E151" s="1308"/>
      <c r="F151" s="1305"/>
      <c r="G151" s="1093" t="s">
        <v>3055</v>
      </c>
      <c r="H151" s="1093" t="s">
        <v>3056</v>
      </c>
      <c r="I151" s="1096" t="s">
        <v>3057</v>
      </c>
      <c r="J151" s="1092">
        <v>4</v>
      </c>
      <c r="K151" s="1083">
        <v>44927</v>
      </c>
      <c r="L151" s="1083">
        <v>45291</v>
      </c>
      <c r="M151" s="1084">
        <f t="shared" si="6"/>
        <v>52</v>
      </c>
      <c r="N151" s="1085">
        <v>1</v>
      </c>
      <c r="O151" s="1081" t="s">
        <v>3058</v>
      </c>
      <c r="P151" s="1085">
        <f t="shared" si="5"/>
        <v>1</v>
      </c>
      <c r="Q151" s="1086" t="str" cm="1">
        <f t="array" aca="1" ref="Q151" ca="1">IF(ISNUMBER(P151),IF(P151=100%,"CUMPLIDA",IF(AND(ISNUMBER(L151),ISNUMBER(INDIRECT("FECHA_"&amp;$B151,1))), IF(L151&lt;=INDIRECT("FECHA_"&amp;$B151,1),"INCUMPLIDA","PROCESO"), "VERIFICAR FECHA")),"SIN VALOR AVANCE")</f>
        <v>CUMPLIDA</v>
      </c>
    </row>
    <row r="152" spans="1:17" ht="75" customHeight="1" x14ac:dyDescent="0.2">
      <c r="A152" s="1097" t="s">
        <v>18</v>
      </c>
      <c r="B152" s="1091" t="s">
        <v>14</v>
      </c>
      <c r="C152" s="1304"/>
      <c r="D152" s="1304"/>
      <c r="E152" s="1308" t="s">
        <v>3059</v>
      </c>
      <c r="F152" s="1305"/>
      <c r="G152" s="1093" t="s">
        <v>3060</v>
      </c>
      <c r="H152" s="1093" t="s">
        <v>3061</v>
      </c>
      <c r="I152" s="1096" t="s">
        <v>3062</v>
      </c>
      <c r="J152" s="1092">
        <v>1</v>
      </c>
      <c r="K152" s="1083">
        <v>44927</v>
      </c>
      <c r="L152" s="1083">
        <v>45054</v>
      </c>
      <c r="M152" s="1084">
        <f t="shared" si="6"/>
        <v>18.142857142857142</v>
      </c>
      <c r="N152" s="1085">
        <v>1</v>
      </c>
      <c r="O152" s="1081" t="s">
        <v>3031</v>
      </c>
      <c r="P152" s="1085">
        <f t="shared" si="5"/>
        <v>1</v>
      </c>
      <c r="Q152" s="1086" t="str" cm="1">
        <f t="array" aca="1" ref="Q152" ca="1">IF(ISNUMBER(P152),IF(P152=100%,"CUMPLIDA",IF(AND(ISNUMBER(L152),ISNUMBER(INDIRECT("FECHA_"&amp;$B152,1))), IF(L152&lt;=INDIRECT("FECHA_"&amp;$B152,1),"INCUMPLIDA","PROCESO"), "VERIFICAR FECHA")),"SIN VALOR AVANCE")</f>
        <v>CUMPLIDA</v>
      </c>
    </row>
    <row r="153" spans="1:17" ht="210.75" x14ac:dyDescent="0.2">
      <c r="A153" s="1097" t="s">
        <v>18</v>
      </c>
      <c r="B153" s="1091" t="s">
        <v>14</v>
      </c>
      <c r="C153" s="1304"/>
      <c r="D153" s="1304"/>
      <c r="E153" s="1308"/>
      <c r="F153" s="1305"/>
      <c r="G153" s="1093" t="s">
        <v>3055</v>
      </c>
      <c r="H153" s="1093" t="s">
        <v>3063</v>
      </c>
      <c r="I153" s="1096" t="s">
        <v>3057</v>
      </c>
      <c r="J153" s="1092">
        <v>4</v>
      </c>
      <c r="K153" s="1083">
        <v>44927</v>
      </c>
      <c r="L153" s="1083">
        <v>45291</v>
      </c>
      <c r="M153" s="1084">
        <f t="shared" si="6"/>
        <v>52</v>
      </c>
      <c r="N153" s="1085">
        <v>1</v>
      </c>
      <c r="O153" s="1081" t="s">
        <v>3058</v>
      </c>
      <c r="P153" s="1085">
        <f t="shared" si="5"/>
        <v>1</v>
      </c>
      <c r="Q153" s="1086" t="str" cm="1">
        <f t="array" aca="1" ref="Q153" ca="1">IF(ISNUMBER(P153),IF(P153=100%,"CUMPLIDA",IF(AND(ISNUMBER(L153),ISNUMBER(INDIRECT("FECHA_"&amp;$B153,1))), IF(L153&lt;=INDIRECT("FECHA_"&amp;$B153,1),"INCUMPLIDA","PROCESO"), "VERIFICAR FECHA")),"SIN VALOR AVANCE")</f>
        <v>CUMPLIDA</v>
      </c>
    </row>
    <row r="154" spans="1:17" ht="45.75" customHeight="1" x14ac:dyDescent="0.2">
      <c r="A154" s="1097" t="s">
        <v>18</v>
      </c>
      <c r="B154" s="1091" t="s">
        <v>14</v>
      </c>
      <c r="C154" s="1304"/>
      <c r="D154" s="1304"/>
      <c r="E154" s="1308" t="s">
        <v>3064</v>
      </c>
      <c r="F154" s="1305"/>
      <c r="G154" s="1093" t="s">
        <v>3065</v>
      </c>
      <c r="H154" s="1093" t="s">
        <v>3066</v>
      </c>
      <c r="I154" s="1096" t="s">
        <v>3062</v>
      </c>
      <c r="J154" s="1092">
        <v>1</v>
      </c>
      <c r="K154" s="1083">
        <v>44927</v>
      </c>
      <c r="L154" s="1083">
        <v>45054</v>
      </c>
      <c r="M154" s="1084">
        <f t="shared" si="6"/>
        <v>18.142857142857142</v>
      </c>
      <c r="N154" s="1085">
        <v>1</v>
      </c>
      <c r="O154" s="1081" t="s">
        <v>3031</v>
      </c>
      <c r="P154" s="1085">
        <f t="shared" si="5"/>
        <v>1</v>
      </c>
      <c r="Q154" s="1086" t="str" cm="1">
        <f t="array" aca="1" ref="Q154" ca="1">IF(ISNUMBER(P154),IF(P154=100%,"CUMPLIDA",IF(AND(ISNUMBER(L154),ISNUMBER(INDIRECT("FECHA_"&amp;$B154,1))), IF(L154&lt;=INDIRECT("FECHA_"&amp;$B154,1),"INCUMPLIDA","PROCESO"), "VERIFICAR FECHA")),"SIN VALOR AVANCE")</f>
        <v>CUMPLIDA</v>
      </c>
    </row>
    <row r="155" spans="1:17" ht="210.75" x14ac:dyDescent="0.2">
      <c r="A155" s="1097" t="s">
        <v>18</v>
      </c>
      <c r="B155" s="1091" t="s">
        <v>14</v>
      </c>
      <c r="C155" s="1304"/>
      <c r="D155" s="1304"/>
      <c r="E155" s="1308"/>
      <c r="F155" s="1305"/>
      <c r="G155" s="1093" t="s">
        <v>3067</v>
      </c>
      <c r="H155" s="1093" t="s">
        <v>3066</v>
      </c>
      <c r="I155" s="1096" t="s">
        <v>3068</v>
      </c>
      <c r="J155" s="1092">
        <v>2</v>
      </c>
      <c r="K155" s="1083">
        <v>44927</v>
      </c>
      <c r="L155" s="1083">
        <v>45291</v>
      </c>
      <c r="M155" s="1084">
        <f t="shared" si="6"/>
        <v>52</v>
      </c>
      <c r="N155" s="1085">
        <v>1</v>
      </c>
      <c r="O155" s="1081" t="s">
        <v>3058</v>
      </c>
      <c r="P155" s="1085">
        <f t="shared" si="5"/>
        <v>1</v>
      </c>
      <c r="Q155" s="1086" t="str" cm="1">
        <f t="array" aca="1" ref="Q155" ca="1">IF(ISNUMBER(P155),IF(P155=100%,"CUMPLIDA",IF(AND(ISNUMBER(L155),ISNUMBER(INDIRECT("FECHA_"&amp;$B155,1))), IF(L155&lt;=INDIRECT("FECHA_"&amp;$B155,1),"INCUMPLIDA","PROCESO"), "VERIFICAR FECHA")),"SIN VALOR AVANCE")</f>
        <v>CUMPLIDA</v>
      </c>
    </row>
    <row r="156" spans="1:17" ht="75" customHeight="1" x14ac:dyDescent="0.2">
      <c r="A156" s="1097" t="s">
        <v>18</v>
      </c>
      <c r="B156" s="1091" t="s">
        <v>14</v>
      </c>
      <c r="C156" s="1304"/>
      <c r="D156" s="1304"/>
      <c r="E156" s="1308" t="s">
        <v>3069</v>
      </c>
      <c r="F156" s="1305"/>
      <c r="G156" s="1093" t="s">
        <v>3070</v>
      </c>
      <c r="H156" s="1093" t="s">
        <v>3071</v>
      </c>
      <c r="I156" s="1096" t="s">
        <v>3062</v>
      </c>
      <c r="J156" s="1092">
        <v>1</v>
      </c>
      <c r="K156" s="1083">
        <v>44927</v>
      </c>
      <c r="L156" s="1083">
        <v>45054</v>
      </c>
      <c r="M156" s="1084">
        <f t="shared" si="6"/>
        <v>18.142857142857142</v>
      </c>
      <c r="N156" s="1085">
        <v>1</v>
      </c>
      <c r="O156" s="1081" t="s">
        <v>3031</v>
      </c>
      <c r="P156" s="1085">
        <f t="shared" si="5"/>
        <v>1</v>
      </c>
      <c r="Q156" s="1086" t="str" cm="1">
        <f t="array" aca="1" ref="Q156" ca="1">IF(ISNUMBER(P156),IF(P156=100%,"CUMPLIDA",IF(AND(ISNUMBER(L156),ISNUMBER(INDIRECT("FECHA_"&amp;$B156,1))), IF(L156&lt;=INDIRECT("FECHA_"&amp;$B156,1),"INCUMPLIDA","PROCESO"), "VERIFICAR FECHA")),"SIN VALOR AVANCE")</f>
        <v>CUMPLIDA</v>
      </c>
    </row>
    <row r="157" spans="1:17" ht="210.75" x14ac:dyDescent="0.2">
      <c r="A157" s="1097" t="s">
        <v>18</v>
      </c>
      <c r="B157" s="1091" t="s">
        <v>14</v>
      </c>
      <c r="C157" s="1304"/>
      <c r="D157" s="1304"/>
      <c r="E157" s="1308"/>
      <c r="F157" s="1305"/>
      <c r="G157" s="1093" t="s">
        <v>3055</v>
      </c>
      <c r="H157" s="1093" t="s">
        <v>3063</v>
      </c>
      <c r="I157" s="1096" t="s">
        <v>3057</v>
      </c>
      <c r="J157" s="1092">
        <v>4</v>
      </c>
      <c r="K157" s="1083">
        <v>44927</v>
      </c>
      <c r="L157" s="1083">
        <v>45291</v>
      </c>
      <c r="M157" s="1084">
        <f t="shared" si="6"/>
        <v>52</v>
      </c>
      <c r="N157" s="1085">
        <v>1</v>
      </c>
      <c r="O157" s="1081" t="s">
        <v>3058</v>
      </c>
      <c r="P157" s="1085">
        <f t="shared" si="5"/>
        <v>1</v>
      </c>
      <c r="Q157" s="1086" t="str" cm="1">
        <f t="array" aca="1" ref="Q157" ca="1">IF(ISNUMBER(P157),IF(P157=100%,"CUMPLIDA",IF(AND(ISNUMBER(L157),ISNUMBER(INDIRECT("FECHA_"&amp;$B157,1))), IF(L157&lt;=INDIRECT("FECHA_"&amp;$B157,1),"INCUMPLIDA","PROCESO"), "VERIFICAR FECHA")),"SIN VALOR AVANCE")</f>
        <v>CUMPLIDA</v>
      </c>
    </row>
    <row r="158" spans="1:17" ht="240" x14ac:dyDescent="0.2">
      <c r="A158" s="1097" t="s">
        <v>18</v>
      </c>
      <c r="B158" s="1091" t="s">
        <v>14</v>
      </c>
      <c r="C158" s="1304"/>
      <c r="D158" s="1304"/>
      <c r="E158" s="1093" t="s">
        <v>3072</v>
      </c>
      <c r="F158" s="1305"/>
      <c r="G158" s="1093" t="s">
        <v>3073</v>
      </c>
      <c r="H158" s="1093" t="s">
        <v>3074</v>
      </c>
      <c r="I158" s="1096" t="s">
        <v>3075</v>
      </c>
      <c r="J158" s="1092">
        <v>1</v>
      </c>
      <c r="K158" s="1083">
        <v>44927</v>
      </c>
      <c r="L158" s="1083">
        <v>45046</v>
      </c>
      <c r="M158" s="1084">
        <f t="shared" si="6"/>
        <v>17</v>
      </c>
      <c r="N158" s="1085">
        <v>1</v>
      </c>
      <c r="O158" s="1081" t="s">
        <v>3031</v>
      </c>
      <c r="P158" s="1085">
        <f t="shared" si="5"/>
        <v>1</v>
      </c>
      <c r="Q158" s="1086" t="str" cm="1">
        <f t="array" aca="1" ref="Q158" ca="1">IF(ISNUMBER(P158),IF(P158=100%,"CUMPLIDA",IF(AND(ISNUMBER(L158),ISNUMBER(INDIRECT("FECHA_"&amp;$B158,1))), IF(L158&lt;=INDIRECT("FECHA_"&amp;$B158,1),"INCUMPLIDA","PROCESO"), "VERIFICAR FECHA")),"SIN VALOR AVANCE")</f>
        <v>CUMPLIDA</v>
      </c>
    </row>
    <row r="159" spans="1:17" ht="75" customHeight="1" x14ac:dyDescent="0.2">
      <c r="A159" s="1097" t="s">
        <v>18</v>
      </c>
      <c r="B159" s="1091" t="s">
        <v>14</v>
      </c>
      <c r="C159" s="1304" t="s">
        <v>3076</v>
      </c>
      <c r="D159" s="1304" t="s">
        <v>2855</v>
      </c>
      <c r="E159" s="1305" t="s">
        <v>3077</v>
      </c>
      <c r="F159" s="1305" t="s">
        <v>3078</v>
      </c>
      <c r="G159" s="1093" t="s">
        <v>3079</v>
      </c>
      <c r="H159" s="1093" t="s">
        <v>3080</v>
      </c>
      <c r="I159" s="1096" t="s">
        <v>3081</v>
      </c>
      <c r="J159" s="1092">
        <v>1</v>
      </c>
      <c r="K159" s="1083">
        <v>45040</v>
      </c>
      <c r="L159" s="1083">
        <v>45169</v>
      </c>
      <c r="M159" s="1084">
        <f t="shared" si="6"/>
        <v>18.428571428571427</v>
      </c>
      <c r="N159" s="1085">
        <v>1</v>
      </c>
      <c r="O159" s="1081" t="s">
        <v>3082</v>
      </c>
      <c r="P159" s="1085">
        <f t="shared" si="5"/>
        <v>1</v>
      </c>
      <c r="Q159" s="1086" t="str" cm="1">
        <f t="array" aca="1" ref="Q159" ca="1">IF(ISNUMBER(P159),IF(P159=100%,"CUMPLIDA",IF(AND(ISNUMBER(L159),ISNUMBER(INDIRECT("FECHA_"&amp;$B159,1))), IF(L159&lt;=INDIRECT("FECHA_"&amp;$B159,1),"INCUMPLIDA","PROCESO"), "VERIFICAR FECHA")),"SIN VALOR AVANCE")</f>
        <v>CUMPLIDA</v>
      </c>
    </row>
    <row r="160" spans="1:17" ht="165" x14ac:dyDescent="0.2">
      <c r="A160" s="1097" t="s">
        <v>18</v>
      </c>
      <c r="B160" s="1091" t="s">
        <v>14</v>
      </c>
      <c r="C160" s="1304"/>
      <c r="D160" s="1304"/>
      <c r="E160" s="1305"/>
      <c r="F160" s="1305"/>
      <c r="G160" s="1093" t="s">
        <v>3083</v>
      </c>
      <c r="H160" s="1080" t="s">
        <v>3084</v>
      </c>
      <c r="I160" s="1096" t="s">
        <v>3085</v>
      </c>
      <c r="J160" s="1092">
        <v>1</v>
      </c>
      <c r="K160" s="1083">
        <v>45170</v>
      </c>
      <c r="L160" s="1083">
        <v>45260</v>
      </c>
      <c r="M160" s="1084">
        <f t="shared" si="6"/>
        <v>12.857142857142858</v>
      </c>
      <c r="N160" s="1085">
        <v>1</v>
      </c>
      <c r="O160" s="1081" t="s">
        <v>3082</v>
      </c>
      <c r="P160" s="1085">
        <f t="shared" si="5"/>
        <v>1</v>
      </c>
      <c r="Q160" s="1086" t="str" cm="1">
        <f t="array" aca="1" ref="Q160" ca="1">IF(ISNUMBER(P160),IF(P160=100%,"CUMPLIDA",IF(AND(ISNUMBER(L160),ISNUMBER(INDIRECT("FECHA_"&amp;$B160,1))), IF(L160&lt;=INDIRECT("FECHA_"&amp;$B160,1),"INCUMPLIDA","PROCESO"), "VERIFICAR FECHA")),"SIN VALOR AVANCE")</f>
        <v>CUMPLIDA</v>
      </c>
    </row>
    <row r="161" spans="1:17" ht="135.75" x14ac:dyDescent="0.2">
      <c r="A161" s="1097" t="s">
        <v>18</v>
      </c>
      <c r="B161" s="1091" t="s">
        <v>14</v>
      </c>
      <c r="C161" s="1304"/>
      <c r="D161" s="1304"/>
      <c r="E161" s="1305"/>
      <c r="F161" s="1305"/>
      <c r="G161" s="1093" t="s">
        <v>3086</v>
      </c>
      <c r="H161" s="1093" t="s">
        <v>3087</v>
      </c>
      <c r="I161" s="1096" t="s">
        <v>2454</v>
      </c>
      <c r="J161" s="1092">
        <v>1</v>
      </c>
      <c r="K161" s="1083">
        <v>45170</v>
      </c>
      <c r="L161" s="1083">
        <v>45260</v>
      </c>
      <c r="M161" s="1084">
        <f t="shared" si="6"/>
        <v>12.857142857142858</v>
      </c>
      <c r="N161" s="1085">
        <v>1</v>
      </c>
      <c r="O161" s="1081" t="s">
        <v>3088</v>
      </c>
      <c r="P161" s="1085">
        <f t="shared" si="5"/>
        <v>1</v>
      </c>
      <c r="Q161" s="1086" t="str" cm="1">
        <f t="array" aca="1" ref="Q161" ca="1">IF(ISNUMBER(P161),IF(P161=100%,"CUMPLIDA",IF(AND(ISNUMBER(L161),ISNUMBER(INDIRECT("FECHA_"&amp;$B161,1))), IF(L161&lt;=INDIRECT("FECHA_"&amp;$B161,1),"INCUMPLIDA","PROCESO"), "VERIFICAR FECHA")),"SIN VALOR AVANCE")</f>
        <v>CUMPLIDA</v>
      </c>
    </row>
    <row r="162" spans="1:17" ht="180" x14ac:dyDescent="0.2">
      <c r="A162" s="1097" t="s">
        <v>18</v>
      </c>
      <c r="B162" s="1091" t="s">
        <v>14</v>
      </c>
      <c r="C162" s="1304"/>
      <c r="D162" s="1304"/>
      <c r="E162" s="1305"/>
      <c r="F162" s="1305"/>
      <c r="G162" s="1093" t="s">
        <v>3089</v>
      </c>
      <c r="H162" s="1093" t="s">
        <v>3090</v>
      </c>
      <c r="I162" s="1096" t="s">
        <v>3091</v>
      </c>
      <c r="J162" s="1092">
        <v>1</v>
      </c>
      <c r="K162" s="1083">
        <v>44930</v>
      </c>
      <c r="L162" s="1083">
        <v>45291</v>
      </c>
      <c r="M162" s="1084">
        <f t="shared" si="6"/>
        <v>51.571428571428569</v>
      </c>
      <c r="N162" s="1085">
        <v>1</v>
      </c>
      <c r="O162" s="1081" t="s">
        <v>3092</v>
      </c>
      <c r="P162" s="1085">
        <f t="shared" si="5"/>
        <v>1</v>
      </c>
      <c r="Q162" s="1086" t="str" cm="1">
        <f t="array" aca="1" ref="Q162" ca="1">IF(ISNUMBER(P162),IF(P162=100%,"CUMPLIDA",IF(AND(ISNUMBER(L162),ISNUMBER(INDIRECT("FECHA_"&amp;$B162,1))), IF(L162&lt;=INDIRECT("FECHA_"&amp;$B162,1),"INCUMPLIDA","PROCESO"), "VERIFICAR FECHA")),"SIN VALOR AVANCE")</f>
        <v>CUMPLIDA</v>
      </c>
    </row>
    <row r="163" spans="1:17" ht="75" customHeight="1" x14ac:dyDescent="0.2">
      <c r="A163" s="1097" t="s">
        <v>18</v>
      </c>
      <c r="B163" s="1091" t="s">
        <v>14</v>
      </c>
      <c r="C163" s="1304"/>
      <c r="D163" s="1304"/>
      <c r="E163" s="1308" t="s">
        <v>3093</v>
      </c>
      <c r="F163" s="1305"/>
      <c r="G163" s="1093" t="s">
        <v>3079</v>
      </c>
      <c r="H163" s="1093" t="s">
        <v>3080</v>
      </c>
      <c r="I163" s="1081" t="s">
        <v>3081</v>
      </c>
      <c r="J163" s="1092">
        <v>1</v>
      </c>
      <c r="K163" s="1083">
        <v>45040</v>
      </c>
      <c r="L163" s="1083">
        <v>45169</v>
      </c>
      <c r="M163" s="1084">
        <f t="shared" si="6"/>
        <v>18.428571428571427</v>
      </c>
      <c r="N163" s="1085">
        <v>1</v>
      </c>
      <c r="O163" s="1081" t="s">
        <v>3082</v>
      </c>
      <c r="P163" s="1085">
        <f t="shared" si="5"/>
        <v>1</v>
      </c>
      <c r="Q163" s="1086" t="str" cm="1">
        <f t="array" aca="1" ref="Q163" ca="1">IF(ISNUMBER(P163),IF(P163=100%,"CUMPLIDA",IF(AND(ISNUMBER(L163),ISNUMBER(INDIRECT("FECHA_"&amp;$B163,1))), IF(L163&lt;=INDIRECT("FECHA_"&amp;$B163,1),"INCUMPLIDA","PROCESO"), "VERIFICAR FECHA")),"SIN VALOR AVANCE")</f>
        <v>CUMPLIDA</v>
      </c>
    </row>
    <row r="164" spans="1:17" ht="165" x14ac:dyDescent="0.2">
      <c r="A164" s="1097" t="s">
        <v>18</v>
      </c>
      <c r="B164" s="1091" t="s">
        <v>14</v>
      </c>
      <c r="C164" s="1304"/>
      <c r="D164" s="1304"/>
      <c r="E164" s="1308"/>
      <c r="F164" s="1305"/>
      <c r="G164" s="1093" t="s">
        <v>3083</v>
      </c>
      <c r="H164" s="1093" t="s">
        <v>3084</v>
      </c>
      <c r="I164" s="1081" t="s">
        <v>3085</v>
      </c>
      <c r="J164" s="1092">
        <v>1</v>
      </c>
      <c r="K164" s="1083">
        <v>45170</v>
      </c>
      <c r="L164" s="1083">
        <v>45260</v>
      </c>
      <c r="M164" s="1084">
        <f t="shared" si="6"/>
        <v>12.857142857142858</v>
      </c>
      <c r="N164" s="1085">
        <v>1</v>
      </c>
      <c r="O164" s="1081" t="s">
        <v>3082</v>
      </c>
      <c r="P164" s="1085">
        <f t="shared" si="5"/>
        <v>1</v>
      </c>
      <c r="Q164" s="1086" t="str" cm="1">
        <f t="array" aca="1" ref="Q164" ca="1">IF(ISNUMBER(P164),IF(P164=100%,"CUMPLIDA",IF(AND(ISNUMBER(L164),ISNUMBER(INDIRECT("FECHA_"&amp;$B164,1))), IF(L164&lt;=INDIRECT("FECHA_"&amp;$B164,1),"INCUMPLIDA","PROCESO"), "VERIFICAR FECHA")),"SIN VALOR AVANCE")</f>
        <v>CUMPLIDA</v>
      </c>
    </row>
    <row r="165" spans="1:17" ht="135.75" x14ac:dyDescent="0.2">
      <c r="A165" s="1097" t="s">
        <v>18</v>
      </c>
      <c r="B165" s="1091" t="s">
        <v>14</v>
      </c>
      <c r="C165" s="1304"/>
      <c r="D165" s="1304"/>
      <c r="E165" s="1308"/>
      <c r="F165" s="1305"/>
      <c r="G165" s="1093" t="s">
        <v>3086</v>
      </c>
      <c r="H165" s="1093" t="s">
        <v>3087</v>
      </c>
      <c r="I165" s="1081" t="s">
        <v>2454</v>
      </c>
      <c r="J165" s="1092">
        <v>1</v>
      </c>
      <c r="K165" s="1083">
        <v>45170</v>
      </c>
      <c r="L165" s="1083">
        <v>45260</v>
      </c>
      <c r="M165" s="1084">
        <f t="shared" si="6"/>
        <v>12.857142857142858</v>
      </c>
      <c r="N165" s="1085">
        <v>1</v>
      </c>
      <c r="O165" s="1081" t="s">
        <v>3088</v>
      </c>
      <c r="P165" s="1085">
        <f t="shared" si="5"/>
        <v>1</v>
      </c>
      <c r="Q165" s="1086" t="str" cm="1">
        <f t="array" aca="1" ref="Q165" ca="1">IF(ISNUMBER(P165),IF(P165=100%,"CUMPLIDA",IF(AND(ISNUMBER(L165),ISNUMBER(INDIRECT("FECHA_"&amp;$B165,1))), IF(L165&lt;=INDIRECT("FECHA_"&amp;$B165,1),"INCUMPLIDA","PROCESO"), "VERIFICAR FECHA")),"SIN VALOR AVANCE")</f>
        <v>CUMPLIDA</v>
      </c>
    </row>
    <row r="166" spans="1:17" ht="90.75" customHeight="1" x14ac:dyDescent="0.2">
      <c r="A166" s="1097" t="s">
        <v>18</v>
      </c>
      <c r="B166" s="1091" t="s">
        <v>14</v>
      </c>
      <c r="C166" s="1304" t="s">
        <v>3094</v>
      </c>
      <c r="D166" s="1304" t="s">
        <v>2855</v>
      </c>
      <c r="E166" s="1308" t="s">
        <v>3095</v>
      </c>
      <c r="F166" s="1305" t="s">
        <v>3096</v>
      </c>
      <c r="G166" s="1305" t="s">
        <v>3097</v>
      </c>
      <c r="H166" s="1093" t="s">
        <v>3098</v>
      </c>
      <c r="I166" s="1096" t="s">
        <v>3099</v>
      </c>
      <c r="J166" s="1092">
        <v>1</v>
      </c>
      <c r="K166" s="1083">
        <v>45139</v>
      </c>
      <c r="L166" s="1083">
        <v>45350</v>
      </c>
      <c r="M166" s="1084">
        <f t="shared" si="6"/>
        <v>30.142857142857142</v>
      </c>
      <c r="N166" s="1085">
        <v>1</v>
      </c>
      <c r="O166" s="1081" t="s">
        <v>3100</v>
      </c>
      <c r="P166" s="1085">
        <f t="shared" si="5"/>
        <v>1</v>
      </c>
      <c r="Q166" s="1086" t="str" cm="1">
        <f t="array" aca="1" ref="Q166" ca="1">IF(ISNUMBER(P166),IF(P166=100%,"CUMPLIDA",IF(AND(ISNUMBER(L166),ISNUMBER(INDIRECT("FECHA_"&amp;$B166,1))), IF(L166&lt;=INDIRECT("FECHA_"&amp;$B166,1),"INCUMPLIDA","PROCESO"), "VERIFICAR FECHA")),"SIN VALOR AVANCE")</f>
        <v>CUMPLIDA</v>
      </c>
    </row>
    <row r="167" spans="1:17" ht="120.75" x14ac:dyDescent="0.2">
      <c r="A167" s="1097" t="s">
        <v>18</v>
      </c>
      <c r="B167" s="1091" t="s">
        <v>14</v>
      </c>
      <c r="C167" s="1304"/>
      <c r="D167" s="1304"/>
      <c r="E167" s="1308"/>
      <c r="F167" s="1305"/>
      <c r="G167" s="1305"/>
      <c r="H167" s="1093" t="s">
        <v>3101</v>
      </c>
      <c r="I167" s="1096" t="s">
        <v>3099</v>
      </c>
      <c r="J167" s="1092">
        <v>1</v>
      </c>
      <c r="K167" s="1083">
        <v>45139</v>
      </c>
      <c r="L167" s="1083">
        <v>45350</v>
      </c>
      <c r="M167" s="1084">
        <f t="shared" si="6"/>
        <v>30.142857142857142</v>
      </c>
      <c r="N167" s="1085">
        <v>1</v>
      </c>
      <c r="O167" s="1081" t="s">
        <v>3100</v>
      </c>
      <c r="P167" s="1085">
        <f t="shared" si="5"/>
        <v>1</v>
      </c>
      <c r="Q167" s="1086" t="str" cm="1">
        <f t="array" aca="1" ref="Q167" ca="1">IF(ISNUMBER(P167),IF(P167=100%,"CUMPLIDA",IF(AND(ISNUMBER(L167),ISNUMBER(INDIRECT("FECHA_"&amp;$B167,1))), IF(L167&lt;=INDIRECT("FECHA_"&amp;$B167,1),"INCUMPLIDA","PROCESO"), "VERIFICAR FECHA")),"SIN VALOR AVANCE")</f>
        <v>CUMPLIDA</v>
      </c>
    </row>
    <row r="168" spans="1:17" ht="120.75" x14ac:dyDescent="0.2">
      <c r="A168" s="1097" t="s">
        <v>18</v>
      </c>
      <c r="B168" s="1091" t="s">
        <v>14</v>
      </c>
      <c r="C168" s="1304"/>
      <c r="D168" s="1304"/>
      <c r="E168" s="1308"/>
      <c r="F168" s="1305"/>
      <c r="G168" s="1093" t="s">
        <v>3102</v>
      </c>
      <c r="H168" s="1093" t="s">
        <v>3103</v>
      </c>
      <c r="I168" s="1096" t="s">
        <v>3104</v>
      </c>
      <c r="J168" s="1092">
        <v>1</v>
      </c>
      <c r="K168" s="1083">
        <v>45139</v>
      </c>
      <c r="L168" s="1083">
        <v>45350</v>
      </c>
      <c r="M168" s="1084">
        <f t="shared" si="6"/>
        <v>30.142857142857142</v>
      </c>
      <c r="N168" s="1085">
        <v>1</v>
      </c>
      <c r="O168" s="1081" t="s">
        <v>3100</v>
      </c>
      <c r="P168" s="1085">
        <f t="shared" si="5"/>
        <v>1</v>
      </c>
      <c r="Q168" s="1086" t="str" cm="1">
        <f t="array" aca="1" ref="Q168" ca="1">IF(ISNUMBER(P168),IF(P168=100%,"CUMPLIDA",IF(AND(ISNUMBER(L168),ISNUMBER(INDIRECT("FECHA_"&amp;$B168,1))), IF(L168&lt;=INDIRECT("FECHA_"&amp;$B168,1),"INCUMPLIDA","PROCESO"), "VERIFICAR FECHA")),"SIN VALOR AVANCE")</f>
        <v>CUMPLIDA</v>
      </c>
    </row>
    <row r="169" spans="1:17" ht="409.5" x14ac:dyDescent="0.2">
      <c r="A169" s="1097" t="s">
        <v>18</v>
      </c>
      <c r="B169" s="1091" t="s">
        <v>14</v>
      </c>
      <c r="C169" s="1304"/>
      <c r="D169" s="1304"/>
      <c r="E169" s="1093" t="s">
        <v>3105</v>
      </c>
      <c r="F169" s="1305"/>
      <c r="G169" s="1093" t="s">
        <v>3106</v>
      </c>
      <c r="H169" s="1080" t="s">
        <v>3107</v>
      </c>
      <c r="I169" s="1081" t="s">
        <v>3099</v>
      </c>
      <c r="J169" s="1092">
        <v>1</v>
      </c>
      <c r="K169" s="1083">
        <v>45139</v>
      </c>
      <c r="L169" s="1083">
        <v>45350</v>
      </c>
      <c r="M169" s="1084">
        <f t="shared" si="6"/>
        <v>30.142857142857142</v>
      </c>
      <c r="N169" s="1085">
        <v>1</v>
      </c>
      <c r="O169" s="1081" t="s">
        <v>3100</v>
      </c>
      <c r="P169" s="1085">
        <f t="shared" si="5"/>
        <v>1</v>
      </c>
      <c r="Q169" s="1086" t="str" cm="1">
        <f t="array" aca="1" ref="Q169" ca="1">IF(ISNUMBER(P169),IF(P169=100%,"CUMPLIDA",IF(AND(ISNUMBER(L169),ISNUMBER(INDIRECT("FECHA_"&amp;$B169,1))), IF(L169&lt;=INDIRECT("FECHA_"&amp;$B169,1),"INCUMPLIDA","PROCESO"), "VERIFICAR FECHA")),"SIN VALOR AVANCE")</f>
        <v>CUMPLIDA</v>
      </c>
    </row>
    <row r="170" spans="1:17" ht="120" customHeight="1" x14ac:dyDescent="0.2">
      <c r="A170" s="1097" t="s">
        <v>18</v>
      </c>
      <c r="B170" s="1091" t="s">
        <v>14</v>
      </c>
      <c r="C170" s="1304"/>
      <c r="D170" s="1304"/>
      <c r="E170" s="1308" t="s">
        <v>3108</v>
      </c>
      <c r="F170" s="1305"/>
      <c r="G170" s="1305" t="s">
        <v>3109</v>
      </c>
      <c r="H170" s="1093" t="s">
        <v>3098</v>
      </c>
      <c r="I170" s="1081" t="s">
        <v>3099</v>
      </c>
      <c r="J170" s="1092">
        <v>1</v>
      </c>
      <c r="K170" s="1083">
        <v>45139</v>
      </c>
      <c r="L170" s="1083">
        <v>45350</v>
      </c>
      <c r="M170" s="1084">
        <f t="shared" si="6"/>
        <v>30.142857142857142</v>
      </c>
      <c r="N170" s="1085">
        <v>1</v>
      </c>
      <c r="O170" s="1081" t="s">
        <v>3100</v>
      </c>
      <c r="P170" s="1085">
        <f t="shared" si="5"/>
        <v>1</v>
      </c>
      <c r="Q170" s="1086" t="str" cm="1">
        <f t="array" aca="1" ref="Q170" ca="1">IF(ISNUMBER(P170),IF(P170=100%,"CUMPLIDA",IF(AND(ISNUMBER(L170),ISNUMBER(INDIRECT("FECHA_"&amp;$B170,1))), IF(L170&lt;=INDIRECT("FECHA_"&amp;$B170,1),"INCUMPLIDA","PROCESO"), "VERIFICAR FECHA")),"SIN VALOR AVANCE")</f>
        <v>CUMPLIDA</v>
      </c>
    </row>
    <row r="171" spans="1:17" ht="120.75" x14ac:dyDescent="0.2">
      <c r="A171" s="1097" t="s">
        <v>18</v>
      </c>
      <c r="B171" s="1091" t="s">
        <v>14</v>
      </c>
      <c r="C171" s="1304"/>
      <c r="D171" s="1304"/>
      <c r="E171" s="1308"/>
      <c r="F171" s="1305"/>
      <c r="G171" s="1305"/>
      <c r="H171" s="1093" t="s">
        <v>3101</v>
      </c>
      <c r="I171" s="1081" t="s">
        <v>3099</v>
      </c>
      <c r="J171" s="1092">
        <v>1</v>
      </c>
      <c r="K171" s="1083">
        <v>45139</v>
      </c>
      <c r="L171" s="1083">
        <v>45350</v>
      </c>
      <c r="M171" s="1084">
        <f t="shared" si="6"/>
        <v>30.142857142857142</v>
      </c>
      <c r="N171" s="1085">
        <v>1</v>
      </c>
      <c r="O171" s="1081" t="s">
        <v>3100</v>
      </c>
      <c r="P171" s="1085">
        <f t="shared" si="5"/>
        <v>1</v>
      </c>
      <c r="Q171" s="1086" t="str" cm="1">
        <f t="array" aca="1" ref="Q171" ca="1">IF(ISNUMBER(P171),IF(P171=100%,"CUMPLIDA",IF(AND(ISNUMBER(L171),ISNUMBER(INDIRECT("FECHA_"&amp;$B171,1))), IF(L171&lt;=INDIRECT("FECHA_"&amp;$B171,1),"INCUMPLIDA","PROCESO"), "VERIFICAR FECHA")),"SIN VALOR AVANCE")</f>
        <v>CUMPLIDA</v>
      </c>
    </row>
    <row r="172" spans="1:17" ht="120.75" x14ac:dyDescent="0.2">
      <c r="A172" s="1097" t="s">
        <v>18</v>
      </c>
      <c r="B172" s="1091" t="s">
        <v>14</v>
      </c>
      <c r="C172" s="1304"/>
      <c r="D172" s="1304"/>
      <c r="E172" s="1308"/>
      <c r="F172" s="1305"/>
      <c r="G172" s="1093" t="s">
        <v>3102</v>
      </c>
      <c r="H172" s="1093" t="s">
        <v>3103</v>
      </c>
      <c r="I172" s="1081" t="s">
        <v>3110</v>
      </c>
      <c r="J172" s="1092">
        <v>1</v>
      </c>
      <c r="K172" s="1083">
        <v>45139</v>
      </c>
      <c r="L172" s="1083">
        <v>45350</v>
      </c>
      <c r="M172" s="1084">
        <f t="shared" si="6"/>
        <v>30.142857142857142</v>
      </c>
      <c r="N172" s="1085">
        <v>1</v>
      </c>
      <c r="O172" s="1081" t="s">
        <v>3100</v>
      </c>
      <c r="P172" s="1085">
        <f t="shared" si="5"/>
        <v>1</v>
      </c>
      <c r="Q172" s="1086" t="str" cm="1">
        <f t="array" aca="1" ref="Q172" ca="1">IF(ISNUMBER(P172),IF(P172=100%,"CUMPLIDA",IF(AND(ISNUMBER(L172),ISNUMBER(INDIRECT("FECHA_"&amp;$B172,1))), IF(L172&lt;=INDIRECT("FECHA_"&amp;$B172,1),"INCUMPLIDA","PROCESO"), "VERIFICAR FECHA")),"SIN VALOR AVANCE")</f>
        <v>CUMPLIDA</v>
      </c>
    </row>
    <row r="173" spans="1:17" ht="360" x14ac:dyDescent="0.2">
      <c r="A173" s="1097" t="s">
        <v>18</v>
      </c>
      <c r="B173" s="1091" t="s">
        <v>14</v>
      </c>
      <c r="C173" s="1304"/>
      <c r="D173" s="1304"/>
      <c r="E173" s="1093" t="s">
        <v>3111</v>
      </c>
      <c r="F173" s="1305"/>
      <c r="G173" s="1093" t="s">
        <v>3112</v>
      </c>
      <c r="H173" s="1093" t="s">
        <v>3113</v>
      </c>
      <c r="I173" s="1081" t="s">
        <v>3114</v>
      </c>
      <c r="J173" s="1092">
        <v>1</v>
      </c>
      <c r="K173" s="1083">
        <v>45139</v>
      </c>
      <c r="L173" s="1083">
        <v>45291</v>
      </c>
      <c r="M173" s="1084">
        <f t="shared" si="6"/>
        <v>21.714285714285715</v>
      </c>
      <c r="N173" s="1085">
        <v>1</v>
      </c>
      <c r="O173" s="1081" t="s">
        <v>3115</v>
      </c>
      <c r="P173" s="1085">
        <f t="shared" si="5"/>
        <v>1</v>
      </c>
      <c r="Q173" s="1086" t="str" cm="1">
        <f t="array" aca="1" ref="Q173" ca="1">IF(ISNUMBER(P173),IF(P173=100%,"CUMPLIDA",IF(AND(ISNUMBER(L173),ISNUMBER(INDIRECT("FECHA_"&amp;$B173,1))), IF(L173&lt;=INDIRECT("FECHA_"&amp;$B173,1),"INCUMPLIDA","PROCESO"), "VERIFICAR FECHA")),"SIN VALOR AVANCE")</f>
        <v>CUMPLIDA</v>
      </c>
    </row>
    <row r="174" spans="1:17" ht="135" x14ac:dyDescent="0.2">
      <c r="A174" s="1097" t="s">
        <v>18</v>
      </c>
      <c r="B174" s="1091" t="s">
        <v>14</v>
      </c>
      <c r="C174" s="1304"/>
      <c r="D174" s="1304"/>
      <c r="E174" s="1093" t="s">
        <v>3116</v>
      </c>
      <c r="F174" s="1305"/>
      <c r="G174" s="1093" t="s">
        <v>3117</v>
      </c>
      <c r="H174" s="1080" t="s">
        <v>3118</v>
      </c>
      <c r="I174" s="1081" t="s">
        <v>3119</v>
      </c>
      <c r="J174" s="1092">
        <v>1</v>
      </c>
      <c r="K174" s="1083">
        <v>45139</v>
      </c>
      <c r="L174" s="1083">
        <v>45350</v>
      </c>
      <c r="M174" s="1084">
        <f t="shared" si="6"/>
        <v>30.142857142857142</v>
      </c>
      <c r="N174" s="1085">
        <v>1</v>
      </c>
      <c r="O174" s="1081" t="s">
        <v>3100</v>
      </c>
      <c r="P174" s="1085">
        <f t="shared" si="5"/>
        <v>1</v>
      </c>
      <c r="Q174" s="1086" t="str" cm="1">
        <f t="array" aca="1" ref="Q174" ca="1">IF(ISNUMBER(P174),IF(P174=100%,"CUMPLIDA",IF(AND(ISNUMBER(L174),ISNUMBER(INDIRECT("FECHA_"&amp;$B174,1))), IF(L174&lt;=INDIRECT("FECHA_"&amp;$B174,1),"INCUMPLIDA","PROCESO"), "VERIFICAR FECHA")),"SIN VALOR AVANCE")</f>
        <v>CUMPLIDA</v>
      </c>
    </row>
    <row r="175" spans="1:17" ht="390" x14ac:dyDescent="0.2">
      <c r="A175" s="1097" t="s">
        <v>18</v>
      </c>
      <c r="B175" s="1091" t="s">
        <v>14</v>
      </c>
      <c r="C175" s="1304" t="s">
        <v>3120</v>
      </c>
      <c r="D175" s="1304" t="s">
        <v>2855</v>
      </c>
      <c r="E175" s="1305" t="s">
        <v>3121</v>
      </c>
      <c r="F175" s="1305" t="s">
        <v>3122</v>
      </c>
      <c r="G175" s="1080" t="s">
        <v>3123</v>
      </c>
      <c r="H175" s="1080" t="s">
        <v>3124</v>
      </c>
      <c r="I175" s="1081" t="s">
        <v>3125</v>
      </c>
      <c r="J175" s="1092">
        <v>1</v>
      </c>
      <c r="K175" s="1083">
        <v>44805</v>
      </c>
      <c r="L175" s="1083">
        <v>44834</v>
      </c>
      <c r="M175" s="1084">
        <f t="shared" si="6"/>
        <v>4.1428571428571432</v>
      </c>
      <c r="N175" s="1085">
        <v>1</v>
      </c>
      <c r="O175" s="1081" t="s">
        <v>3126</v>
      </c>
      <c r="P175" s="1085">
        <f t="shared" si="5"/>
        <v>1</v>
      </c>
      <c r="Q175" s="1086" t="str" cm="1">
        <f t="array" aca="1" ref="Q175" ca="1">IF(ISNUMBER(P175),IF(P175=100%,"CUMPLIDA",IF(AND(ISNUMBER(L175),ISNUMBER(INDIRECT("FECHA_"&amp;$B175,1))), IF(L175&lt;=INDIRECT("FECHA_"&amp;$B175,1),"INCUMPLIDA","PROCESO"), "VERIFICAR FECHA")),"SIN VALOR AVANCE")</f>
        <v>CUMPLIDA</v>
      </c>
    </row>
    <row r="176" spans="1:17" ht="180.75" x14ac:dyDescent="0.2">
      <c r="A176" s="1097" t="s">
        <v>18</v>
      </c>
      <c r="B176" s="1091" t="s">
        <v>14</v>
      </c>
      <c r="C176" s="1304"/>
      <c r="D176" s="1304"/>
      <c r="E176" s="1305"/>
      <c r="F176" s="1305"/>
      <c r="G176" s="1080" t="s">
        <v>3127</v>
      </c>
      <c r="H176" s="1080" t="s">
        <v>3128</v>
      </c>
      <c r="I176" s="1081" t="s">
        <v>3129</v>
      </c>
      <c r="J176" s="1092">
        <v>6</v>
      </c>
      <c r="K176" s="1083">
        <v>44835</v>
      </c>
      <c r="L176" s="1083">
        <v>45016</v>
      </c>
      <c r="M176" s="1084">
        <f t="shared" si="6"/>
        <v>25.857142857142858</v>
      </c>
      <c r="N176" s="1085">
        <v>1</v>
      </c>
      <c r="O176" s="1081" t="s">
        <v>3130</v>
      </c>
      <c r="P176" s="1085">
        <f t="shared" si="5"/>
        <v>1</v>
      </c>
      <c r="Q176" s="1086" t="str" cm="1">
        <f t="array" aca="1" ref="Q176" ca="1">IF(ISNUMBER(P176),IF(P176=100%,"CUMPLIDA",IF(AND(ISNUMBER(L176),ISNUMBER(INDIRECT("FECHA_"&amp;$B176,1))), IF(L176&lt;=INDIRECT("FECHA_"&amp;$B176,1),"INCUMPLIDA","PROCESO"), "VERIFICAR FECHA")),"SIN VALOR AVANCE")</f>
        <v>CUMPLIDA</v>
      </c>
    </row>
    <row r="177" spans="1:17" ht="180" x14ac:dyDescent="0.2">
      <c r="A177" s="1097" t="s">
        <v>18</v>
      </c>
      <c r="B177" s="1091" t="s">
        <v>14</v>
      </c>
      <c r="C177" s="1304"/>
      <c r="D177" s="1304"/>
      <c r="E177" s="1305"/>
      <c r="F177" s="1305"/>
      <c r="G177" s="1080" t="s">
        <v>3131</v>
      </c>
      <c r="H177" s="1080" t="s">
        <v>3132</v>
      </c>
      <c r="I177" s="1081" t="s">
        <v>3133</v>
      </c>
      <c r="J177" s="1085">
        <v>1</v>
      </c>
      <c r="K177" s="1083">
        <v>44805</v>
      </c>
      <c r="L177" s="1083">
        <v>45291</v>
      </c>
      <c r="M177" s="1084">
        <f t="shared" si="6"/>
        <v>69.428571428571431</v>
      </c>
      <c r="N177" s="1085">
        <v>1</v>
      </c>
      <c r="O177" s="1081" t="s">
        <v>3134</v>
      </c>
      <c r="P177" s="1085">
        <f t="shared" si="5"/>
        <v>1</v>
      </c>
      <c r="Q177" s="1086" t="str" cm="1">
        <f t="array" aca="1" ref="Q177" ca="1">IF(ISNUMBER(P177),IF(P177=100%,"CUMPLIDA",IF(AND(ISNUMBER(L177),ISNUMBER(INDIRECT("FECHA_"&amp;$B177,1))), IF(L177&lt;=INDIRECT("FECHA_"&amp;$B177,1),"INCUMPLIDA","PROCESO"), "VERIFICAR FECHA")),"SIN VALOR AVANCE")</f>
        <v>CUMPLIDA</v>
      </c>
    </row>
    <row r="178" spans="1:17" ht="120" customHeight="1" x14ac:dyDescent="0.2">
      <c r="A178" s="1097" t="s">
        <v>18</v>
      </c>
      <c r="B178" s="1091" t="s">
        <v>14</v>
      </c>
      <c r="C178" s="1304"/>
      <c r="D178" s="1304"/>
      <c r="E178" s="1305" t="s">
        <v>3135</v>
      </c>
      <c r="F178" s="1305"/>
      <c r="G178" s="1080" t="s">
        <v>3131</v>
      </c>
      <c r="H178" s="1080" t="s">
        <v>3132</v>
      </c>
      <c r="I178" s="1081" t="s">
        <v>3136</v>
      </c>
      <c r="J178" s="1085">
        <v>1</v>
      </c>
      <c r="K178" s="1083">
        <v>45108</v>
      </c>
      <c r="L178" s="1083">
        <v>45473</v>
      </c>
      <c r="M178" s="1084">
        <f t="shared" si="6"/>
        <v>52.142857142857146</v>
      </c>
      <c r="N178" s="1085">
        <v>1</v>
      </c>
      <c r="O178" s="1081" t="s">
        <v>3134</v>
      </c>
      <c r="P178" s="1085">
        <f t="shared" si="5"/>
        <v>1</v>
      </c>
      <c r="Q178" s="1086" t="str" cm="1">
        <f t="array" aca="1" ref="Q178" ca="1">IF(ISNUMBER(P178),IF(P178=100%,"CUMPLIDA",IF(AND(ISNUMBER(L178),ISNUMBER(INDIRECT("FECHA_"&amp;$B178,1))), IF(L178&lt;=INDIRECT("FECHA_"&amp;$B178,1),"INCUMPLIDA","PROCESO"), "VERIFICAR FECHA")),"SIN VALOR AVANCE")</f>
        <v>CUMPLIDA</v>
      </c>
    </row>
    <row r="179" spans="1:17" ht="240" x14ac:dyDescent="0.2">
      <c r="A179" s="1097" t="s">
        <v>18</v>
      </c>
      <c r="B179" s="1091" t="s">
        <v>14</v>
      </c>
      <c r="C179" s="1304"/>
      <c r="D179" s="1304"/>
      <c r="E179" s="1305"/>
      <c r="F179" s="1305"/>
      <c r="G179" s="1080" t="s">
        <v>3024</v>
      </c>
      <c r="H179" s="1080" t="s">
        <v>3137</v>
      </c>
      <c r="I179" s="1081" t="s">
        <v>3026</v>
      </c>
      <c r="J179" s="1092">
        <v>4</v>
      </c>
      <c r="K179" s="1083">
        <v>44805</v>
      </c>
      <c r="L179" s="1083">
        <v>45168</v>
      </c>
      <c r="M179" s="1084">
        <f t="shared" si="6"/>
        <v>51.857142857142854</v>
      </c>
      <c r="N179" s="1085">
        <v>1</v>
      </c>
      <c r="O179" s="1081" t="s">
        <v>3134</v>
      </c>
      <c r="P179" s="1085">
        <f t="shared" si="5"/>
        <v>1</v>
      </c>
      <c r="Q179" s="1086" t="str" cm="1">
        <f t="array" aca="1" ref="Q179" ca="1">IF(ISNUMBER(P179),IF(P179=100%,"CUMPLIDA",IF(AND(ISNUMBER(L179),ISNUMBER(INDIRECT("FECHA_"&amp;$B179,1))), IF(L179&lt;=INDIRECT("FECHA_"&amp;$B179,1),"INCUMPLIDA","PROCESO"), "VERIFICAR FECHA")),"SIN VALOR AVANCE")</f>
        <v>CUMPLIDA</v>
      </c>
    </row>
    <row r="180" spans="1:17" ht="105.75" x14ac:dyDescent="0.2">
      <c r="A180" s="1097" t="s">
        <v>18</v>
      </c>
      <c r="B180" s="1091" t="s">
        <v>14</v>
      </c>
      <c r="C180" s="1304"/>
      <c r="D180" s="1304"/>
      <c r="E180" s="1305"/>
      <c r="F180" s="1305"/>
      <c r="G180" s="1080" t="s">
        <v>3041</v>
      </c>
      <c r="H180" s="1080" t="s">
        <v>3042</v>
      </c>
      <c r="I180" s="1081" t="s">
        <v>3043</v>
      </c>
      <c r="J180" s="1085">
        <v>1</v>
      </c>
      <c r="K180" s="1083">
        <v>44835</v>
      </c>
      <c r="L180" s="1083">
        <v>44956</v>
      </c>
      <c r="M180" s="1084">
        <f t="shared" si="6"/>
        <v>17.285714285714285</v>
      </c>
      <c r="N180" s="1085">
        <v>1</v>
      </c>
      <c r="O180" s="1081" t="s">
        <v>3134</v>
      </c>
      <c r="P180" s="1085">
        <f t="shared" si="5"/>
        <v>1</v>
      </c>
      <c r="Q180" s="1086" t="str" cm="1">
        <f t="array" aca="1" ref="Q180" ca="1">IF(ISNUMBER(P180),IF(P180=100%,"CUMPLIDA",IF(AND(ISNUMBER(L180),ISNUMBER(INDIRECT("FECHA_"&amp;$B180,1))), IF(L180&lt;=INDIRECT("FECHA_"&amp;$B180,1),"INCUMPLIDA","PROCESO"), "VERIFICAR FECHA")),"SIN VALOR AVANCE")</f>
        <v>CUMPLIDA</v>
      </c>
    </row>
    <row r="181" spans="1:17" ht="105.75" x14ac:dyDescent="0.2">
      <c r="A181" s="1097" t="s">
        <v>18</v>
      </c>
      <c r="B181" s="1091" t="s">
        <v>14</v>
      </c>
      <c r="C181" s="1304"/>
      <c r="D181" s="1304"/>
      <c r="E181" s="1305" t="s">
        <v>3138</v>
      </c>
      <c r="F181" s="1305"/>
      <c r="G181" s="1080" t="s">
        <v>3044</v>
      </c>
      <c r="H181" s="1080" t="s">
        <v>3139</v>
      </c>
      <c r="I181" s="1081" t="s">
        <v>3046</v>
      </c>
      <c r="J181" s="1092">
        <v>4</v>
      </c>
      <c r="K181" s="1083">
        <v>44835</v>
      </c>
      <c r="L181" s="1083">
        <v>44956</v>
      </c>
      <c r="M181" s="1084">
        <f t="shared" si="6"/>
        <v>17.285714285714285</v>
      </c>
      <c r="N181" s="1085">
        <v>1</v>
      </c>
      <c r="O181" s="1081" t="s">
        <v>3134</v>
      </c>
      <c r="P181" s="1085">
        <f t="shared" si="5"/>
        <v>1</v>
      </c>
      <c r="Q181" s="1086" t="str" cm="1">
        <f t="array" aca="1" ref="Q181" ca="1">IF(ISNUMBER(P181),IF(P181=100%,"CUMPLIDA",IF(AND(ISNUMBER(L181),ISNUMBER(INDIRECT("FECHA_"&amp;$B181,1))), IF(L181&lt;=INDIRECT("FECHA_"&amp;$B181,1),"INCUMPLIDA","PROCESO"), "VERIFICAR FECHA")),"SIN VALOR AVANCE")</f>
        <v>CUMPLIDA</v>
      </c>
    </row>
    <row r="182" spans="1:17" ht="135.75" x14ac:dyDescent="0.2">
      <c r="A182" s="1097" t="s">
        <v>18</v>
      </c>
      <c r="B182" s="1091" t="s">
        <v>14</v>
      </c>
      <c r="C182" s="1304"/>
      <c r="D182" s="1304"/>
      <c r="E182" s="1305"/>
      <c r="F182" s="1305"/>
      <c r="G182" s="1080" t="s">
        <v>3140</v>
      </c>
      <c r="H182" s="1080" t="s">
        <v>3141</v>
      </c>
      <c r="I182" s="1081" t="s">
        <v>3142</v>
      </c>
      <c r="J182" s="1092">
        <v>1</v>
      </c>
      <c r="K182" s="1083">
        <v>44805</v>
      </c>
      <c r="L182" s="1083">
        <v>44865</v>
      </c>
      <c r="M182" s="1084">
        <f t="shared" si="6"/>
        <v>8.5714285714285712</v>
      </c>
      <c r="N182" s="1085">
        <v>1</v>
      </c>
      <c r="O182" s="1081" t="s">
        <v>3143</v>
      </c>
      <c r="P182" s="1085">
        <f t="shared" si="5"/>
        <v>1</v>
      </c>
      <c r="Q182" s="1086" t="str" cm="1">
        <f t="array" aca="1" ref="Q182" ca="1">IF(ISNUMBER(P182),IF(P182=100%,"CUMPLIDA",IF(AND(ISNUMBER(L182),ISNUMBER(INDIRECT("FECHA_"&amp;$B182,1))), IF(L182&lt;=INDIRECT("FECHA_"&amp;$B182,1),"INCUMPLIDA","PROCESO"), "VERIFICAR FECHA")),"SIN VALOR AVANCE")</f>
        <v>CUMPLIDA</v>
      </c>
    </row>
    <row r="183" spans="1:17" ht="90.75" x14ac:dyDescent="0.2">
      <c r="A183" s="1097" t="s">
        <v>18</v>
      </c>
      <c r="B183" s="1091" t="s">
        <v>14</v>
      </c>
      <c r="C183" s="1304"/>
      <c r="D183" s="1304"/>
      <c r="E183" s="1305"/>
      <c r="F183" s="1305"/>
      <c r="G183" s="1080" t="s">
        <v>3144</v>
      </c>
      <c r="H183" s="1080" t="s">
        <v>3145</v>
      </c>
      <c r="I183" s="1081" t="s">
        <v>3146</v>
      </c>
      <c r="J183" s="1092">
        <v>2</v>
      </c>
      <c r="K183" s="1083">
        <v>44805</v>
      </c>
      <c r="L183" s="1083">
        <v>44834</v>
      </c>
      <c r="M183" s="1084">
        <f t="shared" si="6"/>
        <v>4.1428571428571432</v>
      </c>
      <c r="N183" s="1085">
        <v>1</v>
      </c>
      <c r="O183" s="1081" t="s">
        <v>3147</v>
      </c>
      <c r="P183" s="1085">
        <f t="shared" si="5"/>
        <v>1</v>
      </c>
      <c r="Q183" s="1086" t="str" cm="1">
        <f t="array" aca="1" ref="Q183" ca="1">IF(ISNUMBER(P183),IF(P183=100%,"CUMPLIDA",IF(AND(ISNUMBER(L183),ISNUMBER(INDIRECT("FECHA_"&amp;$B183,1))), IF(L183&lt;=INDIRECT("FECHA_"&amp;$B183,1),"INCUMPLIDA","PROCESO"), "VERIFICAR FECHA")),"SIN VALOR AVANCE")</f>
        <v>CUMPLIDA</v>
      </c>
    </row>
    <row r="184" spans="1:17" ht="409.5" x14ac:dyDescent="0.2">
      <c r="A184" s="1097" t="s">
        <v>18</v>
      </c>
      <c r="B184" s="1091" t="s">
        <v>14</v>
      </c>
      <c r="C184" s="1304" t="s">
        <v>3148</v>
      </c>
      <c r="D184" s="1304" t="s">
        <v>2855</v>
      </c>
      <c r="E184" s="1080" t="s">
        <v>3149</v>
      </c>
      <c r="F184" s="1305" t="s">
        <v>3150</v>
      </c>
      <c r="G184" s="1080" t="s">
        <v>3151</v>
      </c>
      <c r="H184" s="1080" t="s">
        <v>3152</v>
      </c>
      <c r="I184" s="1081" t="s">
        <v>3153</v>
      </c>
      <c r="J184" s="1085">
        <v>1</v>
      </c>
      <c r="K184" s="1083">
        <v>45292</v>
      </c>
      <c r="L184" s="1083">
        <v>45657</v>
      </c>
      <c r="M184" s="1084">
        <f t="shared" si="6"/>
        <v>52.142857142857146</v>
      </c>
      <c r="N184" s="1085">
        <v>1</v>
      </c>
      <c r="O184" s="1081" t="s">
        <v>3154</v>
      </c>
      <c r="P184" s="1085">
        <f t="shared" si="5"/>
        <v>1</v>
      </c>
      <c r="Q184" s="1086" t="str" cm="1">
        <f t="array" aca="1" ref="Q184" ca="1">IF(ISNUMBER(P184),IF(P184=100%,"CUMPLIDA",IF(AND(ISNUMBER(L184),ISNUMBER(INDIRECT("FECHA_"&amp;$B184,1))), IF(L184&lt;=INDIRECT("FECHA_"&amp;$B184,1),"INCUMPLIDA","PROCESO"), "VERIFICAR FECHA")),"SIN VALOR AVANCE")</f>
        <v>CUMPLIDA</v>
      </c>
    </row>
    <row r="185" spans="1:17" ht="165" x14ac:dyDescent="0.2">
      <c r="A185" s="1097" t="s">
        <v>18</v>
      </c>
      <c r="B185" s="1091" t="s">
        <v>14</v>
      </c>
      <c r="C185" s="1304"/>
      <c r="D185" s="1304"/>
      <c r="E185" s="1080" t="s">
        <v>3155</v>
      </c>
      <c r="F185" s="1305"/>
      <c r="G185" s="1080" t="s">
        <v>3156</v>
      </c>
      <c r="H185" s="1080" t="s">
        <v>3157</v>
      </c>
      <c r="I185" s="1081" t="s">
        <v>3158</v>
      </c>
      <c r="J185" s="1092">
        <v>1</v>
      </c>
      <c r="K185" s="1083">
        <v>45292</v>
      </c>
      <c r="L185" s="1083">
        <v>45382</v>
      </c>
      <c r="M185" s="1084">
        <f t="shared" si="6"/>
        <v>12.857142857142858</v>
      </c>
      <c r="N185" s="1085">
        <v>1</v>
      </c>
      <c r="O185" s="1081" t="s">
        <v>3154</v>
      </c>
      <c r="P185" s="1085">
        <f t="shared" si="5"/>
        <v>1</v>
      </c>
      <c r="Q185" s="1086" t="str" cm="1">
        <f t="array" aca="1" ref="Q185" ca="1">IF(ISNUMBER(P185),IF(P185=100%,"CUMPLIDA",IF(AND(ISNUMBER(L185),ISNUMBER(INDIRECT("FECHA_"&amp;$B185,1))), IF(L185&lt;=INDIRECT("FECHA_"&amp;$B185,1),"INCUMPLIDA","PROCESO"), "VERIFICAR FECHA")),"SIN VALOR AVANCE")</f>
        <v>CUMPLIDA</v>
      </c>
    </row>
    <row r="186" spans="1:17" ht="225.75" x14ac:dyDescent="0.2">
      <c r="A186" s="1097" t="s">
        <v>18</v>
      </c>
      <c r="B186" s="1091" t="s">
        <v>14</v>
      </c>
      <c r="C186" s="1304" t="s">
        <v>3159</v>
      </c>
      <c r="D186" s="1304" t="s">
        <v>2855</v>
      </c>
      <c r="E186" s="1305" t="s">
        <v>3160</v>
      </c>
      <c r="F186" s="1305" t="s">
        <v>3161</v>
      </c>
      <c r="G186" s="1080" t="s">
        <v>3162</v>
      </c>
      <c r="H186" s="1080" t="s">
        <v>3163</v>
      </c>
      <c r="I186" s="1081" t="s">
        <v>3164</v>
      </c>
      <c r="J186" s="1082">
        <v>1</v>
      </c>
      <c r="K186" s="1083">
        <v>44501</v>
      </c>
      <c r="L186" s="1083">
        <v>44592</v>
      </c>
      <c r="M186" s="1084">
        <f t="shared" si="6"/>
        <v>13</v>
      </c>
      <c r="N186" s="1085">
        <v>1</v>
      </c>
      <c r="O186" s="1081" t="s">
        <v>3165</v>
      </c>
      <c r="P186" s="1085">
        <f t="shared" si="5"/>
        <v>1</v>
      </c>
      <c r="Q186" s="1086" t="str" cm="1">
        <f t="array" aca="1" ref="Q186" ca="1">IF(ISNUMBER(P186),IF(P186=100%,"CUMPLIDA",IF(AND(ISNUMBER(L186),ISNUMBER(INDIRECT("FECHA_"&amp;$B186,1))), IF(L186&lt;=INDIRECT("FECHA_"&amp;$B186,1),"INCUMPLIDA","PROCESO"), "VERIFICAR FECHA")),"SIN VALOR AVANCE")</f>
        <v>CUMPLIDA</v>
      </c>
    </row>
    <row r="187" spans="1:17" ht="150.75" x14ac:dyDescent="0.2">
      <c r="A187" s="1097" t="s">
        <v>18</v>
      </c>
      <c r="B187" s="1091" t="s">
        <v>14</v>
      </c>
      <c r="C187" s="1304"/>
      <c r="D187" s="1304"/>
      <c r="E187" s="1305"/>
      <c r="F187" s="1305"/>
      <c r="G187" s="1080" t="s">
        <v>3166</v>
      </c>
      <c r="H187" s="1080" t="s">
        <v>3167</v>
      </c>
      <c r="I187" s="1081" t="s">
        <v>3168</v>
      </c>
      <c r="J187" s="1082">
        <v>6</v>
      </c>
      <c r="K187" s="1083">
        <v>44501</v>
      </c>
      <c r="L187" s="1083">
        <v>44681</v>
      </c>
      <c r="M187" s="1084">
        <f t="shared" si="6"/>
        <v>25.714285714285715</v>
      </c>
      <c r="N187" s="1085">
        <v>1</v>
      </c>
      <c r="O187" s="1081" t="s">
        <v>3169</v>
      </c>
      <c r="P187" s="1085">
        <f t="shared" si="5"/>
        <v>1</v>
      </c>
      <c r="Q187" s="1086" t="str" cm="1">
        <f t="array" aca="1" ref="Q187" ca="1">IF(ISNUMBER(P187),IF(P187=100%,"CUMPLIDA",IF(AND(ISNUMBER(L187),ISNUMBER(INDIRECT("FECHA_"&amp;$B187,1))), IF(L187&lt;=INDIRECT("FECHA_"&amp;$B187,1),"INCUMPLIDA","PROCESO"), "VERIFICAR FECHA")),"SIN VALOR AVANCE")</f>
        <v>CUMPLIDA</v>
      </c>
    </row>
    <row r="188" spans="1:17" ht="195.75" x14ac:dyDescent="0.2">
      <c r="A188" s="1097" t="s">
        <v>18</v>
      </c>
      <c r="B188" s="1091" t="s">
        <v>14</v>
      </c>
      <c r="C188" s="1304"/>
      <c r="D188" s="1304"/>
      <c r="E188" s="1305"/>
      <c r="F188" s="1305"/>
      <c r="G188" s="1080" t="s">
        <v>3170</v>
      </c>
      <c r="H188" s="1080" t="s">
        <v>3171</v>
      </c>
      <c r="I188" s="1081" t="s">
        <v>3164</v>
      </c>
      <c r="J188" s="1082">
        <v>1</v>
      </c>
      <c r="K188" s="1083">
        <v>44501</v>
      </c>
      <c r="L188" s="1083">
        <v>44681</v>
      </c>
      <c r="M188" s="1084">
        <f t="shared" si="6"/>
        <v>25.714285714285715</v>
      </c>
      <c r="N188" s="1085">
        <v>1</v>
      </c>
      <c r="O188" s="1081" t="s">
        <v>3172</v>
      </c>
      <c r="P188" s="1085">
        <f t="shared" si="5"/>
        <v>1</v>
      </c>
      <c r="Q188" s="1086" t="str" cm="1">
        <f t="array" aca="1" ref="Q188" ca="1">IF(ISNUMBER(P188),IF(P188=100%,"CUMPLIDA",IF(AND(ISNUMBER(L188),ISNUMBER(INDIRECT("FECHA_"&amp;$B188,1))), IF(L188&lt;=INDIRECT("FECHA_"&amp;$B188,1),"INCUMPLIDA","PROCESO"), "VERIFICAR FECHA")),"SIN VALOR AVANCE")</f>
        <v>CUMPLIDA</v>
      </c>
    </row>
    <row r="189" spans="1:17" ht="105.75" customHeight="1" x14ac:dyDescent="0.2">
      <c r="A189" s="1097" t="s">
        <v>18</v>
      </c>
      <c r="B189" s="1091" t="s">
        <v>14</v>
      </c>
      <c r="C189" s="1304"/>
      <c r="D189" s="1304"/>
      <c r="E189" s="1305" t="s">
        <v>3173</v>
      </c>
      <c r="F189" s="1305"/>
      <c r="G189" s="1080" t="s">
        <v>3174</v>
      </c>
      <c r="H189" s="1080" t="s">
        <v>3175</v>
      </c>
      <c r="I189" s="1081" t="s">
        <v>3164</v>
      </c>
      <c r="J189" s="1082">
        <v>1</v>
      </c>
      <c r="K189" s="1083">
        <v>44501</v>
      </c>
      <c r="L189" s="1083">
        <v>44592</v>
      </c>
      <c r="M189" s="1084">
        <f t="shared" si="6"/>
        <v>13</v>
      </c>
      <c r="N189" s="1085">
        <v>1</v>
      </c>
      <c r="O189" s="1081" t="s">
        <v>3176</v>
      </c>
      <c r="P189" s="1085">
        <f t="shared" si="5"/>
        <v>1</v>
      </c>
      <c r="Q189" s="1086" t="str" cm="1">
        <f t="array" aca="1" ref="Q189" ca="1">IF(ISNUMBER(P189),IF(P189=100%,"CUMPLIDA",IF(AND(ISNUMBER(L189),ISNUMBER(INDIRECT("FECHA_"&amp;$B189,1))), IF(L189&lt;=INDIRECT("FECHA_"&amp;$B189,1),"INCUMPLIDA","PROCESO"), "VERIFICAR FECHA")),"SIN VALOR AVANCE")</f>
        <v>CUMPLIDA</v>
      </c>
    </row>
    <row r="190" spans="1:17" ht="255.75" x14ac:dyDescent="0.2">
      <c r="A190" s="1097" t="s">
        <v>18</v>
      </c>
      <c r="B190" s="1091" t="s">
        <v>14</v>
      </c>
      <c r="C190" s="1304"/>
      <c r="D190" s="1304"/>
      <c r="E190" s="1305"/>
      <c r="F190" s="1305"/>
      <c r="G190" s="1080" t="s">
        <v>3177</v>
      </c>
      <c r="H190" s="1080" t="s">
        <v>3178</v>
      </c>
      <c r="I190" s="1081" t="s">
        <v>3179</v>
      </c>
      <c r="J190" s="1082">
        <v>2</v>
      </c>
      <c r="K190" s="1083">
        <v>44501</v>
      </c>
      <c r="L190" s="1083">
        <v>44681</v>
      </c>
      <c r="M190" s="1084">
        <f t="shared" si="6"/>
        <v>25.714285714285715</v>
      </c>
      <c r="N190" s="1085">
        <v>1</v>
      </c>
      <c r="O190" s="1081" t="s">
        <v>3180</v>
      </c>
      <c r="P190" s="1085">
        <f t="shared" si="5"/>
        <v>1</v>
      </c>
      <c r="Q190" s="1086" t="str" cm="1">
        <f t="array" aca="1" ref="Q190" ca="1">IF(ISNUMBER(P190),IF(P190=100%,"CUMPLIDA",IF(AND(ISNUMBER(L190),ISNUMBER(INDIRECT("FECHA_"&amp;$B190,1))), IF(L190&lt;=INDIRECT("FECHA_"&amp;$B190,1),"INCUMPLIDA","PROCESO"), "VERIFICAR FECHA")),"SIN VALOR AVANCE")</f>
        <v>CUMPLIDA</v>
      </c>
    </row>
    <row r="191" spans="1:17" ht="105.75" x14ac:dyDescent="0.2">
      <c r="A191" s="1097" t="s">
        <v>18</v>
      </c>
      <c r="B191" s="1091" t="s">
        <v>14</v>
      </c>
      <c r="C191" s="1304"/>
      <c r="D191" s="1304"/>
      <c r="E191" s="1305"/>
      <c r="F191" s="1305"/>
      <c r="G191" s="1080" t="s">
        <v>3181</v>
      </c>
      <c r="H191" s="1080" t="s">
        <v>3182</v>
      </c>
      <c r="I191" s="1081" t="s">
        <v>3183</v>
      </c>
      <c r="J191" s="1082">
        <v>1</v>
      </c>
      <c r="K191" s="1083">
        <v>44501</v>
      </c>
      <c r="L191" s="1083">
        <v>44681</v>
      </c>
      <c r="M191" s="1084">
        <f t="shared" si="6"/>
        <v>25.714285714285715</v>
      </c>
      <c r="N191" s="1085">
        <v>1</v>
      </c>
      <c r="O191" s="1081" t="s">
        <v>3184</v>
      </c>
      <c r="P191" s="1085">
        <f t="shared" si="5"/>
        <v>1</v>
      </c>
      <c r="Q191" s="1086" t="str" cm="1">
        <f t="array" aca="1" ref="Q191" ca="1">IF(ISNUMBER(P191),IF(P191=100%,"CUMPLIDA",IF(AND(ISNUMBER(L191),ISNUMBER(INDIRECT("FECHA_"&amp;$B191,1))), IF(L191&lt;=INDIRECT("FECHA_"&amp;$B191,1),"INCUMPLIDA","PROCESO"), "VERIFICAR FECHA")),"SIN VALOR AVANCE")</f>
        <v>CUMPLIDA</v>
      </c>
    </row>
    <row r="192" spans="1:17" ht="195.75" customHeight="1" x14ac:dyDescent="0.2">
      <c r="A192" s="1097" t="s">
        <v>18</v>
      </c>
      <c r="B192" s="1091" t="s">
        <v>14</v>
      </c>
      <c r="C192" s="1304" t="s">
        <v>3185</v>
      </c>
      <c r="D192" s="1304" t="s">
        <v>3186</v>
      </c>
      <c r="E192" s="1305" t="s">
        <v>3187</v>
      </c>
      <c r="F192" s="1305" t="s">
        <v>3188</v>
      </c>
      <c r="G192" s="1080" t="s">
        <v>3189</v>
      </c>
      <c r="H192" s="1080" t="s">
        <v>3190</v>
      </c>
      <c r="I192" s="1081" t="s">
        <v>3191</v>
      </c>
      <c r="J192" s="1082">
        <v>12</v>
      </c>
      <c r="K192" s="1083">
        <v>44501</v>
      </c>
      <c r="L192" s="1083">
        <v>44804</v>
      </c>
      <c r="M192" s="1084">
        <f t="shared" si="6"/>
        <v>43.285714285714285</v>
      </c>
      <c r="N192" s="1085">
        <v>1</v>
      </c>
      <c r="O192" s="1081" t="s">
        <v>3192</v>
      </c>
      <c r="P192" s="1085">
        <f t="shared" si="5"/>
        <v>1</v>
      </c>
      <c r="Q192" s="1086" t="str" cm="1">
        <f t="array" aca="1" ref="Q192" ca="1">IF(ISNUMBER(P192),IF(P192=100%,"CUMPLIDA",IF(AND(ISNUMBER(L192),ISNUMBER(INDIRECT("FECHA_"&amp;$B192,1))), IF(L192&lt;=INDIRECT("FECHA_"&amp;$B192,1),"INCUMPLIDA","PROCESO"), "VERIFICAR FECHA")),"SIN VALOR AVANCE")</f>
        <v>CUMPLIDA</v>
      </c>
    </row>
    <row r="193" spans="1:17" ht="180.75" customHeight="1" x14ac:dyDescent="0.2">
      <c r="A193" s="1097" t="s">
        <v>18</v>
      </c>
      <c r="B193" s="1091" t="s">
        <v>14</v>
      </c>
      <c r="C193" s="1304"/>
      <c r="D193" s="1304"/>
      <c r="E193" s="1305"/>
      <c r="F193" s="1305"/>
      <c r="G193" s="1080" t="s">
        <v>3193</v>
      </c>
      <c r="H193" s="1080" t="s">
        <v>3194</v>
      </c>
      <c r="I193" s="1081" t="s">
        <v>3195</v>
      </c>
      <c r="J193" s="1082">
        <v>8</v>
      </c>
      <c r="K193" s="1083">
        <v>44501</v>
      </c>
      <c r="L193" s="1083">
        <v>44682</v>
      </c>
      <c r="M193" s="1084">
        <f t="shared" si="6"/>
        <v>25.857142857142858</v>
      </c>
      <c r="N193" s="1085">
        <v>1</v>
      </c>
      <c r="O193" s="1081" t="s">
        <v>3196</v>
      </c>
      <c r="P193" s="1085">
        <f t="shared" si="5"/>
        <v>1</v>
      </c>
      <c r="Q193" s="1086" t="str" cm="1">
        <f t="array" aca="1" ref="Q193" ca="1">IF(ISNUMBER(P193),IF(P193=100%,"CUMPLIDA",IF(AND(ISNUMBER(L193),ISNUMBER(INDIRECT("FECHA_"&amp;$B193,1))), IF(L193&lt;=INDIRECT("FECHA_"&amp;$B193,1),"INCUMPLIDA","PROCESO"), "VERIFICAR FECHA")),"SIN VALOR AVANCE")</f>
        <v>CUMPLIDA</v>
      </c>
    </row>
    <row r="194" spans="1:17" ht="120.75" x14ac:dyDescent="0.2">
      <c r="A194" s="1097" t="s">
        <v>18</v>
      </c>
      <c r="B194" s="1091" t="s">
        <v>14</v>
      </c>
      <c r="C194" s="1304"/>
      <c r="D194" s="1304"/>
      <c r="E194" s="1305"/>
      <c r="F194" s="1305"/>
      <c r="G194" s="1305" t="s">
        <v>3197</v>
      </c>
      <c r="H194" s="1080" t="s">
        <v>3198</v>
      </c>
      <c r="I194" s="1081" t="s">
        <v>3199</v>
      </c>
      <c r="J194" s="1082">
        <v>1</v>
      </c>
      <c r="K194" s="1083">
        <v>44562</v>
      </c>
      <c r="L194" s="1083">
        <v>44620</v>
      </c>
      <c r="M194" s="1084">
        <f t="shared" si="6"/>
        <v>8.2857142857142865</v>
      </c>
      <c r="N194" s="1085">
        <v>1</v>
      </c>
      <c r="O194" s="1081" t="s">
        <v>3200</v>
      </c>
      <c r="P194" s="1085">
        <f t="shared" si="5"/>
        <v>1</v>
      </c>
      <c r="Q194" s="1086" t="str" cm="1">
        <f t="array" aca="1" ref="Q194" ca="1">IF(ISNUMBER(P194),IF(P194=100%,"CUMPLIDA",IF(AND(ISNUMBER(L194),ISNUMBER(INDIRECT("FECHA_"&amp;$B194,1))), IF(L194&lt;=INDIRECT("FECHA_"&amp;$B194,1),"INCUMPLIDA","PROCESO"), "VERIFICAR FECHA")),"SIN VALOR AVANCE")</f>
        <v>CUMPLIDA</v>
      </c>
    </row>
    <row r="195" spans="1:17" ht="120.75" x14ac:dyDescent="0.2">
      <c r="A195" s="1097" t="s">
        <v>18</v>
      </c>
      <c r="B195" s="1091" t="s">
        <v>14</v>
      </c>
      <c r="C195" s="1304"/>
      <c r="D195" s="1304"/>
      <c r="E195" s="1305"/>
      <c r="F195" s="1305"/>
      <c r="G195" s="1305"/>
      <c r="H195" s="1080" t="s">
        <v>3201</v>
      </c>
      <c r="I195" s="1081" t="s">
        <v>3202</v>
      </c>
      <c r="J195" s="1082">
        <v>1</v>
      </c>
      <c r="K195" s="1083">
        <v>44621</v>
      </c>
      <c r="L195" s="1083">
        <v>44681</v>
      </c>
      <c r="M195" s="1084">
        <f t="shared" si="6"/>
        <v>8.5714285714285712</v>
      </c>
      <c r="N195" s="1085">
        <v>1</v>
      </c>
      <c r="O195" s="1081" t="s">
        <v>3200</v>
      </c>
      <c r="P195" s="1085">
        <f t="shared" si="5"/>
        <v>1</v>
      </c>
      <c r="Q195" s="1086" t="str" cm="1">
        <f t="array" aca="1" ref="Q195" ca="1">IF(ISNUMBER(P195),IF(P195=100%,"CUMPLIDA",IF(AND(ISNUMBER(L195),ISNUMBER(INDIRECT("FECHA_"&amp;$B195,1))), IF(L195&lt;=INDIRECT("FECHA_"&amp;$B195,1),"INCUMPLIDA","PROCESO"), "VERIFICAR FECHA")),"SIN VALOR AVANCE")</f>
        <v>CUMPLIDA</v>
      </c>
    </row>
    <row r="196" spans="1:17" ht="120.75" x14ac:dyDescent="0.2">
      <c r="A196" s="1097" t="s">
        <v>18</v>
      </c>
      <c r="B196" s="1091" t="s">
        <v>14</v>
      </c>
      <c r="C196" s="1304"/>
      <c r="D196" s="1304"/>
      <c r="E196" s="1305"/>
      <c r="F196" s="1305"/>
      <c r="G196" s="1305"/>
      <c r="H196" s="1080" t="s">
        <v>3203</v>
      </c>
      <c r="I196" s="1081" t="s">
        <v>3204</v>
      </c>
      <c r="J196" s="1082">
        <v>1</v>
      </c>
      <c r="K196" s="1083">
        <v>44682</v>
      </c>
      <c r="L196" s="1083">
        <v>44803</v>
      </c>
      <c r="M196" s="1084">
        <f t="shared" si="6"/>
        <v>17.285714285714285</v>
      </c>
      <c r="N196" s="1085">
        <v>1</v>
      </c>
      <c r="O196" s="1081" t="s">
        <v>3200</v>
      </c>
      <c r="P196" s="1085">
        <f t="shared" si="5"/>
        <v>1</v>
      </c>
      <c r="Q196" s="1086" t="str" cm="1">
        <f t="array" aca="1" ref="Q196" ca="1">IF(ISNUMBER(P196),IF(P196=100%,"CUMPLIDA",IF(AND(ISNUMBER(L196),ISNUMBER(INDIRECT("FECHA_"&amp;$B196,1))), IF(L196&lt;=INDIRECT("FECHA_"&amp;$B196,1),"INCUMPLIDA","PROCESO"), "VERIFICAR FECHA")),"SIN VALOR AVANCE")</f>
        <v>CUMPLIDA</v>
      </c>
    </row>
    <row r="197" spans="1:17" ht="90.75" customHeight="1" x14ac:dyDescent="0.2">
      <c r="A197" s="1097" t="s">
        <v>18</v>
      </c>
      <c r="B197" s="1091" t="s">
        <v>14</v>
      </c>
      <c r="C197" s="1304"/>
      <c r="D197" s="1304"/>
      <c r="E197" s="1305"/>
      <c r="F197" s="1305"/>
      <c r="G197" s="1305" t="s">
        <v>3205</v>
      </c>
      <c r="H197" s="1080" t="s">
        <v>3206</v>
      </c>
      <c r="I197" s="1081" t="s">
        <v>3207</v>
      </c>
      <c r="J197" s="1082">
        <v>1</v>
      </c>
      <c r="K197" s="1083">
        <v>44531</v>
      </c>
      <c r="L197" s="1083">
        <v>44561</v>
      </c>
      <c r="M197" s="1084">
        <f t="shared" si="6"/>
        <v>4.2857142857142856</v>
      </c>
      <c r="N197" s="1085">
        <v>1</v>
      </c>
      <c r="O197" s="1081" t="s">
        <v>3208</v>
      </c>
      <c r="P197" s="1085">
        <f t="shared" si="5"/>
        <v>1</v>
      </c>
      <c r="Q197" s="1086" t="str" cm="1">
        <f t="array" aca="1" ref="Q197" ca="1">IF(ISNUMBER(P197),IF(P197=100%,"CUMPLIDA",IF(AND(ISNUMBER(L197),ISNUMBER(INDIRECT("FECHA_"&amp;$B197,1))), IF(L197&lt;=INDIRECT("FECHA_"&amp;$B197,1),"INCUMPLIDA","PROCESO"), "VERIFICAR FECHA")),"SIN VALOR AVANCE")</f>
        <v>CUMPLIDA</v>
      </c>
    </row>
    <row r="198" spans="1:17" ht="90.75" customHeight="1" x14ac:dyDescent="0.2">
      <c r="A198" s="1097" t="s">
        <v>18</v>
      </c>
      <c r="B198" s="1091" t="s">
        <v>14</v>
      </c>
      <c r="C198" s="1304"/>
      <c r="D198" s="1304"/>
      <c r="E198" s="1305"/>
      <c r="F198" s="1305"/>
      <c r="G198" s="1305"/>
      <c r="H198" s="1080" t="s">
        <v>3209</v>
      </c>
      <c r="I198" s="1081" t="s">
        <v>1159</v>
      </c>
      <c r="J198" s="1082">
        <v>2</v>
      </c>
      <c r="K198" s="1083">
        <v>44564</v>
      </c>
      <c r="L198" s="1083">
        <v>44592</v>
      </c>
      <c r="M198" s="1084">
        <f t="shared" si="6"/>
        <v>4</v>
      </c>
      <c r="N198" s="1085">
        <v>1</v>
      </c>
      <c r="O198" s="1081" t="s">
        <v>3208</v>
      </c>
      <c r="P198" s="1085">
        <f t="shared" si="5"/>
        <v>1</v>
      </c>
      <c r="Q198" s="1086" t="str" cm="1">
        <f t="array" aca="1" ref="Q198" ca="1">IF(ISNUMBER(P198),IF(P198=100%,"CUMPLIDA",IF(AND(ISNUMBER(L198),ISNUMBER(INDIRECT("FECHA_"&amp;$B198,1))), IF(L198&lt;=INDIRECT("FECHA_"&amp;$B198,1),"INCUMPLIDA","PROCESO"), "VERIFICAR FECHA")),"SIN VALOR AVANCE")</f>
        <v>CUMPLIDA</v>
      </c>
    </row>
    <row r="199" spans="1:17" ht="90.75" customHeight="1" x14ac:dyDescent="0.2">
      <c r="A199" s="1097" t="s">
        <v>18</v>
      </c>
      <c r="B199" s="1091" t="s">
        <v>14</v>
      </c>
      <c r="C199" s="1304"/>
      <c r="D199" s="1304"/>
      <c r="E199" s="1305"/>
      <c r="F199" s="1305"/>
      <c r="G199" s="1080" t="s">
        <v>3210</v>
      </c>
      <c r="H199" s="1080" t="s">
        <v>3211</v>
      </c>
      <c r="I199" s="1081" t="s">
        <v>3212</v>
      </c>
      <c r="J199" s="1082">
        <v>1</v>
      </c>
      <c r="K199" s="1083">
        <v>44564</v>
      </c>
      <c r="L199" s="1083">
        <v>44773</v>
      </c>
      <c r="M199" s="1084">
        <f t="shared" si="6"/>
        <v>29.857142857142858</v>
      </c>
      <c r="N199" s="1085">
        <v>1</v>
      </c>
      <c r="O199" s="1081" t="s">
        <v>3208</v>
      </c>
      <c r="P199" s="1085">
        <f t="shared" si="5"/>
        <v>1</v>
      </c>
      <c r="Q199" s="1086" t="str" cm="1">
        <f t="array" aca="1" ref="Q199" ca="1">IF(ISNUMBER(P199),IF(P199=100%,"CUMPLIDA",IF(AND(ISNUMBER(L199),ISNUMBER(INDIRECT("FECHA_"&amp;$B199,1))), IF(L199&lt;=INDIRECT("FECHA_"&amp;$B199,1),"INCUMPLIDA","PROCESO"), "VERIFICAR FECHA")),"SIN VALOR AVANCE")</f>
        <v>CUMPLIDA</v>
      </c>
    </row>
    <row r="200" spans="1:17" ht="105" customHeight="1" x14ac:dyDescent="0.2">
      <c r="A200" s="1097" t="s">
        <v>18</v>
      </c>
      <c r="B200" s="1091" t="s">
        <v>14</v>
      </c>
      <c r="C200" s="1304" t="s">
        <v>3213</v>
      </c>
      <c r="D200" s="1304" t="s">
        <v>3214</v>
      </c>
      <c r="E200" s="1305" t="s">
        <v>3215</v>
      </c>
      <c r="F200" s="1305" t="s">
        <v>3216</v>
      </c>
      <c r="G200" s="1080" t="s">
        <v>3217</v>
      </c>
      <c r="H200" s="1080" t="s">
        <v>3218</v>
      </c>
      <c r="I200" s="1081" t="s">
        <v>3219</v>
      </c>
      <c r="J200" s="1085">
        <v>1</v>
      </c>
      <c r="K200" s="1083">
        <v>45566</v>
      </c>
      <c r="L200" s="1083">
        <v>45838</v>
      </c>
      <c r="M200" s="1084">
        <f t="shared" si="6"/>
        <v>38.857142857142854</v>
      </c>
      <c r="N200" s="1085">
        <v>0.6</v>
      </c>
      <c r="O200" s="1090" t="s">
        <v>3220</v>
      </c>
      <c r="P200" s="1085">
        <f t="shared" si="5"/>
        <v>0.6</v>
      </c>
      <c r="Q200" s="1086" t="str" cm="1">
        <f t="array" aca="1" ref="Q200" ca="1">IF(ISNUMBER(P200),IF(P200=100%,"CUMPLIDA",IF(AND(ISNUMBER(L200),ISNUMBER(INDIRECT("FECHA_"&amp;$B200,1))), IF(L200&lt;=INDIRECT("FECHA_"&amp;$B200,1),"INCUMPLIDA","PROCESO"), "VERIFICAR FECHA")),"SIN VALOR AVANCE")</f>
        <v>PROCESO</v>
      </c>
    </row>
    <row r="201" spans="1:17" ht="225" x14ac:dyDescent="0.2">
      <c r="A201" s="1097" t="s">
        <v>18</v>
      </c>
      <c r="B201" s="1091" t="s">
        <v>14</v>
      </c>
      <c r="C201" s="1304"/>
      <c r="D201" s="1304"/>
      <c r="E201" s="1305"/>
      <c r="F201" s="1305"/>
      <c r="G201" s="1080" t="s">
        <v>3221</v>
      </c>
      <c r="H201" s="1080" t="s">
        <v>3222</v>
      </c>
      <c r="I201" s="1081" t="s">
        <v>3223</v>
      </c>
      <c r="J201" s="1082">
        <v>15</v>
      </c>
      <c r="K201" s="1083">
        <v>45566</v>
      </c>
      <c r="L201" s="1083">
        <v>45657</v>
      </c>
      <c r="M201" s="1084">
        <f t="shared" si="6"/>
        <v>13</v>
      </c>
      <c r="N201" s="1085">
        <v>1</v>
      </c>
      <c r="O201" s="1090" t="s">
        <v>3224</v>
      </c>
      <c r="P201" s="1085">
        <f t="shared" si="5"/>
        <v>1</v>
      </c>
      <c r="Q201" s="1086" t="str" cm="1">
        <f t="array" aca="1" ref="Q201" ca="1">IF(ISNUMBER(P201),IF(P201=100%,"CUMPLIDA",IF(AND(ISNUMBER(L201),ISNUMBER(INDIRECT("FECHA_"&amp;$B201,1))), IF(L201&lt;=INDIRECT("FECHA_"&amp;$B201,1),"INCUMPLIDA","PROCESO"), "VERIFICAR FECHA")),"SIN VALOR AVANCE")</f>
        <v>CUMPLIDA</v>
      </c>
    </row>
    <row r="202" spans="1:17" ht="165.75" x14ac:dyDescent="0.2">
      <c r="A202" s="1097" t="s">
        <v>18</v>
      </c>
      <c r="B202" s="1091" t="s">
        <v>14</v>
      </c>
      <c r="C202" s="1304"/>
      <c r="D202" s="1304"/>
      <c r="E202" s="1305"/>
      <c r="F202" s="1305"/>
      <c r="G202" s="1080" t="s">
        <v>3225</v>
      </c>
      <c r="H202" s="1080" t="s">
        <v>3226</v>
      </c>
      <c r="I202" s="1081" t="s">
        <v>3227</v>
      </c>
      <c r="J202" s="1085">
        <v>1</v>
      </c>
      <c r="K202" s="1083">
        <v>45566</v>
      </c>
      <c r="L202" s="1083">
        <v>45657</v>
      </c>
      <c r="M202" s="1084">
        <f t="shared" si="6"/>
        <v>13</v>
      </c>
      <c r="N202" s="1085">
        <v>1</v>
      </c>
      <c r="O202" s="1090" t="s">
        <v>3228</v>
      </c>
      <c r="P202" s="1085">
        <f t="shared" si="5"/>
        <v>1</v>
      </c>
      <c r="Q202" s="1086" t="str" cm="1">
        <f t="array" aca="1" ref="Q202" ca="1">IF(ISNUMBER(P202),IF(P202=100%,"CUMPLIDA",IF(AND(ISNUMBER(L202),ISNUMBER(INDIRECT("FECHA_"&amp;$B202,1))), IF(L202&lt;=INDIRECT("FECHA_"&amp;$B202,1),"INCUMPLIDA","PROCESO"), "VERIFICAR FECHA")),"SIN VALOR AVANCE")</f>
        <v>CUMPLIDA</v>
      </c>
    </row>
    <row r="203" spans="1:17" ht="180" x14ac:dyDescent="0.2">
      <c r="A203" s="1097" t="s">
        <v>18</v>
      </c>
      <c r="B203" s="1091" t="s">
        <v>14</v>
      </c>
      <c r="C203" s="1304"/>
      <c r="D203" s="1304"/>
      <c r="E203" s="1093" t="s">
        <v>3229</v>
      </c>
      <c r="F203" s="1305"/>
      <c r="G203" s="1080" t="s">
        <v>3230</v>
      </c>
      <c r="H203" s="1080" t="s">
        <v>3231</v>
      </c>
      <c r="I203" s="1081" t="s">
        <v>3232</v>
      </c>
      <c r="J203" s="1082">
        <v>5</v>
      </c>
      <c r="K203" s="1083">
        <v>45566</v>
      </c>
      <c r="L203" s="1083">
        <v>45657</v>
      </c>
      <c r="M203" s="1084">
        <f t="shared" si="6"/>
        <v>13</v>
      </c>
      <c r="N203" s="1085">
        <v>1</v>
      </c>
      <c r="O203" s="1081" t="s">
        <v>3233</v>
      </c>
      <c r="P203" s="1085">
        <f t="shared" ref="P203:P266" si="7">IF(B203="ITRC",N203,N203/J203)</f>
        <v>1</v>
      </c>
      <c r="Q203" s="1086" t="str" cm="1">
        <f t="array" aca="1" ref="Q203" ca="1">IF(ISNUMBER(P203),IF(P203=100%,"CUMPLIDA",IF(AND(ISNUMBER(L203),ISNUMBER(INDIRECT("FECHA_"&amp;$B203,1))), IF(L203&lt;=INDIRECT("FECHA_"&amp;$B203,1),"INCUMPLIDA","PROCESO"), "VERIFICAR FECHA")),"SIN VALOR AVANCE")</f>
        <v>CUMPLIDA</v>
      </c>
    </row>
    <row r="204" spans="1:17" ht="180" x14ac:dyDescent="0.2">
      <c r="A204" s="1097" t="s">
        <v>18</v>
      </c>
      <c r="B204" s="1091" t="s">
        <v>14</v>
      </c>
      <c r="C204" s="1304"/>
      <c r="D204" s="1304"/>
      <c r="E204" s="1093" t="s">
        <v>3234</v>
      </c>
      <c r="F204" s="1305"/>
      <c r="G204" s="1080" t="s">
        <v>3230</v>
      </c>
      <c r="H204" s="1080" t="s">
        <v>3231</v>
      </c>
      <c r="I204" s="1081" t="s">
        <v>3232</v>
      </c>
      <c r="J204" s="1082">
        <v>5</v>
      </c>
      <c r="K204" s="1083">
        <v>45566</v>
      </c>
      <c r="L204" s="1083">
        <v>45657</v>
      </c>
      <c r="M204" s="1084">
        <f t="shared" si="6"/>
        <v>13</v>
      </c>
      <c r="N204" s="1085">
        <v>1</v>
      </c>
      <c r="O204" s="1081" t="s">
        <v>3233</v>
      </c>
      <c r="P204" s="1085">
        <f t="shared" si="7"/>
        <v>1</v>
      </c>
      <c r="Q204" s="1086" t="str" cm="1">
        <f t="array" aca="1" ref="Q204" ca="1">IF(ISNUMBER(P204),IF(P204=100%,"CUMPLIDA",IF(AND(ISNUMBER(L204),ISNUMBER(INDIRECT("FECHA_"&amp;$B204,1))), IF(L204&lt;=INDIRECT("FECHA_"&amp;$B204,1),"INCUMPLIDA","PROCESO"), "VERIFICAR FECHA")),"SIN VALOR AVANCE")</f>
        <v>CUMPLIDA</v>
      </c>
    </row>
    <row r="205" spans="1:17" ht="120" x14ac:dyDescent="0.2">
      <c r="A205" s="1097" t="s">
        <v>18</v>
      </c>
      <c r="B205" s="1091" t="s">
        <v>14</v>
      </c>
      <c r="C205" s="1304"/>
      <c r="D205" s="1304"/>
      <c r="E205" s="1305" t="s">
        <v>3235</v>
      </c>
      <c r="F205" s="1305"/>
      <c r="G205" s="1080" t="s">
        <v>3236</v>
      </c>
      <c r="H205" s="1080" t="s">
        <v>3237</v>
      </c>
      <c r="I205" s="1081" t="s">
        <v>3219</v>
      </c>
      <c r="J205" s="1085">
        <v>1</v>
      </c>
      <c r="K205" s="1083">
        <v>45566</v>
      </c>
      <c r="L205" s="1083">
        <v>45838</v>
      </c>
      <c r="M205" s="1084">
        <f t="shared" si="6"/>
        <v>38.857142857142854</v>
      </c>
      <c r="N205" s="1085">
        <v>0.6</v>
      </c>
      <c r="O205" s="1081" t="s">
        <v>3233</v>
      </c>
      <c r="P205" s="1085">
        <f t="shared" si="7"/>
        <v>0.6</v>
      </c>
      <c r="Q205" s="1086" t="str" cm="1">
        <f t="array" aca="1" ref="Q205" ca="1">IF(ISNUMBER(P205),IF(P205=100%,"CUMPLIDA",IF(AND(ISNUMBER(L205),ISNUMBER(INDIRECT("FECHA_"&amp;$B205,1))), IF(L205&lt;=INDIRECT("FECHA_"&amp;$B205,1),"INCUMPLIDA","PROCESO"), "VERIFICAR FECHA")),"SIN VALOR AVANCE")</f>
        <v>PROCESO</v>
      </c>
    </row>
    <row r="206" spans="1:17" ht="225" x14ac:dyDescent="0.2">
      <c r="A206" s="1097" t="s">
        <v>18</v>
      </c>
      <c r="B206" s="1091" t="s">
        <v>14</v>
      </c>
      <c r="C206" s="1304"/>
      <c r="D206" s="1304"/>
      <c r="E206" s="1305"/>
      <c r="F206" s="1305"/>
      <c r="G206" s="1080" t="s">
        <v>3238</v>
      </c>
      <c r="H206" s="1080" t="s">
        <v>3222</v>
      </c>
      <c r="I206" s="1081" t="s">
        <v>3223</v>
      </c>
      <c r="J206" s="1082">
        <v>15</v>
      </c>
      <c r="K206" s="1083">
        <v>45566</v>
      </c>
      <c r="L206" s="1083">
        <v>45657</v>
      </c>
      <c r="M206" s="1084">
        <f t="shared" si="6"/>
        <v>13</v>
      </c>
      <c r="N206" s="1085">
        <v>1</v>
      </c>
      <c r="O206" s="1090" t="s">
        <v>3224</v>
      </c>
      <c r="P206" s="1085">
        <f t="shared" si="7"/>
        <v>1</v>
      </c>
      <c r="Q206" s="1086" t="str" cm="1">
        <f t="array" aca="1" ref="Q206" ca="1">IF(ISNUMBER(P206),IF(P206=100%,"CUMPLIDA",IF(AND(ISNUMBER(L206),ISNUMBER(INDIRECT("FECHA_"&amp;$B206,1))), IF(L206&lt;=INDIRECT("FECHA_"&amp;$B206,1),"INCUMPLIDA","PROCESO"), "VERIFICAR FECHA")),"SIN VALOR AVANCE")</f>
        <v>CUMPLIDA</v>
      </c>
    </row>
    <row r="207" spans="1:17" ht="165.75" x14ac:dyDescent="0.2">
      <c r="A207" s="1097" t="s">
        <v>18</v>
      </c>
      <c r="B207" s="1091" t="s">
        <v>14</v>
      </c>
      <c r="C207" s="1304"/>
      <c r="D207" s="1304"/>
      <c r="E207" s="1305"/>
      <c r="F207" s="1305"/>
      <c r="G207" s="1080" t="s">
        <v>3225</v>
      </c>
      <c r="H207" s="1080" t="s">
        <v>3226</v>
      </c>
      <c r="I207" s="1081" t="s">
        <v>3227</v>
      </c>
      <c r="J207" s="1085">
        <v>1</v>
      </c>
      <c r="K207" s="1083">
        <v>45566</v>
      </c>
      <c r="L207" s="1083">
        <v>45657</v>
      </c>
      <c r="M207" s="1084">
        <f t="shared" si="6"/>
        <v>13</v>
      </c>
      <c r="N207" s="1085">
        <v>1</v>
      </c>
      <c r="O207" s="1090" t="s">
        <v>3228</v>
      </c>
      <c r="P207" s="1085">
        <f t="shared" si="7"/>
        <v>1</v>
      </c>
      <c r="Q207" s="1086" t="str" cm="1">
        <f t="array" aca="1" ref="Q207" ca="1">IF(ISNUMBER(P207),IF(P207=100%,"CUMPLIDA",IF(AND(ISNUMBER(L207),ISNUMBER(INDIRECT("FECHA_"&amp;$B207,1))), IF(L207&lt;=INDIRECT("FECHA_"&amp;$B207,1),"INCUMPLIDA","PROCESO"), "VERIFICAR FECHA")),"SIN VALOR AVANCE")</f>
        <v>CUMPLIDA</v>
      </c>
    </row>
    <row r="208" spans="1:17" ht="180" x14ac:dyDescent="0.2">
      <c r="A208" s="1097" t="s">
        <v>18</v>
      </c>
      <c r="B208" s="1091" t="s">
        <v>14</v>
      </c>
      <c r="C208" s="1304"/>
      <c r="D208" s="1304"/>
      <c r="E208" s="1305"/>
      <c r="F208" s="1305"/>
      <c r="G208" s="1080" t="s">
        <v>3230</v>
      </c>
      <c r="H208" s="1080" t="s">
        <v>3231</v>
      </c>
      <c r="I208" s="1081" t="s">
        <v>3232</v>
      </c>
      <c r="J208" s="1082">
        <v>5</v>
      </c>
      <c r="K208" s="1083">
        <v>45566</v>
      </c>
      <c r="L208" s="1083">
        <v>45657</v>
      </c>
      <c r="M208" s="1084">
        <f t="shared" ref="M208:M271" si="8">(L208-K208)/7</f>
        <v>13</v>
      </c>
      <c r="N208" s="1085">
        <v>1</v>
      </c>
      <c r="O208" s="1081" t="s">
        <v>3233</v>
      </c>
      <c r="P208" s="1085">
        <f t="shared" si="7"/>
        <v>1</v>
      </c>
      <c r="Q208" s="1086" t="str" cm="1">
        <f t="array" aca="1" ref="Q208" ca="1">IF(ISNUMBER(P208),IF(P208=100%,"CUMPLIDA",IF(AND(ISNUMBER(L208),ISNUMBER(INDIRECT("FECHA_"&amp;$B208,1))), IF(L208&lt;=INDIRECT("FECHA_"&amp;$B208,1),"INCUMPLIDA","PROCESO"), "VERIFICAR FECHA")),"SIN VALOR AVANCE")</f>
        <v>CUMPLIDA</v>
      </c>
    </row>
    <row r="209" spans="1:17" ht="150" customHeight="1" x14ac:dyDescent="0.2">
      <c r="A209" s="1097" t="s">
        <v>18</v>
      </c>
      <c r="B209" s="1091" t="s">
        <v>14</v>
      </c>
      <c r="C209" s="1304" t="s">
        <v>3239</v>
      </c>
      <c r="D209" s="1304" t="s">
        <v>3240</v>
      </c>
      <c r="E209" s="1305" t="s">
        <v>3241</v>
      </c>
      <c r="F209" s="1305" t="s">
        <v>3242</v>
      </c>
      <c r="G209" s="1080" t="s">
        <v>3243</v>
      </c>
      <c r="H209" s="1080" t="s">
        <v>3244</v>
      </c>
      <c r="I209" s="1081" t="s">
        <v>3245</v>
      </c>
      <c r="J209" s="1082">
        <v>5</v>
      </c>
      <c r="K209" s="1083">
        <v>45566</v>
      </c>
      <c r="L209" s="1083">
        <v>45657</v>
      </c>
      <c r="M209" s="1084">
        <f t="shared" si="8"/>
        <v>13</v>
      </c>
      <c r="N209" s="1085">
        <v>1</v>
      </c>
      <c r="O209" s="1081" t="s">
        <v>3233</v>
      </c>
      <c r="P209" s="1085">
        <f t="shared" si="7"/>
        <v>1</v>
      </c>
      <c r="Q209" s="1086" t="str" cm="1">
        <f t="array" aca="1" ref="Q209" ca="1">IF(ISNUMBER(P209),IF(P209=100%,"CUMPLIDA",IF(AND(ISNUMBER(L209),ISNUMBER(INDIRECT("FECHA_"&amp;$B209,1))), IF(L209&lt;=INDIRECT("FECHA_"&amp;$B209,1),"INCUMPLIDA","PROCESO"), "VERIFICAR FECHA")),"SIN VALOR AVANCE")</f>
        <v>CUMPLIDA</v>
      </c>
    </row>
    <row r="210" spans="1:17" ht="165" x14ac:dyDescent="0.2">
      <c r="A210" s="1097" t="s">
        <v>18</v>
      </c>
      <c r="B210" s="1091" t="s">
        <v>14</v>
      </c>
      <c r="C210" s="1304"/>
      <c r="D210" s="1304"/>
      <c r="E210" s="1305"/>
      <c r="F210" s="1305"/>
      <c r="G210" s="1080" t="s">
        <v>3243</v>
      </c>
      <c r="H210" s="1080" t="s">
        <v>3231</v>
      </c>
      <c r="I210" s="1081" t="s">
        <v>3245</v>
      </c>
      <c r="J210" s="1082">
        <v>5</v>
      </c>
      <c r="K210" s="1083">
        <v>45566</v>
      </c>
      <c r="L210" s="1083">
        <v>45657</v>
      </c>
      <c r="M210" s="1084">
        <f t="shared" si="8"/>
        <v>13</v>
      </c>
      <c r="N210" s="1085">
        <v>1</v>
      </c>
      <c r="O210" s="1081" t="s">
        <v>3233</v>
      </c>
      <c r="P210" s="1085">
        <f t="shared" si="7"/>
        <v>1</v>
      </c>
      <c r="Q210" s="1086" t="str" cm="1">
        <f t="array" aca="1" ref="Q210" ca="1">IF(ISNUMBER(P210),IF(P210=100%,"CUMPLIDA",IF(AND(ISNUMBER(L210),ISNUMBER(INDIRECT("FECHA_"&amp;$B210,1))), IF(L210&lt;=INDIRECT("FECHA_"&amp;$B210,1),"INCUMPLIDA","PROCESO"), "VERIFICAR FECHA")),"SIN VALOR AVANCE")</f>
        <v>CUMPLIDA</v>
      </c>
    </row>
    <row r="211" spans="1:17" ht="165" x14ac:dyDescent="0.2">
      <c r="A211" s="1097" t="s">
        <v>18</v>
      </c>
      <c r="B211" s="1091" t="s">
        <v>14</v>
      </c>
      <c r="C211" s="1304"/>
      <c r="D211" s="1304"/>
      <c r="E211" s="1305"/>
      <c r="F211" s="1305"/>
      <c r="G211" s="1080" t="s">
        <v>3246</v>
      </c>
      <c r="H211" s="1080" t="s">
        <v>3244</v>
      </c>
      <c r="I211" s="1081" t="s">
        <v>3245</v>
      </c>
      <c r="J211" s="1082">
        <v>5</v>
      </c>
      <c r="K211" s="1083">
        <v>45566</v>
      </c>
      <c r="L211" s="1083">
        <v>45657</v>
      </c>
      <c r="M211" s="1084">
        <f t="shared" si="8"/>
        <v>13</v>
      </c>
      <c r="N211" s="1085">
        <v>1</v>
      </c>
      <c r="O211" s="1081" t="s">
        <v>3233</v>
      </c>
      <c r="P211" s="1085">
        <f t="shared" si="7"/>
        <v>1</v>
      </c>
      <c r="Q211" s="1086" t="str" cm="1">
        <f t="array" aca="1" ref="Q211" ca="1">IF(ISNUMBER(P211),IF(P211=100%,"CUMPLIDA",IF(AND(ISNUMBER(L211),ISNUMBER(INDIRECT("FECHA_"&amp;$B211,1))), IF(L211&lt;=INDIRECT("FECHA_"&amp;$B211,1),"INCUMPLIDA","PROCESO"), "VERIFICAR FECHA")),"SIN VALOR AVANCE")</f>
        <v>CUMPLIDA</v>
      </c>
    </row>
    <row r="212" spans="1:17" ht="165" x14ac:dyDescent="0.2">
      <c r="A212" s="1097" t="s">
        <v>18</v>
      </c>
      <c r="B212" s="1091" t="s">
        <v>14</v>
      </c>
      <c r="C212" s="1304"/>
      <c r="D212" s="1304"/>
      <c r="E212" s="1305"/>
      <c r="F212" s="1305"/>
      <c r="G212" s="1080" t="s">
        <v>3243</v>
      </c>
      <c r="H212" s="1080" t="s">
        <v>3244</v>
      </c>
      <c r="I212" s="1081" t="s">
        <v>3245</v>
      </c>
      <c r="J212" s="1082">
        <v>5</v>
      </c>
      <c r="K212" s="1083">
        <v>45566</v>
      </c>
      <c r="L212" s="1083">
        <v>45657</v>
      </c>
      <c r="M212" s="1084">
        <f t="shared" si="8"/>
        <v>13</v>
      </c>
      <c r="N212" s="1085">
        <v>1</v>
      </c>
      <c r="O212" s="1081" t="s">
        <v>3233</v>
      </c>
      <c r="P212" s="1085">
        <f t="shared" si="7"/>
        <v>1</v>
      </c>
      <c r="Q212" s="1086" t="str" cm="1">
        <f t="array" aca="1" ref="Q212" ca="1">IF(ISNUMBER(P212),IF(P212=100%,"CUMPLIDA",IF(AND(ISNUMBER(L212),ISNUMBER(INDIRECT("FECHA_"&amp;$B212,1))), IF(L212&lt;=INDIRECT("FECHA_"&amp;$B212,1),"INCUMPLIDA","PROCESO"), "VERIFICAR FECHA")),"SIN VALOR AVANCE")</f>
        <v>CUMPLIDA</v>
      </c>
    </row>
    <row r="213" spans="1:17" ht="150" customHeight="1" x14ac:dyDescent="0.2">
      <c r="A213" s="1097" t="s">
        <v>18</v>
      </c>
      <c r="B213" s="1091" t="s">
        <v>14</v>
      </c>
      <c r="C213" s="1304"/>
      <c r="D213" s="1304"/>
      <c r="E213" s="1305" t="s">
        <v>3247</v>
      </c>
      <c r="F213" s="1305"/>
      <c r="G213" s="1080" t="s">
        <v>3243</v>
      </c>
      <c r="H213" s="1080" t="s">
        <v>3244</v>
      </c>
      <c r="I213" s="1081" t="s">
        <v>3245</v>
      </c>
      <c r="J213" s="1082">
        <v>5</v>
      </c>
      <c r="K213" s="1083">
        <v>45566</v>
      </c>
      <c r="L213" s="1083">
        <v>45657</v>
      </c>
      <c r="M213" s="1084">
        <f t="shared" si="8"/>
        <v>13</v>
      </c>
      <c r="N213" s="1085">
        <v>1</v>
      </c>
      <c r="O213" s="1081" t="s">
        <v>3233</v>
      </c>
      <c r="P213" s="1085">
        <f t="shared" si="7"/>
        <v>1</v>
      </c>
      <c r="Q213" s="1086" t="str" cm="1">
        <f t="array" aca="1" ref="Q213" ca="1">IF(ISNUMBER(P213),IF(P213=100%,"CUMPLIDA",IF(AND(ISNUMBER(L213),ISNUMBER(INDIRECT("FECHA_"&amp;$B213,1))), IF(L213&lt;=INDIRECT("FECHA_"&amp;$B213,1),"INCUMPLIDA","PROCESO"), "VERIFICAR FECHA")),"SIN VALOR AVANCE")</f>
        <v>CUMPLIDA</v>
      </c>
    </row>
    <row r="214" spans="1:17" ht="165" x14ac:dyDescent="0.2">
      <c r="A214" s="1097" t="s">
        <v>18</v>
      </c>
      <c r="B214" s="1091" t="s">
        <v>14</v>
      </c>
      <c r="C214" s="1304"/>
      <c r="D214" s="1304"/>
      <c r="E214" s="1305"/>
      <c r="F214" s="1305"/>
      <c r="G214" s="1080" t="s">
        <v>3248</v>
      </c>
      <c r="H214" s="1080" t="s">
        <v>3244</v>
      </c>
      <c r="I214" s="1081" t="s">
        <v>3245</v>
      </c>
      <c r="J214" s="1082">
        <v>5</v>
      </c>
      <c r="K214" s="1083">
        <v>45566</v>
      </c>
      <c r="L214" s="1083">
        <v>45657</v>
      </c>
      <c r="M214" s="1084">
        <f t="shared" si="8"/>
        <v>13</v>
      </c>
      <c r="N214" s="1085">
        <v>1</v>
      </c>
      <c r="O214" s="1081" t="s">
        <v>3233</v>
      </c>
      <c r="P214" s="1085">
        <f t="shared" si="7"/>
        <v>1</v>
      </c>
      <c r="Q214" s="1086" t="str" cm="1">
        <f t="array" aca="1" ref="Q214" ca="1">IF(ISNUMBER(P214),IF(P214=100%,"CUMPLIDA",IF(AND(ISNUMBER(L214),ISNUMBER(INDIRECT("FECHA_"&amp;$B214,1))), IF(L214&lt;=INDIRECT("FECHA_"&amp;$B214,1),"INCUMPLIDA","PROCESO"), "VERIFICAR FECHA")),"SIN VALOR AVANCE")</f>
        <v>CUMPLIDA</v>
      </c>
    </row>
    <row r="215" spans="1:17" ht="165" x14ac:dyDescent="0.2">
      <c r="A215" s="1097" t="s">
        <v>18</v>
      </c>
      <c r="B215" s="1091" t="s">
        <v>14</v>
      </c>
      <c r="C215" s="1304"/>
      <c r="D215" s="1304"/>
      <c r="E215" s="1305"/>
      <c r="F215" s="1305"/>
      <c r="G215" s="1080" t="s">
        <v>3243</v>
      </c>
      <c r="H215" s="1080" t="s">
        <v>3244</v>
      </c>
      <c r="I215" s="1081" t="s">
        <v>3245</v>
      </c>
      <c r="J215" s="1082">
        <v>5</v>
      </c>
      <c r="K215" s="1083">
        <v>45566</v>
      </c>
      <c r="L215" s="1083">
        <v>45657</v>
      </c>
      <c r="M215" s="1084">
        <f t="shared" si="8"/>
        <v>13</v>
      </c>
      <c r="N215" s="1085">
        <v>1</v>
      </c>
      <c r="O215" s="1081" t="s">
        <v>3233</v>
      </c>
      <c r="P215" s="1085">
        <f t="shared" si="7"/>
        <v>1</v>
      </c>
      <c r="Q215" s="1086" t="str" cm="1">
        <f t="array" aca="1" ref="Q215" ca="1">IF(ISNUMBER(P215),IF(P215=100%,"CUMPLIDA",IF(AND(ISNUMBER(L215),ISNUMBER(INDIRECT("FECHA_"&amp;$B215,1))), IF(L215&lt;=INDIRECT("FECHA_"&amp;$B215,1),"INCUMPLIDA","PROCESO"), "VERIFICAR FECHA")),"SIN VALOR AVANCE")</f>
        <v>CUMPLIDA</v>
      </c>
    </row>
    <row r="216" spans="1:17" ht="165" x14ac:dyDescent="0.2">
      <c r="A216" s="1097" t="s">
        <v>18</v>
      </c>
      <c r="B216" s="1091" t="s">
        <v>14</v>
      </c>
      <c r="C216" s="1304"/>
      <c r="D216" s="1304"/>
      <c r="E216" s="1305" t="s">
        <v>3249</v>
      </c>
      <c r="F216" s="1305"/>
      <c r="G216" s="1080" t="s">
        <v>3243</v>
      </c>
      <c r="H216" s="1080" t="s">
        <v>3244</v>
      </c>
      <c r="I216" s="1081" t="s">
        <v>3245</v>
      </c>
      <c r="J216" s="1082">
        <v>5</v>
      </c>
      <c r="K216" s="1083">
        <v>45566</v>
      </c>
      <c r="L216" s="1083">
        <v>45657</v>
      </c>
      <c r="M216" s="1084">
        <f t="shared" si="8"/>
        <v>13</v>
      </c>
      <c r="N216" s="1085">
        <v>1</v>
      </c>
      <c r="O216" s="1081" t="s">
        <v>3233</v>
      </c>
      <c r="P216" s="1085">
        <f t="shared" si="7"/>
        <v>1</v>
      </c>
      <c r="Q216" s="1086" t="str" cm="1">
        <f t="array" aca="1" ref="Q216" ca="1">IF(ISNUMBER(P216),IF(P216=100%,"CUMPLIDA",IF(AND(ISNUMBER(L216),ISNUMBER(INDIRECT("FECHA_"&amp;$B216,1))), IF(L216&lt;=INDIRECT("FECHA_"&amp;$B216,1),"INCUMPLIDA","PROCESO"), "VERIFICAR FECHA")),"SIN VALOR AVANCE")</f>
        <v>CUMPLIDA</v>
      </c>
    </row>
    <row r="217" spans="1:17" ht="165" x14ac:dyDescent="0.2">
      <c r="A217" s="1097" t="s">
        <v>18</v>
      </c>
      <c r="B217" s="1091" t="s">
        <v>14</v>
      </c>
      <c r="C217" s="1304"/>
      <c r="D217" s="1304"/>
      <c r="E217" s="1305"/>
      <c r="F217" s="1305"/>
      <c r="G217" s="1080" t="s">
        <v>3243</v>
      </c>
      <c r="H217" s="1080" t="s">
        <v>3244</v>
      </c>
      <c r="I217" s="1081" t="s">
        <v>3245</v>
      </c>
      <c r="J217" s="1082">
        <v>5</v>
      </c>
      <c r="K217" s="1083">
        <v>45566</v>
      </c>
      <c r="L217" s="1083">
        <v>45657</v>
      </c>
      <c r="M217" s="1084">
        <f t="shared" si="8"/>
        <v>13</v>
      </c>
      <c r="N217" s="1085">
        <v>1</v>
      </c>
      <c r="O217" s="1081" t="s">
        <v>3233</v>
      </c>
      <c r="P217" s="1085">
        <f t="shared" si="7"/>
        <v>1</v>
      </c>
      <c r="Q217" s="1086" t="str" cm="1">
        <f t="array" aca="1" ref="Q217" ca="1">IF(ISNUMBER(P217),IF(P217=100%,"CUMPLIDA",IF(AND(ISNUMBER(L217),ISNUMBER(INDIRECT("FECHA_"&amp;$B217,1))), IF(L217&lt;=INDIRECT("FECHA_"&amp;$B217,1),"INCUMPLIDA","PROCESO"), "VERIFICAR FECHA")),"SIN VALOR AVANCE")</f>
        <v>CUMPLIDA</v>
      </c>
    </row>
    <row r="218" spans="1:17" ht="165" x14ac:dyDescent="0.2">
      <c r="A218" s="1097" t="s">
        <v>18</v>
      </c>
      <c r="B218" s="1091" t="s">
        <v>14</v>
      </c>
      <c r="C218" s="1304"/>
      <c r="D218" s="1304"/>
      <c r="E218" s="1305"/>
      <c r="F218" s="1305"/>
      <c r="G218" s="1080" t="s">
        <v>3243</v>
      </c>
      <c r="H218" s="1080" t="s">
        <v>3244</v>
      </c>
      <c r="I218" s="1081" t="s">
        <v>3245</v>
      </c>
      <c r="J218" s="1082">
        <v>5</v>
      </c>
      <c r="K218" s="1083">
        <v>45566</v>
      </c>
      <c r="L218" s="1083">
        <v>45657</v>
      </c>
      <c r="M218" s="1084">
        <f t="shared" si="8"/>
        <v>13</v>
      </c>
      <c r="N218" s="1085">
        <v>1</v>
      </c>
      <c r="O218" s="1081" t="s">
        <v>3233</v>
      </c>
      <c r="P218" s="1085">
        <f t="shared" si="7"/>
        <v>1</v>
      </c>
      <c r="Q218" s="1086" t="str" cm="1">
        <f t="array" aca="1" ref="Q218" ca="1">IF(ISNUMBER(P218),IF(P218=100%,"CUMPLIDA",IF(AND(ISNUMBER(L218),ISNUMBER(INDIRECT("FECHA_"&amp;$B218,1))), IF(L218&lt;=INDIRECT("FECHA_"&amp;$B218,1),"INCUMPLIDA","PROCESO"), "VERIFICAR FECHA")),"SIN VALOR AVANCE")</f>
        <v>CUMPLIDA</v>
      </c>
    </row>
    <row r="219" spans="1:17" ht="150" customHeight="1" x14ac:dyDescent="0.2">
      <c r="A219" s="1097" t="s">
        <v>18</v>
      </c>
      <c r="B219" s="1091" t="s">
        <v>14</v>
      </c>
      <c r="C219" s="1304"/>
      <c r="D219" s="1304"/>
      <c r="E219" s="1305" t="s">
        <v>3250</v>
      </c>
      <c r="F219" s="1305"/>
      <c r="G219" s="1080" t="s">
        <v>3243</v>
      </c>
      <c r="H219" s="1080" t="s">
        <v>3231</v>
      </c>
      <c r="I219" s="1081" t="s">
        <v>3232</v>
      </c>
      <c r="J219" s="1082">
        <v>5</v>
      </c>
      <c r="K219" s="1083">
        <v>45566</v>
      </c>
      <c r="L219" s="1083">
        <v>45657</v>
      </c>
      <c r="M219" s="1084">
        <f t="shared" si="8"/>
        <v>13</v>
      </c>
      <c r="N219" s="1085">
        <v>1</v>
      </c>
      <c r="O219" s="1081" t="s">
        <v>3233</v>
      </c>
      <c r="P219" s="1085">
        <f t="shared" si="7"/>
        <v>1</v>
      </c>
      <c r="Q219" s="1086" t="str" cm="1">
        <f t="array" aca="1" ref="Q219" ca="1">IF(ISNUMBER(P219),IF(P219=100%,"CUMPLIDA",IF(AND(ISNUMBER(L219),ISNUMBER(INDIRECT("FECHA_"&amp;$B219,1))), IF(L219&lt;=INDIRECT("FECHA_"&amp;$B219,1),"INCUMPLIDA","PROCESO"), "VERIFICAR FECHA")),"SIN VALOR AVANCE")</f>
        <v>CUMPLIDA</v>
      </c>
    </row>
    <row r="220" spans="1:17" ht="165" x14ac:dyDescent="0.2">
      <c r="A220" s="1097" t="s">
        <v>18</v>
      </c>
      <c r="B220" s="1091" t="s">
        <v>14</v>
      </c>
      <c r="C220" s="1304"/>
      <c r="D220" s="1304"/>
      <c r="E220" s="1305"/>
      <c r="F220" s="1305"/>
      <c r="G220" s="1080" t="s">
        <v>3243</v>
      </c>
      <c r="H220" s="1080" t="s">
        <v>3231</v>
      </c>
      <c r="I220" s="1081" t="s">
        <v>3232</v>
      </c>
      <c r="J220" s="1082">
        <v>5</v>
      </c>
      <c r="K220" s="1083">
        <v>45566</v>
      </c>
      <c r="L220" s="1083">
        <v>45657</v>
      </c>
      <c r="M220" s="1084">
        <f t="shared" si="8"/>
        <v>13</v>
      </c>
      <c r="N220" s="1085">
        <v>1</v>
      </c>
      <c r="O220" s="1081" t="s">
        <v>3233</v>
      </c>
      <c r="P220" s="1085">
        <f t="shared" si="7"/>
        <v>1</v>
      </c>
      <c r="Q220" s="1086" t="str" cm="1">
        <f t="array" aca="1" ref="Q220" ca="1">IF(ISNUMBER(P220),IF(P220=100%,"CUMPLIDA",IF(AND(ISNUMBER(L220),ISNUMBER(INDIRECT("FECHA_"&amp;$B220,1))), IF(L220&lt;=INDIRECT("FECHA_"&amp;$B220,1),"INCUMPLIDA","PROCESO"), "VERIFICAR FECHA")),"SIN VALOR AVANCE")</f>
        <v>CUMPLIDA</v>
      </c>
    </row>
    <row r="221" spans="1:17" ht="165" x14ac:dyDescent="0.2">
      <c r="A221" s="1097" t="s">
        <v>18</v>
      </c>
      <c r="B221" s="1091" t="s">
        <v>14</v>
      </c>
      <c r="C221" s="1304"/>
      <c r="D221" s="1304"/>
      <c r="E221" s="1305"/>
      <c r="F221" s="1305"/>
      <c r="G221" s="1080" t="s">
        <v>3243</v>
      </c>
      <c r="H221" s="1080" t="s">
        <v>3231</v>
      </c>
      <c r="I221" s="1081" t="s">
        <v>3232</v>
      </c>
      <c r="J221" s="1082">
        <v>5</v>
      </c>
      <c r="K221" s="1083">
        <v>45566</v>
      </c>
      <c r="L221" s="1083">
        <v>45657</v>
      </c>
      <c r="M221" s="1084">
        <f t="shared" si="8"/>
        <v>13</v>
      </c>
      <c r="N221" s="1085">
        <v>1</v>
      </c>
      <c r="O221" s="1081" t="s">
        <v>3233</v>
      </c>
      <c r="P221" s="1085">
        <f t="shared" si="7"/>
        <v>1</v>
      </c>
      <c r="Q221" s="1086" t="str" cm="1">
        <f t="array" aca="1" ref="Q221" ca="1">IF(ISNUMBER(P221),IF(P221=100%,"CUMPLIDA",IF(AND(ISNUMBER(L221),ISNUMBER(INDIRECT("FECHA_"&amp;$B221,1))), IF(L221&lt;=INDIRECT("FECHA_"&amp;$B221,1),"INCUMPLIDA","PROCESO"), "VERIFICAR FECHA")),"SIN VALOR AVANCE")</f>
        <v>CUMPLIDA</v>
      </c>
    </row>
    <row r="222" spans="1:17" ht="165" x14ac:dyDescent="0.2">
      <c r="A222" s="1097" t="s">
        <v>18</v>
      </c>
      <c r="B222" s="1091" t="s">
        <v>14</v>
      </c>
      <c r="C222" s="1304"/>
      <c r="D222" s="1304"/>
      <c r="E222" s="1305" t="s">
        <v>3251</v>
      </c>
      <c r="F222" s="1305"/>
      <c r="G222" s="1080" t="s">
        <v>3243</v>
      </c>
      <c r="H222" s="1080" t="s">
        <v>3231</v>
      </c>
      <c r="I222" s="1081" t="s">
        <v>3232</v>
      </c>
      <c r="J222" s="1082">
        <v>5</v>
      </c>
      <c r="K222" s="1083">
        <v>45566</v>
      </c>
      <c r="L222" s="1083">
        <v>45657</v>
      </c>
      <c r="M222" s="1084">
        <f t="shared" si="8"/>
        <v>13</v>
      </c>
      <c r="N222" s="1085">
        <v>1</v>
      </c>
      <c r="O222" s="1081" t="s">
        <v>3233</v>
      </c>
      <c r="P222" s="1085">
        <f t="shared" si="7"/>
        <v>1</v>
      </c>
      <c r="Q222" s="1086" t="str" cm="1">
        <f t="array" aca="1" ref="Q222" ca="1">IF(ISNUMBER(P222),IF(P222=100%,"CUMPLIDA",IF(AND(ISNUMBER(L222),ISNUMBER(INDIRECT("FECHA_"&amp;$B222,1))), IF(L222&lt;=INDIRECT("FECHA_"&amp;$B222,1),"INCUMPLIDA","PROCESO"), "VERIFICAR FECHA")),"SIN VALOR AVANCE")</f>
        <v>CUMPLIDA</v>
      </c>
    </row>
    <row r="223" spans="1:17" ht="165" x14ac:dyDescent="0.2">
      <c r="A223" s="1097" t="s">
        <v>18</v>
      </c>
      <c r="B223" s="1091" t="s">
        <v>14</v>
      </c>
      <c r="C223" s="1304"/>
      <c r="D223" s="1304"/>
      <c r="E223" s="1305"/>
      <c r="F223" s="1305"/>
      <c r="G223" s="1080" t="s">
        <v>3243</v>
      </c>
      <c r="H223" s="1080" t="s">
        <v>3231</v>
      </c>
      <c r="I223" s="1081" t="s">
        <v>3232</v>
      </c>
      <c r="J223" s="1082">
        <v>5</v>
      </c>
      <c r="K223" s="1083">
        <v>45566</v>
      </c>
      <c r="L223" s="1083">
        <v>45657</v>
      </c>
      <c r="M223" s="1084">
        <f t="shared" si="8"/>
        <v>13</v>
      </c>
      <c r="N223" s="1085">
        <v>1</v>
      </c>
      <c r="O223" s="1081" t="s">
        <v>3233</v>
      </c>
      <c r="P223" s="1085">
        <f t="shared" si="7"/>
        <v>1</v>
      </c>
      <c r="Q223" s="1086" t="str" cm="1">
        <f t="array" aca="1" ref="Q223" ca="1">IF(ISNUMBER(P223),IF(P223=100%,"CUMPLIDA",IF(AND(ISNUMBER(L223),ISNUMBER(INDIRECT("FECHA_"&amp;$B223,1))), IF(L223&lt;=INDIRECT("FECHA_"&amp;$B223,1),"INCUMPLIDA","PROCESO"), "VERIFICAR FECHA")),"SIN VALOR AVANCE")</f>
        <v>CUMPLIDA</v>
      </c>
    </row>
    <row r="224" spans="1:17" ht="165" x14ac:dyDescent="0.2">
      <c r="A224" s="1097" t="s">
        <v>18</v>
      </c>
      <c r="B224" s="1091" t="s">
        <v>14</v>
      </c>
      <c r="C224" s="1304"/>
      <c r="D224" s="1304"/>
      <c r="E224" s="1305"/>
      <c r="F224" s="1305"/>
      <c r="G224" s="1080" t="s">
        <v>3243</v>
      </c>
      <c r="H224" s="1080" t="s">
        <v>3231</v>
      </c>
      <c r="I224" s="1081" t="s">
        <v>3232</v>
      </c>
      <c r="J224" s="1082">
        <v>5</v>
      </c>
      <c r="K224" s="1083">
        <v>45566</v>
      </c>
      <c r="L224" s="1083">
        <v>45657</v>
      </c>
      <c r="M224" s="1084">
        <f t="shared" si="8"/>
        <v>13</v>
      </c>
      <c r="N224" s="1085">
        <v>1</v>
      </c>
      <c r="O224" s="1081" t="s">
        <v>3233</v>
      </c>
      <c r="P224" s="1085">
        <f t="shared" si="7"/>
        <v>1</v>
      </c>
      <c r="Q224" s="1086" t="str" cm="1">
        <f t="array" aca="1" ref="Q224" ca="1">IF(ISNUMBER(P224),IF(P224=100%,"CUMPLIDA",IF(AND(ISNUMBER(L224),ISNUMBER(INDIRECT("FECHA_"&amp;$B224,1))), IF(L224&lt;=INDIRECT("FECHA_"&amp;$B224,1),"INCUMPLIDA","PROCESO"), "VERIFICAR FECHA")),"SIN VALOR AVANCE")</f>
        <v>CUMPLIDA</v>
      </c>
    </row>
    <row r="225" spans="1:18" ht="165" x14ac:dyDescent="0.2">
      <c r="A225" s="1097" t="s">
        <v>18</v>
      </c>
      <c r="B225" s="1091" t="s">
        <v>14</v>
      </c>
      <c r="C225" s="1304"/>
      <c r="D225" s="1304"/>
      <c r="E225" s="1080" t="s">
        <v>3252</v>
      </c>
      <c r="F225" s="1305"/>
      <c r="G225" s="1080" t="s">
        <v>3253</v>
      </c>
      <c r="H225" s="1080" t="s">
        <v>3254</v>
      </c>
      <c r="I225" s="1081" t="s">
        <v>3255</v>
      </c>
      <c r="J225" s="1082">
        <v>1</v>
      </c>
      <c r="K225" s="1083">
        <v>45566</v>
      </c>
      <c r="L225" s="1083">
        <v>45838</v>
      </c>
      <c r="M225" s="1084">
        <f t="shared" si="8"/>
        <v>38.857142857142854</v>
      </c>
      <c r="N225" s="1085">
        <v>0.3</v>
      </c>
      <c r="O225" s="1081" t="s">
        <v>3256</v>
      </c>
      <c r="P225" s="1085">
        <f t="shared" si="7"/>
        <v>0.3</v>
      </c>
      <c r="Q225" s="1086" t="str" cm="1">
        <f t="array" aca="1" ref="Q225" ca="1">IF(ISNUMBER(P225),IF(P225=100%,"CUMPLIDA",IF(AND(ISNUMBER(L225),ISNUMBER(INDIRECT("FECHA_"&amp;$B225,1))), IF(L225&lt;=INDIRECT("FECHA_"&amp;$B225,1),"INCUMPLIDA","PROCESO"), "VERIFICAR FECHA")),"SIN VALOR AVANCE")</f>
        <v>PROCESO</v>
      </c>
    </row>
    <row r="226" spans="1:18" ht="90.75" customHeight="1" x14ac:dyDescent="0.2">
      <c r="A226" s="1097" t="s">
        <v>18</v>
      </c>
      <c r="B226" s="1091" t="s">
        <v>14</v>
      </c>
      <c r="C226" s="1304"/>
      <c r="D226" s="1304"/>
      <c r="E226" s="1305" t="s">
        <v>3257</v>
      </c>
      <c r="F226" s="1305"/>
      <c r="G226" s="1080" t="s">
        <v>3258</v>
      </c>
      <c r="H226" s="1080" t="s">
        <v>3259</v>
      </c>
      <c r="I226" s="1081" t="s">
        <v>3260</v>
      </c>
      <c r="J226" s="1082">
        <v>1</v>
      </c>
      <c r="K226" s="1083">
        <v>45566</v>
      </c>
      <c r="L226" s="1083">
        <v>45657</v>
      </c>
      <c r="M226" s="1084">
        <f t="shared" si="8"/>
        <v>13</v>
      </c>
      <c r="N226" s="1085">
        <v>1</v>
      </c>
      <c r="O226" s="1081" t="s">
        <v>3261</v>
      </c>
      <c r="P226" s="1085">
        <f t="shared" si="7"/>
        <v>1</v>
      </c>
      <c r="Q226" s="1086" t="str" cm="1">
        <f t="array" aca="1" ref="Q226" ca="1">IF(ISNUMBER(P226),IF(P226=100%,"CUMPLIDA",IF(AND(ISNUMBER(L226),ISNUMBER(INDIRECT("FECHA_"&amp;$B226,1))), IF(L226&lt;=INDIRECT("FECHA_"&amp;$B226,1),"INCUMPLIDA","PROCESO"), "VERIFICAR FECHA")),"SIN VALOR AVANCE")</f>
        <v>CUMPLIDA</v>
      </c>
    </row>
    <row r="227" spans="1:18" ht="165" x14ac:dyDescent="0.2">
      <c r="A227" s="1097" t="s">
        <v>18</v>
      </c>
      <c r="B227" s="1091" t="s">
        <v>14</v>
      </c>
      <c r="C227" s="1304"/>
      <c r="D227" s="1304"/>
      <c r="E227" s="1305"/>
      <c r="F227" s="1305"/>
      <c r="G227" s="1080" t="s">
        <v>3243</v>
      </c>
      <c r="H227" s="1080" t="s">
        <v>3231</v>
      </c>
      <c r="I227" s="1081" t="s">
        <v>3232</v>
      </c>
      <c r="J227" s="1082">
        <v>5</v>
      </c>
      <c r="K227" s="1083">
        <v>45566</v>
      </c>
      <c r="L227" s="1083">
        <v>45657</v>
      </c>
      <c r="M227" s="1084">
        <f t="shared" si="8"/>
        <v>13</v>
      </c>
      <c r="N227" s="1085">
        <v>1</v>
      </c>
      <c r="O227" s="1081" t="s">
        <v>3233</v>
      </c>
      <c r="P227" s="1085">
        <f t="shared" si="7"/>
        <v>1</v>
      </c>
      <c r="Q227" s="1086" t="str" cm="1">
        <f t="array" aca="1" ref="Q227" ca="1">IF(ISNUMBER(P227),IF(P227=100%,"CUMPLIDA",IF(AND(ISNUMBER(L227),ISNUMBER(INDIRECT("FECHA_"&amp;$B227,1))), IF(L227&lt;=INDIRECT("FECHA_"&amp;$B227,1),"INCUMPLIDA","PROCESO"), "VERIFICAR FECHA")),"SIN VALOR AVANCE")</f>
        <v>CUMPLIDA</v>
      </c>
    </row>
    <row r="228" spans="1:18" ht="165" x14ac:dyDescent="0.2">
      <c r="A228" s="1097" t="s">
        <v>18</v>
      </c>
      <c r="B228" s="1091" t="s">
        <v>14</v>
      </c>
      <c r="C228" s="1304"/>
      <c r="D228" s="1304"/>
      <c r="E228" s="1305"/>
      <c r="F228" s="1305"/>
      <c r="G228" s="1080" t="s">
        <v>3243</v>
      </c>
      <c r="H228" s="1080" t="s">
        <v>3231</v>
      </c>
      <c r="I228" s="1081" t="s">
        <v>3232</v>
      </c>
      <c r="J228" s="1082">
        <v>5</v>
      </c>
      <c r="K228" s="1083">
        <v>45566</v>
      </c>
      <c r="L228" s="1083">
        <v>45657</v>
      </c>
      <c r="M228" s="1084">
        <f t="shared" si="8"/>
        <v>13</v>
      </c>
      <c r="N228" s="1085">
        <v>1</v>
      </c>
      <c r="O228" s="1081" t="s">
        <v>3233</v>
      </c>
      <c r="P228" s="1085">
        <f t="shared" si="7"/>
        <v>1</v>
      </c>
      <c r="Q228" s="1086" t="str" cm="1">
        <f t="array" aca="1" ref="Q228" ca="1">IF(ISNUMBER(P228),IF(P228=100%,"CUMPLIDA",IF(AND(ISNUMBER(L228),ISNUMBER(INDIRECT("FECHA_"&amp;$B228,1))), IF(L228&lt;=INDIRECT("FECHA_"&amp;$B228,1),"INCUMPLIDA","PROCESO"), "VERIFICAR FECHA")),"SIN VALOR AVANCE")</f>
        <v>CUMPLIDA</v>
      </c>
    </row>
    <row r="229" spans="1:18" ht="150" customHeight="1" x14ac:dyDescent="0.2">
      <c r="A229" s="1097" t="s">
        <v>18</v>
      </c>
      <c r="B229" s="1091" t="s">
        <v>14</v>
      </c>
      <c r="C229" s="1304"/>
      <c r="D229" s="1304"/>
      <c r="E229" s="1305" t="s">
        <v>3262</v>
      </c>
      <c r="F229" s="1305"/>
      <c r="G229" s="1080" t="s">
        <v>3243</v>
      </c>
      <c r="H229" s="1080" t="s">
        <v>3231</v>
      </c>
      <c r="I229" s="1081" t="s">
        <v>3232</v>
      </c>
      <c r="J229" s="1082">
        <v>5</v>
      </c>
      <c r="K229" s="1083">
        <v>45566</v>
      </c>
      <c r="L229" s="1083">
        <v>45657</v>
      </c>
      <c r="M229" s="1084">
        <f t="shared" si="8"/>
        <v>13</v>
      </c>
      <c r="N229" s="1085">
        <v>1</v>
      </c>
      <c r="O229" s="1081" t="s">
        <v>3233</v>
      </c>
      <c r="P229" s="1085">
        <f t="shared" si="7"/>
        <v>1</v>
      </c>
      <c r="Q229" s="1086" t="str" cm="1">
        <f t="array" aca="1" ref="Q229" ca="1">IF(ISNUMBER(P229),IF(P229=100%,"CUMPLIDA",IF(AND(ISNUMBER(L229),ISNUMBER(INDIRECT("FECHA_"&amp;$B229,1))), IF(L229&lt;=INDIRECT("FECHA_"&amp;$B229,1),"INCUMPLIDA","PROCESO"), "VERIFICAR FECHA")),"SIN VALOR AVANCE")</f>
        <v>CUMPLIDA</v>
      </c>
    </row>
    <row r="230" spans="1:18" ht="165" x14ac:dyDescent="0.2">
      <c r="A230" s="1097" t="s">
        <v>18</v>
      </c>
      <c r="B230" s="1091" t="s">
        <v>14</v>
      </c>
      <c r="C230" s="1304"/>
      <c r="D230" s="1304"/>
      <c r="E230" s="1305"/>
      <c r="F230" s="1305"/>
      <c r="G230" s="1080" t="s">
        <v>3243</v>
      </c>
      <c r="H230" s="1080" t="s">
        <v>3231</v>
      </c>
      <c r="I230" s="1081" t="s">
        <v>3232</v>
      </c>
      <c r="J230" s="1082">
        <v>5</v>
      </c>
      <c r="K230" s="1083">
        <v>45566</v>
      </c>
      <c r="L230" s="1083">
        <v>45657</v>
      </c>
      <c r="M230" s="1084">
        <f t="shared" si="8"/>
        <v>13</v>
      </c>
      <c r="N230" s="1085">
        <v>1</v>
      </c>
      <c r="O230" s="1081" t="s">
        <v>3233</v>
      </c>
      <c r="P230" s="1085">
        <f t="shared" si="7"/>
        <v>1</v>
      </c>
      <c r="Q230" s="1086" t="str" cm="1">
        <f t="array" aca="1" ref="Q230" ca="1">IF(ISNUMBER(P230),IF(P230=100%,"CUMPLIDA",IF(AND(ISNUMBER(L230),ISNUMBER(INDIRECT("FECHA_"&amp;$B230,1))), IF(L230&lt;=INDIRECT("FECHA_"&amp;$B230,1),"INCUMPLIDA","PROCESO"), "VERIFICAR FECHA")),"SIN VALOR AVANCE")</f>
        <v>CUMPLIDA</v>
      </c>
    </row>
    <row r="231" spans="1:18" ht="165" x14ac:dyDescent="0.2">
      <c r="A231" s="1097" t="s">
        <v>18</v>
      </c>
      <c r="B231" s="1091" t="s">
        <v>14</v>
      </c>
      <c r="C231" s="1304"/>
      <c r="D231" s="1304"/>
      <c r="E231" s="1305"/>
      <c r="F231" s="1305"/>
      <c r="G231" s="1080" t="s">
        <v>3243</v>
      </c>
      <c r="H231" s="1080" t="s">
        <v>3231</v>
      </c>
      <c r="I231" s="1081" t="s">
        <v>3232</v>
      </c>
      <c r="J231" s="1082">
        <v>5</v>
      </c>
      <c r="K231" s="1083">
        <v>45566</v>
      </c>
      <c r="L231" s="1083">
        <v>45657</v>
      </c>
      <c r="M231" s="1084">
        <f t="shared" si="8"/>
        <v>13</v>
      </c>
      <c r="N231" s="1085">
        <v>1</v>
      </c>
      <c r="O231" s="1081" t="s">
        <v>3233</v>
      </c>
      <c r="P231" s="1085">
        <f t="shared" si="7"/>
        <v>1</v>
      </c>
      <c r="Q231" s="1086" t="str" cm="1">
        <f t="array" aca="1" ref="Q231" ca="1">IF(ISNUMBER(P231),IF(P231=100%,"CUMPLIDA",IF(AND(ISNUMBER(L231),ISNUMBER(INDIRECT("FECHA_"&amp;$B231,1))), IF(L231&lt;=INDIRECT("FECHA_"&amp;$B231,1),"INCUMPLIDA","PROCESO"), "VERIFICAR FECHA")),"SIN VALOR AVANCE")</f>
        <v>CUMPLIDA</v>
      </c>
    </row>
    <row r="232" spans="1:18" ht="165" x14ac:dyDescent="0.2">
      <c r="A232" s="1097" t="s">
        <v>18</v>
      </c>
      <c r="B232" s="1091" t="s">
        <v>14</v>
      </c>
      <c r="C232" s="1304"/>
      <c r="D232" s="1304"/>
      <c r="E232" s="1305"/>
      <c r="F232" s="1305"/>
      <c r="G232" s="1080" t="s">
        <v>3243</v>
      </c>
      <c r="H232" s="1080" t="s">
        <v>3231</v>
      </c>
      <c r="I232" s="1081" t="s">
        <v>3232</v>
      </c>
      <c r="J232" s="1082">
        <v>5</v>
      </c>
      <c r="K232" s="1083">
        <v>45566</v>
      </c>
      <c r="L232" s="1083">
        <v>45657</v>
      </c>
      <c r="M232" s="1084">
        <f t="shared" si="8"/>
        <v>13</v>
      </c>
      <c r="N232" s="1085">
        <v>1</v>
      </c>
      <c r="O232" s="1081" t="s">
        <v>3233</v>
      </c>
      <c r="P232" s="1085">
        <f t="shared" si="7"/>
        <v>1</v>
      </c>
      <c r="Q232" s="1086" t="str" cm="1">
        <f t="array" aca="1" ref="Q232" ca="1">IF(ISNUMBER(P232),IF(P232=100%,"CUMPLIDA",IF(AND(ISNUMBER(L232),ISNUMBER(INDIRECT("FECHA_"&amp;$B232,1))), IF(L232&lt;=INDIRECT("FECHA_"&amp;$B232,1),"INCUMPLIDA","PROCESO"), "VERIFICAR FECHA")),"SIN VALOR AVANCE")</f>
        <v>CUMPLIDA</v>
      </c>
    </row>
    <row r="233" spans="1:18" ht="90.75" customHeight="1" x14ac:dyDescent="0.2">
      <c r="A233" s="1097" t="s">
        <v>18</v>
      </c>
      <c r="B233" s="1091" t="s">
        <v>14</v>
      </c>
      <c r="C233" s="1841" t="s">
        <v>3263</v>
      </c>
      <c r="D233" s="1841" t="s">
        <v>3264</v>
      </c>
      <c r="E233" s="1842" t="s">
        <v>3265</v>
      </c>
      <c r="F233" s="1842" t="s">
        <v>3266</v>
      </c>
      <c r="G233" s="1843" t="s">
        <v>3267</v>
      </c>
      <c r="H233" s="1844" t="s">
        <v>3268</v>
      </c>
      <c r="I233" s="1845" t="s">
        <v>3269</v>
      </c>
      <c r="J233" s="1846">
        <v>1</v>
      </c>
      <c r="K233" s="1847">
        <v>45548</v>
      </c>
      <c r="L233" s="1847">
        <v>45716</v>
      </c>
      <c r="M233" s="1848">
        <f t="shared" si="8"/>
        <v>24</v>
      </c>
      <c r="N233" s="1849">
        <v>0.8</v>
      </c>
      <c r="O233" s="1845" t="s">
        <v>3270</v>
      </c>
      <c r="P233" s="1849">
        <f t="shared" si="7"/>
        <v>0.8</v>
      </c>
      <c r="Q233" s="1850" t="str" cm="1">
        <f t="array" aca="1" ref="Q233" ca="1">IF(ISNUMBER(P233),IF(P233=100%,"CUMPLIDA",IF(AND(ISNUMBER(L233),ISNUMBER(INDIRECT("FECHA_"&amp;$B233,1))), IF(L233&lt;=INDIRECT("FECHA_"&amp;$B233,1),"INCUMPLIDA","PROCESO"), "VERIFICAR FECHA")),"SIN VALOR AVANCE")</f>
        <v>INCUMPLIDA</v>
      </c>
      <c r="R233" s="1239" t="s">
        <v>6225</v>
      </c>
    </row>
    <row r="234" spans="1:18" ht="120" customHeight="1" x14ac:dyDescent="0.2">
      <c r="A234" s="1097" t="s">
        <v>18</v>
      </c>
      <c r="B234" s="1091" t="s">
        <v>14</v>
      </c>
      <c r="C234" s="1841"/>
      <c r="D234" s="1841"/>
      <c r="E234" s="1842"/>
      <c r="F234" s="1842"/>
      <c r="G234" s="1843"/>
      <c r="H234" s="1844" t="s">
        <v>3271</v>
      </c>
      <c r="I234" s="1845" t="s">
        <v>3272</v>
      </c>
      <c r="J234" s="1846">
        <v>1</v>
      </c>
      <c r="K234" s="1847">
        <v>45597</v>
      </c>
      <c r="L234" s="1851">
        <v>45924</v>
      </c>
      <c r="M234" s="1848">
        <f t="shared" si="8"/>
        <v>46.714285714285715</v>
      </c>
      <c r="N234" s="1849">
        <v>0.8</v>
      </c>
      <c r="O234" s="1845" t="s">
        <v>3273</v>
      </c>
      <c r="P234" s="1849">
        <f t="shared" si="7"/>
        <v>0.8</v>
      </c>
      <c r="Q234" s="1850" t="str" cm="1">
        <f t="array" aca="1" ref="Q234" ca="1">IF(ISNUMBER(P234),IF(P234=100%,"CUMPLIDA",IF(AND(ISNUMBER(L234),ISNUMBER(INDIRECT("FECHA_"&amp;$B234,1))), IF(L234&lt;=INDIRECT("FECHA_"&amp;$B234,1),"INCUMPLIDA","PROCESO"), "VERIFICAR FECHA")),"SIN VALOR AVANCE")</f>
        <v>PROCESO</v>
      </c>
      <c r="R234" s="1239"/>
    </row>
    <row r="235" spans="1:18" ht="75.75" x14ac:dyDescent="0.2">
      <c r="A235" s="1097" t="s">
        <v>18</v>
      </c>
      <c r="B235" s="1091" t="s">
        <v>14</v>
      </c>
      <c r="C235" s="1841"/>
      <c r="D235" s="1841"/>
      <c r="E235" s="1842"/>
      <c r="F235" s="1842"/>
      <c r="G235" s="1843"/>
      <c r="H235" s="1844" t="s">
        <v>3274</v>
      </c>
      <c r="I235" s="1845" t="s">
        <v>3275</v>
      </c>
      <c r="J235" s="1846">
        <v>1</v>
      </c>
      <c r="K235" s="1847">
        <v>45566</v>
      </c>
      <c r="L235" s="1851">
        <v>45925</v>
      </c>
      <c r="M235" s="1848">
        <f t="shared" si="8"/>
        <v>51.285714285714285</v>
      </c>
      <c r="N235" s="1849">
        <v>0.8</v>
      </c>
      <c r="O235" s="1845" t="s">
        <v>3276</v>
      </c>
      <c r="P235" s="1849">
        <f t="shared" si="7"/>
        <v>0.8</v>
      </c>
      <c r="Q235" s="1850" t="str" cm="1">
        <f t="array" aca="1" ref="Q235" ca="1">IF(ISNUMBER(P235),IF(P235=100%,"CUMPLIDA",IF(AND(ISNUMBER(L235),ISNUMBER(INDIRECT("FECHA_"&amp;$B235,1))), IF(L235&lt;=INDIRECT("FECHA_"&amp;$B235,1),"INCUMPLIDA","PROCESO"), "VERIFICAR FECHA")),"SIN VALOR AVANCE")</f>
        <v>PROCESO</v>
      </c>
      <c r="R235" s="1239"/>
    </row>
    <row r="236" spans="1:18" ht="105.75" customHeight="1" x14ac:dyDescent="0.2">
      <c r="A236" s="1097" t="s">
        <v>18</v>
      </c>
      <c r="B236" s="1091" t="s">
        <v>14</v>
      </c>
      <c r="C236" s="1841"/>
      <c r="D236" s="1841"/>
      <c r="E236" s="1842"/>
      <c r="F236" s="1842"/>
      <c r="G236" s="1842" t="s">
        <v>3277</v>
      </c>
      <c r="H236" s="1844" t="s">
        <v>3278</v>
      </c>
      <c r="I236" s="1845" t="s">
        <v>3279</v>
      </c>
      <c r="J236" s="1846">
        <v>1</v>
      </c>
      <c r="K236" s="1847">
        <v>45658</v>
      </c>
      <c r="L236" s="1847">
        <v>45716</v>
      </c>
      <c r="M236" s="1848">
        <f t="shared" si="8"/>
        <v>8.2857142857142865</v>
      </c>
      <c r="N236" s="1849">
        <v>0.5</v>
      </c>
      <c r="O236" s="1845" t="s">
        <v>3280</v>
      </c>
      <c r="P236" s="1849">
        <f t="shared" si="7"/>
        <v>0.5</v>
      </c>
      <c r="Q236" s="1850" t="str" cm="1">
        <f t="array" aca="1" ref="Q236" ca="1">IF(ISNUMBER(P236),IF(P236=100%,"CUMPLIDA",IF(AND(ISNUMBER(L236),ISNUMBER(INDIRECT("FECHA_"&amp;$B236,1))), IF(L236&lt;=INDIRECT("FECHA_"&amp;$B236,1),"INCUMPLIDA","PROCESO"), "VERIFICAR FECHA")),"SIN VALOR AVANCE")</f>
        <v>INCUMPLIDA</v>
      </c>
      <c r="R236" s="1239"/>
    </row>
    <row r="237" spans="1:18" ht="60.75" customHeight="1" x14ac:dyDescent="0.2">
      <c r="A237" s="1097" t="s">
        <v>18</v>
      </c>
      <c r="B237" s="1091" t="s">
        <v>14</v>
      </c>
      <c r="C237" s="1841"/>
      <c r="D237" s="1841"/>
      <c r="E237" s="1842"/>
      <c r="F237" s="1842"/>
      <c r="G237" s="1842"/>
      <c r="H237" s="1844" t="s">
        <v>3281</v>
      </c>
      <c r="I237" s="1845" t="s">
        <v>3282</v>
      </c>
      <c r="J237" s="1846">
        <v>1</v>
      </c>
      <c r="K237" s="1847">
        <v>45717</v>
      </c>
      <c r="L237" s="1847">
        <v>45992</v>
      </c>
      <c r="M237" s="1848">
        <f t="shared" si="8"/>
        <v>39.285714285714285</v>
      </c>
      <c r="N237" s="1849">
        <v>0.5</v>
      </c>
      <c r="O237" s="1845" t="s">
        <v>3283</v>
      </c>
      <c r="P237" s="1849">
        <f t="shared" si="7"/>
        <v>0.5</v>
      </c>
      <c r="Q237" s="1850" t="str" cm="1">
        <f t="array" aca="1" ref="Q237" ca="1">IF(ISNUMBER(P237),IF(P237=100%,"CUMPLIDA",IF(AND(ISNUMBER(L237),ISNUMBER(INDIRECT("FECHA_"&amp;$B237,1))), IF(L237&lt;=INDIRECT("FECHA_"&amp;$B237,1),"INCUMPLIDA","PROCESO"), "VERIFICAR FECHA")),"SIN VALOR AVANCE")</f>
        <v>PROCESO</v>
      </c>
      <c r="R237" s="1239"/>
    </row>
    <row r="238" spans="1:18" ht="75.75" customHeight="1" x14ac:dyDescent="0.2">
      <c r="A238" s="1097" t="s">
        <v>18</v>
      </c>
      <c r="B238" s="1091" t="s">
        <v>14</v>
      </c>
      <c r="C238" s="1841"/>
      <c r="D238" s="1841"/>
      <c r="E238" s="1842"/>
      <c r="F238" s="1842"/>
      <c r="G238" s="1842" t="s">
        <v>3284</v>
      </c>
      <c r="H238" s="1844" t="s">
        <v>3285</v>
      </c>
      <c r="I238" s="1852" t="s">
        <v>3286</v>
      </c>
      <c r="J238" s="1846">
        <v>1</v>
      </c>
      <c r="K238" s="1847">
        <v>45748</v>
      </c>
      <c r="L238" s="1847">
        <v>45838</v>
      </c>
      <c r="M238" s="1848">
        <f t="shared" si="8"/>
        <v>12.857142857142858</v>
      </c>
      <c r="N238" s="1849">
        <v>0</v>
      </c>
      <c r="O238" s="1845" t="s">
        <v>3287</v>
      </c>
      <c r="P238" s="1849">
        <f t="shared" si="7"/>
        <v>0</v>
      </c>
      <c r="Q238" s="1850" t="str" cm="1">
        <f t="array" aca="1" ref="Q238" ca="1">IF(ISNUMBER(P238),IF(P238=100%,"CUMPLIDA",IF(AND(ISNUMBER(L238),ISNUMBER(INDIRECT("FECHA_"&amp;$B238,1))), IF(L238&lt;=INDIRECT("FECHA_"&amp;$B238,1),"INCUMPLIDA","PROCESO"), "VERIFICAR FECHA")),"SIN VALOR AVANCE")</f>
        <v>PROCESO</v>
      </c>
      <c r="R238" s="1239"/>
    </row>
    <row r="239" spans="1:18" ht="105.75" customHeight="1" x14ac:dyDescent="0.2">
      <c r="A239" s="1097" t="s">
        <v>18</v>
      </c>
      <c r="B239" s="1091" t="s">
        <v>14</v>
      </c>
      <c r="C239" s="1841"/>
      <c r="D239" s="1841"/>
      <c r="E239" s="1842"/>
      <c r="F239" s="1842"/>
      <c r="G239" s="1842"/>
      <c r="H239" s="1844" t="s">
        <v>3288</v>
      </c>
      <c r="I239" s="1845" t="s">
        <v>3289</v>
      </c>
      <c r="J239" s="1846">
        <v>1</v>
      </c>
      <c r="K239" s="1847">
        <v>45839</v>
      </c>
      <c r="L239" s="1847">
        <v>45869</v>
      </c>
      <c r="M239" s="1848">
        <f t="shared" si="8"/>
        <v>4.2857142857142856</v>
      </c>
      <c r="N239" s="1849">
        <v>0</v>
      </c>
      <c r="O239" s="1845" t="s">
        <v>3280</v>
      </c>
      <c r="P239" s="1849">
        <f t="shared" si="7"/>
        <v>0</v>
      </c>
      <c r="Q239" s="1850" t="str" cm="1">
        <f t="array" aca="1" ref="Q239" ca="1">IF(ISNUMBER(P239),IF(P239=100%,"CUMPLIDA",IF(AND(ISNUMBER(L239),ISNUMBER(INDIRECT("FECHA_"&amp;$B239,1))), IF(L239&lt;=INDIRECT("FECHA_"&amp;$B239,1),"INCUMPLIDA","PROCESO"), "VERIFICAR FECHA")),"SIN VALOR AVANCE")</f>
        <v>PROCESO</v>
      </c>
      <c r="R239" s="1239"/>
    </row>
    <row r="240" spans="1:18" ht="120" customHeight="1" x14ac:dyDescent="0.2">
      <c r="A240" s="1097" t="s">
        <v>18</v>
      </c>
      <c r="B240" s="1091" t="s">
        <v>14</v>
      </c>
      <c r="C240" s="1841"/>
      <c r="D240" s="1841"/>
      <c r="E240" s="1842"/>
      <c r="F240" s="1842"/>
      <c r="G240" s="1842"/>
      <c r="H240" s="1844" t="s">
        <v>3290</v>
      </c>
      <c r="I240" s="1845" t="s">
        <v>3291</v>
      </c>
      <c r="J240" s="1846">
        <v>1</v>
      </c>
      <c r="K240" s="1847">
        <v>45870</v>
      </c>
      <c r="L240" s="1847">
        <v>46022</v>
      </c>
      <c r="M240" s="1848">
        <f t="shared" si="8"/>
        <v>21.714285714285715</v>
      </c>
      <c r="N240" s="1849">
        <v>0</v>
      </c>
      <c r="O240" s="1845" t="s">
        <v>3283</v>
      </c>
      <c r="P240" s="1849">
        <f t="shared" si="7"/>
        <v>0</v>
      </c>
      <c r="Q240" s="1850" t="str" cm="1">
        <f t="array" aca="1" ref="Q240" ca="1">IF(ISNUMBER(P240),IF(P240=100%,"CUMPLIDA",IF(AND(ISNUMBER(L240),ISNUMBER(INDIRECT("FECHA_"&amp;$B240,1))), IF(L240&lt;=INDIRECT("FECHA_"&amp;$B240,1),"INCUMPLIDA","PROCESO"), "VERIFICAR FECHA")),"SIN VALOR AVANCE")</f>
        <v>PROCESO</v>
      </c>
      <c r="R240" s="1239"/>
    </row>
    <row r="241" spans="1:18" ht="105.75" customHeight="1" x14ac:dyDescent="0.2">
      <c r="A241" s="1097" t="s">
        <v>18</v>
      </c>
      <c r="B241" s="1091" t="s">
        <v>14</v>
      </c>
      <c r="C241" s="1841"/>
      <c r="D241" s="1841"/>
      <c r="E241" s="1842"/>
      <c r="F241" s="1842"/>
      <c r="G241" s="1843" t="s">
        <v>3267</v>
      </c>
      <c r="H241" s="1844" t="s">
        <v>3268</v>
      </c>
      <c r="I241" s="1845" t="s">
        <v>3269</v>
      </c>
      <c r="J241" s="1846">
        <v>1</v>
      </c>
      <c r="K241" s="1847">
        <v>45548</v>
      </c>
      <c r="L241" s="1847">
        <v>45716</v>
      </c>
      <c r="M241" s="1848">
        <f t="shared" si="8"/>
        <v>24</v>
      </c>
      <c r="N241" s="1849">
        <v>0</v>
      </c>
      <c r="O241" s="1845" t="s">
        <v>3270</v>
      </c>
      <c r="P241" s="1849">
        <f t="shared" si="7"/>
        <v>0</v>
      </c>
      <c r="Q241" s="1850" t="str" cm="1">
        <f t="array" aca="1" ref="Q241" ca="1">IF(ISNUMBER(P241),IF(P241=100%,"CUMPLIDA",IF(AND(ISNUMBER(L241),ISNUMBER(INDIRECT("FECHA_"&amp;$B241,1))), IF(L241&lt;=INDIRECT("FECHA_"&amp;$B241,1),"INCUMPLIDA","PROCESO"), "VERIFICAR FECHA")),"SIN VALOR AVANCE")</f>
        <v>INCUMPLIDA</v>
      </c>
      <c r="R241" s="1239"/>
    </row>
    <row r="242" spans="1:18" ht="135" customHeight="1" x14ac:dyDescent="0.2">
      <c r="A242" s="1097" t="s">
        <v>18</v>
      </c>
      <c r="B242" s="1091" t="s">
        <v>14</v>
      </c>
      <c r="C242" s="1841"/>
      <c r="D242" s="1841"/>
      <c r="E242" s="1842"/>
      <c r="F242" s="1842"/>
      <c r="G242" s="1843"/>
      <c r="H242" s="1844" t="s">
        <v>3271</v>
      </c>
      <c r="I242" s="1845" t="s">
        <v>3272</v>
      </c>
      <c r="J242" s="1846">
        <v>1</v>
      </c>
      <c r="K242" s="1847">
        <v>45597</v>
      </c>
      <c r="L242" s="1851">
        <v>45924</v>
      </c>
      <c r="M242" s="1848">
        <f t="shared" si="8"/>
        <v>46.714285714285715</v>
      </c>
      <c r="N242" s="1849">
        <v>0</v>
      </c>
      <c r="O242" s="1845" t="s">
        <v>3273</v>
      </c>
      <c r="P242" s="1849">
        <f t="shared" si="7"/>
        <v>0</v>
      </c>
      <c r="Q242" s="1850" t="str" cm="1">
        <f t="array" aca="1" ref="Q242" ca="1">IF(ISNUMBER(P242),IF(P242=100%,"CUMPLIDA",IF(AND(ISNUMBER(L242),ISNUMBER(INDIRECT("FECHA_"&amp;$B242,1))), IF(L242&lt;=INDIRECT("FECHA_"&amp;$B242,1),"INCUMPLIDA","PROCESO"), "VERIFICAR FECHA")),"SIN VALOR AVANCE")</f>
        <v>PROCESO</v>
      </c>
      <c r="R242" s="1239"/>
    </row>
    <row r="243" spans="1:18" ht="75.75" x14ac:dyDescent="0.2">
      <c r="A243" s="1097" t="s">
        <v>18</v>
      </c>
      <c r="B243" s="1091" t="s">
        <v>14</v>
      </c>
      <c r="C243" s="1841"/>
      <c r="D243" s="1841"/>
      <c r="E243" s="1842"/>
      <c r="F243" s="1842"/>
      <c r="G243" s="1843"/>
      <c r="H243" s="1844" t="s">
        <v>3274</v>
      </c>
      <c r="I243" s="1845" t="s">
        <v>3275</v>
      </c>
      <c r="J243" s="1846">
        <v>1</v>
      </c>
      <c r="K243" s="1847">
        <v>45566</v>
      </c>
      <c r="L243" s="1851">
        <v>45925</v>
      </c>
      <c r="M243" s="1848">
        <f t="shared" si="8"/>
        <v>51.285714285714285</v>
      </c>
      <c r="N243" s="1849">
        <v>0</v>
      </c>
      <c r="O243" s="1845" t="s">
        <v>3276</v>
      </c>
      <c r="P243" s="1849">
        <f t="shared" si="7"/>
        <v>0</v>
      </c>
      <c r="Q243" s="1850" t="str" cm="1">
        <f t="array" aca="1" ref="Q243" ca="1">IF(ISNUMBER(P243),IF(P243=100%,"CUMPLIDA",IF(AND(ISNUMBER(L243),ISNUMBER(INDIRECT("FECHA_"&amp;$B243,1))), IF(L243&lt;=INDIRECT("FECHA_"&amp;$B243,1),"INCUMPLIDA","PROCESO"), "VERIFICAR FECHA")),"SIN VALOR AVANCE")</f>
        <v>PROCESO</v>
      </c>
      <c r="R243" s="1239"/>
    </row>
    <row r="244" spans="1:18" ht="135.75" x14ac:dyDescent="0.2">
      <c r="A244" s="1097" t="s">
        <v>18</v>
      </c>
      <c r="B244" s="1091" t="s">
        <v>14</v>
      </c>
      <c r="C244" s="1841"/>
      <c r="D244" s="1841"/>
      <c r="E244" s="1842"/>
      <c r="F244" s="1842"/>
      <c r="G244" s="1842" t="s">
        <v>3277</v>
      </c>
      <c r="H244" s="1844" t="s">
        <v>3278</v>
      </c>
      <c r="I244" s="1845" t="s">
        <v>3279</v>
      </c>
      <c r="J244" s="1846">
        <v>1</v>
      </c>
      <c r="K244" s="1847">
        <v>45658</v>
      </c>
      <c r="L244" s="1847">
        <v>45716</v>
      </c>
      <c r="M244" s="1848">
        <f t="shared" si="8"/>
        <v>8.2857142857142865</v>
      </c>
      <c r="N244" s="1849">
        <v>0</v>
      </c>
      <c r="O244" s="1845" t="s">
        <v>3280</v>
      </c>
      <c r="P244" s="1849">
        <f t="shared" si="7"/>
        <v>0</v>
      </c>
      <c r="Q244" s="1850" t="str" cm="1">
        <f t="array" aca="1" ref="Q244" ca="1">IF(ISNUMBER(P244),IF(P244=100%,"CUMPLIDA",IF(AND(ISNUMBER(L244),ISNUMBER(INDIRECT("FECHA_"&amp;$B244,1))), IF(L244&lt;=INDIRECT("FECHA_"&amp;$B244,1),"INCUMPLIDA","PROCESO"), "VERIFICAR FECHA")),"SIN VALOR AVANCE")</f>
        <v>INCUMPLIDA</v>
      </c>
      <c r="R244" s="1239"/>
    </row>
    <row r="245" spans="1:18" ht="60.75" customHeight="1" x14ac:dyDescent="0.2">
      <c r="A245" s="1097" t="s">
        <v>18</v>
      </c>
      <c r="B245" s="1091" t="s">
        <v>14</v>
      </c>
      <c r="C245" s="1841"/>
      <c r="D245" s="1841"/>
      <c r="E245" s="1842"/>
      <c r="F245" s="1842"/>
      <c r="G245" s="1842"/>
      <c r="H245" s="1844" t="s">
        <v>3281</v>
      </c>
      <c r="I245" s="1845" t="s">
        <v>3282</v>
      </c>
      <c r="J245" s="1846">
        <v>1</v>
      </c>
      <c r="K245" s="1847">
        <v>45717</v>
      </c>
      <c r="L245" s="1847">
        <v>45992</v>
      </c>
      <c r="M245" s="1848">
        <f t="shared" si="8"/>
        <v>39.285714285714285</v>
      </c>
      <c r="N245" s="1849">
        <v>0</v>
      </c>
      <c r="O245" s="1845" t="s">
        <v>3283</v>
      </c>
      <c r="P245" s="1849">
        <f t="shared" si="7"/>
        <v>0</v>
      </c>
      <c r="Q245" s="1850" t="str" cm="1">
        <f t="array" aca="1" ref="Q245" ca="1">IF(ISNUMBER(P245),IF(P245=100%,"CUMPLIDA",IF(AND(ISNUMBER(L245),ISNUMBER(INDIRECT("FECHA_"&amp;$B245,1))), IF(L245&lt;=INDIRECT("FECHA_"&amp;$B245,1),"INCUMPLIDA","PROCESO"), "VERIFICAR FECHA")),"SIN VALOR AVANCE")</f>
        <v>PROCESO</v>
      </c>
      <c r="R245" s="1239"/>
    </row>
    <row r="246" spans="1:18" ht="75.75" customHeight="1" x14ac:dyDescent="0.2">
      <c r="A246" s="1097" t="s">
        <v>18</v>
      </c>
      <c r="B246" s="1091" t="s">
        <v>14</v>
      </c>
      <c r="C246" s="1841"/>
      <c r="D246" s="1841"/>
      <c r="E246" s="1842"/>
      <c r="F246" s="1842"/>
      <c r="G246" s="1842" t="s">
        <v>3284</v>
      </c>
      <c r="H246" s="1844" t="s">
        <v>3285</v>
      </c>
      <c r="I246" s="1852" t="s">
        <v>3286</v>
      </c>
      <c r="J246" s="1846">
        <v>1</v>
      </c>
      <c r="K246" s="1847">
        <v>45748</v>
      </c>
      <c r="L246" s="1847">
        <v>45838</v>
      </c>
      <c r="M246" s="1848">
        <f t="shared" si="8"/>
        <v>12.857142857142858</v>
      </c>
      <c r="N246" s="1849">
        <v>0</v>
      </c>
      <c r="O246" s="1845" t="s">
        <v>3287</v>
      </c>
      <c r="P246" s="1849">
        <f t="shared" si="7"/>
        <v>0</v>
      </c>
      <c r="Q246" s="1850" t="str" cm="1">
        <f t="array" aca="1" ref="Q246" ca="1">IF(ISNUMBER(P246),IF(P246=100%,"CUMPLIDA",IF(AND(ISNUMBER(L246),ISNUMBER(INDIRECT("FECHA_"&amp;$B246,1))), IF(L246&lt;=INDIRECT("FECHA_"&amp;$B246,1),"INCUMPLIDA","PROCESO"), "VERIFICAR FECHA")),"SIN VALOR AVANCE")</f>
        <v>PROCESO</v>
      </c>
      <c r="R246" s="1239"/>
    </row>
    <row r="247" spans="1:18" ht="105.75" customHeight="1" x14ac:dyDescent="0.2">
      <c r="A247" s="1097" t="s">
        <v>18</v>
      </c>
      <c r="B247" s="1091" t="s">
        <v>14</v>
      </c>
      <c r="C247" s="1841"/>
      <c r="D247" s="1841"/>
      <c r="E247" s="1842"/>
      <c r="F247" s="1842"/>
      <c r="G247" s="1842"/>
      <c r="H247" s="1844" t="s">
        <v>3288</v>
      </c>
      <c r="I247" s="1845" t="s">
        <v>3289</v>
      </c>
      <c r="J247" s="1846">
        <v>1</v>
      </c>
      <c r="K247" s="1847">
        <v>45839</v>
      </c>
      <c r="L247" s="1847">
        <v>45869</v>
      </c>
      <c r="M247" s="1848">
        <f t="shared" si="8"/>
        <v>4.2857142857142856</v>
      </c>
      <c r="N247" s="1849">
        <v>0</v>
      </c>
      <c r="O247" s="1845" t="s">
        <v>3280</v>
      </c>
      <c r="P247" s="1849">
        <f t="shared" si="7"/>
        <v>0</v>
      </c>
      <c r="Q247" s="1850" t="str" cm="1">
        <f t="array" aca="1" ref="Q247" ca="1">IF(ISNUMBER(P247),IF(P247=100%,"CUMPLIDA",IF(AND(ISNUMBER(L247),ISNUMBER(INDIRECT("FECHA_"&amp;$B247,1))), IF(L247&lt;=INDIRECT("FECHA_"&amp;$B247,1),"INCUMPLIDA","PROCESO"), "VERIFICAR FECHA")),"SIN VALOR AVANCE")</f>
        <v>PROCESO</v>
      </c>
      <c r="R247" s="1239"/>
    </row>
    <row r="248" spans="1:18" ht="120" customHeight="1" x14ac:dyDescent="0.2">
      <c r="A248" s="1097" t="s">
        <v>18</v>
      </c>
      <c r="B248" s="1091" t="s">
        <v>14</v>
      </c>
      <c r="C248" s="1841"/>
      <c r="D248" s="1841"/>
      <c r="E248" s="1842"/>
      <c r="F248" s="1842"/>
      <c r="G248" s="1842"/>
      <c r="H248" s="1844" t="s">
        <v>3290</v>
      </c>
      <c r="I248" s="1845" t="s">
        <v>3291</v>
      </c>
      <c r="J248" s="1846">
        <v>1</v>
      </c>
      <c r="K248" s="1847">
        <v>45870</v>
      </c>
      <c r="L248" s="1847">
        <v>46022</v>
      </c>
      <c r="M248" s="1848">
        <f t="shared" si="8"/>
        <v>21.714285714285715</v>
      </c>
      <c r="N248" s="1849">
        <v>0</v>
      </c>
      <c r="O248" s="1845" t="s">
        <v>3283</v>
      </c>
      <c r="P248" s="1849">
        <f t="shared" si="7"/>
        <v>0</v>
      </c>
      <c r="Q248" s="1850" t="str" cm="1">
        <f t="array" aca="1" ref="Q248" ca="1">IF(ISNUMBER(P248),IF(P248=100%,"CUMPLIDA",IF(AND(ISNUMBER(L248),ISNUMBER(INDIRECT("FECHA_"&amp;$B248,1))), IF(L248&lt;=INDIRECT("FECHA_"&amp;$B248,1),"INCUMPLIDA","PROCESO"), "VERIFICAR FECHA")),"SIN VALOR AVANCE")</f>
        <v>PROCESO</v>
      </c>
      <c r="R248" s="1239"/>
    </row>
    <row r="249" spans="1:18" ht="90.75" customHeight="1" x14ac:dyDescent="0.2">
      <c r="A249" s="1097" t="s">
        <v>18</v>
      </c>
      <c r="B249" s="1091" t="s">
        <v>14</v>
      </c>
      <c r="C249" s="1841"/>
      <c r="D249" s="1841"/>
      <c r="E249" s="1842" t="s">
        <v>3292</v>
      </c>
      <c r="F249" s="1842"/>
      <c r="G249" s="1842" t="s">
        <v>3267</v>
      </c>
      <c r="H249" s="1844" t="s">
        <v>3268</v>
      </c>
      <c r="I249" s="1845" t="s">
        <v>3269</v>
      </c>
      <c r="J249" s="1846">
        <v>1</v>
      </c>
      <c r="K249" s="1847">
        <v>45548</v>
      </c>
      <c r="L249" s="1847">
        <v>45716</v>
      </c>
      <c r="M249" s="1848">
        <f t="shared" si="8"/>
        <v>24</v>
      </c>
      <c r="N249" s="1849">
        <v>0.8</v>
      </c>
      <c r="O249" s="1845" t="s">
        <v>3270</v>
      </c>
      <c r="P249" s="1849">
        <f t="shared" si="7"/>
        <v>0.8</v>
      </c>
      <c r="Q249" s="1850" t="str" cm="1">
        <f t="array" aca="1" ref="Q249" ca="1">IF(ISNUMBER(P249),IF(P249=100%,"CUMPLIDA",IF(AND(ISNUMBER(L249),ISNUMBER(INDIRECT("FECHA_"&amp;$B249,1))), IF(L249&lt;=INDIRECT("FECHA_"&amp;$B249,1),"INCUMPLIDA","PROCESO"), "VERIFICAR FECHA")),"SIN VALOR AVANCE")</f>
        <v>INCUMPLIDA</v>
      </c>
      <c r="R249" s="1239"/>
    </row>
    <row r="250" spans="1:18" ht="135" customHeight="1" x14ac:dyDescent="0.2">
      <c r="A250" s="1097" t="s">
        <v>18</v>
      </c>
      <c r="B250" s="1091" t="s">
        <v>14</v>
      </c>
      <c r="C250" s="1841"/>
      <c r="D250" s="1841"/>
      <c r="E250" s="1842"/>
      <c r="F250" s="1842"/>
      <c r="G250" s="1842"/>
      <c r="H250" s="1844" t="s">
        <v>3271</v>
      </c>
      <c r="I250" s="1845" t="s">
        <v>3272</v>
      </c>
      <c r="J250" s="1846">
        <v>1</v>
      </c>
      <c r="K250" s="1847">
        <v>45597</v>
      </c>
      <c r="L250" s="1851">
        <v>45924</v>
      </c>
      <c r="M250" s="1848">
        <f t="shared" si="8"/>
        <v>46.714285714285715</v>
      </c>
      <c r="N250" s="1849">
        <v>0.8</v>
      </c>
      <c r="O250" s="1845" t="s">
        <v>3273</v>
      </c>
      <c r="P250" s="1849">
        <f t="shared" si="7"/>
        <v>0.8</v>
      </c>
      <c r="Q250" s="1850" t="str" cm="1">
        <f t="array" aca="1" ref="Q250" ca="1">IF(ISNUMBER(P250),IF(P250=100%,"CUMPLIDA",IF(AND(ISNUMBER(L250),ISNUMBER(INDIRECT("FECHA_"&amp;$B250,1))), IF(L250&lt;=INDIRECT("FECHA_"&amp;$B250,1),"INCUMPLIDA","PROCESO"), "VERIFICAR FECHA")),"SIN VALOR AVANCE")</f>
        <v>PROCESO</v>
      </c>
      <c r="R250" s="1239"/>
    </row>
    <row r="251" spans="1:18" ht="75.75" x14ac:dyDescent="0.2">
      <c r="A251" s="1097" t="s">
        <v>18</v>
      </c>
      <c r="B251" s="1091" t="s">
        <v>14</v>
      </c>
      <c r="C251" s="1841"/>
      <c r="D251" s="1841"/>
      <c r="E251" s="1842"/>
      <c r="F251" s="1842"/>
      <c r="G251" s="1842"/>
      <c r="H251" s="1844" t="s">
        <v>3274</v>
      </c>
      <c r="I251" s="1845" t="s">
        <v>3275</v>
      </c>
      <c r="J251" s="1846">
        <v>1</v>
      </c>
      <c r="K251" s="1847">
        <v>45566</v>
      </c>
      <c r="L251" s="1851">
        <v>45925</v>
      </c>
      <c r="M251" s="1848">
        <f t="shared" si="8"/>
        <v>51.285714285714285</v>
      </c>
      <c r="N251" s="1849">
        <v>0.8</v>
      </c>
      <c r="O251" s="1845" t="s">
        <v>3276</v>
      </c>
      <c r="P251" s="1849">
        <f t="shared" si="7"/>
        <v>0.8</v>
      </c>
      <c r="Q251" s="1850" t="str" cm="1">
        <f t="array" aca="1" ref="Q251" ca="1">IF(ISNUMBER(P251),IF(P251=100%,"CUMPLIDA",IF(AND(ISNUMBER(L251),ISNUMBER(INDIRECT("FECHA_"&amp;$B251,1))), IF(L251&lt;=INDIRECT("FECHA_"&amp;$B251,1),"INCUMPLIDA","PROCESO"), "VERIFICAR FECHA")),"SIN VALOR AVANCE")</f>
        <v>PROCESO</v>
      </c>
      <c r="R251" s="1239"/>
    </row>
    <row r="252" spans="1:18" ht="105.75" customHeight="1" x14ac:dyDescent="0.2">
      <c r="A252" s="1097" t="s">
        <v>18</v>
      </c>
      <c r="B252" s="1091" t="s">
        <v>14</v>
      </c>
      <c r="C252" s="1841"/>
      <c r="D252" s="1841"/>
      <c r="E252" s="1842"/>
      <c r="F252" s="1842"/>
      <c r="G252" s="1842" t="s">
        <v>3277</v>
      </c>
      <c r="H252" s="1844" t="s">
        <v>3278</v>
      </c>
      <c r="I252" s="1845" t="s">
        <v>3279</v>
      </c>
      <c r="J252" s="1846">
        <v>1</v>
      </c>
      <c r="K252" s="1847">
        <v>45658</v>
      </c>
      <c r="L252" s="1847">
        <v>45716</v>
      </c>
      <c r="M252" s="1848">
        <f t="shared" si="8"/>
        <v>8.2857142857142865</v>
      </c>
      <c r="N252" s="1849">
        <v>0.5</v>
      </c>
      <c r="O252" s="1845" t="s">
        <v>3280</v>
      </c>
      <c r="P252" s="1849">
        <f t="shared" si="7"/>
        <v>0.5</v>
      </c>
      <c r="Q252" s="1850" t="str" cm="1">
        <f t="array" aca="1" ref="Q252" ca="1">IF(ISNUMBER(P252),IF(P252=100%,"CUMPLIDA",IF(AND(ISNUMBER(L252),ISNUMBER(INDIRECT("FECHA_"&amp;$B252,1))), IF(L252&lt;=INDIRECT("FECHA_"&amp;$B252,1),"INCUMPLIDA","PROCESO"), "VERIFICAR FECHA")),"SIN VALOR AVANCE")</f>
        <v>INCUMPLIDA</v>
      </c>
      <c r="R252" s="1239"/>
    </row>
    <row r="253" spans="1:18" ht="60.75" customHeight="1" x14ac:dyDescent="0.2">
      <c r="A253" s="1097" t="s">
        <v>18</v>
      </c>
      <c r="B253" s="1091" t="s">
        <v>14</v>
      </c>
      <c r="C253" s="1841"/>
      <c r="D253" s="1841"/>
      <c r="E253" s="1842"/>
      <c r="F253" s="1842"/>
      <c r="G253" s="1842"/>
      <c r="H253" s="1844" t="s">
        <v>3281</v>
      </c>
      <c r="I253" s="1845" t="s">
        <v>3282</v>
      </c>
      <c r="J253" s="1846">
        <v>1</v>
      </c>
      <c r="K253" s="1847">
        <v>45717</v>
      </c>
      <c r="L253" s="1847">
        <v>45992</v>
      </c>
      <c r="M253" s="1848">
        <f t="shared" si="8"/>
        <v>39.285714285714285</v>
      </c>
      <c r="N253" s="1849">
        <v>0.5</v>
      </c>
      <c r="O253" s="1845" t="s">
        <v>3283</v>
      </c>
      <c r="P253" s="1849">
        <f t="shared" si="7"/>
        <v>0.5</v>
      </c>
      <c r="Q253" s="1850" t="str" cm="1">
        <f t="array" aca="1" ref="Q253" ca="1">IF(ISNUMBER(P253),IF(P253=100%,"CUMPLIDA",IF(AND(ISNUMBER(L253),ISNUMBER(INDIRECT("FECHA_"&amp;$B253,1))), IF(L253&lt;=INDIRECT("FECHA_"&amp;$B253,1),"INCUMPLIDA","PROCESO"), "VERIFICAR FECHA")),"SIN VALOR AVANCE")</f>
        <v>PROCESO</v>
      </c>
      <c r="R253" s="1239"/>
    </row>
    <row r="254" spans="1:18" ht="75.75" customHeight="1" x14ac:dyDescent="0.2">
      <c r="A254" s="1097" t="s">
        <v>18</v>
      </c>
      <c r="B254" s="1091" t="s">
        <v>14</v>
      </c>
      <c r="C254" s="1841"/>
      <c r="D254" s="1841"/>
      <c r="E254" s="1842"/>
      <c r="F254" s="1842"/>
      <c r="G254" s="1842" t="s">
        <v>3284</v>
      </c>
      <c r="H254" s="1844" t="s">
        <v>3285</v>
      </c>
      <c r="I254" s="1852" t="s">
        <v>3286</v>
      </c>
      <c r="J254" s="1846">
        <v>1</v>
      </c>
      <c r="K254" s="1847">
        <v>45748</v>
      </c>
      <c r="L254" s="1847">
        <v>45838</v>
      </c>
      <c r="M254" s="1848">
        <f t="shared" si="8"/>
        <v>12.857142857142858</v>
      </c>
      <c r="N254" s="1849">
        <v>0</v>
      </c>
      <c r="O254" s="1845" t="s">
        <v>3287</v>
      </c>
      <c r="P254" s="1849">
        <f t="shared" si="7"/>
        <v>0</v>
      </c>
      <c r="Q254" s="1850" t="str" cm="1">
        <f t="array" aca="1" ref="Q254" ca="1">IF(ISNUMBER(P254),IF(P254=100%,"CUMPLIDA",IF(AND(ISNUMBER(L254),ISNUMBER(INDIRECT("FECHA_"&amp;$B254,1))), IF(L254&lt;=INDIRECT("FECHA_"&amp;$B254,1),"INCUMPLIDA","PROCESO"), "VERIFICAR FECHA")),"SIN VALOR AVANCE")</f>
        <v>PROCESO</v>
      </c>
      <c r="R254" s="1239"/>
    </row>
    <row r="255" spans="1:18" ht="105.75" customHeight="1" x14ac:dyDescent="0.2">
      <c r="A255" s="1097" t="s">
        <v>18</v>
      </c>
      <c r="B255" s="1091" t="s">
        <v>14</v>
      </c>
      <c r="C255" s="1841"/>
      <c r="D255" s="1841"/>
      <c r="E255" s="1842"/>
      <c r="F255" s="1842"/>
      <c r="G255" s="1842"/>
      <c r="H255" s="1844" t="s">
        <v>3288</v>
      </c>
      <c r="I255" s="1845" t="s">
        <v>3289</v>
      </c>
      <c r="J255" s="1846">
        <v>1</v>
      </c>
      <c r="K255" s="1847">
        <v>45839</v>
      </c>
      <c r="L255" s="1847">
        <v>45869</v>
      </c>
      <c r="M255" s="1848">
        <f t="shared" si="8"/>
        <v>4.2857142857142856</v>
      </c>
      <c r="N255" s="1849">
        <v>0</v>
      </c>
      <c r="O255" s="1845" t="s">
        <v>3280</v>
      </c>
      <c r="P255" s="1849">
        <f t="shared" si="7"/>
        <v>0</v>
      </c>
      <c r="Q255" s="1850" t="str" cm="1">
        <f t="array" aca="1" ref="Q255" ca="1">IF(ISNUMBER(P255),IF(P255=100%,"CUMPLIDA",IF(AND(ISNUMBER(L255),ISNUMBER(INDIRECT("FECHA_"&amp;$B255,1))), IF(L255&lt;=INDIRECT("FECHA_"&amp;$B255,1),"INCUMPLIDA","PROCESO"), "VERIFICAR FECHA")),"SIN VALOR AVANCE")</f>
        <v>PROCESO</v>
      </c>
      <c r="R255" s="1239"/>
    </row>
    <row r="256" spans="1:18" ht="120" customHeight="1" x14ac:dyDescent="0.2">
      <c r="A256" s="1097" t="s">
        <v>18</v>
      </c>
      <c r="B256" s="1091" t="s">
        <v>14</v>
      </c>
      <c r="C256" s="1841"/>
      <c r="D256" s="1841"/>
      <c r="E256" s="1842"/>
      <c r="F256" s="1842"/>
      <c r="G256" s="1842"/>
      <c r="H256" s="1844" t="s">
        <v>3290</v>
      </c>
      <c r="I256" s="1845" t="s">
        <v>3291</v>
      </c>
      <c r="J256" s="1846">
        <v>1</v>
      </c>
      <c r="K256" s="1847">
        <v>45870</v>
      </c>
      <c r="L256" s="1847">
        <v>46022</v>
      </c>
      <c r="M256" s="1848">
        <f t="shared" si="8"/>
        <v>21.714285714285715</v>
      </c>
      <c r="N256" s="1849">
        <v>0</v>
      </c>
      <c r="O256" s="1845" t="s">
        <v>3283</v>
      </c>
      <c r="P256" s="1849">
        <f t="shared" si="7"/>
        <v>0</v>
      </c>
      <c r="Q256" s="1850" t="str" cm="1">
        <f t="array" aca="1" ref="Q256" ca="1">IF(ISNUMBER(P256),IF(P256=100%,"CUMPLIDA",IF(AND(ISNUMBER(L256),ISNUMBER(INDIRECT("FECHA_"&amp;$B256,1))), IF(L256&lt;=INDIRECT("FECHA_"&amp;$B256,1),"INCUMPLIDA","PROCESO"), "VERIFICAR FECHA")),"SIN VALOR AVANCE")</f>
        <v>PROCESO</v>
      </c>
      <c r="R256" s="1239"/>
    </row>
    <row r="257" spans="1:18" ht="135.75" x14ac:dyDescent="0.2">
      <c r="A257" s="1097" t="s">
        <v>18</v>
      </c>
      <c r="B257" s="1091" t="s">
        <v>14</v>
      </c>
      <c r="C257" s="1841"/>
      <c r="D257" s="1841"/>
      <c r="E257" s="1842"/>
      <c r="F257" s="1842"/>
      <c r="G257" s="1842" t="s">
        <v>3267</v>
      </c>
      <c r="H257" s="1844" t="s">
        <v>3268</v>
      </c>
      <c r="I257" s="1845" t="s">
        <v>3269</v>
      </c>
      <c r="J257" s="1846">
        <v>1</v>
      </c>
      <c r="K257" s="1847">
        <v>45548</v>
      </c>
      <c r="L257" s="1847">
        <v>45716</v>
      </c>
      <c r="M257" s="1848">
        <f t="shared" si="8"/>
        <v>24</v>
      </c>
      <c r="N257" s="1849">
        <v>0</v>
      </c>
      <c r="O257" s="1845" t="s">
        <v>3270</v>
      </c>
      <c r="P257" s="1849">
        <f t="shared" si="7"/>
        <v>0</v>
      </c>
      <c r="Q257" s="1850" t="str" cm="1">
        <f t="array" aca="1" ref="Q257" ca="1">IF(ISNUMBER(P257),IF(P257=100%,"CUMPLIDA",IF(AND(ISNUMBER(L257),ISNUMBER(INDIRECT("FECHA_"&amp;$B257,1))), IF(L257&lt;=INDIRECT("FECHA_"&amp;$B257,1),"INCUMPLIDA","PROCESO"), "VERIFICAR FECHA")),"SIN VALOR AVANCE")</f>
        <v>INCUMPLIDA</v>
      </c>
      <c r="R257" s="1239"/>
    </row>
    <row r="258" spans="1:18" ht="135" customHeight="1" x14ac:dyDescent="0.2">
      <c r="A258" s="1097" t="s">
        <v>18</v>
      </c>
      <c r="B258" s="1091" t="s">
        <v>14</v>
      </c>
      <c r="C258" s="1841"/>
      <c r="D258" s="1841"/>
      <c r="E258" s="1842"/>
      <c r="F258" s="1842"/>
      <c r="G258" s="1842"/>
      <c r="H258" s="1844" t="s">
        <v>3271</v>
      </c>
      <c r="I258" s="1845" t="s">
        <v>3272</v>
      </c>
      <c r="J258" s="1846">
        <v>1</v>
      </c>
      <c r="K258" s="1847">
        <v>45597</v>
      </c>
      <c r="L258" s="1851">
        <v>45924</v>
      </c>
      <c r="M258" s="1848">
        <f t="shared" si="8"/>
        <v>46.714285714285715</v>
      </c>
      <c r="N258" s="1849">
        <v>0</v>
      </c>
      <c r="O258" s="1845" t="s">
        <v>3273</v>
      </c>
      <c r="P258" s="1849">
        <f t="shared" si="7"/>
        <v>0</v>
      </c>
      <c r="Q258" s="1850" t="str" cm="1">
        <f t="array" aca="1" ref="Q258" ca="1">IF(ISNUMBER(P258),IF(P258=100%,"CUMPLIDA",IF(AND(ISNUMBER(L258),ISNUMBER(INDIRECT("FECHA_"&amp;$B258,1))), IF(L258&lt;=INDIRECT("FECHA_"&amp;$B258,1),"INCUMPLIDA","PROCESO"), "VERIFICAR FECHA")),"SIN VALOR AVANCE")</f>
        <v>PROCESO</v>
      </c>
      <c r="R258" s="1239"/>
    </row>
    <row r="259" spans="1:18" ht="75.75" x14ac:dyDescent="0.2">
      <c r="A259" s="1097" t="s">
        <v>18</v>
      </c>
      <c r="B259" s="1091" t="s">
        <v>14</v>
      </c>
      <c r="C259" s="1841"/>
      <c r="D259" s="1841"/>
      <c r="E259" s="1842"/>
      <c r="F259" s="1842"/>
      <c r="G259" s="1842"/>
      <c r="H259" s="1844" t="s">
        <v>3274</v>
      </c>
      <c r="I259" s="1845" t="s">
        <v>3275</v>
      </c>
      <c r="J259" s="1846">
        <v>1</v>
      </c>
      <c r="K259" s="1847">
        <v>45566</v>
      </c>
      <c r="L259" s="1851">
        <v>45925</v>
      </c>
      <c r="M259" s="1848">
        <f t="shared" si="8"/>
        <v>51.285714285714285</v>
      </c>
      <c r="N259" s="1849">
        <v>0</v>
      </c>
      <c r="O259" s="1845" t="s">
        <v>3276</v>
      </c>
      <c r="P259" s="1849">
        <f t="shared" si="7"/>
        <v>0</v>
      </c>
      <c r="Q259" s="1850" t="str" cm="1">
        <f t="array" aca="1" ref="Q259" ca="1">IF(ISNUMBER(P259),IF(P259=100%,"CUMPLIDA",IF(AND(ISNUMBER(L259),ISNUMBER(INDIRECT("FECHA_"&amp;$B259,1))), IF(L259&lt;=INDIRECT("FECHA_"&amp;$B259,1),"INCUMPLIDA","PROCESO"), "VERIFICAR FECHA")),"SIN VALOR AVANCE")</f>
        <v>PROCESO</v>
      </c>
      <c r="R259" s="1239"/>
    </row>
    <row r="260" spans="1:18" ht="75.75" customHeight="1" x14ac:dyDescent="0.2">
      <c r="A260" s="1097" t="s">
        <v>18</v>
      </c>
      <c r="B260" s="1091" t="s">
        <v>14</v>
      </c>
      <c r="C260" s="1841"/>
      <c r="D260" s="1841"/>
      <c r="E260" s="1842"/>
      <c r="F260" s="1842"/>
      <c r="G260" s="1842" t="s">
        <v>3284</v>
      </c>
      <c r="H260" s="1844" t="s">
        <v>3285</v>
      </c>
      <c r="I260" s="1852" t="s">
        <v>3286</v>
      </c>
      <c r="J260" s="1846">
        <v>1</v>
      </c>
      <c r="K260" s="1847">
        <v>45748</v>
      </c>
      <c r="L260" s="1847">
        <v>45838</v>
      </c>
      <c r="M260" s="1848">
        <f t="shared" si="8"/>
        <v>12.857142857142858</v>
      </c>
      <c r="N260" s="1849">
        <v>0</v>
      </c>
      <c r="O260" s="1845" t="s">
        <v>3287</v>
      </c>
      <c r="P260" s="1849">
        <f t="shared" si="7"/>
        <v>0</v>
      </c>
      <c r="Q260" s="1850" t="str" cm="1">
        <f t="array" aca="1" ref="Q260" ca="1">IF(ISNUMBER(P260),IF(P260=100%,"CUMPLIDA",IF(AND(ISNUMBER(L260),ISNUMBER(INDIRECT("FECHA_"&amp;$B260,1))), IF(L260&lt;=INDIRECT("FECHA_"&amp;$B260,1),"INCUMPLIDA","PROCESO"), "VERIFICAR FECHA")),"SIN VALOR AVANCE")</f>
        <v>PROCESO</v>
      </c>
      <c r="R260" s="1239"/>
    </row>
    <row r="261" spans="1:18" ht="105.75" customHeight="1" x14ac:dyDescent="0.2">
      <c r="A261" s="1097" t="s">
        <v>18</v>
      </c>
      <c r="B261" s="1091" t="s">
        <v>14</v>
      </c>
      <c r="C261" s="1841"/>
      <c r="D261" s="1841"/>
      <c r="E261" s="1842"/>
      <c r="F261" s="1842"/>
      <c r="G261" s="1842"/>
      <c r="H261" s="1844" t="s">
        <v>3288</v>
      </c>
      <c r="I261" s="1845" t="s">
        <v>3289</v>
      </c>
      <c r="J261" s="1846">
        <v>1</v>
      </c>
      <c r="K261" s="1847">
        <v>45839</v>
      </c>
      <c r="L261" s="1847">
        <v>45869</v>
      </c>
      <c r="M261" s="1848">
        <f t="shared" si="8"/>
        <v>4.2857142857142856</v>
      </c>
      <c r="N261" s="1849">
        <v>0</v>
      </c>
      <c r="O261" s="1845" t="s">
        <v>3280</v>
      </c>
      <c r="P261" s="1849">
        <f t="shared" si="7"/>
        <v>0</v>
      </c>
      <c r="Q261" s="1850" t="str" cm="1">
        <f t="array" aca="1" ref="Q261" ca="1">IF(ISNUMBER(P261),IF(P261=100%,"CUMPLIDA",IF(AND(ISNUMBER(L261),ISNUMBER(INDIRECT("FECHA_"&amp;$B261,1))), IF(L261&lt;=INDIRECT("FECHA_"&amp;$B261,1),"INCUMPLIDA","PROCESO"), "VERIFICAR FECHA")),"SIN VALOR AVANCE")</f>
        <v>PROCESO</v>
      </c>
      <c r="R261" s="1239"/>
    </row>
    <row r="262" spans="1:18" ht="120" customHeight="1" x14ac:dyDescent="0.2">
      <c r="A262" s="1097" t="s">
        <v>18</v>
      </c>
      <c r="B262" s="1091" t="s">
        <v>14</v>
      </c>
      <c r="C262" s="1841"/>
      <c r="D262" s="1841"/>
      <c r="E262" s="1842"/>
      <c r="F262" s="1842"/>
      <c r="G262" s="1842"/>
      <c r="H262" s="1844" t="s">
        <v>3290</v>
      </c>
      <c r="I262" s="1845" t="s">
        <v>3291</v>
      </c>
      <c r="J262" s="1846">
        <v>1</v>
      </c>
      <c r="K262" s="1847">
        <v>45870</v>
      </c>
      <c r="L262" s="1847">
        <v>46022</v>
      </c>
      <c r="M262" s="1848">
        <f t="shared" si="8"/>
        <v>21.714285714285715</v>
      </c>
      <c r="N262" s="1849">
        <v>0</v>
      </c>
      <c r="O262" s="1845" t="s">
        <v>3283</v>
      </c>
      <c r="P262" s="1849">
        <f t="shared" si="7"/>
        <v>0</v>
      </c>
      <c r="Q262" s="1850" t="str" cm="1">
        <f t="array" aca="1" ref="Q262" ca="1">IF(ISNUMBER(P262),IF(P262=100%,"CUMPLIDA",IF(AND(ISNUMBER(L262),ISNUMBER(INDIRECT("FECHA_"&amp;$B262,1))), IF(L262&lt;=INDIRECT("FECHA_"&amp;$B262,1),"INCUMPLIDA","PROCESO"), "VERIFICAR FECHA")),"SIN VALOR AVANCE")</f>
        <v>PROCESO</v>
      </c>
      <c r="R262" s="1239"/>
    </row>
    <row r="263" spans="1:18" ht="135.75" x14ac:dyDescent="0.2">
      <c r="A263" s="1097" t="s">
        <v>18</v>
      </c>
      <c r="B263" s="1091" t="s">
        <v>14</v>
      </c>
      <c r="C263" s="1841"/>
      <c r="D263" s="1841"/>
      <c r="E263" s="1842"/>
      <c r="F263" s="1842"/>
      <c r="G263" s="1842" t="s">
        <v>3293</v>
      </c>
      <c r="H263" s="1844" t="s">
        <v>3294</v>
      </c>
      <c r="I263" s="1853" t="s">
        <v>3295</v>
      </c>
      <c r="J263" s="1846">
        <v>1</v>
      </c>
      <c r="K263" s="1847">
        <v>45536</v>
      </c>
      <c r="L263" s="1847">
        <v>45580</v>
      </c>
      <c r="M263" s="1848">
        <f t="shared" si="8"/>
        <v>6.2857142857142856</v>
      </c>
      <c r="N263" s="1849">
        <v>1</v>
      </c>
      <c r="O263" s="1845" t="s">
        <v>3270</v>
      </c>
      <c r="P263" s="1849">
        <f t="shared" si="7"/>
        <v>1</v>
      </c>
      <c r="Q263" s="1850" t="str" cm="1">
        <f t="array" aca="1" ref="Q263" ca="1">IF(ISNUMBER(P263),IF(P263=100%,"CUMPLIDA",IF(AND(ISNUMBER(L263),ISNUMBER(INDIRECT("FECHA_"&amp;$B263,1))), IF(L263&lt;=INDIRECT("FECHA_"&amp;$B263,1),"INCUMPLIDA","PROCESO"), "VERIFICAR FECHA")),"SIN VALOR AVANCE")</f>
        <v>CUMPLIDA</v>
      </c>
      <c r="R263" s="1239"/>
    </row>
    <row r="264" spans="1:18" ht="105.75" customHeight="1" x14ac:dyDescent="0.2">
      <c r="A264" s="1097" t="s">
        <v>18</v>
      </c>
      <c r="B264" s="1091" t="s">
        <v>14</v>
      </c>
      <c r="C264" s="1841"/>
      <c r="D264" s="1841"/>
      <c r="E264" s="1842"/>
      <c r="F264" s="1842"/>
      <c r="G264" s="1842"/>
      <c r="H264" s="1844" t="s">
        <v>3296</v>
      </c>
      <c r="I264" s="1853"/>
      <c r="J264" s="1846">
        <v>1</v>
      </c>
      <c r="K264" s="1847">
        <v>45643</v>
      </c>
      <c r="L264" s="1847">
        <v>45657</v>
      </c>
      <c r="M264" s="1848">
        <f t="shared" si="8"/>
        <v>2</v>
      </c>
      <c r="N264" s="1849">
        <v>1</v>
      </c>
      <c r="O264" s="1845" t="s">
        <v>3270</v>
      </c>
      <c r="P264" s="1849">
        <f t="shared" si="7"/>
        <v>1</v>
      </c>
      <c r="Q264" s="1850" t="str" cm="1">
        <f t="array" aca="1" ref="Q264" ca="1">IF(ISNUMBER(P264),IF(P264=100%,"CUMPLIDA",IF(AND(ISNUMBER(L264),ISNUMBER(INDIRECT("FECHA_"&amp;$B264,1))), IF(L264&lt;=INDIRECT("FECHA_"&amp;$B264,1),"INCUMPLIDA","PROCESO"), "VERIFICAR FECHA")),"SIN VALOR AVANCE")</f>
        <v>CUMPLIDA</v>
      </c>
      <c r="R264" s="1239"/>
    </row>
    <row r="265" spans="1:18" ht="105.75" customHeight="1" x14ac:dyDescent="0.2">
      <c r="A265" s="1097" t="s">
        <v>18</v>
      </c>
      <c r="B265" s="1091" t="s">
        <v>14</v>
      </c>
      <c r="C265" s="1841"/>
      <c r="D265" s="1841"/>
      <c r="E265" s="1842"/>
      <c r="F265" s="1842"/>
      <c r="G265" s="1842"/>
      <c r="H265" s="1844" t="s">
        <v>3297</v>
      </c>
      <c r="I265" s="1853"/>
      <c r="J265" s="1846">
        <v>1</v>
      </c>
      <c r="K265" s="1847">
        <v>45536</v>
      </c>
      <c r="L265" s="1847">
        <v>45626</v>
      </c>
      <c r="M265" s="1848">
        <f t="shared" si="8"/>
        <v>12.857142857142858</v>
      </c>
      <c r="N265" s="1849">
        <v>1</v>
      </c>
      <c r="O265" s="1845" t="s">
        <v>3270</v>
      </c>
      <c r="P265" s="1849">
        <f t="shared" si="7"/>
        <v>1</v>
      </c>
      <c r="Q265" s="1850" t="str" cm="1">
        <f t="array" aca="1" ref="Q265" ca="1">IF(ISNUMBER(P265),IF(P265=100%,"CUMPLIDA",IF(AND(ISNUMBER(L265),ISNUMBER(INDIRECT("FECHA_"&amp;$B265,1))), IF(L265&lt;=INDIRECT("FECHA_"&amp;$B265,1),"INCUMPLIDA","PROCESO"), "VERIFICAR FECHA")),"SIN VALOR AVANCE")</f>
        <v>CUMPLIDA</v>
      </c>
      <c r="R265" s="1239"/>
    </row>
    <row r="266" spans="1:18" ht="135" x14ac:dyDescent="0.2">
      <c r="A266" s="1097" t="s">
        <v>18</v>
      </c>
      <c r="B266" s="1091" t="s">
        <v>14</v>
      </c>
      <c r="C266" s="1841"/>
      <c r="D266" s="1841"/>
      <c r="E266" s="1842"/>
      <c r="F266" s="1842"/>
      <c r="G266" s="1842"/>
      <c r="H266" s="1844" t="s">
        <v>3298</v>
      </c>
      <c r="I266" s="1845" t="s">
        <v>3299</v>
      </c>
      <c r="J266" s="1846">
        <v>1</v>
      </c>
      <c r="K266" s="1847">
        <v>45643</v>
      </c>
      <c r="L266" s="1847">
        <v>45716</v>
      </c>
      <c r="M266" s="1848">
        <f t="shared" si="8"/>
        <v>10.428571428571429</v>
      </c>
      <c r="N266" s="1849">
        <v>1</v>
      </c>
      <c r="O266" s="1845" t="s">
        <v>3300</v>
      </c>
      <c r="P266" s="1849">
        <f t="shared" si="7"/>
        <v>1</v>
      </c>
      <c r="Q266" s="1850" t="str" cm="1">
        <f t="array" aca="1" ref="Q266" ca="1">IF(ISNUMBER(P266),IF(P266=100%,"CUMPLIDA",IF(AND(ISNUMBER(L266),ISNUMBER(INDIRECT("FECHA_"&amp;$B266,1))), IF(L266&lt;=INDIRECT("FECHA_"&amp;$B266,1),"INCUMPLIDA","PROCESO"), "VERIFICAR FECHA")),"SIN VALOR AVANCE")</f>
        <v>CUMPLIDA</v>
      </c>
      <c r="R266" s="1239">
        <v>100</v>
      </c>
    </row>
    <row r="267" spans="1:18" ht="255" x14ac:dyDescent="0.2">
      <c r="A267" s="1097" t="s">
        <v>18</v>
      </c>
      <c r="B267" s="1091" t="s">
        <v>14</v>
      </c>
      <c r="C267" s="1841"/>
      <c r="D267" s="1841"/>
      <c r="E267" s="1842"/>
      <c r="F267" s="1842"/>
      <c r="G267" s="1842"/>
      <c r="H267" s="1844" t="s">
        <v>3301</v>
      </c>
      <c r="I267" s="1854" t="s">
        <v>3302</v>
      </c>
      <c r="J267" s="1846">
        <v>1</v>
      </c>
      <c r="K267" s="1847">
        <v>45717</v>
      </c>
      <c r="L267" s="1847">
        <v>45734</v>
      </c>
      <c r="M267" s="1848">
        <f t="shared" si="8"/>
        <v>2.4285714285714284</v>
      </c>
      <c r="N267" s="1849">
        <v>1</v>
      </c>
      <c r="O267" s="1845" t="s">
        <v>3276</v>
      </c>
      <c r="P267" s="1849">
        <f t="shared" ref="P267:P330" si="9">IF(B267="ITRC",N267,N267/J267)</f>
        <v>1</v>
      </c>
      <c r="Q267" s="1850" t="str" cm="1">
        <f t="array" aca="1" ref="Q267" ca="1">IF(ISNUMBER(P267),IF(P267=100%,"CUMPLIDA",IF(AND(ISNUMBER(L267),ISNUMBER(INDIRECT("FECHA_"&amp;$B267,1))), IF(L267&lt;=INDIRECT("FECHA_"&amp;$B267,1),"INCUMPLIDA","PROCESO"), "VERIFICAR FECHA")),"SIN VALOR AVANCE")</f>
        <v>CUMPLIDA</v>
      </c>
      <c r="R267" s="1239">
        <v>100</v>
      </c>
    </row>
    <row r="268" spans="1:18" ht="105.75" customHeight="1" x14ac:dyDescent="0.2">
      <c r="A268" s="1097" t="s">
        <v>18</v>
      </c>
      <c r="B268" s="1091" t="s">
        <v>14</v>
      </c>
      <c r="C268" s="1841"/>
      <c r="D268" s="1841"/>
      <c r="E268" s="1842"/>
      <c r="F268" s="1842"/>
      <c r="G268" s="1842" t="s">
        <v>3267</v>
      </c>
      <c r="H268" s="1844" t="s">
        <v>3268</v>
      </c>
      <c r="I268" s="1845" t="s">
        <v>3269</v>
      </c>
      <c r="J268" s="1846">
        <v>1</v>
      </c>
      <c r="K268" s="1847">
        <v>45548</v>
      </c>
      <c r="L268" s="1847">
        <v>45716</v>
      </c>
      <c r="M268" s="1848">
        <f t="shared" si="8"/>
        <v>24</v>
      </c>
      <c r="N268" s="1849">
        <v>1</v>
      </c>
      <c r="O268" s="1845" t="s">
        <v>3270</v>
      </c>
      <c r="P268" s="1849">
        <f t="shared" si="9"/>
        <v>1</v>
      </c>
      <c r="Q268" s="1850" t="str" cm="1">
        <f t="array" aca="1" ref="Q268" ca="1">IF(ISNUMBER(P268),IF(P268=100%,"CUMPLIDA",IF(AND(ISNUMBER(L268),ISNUMBER(INDIRECT("FECHA_"&amp;$B268,1))), IF(L268&lt;=INDIRECT("FECHA_"&amp;$B268,1),"INCUMPLIDA","PROCESO"), "VERIFICAR FECHA")),"SIN VALOR AVANCE")</f>
        <v>CUMPLIDA</v>
      </c>
      <c r="R268" s="1239">
        <v>100</v>
      </c>
    </row>
    <row r="269" spans="1:18" ht="135" customHeight="1" x14ac:dyDescent="0.2">
      <c r="A269" s="1097" t="s">
        <v>18</v>
      </c>
      <c r="B269" s="1091" t="s">
        <v>14</v>
      </c>
      <c r="C269" s="1841"/>
      <c r="D269" s="1841"/>
      <c r="E269" s="1842"/>
      <c r="F269" s="1842"/>
      <c r="G269" s="1842"/>
      <c r="H269" s="1844" t="s">
        <v>3271</v>
      </c>
      <c r="I269" s="1845" t="s">
        <v>3272</v>
      </c>
      <c r="J269" s="1846">
        <v>1</v>
      </c>
      <c r="K269" s="1847">
        <v>45597</v>
      </c>
      <c r="L269" s="1851">
        <v>45924</v>
      </c>
      <c r="M269" s="1848">
        <f t="shared" si="8"/>
        <v>46.714285714285715</v>
      </c>
      <c r="N269" s="1849">
        <v>0</v>
      </c>
      <c r="O269" s="1845" t="s">
        <v>3273</v>
      </c>
      <c r="P269" s="1849">
        <f t="shared" si="9"/>
        <v>0</v>
      </c>
      <c r="Q269" s="1850" t="str" cm="1">
        <f t="array" aca="1" ref="Q269" ca="1">IF(ISNUMBER(P269),IF(P269=100%,"CUMPLIDA",IF(AND(ISNUMBER(L269),ISNUMBER(INDIRECT("FECHA_"&amp;$B269,1))), IF(L269&lt;=INDIRECT("FECHA_"&amp;$B269,1),"INCUMPLIDA","PROCESO"), "VERIFICAR FECHA")),"SIN VALOR AVANCE")</f>
        <v>PROCESO</v>
      </c>
      <c r="R269" s="1239"/>
    </row>
    <row r="270" spans="1:18" ht="75.75" x14ac:dyDescent="0.2">
      <c r="A270" s="1097" t="s">
        <v>18</v>
      </c>
      <c r="B270" s="1091" t="s">
        <v>14</v>
      </c>
      <c r="C270" s="1841"/>
      <c r="D270" s="1841"/>
      <c r="E270" s="1842"/>
      <c r="F270" s="1842"/>
      <c r="G270" s="1842"/>
      <c r="H270" s="1844" t="s">
        <v>3274</v>
      </c>
      <c r="I270" s="1845" t="s">
        <v>3275</v>
      </c>
      <c r="J270" s="1846">
        <v>1</v>
      </c>
      <c r="K270" s="1847">
        <v>45566</v>
      </c>
      <c r="L270" s="1851">
        <v>45925</v>
      </c>
      <c r="M270" s="1848">
        <f t="shared" si="8"/>
        <v>51.285714285714285</v>
      </c>
      <c r="N270" s="1849">
        <v>0</v>
      </c>
      <c r="O270" s="1845" t="s">
        <v>3276</v>
      </c>
      <c r="P270" s="1849">
        <f t="shared" si="9"/>
        <v>0</v>
      </c>
      <c r="Q270" s="1850" t="str" cm="1">
        <f t="array" aca="1" ref="Q270" ca="1">IF(ISNUMBER(P270),IF(P270=100%,"CUMPLIDA",IF(AND(ISNUMBER(L270),ISNUMBER(INDIRECT("FECHA_"&amp;$B270,1))), IF(L270&lt;=INDIRECT("FECHA_"&amp;$B270,1),"INCUMPLIDA","PROCESO"), "VERIFICAR FECHA")),"SIN VALOR AVANCE")</f>
        <v>PROCESO</v>
      </c>
      <c r="R270" s="1239"/>
    </row>
    <row r="271" spans="1:18" ht="135.75" x14ac:dyDescent="0.2">
      <c r="A271" s="1097" t="s">
        <v>18</v>
      </c>
      <c r="B271" s="1091" t="s">
        <v>14</v>
      </c>
      <c r="C271" s="1841"/>
      <c r="D271" s="1841"/>
      <c r="E271" s="1842"/>
      <c r="F271" s="1842"/>
      <c r="G271" s="1842" t="s">
        <v>3277</v>
      </c>
      <c r="H271" s="1844" t="s">
        <v>3278</v>
      </c>
      <c r="I271" s="1845" t="s">
        <v>3279</v>
      </c>
      <c r="J271" s="1846">
        <v>1</v>
      </c>
      <c r="K271" s="1847">
        <v>45658</v>
      </c>
      <c r="L271" s="1847">
        <v>45716</v>
      </c>
      <c r="M271" s="1848">
        <f t="shared" si="8"/>
        <v>8.2857142857142865</v>
      </c>
      <c r="N271" s="1849">
        <v>0</v>
      </c>
      <c r="O271" s="1845" t="s">
        <v>3280</v>
      </c>
      <c r="P271" s="1849">
        <f t="shared" si="9"/>
        <v>0</v>
      </c>
      <c r="Q271" s="1850" t="str" cm="1">
        <f t="array" aca="1" ref="Q271" ca="1">IF(ISNUMBER(P271),IF(P271=100%,"CUMPLIDA",IF(AND(ISNUMBER(L271),ISNUMBER(INDIRECT("FECHA_"&amp;$B271,1))), IF(L271&lt;=INDIRECT("FECHA_"&amp;$B271,1),"INCUMPLIDA","PROCESO"), "VERIFICAR FECHA")),"SIN VALOR AVANCE")</f>
        <v>INCUMPLIDA</v>
      </c>
      <c r="R271" s="1239"/>
    </row>
    <row r="272" spans="1:18" ht="60.75" customHeight="1" x14ac:dyDescent="0.2">
      <c r="A272" s="1097" t="s">
        <v>18</v>
      </c>
      <c r="B272" s="1091" t="s">
        <v>14</v>
      </c>
      <c r="C272" s="1841"/>
      <c r="D272" s="1841"/>
      <c r="E272" s="1842"/>
      <c r="F272" s="1842"/>
      <c r="G272" s="1842"/>
      <c r="H272" s="1844" t="s">
        <v>3281</v>
      </c>
      <c r="I272" s="1845" t="s">
        <v>3282</v>
      </c>
      <c r="J272" s="1846">
        <v>1</v>
      </c>
      <c r="K272" s="1847">
        <v>45717</v>
      </c>
      <c r="L272" s="1847">
        <v>45992</v>
      </c>
      <c r="M272" s="1848">
        <f t="shared" ref="M272:M335" si="10">(L272-K272)/7</f>
        <v>39.285714285714285</v>
      </c>
      <c r="N272" s="1849">
        <v>0</v>
      </c>
      <c r="O272" s="1845" t="s">
        <v>3283</v>
      </c>
      <c r="P272" s="1849">
        <f t="shared" si="9"/>
        <v>0</v>
      </c>
      <c r="Q272" s="1850" t="str" cm="1">
        <f t="array" aca="1" ref="Q272" ca="1">IF(ISNUMBER(P272),IF(P272=100%,"CUMPLIDA",IF(AND(ISNUMBER(L272),ISNUMBER(INDIRECT("FECHA_"&amp;$B272,1))), IF(L272&lt;=INDIRECT("FECHA_"&amp;$B272,1),"INCUMPLIDA","PROCESO"), "VERIFICAR FECHA")),"SIN VALOR AVANCE")</f>
        <v>PROCESO</v>
      </c>
      <c r="R272" s="1239"/>
    </row>
    <row r="273" spans="1:18" ht="90.75" customHeight="1" x14ac:dyDescent="0.2">
      <c r="A273" s="1097" t="s">
        <v>18</v>
      </c>
      <c r="B273" s="1091" t="s">
        <v>14</v>
      </c>
      <c r="C273" s="1841"/>
      <c r="D273" s="1841"/>
      <c r="E273" s="1842"/>
      <c r="F273" s="1842"/>
      <c r="G273" s="1842" t="s">
        <v>3284</v>
      </c>
      <c r="H273" s="1844" t="s">
        <v>3285</v>
      </c>
      <c r="I273" s="1852" t="s">
        <v>3286</v>
      </c>
      <c r="J273" s="1846">
        <v>1</v>
      </c>
      <c r="K273" s="1847">
        <v>45748</v>
      </c>
      <c r="L273" s="1847">
        <v>45838</v>
      </c>
      <c r="M273" s="1848">
        <f t="shared" si="10"/>
        <v>12.857142857142858</v>
      </c>
      <c r="N273" s="1849">
        <v>0</v>
      </c>
      <c r="O273" s="1845" t="s">
        <v>3303</v>
      </c>
      <c r="P273" s="1849">
        <f t="shared" si="9"/>
        <v>0</v>
      </c>
      <c r="Q273" s="1850" t="str" cm="1">
        <f t="array" aca="1" ref="Q273" ca="1">IF(ISNUMBER(P273),IF(P273=100%,"CUMPLIDA",IF(AND(ISNUMBER(L273),ISNUMBER(INDIRECT("FECHA_"&amp;$B273,1))), IF(L273&lt;=INDIRECT("FECHA_"&amp;$B273,1),"INCUMPLIDA","PROCESO"), "VERIFICAR FECHA")),"SIN VALOR AVANCE")</f>
        <v>PROCESO</v>
      </c>
      <c r="R273" s="1239"/>
    </row>
    <row r="274" spans="1:18" ht="105.75" customHeight="1" x14ac:dyDescent="0.2">
      <c r="A274" s="1097" t="s">
        <v>18</v>
      </c>
      <c r="B274" s="1091" t="s">
        <v>14</v>
      </c>
      <c r="C274" s="1841"/>
      <c r="D274" s="1841"/>
      <c r="E274" s="1842"/>
      <c r="F274" s="1842"/>
      <c r="G274" s="1842"/>
      <c r="H274" s="1844" t="s">
        <v>3288</v>
      </c>
      <c r="I274" s="1845" t="s">
        <v>3289</v>
      </c>
      <c r="J274" s="1846">
        <v>1</v>
      </c>
      <c r="K274" s="1847">
        <v>45839</v>
      </c>
      <c r="L274" s="1847">
        <v>45869</v>
      </c>
      <c r="M274" s="1848">
        <f t="shared" si="10"/>
        <v>4.2857142857142856</v>
      </c>
      <c r="N274" s="1849">
        <v>0</v>
      </c>
      <c r="O274" s="1845" t="s">
        <v>3280</v>
      </c>
      <c r="P274" s="1849">
        <f t="shared" si="9"/>
        <v>0</v>
      </c>
      <c r="Q274" s="1850" t="str" cm="1">
        <f t="array" aca="1" ref="Q274" ca="1">IF(ISNUMBER(P274),IF(P274=100%,"CUMPLIDA",IF(AND(ISNUMBER(L274),ISNUMBER(INDIRECT("FECHA_"&amp;$B274,1))), IF(L274&lt;=INDIRECT("FECHA_"&amp;$B274,1),"INCUMPLIDA","PROCESO"), "VERIFICAR FECHA")),"SIN VALOR AVANCE")</f>
        <v>PROCESO</v>
      </c>
      <c r="R274" s="1239"/>
    </row>
    <row r="275" spans="1:18" ht="120" customHeight="1" x14ac:dyDescent="0.2">
      <c r="A275" s="1097" t="s">
        <v>18</v>
      </c>
      <c r="B275" s="1091" t="s">
        <v>14</v>
      </c>
      <c r="C275" s="1841"/>
      <c r="D275" s="1841"/>
      <c r="E275" s="1842"/>
      <c r="F275" s="1842"/>
      <c r="G275" s="1842"/>
      <c r="H275" s="1844" t="s">
        <v>3290</v>
      </c>
      <c r="I275" s="1845" t="s">
        <v>3291</v>
      </c>
      <c r="J275" s="1846">
        <v>1</v>
      </c>
      <c r="K275" s="1847">
        <v>45870</v>
      </c>
      <c r="L275" s="1847">
        <v>46022</v>
      </c>
      <c r="M275" s="1848">
        <f t="shared" si="10"/>
        <v>21.714285714285715</v>
      </c>
      <c r="N275" s="1849">
        <v>0</v>
      </c>
      <c r="O275" s="1845" t="s">
        <v>3283</v>
      </c>
      <c r="P275" s="1849">
        <f t="shared" si="9"/>
        <v>0</v>
      </c>
      <c r="Q275" s="1850" t="str" cm="1">
        <f t="array" aca="1" ref="Q275" ca="1">IF(ISNUMBER(P275),IF(P275=100%,"CUMPLIDA",IF(AND(ISNUMBER(L275),ISNUMBER(INDIRECT("FECHA_"&amp;$B275,1))), IF(L275&lt;=INDIRECT("FECHA_"&amp;$B275,1),"INCUMPLIDA","PROCESO"), "VERIFICAR FECHA")),"SIN VALOR AVANCE")</f>
        <v>PROCESO</v>
      </c>
      <c r="R275" s="1239"/>
    </row>
    <row r="276" spans="1:18" ht="105.75" customHeight="1" x14ac:dyDescent="0.2">
      <c r="A276" s="1097" t="s">
        <v>18</v>
      </c>
      <c r="B276" s="1091" t="s">
        <v>14</v>
      </c>
      <c r="C276" s="1841"/>
      <c r="D276" s="1841"/>
      <c r="E276" s="1842"/>
      <c r="F276" s="1842"/>
      <c r="G276" s="1842" t="s">
        <v>3267</v>
      </c>
      <c r="H276" s="1844" t="s">
        <v>3268</v>
      </c>
      <c r="I276" s="1845" t="s">
        <v>3269</v>
      </c>
      <c r="J276" s="1846">
        <v>1</v>
      </c>
      <c r="K276" s="1847">
        <v>45548</v>
      </c>
      <c r="L276" s="1847">
        <v>45716</v>
      </c>
      <c r="M276" s="1848">
        <f t="shared" si="10"/>
        <v>24</v>
      </c>
      <c r="N276" s="1849">
        <v>0</v>
      </c>
      <c r="O276" s="1845" t="s">
        <v>3270</v>
      </c>
      <c r="P276" s="1849">
        <f t="shared" si="9"/>
        <v>0</v>
      </c>
      <c r="Q276" s="1850" t="str" cm="1">
        <f t="array" aca="1" ref="Q276" ca="1">IF(ISNUMBER(P276),IF(P276=100%,"CUMPLIDA",IF(AND(ISNUMBER(L276),ISNUMBER(INDIRECT("FECHA_"&amp;$B276,1))), IF(L276&lt;=INDIRECT("FECHA_"&amp;$B276,1),"INCUMPLIDA","PROCESO"), "VERIFICAR FECHA")),"SIN VALOR AVANCE")</f>
        <v>INCUMPLIDA</v>
      </c>
      <c r="R276" s="1239"/>
    </row>
    <row r="277" spans="1:18" ht="135" customHeight="1" x14ac:dyDescent="0.2">
      <c r="A277" s="1097" t="s">
        <v>18</v>
      </c>
      <c r="B277" s="1091" t="s">
        <v>14</v>
      </c>
      <c r="C277" s="1841"/>
      <c r="D277" s="1841"/>
      <c r="E277" s="1842"/>
      <c r="F277" s="1842"/>
      <c r="G277" s="1842"/>
      <c r="H277" s="1844" t="s">
        <v>3271</v>
      </c>
      <c r="I277" s="1845" t="s">
        <v>3272</v>
      </c>
      <c r="J277" s="1846">
        <v>1</v>
      </c>
      <c r="K277" s="1847">
        <v>45597</v>
      </c>
      <c r="L277" s="1851">
        <v>45924</v>
      </c>
      <c r="M277" s="1848">
        <f t="shared" si="10"/>
        <v>46.714285714285715</v>
      </c>
      <c r="N277" s="1849">
        <v>0</v>
      </c>
      <c r="O277" s="1845" t="s">
        <v>3273</v>
      </c>
      <c r="P277" s="1849">
        <f t="shared" si="9"/>
        <v>0</v>
      </c>
      <c r="Q277" s="1850" t="str" cm="1">
        <f t="array" aca="1" ref="Q277" ca="1">IF(ISNUMBER(P277),IF(P277=100%,"CUMPLIDA",IF(AND(ISNUMBER(L277),ISNUMBER(INDIRECT("FECHA_"&amp;$B277,1))), IF(L277&lt;=INDIRECT("FECHA_"&amp;$B277,1),"INCUMPLIDA","PROCESO"), "VERIFICAR FECHA")),"SIN VALOR AVANCE")</f>
        <v>PROCESO</v>
      </c>
      <c r="R277" s="1239"/>
    </row>
    <row r="278" spans="1:18" ht="75.75" x14ac:dyDescent="0.2">
      <c r="A278" s="1097" t="s">
        <v>18</v>
      </c>
      <c r="B278" s="1091" t="s">
        <v>14</v>
      </c>
      <c r="C278" s="1841"/>
      <c r="D278" s="1841"/>
      <c r="E278" s="1842"/>
      <c r="F278" s="1842"/>
      <c r="G278" s="1842"/>
      <c r="H278" s="1844" t="s">
        <v>3274</v>
      </c>
      <c r="I278" s="1845" t="s">
        <v>3275</v>
      </c>
      <c r="J278" s="1846">
        <v>1</v>
      </c>
      <c r="K278" s="1847">
        <v>45566</v>
      </c>
      <c r="L278" s="1851">
        <v>45925</v>
      </c>
      <c r="M278" s="1848">
        <f t="shared" si="10"/>
        <v>51.285714285714285</v>
      </c>
      <c r="N278" s="1849">
        <v>0</v>
      </c>
      <c r="O278" s="1845" t="s">
        <v>3276</v>
      </c>
      <c r="P278" s="1849">
        <f t="shared" si="9"/>
        <v>0</v>
      </c>
      <c r="Q278" s="1850" t="str" cm="1">
        <f t="array" aca="1" ref="Q278" ca="1">IF(ISNUMBER(P278),IF(P278=100%,"CUMPLIDA",IF(AND(ISNUMBER(L278),ISNUMBER(INDIRECT("FECHA_"&amp;$B278,1))), IF(L278&lt;=INDIRECT("FECHA_"&amp;$B278,1),"INCUMPLIDA","PROCESO"), "VERIFICAR FECHA")),"SIN VALOR AVANCE")</f>
        <v>PROCESO</v>
      </c>
      <c r="R278" s="1239"/>
    </row>
    <row r="279" spans="1:18" ht="135.75" x14ac:dyDescent="0.2">
      <c r="A279" s="1097" t="s">
        <v>18</v>
      </c>
      <c r="B279" s="1091" t="s">
        <v>14</v>
      </c>
      <c r="C279" s="1841"/>
      <c r="D279" s="1841"/>
      <c r="E279" s="1842"/>
      <c r="F279" s="1842"/>
      <c r="G279" s="1842" t="s">
        <v>3277</v>
      </c>
      <c r="H279" s="1844" t="s">
        <v>3278</v>
      </c>
      <c r="I279" s="1845" t="s">
        <v>3279</v>
      </c>
      <c r="J279" s="1846">
        <v>1</v>
      </c>
      <c r="K279" s="1847">
        <v>45658</v>
      </c>
      <c r="L279" s="1847">
        <v>45716</v>
      </c>
      <c r="M279" s="1848">
        <f t="shared" si="10"/>
        <v>8.2857142857142865</v>
      </c>
      <c r="N279" s="1849">
        <v>0</v>
      </c>
      <c r="O279" s="1845" t="s">
        <v>3280</v>
      </c>
      <c r="P279" s="1849">
        <f t="shared" si="9"/>
        <v>0</v>
      </c>
      <c r="Q279" s="1850" t="str" cm="1">
        <f t="array" aca="1" ref="Q279" ca="1">IF(ISNUMBER(P279),IF(P279=100%,"CUMPLIDA",IF(AND(ISNUMBER(L279),ISNUMBER(INDIRECT("FECHA_"&amp;$B279,1))), IF(L279&lt;=INDIRECT("FECHA_"&amp;$B279,1),"INCUMPLIDA","PROCESO"), "VERIFICAR FECHA")),"SIN VALOR AVANCE")</f>
        <v>INCUMPLIDA</v>
      </c>
      <c r="R279" s="1239"/>
    </row>
    <row r="280" spans="1:18" ht="60.75" customHeight="1" x14ac:dyDescent="0.2">
      <c r="A280" s="1097" t="s">
        <v>18</v>
      </c>
      <c r="B280" s="1091" t="s">
        <v>14</v>
      </c>
      <c r="C280" s="1841"/>
      <c r="D280" s="1841"/>
      <c r="E280" s="1842"/>
      <c r="F280" s="1842"/>
      <c r="G280" s="1842"/>
      <c r="H280" s="1844" t="s">
        <v>3281</v>
      </c>
      <c r="I280" s="1845" t="s">
        <v>3282</v>
      </c>
      <c r="J280" s="1846">
        <v>1</v>
      </c>
      <c r="K280" s="1847">
        <v>45717</v>
      </c>
      <c r="L280" s="1847">
        <v>45992</v>
      </c>
      <c r="M280" s="1848">
        <f t="shared" si="10"/>
        <v>39.285714285714285</v>
      </c>
      <c r="N280" s="1849">
        <v>0</v>
      </c>
      <c r="O280" s="1845" t="s">
        <v>3283</v>
      </c>
      <c r="P280" s="1849">
        <f t="shared" si="9"/>
        <v>0</v>
      </c>
      <c r="Q280" s="1850" t="str" cm="1">
        <f t="array" aca="1" ref="Q280" ca="1">IF(ISNUMBER(P280),IF(P280=100%,"CUMPLIDA",IF(AND(ISNUMBER(L280),ISNUMBER(INDIRECT("FECHA_"&amp;$B280,1))), IF(L280&lt;=INDIRECT("FECHA_"&amp;$B280,1),"INCUMPLIDA","PROCESO"), "VERIFICAR FECHA")),"SIN VALOR AVANCE")</f>
        <v>PROCESO</v>
      </c>
      <c r="R280" s="1239"/>
    </row>
    <row r="281" spans="1:18" ht="90.75" customHeight="1" x14ac:dyDescent="0.2">
      <c r="A281" s="1097" t="s">
        <v>18</v>
      </c>
      <c r="B281" s="1091" t="s">
        <v>14</v>
      </c>
      <c r="C281" s="1841"/>
      <c r="D281" s="1841"/>
      <c r="E281" s="1842"/>
      <c r="F281" s="1842"/>
      <c r="G281" s="1842" t="s">
        <v>3284</v>
      </c>
      <c r="H281" s="1844" t="s">
        <v>3285</v>
      </c>
      <c r="I281" s="1852" t="s">
        <v>3286</v>
      </c>
      <c r="J281" s="1846">
        <v>1</v>
      </c>
      <c r="K281" s="1847">
        <v>45748</v>
      </c>
      <c r="L281" s="1847">
        <v>45838</v>
      </c>
      <c r="M281" s="1848">
        <f t="shared" si="10"/>
        <v>12.857142857142858</v>
      </c>
      <c r="N281" s="1849">
        <v>0</v>
      </c>
      <c r="O281" s="1845" t="s">
        <v>3303</v>
      </c>
      <c r="P281" s="1849">
        <f t="shared" si="9"/>
        <v>0</v>
      </c>
      <c r="Q281" s="1850" t="str" cm="1">
        <f t="array" aca="1" ref="Q281" ca="1">IF(ISNUMBER(P281),IF(P281=100%,"CUMPLIDA",IF(AND(ISNUMBER(L281),ISNUMBER(INDIRECT("FECHA_"&amp;$B281,1))), IF(L281&lt;=INDIRECT("FECHA_"&amp;$B281,1),"INCUMPLIDA","PROCESO"), "VERIFICAR FECHA")),"SIN VALOR AVANCE")</f>
        <v>PROCESO</v>
      </c>
      <c r="R281" s="1239"/>
    </row>
    <row r="282" spans="1:18" ht="105.75" customHeight="1" x14ac:dyDescent="0.2">
      <c r="A282" s="1097" t="s">
        <v>18</v>
      </c>
      <c r="B282" s="1091" t="s">
        <v>14</v>
      </c>
      <c r="C282" s="1841"/>
      <c r="D282" s="1841"/>
      <c r="E282" s="1842"/>
      <c r="F282" s="1842"/>
      <c r="G282" s="1842"/>
      <c r="H282" s="1844" t="s">
        <v>3288</v>
      </c>
      <c r="I282" s="1845" t="s">
        <v>3289</v>
      </c>
      <c r="J282" s="1846">
        <v>1</v>
      </c>
      <c r="K282" s="1847">
        <v>45839</v>
      </c>
      <c r="L282" s="1847">
        <v>45869</v>
      </c>
      <c r="M282" s="1848">
        <f t="shared" si="10"/>
        <v>4.2857142857142856</v>
      </c>
      <c r="N282" s="1849">
        <v>0</v>
      </c>
      <c r="O282" s="1845" t="s">
        <v>3280</v>
      </c>
      <c r="P282" s="1849">
        <f t="shared" si="9"/>
        <v>0</v>
      </c>
      <c r="Q282" s="1850" t="str" cm="1">
        <f t="array" aca="1" ref="Q282" ca="1">IF(ISNUMBER(P282),IF(P282=100%,"CUMPLIDA",IF(AND(ISNUMBER(L282),ISNUMBER(INDIRECT("FECHA_"&amp;$B282,1))), IF(L282&lt;=INDIRECT("FECHA_"&amp;$B282,1),"INCUMPLIDA","PROCESO"), "VERIFICAR FECHA")),"SIN VALOR AVANCE")</f>
        <v>PROCESO</v>
      </c>
      <c r="R282" s="1239"/>
    </row>
    <row r="283" spans="1:18" ht="120" customHeight="1" x14ac:dyDescent="0.2">
      <c r="A283" s="1097" t="s">
        <v>18</v>
      </c>
      <c r="B283" s="1091" t="s">
        <v>14</v>
      </c>
      <c r="C283" s="1841"/>
      <c r="D283" s="1841"/>
      <c r="E283" s="1842"/>
      <c r="F283" s="1842"/>
      <c r="G283" s="1842"/>
      <c r="H283" s="1844" t="s">
        <v>3290</v>
      </c>
      <c r="I283" s="1845" t="s">
        <v>3291</v>
      </c>
      <c r="J283" s="1846">
        <v>1</v>
      </c>
      <c r="K283" s="1847">
        <v>45870</v>
      </c>
      <c r="L283" s="1847">
        <v>46022</v>
      </c>
      <c r="M283" s="1848">
        <f t="shared" si="10"/>
        <v>21.714285714285715</v>
      </c>
      <c r="N283" s="1849">
        <v>0</v>
      </c>
      <c r="O283" s="1845" t="s">
        <v>3283</v>
      </c>
      <c r="P283" s="1849">
        <f t="shared" si="9"/>
        <v>0</v>
      </c>
      <c r="Q283" s="1850" t="str" cm="1">
        <f t="array" aca="1" ref="Q283" ca="1">IF(ISNUMBER(P283),IF(P283=100%,"CUMPLIDA",IF(AND(ISNUMBER(L283),ISNUMBER(INDIRECT("FECHA_"&amp;$B283,1))), IF(L283&lt;=INDIRECT("FECHA_"&amp;$B283,1),"INCUMPLIDA","PROCESO"), "VERIFICAR FECHA")),"SIN VALOR AVANCE")</f>
        <v>PROCESO</v>
      </c>
      <c r="R283" s="1239"/>
    </row>
    <row r="284" spans="1:18" ht="105.75" customHeight="1" x14ac:dyDescent="0.2">
      <c r="A284" s="1097" t="s">
        <v>18</v>
      </c>
      <c r="B284" s="1091" t="s">
        <v>14</v>
      </c>
      <c r="C284" s="1841"/>
      <c r="D284" s="1841"/>
      <c r="E284" s="1842"/>
      <c r="F284" s="1842"/>
      <c r="G284" s="1842" t="s">
        <v>3267</v>
      </c>
      <c r="H284" s="1844" t="s">
        <v>3268</v>
      </c>
      <c r="I284" s="1845" t="s">
        <v>3269</v>
      </c>
      <c r="J284" s="1846">
        <v>1</v>
      </c>
      <c r="K284" s="1847">
        <v>45548</v>
      </c>
      <c r="L284" s="1847">
        <v>45716</v>
      </c>
      <c r="M284" s="1848">
        <f t="shared" si="10"/>
        <v>24</v>
      </c>
      <c r="N284" s="1849">
        <v>0</v>
      </c>
      <c r="O284" s="1845" t="s">
        <v>3270</v>
      </c>
      <c r="P284" s="1849">
        <f t="shared" si="9"/>
        <v>0</v>
      </c>
      <c r="Q284" s="1850" t="str" cm="1">
        <f t="array" aca="1" ref="Q284" ca="1">IF(ISNUMBER(P284),IF(P284=100%,"CUMPLIDA",IF(AND(ISNUMBER(L284),ISNUMBER(INDIRECT("FECHA_"&amp;$B284,1))), IF(L284&lt;=INDIRECT("FECHA_"&amp;$B284,1),"INCUMPLIDA","PROCESO"), "VERIFICAR FECHA")),"SIN VALOR AVANCE")</f>
        <v>INCUMPLIDA</v>
      </c>
      <c r="R284" s="1239"/>
    </row>
    <row r="285" spans="1:18" ht="135" customHeight="1" x14ac:dyDescent="0.2">
      <c r="A285" s="1097" t="s">
        <v>18</v>
      </c>
      <c r="B285" s="1091" t="s">
        <v>14</v>
      </c>
      <c r="C285" s="1841"/>
      <c r="D285" s="1841"/>
      <c r="E285" s="1842"/>
      <c r="F285" s="1842"/>
      <c r="G285" s="1842"/>
      <c r="H285" s="1844" t="s">
        <v>3271</v>
      </c>
      <c r="I285" s="1845" t="s">
        <v>3272</v>
      </c>
      <c r="J285" s="1846">
        <v>1</v>
      </c>
      <c r="K285" s="1847">
        <v>45597</v>
      </c>
      <c r="L285" s="1851">
        <v>45924</v>
      </c>
      <c r="M285" s="1848">
        <f t="shared" si="10"/>
        <v>46.714285714285715</v>
      </c>
      <c r="N285" s="1849">
        <v>0</v>
      </c>
      <c r="O285" s="1845" t="s">
        <v>3273</v>
      </c>
      <c r="P285" s="1849">
        <f t="shared" si="9"/>
        <v>0</v>
      </c>
      <c r="Q285" s="1850" t="str" cm="1">
        <f t="array" aca="1" ref="Q285" ca="1">IF(ISNUMBER(P285),IF(P285=100%,"CUMPLIDA",IF(AND(ISNUMBER(L285),ISNUMBER(INDIRECT("FECHA_"&amp;$B285,1))), IF(L285&lt;=INDIRECT("FECHA_"&amp;$B285,1),"INCUMPLIDA","PROCESO"), "VERIFICAR FECHA")),"SIN VALOR AVANCE")</f>
        <v>PROCESO</v>
      </c>
      <c r="R285" s="1239"/>
    </row>
    <row r="286" spans="1:18" ht="75.75" x14ac:dyDescent="0.2">
      <c r="A286" s="1097" t="s">
        <v>18</v>
      </c>
      <c r="B286" s="1091" t="s">
        <v>14</v>
      </c>
      <c r="C286" s="1841"/>
      <c r="D286" s="1841"/>
      <c r="E286" s="1842"/>
      <c r="F286" s="1842"/>
      <c r="G286" s="1842"/>
      <c r="H286" s="1844" t="s">
        <v>3274</v>
      </c>
      <c r="I286" s="1845" t="s">
        <v>3275</v>
      </c>
      <c r="J286" s="1846">
        <v>1</v>
      </c>
      <c r="K286" s="1847">
        <v>45566</v>
      </c>
      <c r="L286" s="1851">
        <v>45925</v>
      </c>
      <c r="M286" s="1848">
        <f t="shared" si="10"/>
        <v>51.285714285714285</v>
      </c>
      <c r="N286" s="1849">
        <v>0</v>
      </c>
      <c r="O286" s="1845" t="s">
        <v>3276</v>
      </c>
      <c r="P286" s="1849">
        <f t="shared" si="9"/>
        <v>0</v>
      </c>
      <c r="Q286" s="1850" t="str" cm="1">
        <f t="array" aca="1" ref="Q286" ca="1">IF(ISNUMBER(P286),IF(P286=100%,"CUMPLIDA",IF(AND(ISNUMBER(L286),ISNUMBER(INDIRECT("FECHA_"&amp;$B286,1))), IF(L286&lt;=INDIRECT("FECHA_"&amp;$B286,1),"INCUMPLIDA","PROCESO"), "VERIFICAR FECHA")),"SIN VALOR AVANCE")</f>
        <v>PROCESO</v>
      </c>
      <c r="R286" s="1239"/>
    </row>
    <row r="287" spans="1:18" ht="135.75" x14ac:dyDescent="0.2">
      <c r="A287" s="1097" t="s">
        <v>18</v>
      </c>
      <c r="B287" s="1091" t="s">
        <v>14</v>
      </c>
      <c r="C287" s="1841"/>
      <c r="D287" s="1841"/>
      <c r="E287" s="1842"/>
      <c r="F287" s="1842"/>
      <c r="G287" s="1842" t="s">
        <v>3277</v>
      </c>
      <c r="H287" s="1844" t="s">
        <v>3278</v>
      </c>
      <c r="I287" s="1845" t="s">
        <v>3279</v>
      </c>
      <c r="J287" s="1846">
        <v>1</v>
      </c>
      <c r="K287" s="1847">
        <v>45658</v>
      </c>
      <c r="L287" s="1847">
        <v>45716</v>
      </c>
      <c r="M287" s="1848">
        <f t="shared" si="10"/>
        <v>8.2857142857142865</v>
      </c>
      <c r="N287" s="1849">
        <v>0</v>
      </c>
      <c r="O287" s="1845" t="s">
        <v>3280</v>
      </c>
      <c r="P287" s="1849">
        <f t="shared" si="9"/>
        <v>0</v>
      </c>
      <c r="Q287" s="1850" t="str" cm="1">
        <f t="array" aca="1" ref="Q287" ca="1">IF(ISNUMBER(P287),IF(P287=100%,"CUMPLIDA",IF(AND(ISNUMBER(L287),ISNUMBER(INDIRECT("FECHA_"&amp;$B287,1))), IF(L287&lt;=INDIRECT("FECHA_"&amp;$B287,1),"INCUMPLIDA","PROCESO"), "VERIFICAR FECHA")),"SIN VALOR AVANCE")</f>
        <v>INCUMPLIDA</v>
      </c>
      <c r="R287" s="1239"/>
    </row>
    <row r="288" spans="1:18" ht="60.75" customHeight="1" x14ac:dyDescent="0.2">
      <c r="A288" s="1097" t="s">
        <v>18</v>
      </c>
      <c r="B288" s="1091" t="s">
        <v>14</v>
      </c>
      <c r="C288" s="1841"/>
      <c r="D288" s="1841"/>
      <c r="E288" s="1842"/>
      <c r="F288" s="1842"/>
      <c r="G288" s="1842"/>
      <c r="H288" s="1844" t="s">
        <v>3281</v>
      </c>
      <c r="I288" s="1845" t="s">
        <v>3282</v>
      </c>
      <c r="J288" s="1846">
        <v>1</v>
      </c>
      <c r="K288" s="1847">
        <v>45717</v>
      </c>
      <c r="L288" s="1847">
        <v>45992</v>
      </c>
      <c r="M288" s="1848">
        <f t="shared" si="10"/>
        <v>39.285714285714285</v>
      </c>
      <c r="N288" s="1849">
        <v>0</v>
      </c>
      <c r="O288" s="1845" t="s">
        <v>3283</v>
      </c>
      <c r="P288" s="1849">
        <f t="shared" si="9"/>
        <v>0</v>
      </c>
      <c r="Q288" s="1850" t="str" cm="1">
        <f t="array" aca="1" ref="Q288" ca="1">IF(ISNUMBER(P288),IF(P288=100%,"CUMPLIDA",IF(AND(ISNUMBER(L288),ISNUMBER(INDIRECT("FECHA_"&amp;$B288,1))), IF(L288&lt;=INDIRECT("FECHA_"&amp;$B288,1),"INCUMPLIDA","PROCESO"), "VERIFICAR FECHA")),"SIN VALOR AVANCE")</f>
        <v>PROCESO</v>
      </c>
      <c r="R288" s="1239"/>
    </row>
    <row r="289" spans="1:18" ht="90.75" customHeight="1" x14ac:dyDescent="0.2">
      <c r="A289" s="1097" t="s">
        <v>18</v>
      </c>
      <c r="B289" s="1091" t="s">
        <v>14</v>
      </c>
      <c r="C289" s="1841"/>
      <c r="D289" s="1841"/>
      <c r="E289" s="1842"/>
      <c r="F289" s="1842"/>
      <c r="G289" s="1842" t="s">
        <v>3284</v>
      </c>
      <c r="H289" s="1844" t="s">
        <v>3285</v>
      </c>
      <c r="I289" s="1852" t="s">
        <v>3286</v>
      </c>
      <c r="J289" s="1846">
        <v>1</v>
      </c>
      <c r="K289" s="1847">
        <v>45748</v>
      </c>
      <c r="L289" s="1847">
        <v>45838</v>
      </c>
      <c r="M289" s="1848">
        <f t="shared" si="10"/>
        <v>12.857142857142858</v>
      </c>
      <c r="N289" s="1849">
        <v>0</v>
      </c>
      <c r="O289" s="1845" t="s">
        <v>3303</v>
      </c>
      <c r="P289" s="1849">
        <f t="shared" si="9"/>
        <v>0</v>
      </c>
      <c r="Q289" s="1850" t="str" cm="1">
        <f t="array" aca="1" ref="Q289" ca="1">IF(ISNUMBER(P289),IF(P289=100%,"CUMPLIDA",IF(AND(ISNUMBER(L289),ISNUMBER(INDIRECT("FECHA_"&amp;$B289,1))), IF(L289&lt;=INDIRECT("FECHA_"&amp;$B289,1),"INCUMPLIDA","PROCESO"), "VERIFICAR FECHA")),"SIN VALOR AVANCE")</f>
        <v>PROCESO</v>
      </c>
      <c r="R289" s="1239"/>
    </row>
    <row r="290" spans="1:18" ht="105.75" customHeight="1" x14ac:dyDescent="0.2">
      <c r="A290" s="1097" t="s">
        <v>18</v>
      </c>
      <c r="B290" s="1091" t="s">
        <v>14</v>
      </c>
      <c r="C290" s="1841"/>
      <c r="D290" s="1841"/>
      <c r="E290" s="1842"/>
      <c r="F290" s="1842"/>
      <c r="G290" s="1842"/>
      <c r="H290" s="1844" t="s">
        <v>3288</v>
      </c>
      <c r="I290" s="1845" t="s">
        <v>3289</v>
      </c>
      <c r="J290" s="1846">
        <v>1</v>
      </c>
      <c r="K290" s="1847">
        <v>45839</v>
      </c>
      <c r="L290" s="1847">
        <v>45869</v>
      </c>
      <c r="M290" s="1848">
        <f t="shared" si="10"/>
        <v>4.2857142857142856</v>
      </c>
      <c r="N290" s="1849">
        <v>0</v>
      </c>
      <c r="O290" s="1845" t="s">
        <v>3280</v>
      </c>
      <c r="P290" s="1849">
        <f t="shared" si="9"/>
        <v>0</v>
      </c>
      <c r="Q290" s="1850" t="str" cm="1">
        <f t="array" aca="1" ref="Q290" ca="1">IF(ISNUMBER(P290),IF(P290=100%,"CUMPLIDA",IF(AND(ISNUMBER(L290),ISNUMBER(INDIRECT("FECHA_"&amp;$B290,1))), IF(L290&lt;=INDIRECT("FECHA_"&amp;$B290,1),"INCUMPLIDA","PROCESO"), "VERIFICAR FECHA")),"SIN VALOR AVANCE")</f>
        <v>PROCESO</v>
      </c>
      <c r="R290" s="1239"/>
    </row>
    <row r="291" spans="1:18" ht="120" customHeight="1" x14ac:dyDescent="0.2">
      <c r="A291" s="1097" t="s">
        <v>18</v>
      </c>
      <c r="B291" s="1091" t="s">
        <v>14</v>
      </c>
      <c r="C291" s="1841"/>
      <c r="D291" s="1841"/>
      <c r="E291" s="1842"/>
      <c r="F291" s="1842"/>
      <c r="G291" s="1842"/>
      <c r="H291" s="1844" t="s">
        <v>3290</v>
      </c>
      <c r="I291" s="1845" t="s">
        <v>3291</v>
      </c>
      <c r="J291" s="1846">
        <v>1</v>
      </c>
      <c r="K291" s="1847">
        <v>45870</v>
      </c>
      <c r="L291" s="1847">
        <v>46022</v>
      </c>
      <c r="M291" s="1848">
        <f t="shared" si="10"/>
        <v>21.714285714285715</v>
      </c>
      <c r="N291" s="1849">
        <v>0</v>
      </c>
      <c r="O291" s="1845" t="s">
        <v>3283</v>
      </c>
      <c r="P291" s="1849">
        <f t="shared" si="9"/>
        <v>0</v>
      </c>
      <c r="Q291" s="1850" t="str" cm="1">
        <f t="array" aca="1" ref="Q291" ca="1">IF(ISNUMBER(P291),IF(P291=100%,"CUMPLIDA",IF(AND(ISNUMBER(L291),ISNUMBER(INDIRECT("FECHA_"&amp;$B291,1))), IF(L291&lt;=INDIRECT("FECHA_"&amp;$B291,1),"INCUMPLIDA","PROCESO"), "VERIFICAR FECHA")),"SIN VALOR AVANCE")</f>
        <v>PROCESO</v>
      </c>
      <c r="R291" s="1239"/>
    </row>
    <row r="292" spans="1:18" ht="105.75" customHeight="1" x14ac:dyDescent="0.2">
      <c r="A292" s="1097" t="s">
        <v>18</v>
      </c>
      <c r="B292" s="1091" t="s">
        <v>14</v>
      </c>
      <c r="C292" s="1841"/>
      <c r="D292" s="1841"/>
      <c r="E292" s="1842"/>
      <c r="F292" s="1842"/>
      <c r="G292" s="1842" t="s">
        <v>3267</v>
      </c>
      <c r="H292" s="1844" t="s">
        <v>3268</v>
      </c>
      <c r="I292" s="1845" t="s">
        <v>3269</v>
      </c>
      <c r="J292" s="1846">
        <v>1</v>
      </c>
      <c r="K292" s="1847">
        <v>45548</v>
      </c>
      <c r="L292" s="1847">
        <v>45716</v>
      </c>
      <c r="M292" s="1848">
        <f t="shared" si="10"/>
        <v>24</v>
      </c>
      <c r="N292" s="1849">
        <v>0</v>
      </c>
      <c r="O292" s="1845" t="s">
        <v>3270</v>
      </c>
      <c r="P292" s="1849">
        <f t="shared" si="9"/>
        <v>0</v>
      </c>
      <c r="Q292" s="1850" t="str" cm="1">
        <f t="array" aca="1" ref="Q292" ca="1">IF(ISNUMBER(P292),IF(P292=100%,"CUMPLIDA",IF(AND(ISNUMBER(L292),ISNUMBER(INDIRECT("FECHA_"&amp;$B292,1))), IF(L292&lt;=INDIRECT("FECHA_"&amp;$B292,1),"INCUMPLIDA","PROCESO"), "VERIFICAR FECHA")),"SIN VALOR AVANCE")</f>
        <v>INCUMPLIDA</v>
      </c>
      <c r="R292" s="1239"/>
    </row>
    <row r="293" spans="1:18" ht="135" customHeight="1" x14ac:dyDescent="0.2">
      <c r="A293" s="1097" t="s">
        <v>18</v>
      </c>
      <c r="B293" s="1091" t="s">
        <v>14</v>
      </c>
      <c r="C293" s="1841"/>
      <c r="D293" s="1841"/>
      <c r="E293" s="1842"/>
      <c r="F293" s="1842"/>
      <c r="G293" s="1842"/>
      <c r="H293" s="1844" t="s">
        <v>3271</v>
      </c>
      <c r="I293" s="1845" t="s">
        <v>3272</v>
      </c>
      <c r="J293" s="1846">
        <v>1</v>
      </c>
      <c r="K293" s="1847">
        <v>45597</v>
      </c>
      <c r="L293" s="1851">
        <v>45924</v>
      </c>
      <c r="M293" s="1848">
        <f t="shared" si="10"/>
        <v>46.714285714285715</v>
      </c>
      <c r="N293" s="1849">
        <v>0</v>
      </c>
      <c r="O293" s="1845" t="s">
        <v>3273</v>
      </c>
      <c r="P293" s="1849">
        <f t="shared" si="9"/>
        <v>0</v>
      </c>
      <c r="Q293" s="1850" t="str" cm="1">
        <f t="array" aca="1" ref="Q293" ca="1">IF(ISNUMBER(P293),IF(P293=100%,"CUMPLIDA",IF(AND(ISNUMBER(L293),ISNUMBER(INDIRECT("FECHA_"&amp;$B293,1))), IF(L293&lt;=INDIRECT("FECHA_"&amp;$B293,1),"INCUMPLIDA","PROCESO"), "VERIFICAR FECHA")),"SIN VALOR AVANCE")</f>
        <v>PROCESO</v>
      </c>
      <c r="R293" s="1239"/>
    </row>
    <row r="294" spans="1:18" ht="75.75" x14ac:dyDescent="0.2">
      <c r="A294" s="1097" t="s">
        <v>18</v>
      </c>
      <c r="B294" s="1091" t="s">
        <v>14</v>
      </c>
      <c r="C294" s="1841"/>
      <c r="D294" s="1841"/>
      <c r="E294" s="1842"/>
      <c r="F294" s="1842"/>
      <c r="G294" s="1842"/>
      <c r="H294" s="1844" t="s">
        <v>3274</v>
      </c>
      <c r="I294" s="1845" t="s">
        <v>3275</v>
      </c>
      <c r="J294" s="1846">
        <v>1</v>
      </c>
      <c r="K294" s="1847">
        <v>45566</v>
      </c>
      <c r="L294" s="1851">
        <v>45925</v>
      </c>
      <c r="M294" s="1848">
        <f t="shared" si="10"/>
        <v>51.285714285714285</v>
      </c>
      <c r="N294" s="1849">
        <v>0</v>
      </c>
      <c r="O294" s="1845" t="s">
        <v>3276</v>
      </c>
      <c r="P294" s="1849">
        <f t="shared" si="9"/>
        <v>0</v>
      </c>
      <c r="Q294" s="1850" t="str" cm="1">
        <f t="array" aca="1" ref="Q294" ca="1">IF(ISNUMBER(P294),IF(P294=100%,"CUMPLIDA",IF(AND(ISNUMBER(L294),ISNUMBER(INDIRECT("FECHA_"&amp;$B294,1))), IF(L294&lt;=INDIRECT("FECHA_"&amp;$B294,1),"INCUMPLIDA","PROCESO"), "VERIFICAR FECHA")),"SIN VALOR AVANCE")</f>
        <v>PROCESO</v>
      </c>
      <c r="R294" s="1239"/>
    </row>
    <row r="295" spans="1:18" ht="135.75" x14ac:dyDescent="0.2">
      <c r="A295" s="1097" t="s">
        <v>18</v>
      </c>
      <c r="B295" s="1091" t="s">
        <v>14</v>
      </c>
      <c r="C295" s="1841"/>
      <c r="D295" s="1841"/>
      <c r="E295" s="1842"/>
      <c r="F295" s="1842"/>
      <c r="G295" s="1842" t="s">
        <v>3277</v>
      </c>
      <c r="H295" s="1844" t="s">
        <v>3278</v>
      </c>
      <c r="I295" s="1845" t="s">
        <v>3279</v>
      </c>
      <c r="J295" s="1846">
        <v>1</v>
      </c>
      <c r="K295" s="1847">
        <v>45658</v>
      </c>
      <c r="L295" s="1847">
        <v>45716</v>
      </c>
      <c r="M295" s="1848">
        <f t="shared" si="10"/>
        <v>8.2857142857142865</v>
      </c>
      <c r="N295" s="1849">
        <v>0</v>
      </c>
      <c r="O295" s="1845" t="s">
        <v>3280</v>
      </c>
      <c r="P295" s="1849">
        <f t="shared" si="9"/>
        <v>0</v>
      </c>
      <c r="Q295" s="1850" t="str" cm="1">
        <f t="array" aca="1" ref="Q295" ca="1">IF(ISNUMBER(P295),IF(P295=100%,"CUMPLIDA",IF(AND(ISNUMBER(L295),ISNUMBER(INDIRECT("FECHA_"&amp;$B295,1))), IF(L295&lt;=INDIRECT("FECHA_"&amp;$B295,1),"INCUMPLIDA","PROCESO"), "VERIFICAR FECHA")),"SIN VALOR AVANCE")</f>
        <v>INCUMPLIDA</v>
      </c>
      <c r="R295" s="1239"/>
    </row>
    <row r="296" spans="1:18" ht="60.75" customHeight="1" x14ac:dyDescent="0.2">
      <c r="A296" s="1097" t="s">
        <v>18</v>
      </c>
      <c r="B296" s="1091" t="s">
        <v>14</v>
      </c>
      <c r="C296" s="1841"/>
      <c r="D296" s="1841"/>
      <c r="E296" s="1842"/>
      <c r="F296" s="1842"/>
      <c r="G296" s="1842"/>
      <c r="H296" s="1844" t="s">
        <v>3281</v>
      </c>
      <c r="I296" s="1845" t="s">
        <v>3282</v>
      </c>
      <c r="J296" s="1846">
        <v>1</v>
      </c>
      <c r="K296" s="1847">
        <v>45717</v>
      </c>
      <c r="L296" s="1847">
        <v>45992</v>
      </c>
      <c r="M296" s="1848">
        <f t="shared" si="10"/>
        <v>39.285714285714285</v>
      </c>
      <c r="N296" s="1849">
        <v>0</v>
      </c>
      <c r="O296" s="1845" t="s">
        <v>3283</v>
      </c>
      <c r="P296" s="1849">
        <f t="shared" si="9"/>
        <v>0</v>
      </c>
      <c r="Q296" s="1850" t="str" cm="1">
        <f t="array" aca="1" ref="Q296" ca="1">IF(ISNUMBER(P296),IF(P296=100%,"CUMPLIDA",IF(AND(ISNUMBER(L296),ISNUMBER(INDIRECT("FECHA_"&amp;$B296,1))), IF(L296&lt;=INDIRECT("FECHA_"&amp;$B296,1),"INCUMPLIDA","PROCESO"), "VERIFICAR FECHA")),"SIN VALOR AVANCE")</f>
        <v>PROCESO</v>
      </c>
      <c r="R296" s="1239"/>
    </row>
    <row r="297" spans="1:18" ht="90.75" customHeight="1" x14ac:dyDescent="0.2">
      <c r="A297" s="1097" t="s">
        <v>18</v>
      </c>
      <c r="B297" s="1091" t="s">
        <v>14</v>
      </c>
      <c r="C297" s="1841"/>
      <c r="D297" s="1841"/>
      <c r="E297" s="1842"/>
      <c r="F297" s="1842"/>
      <c r="G297" s="1842" t="s">
        <v>3284</v>
      </c>
      <c r="H297" s="1844" t="s">
        <v>3285</v>
      </c>
      <c r="I297" s="1852" t="s">
        <v>3286</v>
      </c>
      <c r="J297" s="1846">
        <v>1</v>
      </c>
      <c r="K297" s="1847">
        <v>45748</v>
      </c>
      <c r="L297" s="1847">
        <v>45838</v>
      </c>
      <c r="M297" s="1848">
        <f t="shared" si="10"/>
        <v>12.857142857142858</v>
      </c>
      <c r="N297" s="1849">
        <v>0</v>
      </c>
      <c r="O297" s="1845" t="s">
        <v>3303</v>
      </c>
      <c r="P297" s="1849">
        <f t="shared" si="9"/>
        <v>0</v>
      </c>
      <c r="Q297" s="1850" t="str" cm="1">
        <f t="array" aca="1" ref="Q297" ca="1">IF(ISNUMBER(P297),IF(P297=100%,"CUMPLIDA",IF(AND(ISNUMBER(L297),ISNUMBER(INDIRECT("FECHA_"&amp;$B297,1))), IF(L297&lt;=INDIRECT("FECHA_"&amp;$B297,1),"INCUMPLIDA","PROCESO"), "VERIFICAR FECHA")),"SIN VALOR AVANCE")</f>
        <v>PROCESO</v>
      </c>
      <c r="R297" s="1239"/>
    </row>
    <row r="298" spans="1:18" ht="105.75" customHeight="1" x14ac:dyDescent="0.2">
      <c r="A298" s="1097" t="s">
        <v>18</v>
      </c>
      <c r="B298" s="1091" t="s">
        <v>14</v>
      </c>
      <c r="C298" s="1841"/>
      <c r="D298" s="1841"/>
      <c r="E298" s="1842"/>
      <c r="F298" s="1842"/>
      <c r="G298" s="1842"/>
      <c r="H298" s="1844" t="s">
        <v>3288</v>
      </c>
      <c r="I298" s="1845" t="s">
        <v>3289</v>
      </c>
      <c r="J298" s="1846">
        <v>1</v>
      </c>
      <c r="K298" s="1847">
        <v>45839</v>
      </c>
      <c r="L298" s="1847">
        <v>45869</v>
      </c>
      <c r="M298" s="1848">
        <f t="shared" si="10"/>
        <v>4.2857142857142856</v>
      </c>
      <c r="N298" s="1849">
        <v>0</v>
      </c>
      <c r="O298" s="1845" t="s">
        <v>3280</v>
      </c>
      <c r="P298" s="1849">
        <f t="shared" si="9"/>
        <v>0</v>
      </c>
      <c r="Q298" s="1850" t="str" cm="1">
        <f t="array" aca="1" ref="Q298" ca="1">IF(ISNUMBER(P298),IF(P298=100%,"CUMPLIDA",IF(AND(ISNUMBER(L298),ISNUMBER(INDIRECT("FECHA_"&amp;$B298,1))), IF(L298&lt;=INDIRECT("FECHA_"&amp;$B298,1),"INCUMPLIDA","PROCESO"), "VERIFICAR FECHA")),"SIN VALOR AVANCE")</f>
        <v>PROCESO</v>
      </c>
      <c r="R298" s="1239"/>
    </row>
    <row r="299" spans="1:18" ht="120" customHeight="1" x14ac:dyDescent="0.2">
      <c r="A299" s="1097" t="s">
        <v>18</v>
      </c>
      <c r="B299" s="1091" t="s">
        <v>14</v>
      </c>
      <c r="C299" s="1841"/>
      <c r="D299" s="1841"/>
      <c r="E299" s="1842"/>
      <c r="F299" s="1842"/>
      <c r="G299" s="1842"/>
      <c r="H299" s="1844" t="s">
        <v>3290</v>
      </c>
      <c r="I299" s="1845" t="s">
        <v>3291</v>
      </c>
      <c r="J299" s="1846">
        <v>1</v>
      </c>
      <c r="K299" s="1847">
        <v>45870</v>
      </c>
      <c r="L299" s="1847">
        <v>46022</v>
      </c>
      <c r="M299" s="1848">
        <f t="shared" si="10"/>
        <v>21.714285714285715</v>
      </c>
      <c r="N299" s="1849">
        <v>0</v>
      </c>
      <c r="O299" s="1845" t="s">
        <v>3283</v>
      </c>
      <c r="P299" s="1849">
        <f t="shared" si="9"/>
        <v>0</v>
      </c>
      <c r="Q299" s="1850" t="str" cm="1">
        <f t="array" aca="1" ref="Q299" ca="1">IF(ISNUMBER(P299),IF(P299=100%,"CUMPLIDA",IF(AND(ISNUMBER(L299),ISNUMBER(INDIRECT("FECHA_"&amp;$B299,1))), IF(L299&lt;=INDIRECT("FECHA_"&amp;$B299,1),"INCUMPLIDA","PROCESO"), "VERIFICAR FECHA")),"SIN VALOR AVANCE")</f>
        <v>PROCESO</v>
      </c>
      <c r="R299" s="1239"/>
    </row>
    <row r="300" spans="1:18" ht="105.75" customHeight="1" x14ac:dyDescent="0.2">
      <c r="A300" s="1097" t="s">
        <v>18</v>
      </c>
      <c r="B300" s="1091" t="s">
        <v>14</v>
      </c>
      <c r="C300" s="1841"/>
      <c r="D300" s="1841"/>
      <c r="E300" s="1842" t="s">
        <v>3304</v>
      </c>
      <c r="F300" s="1842"/>
      <c r="G300" s="1842" t="s">
        <v>3267</v>
      </c>
      <c r="H300" s="1844" t="s">
        <v>3268</v>
      </c>
      <c r="I300" s="1845" t="s">
        <v>3269</v>
      </c>
      <c r="J300" s="1846">
        <v>1</v>
      </c>
      <c r="K300" s="1847">
        <v>45548</v>
      </c>
      <c r="L300" s="1847">
        <v>45716</v>
      </c>
      <c r="M300" s="1848">
        <f t="shared" si="10"/>
        <v>24</v>
      </c>
      <c r="N300" s="1849">
        <v>0.8</v>
      </c>
      <c r="O300" s="1845" t="s">
        <v>3270</v>
      </c>
      <c r="P300" s="1849">
        <f t="shared" si="9"/>
        <v>0.8</v>
      </c>
      <c r="Q300" s="1850" t="str" cm="1">
        <f t="array" aca="1" ref="Q300" ca="1">IF(ISNUMBER(P300),IF(P300=100%,"CUMPLIDA",IF(AND(ISNUMBER(L300),ISNUMBER(INDIRECT("FECHA_"&amp;$B300,1))), IF(L300&lt;=INDIRECT("FECHA_"&amp;$B300,1),"INCUMPLIDA","PROCESO"), "VERIFICAR FECHA")),"SIN VALOR AVANCE")</f>
        <v>INCUMPLIDA</v>
      </c>
      <c r="R300" s="1239"/>
    </row>
    <row r="301" spans="1:18" ht="135" customHeight="1" x14ac:dyDescent="0.2">
      <c r="A301" s="1097" t="s">
        <v>18</v>
      </c>
      <c r="B301" s="1091" t="s">
        <v>14</v>
      </c>
      <c r="C301" s="1841"/>
      <c r="D301" s="1841"/>
      <c r="E301" s="1842"/>
      <c r="F301" s="1842"/>
      <c r="G301" s="1842"/>
      <c r="H301" s="1844" t="s">
        <v>3271</v>
      </c>
      <c r="I301" s="1845" t="s">
        <v>3272</v>
      </c>
      <c r="J301" s="1846">
        <v>1</v>
      </c>
      <c r="K301" s="1847">
        <v>45597</v>
      </c>
      <c r="L301" s="1851">
        <v>45924</v>
      </c>
      <c r="M301" s="1848">
        <f t="shared" si="10"/>
        <v>46.714285714285715</v>
      </c>
      <c r="N301" s="1849">
        <v>0.8</v>
      </c>
      <c r="O301" s="1845" t="s">
        <v>3270</v>
      </c>
      <c r="P301" s="1849">
        <f t="shared" si="9"/>
        <v>0.8</v>
      </c>
      <c r="Q301" s="1850" t="str" cm="1">
        <f t="array" aca="1" ref="Q301" ca="1">IF(ISNUMBER(P301),IF(P301=100%,"CUMPLIDA",IF(AND(ISNUMBER(L301),ISNUMBER(INDIRECT("FECHA_"&amp;$B301,1))), IF(L301&lt;=INDIRECT("FECHA_"&amp;$B301,1),"INCUMPLIDA","PROCESO"), "VERIFICAR FECHA")),"SIN VALOR AVANCE")</f>
        <v>PROCESO</v>
      </c>
      <c r="R301" s="1239"/>
    </row>
    <row r="302" spans="1:18" ht="75.75" x14ac:dyDescent="0.2">
      <c r="A302" s="1097" t="s">
        <v>18</v>
      </c>
      <c r="B302" s="1091" t="s">
        <v>14</v>
      </c>
      <c r="C302" s="1841"/>
      <c r="D302" s="1841"/>
      <c r="E302" s="1842"/>
      <c r="F302" s="1842"/>
      <c r="G302" s="1842"/>
      <c r="H302" s="1844" t="s">
        <v>3274</v>
      </c>
      <c r="I302" s="1845" t="s">
        <v>3275</v>
      </c>
      <c r="J302" s="1846">
        <v>1</v>
      </c>
      <c r="K302" s="1847">
        <v>45566</v>
      </c>
      <c r="L302" s="1851">
        <v>45925</v>
      </c>
      <c r="M302" s="1848">
        <f t="shared" si="10"/>
        <v>51.285714285714285</v>
      </c>
      <c r="N302" s="1849">
        <v>0.8</v>
      </c>
      <c r="O302" s="1845" t="s">
        <v>3276</v>
      </c>
      <c r="P302" s="1849">
        <f t="shared" si="9"/>
        <v>0.8</v>
      </c>
      <c r="Q302" s="1850" t="str" cm="1">
        <f t="array" aca="1" ref="Q302" ca="1">IF(ISNUMBER(P302),IF(P302=100%,"CUMPLIDA",IF(AND(ISNUMBER(L302),ISNUMBER(INDIRECT("FECHA_"&amp;$B302,1))), IF(L302&lt;=INDIRECT("FECHA_"&amp;$B302,1),"INCUMPLIDA","PROCESO"), "VERIFICAR FECHA")),"SIN VALOR AVANCE")</f>
        <v>PROCESO</v>
      </c>
      <c r="R302" s="1239"/>
    </row>
    <row r="303" spans="1:18" ht="135.75" x14ac:dyDescent="0.2">
      <c r="A303" s="1097" t="s">
        <v>18</v>
      </c>
      <c r="B303" s="1091" t="s">
        <v>14</v>
      </c>
      <c r="C303" s="1841"/>
      <c r="D303" s="1841"/>
      <c r="E303" s="1842"/>
      <c r="F303" s="1842"/>
      <c r="G303" s="1842" t="s">
        <v>3277</v>
      </c>
      <c r="H303" s="1844" t="s">
        <v>3278</v>
      </c>
      <c r="I303" s="1845" t="s">
        <v>3279</v>
      </c>
      <c r="J303" s="1846">
        <v>1</v>
      </c>
      <c r="K303" s="1847">
        <v>45658</v>
      </c>
      <c r="L303" s="1847">
        <v>45716</v>
      </c>
      <c r="M303" s="1848">
        <f t="shared" si="10"/>
        <v>8.2857142857142865</v>
      </c>
      <c r="N303" s="1849">
        <v>0.5</v>
      </c>
      <c r="O303" s="1845" t="s">
        <v>3280</v>
      </c>
      <c r="P303" s="1849">
        <f t="shared" si="9"/>
        <v>0.5</v>
      </c>
      <c r="Q303" s="1850" t="str" cm="1">
        <f t="array" aca="1" ref="Q303" ca="1">IF(ISNUMBER(P303),IF(P303=100%,"CUMPLIDA",IF(AND(ISNUMBER(L303),ISNUMBER(INDIRECT("FECHA_"&amp;$B303,1))), IF(L303&lt;=INDIRECT("FECHA_"&amp;$B303,1),"INCUMPLIDA","PROCESO"), "VERIFICAR FECHA")),"SIN VALOR AVANCE")</f>
        <v>INCUMPLIDA</v>
      </c>
      <c r="R303" s="1239"/>
    </row>
    <row r="304" spans="1:18" ht="60.75" customHeight="1" x14ac:dyDescent="0.2">
      <c r="A304" s="1097" t="s">
        <v>18</v>
      </c>
      <c r="B304" s="1091" t="s">
        <v>14</v>
      </c>
      <c r="C304" s="1841"/>
      <c r="D304" s="1841"/>
      <c r="E304" s="1842"/>
      <c r="F304" s="1842"/>
      <c r="G304" s="1842"/>
      <c r="H304" s="1844" t="s">
        <v>3281</v>
      </c>
      <c r="I304" s="1845" t="s">
        <v>3282</v>
      </c>
      <c r="J304" s="1846">
        <v>1</v>
      </c>
      <c r="K304" s="1847">
        <v>45717</v>
      </c>
      <c r="L304" s="1847">
        <v>45992</v>
      </c>
      <c r="M304" s="1848">
        <f t="shared" si="10"/>
        <v>39.285714285714285</v>
      </c>
      <c r="N304" s="1849">
        <v>0.5</v>
      </c>
      <c r="O304" s="1845" t="s">
        <v>3283</v>
      </c>
      <c r="P304" s="1849">
        <f t="shared" si="9"/>
        <v>0.5</v>
      </c>
      <c r="Q304" s="1850" t="str" cm="1">
        <f t="array" aca="1" ref="Q304" ca="1">IF(ISNUMBER(P304),IF(P304=100%,"CUMPLIDA",IF(AND(ISNUMBER(L304),ISNUMBER(INDIRECT("FECHA_"&amp;$B304,1))), IF(L304&lt;=INDIRECT("FECHA_"&amp;$B304,1),"INCUMPLIDA","PROCESO"), "VERIFICAR FECHA")),"SIN VALOR AVANCE")</f>
        <v>PROCESO</v>
      </c>
      <c r="R304" s="1239"/>
    </row>
    <row r="305" spans="1:18" ht="90.75" customHeight="1" x14ac:dyDescent="0.2">
      <c r="A305" s="1097" t="s">
        <v>18</v>
      </c>
      <c r="B305" s="1091" t="s">
        <v>14</v>
      </c>
      <c r="C305" s="1841"/>
      <c r="D305" s="1841"/>
      <c r="E305" s="1842"/>
      <c r="F305" s="1842"/>
      <c r="G305" s="1842" t="s">
        <v>3284</v>
      </c>
      <c r="H305" s="1844" t="s">
        <v>3285</v>
      </c>
      <c r="I305" s="1852" t="s">
        <v>3286</v>
      </c>
      <c r="J305" s="1846">
        <v>1</v>
      </c>
      <c r="K305" s="1847">
        <v>45748</v>
      </c>
      <c r="L305" s="1847">
        <v>45838</v>
      </c>
      <c r="M305" s="1848">
        <f t="shared" si="10"/>
        <v>12.857142857142858</v>
      </c>
      <c r="N305" s="1849">
        <v>0</v>
      </c>
      <c r="O305" s="1845" t="s">
        <v>3303</v>
      </c>
      <c r="P305" s="1849">
        <f t="shared" si="9"/>
        <v>0</v>
      </c>
      <c r="Q305" s="1850" t="str" cm="1">
        <f t="array" aca="1" ref="Q305" ca="1">IF(ISNUMBER(P305),IF(P305=100%,"CUMPLIDA",IF(AND(ISNUMBER(L305),ISNUMBER(INDIRECT("FECHA_"&amp;$B305,1))), IF(L305&lt;=INDIRECT("FECHA_"&amp;$B305,1),"INCUMPLIDA","PROCESO"), "VERIFICAR FECHA")),"SIN VALOR AVANCE")</f>
        <v>PROCESO</v>
      </c>
      <c r="R305" s="1239"/>
    </row>
    <row r="306" spans="1:18" ht="105.75" customHeight="1" x14ac:dyDescent="0.2">
      <c r="A306" s="1097" t="s">
        <v>18</v>
      </c>
      <c r="B306" s="1091" t="s">
        <v>14</v>
      </c>
      <c r="C306" s="1841"/>
      <c r="D306" s="1841"/>
      <c r="E306" s="1842"/>
      <c r="F306" s="1842"/>
      <c r="G306" s="1842"/>
      <c r="H306" s="1844" t="s">
        <v>3288</v>
      </c>
      <c r="I306" s="1845" t="s">
        <v>3289</v>
      </c>
      <c r="J306" s="1846">
        <v>1</v>
      </c>
      <c r="K306" s="1847">
        <v>45839</v>
      </c>
      <c r="L306" s="1847">
        <v>45869</v>
      </c>
      <c r="M306" s="1848">
        <f t="shared" si="10"/>
        <v>4.2857142857142856</v>
      </c>
      <c r="N306" s="1849">
        <v>0</v>
      </c>
      <c r="O306" s="1845" t="s">
        <v>3280</v>
      </c>
      <c r="P306" s="1849">
        <f t="shared" si="9"/>
        <v>0</v>
      </c>
      <c r="Q306" s="1850" t="str" cm="1">
        <f t="array" aca="1" ref="Q306" ca="1">IF(ISNUMBER(P306),IF(P306=100%,"CUMPLIDA",IF(AND(ISNUMBER(L306),ISNUMBER(INDIRECT("FECHA_"&amp;$B306,1))), IF(L306&lt;=INDIRECT("FECHA_"&amp;$B306,1),"INCUMPLIDA","PROCESO"), "VERIFICAR FECHA")),"SIN VALOR AVANCE")</f>
        <v>PROCESO</v>
      </c>
      <c r="R306" s="1239"/>
    </row>
    <row r="307" spans="1:18" ht="120" customHeight="1" x14ac:dyDescent="0.2">
      <c r="A307" s="1097" t="s">
        <v>18</v>
      </c>
      <c r="B307" s="1091" t="s">
        <v>14</v>
      </c>
      <c r="C307" s="1841"/>
      <c r="D307" s="1841"/>
      <c r="E307" s="1842"/>
      <c r="F307" s="1842"/>
      <c r="G307" s="1842"/>
      <c r="H307" s="1844" t="s">
        <v>3290</v>
      </c>
      <c r="I307" s="1845" t="s">
        <v>3291</v>
      </c>
      <c r="J307" s="1846">
        <v>1</v>
      </c>
      <c r="K307" s="1847">
        <v>45870</v>
      </c>
      <c r="L307" s="1847">
        <v>46022</v>
      </c>
      <c r="M307" s="1848">
        <f t="shared" si="10"/>
        <v>21.714285714285715</v>
      </c>
      <c r="N307" s="1849">
        <v>0</v>
      </c>
      <c r="O307" s="1845" t="s">
        <v>3283</v>
      </c>
      <c r="P307" s="1849">
        <f t="shared" si="9"/>
        <v>0</v>
      </c>
      <c r="Q307" s="1850" t="str" cm="1">
        <f t="array" aca="1" ref="Q307" ca="1">IF(ISNUMBER(P307),IF(P307=100%,"CUMPLIDA",IF(AND(ISNUMBER(L307),ISNUMBER(INDIRECT("FECHA_"&amp;$B307,1))), IF(L307&lt;=INDIRECT("FECHA_"&amp;$B307,1),"INCUMPLIDA","PROCESO"), "VERIFICAR FECHA")),"SIN VALOR AVANCE")</f>
        <v>PROCESO</v>
      </c>
      <c r="R307" s="1239"/>
    </row>
    <row r="308" spans="1:18" ht="105.75" customHeight="1" x14ac:dyDescent="0.2">
      <c r="A308" s="1097" t="s">
        <v>18</v>
      </c>
      <c r="B308" s="1091" t="s">
        <v>14</v>
      </c>
      <c r="C308" s="1841"/>
      <c r="D308" s="1841"/>
      <c r="E308" s="1842"/>
      <c r="F308" s="1842"/>
      <c r="G308" s="1842" t="s">
        <v>3267</v>
      </c>
      <c r="H308" s="1844" t="s">
        <v>3268</v>
      </c>
      <c r="I308" s="1845" t="s">
        <v>3269</v>
      </c>
      <c r="J308" s="1846">
        <v>1</v>
      </c>
      <c r="K308" s="1847">
        <v>45548</v>
      </c>
      <c r="L308" s="1847">
        <v>45716</v>
      </c>
      <c r="M308" s="1848">
        <f t="shared" si="10"/>
        <v>24</v>
      </c>
      <c r="N308" s="1849">
        <v>0</v>
      </c>
      <c r="O308" s="1845" t="s">
        <v>3270</v>
      </c>
      <c r="P308" s="1849">
        <f t="shared" si="9"/>
        <v>0</v>
      </c>
      <c r="Q308" s="1850" t="str" cm="1">
        <f t="array" aca="1" ref="Q308" ca="1">IF(ISNUMBER(P308),IF(P308=100%,"CUMPLIDA",IF(AND(ISNUMBER(L308),ISNUMBER(INDIRECT("FECHA_"&amp;$B308,1))), IF(L308&lt;=INDIRECT("FECHA_"&amp;$B308,1),"INCUMPLIDA","PROCESO"), "VERIFICAR FECHA")),"SIN VALOR AVANCE")</f>
        <v>INCUMPLIDA</v>
      </c>
      <c r="R308" s="1239"/>
    </row>
    <row r="309" spans="1:18" ht="135" customHeight="1" x14ac:dyDescent="0.2">
      <c r="A309" s="1097" t="s">
        <v>18</v>
      </c>
      <c r="B309" s="1091" t="s">
        <v>14</v>
      </c>
      <c r="C309" s="1841"/>
      <c r="D309" s="1841"/>
      <c r="E309" s="1842"/>
      <c r="F309" s="1842"/>
      <c r="G309" s="1842"/>
      <c r="H309" s="1844" t="s">
        <v>3271</v>
      </c>
      <c r="I309" s="1845" t="s">
        <v>3272</v>
      </c>
      <c r="J309" s="1846">
        <v>1</v>
      </c>
      <c r="K309" s="1847">
        <v>45597</v>
      </c>
      <c r="L309" s="1851">
        <v>45924</v>
      </c>
      <c r="M309" s="1848">
        <f t="shared" si="10"/>
        <v>46.714285714285715</v>
      </c>
      <c r="N309" s="1849">
        <v>0</v>
      </c>
      <c r="O309" s="1845" t="s">
        <v>3270</v>
      </c>
      <c r="P309" s="1849">
        <f t="shared" si="9"/>
        <v>0</v>
      </c>
      <c r="Q309" s="1850" t="str" cm="1">
        <f t="array" aca="1" ref="Q309" ca="1">IF(ISNUMBER(P309),IF(P309=100%,"CUMPLIDA",IF(AND(ISNUMBER(L309),ISNUMBER(INDIRECT("FECHA_"&amp;$B309,1))), IF(L309&lt;=INDIRECT("FECHA_"&amp;$B309,1),"INCUMPLIDA","PROCESO"), "VERIFICAR FECHA")),"SIN VALOR AVANCE")</f>
        <v>PROCESO</v>
      </c>
      <c r="R309" s="1239"/>
    </row>
    <row r="310" spans="1:18" ht="75.75" x14ac:dyDescent="0.2">
      <c r="A310" s="1097" t="s">
        <v>18</v>
      </c>
      <c r="B310" s="1091" t="s">
        <v>14</v>
      </c>
      <c r="C310" s="1841"/>
      <c r="D310" s="1841"/>
      <c r="E310" s="1842"/>
      <c r="F310" s="1842"/>
      <c r="G310" s="1842"/>
      <c r="H310" s="1844" t="s">
        <v>3274</v>
      </c>
      <c r="I310" s="1845" t="s">
        <v>3275</v>
      </c>
      <c r="J310" s="1846">
        <v>1</v>
      </c>
      <c r="K310" s="1847">
        <v>45566</v>
      </c>
      <c r="L310" s="1851">
        <v>45925</v>
      </c>
      <c r="M310" s="1848">
        <f t="shared" si="10"/>
        <v>51.285714285714285</v>
      </c>
      <c r="N310" s="1849">
        <v>0</v>
      </c>
      <c r="O310" s="1845" t="s">
        <v>3276</v>
      </c>
      <c r="P310" s="1849">
        <f t="shared" si="9"/>
        <v>0</v>
      </c>
      <c r="Q310" s="1850" t="str" cm="1">
        <f t="array" aca="1" ref="Q310" ca="1">IF(ISNUMBER(P310),IF(P310=100%,"CUMPLIDA",IF(AND(ISNUMBER(L310),ISNUMBER(INDIRECT("FECHA_"&amp;$B310,1))), IF(L310&lt;=INDIRECT("FECHA_"&amp;$B310,1),"INCUMPLIDA","PROCESO"), "VERIFICAR FECHA")),"SIN VALOR AVANCE")</f>
        <v>PROCESO</v>
      </c>
      <c r="R310" s="1239"/>
    </row>
    <row r="311" spans="1:18" ht="135.75" x14ac:dyDescent="0.2">
      <c r="A311" s="1097" t="s">
        <v>18</v>
      </c>
      <c r="B311" s="1091" t="s">
        <v>14</v>
      </c>
      <c r="C311" s="1841"/>
      <c r="D311" s="1841"/>
      <c r="E311" s="1842"/>
      <c r="F311" s="1842"/>
      <c r="G311" s="1842" t="s">
        <v>3277</v>
      </c>
      <c r="H311" s="1844" t="s">
        <v>3278</v>
      </c>
      <c r="I311" s="1845" t="s">
        <v>3279</v>
      </c>
      <c r="J311" s="1846">
        <v>1</v>
      </c>
      <c r="K311" s="1847">
        <v>45658</v>
      </c>
      <c r="L311" s="1847">
        <v>45716</v>
      </c>
      <c r="M311" s="1848">
        <f t="shared" si="10"/>
        <v>8.2857142857142865</v>
      </c>
      <c r="N311" s="1849">
        <v>0</v>
      </c>
      <c r="O311" s="1845" t="s">
        <v>3280</v>
      </c>
      <c r="P311" s="1849">
        <f t="shared" si="9"/>
        <v>0</v>
      </c>
      <c r="Q311" s="1850" t="str" cm="1">
        <f t="array" aca="1" ref="Q311" ca="1">IF(ISNUMBER(P311),IF(P311=100%,"CUMPLIDA",IF(AND(ISNUMBER(L311),ISNUMBER(INDIRECT("FECHA_"&amp;$B311,1))), IF(L311&lt;=INDIRECT("FECHA_"&amp;$B311,1),"INCUMPLIDA","PROCESO"), "VERIFICAR FECHA")),"SIN VALOR AVANCE")</f>
        <v>INCUMPLIDA</v>
      </c>
      <c r="R311" s="1239"/>
    </row>
    <row r="312" spans="1:18" ht="60.75" customHeight="1" x14ac:dyDescent="0.2">
      <c r="A312" s="1097" t="s">
        <v>18</v>
      </c>
      <c r="B312" s="1091" t="s">
        <v>14</v>
      </c>
      <c r="C312" s="1841"/>
      <c r="D312" s="1841"/>
      <c r="E312" s="1842"/>
      <c r="F312" s="1842"/>
      <c r="G312" s="1842"/>
      <c r="H312" s="1844" t="s">
        <v>3281</v>
      </c>
      <c r="I312" s="1845" t="s">
        <v>3282</v>
      </c>
      <c r="J312" s="1846">
        <v>1</v>
      </c>
      <c r="K312" s="1847">
        <v>45717</v>
      </c>
      <c r="L312" s="1847">
        <v>45992</v>
      </c>
      <c r="M312" s="1848">
        <f t="shared" si="10"/>
        <v>39.285714285714285</v>
      </c>
      <c r="N312" s="1849">
        <v>0</v>
      </c>
      <c r="O312" s="1845" t="s">
        <v>3283</v>
      </c>
      <c r="P312" s="1849">
        <f t="shared" si="9"/>
        <v>0</v>
      </c>
      <c r="Q312" s="1850" t="str" cm="1">
        <f t="array" aca="1" ref="Q312" ca="1">IF(ISNUMBER(P312),IF(P312=100%,"CUMPLIDA",IF(AND(ISNUMBER(L312),ISNUMBER(INDIRECT("FECHA_"&amp;$B312,1))), IF(L312&lt;=INDIRECT("FECHA_"&amp;$B312,1),"INCUMPLIDA","PROCESO"), "VERIFICAR FECHA")),"SIN VALOR AVANCE")</f>
        <v>PROCESO</v>
      </c>
      <c r="R312" s="1239"/>
    </row>
    <row r="313" spans="1:18" ht="90.75" customHeight="1" x14ac:dyDescent="0.2">
      <c r="A313" s="1097" t="s">
        <v>18</v>
      </c>
      <c r="B313" s="1091" t="s">
        <v>14</v>
      </c>
      <c r="C313" s="1841"/>
      <c r="D313" s="1841"/>
      <c r="E313" s="1842"/>
      <c r="F313" s="1842"/>
      <c r="G313" s="1842" t="s">
        <v>3284</v>
      </c>
      <c r="H313" s="1844" t="s">
        <v>3285</v>
      </c>
      <c r="I313" s="1852" t="s">
        <v>3286</v>
      </c>
      <c r="J313" s="1846">
        <v>1</v>
      </c>
      <c r="K313" s="1847">
        <v>45748</v>
      </c>
      <c r="L313" s="1847">
        <v>45838</v>
      </c>
      <c r="M313" s="1848">
        <f t="shared" si="10"/>
        <v>12.857142857142858</v>
      </c>
      <c r="N313" s="1849">
        <v>0</v>
      </c>
      <c r="O313" s="1845" t="s">
        <v>3303</v>
      </c>
      <c r="P313" s="1849">
        <f t="shared" si="9"/>
        <v>0</v>
      </c>
      <c r="Q313" s="1850" t="str" cm="1">
        <f t="array" aca="1" ref="Q313" ca="1">IF(ISNUMBER(P313),IF(P313=100%,"CUMPLIDA",IF(AND(ISNUMBER(L313),ISNUMBER(INDIRECT("FECHA_"&amp;$B313,1))), IF(L313&lt;=INDIRECT("FECHA_"&amp;$B313,1),"INCUMPLIDA","PROCESO"), "VERIFICAR FECHA")),"SIN VALOR AVANCE")</f>
        <v>PROCESO</v>
      </c>
      <c r="R313" s="1239"/>
    </row>
    <row r="314" spans="1:18" ht="105.75" customHeight="1" x14ac:dyDescent="0.2">
      <c r="A314" s="1097" t="s">
        <v>18</v>
      </c>
      <c r="B314" s="1091" t="s">
        <v>14</v>
      </c>
      <c r="C314" s="1841"/>
      <c r="D314" s="1841"/>
      <c r="E314" s="1842"/>
      <c r="F314" s="1842"/>
      <c r="G314" s="1842"/>
      <c r="H314" s="1844" t="s">
        <v>3288</v>
      </c>
      <c r="I314" s="1845" t="s">
        <v>3289</v>
      </c>
      <c r="J314" s="1846">
        <v>1</v>
      </c>
      <c r="K314" s="1847">
        <v>45839</v>
      </c>
      <c r="L314" s="1847">
        <v>45869</v>
      </c>
      <c r="M314" s="1848">
        <f t="shared" si="10"/>
        <v>4.2857142857142856</v>
      </c>
      <c r="N314" s="1849">
        <v>0</v>
      </c>
      <c r="O314" s="1845" t="s">
        <v>3280</v>
      </c>
      <c r="P314" s="1849">
        <f t="shared" si="9"/>
        <v>0</v>
      </c>
      <c r="Q314" s="1850" t="str" cm="1">
        <f t="array" aca="1" ref="Q314" ca="1">IF(ISNUMBER(P314),IF(P314=100%,"CUMPLIDA",IF(AND(ISNUMBER(L314),ISNUMBER(INDIRECT("FECHA_"&amp;$B314,1))), IF(L314&lt;=INDIRECT("FECHA_"&amp;$B314,1),"INCUMPLIDA","PROCESO"), "VERIFICAR FECHA")),"SIN VALOR AVANCE")</f>
        <v>PROCESO</v>
      </c>
      <c r="R314" s="1239"/>
    </row>
    <row r="315" spans="1:18" ht="120" customHeight="1" x14ac:dyDescent="0.2">
      <c r="A315" s="1097" t="s">
        <v>18</v>
      </c>
      <c r="B315" s="1091" t="s">
        <v>14</v>
      </c>
      <c r="C315" s="1841"/>
      <c r="D315" s="1841"/>
      <c r="E315" s="1842"/>
      <c r="F315" s="1842"/>
      <c r="G315" s="1842"/>
      <c r="H315" s="1844" t="s">
        <v>3290</v>
      </c>
      <c r="I315" s="1845" t="s">
        <v>3291</v>
      </c>
      <c r="J315" s="1846">
        <v>1</v>
      </c>
      <c r="K315" s="1847">
        <v>45870</v>
      </c>
      <c r="L315" s="1847">
        <v>46022</v>
      </c>
      <c r="M315" s="1848">
        <f t="shared" si="10"/>
        <v>21.714285714285715</v>
      </c>
      <c r="N315" s="1849">
        <v>0</v>
      </c>
      <c r="O315" s="1845" t="s">
        <v>3283</v>
      </c>
      <c r="P315" s="1849">
        <f t="shared" si="9"/>
        <v>0</v>
      </c>
      <c r="Q315" s="1850" t="str" cm="1">
        <f t="array" aca="1" ref="Q315" ca="1">IF(ISNUMBER(P315),IF(P315=100%,"CUMPLIDA",IF(AND(ISNUMBER(L315),ISNUMBER(INDIRECT("FECHA_"&amp;$B315,1))), IF(L315&lt;=INDIRECT("FECHA_"&amp;$B315,1),"INCUMPLIDA","PROCESO"), "VERIFICAR FECHA")),"SIN VALOR AVANCE")</f>
        <v>PROCESO</v>
      </c>
      <c r="R315" s="1239"/>
    </row>
    <row r="316" spans="1:18" ht="105.75" customHeight="1" x14ac:dyDescent="0.2">
      <c r="A316" s="1097" t="s">
        <v>18</v>
      </c>
      <c r="B316" s="1091" t="s">
        <v>14</v>
      </c>
      <c r="C316" s="1841"/>
      <c r="D316" s="1841"/>
      <c r="E316" s="1842"/>
      <c r="F316" s="1842"/>
      <c r="G316" s="1842" t="s">
        <v>3267</v>
      </c>
      <c r="H316" s="1844" t="s">
        <v>3268</v>
      </c>
      <c r="I316" s="1845" t="s">
        <v>3269</v>
      </c>
      <c r="J316" s="1846">
        <v>1</v>
      </c>
      <c r="K316" s="1847">
        <v>45548</v>
      </c>
      <c r="L316" s="1847">
        <v>45716</v>
      </c>
      <c r="M316" s="1848">
        <f t="shared" si="10"/>
        <v>24</v>
      </c>
      <c r="N316" s="1849">
        <v>0</v>
      </c>
      <c r="O316" s="1845" t="s">
        <v>3270</v>
      </c>
      <c r="P316" s="1849">
        <f t="shared" si="9"/>
        <v>0</v>
      </c>
      <c r="Q316" s="1850" t="str" cm="1">
        <f t="array" aca="1" ref="Q316" ca="1">IF(ISNUMBER(P316),IF(P316=100%,"CUMPLIDA",IF(AND(ISNUMBER(L316),ISNUMBER(INDIRECT("FECHA_"&amp;$B316,1))), IF(L316&lt;=INDIRECT("FECHA_"&amp;$B316,1),"INCUMPLIDA","PROCESO"), "VERIFICAR FECHA")),"SIN VALOR AVANCE")</f>
        <v>INCUMPLIDA</v>
      </c>
      <c r="R316" s="1239"/>
    </row>
    <row r="317" spans="1:18" ht="135" customHeight="1" x14ac:dyDescent="0.2">
      <c r="A317" s="1097" t="s">
        <v>18</v>
      </c>
      <c r="B317" s="1091" t="s">
        <v>14</v>
      </c>
      <c r="C317" s="1841"/>
      <c r="D317" s="1841"/>
      <c r="E317" s="1842"/>
      <c r="F317" s="1842"/>
      <c r="G317" s="1842"/>
      <c r="H317" s="1844" t="s">
        <v>3271</v>
      </c>
      <c r="I317" s="1845" t="s">
        <v>3272</v>
      </c>
      <c r="J317" s="1846">
        <v>1</v>
      </c>
      <c r="K317" s="1847">
        <v>45597</v>
      </c>
      <c r="L317" s="1851">
        <v>45924</v>
      </c>
      <c r="M317" s="1848">
        <f t="shared" si="10"/>
        <v>46.714285714285715</v>
      </c>
      <c r="N317" s="1849">
        <v>0</v>
      </c>
      <c r="O317" s="1845" t="s">
        <v>3273</v>
      </c>
      <c r="P317" s="1849">
        <f t="shared" si="9"/>
        <v>0</v>
      </c>
      <c r="Q317" s="1850" t="str" cm="1">
        <f t="array" aca="1" ref="Q317" ca="1">IF(ISNUMBER(P317),IF(P317=100%,"CUMPLIDA",IF(AND(ISNUMBER(L317),ISNUMBER(INDIRECT("FECHA_"&amp;$B317,1))), IF(L317&lt;=INDIRECT("FECHA_"&amp;$B317,1),"INCUMPLIDA","PROCESO"), "VERIFICAR FECHA")),"SIN VALOR AVANCE")</f>
        <v>PROCESO</v>
      </c>
      <c r="R317" s="1239"/>
    </row>
    <row r="318" spans="1:18" ht="75.75" x14ac:dyDescent="0.2">
      <c r="A318" s="1097" t="s">
        <v>18</v>
      </c>
      <c r="B318" s="1091" t="s">
        <v>14</v>
      </c>
      <c r="C318" s="1841"/>
      <c r="D318" s="1841"/>
      <c r="E318" s="1842"/>
      <c r="F318" s="1842"/>
      <c r="G318" s="1842"/>
      <c r="H318" s="1844" t="s">
        <v>3274</v>
      </c>
      <c r="I318" s="1845" t="s">
        <v>3275</v>
      </c>
      <c r="J318" s="1846">
        <v>1</v>
      </c>
      <c r="K318" s="1847">
        <v>45566</v>
      </c>
      <c r="L318" s="1851">
        <v>45925</v>
      </c>
      <c r="M318" s="1848">
        <f t="shared" si="10"/>
        <v>51.285714285714285</v>
      </c>
      <c r="N318" s="1849">
        <v>0</v>
      </c>
      <c r="O318" s="1845" t="s">
        <v>3276</v>
      </c>
      <c r="P318" s="1849">
        <f t="shared" si="9"/>
        <v>0</v>
      </c>
      <c r="Q318" s="1850" t="str" cm="1">
        <f t="array" aca="1" ref="Q318" ca="1">IF(ISNUMBER(P318),IF(P318=100%,"CUMPLIDA",IF(AND(ISNUMBER(L318),ISNUMBER(INDIRECT("FECHA_"&amp;$B318,1))), IF(L318&lt;=INDIRECT("FECHA_"&amp;$B318,1),"INCUMPLIDA","PROCESO"), "VERIFICAR FECHA")),"SIN VALOR AVANCE")</f>
        <v>PROCESO</v>
      </c>
      <c r="R318" s="1239"/>
    </row>
    <row r="319" spans="1:18" ht="105.75" customHeight="1" x14ac:dyDescent="0.2">
      <c r="A319" s="1097" t="s">
        <v>18</v>
      </c>
      <c r="B319" s="1091" t="s">
        <v>14</v>
      </c>
      <c r="C319" s="1841"/>
      <c r="D319" s="1841"/>
      <c r="E319" s="1842"/>
      <c r="F319" s="1842"/>
      <c r="G319" s="1842" t="s">
        <v>3277</v>
      </c>
      <c r="H319" s="1844" t="s">
        <v>3278</v>
      </c>
      <c r="I319" s="1845" t="s">
        <v>3279</v>
      </c>
      <c r="J319" s="1846">
        <v>1</v>
      </c>
      <c r="K319" s="1847">
        <v>45658</v>
      </c>
      <c r="L319" s="1847">
        <v>45716</v>
      </c>
      <c r="M319" s="1848">
        <f t="shared" si="10"/>
        <v>8.2857142857142865</v>
      </c>
      <c r="N319" s="1849">
        <v>0</v>
      </c>
      <c r="O319" s="1845" t="s">
        <v>3280</v>
      </c>
      <c r="P319" s="1849">
        <f t="shared" si="9"/>
        <v>0</v>
      </c>
      <c r="Q319" s="1850" t="str" cm="1">
        <f t="array" aca="1" ref="Q319" ca="1">IF(ISNUMBER(P319),IF(P319=100%,"CUMPLIDA",IF(AND(ISNUMBER(L319),ISNUMBER(INDIRECT("FECHA_"&amp;$B319,1))), IF(L319&lt;=INDIRECT("FECHA_"&amp;$B319,1),"INCUMPLIDA","PROCESO"), "VERIFICAR FECHA")),"SIN VALOR AVANCE")</f>
        <v>INCUMPLIDA</v>
      </c>
      <c r="R319" s="1239"/>
    </row>
    <row r="320" spans="1:18" ht="60.75" customHeight="1" x14ac:dyDescent="0.2">
      <c r="A320" s="1097" t="s">
        <v>18</v>
      </c>
      <c r="B320" s="1091" t="s">
        <v>14</v>
      </c>
      <c r="C320" s="1841"/>
      <c r="D320" s="1841"/>
      <c r="E320" s="1842"/>
      <c r="F320" s="1842"/>
      <c r="G320" s="1842"/>
      <c r="H320" s="1844" t="s">
        <v>3281</v>
      </c>
      <c r="I320" s="1845" t="s">
        <v>3282</v>
      </c>
      <c r="J320" s="1846">
        <v>1</v>
      </c>
      <c r="K320" s="1847">
        <v>45717</v>
      </c>
      <c r="L320" s="1847">
        <v>45992</v>
      </c>
      <c r="M320" s="1848">
        <f t="shared" si="10"/>
        <v>39.285714285714285</v>
      </c>
      <c r="N320" s="1849">
        <v>0</v>
      </c>
      <c r="O320" s="1845" t="s">
        <v>3283</v>
      </c>
      <c r="P320" s="1849">
        <f t="shared" si="9"/>
        <v>0</v>
      </c>
      <c r="Q320" s="1850" t="str" cm="1">
        <f t="array" aca="1" ref="Q320" ca="1">IF(ISNUMBER(P320),IF(P320=100%,"CUMPLIDA",IF(AND(ISNUMBER(L320),ISNUMBER(INDIRECT("FECHA_"&amp;$B320,1))), IF(L320&lt;=INDIRECT("FECHA_"&amp;$B320,1),"INCUMPLIDA","PROCESO"), "VERIFICAR FECHA")),"SIN VALOR AVANCE")</f>
        <v>PROCESO</v>
      </c>
      <c r="R320" s="1239"/>
    </row>
    <row r="321" spans="1:18" ht="90.75" customHeight="1" x14ac:dyDescent="0.2">
      <c r="A321" s="1097" t="s">
        <v>18</v>
      </c>
      <c r="B321" s="1091" t="s">
        <v>14</v>
      </c>
      <c r="C321" s="1841"/>
      <c r="D321" s="1841"/>
      <c r="E321" s="1842"/>
      <c r="F321" s="1842"/>
      <c r="G321" s="1842" t="s">
        <v>3284</v>
      </c>
      <c r="H321" s="1844" t="s">
        <v>3285</v>
      </c>
      <c r="I321" s="1852" t="s">
        <v>3286</v>
      </c>
      <c r="J321" s="1846">
        <v>1</v>
      </c>
      <c r="K321" s="1847">
        <v>45748</v>
      </c>
      <c r="L321" s="1847">
        <v>45838</v>
      </c>
      <c r="M321" s="1848">
        <f t="shared" si="10"/>
        <v>12.857142857142858</v>
      </c>
      <c r="N321" s="1849">
        <v>0</v>
      </c>
      <c r="O321" s="1845" t="s">
        <v>3303</v>
      </c>
      <c r="P321" s="1849">
        <f t="shared" si="9"/>
        <v>0</v>
      </c>
      <c r="Q321" s="1850" t="str" cm="1">
        <f t="array" aca="1" ref="Q321" ca="1">IF(ISNUMBER(P321),IF(P321=100%,"CUMPLIDA",IF(AND(ISNUMBER(L321),ISNUMBER(INDIRECT("FECHA_"&amp;$B321,1))), IF(L321&lt;=INDIRECT("FECHA_"&amp;$B321,1),"INCUMPLIDA","PROCESO"), "VERIFICAR FECHA")),"SIN VALOR AVANCE")</f>
        <v>PROCESO</v>
      </c>
      <c r="R321" s="1239"/>
    </row>
    <row r="322" spans="1:18" ht="105.75" customHeight="1" x14ac:dyDescent="0.2">
      <c r="A322" s="1097" t="s">
        <v>18</v>
      </c>
      <c r="B322" s="1091" t="s">
        <v>14</v>
      </c>
      <c r="C322" s="1841"/>
      <c r="D322" s="1841"/>
      <c r="E322" s="1842"/>
      <c r="F322" s="1842"/>
      <c r="G322" s="1842"/>
      <c r="H322" s="1844" t="s">
        <v>3288</v>
      </c>
      <c r="I322" s="1845" t="s">
        <v>3289</v>
      </c>
      <c r="J322" s="1846">
        <v>1</v>
      </c>
      <c r="K322" s="1847">
        <v>45839</v>
      </c>
      <c r="L322" s="1847">
        <v>45869</v>
      </c>
      <c r="M322" s="1848">
        <f t="shared" si="10"/>
        <v>4.2857142857142856</v>
      </c>
      <c r="N322" s="1849">
        <v>0</v>
      </c>
      <c r="O322" s="1845" t="s">
        <v>3280</v>
      </c>
      <c r="P322" s="1849">
        <f t="shared" si="9"/>
        <v>0</v>
      </c>
      <c r="Q322" s="1850" t="str" cm="1">
        <f t="array" aca="1" ref="Q322" ca="1">IF(ISNUMBER(P322),IF(P322=100%,"CUMPLIDA",IF(AND(ISNUMBER(L322),ISNUMBER(INDIRECT("FECHA_"&amp;$B322,1))), IF(L322&lt;=INDIRECT("FECHA_"&amp;$B322,1),"INCUMPLIDA","PROCESO"), "VERIFICAR FECHA")),"SIN VALOR AVANCE")</f>
        <v>PROCESO</v>
      </c>
      <c r="R322" s="1239"/>
    </row>
    <row r="323" spans="1:18" ht="120" customHeight="1" x14ac:dyDescent="0.2">
      <c r="A323" s="1097" t="s">
        <v>18</v>
      </c>
      <c r="B323" s="1091" t="s">
        <v>14</v>
      </c>
      <c r="C323" s="1841"/>
      <c r="D323" s="1841"/>
      <c r="E323" s="1842"/>
      <c r="F323" s="1842"/>
      <c r="G323" s="1842"/>
      <c r="H323" s="1844" t="s">
        <v>3290</v>
      </c>
      <c r="I323" s="1845" t="s">
        <v>3291</v>
      </c>
      <c r="J323" s="1846">
        <v>1</v>
      </c>
      <c r="K323" s="1847">
        <v>45870</v>
      </c>
      <c r="L323" s="1847">
        <v>46022</v>
      </c>
      <c r="M323" s="1848">
        <f t="shared" si="10"/>
        <v>21.714285714285715</v>
      </c>
      <c r="N323" s="1849">
        <v>0</v>
      </c>
      <c r="O323" s="1845" t="s">
        <v>3283</v>
      </c>
      <c r="P323" s="1849">
        <f t="shared" si="9"/>
        <v>0</v>
      </c>
      <c r="Q323" s="1850" t="str" cm="1">
        <f t="array" aca="1" ref="Q323" ca="1">IF(ISNUMBER(P323),IF(P323=100%,"CUMPLIDA",IF(AND(ISNUMBER(L323),ISNUMBER(INDIRECT("FECHA_"&amp;$B323,1))), IF(L323&lt;=INDIRECT("FECHA_"&amp;$B323,1),"INCUMPLIDA","PROCESO"), "VERIFICAR FECHA")),"SIN VALOR AVANCE")</f>
        <v>PROCESO</v>
      </c>
      <c r="R323" s="1239"/>
    </row>
    <row r="324" spans="1:18" ht="105.75" customHeight="1" x14ac:dyDescent="0.2">
      <c r="A324" s="1097" t="s">
        <v>18</v>
      </c>
      <c r="B324" s="1091" t="s">
        <v>14</v>
      </c>
      <c r="C324" s="1841"/>
      <c r="D324" s="1841"/>
      <c r="E324" s="1842"/>
      <c r="F324" s="1842"/>
      <c r="G324" s="1842" t="s">
        <v>3267</v>
      </c>
      <c r="H324" s="1844" t="s">
        <v>3268</v>
      </c>
      <c r="I324" s="1845" t="s">
        <v>3269</v>
      </c>
      <c r="J324" s="1846">
        <v>1</v>
      </c>
      <c r="K324" s="1847">
        <v>45548</v>
      </c>
      <c r="L324" s="1847">
        <v>45716</v>
      </c>
      <c r="M324" s="1848">
        <f t="shared" si="10"/>
        <v>24</v>
      </c>
      <c r="N324" s="1849">
        <v>0</v>
      </c>
      <c r="O324" s="1845" t="s">
        <v>3270</v>
      </c>
      <c r="P324" s="1849">
        <f t="shared" si="9"/>
        <v>0</v>
      </c>
      <c r="Q324" s="1850" t="str" cm="1">
        <f t="array" aca="1" ref="Q324" ca="1">IF(ISNUMBER(P324),IF(P324=100%,"CUMPLIDA",IF(AND(ISNUMBER(L324),ISNUMBER(INDIRECT("FECHA_"&amp;$B324,1))), IF(L324&lt;=INDIRECT("FECHA_"&amp;$B324,1),"INCUMPLIDA","PROCESO"), "VERIFICAR FECHA")),"SIN VALOR AVANCE")</f>
        <v>INCUMPLIDA</v>
      </c>
      <c r="R324" s="1239"/>
    </row>
    <row r="325" spans="1:18" ht="135" customHeight="1" x14ac:dyDescent="0.2">
      <c r="A325" s="1097" t="s">
        <v>18</v>
      </c>
      <c r="B325" s="1091" t="s">
        <v>14</v>
      </c>
      <c r="C325" s="1841"/>
      <c r="D325" s="1841"/>
      <c r="E325" s="1842"/>
      <c r="F325" s="1842"/>
      <c r="G325" s="1842"/>
      <c r="H325" s="1844" t="s">
        <v>3271</v>
      </c>
      <c r="I325" s="1845" t="s">
        <v>3272</v>
      </c>
      <c r="J325" s="1846">
        <v>1</v>
      </c>
      <c r="K325" s="1847">
        <v>45597</v>
      </c>
      <c r="L325" s="1851">
        <v>45924</v>
      </c>
      <c r="M325" s="1848">
        <f t="shared" si="10"/>
        <v>46.714285714285715</v>
      </c>
      <c r="N325" s="1849">
        <v>0</v>
      </c>
      <c r="O325" s="1845" t="s">
        <v>3273</v>
      </c>
      <c r="P325" s="1849">
        <f t="shared" si="9"/>
        <v>0</v>
      </c>
      <c r="Q325" s="1850" t="str" cm="1">
        <f t="array" aca="1" ref="Q325" ca="1">IF(ISNUMBER(P325),IF(P325=100%,"CUMPLIDA",IF(AND(ISNUMBER(L325),ISNUMBER(INDIRECT("FECHA_"&amp;$B325,1))), IF(L325&lt;=INDIRECT("FECHA_"&amp;$B325,1),"INCUMPLIDA","PROCESO"), "VERIFICAR FECHA")),"SIN VALOR AVANCE")</f>
        <v>PROCESO</v>
      </c>
      <c r="R325" s="1239"/>
    </row>
    <row r="326" spans="1:18" ht="75.75" x14ac:dyDescent="0.2">
      <c r="A326" s="1097" t="s">
        <v>18</v>
      </c>
      <c r="B326" s="1091" t="s">
        <v>14</v>
      </c>
      <c r="C326" s="1841"/>
      <c r="D326" s="1841"/>
      <c r="E326" s="1842"/>
      <c r="F326" s="1842"/>
      <c r="G326" s="1842"/>
      <c r="H326" s="1844" t="s">
        <v>3274</v>
      </c>
      <c r="I326" s="1845" t="s">
        <v>3275</v>
      </c>
      <c r="J326" s="1846">
        <v>1</v>
      </c>
      <c r="K326" s="1847">
        <v>45566</v>
      </c>
      <c r="L326" s="1851">
        <v>45925</v>
      </c>
      <c r="M326" s="1848">
        <f t="shared" si="10"/>
        <v>51.285714285714285</v>
      </c>
      <c r="N326" s="1849">
        <v>0</v>
      </c>
      <c r="O326" s="1845" t="s">
        <v>3276</v>
      </c>
      <c r="P326" s="1849">
        <f t="shared" si="9"/>
        <v>0</v>
      </c>
      <c r="Q326" s="1850" t="str" cm="1">
        <f t="array" aca="1" ref="Q326" ca="1">IF(ISNUMBER(P326),IF(P326=100%,"CUMPLIDA",IF(AND(ISNUMBER(L326),ISNUMBER(INDIRECT("FECHA_"&amp;$B326,1))), IF(L326&lt;=INDIRECT("FECHA_"&amp;$B326,1),"INCUMPLIDA","PROCESO"), "VERIFICAR FECHA")),"SIN VALOR AVANCE")</f>
        <v>PROCESO</v>
      </c>
      <c r="R326" s="1239"/>
    </row>
    <row r="327" spans="1:18" ht="105.75" customHeight="1" x14ac:dyDescent="0.2">
      <c r="A327" s="1097" t="s">
        <v>18</v>
      </c>
      <c r="B327" s="1091" t="s">
        <v>14</v>
      </c>
      <c r="C327" s="1841"/>
      <c r="D327" s="1841"/>
      <c r="E327" s="1842"/>
      <c r="F327" s="1842"/>
      <c r="G327" s="1842" t="s">
        <v>3277</v>
      </c>
      <c r="H327" s="1844" t="s">
        <v>3278</v>
      </c>
      <c r="I327" s="1845" t="s">
        <v>3279</v>
      </c>
      <c r="J327" s="1846">
        <v>1</v>
      </c>
      <c r="K327" s="1847">
        <v>45658</v>
      </c>
      <c r="L327" s="1847">
        <v>45716</v>
      </c>
      <c r="M327" s="1848">
        <f t="shared" si="10"/>
        <v>8.2857142857142865</v>
      </c>
      <c r="N327" s="1849">
        <v>0</v>
      </c>
      <c r="O327" s="1845" t="s">
        <v>3280</v>
      </c>
      <c r="P327" s="1849">
        <f t="shared" si="9"/>
        <v>0</v>
      </c>
      <c r="Q327" s="1850" t="str" cm="1">
        <f t="array" aca="1" ref="Q327" ca="1">IF(ISNUMBER(P327),IF(P327=100%,"CUMPLIDA",IF(AND(ISNUMBER(L327),ISNUMBER(INDIRECT("FECHA_"&amp;$B327,1))), IF(L327&lt;=INDIRECT("FECHA_"&amp;$B327,1),"INCUMPLIDA","PROCESO"), "VERIFICAR FECHA")),"SIN VALOR AVANCE")</f>
        <v>INCUMPLIDA</v>
      </c>
      <c r="R327" s="1239"/>
    </row>
    <row r="328" spans="1:18" ht="60.75" customHeight="1" x14ac:dyDescent="0.2">
      <c r="A328" s="1097" t="s">
        <v>18</v>
      </c>
      <c r="B328" s="1091" t="s">
        <v>14</v>
      </c>
      <c r="C328" s="1841"/>
      <c r="D328" s="1841"/>
      <c r="E328" s="1842"/>
      <c r="F328" s="1842"/>
      <c r="G328" s="1842"/>
      <c r="H328" s="1844" t="s">
        <v>3281</v>
      </c>
      <c r="I328" s="1845" t="s">
        <v>3282</v>
      </c>
      <c r="J328" s="1846">
        <v>1</v>
      </c>
      <c r="K328" s="1847">
        <v>45717</v>
      </c>
      <c r="L328" s="1847">
        <v>45992</v>
      </c>
      <c r="M328" s="1848">
        <f t="shared" si="10"/>
        <v>39.285714285714285</v>
      </c>
      <c r="N328" s="1849">
        <v>0</v>
      </c>
      <c r="O328" s="1845" t="s">
        <v>3283</v>
      </c>
      <c r="P328" s="1849">
        <f t="shared" si="9"/>
        <v>0</v>
      </c>
      <c r="Q328" s="1850" t="str" cm="1">
        <f t="array" aca="1" ref="Q328" ca="1">IF(ISNUMBER(P328),IF(P328=100%,"CUMPLIDA",IF(AND(ISNUMBER(L328),ISNUMBER(INDIRECT("FECHA_"&amp;$B328,1))), IF(L328&lt;=INDIRECT("FECHA_"&amp;$B328,1),"INCUMPLIDA","PROCESO"), "VERIFICAR FECHA")),"SIN VALOR AVANCE")</f>
        <v>PROCESO</v>
      </c>
      <c r="R328" s="1239"/>
    </row>
    <row r="329" spans="1:18" ht="90.75" customHeight="1" x14ac:dyDescent="0.2">
      <c r="A329" s="1097" t="s">
        <v>18</v>
      </c>
      <c r="B329" s="1091" t="s">
        <v>14</v>
      </c>
      <c r="C329" s="1841"/>
      <c r="D329" s="1841"/>
      <c r="E329" s="1842"/>
      <c r="F329" s="1842"/>
      <c r="G329" s="1842" t="s">
        <v>3284</v>
      </c>
      <c r="H329" s="1844" t="s">
        <v>3285</v>
      </c>
      <c r="I329" s="1852" t="s">
        <v>3286</v>
      </c>
      <c r="J329" s="1846">
        <v>1</v>
      </c>
      <c r="K329" s="1847">
        <v>45748</v>
      </c>
      <c r="L329" s="1847">
        <v>45838</v>
      </c>
      <c r="M329" s="1848">
        <f t="shared" si="10"/>
        <v>12.857142857142858</v>
      </c>
      <c r="N329" s="1849">
        <v>0</v>
      </c>
      <c r="O329" s="1845" t="s">
        <v>3303</v>
      </c>
      <c r="P329" s="1849">
        <f t="shared" si="9"/>
        <v>0</v>
      </c>
      <c r="Q329" s="1850" t="str" cm="1">
        <f t="array" aca="1" ref="Q329" ca="1">IF(ISNUMBER(P329),IF(P329=100%,"CUMPLIDA",IF(AND(ISNUMBER(L329),ISNUMBER(INDIRECT("FECHA_"&amp;$B329,1))), IF(L329&lt;=INDIRECT("FECHA_"&amp;$B329,1),"INCUMPLIDA","PROCESO"), "VERIFICAR FECHA")),"SIN VALOR AVANCE")</f>
        <v>PROCESO</v>
      </c>
      <c r="R329" s="1239"/>
    </row>
    <row r="330" spans="1:18" ht="105.75" customHeight="1" x14ac:dyDescent="0.2">
      <c r="A330" s="1097" t="s">
        <v>18</v>
      </c>
      <c r="B330" s="1091" t="s">
        <v>14</v>
      </c>
      <c r="C330" s="1841"/>
      <c r="D330" s="1841"/>
      <c r="E330" s="1842"/>
      <c r="F330" s="1842"/>
      <c r="G330" s="1842"/>
      <c r="H330" s="1844" t="s">
        <v>3288</v>
      </c>
      <c r="I330" s="1845" t="s">
        <v>3289</v>
      </c>
      <c r="J330" s="1846">
        <v>1</v>
      </c>
      <c r="K330" s="1847">
        <v>45839</v>
      </c>
      <c r="L330" s="1847">
        <v>45869</v>
      </c>
      <c r="M330" s="1848">
        <f t="shared" si="10"/>
        <v>4.2857142857142856</v>
      </c>
      <c r="N330" s="1849">
        <v>0</v>
      </c>
      <c r="O330" s="1845" t="s">
        <v>3280</v>
      </c>
      <c r="P330" s="1849">
        <f t="shared" si="9"/>
        <v>0</v>
      </c>
      <c r="Q330" s="1850" t="str" cm="1">
        <f t="array" aca="1" ref="Q330" ca="1">IF(ISNUMBER(P330),IF(P330=100%,"CUMPLIDA",IF(AND(ISNUMBER(L330),ISNUMBER(INDIRECT("FECHA_"&amp;$B330,1))), IF(L330&lt;=INDIRECT("FECHA_"&amp;$B330,1),"INCUMPLIDA","PROCESO"), "VERIFICAR FECHA")),"SIN VALOR AVANCE")</f>
        <v>PROCESO</v>
      </c>
      <c r="R330" s="1239"/>
    </row>
    <row r="331" spans="1:18" ht="120" customHeight="1" x14ac:dyDescent="0.2">
      <c r="A331" s="1097" t="s">
        <v>18</v>
      </c>
      <c r="B331" s="1091" t="s">
        <v>14</v>
      </c>
      <c r="C331" s="1841"/>
      <c r="D331" s="1841"/>
      <c r="E331" s="1842"/>
      <c r="F331" s="1842"/>
      <c r="G331" s="1842"/>
      <c r="H331" s="1844" t="s">
        <v>3290</v>
      </c>
      <c r="I331" s="1845" t="s">
        <v>3291</v>
      </c>
      <c r="J331" s="1846">
        <v>1</v>
      </c>
      <c r="K331" s="1847">
        <v>45870</v>
      </c>
      <c r="L331" s="1847">
        <v>46022</v>
      </c>
      <c r="M331" s="1848">
        <f t="shared" si="10"/>
        <v>21.714285714285715</v>
      </c>
      <c r="N331" s="1849">
        <v>0</v>
      </c>
      <c r="O331" s="1845" t="s">
        <v>3283</v>
      </c>
      <c r="P331" s="1849">
        <f t="shared" ref="P331:P394" si="11">IF(B331="ITRC",N331,N331/J331)</f>
        <v>0</v>
      </c>
      <c r="Q331" s="1850" t="str" cm="1">
        <f t="array" aca="1" ref="Q331" ca="1">IF(ISNUMBER(P331),IF(P331=100%,"CUMPLIDA",IF(AND(ISNUMBER(L331),ISNUMBER(INDIRECT("FECHA_"&amp;$B331,1))), IF(L331&lt;=INDIRECT("FECHA_"&amp;$B331,1),"INCUMPLIDA","PROCESO"), "VERIFICAR FECHA")),"SIN VALOR AVANCE")</f>
        <v>PROCESO</v>
      </c>
      <c r="R331" s="1239"/>
    </row>
    <row r="332" spans="1:18" ht="90.75" customHeight="1" x14ac:dyDescent="0.2">
      <c r="A332" s="1097" t="s">
        <v>18</v>
      </c>
      <c r="B332" s="1091" t="s">
        <v>14</v>
      </c>
      <c r="C332" s="1841"/>
      <c r="D332" s="1841"/>
      <c r="E332" s="1842" t="s">
        <v>3305</v>
      </c>
      <c r="F332" s="1842"/>
      <c r="G332" s="1842" t="s">
        <v>3267</v>
      </c>
      <c r="H332" s="1844" t="s">
        <v>3268</v>
      </c>
      <c r="I332" s="1845" t="s">
        <v>3269</v>
      </c>
      <c r="J332" s="1846">
        <v>1</v>
      </c>
      <c r="K332" s="1847">
        <v>45548</v>
      </c>
      <c r="L332" s="1847">
        <v>45716</v>
      </c>
      <c r="M332" s="1848">
        <f t="shared" si="10"/>
        <v>24</v>
      </c>
      <c r="N332" s="1849">
        <v>0.8</v>
      </c>
      <c r="O332" s="1845" t="s">
        <v>3270</v>
      </c>
      <c r="P332" s="1849">
        <f t="shared" si="11"/>
        <v>0.8</v>
      </c>
      <c r="Q332" s="1850" t="str" cm="1">
        <f t="array" aca="1" ref="Q332" ca="1">IF(ISNUMBER(P332),IF(P332=100%,"CUMPLIDA",IF(AND(ISNUMBER(L332),ISNUMBER(INDIRECT("FECHA_"&amp;$B332,1))), IF(L332&lt;=INDIRECT("FECHA_"&amp;$B332,1),"INCUMPLIDA","PROCESO"), "VERIFICAR FECHA")),"SIN VALOR AVANCE")</f>
        <v>INCUMPLIDA</v>
      </c>
      <c r="R332" s="1239"/>
    </row>
    <row r="333" spans="1:18" ht="210" x14ac:dyDescent="0.2">
      <c r="A333" s="1097" t="s">
        <v>18</v>
      </c>
      <c r="B333" s="1091" t="s">
        <v>14</v>
      </c>
      <c r="C333" s="1841"/>
      <c r="D333" s="1841"/>
      <c r="E333" s="1842"/>
      <c r="F333" s="1842"/>
      <c r="G333" s="1842"/>
      <c r="H333" s="1844" t="s">
        <v>3271</v>
      </c>
      <c r="I333" s="1845" t="s">
        <v>3272</v>
      </c>
      <c r="J333" s="1846">
        <v>1</v>
      </c>
      <c r="K333" s="1847">
        <v>45597</v>
      </c>
      <c r="L333" s="1851">
        <v>45924</v>
      </c>
      <c r="M333" s="1848">
        <f t="shared" si="10"/>
        <v>46.714285714285715</v>
      </c>
      <c r="N333" s="1849">
        <v>0.8</v>
      </c>
      <c r="O333" s="1845" t="s">
        <v>3273</v>
      </c>
      <c r="P333" s="1849">
        <f t="shared" si="11"/>
        <v>0.8</v>
      </c>
      <c r="Q333" s="1850" t="str" cm="1">
        <f t="array" aca="1" ref="Q333" ca="1">IF(ISNUMBER(P333),IF(P333=100%,"CUMPLIDA",IF(AND(ISNUMBER(L333),ISNUMBER(INDIRECT("FECHA_"&amp;$B333,1))), IF(L333&lt;=INDIRECT("FECHA_"&amp;$B333,1),"INCUMPLIDA","PROCESO"), "VERIFICAR FECHA")),"SIN VALOR AVANCE")</f>
        <v>PROCESO</v>
      </c>
      <c r="R333" s="1239"/>
    </row>
    <row r="334" spans="1:18" ht="75.75" x14ac:dyDescent="0.2">
      <c r="A334" s="1097" t="s">
        <v>18</v>
      </c>
      <c r="B334" s="1091" t="s">
        <v>14</v>
      </c>
      <c r="C334" s="1841"/>
      <c r="D334" s="1841"/>
      <c r="E334" s="1842"/>
      <c r="F334" s="1842"/>
      <c r="G334" s="1842"/>
      <c r="H334" s="1844" t="s">
        <v>3274</v>
      </c>
      <c r="I334" s="1845" t="s">
        <v>3275</v>
      </c>
      <c r="J334" s="1846">
        <v>1</v>
      </c>
      <c r="K334" s="1847">
        <v>45566</v>
      </c>
      <c r="L334" s="1851">
        <v>45925</v>
      </c>
      <c r="M334" s="1848">
        <f t="shared" si="10"/>
        <v>51.285714285714285</v>
      </c>
      <c r="N334" s="1849">
        <v>0.8</v>
      </c>
      <c r="O334" s="1845" t="s">
        <v>3276</v>
      </c>
      <c r="P334" s="1849">
        <f t="shared" si="11"/>
        <v>0.8</v>
      </c>
      <c r="Q334" s="1850" t="str" cm="1">
        <f t="array" aca="1" ref="Q334" ca="1">IF(ISNUMBER(P334),IF(P334=100%,"CUMPLIDA",IF(AND(ISNUMBER(L334),ISNUMBER(INDIRECT("FECHA_"&amp;$B334,1))), IF(L334&lt;=INDIRECT("FECHA_"&amp;$B334,1),"INCUMPLIDA","PROCESO"), "VERIFICAR FECHA")),"SIN VALOR AVANCE")</f>
        <v>PROCESO</v>
      </c>
      <c r="R334" s="1239"/>
    </row>
    <row r="335" spans="1:18" ht="135.75" x14ac:dyDescent="0.2">
      <c r="A335" s="1097" t="s">
        <v>18</v>
      </c>
      <c r="B335" s="1091" t="s">
        <v>14</v>
      </c>
      <c r="C335" s="1841"/>
      <c r="D335" s="1841"/>
      <c r="E335" s="1842"/>
      <c r="F335" s="1842"/>
      <c r="G335" s="1842" t="s">
        <v>3277</v>
      </c>
      <c r="H335" s="1844" t="s">
        <v>3278</v>
      </c>
      <c r="I335" s="1845" t="s">
        <v>3279</v>
      </c>
      <c r="J335" s="1846">
        <v>1</v>
      </c>
      <c r="K335" s="1847">
        <v>45658</v>
      </c>
      <c r="L335" s="1847">
        <v>45716</v>
      </c>
      <c r="M335" s="1848">
        <f t="shared" si="10"/>
        <v>8.2857142857142865</v>
      </c>
      <c r="N335" s="1849">
        <v>0.5</v>
      </c>
      <c r="O335" s="1845" t="s">
        <v>3280</v>
      </c>
      <c r="P335" s="1849">
        <f t="shared" si="11"/>
        <v>0.5</v>
      </c>
      <c r="Q335" s="1850" t="str" cm="1">
        <f t="array" aca="1" ref="Q335" ca="1">IF(ISNUMBER(P335),IF(P335=100%,"CUMPLIDA",IF(AND(ISNUMBER(L335),ISNUMBER(INDIRECT("FECHA_"&amp;$B335,1))), IF(L335&lt;=INDIRECT("FECHA_"&amp;$B335,1),"INCUMPLIDA","PROCESO"), "VERIFICAR FECHA")),"SIN VALOR AVANCE")</f>
        <v>INCUMPLIDA</v>
      </c>
      <c r="R335" s="1239"/>
    </row>
    <row r="336" spans="1:18" ht="60.75" x14ac:dyDescent="0.2">
      <c r="A336" s="1097" t="s">
        <v>18</v>
      </c>
      <c r="B336" s="1091" t="s">
        <v>14</v>
      </c>
      <c r="C336" s="1841"/>
      <c r="D336" s="1841"/>
      <c r="E336" s="1842"/>
      <c r="F336" s="1842"/>
      <c r="G336" s="1842"/>
      <c r="H336" s="1844" t="s">
        <v>3281</v>
      </c>
      <c r="I336" s="1845" t="s">
        <v>3282</v>
      </c>
      <c r="J336" s="1846">
        <v>1</v>
      </c>
      <c r="K336" s="1847">
        <v>45717</v>
      </c>
      <c r="L336" s="1847">
        <v>45992</v>
      </c>
      <c r="M336" s="1848">
        <f t="shared" ref="M336:M388" si="12">(L336-K336)/7</f>
        <v>39.285714285714285</v>
      </c>
      <c r="N336" s="1849">
        <v>0.5</v>
      </c>
      <c r="O336" s="1845" t="s">
        <v>3283</v>
      </c>
      <c r="P336" s="1849">
        <f t="shared" si="11"/>
        <v>0.5</v>
      </c>
      <c r="Q336" s="1850" t="str" cm="1">
        <f t="array" aca="1" ref="Q336" ca="1">IF(ISNUMBER(P336),IF(P336=100%,"CUMPLIDA",IF(AND(ISNUMBER(L336),ISNUMBER(INDIRECT("FECHA_"&amp;$B336,1))), IF(L336&lt;=INDIRECT("FECHA_"&amp;$B336,1),"INCUMPLIDA","PROCESO"), "VERIFICAR FECHA")),"SIN VALOR AVANCE")</f>
        <v>PROCESO</v>
      </c>
      <c r="R336" s="1239"/>
    </row>
    <row r="337" spans="1:18" ht="75.75" customHeight="1" x14ac:dyDescent="0.2">
      <c r="A337" s="1097" t="s">
        <v>18</v>
      </c>
      <c r="B337" s="1091" t="s">
        <v>14</v>
      </c>
      <c r="C337" s="1841"/>
      <c r="D337" s="1841"/>
      <c r="E337" s="1842"/>
      <c r="F337" s="1842"/>
      <c r="G337" s="1842" t="s">
        <v>3284</v>
      </c>
      <c r="H337" s="1844" t="s">
        <v>3285</v>
      </c>
      <c r="I337" s="1852" t="s">
        <v>3286</v>
      </c>
      <c r="J337" s="1846">
        <v>1</v>
      </c>
      <c r="K337" s="1847">
        <v>45748</v>
      </c>
      <c r="L337" s="1847">
        <v>45838</v>
      </c>
      <c r="M337" s="1848">
        <f t="shared" si="12"/>
        <v>12.857142857142858</v>
      </c>
      <c r="N337" s="1849">
        <v>0</v>
      </c>
      <c r="O337" s="1845" t="s">
        <v>3287</v>
      </c>
      <c r="P337" s="1849">
        <f t="shared" si="11"/>
        <v>0</v>
      </c>
      <c r="Q337" s="1850" t="str" cm="1">
        <f t="array" aca="1" ref="Q337" ca="1">IF(ISNUMBER(P337),IF(P337=100%,"CUMPLIDA",IF(AND(ISNUMBER(L337),ISNUMBER(INDIRECT("FECHA_"&amp;$B337,1))), IF(L337&lt;=INDIRECT("FECHA_"&amp;$B337,1),"INCUMPLIDA","PROCESO"), "VERIFICAR FECHA")),"SIN VALOR AVANCE")</f>
        <v>PROCESO</v>
      </c>
      <c r="R337" s="1239"/>
    </row>
    <row r="338" spans="1:18" ht="135.75" x14ac:dyDescent="0.2">
      <c r="A338" s="1097" t="s">
        <v>18</v>
      </c>
      <c r="B338" s="1091" t="s">
        <v>14</v>
      </c>
      <c r="C338" s="1841"/>
      <c r="D338" s="1841"/>
      <c r="E338" s="1842"/>
      <c r="F338" s="1842"/>
      <c r="G338" s="1842"/>
      <c r="H338" s="1844" t="s">
        <v>3288</v>
      </c>
      <c r="I338" s="1845" t="s">
        <v>3289</v>
      </c>
      <c r="J338" s="1846">
        <v>1</v>
      </c>
      <c r="K338" s="1847">
        <v>45839</v>
      </c>
      <c r="L338" s="1847">
        <v>45869</v>
      </c>
      <c r="M338" s="1848">
        <f t="shared" si="12"/>
        <v>4.2857142857142856</v>
      </c>
      <c r="N338" s="1849">
        <v>0</v>
      </c>
      <c r="O338" s="1845" t="s">
        <v>3280</v>
      </c>
      <c r="P338" s="1849">
        <f t="shared" si="11"/>
        <v>0</v>
      </c>
      <c r="Q338" s="1850" t="str" cm="1">
        <f t="array" aca="1" ref="Q338" ca="1">IF(ISNUMBER(P338),IF(P338=100%,"CUMPLIDA",IF(AND(ISNUMBER(L338),ISNUMBER(INDIRECT("FECHA_"&amp;$B338,1))), IF(L338&lt;=INDIRECT("FECHA_"&amp;$B338,1),"INCUMPLIDA","PROCESO"), "VERIFICAR FECHA")),"SIN VALOR AVANCE")</f>
        <v>PROCESO</v>
      </c>
      <c r="R338" s="1239"/>
    </row>
    <row r="339" spans="1:18" ht="165" x14ac:dyDescent="0.2">
      <c r="A339" s="1097" t="s">
        <v>18</v>
      </c>
      <c r="B339" s="1091" t="s">
        <v>14</v>
      </c>
      <c r="C339" s="1841"/>
      <c r="D339" s="1841"/>
      <c r="E339" s="1842"/>
      <c r="F339" s="1842"/>
      <c r="G339" s="1842"/>
      <c r="H339" s="1844" t="s">
        <v>3290</v>
      </c>
      <c r="I339" s="1845" t="s">
        <v>3291</v>
      </c>
      <c r="J339" s="1846">
        <v>1</v>
      </c>
      <c r="K339" s="1847">
        <v>45870</v>
      </c>
      <c r="L339" s="1847">
        <v>46022</v>
      </c>
      <c r="M339" s="1848">
        <f t="shared" si="12"/>
        <v>21.714285714285715</v>
      </c>
      <c r="N339" s="1849">
        <v>0</v>
      </c>
      <c r="O339" s="1845" t="s">
        <v>3283</v>
      </c>
      <c r="P339" s="1849">
        <f t="shared" si="11"/>
        <v>0</v>
      </c>
      <c r="Q339" s="1850" t="str" cm="1">
        <f t="array" aca="1" ref="Q339" ca="1">IF(ISNUMBER(P339),IF(P339=100%,"CUMPLIDA",IF(AND(ISNUMBER(L339),ISNUMBER(INDIRECT("FECHA_"&amp;$B339,1))), IF(L339&lt;=INDIRECT("FECHA_"&amp;$B339,1),"INCUMPLIDA","PROCESO"), "VERIFICAR FECHA")),"SIN VALOR AVANCE")</f>
        <v>PROCESO</v>
      </c>
      <c r="R339" s="1239"/>
    </row>
    <row r="340" spans="1:18" ht="90.75" customHeight="1" x14ac:dyDescent="0.2">
      <c r="A340" s="1097" t="s">
        <v>18</v>
      </c>
      <c r="B340" s="1091" t="s">
        <v>14</v>
      </c>
      <c r="C340" s="1841"/>
      <c r="D340" s="1841"/>
      <c r="E340" s="1842" t="s">
        <v>3306</v>
      </c>
      <c r="F340" s="1842"/>
      <c r="G340" s="1842" t="s">
        <v>3267</v>
      </c>
      <c r="H340" s="1844" t="s">
        <v>3268</v>
      </c>
      <c r="I340" s="1845" t="s">
        <v>3269</v>
      </c>
      <c r="J340" s="1846">
        <v>1</v>
      </c>
      <c r="K340" s="1847">
        <v>45548</v>
      </c>
      <c r="L340" s="1847">
        <v>45716</v>
      </c>
      <c r="M340" s="1848">
        <f t="shared" si="12"/>
        <v>24</v>
      </c>
      <c r="N340" s="1849">
        <v>0.8</v>
      </c>
      <c r="O340" s="1845" t="s">
        <v>3270</v>
      </c>
      <c r="P340" s="1849">
        <f t="shared" si="11"/>
        <v>0.8</v>
      </c>
      <c r="Q340" s="1850" t="str" cm="1">
        <f t="array" aca="1" ref="Q340" ca="1">IF(ISNUMBER(P340),IF(P340=100%,"CUMPLIDA",IF(AND(ISNUMBER(L340),ISNUMBER(INDIRECT("FECHA_"&amp;$B340,1))), IF(L340&lt;=INDIRECT("FECHA_"&amp;$B340,1),"INCUMPLIDA","PROCESO"), "VERIFICAR FECHA")),"SIN VALOR AVANCE")</f>
        <v>INCUMPLIDA</v>
      </c>
      <c r="R340" s="1239"/>
    </row>
    <row r="341" spans="1:18" ht="210" x14ac:dyDescent="0.2">
      <c r="A341" s="1097" t="s">
        <v>18</v>
      </c>
      <c r="B341" s="1091" t="s">
        <v>14</v>
      </c>
      <c r="C341" s="1841"/>
      <c r="D341" s="1841"/>
      <c r="E341" s="1842"/>
      <c r="F341" s="1842"/>
      <c r="G341" s="1842"/>
      <c r="H341" s="1844" t="s">
        <v>3271</v>
      </c>
      <c r="I341" s="1845" t="s">
        <v>3272</v>
      </c>
      <c r="J341" s="1846">
        <v>1</v>
      </c>
      <c r="K341" s="1847">
        <v>45597</v>
      </c>
      <c r="L341" s="1851">
        <v>45924</v>
      </c>
      <c r="M341" s="1848">
        <f t="shared" si="12"/>
        <v>46.714285714285715</v>
      </c>
      <c r="N341" s="1849">
        <v>0.8</v>
      </c>
      <c r="O341" s="1845" t="s">
        <v>3273</v>
      </c>
      <c r="P341" s="1849">
        <f t="shared" si="11"/>
        <v>0.8</v>
      </c>
      <c r="Q341" s="1850" t="str" cm="1">
        <f t="array" aca="1" ref="Q341" ca="1">IF(ISNUMBER(P341),IF(P341=100%,"CUMPLIDA",IF(AND(ISNUMBER(L341),ISNUMBER(INDIRECT("FECHA_"&amp;$B341,1))), IF(L341&lt;=INDIRECT("FECHA_"&amp;$B341,1),"INCUMPLIDA","PROCESO"), "VERIFICAR FECHA")),"SIN VALOR AVANCE")</f>
        <v>PROCESO</v>
      </c>
      <c r="R341" s="1239"/>
    </row>
    <row r="342" spans="1:18" ht="75.75" x14ac:dyDescent="0.2">
      <c r="A342" s="1097" t="s">
        <v>18</v>
      </c>
      <c r="B342" s="1091" t="s">
        <v>14</v>
      </c>
      <c r="C342" s="1841"/>
      <c r="D342" s="1841"/>
      <c r="E342" s="1842"/>
      <c r="F342" s="1842"/>
      <c r="G342" s="1842"/>
      <c r="H342" s="1844" t="s">
        <v>3274</v>
      </c>
      <c r="I342" s="1845" t="s">
        <v>3275</v>
      </c>
      <c r="J342" s="1846">
        <v>1</v>
      </c>
      <c r="K342" s="1847">
        <v>45566</v>
      </c>
      <c r="L342" s="1851">
        <v>45925</v>
      </c>
      <c r="M342" s="1848">
        <f t="shared" si="12"/>
        <v>51.285714285714285</v>
      </c>
      <c r="N342" s="1849">
        <v>0.8</v>
      </c>
      <c r="O342" s="1845" t="s">
        <v>3276</v>
      </c>
      <c r="P342" s="1849">
        <f t="shared" si="11"/>
        <v>0.8</v>
      </c>
      <c r="Q342" s="1850" t="str" cm="1">
        <f t="array" aca="1" ref="Q342" ca="1">IF(ISNUMBER(P342),IF(P342=100%,"CUMPLIDA",IF(AND(ISNUMBER(L342),ISNUMBER(INDIRECT("FECHA_"&amp;$B342,1))), IF(L342&lt;=INDIRECT("FECHA_"&amp;$B342,1),"INCUMPLIDA","PROCESO"), "VERIFICAR FECHA")),"SIN VALOR AVANCE")</f>
        <v>PROCESO</v>
      </c>
      <c r="R342" s="1239"/>
    </row>
    <row r="343" spans="1:18" ht="90.75" customHeight="1" x14ac:dyDescent="0.2">
      <c r="A343" s="1097" t="s">
        <v>18</v>
      </c>
      <c r="B343" s="1091" t="s">
        <v>14</v>
      </c>
      <c r="C343" s="1841"/>
      <c r="D343" s="1841"/>
      <c r="E343" s="1842"/>
      <c r="F343" s="1842"/>
      <c r="G343" s="1842" t="s">
        <v>3277</v>
      </c>
      <c r="H343" s="1844" t="s">
        <v>3278</v>
      </c>
      <c r="I343" s="1845" t="s">
        <v>3279</v>
      </c>
      <c r="J343" s="1846">
        <v>1</v>
      </c>
      <c r="K343" s="1847">
        <v>45658</v>
      </c>
      <c r="L343" s="1847">
        <v>45716</v>
      </c>
      <c r="M343" s="1848">
        <f t="shared" si="12"/>
        <v>8.2857142857142865</v>
      </c>
      <c r="N343" s="1849">
        <v>0.5</v>
      </c>
      <c r="O343" s="1845" t="s">
        <v>3280</v>
      </c>
      <c r="P343" s="1849">
        <f t="shared" si="11"/>
        <v>0.5</v>
      </c>
      <c r="Q343" s="1850" t="str" cm="1">
        <f t="array" aca="1" ref="Q343" ca="1">IF(ISNUMBER(P343),IF(P343=100%,"CUMPLIDA",IF(AND(ISNUMBER(L343),ISNUMBER(INDIRECT("FECHA_"&amp;$B343,1))), IF(L343&lt;=INDIRECT("FECHA_"&amp;$B343,1),"INCUMPLIDA","PROCESO"), "VERIFICAR FECHA")),"SIN VALOR AVANCE")</f>
        <v>INCUMPLIDA</v>
      </c>
      <c r="R343" s="1239"/>
    </row>
    <row r="344" spans="1:18" ht="60.75" x14ac:dyDescent="0.2">
      <c r="A344" s="1097" t="s">
        <v>18</v>
      </c>
      <c r="B344" s="1091" t="s">
        <v>14</v>
      </c>
      <c r="C344" s="1841"/>
      <c r="D344" s="1841"/>
      <c r="E344" s="1842"/>
      <c r="F344" s="1842"/>
      <c r="G344" s="1842"/>
      <c r="H344" s="1844" t="s">
        <v>3281</v>
      </c>
      <c r="I344" s="1845" t="s">
        <v>3282</v>
      </c>
      <c r="J344" s="1846">
        <v>1</v>
      </c>
      <c r="K344" s="1847">
        <v>45717</v>
      </c>
      <c r="L344" s="1847">
        <v>45992</v>
      </c>
      <c r="M344" s="1848">
        <f t="shared" si="12"/>
        <v>39.285714285714285</v>
      </c>
      <c r="N344" s="1849">
        <v>0.5</v>
      </c>
      <c r="O344" s="1845" t="s">
        <v>3283</v>
      </c>
      <c r="P344" s="1849">
        <f t="shared" si="11"/>
        <v>0.5</v>
      </c>
      <c r="Q344" s="1850" t="str" cm="1">
        <f t="array" aca="1" ref="Q344" ca="1">IF(ISNUMBER(P344),IF(P344=100%,"CUMPLIDA",IF(AND(ISNUMBER(L344),ISNUMBER(INDIRECT("FECHA_"&amp;$B344,1))), IF(L344&lt;=INDIRECT("FECHA_"&amp;$B344,1),"INCUMPLIDA","PROCESO"), "VERIFICAR FECHA")),"SIN VALOR AVANCE")</f>
        <v>PROCESO</v>
      </c>
      <c r="R344" s="1239"/>
    </row>
    <row r="345" spans="1:18" ht="90.75" customHeight="1" x14ac:dyDescent="0.2">
      <c r="A345" s="1097" t="s">
        <v>18</v>
      </c>
      <c r="B345" s="1091" t="s">
        <v>14</v>
      </c>
      <c r="C345" s="1841"/>
      <c r="D345" s="1841"/>
      <c r="E345" s="1842"/>
      <c r="F345" s="1842"/>
      <c r="G345" s="1842" t="s">
        <v>3284</v>
      </c>
      <c r="H345" s="1844" t="s">
        <v>3285</v>
      </c>
      <c r="I345" s="1852" t="s">
        <v>3286</v>
      </c>
      <c r="J345" s="1846">
        <v>1</v>
      </c>
      <c r="K345" s="1847">
        <v>45748</v>
      </c>
      <c r="L345" s="1847">
        <v>45838</v>
      </c>
      <c r="M345" s="1848">
        <f t="shared" si="12"/>
        <v>12.857142857142858</v>
      </c>
      <c r="N345" s="1849">
        <v>0</v>
      </c>
      <c r="O345" s="1845" t="s">
        <v>3303</v>
      </c>
      <c r="P345" s="1849">
        <f t="shared" si="11"/>
        <v>0</v>
      </c>
      <c r="Q345" s="1850" t="str" cm="1">
        <f t="array" aca="1" ref="Q345" ca="1">IF(ISNUMBER(P345),IF(P345=100%,"CUMPLIDA",IF(AND(ISNUMBER(L345),ISNUMBER(INDIRECT("FECHA_"&amp;$B345,1))), IF(L345&lt;=INDIRECT("FECHA_"&amp;$B345,1),"INCUMPLIDA","PROCESO"), "VERIFICAR FECHA")),"SIN VALOR AVANCE")</f>
        <v>PROCESO</v>
      </c>
      <c r="R345" s="1239"/>
    </row>
    <row r="346" spans="1:18" ht="135.75" x14ac:dyDescent="0.2">
      <c r="A346" s="1097" t="s">
        <v>18</v>
      </c>
      <c r="B346" s="1091" t="s">
        <v>14</v>
      </c>
      <c r="C346" s="1841"/>
      <c r="D346" s="1841"/>
      <c r="E346" s="1842"/>
      <c r="F346" s="1842"/>
      <c r="G346" s="1842"/>
      <c r="H346" s="1844" t="s">
        <v>3288</v>
      </c>
      <c r="I346" s="1845" t="s">
        <v>3289</v>
      </c>
      <c r="J346" s="1846">
        <v>1</v>
      </c>
      <c r="K346" s="1847">
        <v>45839</v>
      </c>
      <c r="L346" s="1847">
        <v>45869</v>
      </c>
      <c r="M346" s="1848">
        <f t="shared" si="12"/>
        <v>4.2857142857142856</v>
      </c>
      <c r="N346" s="1849">
        <v>0</v>
      </c>
      <c r="O346" s="1845" t="s">
        <v>3280</v>
      </c>
      <c r="P346" s="1849">
        <f t="shared" si="11"/>
        <v>0</v>
      </c>
      <c r="Q346" s="1850" t="str" cm="1">
        <f t="array" aca="1" ref="Q346" ca="1">IF(ISNUMBER(P346),IF(P346=100%,"CUMPLIDA",IF(AND(ISNUMBER(L346),ISNUMBER(INDIRECT("FECHA_"&amp;$B346,1))), IF(L346&lt;=INDIRECT("FECHA_"&amp;$B346,1),"INCUMPLIDA","PROCESO"), "VERIFICAR FECHA")),"SIN VALOR AVANCE")</f>
        <v>PROCESO</v>
      </c>
      <c r="R346" s="1239"/>
    </row>
    <row r="347" spans="1:18" ht="165" x14ac:dyDescent="0.2">
      <c r="A347" s="1097" t="s">
        <v>18</v>
      </c>
      <c r="B347" s="1091" t="s">
        <v>14</v>
      </c>
      <c r="C347" s="1841"/>
      <c r="D347" s="1841"/>
      <c r="E347" s="1842"/>
      <c r="F347" s="1842"/>
      <c r="G347" s="1842"/>
      <c r="H347" s="1844" t="s">
        <v>3290</v>
      </c>
      <c r="I347" s="1845" t="s">
        <v>3291</v>
      </c>
      <c r="J347" s="1846">
        <v>1</v>
      </c>
      <c r="K347" s="1847">
        <v>45870</v>
      </c>
      <c r="L347" s="1847">
        <v>46022</v>
      </c>
      <c r="M347" s="1848">
        <f t="shared" si="12"/>
        <v>21.714285714285715</v>
      </c>
      <c r="N347" s="1849">
        <v>0</v>
      </c>
      <c r="O347" s="1845" t="s">
        <v>3283</v>
      </c>
      <c r="P347" s="1849">
        <f t="shared" si="11"/>
        <v>0</v>
      </c>
      <c r="Q347" s="1850" t="str" cm="1">
        <f t="array" aca="1" ref="Q347" ca="1">IF(ISNUMBER(P347),IF(P347=100%,"CUMPLIDA",IF(AND(ISNUMBER(L347),ISNUMBER(INDIRECT("FECHA_"&amp;$B347,1))), IF(L347&lt;=INDIRECT("FECHA_"&amp;$B347,1),"INCUMPLIDA","PROCESO"), "VERIFICAR FECHA")),"SIN VALOR AVANCE")</f>
        <v>PROCESO</v>
      </c>
      <c r="R347" s="1239"/>
    </row>
    <row r="348" spans="1:18" ht="135.75" x14ac:dyDescent="0.2">
      <c r="A348" s="1097" t="s">
        <v>18</v>
      </c>
      <c r="B348" s="1091" t="s">
        <v>14</v>
      </c>
      <c r="C348" s="1841"/>
      <c r="D348" s="1841"/>
      <c r="E348" s="1842"/>
      <c r="F348" s="1842"/>
      <c r="G348" s="1842" t="s">
        <v>3267</v>
      </c>
      <c r="H348" s="1844" t="s">
        <v>3268</v>
      </c>
      <c r="I348" s="1845" t="s">
        <v>3269</v>
      </c>
      <c r="J348" s="1846">
        <v>1</v>
      </c>
      <c r="K348" s="1847">
        <v>45548</v>
      </c>
      <c r="L348" s="1847">
        <v>45716</v>
      </c>
      <c r="M348" s="1848">
        <f t="shared" si="12"/>
        <v>24</v>
      </c>
      <c r="N348" s="1849">
        <v>0</v>
      </c>
      <c r="O348" s="1845" t="s">
        <v>3270</v>
      </c>
      <c r="P348" s="1849">
        <f t="shared" si="11"/>
        <v>0</v>
      </c>
      <c r="Q348" s="1850" t="str" cm="1">
        <f t="array" aca="1" ref="Q348" ca="1">IF(ISNUMBER(P348),IF(P348=100%,"CUMPLIDA",IF(AND(ISNUMBER(L348),ISNUMBER(INDIRECT("FECHA_"&amp;$B348,1))), IF(L348&lt;=INDIRECT("FECHA_"&amp;$B348,1),"INCUMPLIDA","PROCESO"), "VERIFICAR FECHA")),"SIN VALOR AVANCE")</f>
        <v>INCUMPLIDA</v>
      </c>
      <c r="R348" s="1239"/>
    </row>
    <row r="349" spans="1:18" ht="210" x14ac:dyDescent="0.2">
      <c r="A349" s="1097" t="s">
        <v>18</v>
      </c>
      <c r="B349" s="1091" t="s">
        <v>14</v>
      </c>
      <c r="C349" s="1841"/>
      <c r="D349" s="1841"/>
      <c r="E349" s="1842"/>
      <c r="F349" s="1842"/>
      <c r="G349" s="1842"/>
      <c r="H349" s="1844" t="s">
        <v>3271</v>
      </c>
      <c r="I349" s="1845" t="s">
        <v>3272</v>
      </c>
      <c r="J349" s="1846">
        <v>1</v>
      </c>
      <c r="K349" s="1847">
        <v>45597</v>
      </c>
      <c r="L349" s="1851">
        <v>45924</v>
      </c>
      <c r="M349" s="1848">
        <f t="shared" si="12"/>
        <v>46.714285714285715</v>
      </c>
      <c r="N349" s="1849">
        <v>0</v>
      </c>
      <c r="O349" s="1845" t="s">
        <v>3273</v>
      </c>
      <c r="P349" s="1849">
        <f t="shared" si="11"/>
        <v>0</v>
      </c>
      <c r="Q349" s="1850" t="str" cm="1">
        <f t="array" aca="1" ref="Q349" ca="1">IF(ISNUMBER(P349),IF(P349=100%,"CUMPLIDA",IF(AND(ISNUMBER(L349),ISNUMBER(INDIRECT("FECHA_"&amp;$B349,1))), IF(L349&lt;=INDIRECT("FECHA_"&amp;$B349,1),"INCUMPLIDA","PROCESO"), "VERIFICAR FECHA")),"SIN VALOR AVANCE")</f>
        <v>PROCESO</v>
      </c>
      <c r="R349" s="1239"/>
    </row>
    <row r="350" spans="1:18" ht="75.75" x14ac:dyDescent="0.2">
      <c r="A350" s="1097" t="s">
        <v>18</v>
      </c>
      <c r="B350" s="1091" t="s">
        <v>14</v>
      </c>
      <c r="C350" s="1841"/>
      <c r="D350" s="1841"/>
      <c r="E350" s="1842"/>
      <c r="F350" s="1842"/>
      <c r="G350" s="1842"/>
      <c r="H350" s="1844" t="s">
        <v>3274</v>
      </c>
      <c r="I350" s="1845" t="s">
        <v>3275</v>
      </c>
      <c r="J350" s="1846">
        <v>1</v>
      </c>
      <c r="K350" s="1847">
        <v>45566</v>
      </c>
      <c r="L350" s="1851">
        <v>45925</v>
      </c>
      <c r="M350" s="1848">
        <f t="shared" si="12"/>
        <v>51.285714285714285</v>
      </c>
      <c r="N350" s="1849">
        <v>0</v>
      </c>
      <c r="O350" s="1845" t="s">
        <v>3276</v>
      </c>
      <c r="P350" s="1849">
        <f t="shared" si="11"/>
        <v>0</v>
      </c>
      <c r="Q350" s="1850" t="str" cm="1">
        <f t="array" aca="1" ref="Q350" ca="1">IF(ISNUMBER(P350),IF(P350=100%,"CUMPLIDA",IF(AND(ISNUMBER(L350),ISNUMBER(INDIRECT("FECHA_"&amp;$B350,1))), IF(L350&lt;=INDIRECT("FECHA_"&amp;$B350,1),"INCUMPLIDA","PROCESO"), "VERIFICAR FECHA")),"SIN VALOR AVANCE")</f>
        <v>PROCESO</v>
      </c>
      <c r="R350" s="1239"/>
    </row>
    <row r="351" spans="1:18" ht="135.75" x14ac:dyDescent="0.2">
      <c r="A351" s="1097" t="s">
        <v>18</v>
      </c>
      <c r="B351" s="1091" t="s">
        <v>14</v>
      </c>
      <c r="C351" s="1841"/>
      <c r="D351" s="1841"/>
      <c r="E351" s="1842"/>
      <c r="F351" s="1842"/>
      <c r="G351" s="1842" t="s">
        <v>3277</v>
      </c>
      <c r="H351" s="1844" t="s">
        <v>3278</v>
      </c>
      <c r="I351" s="1845" t="s">
        <v>3279</v>
      </c>
      <c r="J351" s="1846">
        <v>1</v>
      </c>
      <c r="K351" s="1847">
        <v>45658</v>
      </c>
      <c r="L351" s="1847">
        <v>45716</v>
      </c>
      <c r="M351" s="1848">
        <f t="shared" si="12"/>
        <v>8.2857142857142865</v>
      </c>
      <c r="N351" s="1849">
        <v>0</v>
      </c>
      <c r="O351" s="1845" t="s">
        <v>3280</v>
      </c>
      <c r="P351" s="1849">
        <f t="shared" si="11"/>
        <v>0</v>
      </c>
      <c r="Q351" s="1850" t="str" cm="1">
        <f t="array" aca="1" ref="Q351" ca="1">IF(ISNUMBER(P351),IF(P351=100%,"CUMPLIDA",IF(AND(ISNUMBER(L351),ISNUMBER(INDIRECT("FECHA_"&amp;$B351,1))), IF(L351&lt;=INDIRECT("FECHA_"&amp;$B351,1),"INCUMPLIDA","PROCESO"), "VERIFICAR FECHA")),"SIN VALOR AVANCE")</f>
        <v>INCUMPLIDA</v>
      </c>
      <c r="R351" s="1239"/>
    </row>
    <row r="352" spans="1:18" ht="60.75" x14ac:dyDescent="0.2">
      <c r="A352" s="1097" t="s">
        <v>18</v>
      </c>
      <c r="B352" s="1091" t="s">
        <v>14</v>
      </c>
      <c r="C352" s="1841"/>
      <c r="D352" s="1841"/>
      <c r="E352" s="1842"/>
      <c r="F352" s="1842"/>
      <c r="G352" s="1842"/>
      <c r="H352" s="1844" t="s">
        <v>3281</v>
      </c>
      <c r="I352" s="1845" t="s">
        <v>3282</v>
      </c>
      <c r="J352" s="1846">
        <v>1</v>
      </c>
      <c r="K352" s="1847">
        <v>45717</v>
      </c>
      <c r="L352" s="1847">
        <v>45992</v>
      </c>
      <c r="M352" s="1848">
        <f t="shared" si="12"/>
        <v>39.285714285714285</v>
      </c>
      <c r="N352" s="1849">
        <v>0</v>
      </c>
      <c r="O352" s="1845" t="s">
        <v>3283</v>
      </c>
      <c r="P352" s="1849">
        <f t="shared" si="11"/>
        <v>0</v>
      </c>
      <c r="Q352" s="1850" t="str" cm="1">
        <f t="array" aca="1" ref="Q352" ca="1">IF(ISNUMBER(P352),IF(P352=100%,"CUMPLIDA",IF(AND(ISNUMBER(L352),ISNUMBER(INDIRECT("FECHA_"&amp;$B352,1))), IF(L352&lt;=INDIRECT("FECHA_"&amp;$B352,1),"INCUMPLIDA","PROCESO"), "VERIFICAR FECHA")),"SIN VALOR AVANCE")</f>
        <v>PROCESO</v>
      </c>
      <c r="R352" s="1239"/>
    </row>
    <row r="353" spans="1:18" ht="90.75" customHeight="1" x14ac:dyDescent="0.2">
      <c r="A353" s="1097" t="s">
        <v>18</v>
      </c>
      <c r="B353" s="1091" t="s">
        <v>14</v>
      </c>
      <c r="C353" s="1841"/>
      <c r="D353" s="1841"/>
      <c r="E353" s="1842"/>
      <c r="F353" s="1842"/>
      <c r="G353" s="1842" t="s">
        <v>3284</v>
      </c>
      <c r="H353" s="1844" t="s">
        <v>3285</v>
      </c>
      <c r="I353" s="1852" t="s">
        <v>3286</v>
      </c>
      <c r="J353" s="1846">
        <v>1</v>
      </c>
      <c r="K353" s="1847">
        <v>45748</v>
      </c>
      <c r="L353" s="1847">
        <v>45838</v>
      </c>
      <c r="M353" s="1848">
        <f t="shared" si="12"/>
        <v>12.857142857142858</v>
      </c>
      <c r="N353" s="1849">
        <v>0</v>
      </c>
      <c r="O353" s="1845" t="s">
        <v>3303</v>
      </c>
      <c r="P353" s="1849">
        <f t="shared" si="11"/>
        <v>0</v>
      </c>
      <c r="Q353" s="1850" t="str" cm="1">
        <f t="array" aca="1" ref="Q353" ca="1">IF(ISNUMBER(P353),IF(P353=100%,"CUMPLIDA",IF(AND(ISNUMBER(L353),ISNUMBER(INDIRECT("FECHA_"&amp;$B353,1))), IF(L353&lt;=INDIRECT("FECHA_"&amp;$B353,1),"INCUMPLIDA","PROCESO"), "VERIFICAR FECHA")),"SIN VALOR AVANCE")</f>
        <v>PROCESO</v>
      </c>
      <c r="R353" s="1239"/>
    </row>
    <row r="354" spans="1:18" ht="135.75" x14ac:dyDescent="0.2">
      <c r="A354" s="1097" t="s">
        <v>18</v>
      </c>
      <c r="B354" s="1091" t="s">
        <v>14</v>
      </c>
      <c r="C354" s="1841"/>
      <c r="D354" s="1841"/>
      <c r="E354" s="1842"/>
      <c r="F354" s="1842"/>
      <c r="G354" s="1842"/>
      <c r="H354" s="1844" t="s">
        <v>3288</v>
      </c>
      <c r="I354" s="1845" t="s">
        <v>3289</v>
      </c>
      <c r="J354" s="1846">
        <v>1</v>
      </c>
      <c r="K354" s="1847">
        <v>45839</v>
      </c>
      <c r="L354" s="1847">
        <v>45869</v>
      </c>
      <c r="M354" s="1848">
        <f t="shared" si="12"/>
        <v>4.2857142857142856</v>
      </c>
      <c r="N354" s="1849">
        <v>0</v>
      </c>
      <c r="O354" s="1845" t="s">
        <v>3280</v>
      </c>
      <c r="P354" s="1849">
        <f t="shared" si="11"/>
        <v>0</v>
      </c>
      <c r="Q354" s="1850" t="str" cm="1">
        <f t="array" aca="1" ref="Q354" ca="1">IF(ISNUMBER(P354),IF(P354=100%,"CUMPLIDA",IF(AND(ISNUMBER(L354),ISNUMBER(INDIRECT("FECHA_"&amp;$B354,1))), IF(L354&lt;=INDIRECT("FECHA_"&amp;$B354,1),"INCUMPLIDA","PROCESO"), "VERIFICAR FECHA")),"SIN VALOR AVANCE")</f>
        <v>PROCESO</v>
      </c>
      <c r="R354" s="1239"/>
    </row>
    <row r="355" spans="1:18" ht="165" x14ac:dyDescent="0.2">
      <c r="A355" s="1097" t="s">
        <v>18</v>
      </c>
      <c r="B355" s="1091" t="s">
        <v>14</v>
      </c>
      <c r="C355" s="1841"/>
      <c r="D355" s="1841"/>
      <c r="E355" s="1842"/>
      <c r="F355" s="1842"/>
      <c r="G355" s="1842"/>
      <c r="H355" s="1844" t="s">
        <v>3290</v>
      </c>
      <c r="I355" s="1845" t="s">
        <v>3291</v>
      </c>
      <c r="J355" s="1846">
        <v>1</v>
      </c>
      <c r="K355" s="1847">
        <v>45870</v>
      </c>
      <c r="L355" s="1847">
        <v>46022</v>
      </c>
      <c r="M355" s="1848">
        <f t="shared" si="12"/>
        <v>21.714285714285715</v>
      </c>
      <c r="N355" s="1849">
        <v>0</v>
      </c>
      <c r="O355" s="1845" t="s">
        <v>3283</v>
      </c>
      <c r="P355" s="1849">
        <f t="shared" si="11"/>
        <v>0</v>
      </c>
      <c r="Q355" s="1850" t="str" cm="1">
        <f t="array" aca="1" ref="Q355" ca="1">IF(ISNUMBER(P355),IF(P355=100%,"CUMPLIDA",IF(AND(ISNUMBER(L355),ISNUMBER(INDIRECT("FECHA_"&amp;$B355,1))), IF(L355&lt;=INDIRECT("FECHA_"&amp;$B355,1),"INCUMPLIDA","PROCESO"), "VERIFICAR FECHA")),"SIN VALOR AVANCE")</f>
        <v>PROCESO</v>
      </c>
      <c r="R355" s="1239"/>
    </row>
    <row r="356" spans="1:18" ht="135.75" x14ac:dyDescent="0.2">
      <c r="A356" s="1097" t="s">
        <v>18</v>
      </c>
      <c r="B356" s="1091" t="s">
        <v>14</v>
      </c>
      <c r="C356" s="1841"/>
      <c r="D356" s="1841"/>
      <c r="E356" s="1842"/>
      <c r="F356" s="1842"/>
      <c r="G356" s="1842" t="s">
        <v>3267</v>
      </c>
      <c r="H356" s="1844" t="s">
        <v>3268</v>
      </c>
      <c r="I356" s="1845" t="s">
        <v>3269</v>
      </c>
      <c r="J356" s="1846">
        <v>1</v>
      </c>
      <c r="K356" s="1847">
        <v>45548</v>
      </c>
      <c r="L356" s="1847">
        <v>45716</v>
      </c>
      <c r="M356" s="1848">
        <f t="shared" si="12"/>
        <v>24</v>
      </c>
      <c r="N356" s="1849">
        <v>0</v>
      </c>
      <c r="O356" s="1845" t="s">
        <v>3270</v>
      </c>
      <c r="P356" s="1849">
        <f t="shared" si="11"/>
        <v>0</v>
      </c>
      <c r="Q356" s="1850" t="str" cm="1">
        <f t="array" aca="1" ref="Q356" ca="1">IF(ISNUMBER(P356),IF(P356=100%,"CUMPLIDA",IF(AND(ISNUMBER(L356),ISNUMBER(INDIRECT("FECHA_"&amp;$B356,1))), IF(L356&lt;=INDIRECT("FECHA_"&amp;$B356,1),"INCUMPLIDA","PROCESO"), "VERIFICAR FECHA")),"SIN VALOR AVANCE")</f>
        <v>INCUMPLIDA</v>
      </c>
      <c r="R356" s="1239"/>
    </row>
    <row r="357" spans="1:18" ht="210" x14ac:dyDescent="0.2">
      <c r="A357" s="1097" t="s">
        <v>18</v>
      </c>
      <c r="B357" s="1091" t="s">
        <v>14</v>
      </c>
      <c r="C357" s="1841"/>
      <c r="D357" s="1841"/>
      <c r="E357" s="1842"/>
      <c r="F357" s="1842"/>
      <c r="G357" s="1842"/>
      <c r="H357" s="1844" t="s">
        <v>3271</v>
      </c>
      <c r="I357" s="1845" t="s">
        <v>3272</v>
      </c>
      <c r="J357" s="1846">
        <v>1</v>
      </c>
      <c r="K357" s="1847">
        <v>45597</v>
      </c>
      <c r="L357" s="1851">
        <v>45924</v>
      </c>
      <c r="M357" s="1848">
        <f t="shared" si="12"/>
        <v>46.714285714285715</v>
      </c>
      <c r="N357" s="1849">
        <v>0</v>
      </c>
      <c r="O357" s="1845" t="s">
        <v>3273</v>
      </c>
      <c r="P357" s="1849">
        <f t="shared" si="11"/>
        <v>0</v>
      </c>
      <c r="Q357" s="1850" t="str" cm="1">
        <f t="array" aca="1" ref="Q357" ca="1">IF(ISNUMBER(P357),IF(P357=100%,"CUMPLIDA",IF(AND(ISNUMBER(L357),ISNUMBER(INDIRECT("FECHA_"&amp;$B357,1))), IF(L357&lt;=INDIRECT("FECHA_"&amp;$B357,1),"INCUMPLIDA","PROCESO"), "VERIFICAR FECHA")),"SIN VALOR AVANCE")</f>
        <v>PROCESO</v>
      </c>
      <c r="R357" s="1239"/>
    </row>
    <row r="358" spans="1:18" ht="75.75" x14ac:dyDescent="0.2">
      <c r="A358" s="1097" t="s">
        <v>18</v>
      </c>
      <c r="B358" s="1091" t="s">
        <v>14</v>
      </c>
      <c r="C358" s="1841"/>
      <c r="D358" s="1841"/>
      <c r="E358" s="1842"/>
      <c r="F358" s="1842"/>
      <c r="G358" s="1842"/>
      <c r="H358" s="1844" t="s">
        <v>3274</v>
      </c>
      <c r="I358" s="1845" t="s">
        <v>3275</v>
      </c>
      <c r="J358" s="1846">
        <v>1</v>
      </c>
      <c r="K358" s="1847">
        <v>45566</v>
      </c>
      <c r="L358" s="1851">
        <v>45925</v>
      </c>
      <c r="M358" s="1848">
        <f t="shared" si="12"/>
        <v>51.285714285714285</v>
      </c>
      <c r="N358" s="1849">
        <v>0</v>
      </c>
      <c r="O358" s="1845" t="s">
        <v>3276</v>
      </c>
      <c r="P358" s="1849">
        <f t="shared" si="11"/>
        <v>0</v>
      </c>
      <c r="Q358" s="1850" t="str" cm="1">
        <f t="array" aca="1" ref="Q358" ca="1">IF(ISNUMBER(P358),IF(P358=100%,"CUMPLIDA",IF(AND(ISNUMBER(L358),ISNUMBER(INDIRECT("FECHA_"&amp;$B358,1))), IF(L358&lt;=INDIRECT("FECHA_"&amp;$B358,1),"INCUMPLIDA","PROCESO"), "VERIFICAR FECHA")),"SIN VALOR AVANCE")</f>
        <v>PROCESO</v>
      </c>
      <c r="R358" s="1239"/>
    </row>
    <row r="359" spans="1:18" ht="135.75" x14ac:dyDescent="0.2">
      <c r="A359" s="1097" t="s">
        <v>18</v>
      </c>
      <c r="B359" s="1091" t="s">
        <v>14</v>
      </c>
      <c r="C359" s="1841"/>
      <c r="D359" s="1841"/>
      <c r="E359" s="1842"/>
      <c r="F359" s="1842"/>
      <c r="G359" s="1842" t="s">
        <v>3277</v>
      </c>
      <c r="H359" s="1844" t="s">
        <v>3278</v>
      </c>
      <c r="I359" s="1845" t="s">
        <v>3279</v>
      </c>
      <c r="J359" s="1846">
        <v>1</v>
      </c>
      <c r="K359" s="1847">
        <v>45658</v>
      </c>
      <c r="L359" s="1847">
        <v>45716</v>
      </c>
      <c r="M359" s="1848">
        <f t="shared" si="12"/>
        <v>8.2857142857142865</v>
      </c>
      <c r="N359" s="1849">
        <v>0</v>
      </c>
      <c r="O359" s="1845" t="s">
        <v>3280</v>
      </c>
      <c r="P359" s="1849">
        <f t="shared" si="11"/>
        <v>0</v>
      </c>
      <c r="Q359" s="1850" t="str" cm="1">
        <f t="array" aca="1" ref="Q359" ca="1">IF(ISNUMBER(P359),IF(P359=100%,"CUMPLIDA",IF(AND(ISNUMBER(L359),ISNUMBER(INDIRECT("FECHA_"&amp;$B359,1))), IF(L359&lt;=INDIRECT("FECHA_"&amp;$B359,1),"INCUMPLIDA","PROCESO"), "VERIFICAR FECHA")),"SIN VALOR AVANCE")</f>
        <v>INCUMPLIDA</v>
      </c>
      <c r="R359" s="1239"/>
    </row>
    <row r="360" spans="1:18" ht="60.75" x14ac:dyDescent="0.2">
      <c r="A360" s="1097" t="s">
        <v>18</v>
      </c>
      <c r="B360" s="1091" t="s">
        <v>14</v>
      </c>
      <c r="C360" s="1841"/>
      <c r="D360" s="1841"/>
      <c r="E360" s="1842"/>
      <c r="F360" s="1842"/>
      <c r="G360" s="1842"/>
      <c r="H360" s="1844" t="s">
        <v>3281</v>
      </c>
      <c r="I360" s="1845" t="s">
        <v>3282</v>
      </c>
      <c r="J360" s="1846">
        <v>1</v>
      </c>
      <c r="K360" s="1847">
        <v>45717</v>
      </c>
      <c r="L360" s="1847">
        <v>45992</v>
      </c>
      <c r="M360" s="1848">
        <f t="shared" si="12"/>
        <v>39.285714285714285</v>
      </c>
      <c r="N360" s="1849">
        <v>0</v>
      </c>
      <c r="O360" s="1845" t="s">
        <v>3283</v>
      </c>
      <c r="P360" s="1849">
        <f t="shared" si="11"/>
        <v>0</v>
      </c>
      <c r="Q360" s="1850" t="str" cm="1">
        <f t="array" aca="1" ref="Q360" ca="1">IF(ISNUMBER(P360),IF(P360=100%,"CUMPLIDA",IF(AND(ISNUMBER(L360),ISNUMBER(INDIRECT("FECHA_"&amp;$B360,1))), IF(L360&lt;=INDIRECT("FECHA_"&amp;$B360,1),"INCUMPLIDA","PROCESO"), "VERIFICAR FECHA")),"SIN VALOR AVANCE")</f>
        <v>PROCESO</v>
      </c>
      <c r="R360" s="1239"/>
    </row>
    <row r="361" spans="1:18" ht="90.75" customHeight="1" x14ac:dyDescent="0.2">
      <c r="A361" s="1097" t="s">
        <v>18</v>
      </c>
      <c r="B361" s="1091" t="s">
        <v>14</v>
      </c>
      <c r="C361" s="1841"/>
      <c r="D361" s="1841"/>
      <c r="E361" s="1842"/>
      <c r="F361" s="1842"/>
      <c r="G361" s="1842" t="s">
        <v>3284</v>
      </c>
      <c r="H361" s="1844" t="s">
        <v>3285</v>
      </c>
      <c r="I361" s="1852" t="s">
        <v>3286</v>
      </c>
      <c r="J361" s="1846">
        <v>1</v>
      </c>
      <c r="K361" s="1847">
        <v>45748</v>
      </c>
      <c r="L361" s="1847">
        <v>45838</v>
      </c>
      <c r="M361" s="1848">
        <f t="shared" si="12"/>
        <v>12.857142857142858</v>
      </c>
      <c r="N361" s="1849">
        <v>0</v>
      </c>
      <c r="O361" s="1845" t="s">
        <v>3303</v>
      </c>
      <c r="P361" s="1849">
        <f t="shared" si="11"/>
        <v>0</v>
      </c>
      <c r="Q361" s="1850" t="str" cm="1">
        <f t="array" aca="1" ref="Q361" ca="1">IF(ISNUMBER(P361),IF(P361=100%,"CUMPLIDA",IF(AND(ISNUMBER(L361),ISNUMBER(INDIRECT("FECHA_"&amp;$B361,1))), IF(L361&lt;=INDIRECT("FECHA_"&amp;$B361,1),"INCUMPLIDA","PROCESO"), "VERIFICAR FECHA")),"SIN VALOR AVANCE")</f>
        <v>PROCESO</v>
      </c>
      <c r="R361" s="1239"/>
    </row>
    <row r="362" spans="1:18" ht="135.75" x14ac:dyDescent="0.2">
      <c r="A362" s="1097" t="s">
        <v>18</v>
      </c>
      <c r="B362" s="1091" t="s">
        <v>14</v>
      </c>
      <c r="C362" s="1841"/>
      <c r="D362" s="1841"/>
      <c r="E362" s="1842"/>
      <c r="F362" s="1842"/>
      <c r="G362" s="1842"/>
      <c r="H362" s="1844" t="s">
        <v>3288</v>
      </c>
      <c r="I362" s="1845" t="s">
        <v>3289</v>
      </c>
      <c r="J362" s="1846">
        <v>1</v>
      </c>
      <c r="K362" s="1847">
        <v>45839</v>
      </c>
      <c r="L362" s="1847">
        <v>45869</v>
      </c>
      <c r="M362" s="1848">
        <f t="shared" si="12"/>
        <v>4.2857142857142856</v>
      </c>
      <c r="N362" s="1849">
        <v>0</v>
      </c>
      <c r="O362" s="1845" t="s">
        <v>3280</v>
      </c>
      <c r="P362" s="1849">
        <f t="shared" si="11"/>
        <v>0</v>
      </c>
      <c r="Q362" s="1850" t="str" cm="1">
        <f t="array" aca="1" ref="Q362" ca="1">IF(ISNUMBER(P362),IF(P362=100%,"CUMPLIDA",IF(AND(ISNUMBER(L362),ISNUMBER(INDIRECT("FECHA_"&amp;$B362,1))), IF(L362&lt;=INDIRECT("FECHA_"&amp;$B362,1),"INCUMPLIDA","PROCESO"), "VERIFICAR FECHA")),"SIN VALOR AVANCE")</f>
        <v>PROCESO</v>
      </c>
      <c r="R362" s="1239"/>
    </row>
    <row r="363" spans="1:18" ht="165" x14ac:dyDescent="0.2">
      <c r="A363" s="1097" t="s">
        <v>18</v>
      </c>
      <c r="B363" s="1091" t="s">
        <v>14</v>
      </c>
      <c r="C363" s="1841"/>
      <c r="D363" s="1841"/>
      <c r="E363" s="1842"/>
      <c r="F363" s="1842"/>
      <c r="G363" s="1842"/>
      <c r="H363" s="1844" t="s">
        <v>3290</v>
      </c>
      <c r="I363" s="1845" t="s">
        <v>3291</v>
      </c>
      <c r="J363" s="1846">
        <v>1</v>
      </c>
      <c r="K363" s="1847">
        <v>45870</v>
      </c>
      <c r="L363" s="1847">
        <v>46022</v>
      </c>
      <c r="M363" s="1848">
        <f t="shared" si="12"/>
        <v>21.714285714285715</v>
      </c>
      <c r="N363" s="1849">
        <v>0</v>
      </c>
      <c r="O363" s="1845" t="s">
        <v>3283</v>
      </c>
      <c r="P363" s="1849">
        <f t="shared" si="11"/>
        <v>0</v>
      </c>
      <c r="Q363" s="1850" t="str" cm="1">
        <f t="array" aca="1" ref="Q363" ca="1">IF(ISNUMBER(P363),IF(P363=100%,"CUMPLIDA",IF(AND(ISNUMBER(L363),ISNUMBER(INDIRECT("FECHA_"&amp;$B363,1))), IF(L363&lt;=INDIRECT("FECHA_"&amp;$B363,1),"INCUMPLIDA","PROCESO"), "VERIFICAR FECHA")),"SIN VALOR AVANCE")</f>
        <v>PROCESO</v>
      </c>
      <c r="R363" s="1239"/>
    </row>
    <row r="364" spans="1:18" ht="90.75" customHeight="1" x14ac:dyDescent="0.2">
      <c r="A364" s="1097" t="s">
        <v>18</v>
      </c>
      <c r="B364" s="1091" t="s">
        <v>14</v>
      </c>
      <c r="C364" s="1841"/>
      <c r="D364" s="1841"/>
      <c r="E364" s="1842" t="s">
        <v>3307</v>
      </c>
      <c r="F364" s="1842"/>
      <c r="G364" s="1842" t="s">
        <v>3267</v>
      </c>
      <c r="H364" s="1844" t="s">
        <v>3268</v>
      </c>
      <c r="I364" s="1845" t="s">
        <v>3269</v>
      </c>
      <c r="J364" s="1846">
        <v>1</v>
      </c>
      <c r="K364" s="1847">
        <v>45548</v>
      </c>
      <c r="L364" s="1847">
        <v>45716</v>
      </c>
      <c r="M364" s="1848">
        <f t="shared" si="12"/>
        <v>24</v>
      </c>
      <c r="N364" s="1849">
        <v>0.8</v>
      </c>
      <c r="O364" s="1845" t="s">
        <v>3270</v>
      </c>
      <c r="P364" s="1849">
        <f t="shared" si="11"/>
        <v>0.8</v>
      </c>
      <c r="Q364" s="1850" t="str" cm="1">
        <f t="array" aca="1" ref="Q364" ca="1">IF(ISNUMBER(P364),IF(P364=100%,"CUMPLIDA",IF(AND(ISNUMBER(L364),ISNUMBER(INDIRECT("FECHA_"&amp;$B364,1))), IF(L364&lt;=INDIRECT("FECHA_"&amp;$B364,1),"INCUMPLIDA","PROCESO"), "VERIFICAR FECHA")),"SIN VALOR AVANCE")</f>
        <v>INCUMPLIDA</v>
      </c>
      <c r="R364" s="1239"/>
    </row>
    <row r="365" spans="1:18" ht="210" x14ac:dyDescent="0.2">
      <c r="A365" s="1097" t="s">
        <v>18</v>
      </c>
      <c r="B365" s="1091" t="s">
        <v>14</v>
      </c>
      <c r="C365" s="1841"/>
      <c r="D365" s="1841"/>
      <c r="E365" s="1842"/>
      <c r="F365" s="1842"/>
      <c r="G365" s="1842"/>
      <c r="H365" s="1844" t="s">
        <v>3271</v>
      </c>
      <c r="I365" s="1845" t="s">
        <v>3272</v>
      </c>
      <c r="J365" s="1846">
        <v>1</v>
      </c>
      <c r="K365" s="1847">
        <v>45597</v>
      </c>
      <c r="L365" s="1851">
        <v>45924</v>
      </c>
      <c r="M365" s="1848">
        <f t="shared" si="12"/>
        <v>46.714285714285715</v>
      </c>
      <c r="N365" s="1849">
        <v>0.8</v>
      </c>
      <c r="O365" s="1845" t="s">
        <v>3273</v>
      </c>
      <c r="P365" s="1849">
        <f t="shared" si="11"/>
        <v>0.8</v>
      </c>
      <c r="Q365" s="1850" t="str" cm="1">
        <f t="array" aca="1" ref="Q365" ca="1">IF(ISNUMBER(P365),IF(P365=100%,"CUMPLIDA",IF(AND(ISNUMBER(L365),ISNUMBER(INDIRECT("FECHA_"&amp;$B365,1))), IF(L365&lt;=INDIRECT("FECHA_"&amp;$B365,1),"INCUMPLIDA","PROCESO"), "VERIFICAR FECHA")),"SIN VALOR AVANCE")</f>
        <v>PROCESO</v>
      </c>
      <c r="R365" s="1239"/>
    </row>
    <row r="366" spans="1:18" ht="75.75" x14ac:dyDescent="0.2">
      <c r="A366" s="1097" t="s">
        <v>18</v>
      </c>
      <c r="B366" s="1091" t="s">
        <v>14</v>
      </c>
      <c r="C366" s="1841"/>
      <c r="D366" s="1841"/>
      <c r="E366" s="1842"/>
      <c r="F366" s="1842"/>
      <c r="G366" s="1842"/>
      <c r="H366" s="1844" t="s">
        <v>3274</v>
      </c>
      <c r="I366" s="1845" t="s">
        <v>3275</v>
      </c>
      <c r="J366" s="1846">
        <v>1</v>
      </c>
      <c r="K366" s="1847">
        <v>45566</v>
      </c>
      <c r="L366" s="1851">
        <v>45925</v>
      </c>
      <c r="M366" s="1848">
        <f t="shared" si="12"/>
        <v>51.285714285714285</v>
      </c>
      <c r="N366" s="1849">
        <v>0.8</v>
      </c>
      <c r="O366" s="1845" t="s">
        <v>3276</v>
      </c>
      <c r="P366" s="1849">
        <f t="shared" si="11"/>
        <v>0.8</v>
      </c>
      <c r="Q366" s="1850" t="str" cm="1">
        <f t="array" aca="1" ref="Q366" ca="1">IF(ISNUMBER(P366),IF(P366=100%,"CUMPLIDA",IF(AND(ISNUMBER(L366),ISNUMBER(INDIRECT("FECHA_"&amp;$B366,1))), IF(L366&lt;=INDIRECT("FECHA_"&amp;$B366,1),"INCUMPLIDA","PROCESO"), "VERIFICAR FECHA")),"SIN VALOR AVANCE")</f>
        <v>PROCESO</v>
      </c>
      <c r="R366" s="1239"/>
    </row>
    <row r="367" spans="1:18" ht="90.75" customHeight="1" x14ac:dyDescent="0.2">
      <c r="A367" s="1097" t="s">
        <v>18</v>
      </c>
      <c r="B367" s="1091" t="s">
        <v>14</v>
      </c>
      <c r="C367" s="1841"/>
      <c r="D367" s="1841"/>
      <c r="E367" s="1842"/>
      <c r="F367" s="1842"/>
      <c r="G367" s="1842" t="s">
        <v>3284</v>
      </c>
      <c r="H367" s="1844" t="s">
        <v>3285</v>
      </c>
      <c r="I367" s="1852" t="s">
        <v>3286</v>
      </c>
      <c r="J367" s="1846">
        <v>1</v>
      </c>
      <c r="K367" s="1847">
        <v>45748</v>
      </c>
      <c r="L367" s="1847">
        <v>45838</v>
      </c>
      <c r="M367" s="1848">
        <f t="shared" si="12"/>
        <v>12.857142857142858</v>
      </c>
      <c r="N367" s="1849">
        <v>0</v>
      </c>
      <c r="O367" s="1845" t="s">
        <v>3303</v>
      </c>
      <c r="P367" s="1849">
        <f t="shared" si="11"/>
        <v>0</v>
      </c>
      <c r="Q367" s="1850" t="str" cm="1">
        <f t="array" aca="1" ref="Q367" ca="1">IF(ISNUMBER(P367),IF(P367=100%,"CUMPLIDA",IF(AND(ISNUMBER(L367),ISNUMBER(INDIRECT("FECHA_"&amp;$B367,1))), IF(L367&lt;=INDIRECT("FECHA_"&amp;$B367,1),"INCUMPLIDA","PROCESO"), "VERIFICAR FECHA")),"SIN VALOR AVANCE")</f>
        <v>PROCESO</v>
      </c>
      <c r="R367" s="1239"/>
    </row>
    <row r="368" spans="1:18" ht="135.75" x14ac:dyDescent="0.2">
      <c r="A368" s="1097" t="s">
        <v>18</v>
      </c>
      <c r="B368" s="1091" t="s">
        <v>14</v>
      </c>
      <c r="C368" s="1841"/>
      <c r="D368" s="1841"/>
      <c r="E368" s="1842"/>
      <c r="F368" s="1842"/>
      <c r="G368" s="1842"/>
      <c r="H368" s="1844" t="s">
        <v>3288</v>
      </c>
      <c r="I368" s="1845" t="s">
        <v>3289</v>
      </c>
      <c r="J368" s="1846">
        <v>1</v>
      </c>
      <c r="K368" s="1847">
        <v>45839</v>
      </c>
      <c r="L368" s="1847">
        <v>45869</v>
      </c>
      <c r="M368" s="1848">
        <f t="shared" si="12"/>
        <v>4.2857142857142856</v>
      </c>
      <c r="N368" s="1849">
        <v>0</v>
      </c>
      <c r="O368" s="1845" t="s">
        <v>3280</v>
      </c>
      <c r="P368" s="1849">
        <f t="shared" si="11"/>
        <v>0</v>
      </c>
      <c r="Q368" s="1850" t="str" cm="1">
        <f t="array" aca="1" ref="Q368" ca="1">IF(ISNUMBER(P368),IF(P368=100%,"CUMPLIDA",IF(AND(ISNUMBER(L368),ISNUMBER(INDIRECT("FECHA_"&amp;$B368,1))), IF(L368&lt;=INDIRECT("FECHA_"&amp;$B368,1),"INCUMPLIDA","PROCESO"), "VERIFICAR FECHA")),"SIN VALOR AVANCE")</f>
        <v>PROCESO</v>
      </c>
      <c r="R368" s="1239"/>
    </row>
    <row r="369" spans="1:18" ht="165" x14ac:dyDescent="0.2">
      <c r="A369" s="1097" t="s">
        <v>18</v>
      </c>
      <c r="B369" s="1091" t="s">
        <v>14</v>
      </c>
      <c r="C369" s="1841"/>
      <c r="D369" s="1841"/>
      <c r="E369" s="1842"/>
      <c r="F369" s="1842"/>
      <c r="G369" s="1842"/>
      <c r="H369" s="1844" t="s">
        <v>3290</v>
      </c>
      <c r="I369" s="1845" t="s">
        <v>3291</v>
      </c>
      <c r="J369" s="1846">
        <v>1</v>
      </c>
      <c r="K369" s="1847">
        <v>45870</v>
      </c>
      <c r="L369" s="1847">
        <v>46022</v>
      </c>
      <c r="M369" s="1848">
        <f t="shared" si="12"/>
        <v>21.714285714285715</v>
      </c>
      <c r="N369" s="1849">
        <v>0</v>
      </c>
      <c r="O369" s="1845" t="s">
        <v>3283</v>
      </c>
      <c r="P369" s="1849">
        <f t="shared" si="11"/>
        <v>0</v>
      </c>
      <c r="Q369" s="1850" t="str" cm="1">
        <f t="array" aca="1" ref="Q369" ca="1">IF(ISNUMBER(P369),IF(P369=100%,"CUMPLIDA",IF(AND(ISNUMBER(L369),ISNUMBER(INDIRECT("FECHA_"&amp;$B369,1))), IF(L369&lt;=INDIRECT("FECHA_"&amp;$B369,1),"INCUMPLIDA","PROCESO"), "VERIFICAR FECHA")),"SIN VALOR AVANCE")</f>
        <v>PROCESO</v>
      </c>
      <c r="R369" s="1239"/>
    </row>
    <row r="370" spans="1:18" ht="135.75" x14ac:dyDescent="0.2">
      <c r="A370" s="1097" t="s">
        <v>18</v>
      </c>
      <c r="B370" s="1091" t="s">
        <v>14</v>
      </c>
      <c r="C370" s="1841"/>
      <c r="D370" s="1841"/>
      <c r="E370" s="1842"/>
      <c r="F370" s="1842"/>
      <c r="G370" s="1842" t="s">
        <v>3293</v>
      </c>
      <c r="H370" s="1844" t="s">
        <v>3294</v>
      </c>
      <c r="I370" s="1853" t="s">
        <v>3295</v>
      </c>
      <c r="J370" s="1846">
        <v>1</v>
      </c>
      <c r="K370" s="1847">
        <v>45536</v>
      </c>
      <c r="L370" s="1847">
        <v>45580</v>
      </c>
      <c r="M370" s="1848">
        <f t="shared" si="12"/>
        <v>6.2857142857142856</v>
      </c>
      <c r="N370" s="1849">
        <v>1</v>
      </c>
      <c r="O370" s="1845" t="s">
        <v>3270</v>
      </c>
      <c r="P370" s="1849">
        <f t="shared" si="11"/>
        <v>1</v>
      </c>
      <c r="Q370" s="1850" t="str" cm="1">
        <f t="array" aca="1" ref="Q370" ca="1">IF(ISNUMBER(P370),IF(P370=100%,"CUMPLIDA",IF(AND(ISNUMBER(L370),ISNUMBER(INDIRECT("FECHA_"&amp;$B370,1))), IF(L370&lt;=INDIRECT("FECHA_"&amp;$B370,1),"INCUMPLIDA","PROCESO"), "VERIFICAR FECHA")),"SIN VALOR AVANCE")</f>
        <v>CUMPLIDA</v>
      </c>
      <c r="R370" s="1239"/>
    </row>
    <row r="371" spans="1:18" ht="135.75" x14ac:dyDescent="0.2">
      <c r="A371" s="1097" t="s">
        <v>18</v>
      </c>
      <c r="B371" s="1091" t="s">
        <v>14</v>
      </c>
      <c r="C371" s="1841"/>
      <c r="D371" s="1841"/>
      <c r="E371" s="1842"/>
      <c r="F371" s="1842"/>
      <c r="G371" s="1842"/>
      <c r="H371" s="1844" t="s">
        <v>3296</v>
      </c>
      <c r="I371" s="1853"/>
      <c r="J371" s="1846">
        <v>1</v>
      </c>
      <c r="K371" s="1847">
        <v>45643</v>
      </c>
      <c r="L371" s="1847">
        <v>45657</v>
      </c>
      <c r="M371" s="1848">
        <f t="shared" si="12"/>
        <v>2</v>
      </c>
      <c r="N371" s="1849">
        <v>1</v>
      </c>
      <c r="O371" s="1845" t="s">
        <v>3270</v>
      </c>
      <c r="P371" s="1849">
        <f t="shared" si="11"/>
        <v>1</v>
      </c>
      <c r="Q371" s="1850" t="str" cm="1">
        <f t="array" aca="1" ref="Q371" ca="1">IF(ISNUMBER(P371),IF(P371=100%,"CUMPLIDA",IF(AND(ISNUMBER(L371),ISNUMBER(INDIRECT("FECHA_"&amp;$B371,1))), IF(L371&lt;=INDIRECT("FECHA_"&amp;$B371,1),"INCUMPLIDA","PROCESO"), "VERIFICAR FECHA")),"SIN VALOR AVANCE")</f>
        <v>CUMPLIDA</v>
      </c>
      <c r="R371" s="1239"/>
    </row>
    <row r="372" spans="1:18" ht="135.75" x14ac:dyDescent="0.2">
      <c r="A372" s="1097" t="s">
        <v>18</v>
      </c>
      <c r="B372" s="1091" t="s">
        <v>14</v>
      </c>
      <c r="C372" s="1841"/>
      <c r="D372" s="1841"/>
      <c r="E372" s="1842"/>
      <c r="F372" s="1842"/>
      <c r="G372" s="1842"/>
      <c r="H372" s="1844" t="s">
        <v>3297</v>
      </c>
      <c r="I372" s="1853"/>
      <c r="J372" s="1846">
        <v>1</v>
      </c>
      <c r="K372" s="1847">
        <v>45536</v>
      </c>
      <c r="L372" s="1847">
        <v>45626</v>
      </c>
      <c r="M372" s="1848">
        <f t="shared" si="12"/>
        <v>12.857142857142858</v>
      </c>
      <c r="N372" s="1849">
        <v>1</v>
      </c>
      <c r="O372" s="1845" t="s">
        <v>3270</v>
      </c>
      <c r="P372" s="1849">
        <f t="shared" si="11"/>
        <v>1</v>
      </c>
      <c r="Q372" s="1850" t="str" cm="1">
        <f t="array" aca="1" ref="Q372" ca="1">IF(ISNUMBER(P372),IF(P372=100%,"CUMPLIDA",IF(AND(ISNUMBER(L372),ISNUMBER(INDIRECT("FECHA_"&amp;$B372,1))), IF(L372&lt;=INDIRECT("FECHA_"&amp;$B372,1),"INCUMPLIDA","PROCESO"), "VERIFICAR FECHA")),"SIN VALOR AVANCE")</f>
        <v>CUMPLIDA</v>
      </c>
      <c r="R372" s="1239"/>
    </row>
    <row r="373" spans="1:18" ht="135" x14ac:dyDescent="0.2">
      <c r="A373" s="1097" t="s">
        <v>18</v>
      </c>
      <c r="B373" s="1091" t="s">
        <v>14</v>
      </c>
      <c r="C373" s="1841"/>
      <c r="D373" s="1841"/>
      <c r="E373" s="1842"/>
      <c r="F373" s="1842"/>
      <c r="G373" s="1842"/>
      <c r="H373" s="1844" t="s">
        <v>3298</v>
      </c>
      <c r="I373" s="1845" t="s">
        <v>3299</v>
      </c>
      <c r="J373" s="1846">
        <v>1</v>
      </c>
      <c r="K373" s="1847">
        <v>45643</v>
      </c>
      <c r="L373" s="1847">
        <v>45716</v>
      </c>
      <c r="M373" s="1848">
        <f t="shared" si="12"/>
        <v>10.428571428571429</v>
      </c>
      <c r="N373" s="1849">
        <v>1</v>
      </c>
      <c r="O373" s="1845" t="s">
        <v>3300</v>
      </c>
      <c r="P373" s="1849">
        <f t="shared" si="11"/>
        <v>1</v>
      </c>
      <c r="Q373" s="1850" t="str" cm="1">
        <f t="array" aca="1" ref="Q373" ca="1">IF(ISNUMBER(P373),IF(P373=100%,"CUMPLIDA",IF(AND(ISNUMBER(L373),ISNUMBER(INDIRECT("FECHA_"&amp;$B373,1))), IF(L373&lt;=INDIRECT("FECHA_"&amp;$B373,1),"INCUMPLIDA","PROCESO"), "VERIFICAR FECHA")),"SIN VALOR AVANCE")</f>
        <v>CUMPLIDA</v>
      </c>
      <c r="R373" s="1239">
        <v>100</v>
      </c>
    </row>
    <row r="374" spans="1:18" ht="255" x14ac:dyDescent="0.2">
      <c r="A374" s="1097" t="s">
        <v>18</v>
      </c>
      <c r="B374" s="1091" t="s">
        <v>14</v>
      </c>
      <c r="C374" s="1841"/>
      <c r="D374" s="1841"/>
      <c r="E374" s="1842"/>
      <c r="F374" s="1842"/>
      <c r="G374" s="1842"/>
      <c r="H374" s="1844" t="s">
        <v>3301</v>
      </c>
      <c r="I374" s="1845" t="s">
        <v>3302</v>
      </c>
      <c r="J374" s="1846">
        <v>1</v>
      </c>
      <c r="K374" s="1847">
        <v>45717</v>
      </c>
      <c r="L374" s="1847">
        <v>45734</v>
      </c>
      <c r="M374" s="1848">
        <f t="shared" si="12"/>
        <v>2.4285714285714284</v>
      </c>
      <c r="N374" s="1849">
        <v>1</v>
      </c>
      <c r="O374" s="1845" t="s">
        <v>3276</v>
      </c>
      <c r="P374" s="1849">
        <f t="shared" si="11"/>
        <v>1</v>
      </c>
      <c r="Q374" s="1850" t="str" cm="1">
        <f t="array" aca="1" ref="Q374" ca="1">IF(ISNUMBER(P374),IF(P374=100%,"CUMPLIDA",IF(AND(ISNUMBER(L374),ISNUMBER(INDIRECT("FECHA_"&amp;$B374,1))), IF(L374&lt;=INDIRECT("FECHA_"&amp;$B374,1),"INCUMPLIDA","PROCESO"), "VERIFICAR FECHA")),"SIN VALOR AVANCE")</f>
        <v>CUMPLIDA</v>
      </c>
      <c r="R374" s="1239">
        <v>100</v>
      </c>
    </row>
    <row r="375" spans="1:18" ht="135.75" x14ac:dyDescent="0.2">
      <c r="A375" s="1097" t="s">
        <v>18</v>
      </c>
      <c r="B375" s="1091" t="s">
        <v>14</v>
      </c>
      <c r="C375" s="1841"/>
      <c r="D375" s="1841"/>
      <c r="E375" s="1842"/>
      <c r="F375" s="1842"/>
      <c r="G375" s="1842" t="s">
        <v>3267</v>
      </c>
      <c r="H375" s="1844" t="s">
        <v>3268</v>
      </c>
      <c r="I375" s="1845" t="s">
        <v>3269</v>
      </c>
      <c r="J375" s="1846">
        <v>1</v>
      </c>
      <c r="K375" s="1847">
        <v>45548</v>
      </c>
      <c r="L375" s="1847">
        <v>45716</v>
      </c>
      <c r="M375" s="1848">
        <f t="shared" si="12"/>
        <v>24</v>
      </c>
      <c r="N375" s="1849">
        <v>0</v>
      </c>
      <c r="O375" s="1845" t="s">
        <v>3270</v>
      </c>
      <c r="P375" s="1849">
        <f t="shared" si="11"/>
        <v>0</v>
      </c>
      <c r="Q375" s="1850" t="str" cm="1">
        <f t="array" aca="1" ref="Q375" ca="1">IF(ISNUMBER(P375),IF(P375=100%,"CUMPLIDA",IF(AND(ISNUMBER(L375),ISNUMBER(INDIRECT("FECHA_"&amp;$B375,1))), IF(L375&lt;=INDIRECT("FECHA_"&amp;$B375,1),"INCUMPLIDA","PROCESO"), "VERIFICAR FECHA")),"SIN VALOR AVANCE")</f>
        <v>INCUMPLIDA</v>
      </c>
      <c r="R375" s="1239"/>
    </row>
    <row r="376" spans="1:18" ht="210" x14ac:dyDescent="0.2">
      <c r="A376" s="1097" t="s">
        <v>18</v>
      </c>
      <c r="B376" s="1091" t="s">
        <v>14</v>
      </c>
      <c r="C376" s="1841"/>
      <c r="D376" s="1841"/>
      <c r="E376" s="1842"/>
      <c r="F376" s="1842"/>
      <c r="G376" s="1842"/>
      <c r="H376" s="1844" t="s">
        <v>3271</v>
      </c>
      <c r="I376" s="1845" t="s">
        <v>3272</v>
      </c>
      <c r="J376" s="1846">
        <v>1</v>
      </c>
      <c r="K376" s="1847">
        <v>45597</v>
      </c>
      <c r="L376" s="1851">
        <v>45924</v>
      </c>
      <c r="M376" s="1848">
        <f t="shared" si="12"/>
        <v>46.714285714285715</v>
      </c>
      <c r="N376" s="1849">
        <v>0</v>
      </c>
      <c r="O376" s="1845" t="s">
        <v>3273</v>
      </c>
      <c r="P376" s="1849">
        <f t="shared" si="11"/>
        <v>0</v>
      </c>
      <c r="Q376" s="1850" t="str" cm="1">
        <f t="array" aca="1" ref="Q376" ca="1">IF(ISNUMBER(P376),IF(P376=100%,"CUMPLIDA",IF(AND(ISNUMBER(L376),ISNUMBER(INDIRECT("FECHA_"&amp;$B376,1))), IF(L376&lt;=INDIRECT("FECHA_"&amp;$B376,1),"INCUMPLIDA","PROCESO"), "VERIFICAR FECHA")),"SIN VALOR AVANCE")</f>
        <v>PROCESO</v>
      </c>
      <c r="R376" s="1239"/>
    </row>
    <row r="377" spans="1:18" ht="75.75" x14ac:dyDescent="0.2">
      <c r="A377" s="1097" t="s">
        <v>18</v>
      </c>
      <c r="B377" s="1091" t="s">
        <v>14</v>
      </c>
      <c r="C377" s="1841"/>
      <c r="D377" s="1841"/>
      <c r="E377" s="1842"/>
      <c r="F377" s="1842"/>
      <c r="G377" s="1842"/>
      <c r="H377" s="1844" t="s">
        <v>3274</v>
      </c>
      <c r="I377" s="1845" t="s">
        <v>3275</v>
      </c>
      <c r="J377" s="1846">
        <v>1</v>
      </c>
      <c r="K377" s="1847">
        <v>45566</v>
      </c>
      <c r="L377" s="1851">
        <v>45925</v>
      </c>
      <c r="M377" s="1848">
        <f t="shared" si="12"/>
        <v>51.285714285714285</v>
      </c>
      <c r="N377" s="1849">
        <v>0</v>
      </c>
      <c r="O377" s="1845" t="s">
        <v>3276</v>
      </c>
      <c r="P377" s="1849">
        <f t="shared" si="11"/>
        <v>0</v>
      </c>
      <c r="Q377" s="1850" t="str" cm="1">
        <f t="array" aca="1" ref="Q377" ca="1">IF(ISNUMBER(P377),IF(P377=100%,"CUMPLIDA",IF(AND(ISNUMBER(L377),ISNUMBER(INDIRECT("FECHA_"&amp;$B377,1))), IF(L377&lt;=INDIRECT("FECHA_"&amp;$B377,1),"INCUMPLIDA","PROCESO"), "VERIFICAR FECHA")),"SIN VALOR AVANCE")</f>
        <v>PROCESO</v>
      </c>
      <c r="R377" s="1239"/>
    </row>
    <row r="378" spans="1:18" ht="135.75" x14ac:dyDescent="0.2">
      <c r="A378" s="1097" t="s">
        <v>18</v>
      </c>
      <c r="B378" s="1091" t="s">
        <v>14</v>
      </c>
      <c r="C378" s="1841"/>
      <c r="D378" s="1841"/>
      <c r="E378" s="1842"/>
      <c r="F378" s="1842"/>
      <c r="G378" s="1842" t="s">
        <v>3277</v>
      </c>
      <c r="H378" s="1844" t="s">
        <v>3278</v>
      </c>
      <c r="I378" s="1845" t="s">
        <v>3279</v>
      </c>
      <c r="J378" s="1846">
        <v>1</v>
      </c>
      <c r="K378" s="1847">
        <v>45658</v>
      </c>
      <c r="L378" s="1847">
        <v>45716</v>
      </c>
      <c r="M378" s="1848">
        <f t="shared" si="12"/>
        <v>8.2857142857142865</v>
      </c>
      <c r="N378" s="1849">
        <v>0.5</v>
      </c>
      <c r="O378" s="1845" t="s">
        <v>3280</v>
      </c>
      <c r="P378" s="1849">
        <f t="shared" si="11"/>
        <v>0.5</v>
      </c>
      <c r="Q378" s="1850" t="str" cm="1">
        <f t="array" aca="1" ref="Q378" ca="1">IF(ISNUMBER(P378),IF(P378=100%,"CUMPLIDA",IF(AND(ISNUMBER(L378),ISNUMBER(INDIRECT("FECHA_"&amp;$B378,1))), IF(L378&lt;=INDIRECT("FECHA_"&amp;$B378,1),"INCUMPLIDA","PROCESO"), "VERIFICAR FECHA")),"SIN VALOR AVANCE")</f>
        <v>INCUMPLIDA</v>
      </c>
      <c r="R378" s="1239"/>
    </row>
    <row r="379" spans="1:18" ht="60.75" x14ac:dyDescent="0.2">
      <c r="A379" s="1097" t="s">
        <v>18</v>
      </c>
      <c r="B379" s="1091" t="s">
        <v>14</v>
      </c>
      <c r="C379" s="1841"/>
      <c r="D379" s="1841"/>
      <c r="E379" s="1842"/>
      <c r="F379" s="1842"/>
      <c r="G379" s="1842"/>
      <c r="H379" s="1844" t="s">
        <v>3281</v>
      </c>
      <c r="I379" s="1845" t="s">
        <v>3282</v>
      </c>
      <c r="J379" s="1846">
        <v>1</v>
      </c>
      <c r="K379" s="1847">
        <v>45717</v>
      </c>
      <c r="L379" s="1847">
        <v>45992</v>
      </c>
      <c r="M379" s="1848">
        <f t="shared" si="12"/>
        <v>39.285714285714285</v>
      </c>
      <c r="N379" s="1849">
        <v>0.5</v>
      </c>
      <c r="O379" s="1845" t="s">
        <v>3283</v>
      </c>
      <c r="P379" s="1849">
        <f t="shared" si="11"/>
        <v>0.5</v>
      </c>
      <c r="Q379" s="1850" t="str" cm="1">
        <f t="array" aca="1" ref="Q379" ca="1">IF(ISNUMBER(P379),IF(P379=100%,"CUMPLIDA",IF(AND(ISNUMBER(L379),ISNUMBER(INDIRECT("FECHA_"&amp;$B379,1))), IF(L379&lt;=INDIRECT("FECHA_"&amp;$B379,1),"INCUMPLIDA","PROCESO"), "VERIFICAR FECHA")),"SIN VALOR AVANCE")</f>
        <v>PROCESO</v>
      </c>
      <c r="R379" s="1239"/>
    </row>
    <row r="380" spans="1:18" ht="90.75" customHeight="1" x14ac:dyDescent="0.2">
      <c r="A380" s="1097" t="s">
        <v>18</v>
      </c>
      <c r="B380" s="1091" t="s">
        <v>14</v>
      </c>
      <c r="C380" s="1841"/>
      <c r="D380" s="1841"/>
      <c r="E380" s="1842"/>
      <c r="F380" s="1842"/>
      <c r="G380" s="1842" t="s">
        <v>3284</v>
      </c>
      <c r="H380" s="1844" t="s">
        <v>3285</v>
      </c>
      <c r="I380" s="1852" t="s">
        <v>3286</v>
      </c>
      <c r="J380" s="1846">
        <v>1</v>
      </c>
      <c r="K380" s="1847">
        <v>45748</v>
      </c>
      <c r="L380" s="1847">
        <v>45838</v>
      </c>
      <c r="M380" s="1848">
        <f t="shared" si="12"/>
        <v>12.857142857142858</v>
      </c>
      <c r="N380" s="1849">
        <v>0</v>
      </c>
      <c r="O380" s="1845" t="s">
        <v>3303</v>
      </c>
      <c r="P380" s="1849">
        <f t="shared" si="11"/>
        <v>0</v>
      </c>
      <c r="Q380" s="1850" t="str" cm="1">
        <f t="array" aca="1" ref="Q380" ca="1">IF(ISNUMBER(P380),IF(P380=100%,"CUMPLIDA",IF(AND(ISNUMBER(L380),ISNUMBER(INDIRECT("FECHA_"&amp;$B380,1))), IF(L380&lt;=INDIRECT("FECHA_"&amp;$B380,1),"INCUMPLIDA","PROCESO"), "VERIFICAR FECHA")),"SIN VALOR AVANCE")</f>
        <v>PROCESO</v>
      </c>
      <c r="R380" s="1239"/>
    </row>
    <row r="381" spans="1:18" ht="135.75" x14ac:dyDescent="0.2">
      <c r="A381" s="1097" t="s">
        <v>18</v>
      </c>
      <c r="B381" s="1091" t="s">
        <v>14</v>
      </c>
      <c r="C381" s="1841"/>
      <c r="D381" s="1841"/>
      <c r="E381" s="1842"/>
      <c r="F381" s="1842"/>
      <c r="G381" s="1842"/>
      <c r="H381" s="1844" t="s">
        <v>3288</v>
      </c>
      <c r="I381" s="1845" t="s">
        <v>3289</v>
      </c>
      <c r="J381" s="1846">
        <v>1</v>
      </c>
      <c r="K381" s="1847">
        <v>45839</v>
      </c>
      <c r="L381" s="1847">
        <v>45869</v>
      </c>
      <c r="M381" s="1848">
        <f t="shared" si="12"/>
        <v>4.2857142857142856</v>
      </c>
      <c r="N381" s="1849">
        <v>0</v>
      </c>
      <c r="O381" s="1845" t="s">
        <v>3280</v>
      </c>
      <c r="P381" s="1849">
        <f t="shared" si="11"/>
        <v>0</v>
      </c>
      <c r="Q381" s="1850" t="str" cm="1">
        <f t="array" aca="1" ref="Q381" ca="1">IF(ISNUMBER(P381),IF(P381=100%,"CUMPLIDA",IF(AND(ISNUMBER(L381),ISNUMBER(INDIRECT("FECHA_"&amp;$B381,1))), IF(L381&lt;=INDIRECT("FECHA_"&amp;$B381,1),"INCUMPLIDA","PROCESO"), "VERIFICAR FECHA")),"SIN VALOR AVANCE")</f>
        <v>PROCESO</v>
      </c>
      <c r="R381" s="1239"/>
    </row>
    <row r="382" spans="1:18" ht="165" x14ac:dyDescent="0.2">
      <c r="A382" s="1097" t="s">
        <v>18</v>
      </c>
      <c r="B382" s="1091" t="s">
        <v>14</v>
      </c>
      <c r="C382" s="1841"/>
      <c r="D382" s="1841"/>
      <c r="E382" s="1842"/>
      <c r="F382" s="1842"/>
      <c r="G382" s="1842"/>
      <c r="H382" s="1844" t="s">
        <v>3290</v>
      </c>
      <c r="I382" s="1845" t="s">
        <v>3291</v>
      </c>
      <c r="J382" s="1846">
        <v>1</v>
      </c>
      <c r="K382" s="1847">
        <v>45870</v>
      </c>
      <c r="L382" s="1847">
        <v>46022</v>
      </c>
      <c r="M382" s="1848">
        <f t="shared" si="12"/>
        <v>21.714285714285715</v>
      </c>
      <c r="N382" s="1849">
        <v>0</v>
      </c>
      <c r="O382" s="1845" t="s">
        <v>3283</v>
      </c>
      <c r="P382" s="1849">
        <f t="shared" si="11"/>
        <v>0</v>
      </c>
      <c r="Q382" s="1850" t="str" cm="1">
        <f t="array" aca="1" ref="Q382" ca="1">IF(ISNUMBER(P382),IF(P382=100%,"CUMPLIDA",IF(AND(ISNUMBER(L382),ISNUMBER(INDIRECT("FECHA_"&amp;$B382,1))), IF(L382&lt;=INDIRECT("FECHA_"&amp;$B382,1),"INCUMPLIDA","PROCESO"), "VERIFICAR FECHA")),"SIN VALOR AVANCE")</f>
        <v>PROCESO</v>
      </c>
      <c r="R382" s="1239"/>
    </row>
    <row r="383" spans="1:18" ht="90.75" customHeight="1" x14ac:dyDescent="0.2">
      <c r="A383" s="1097" t="s">
        <v>18</v>
      </c>
      <c r="B383" s="1091" t="s">
        <v>14</v>
      </c>
      <c r="C383" s="1841"/>
      <c r="D383" s="1841"/>
      <c r="E383" s="1842" t="s">
        <v>3308</v>
      </c>
      <c r="F383" s="1842"/>
      <c r="G383" s="1842" t="s">
        <v>3267</v>
      </c>
      <c r="H383" s="1844" t="s">
        <v>3268</v>
      </c>
      <c r="I383" s="1845" t="s">
        <v>3269</v>
      </c>
      <c r="J383" s="1846">
        <v>1</v>
      </c>
      <c r="K383" s="1847">
        <v>45548</v>
      </c>
      <c r="L383" s="1847">
        <v>45716</v>
      </c>
      <c r="M383" s="1848">
        <f t="shared" si="12"/>
        <v>24</v>
      </c>
      <c r="N383" s="1849">
        <v>0.8</v>
      </c>
      <c r="O383" s="1845" t="s">
        <v>3309</v>
      </c>
      <c r="P383" s="1849">
        <f t="shared" si="11"/>
        <v>0.8</v>
      </c>
      <c r="Q383" s="1850" t="str" cm="1">
        <f t="array" aca="1" ref="Q383" ca="1">IF(ISNUMBER(P383),IF(P383=100%,"CUMPLIDA",IF(AND(ISNUMBER(L383),ISNUMBER(INDIRECT("FECHA_"&amp;$B383,1))), IF(L383&lt;=INDIRECT("FECHA_"&amp;$B383,1),"INCUMPLIDA","PROCESO"), "VERIFICAR FECHA")),"SIN VALOR AVANCE")</f>
        <v>INCUMPLIDA</v>
      </c>
      <c r="R383" s="1239"/>
    </row>
    <row r="384" spans="1:18" ht="210" x14ac:dyDescent="0.2">
      <c r="A384" s="1097" t="s">
        <v>18</v>
      </c>
      <c r="B384" s="1091" t="s">
        <v>14</v>
      </c>
      <c r="C384" s="1841"/>
      <c r="D384" s="1841"/>
      <c r="E384" s="1842"/>
      <c r="F384" s="1842"/>
      <c r="G384" s="1842"/>
      <c r="H384" s="1844" t="s">
        <v>3271</v>
      </c>
      <c r="I384" s="1845" t="s">
        <v>3272</v>
      </c>
      <c r="J384" s="1846">
        <v>1</v>
      </c>
      <c r="K384" s="1847">
        <v>45597</v>
      </c>
      <c r="L384" s="1851">
        <v>45924</v>
      </c>
      <c r="M384" s="1848">
        <f t="shared" si="12"/>
        <v>46.714285714285715</v>
      </c>
      <c r="N384" s="1849">
        <v>0.8</v>
      </c>
      <c r="O384" s="1845" t="s">
        <v>3310</v>
      </c>
      <c r="P384" s="1849">
        <f t="shared" si="11"/>
        <v>0.8</v>
      </c>
      <c r="Q384" s="1850" t="str" cm="1">
        <f t="array" aca="1" ref="Q384" ca="1">IF(ISNUMBER(P384),IF(P384=100%,"CUMPLIDA",IF(AND(ISNUMBER(L384),ISNUMBER(INDIRECT("FECHA_"&amp;$B384,1))), IF(L384&lt;=INDIRECT("FECHA_"&amp;$B384,1),"INCUMPLIDA","PROCESO"), "VERIFICAR FECHA")),"SIN VALOR AVANCE")</f>
        <v>PROCESO</v>
      </c>
      <c r="R384" s="1239"/>
    </row>
    <row r="385" spans="1:18" ht="75.75" x14ac:dyDescent="0.2">
      <c r="A385" s="1097" t="s">
        <v>18</v>
      </c>
      <c r="B385" s="1091" t="s">
        <v>14</v>
      </c>
      <c r="C385" s="1841"/>
      <c r="D385" s="1841"/>
      <c r="E385" s="1842"/>
      <c r="F385" s="1842"/>
      <c r="G385" s="1842"/>
      <c r="H385" s="1844" t="s">
        <v>3274</v>
      </c>
      <c r="I385" s="1845" t="s">
        <v>3275</v>
      </c>
      <c r="J385" s="1846">
        <v>1</v>
      </c>
      <c r="K385" s="1847">
        <v>45566</v>
      </c>
      <c r="L385" s="1851">
        <v>45925</v>
      </c>
      <c r="M385" s="1848">
        <f t="shared" si="12"/>
        <v>51.285714285714285</v>
      </c>
      <c r="N385" s="1849">
        <v>0.8</v>
      </c>
      <c r="O385" s="1845" t="s">
        <v>3276</v>
      </c>
      <c r="P385" s="1849">
        <f t="shared" si="11"/>
        <v>0.8</v>
      </c>
      <c r="Q385" s="1850" t="str" cm="1">
        <f t="array" aca="1" ref="Q385" ca="1">IF(ISNUMBER(P385),IF(P385=100%,"CUMPLIDA",IF(AND(ISNUMBER(L385),ISNUMBER(INDIRECT("FECHA_"&amp;$B385,1))), IF(L385&lt;=INDIRECT("FECHA_"&amp;$B385,1),"INCUMPLIDA","PROCESO"), "VERIFICAR FECHA")),"SIN VALOR AVANCE")</f>
        <v>PROCESO</v>
      </c>
      <c r="R385" s="1239"/>
    </row>
    <row r="386" spans="1:18" ht="135.75" x14ac:dyDescent="0.2">
      <c r="A386" s="1097" t="s">
        <v>18</v>
      </c>
      <c r="B386" s="1091" t="s">
        <v>14</v>
      </c>
      <c r="C386" s="1841"/>
      <c r="D386" s="1841"/>
      <c r="E386" s="1842"/>
      <c r="F386" s="1842"/>
      <c r="G386" s="1842" t="s">
        <v>3277</v>
      </c>
      <c r="H386" s="1844" t="s">
        <v>3278</v>
      </c>
      <c r="I386" s="1845" t="s">
        <v>3279</v>
      </c>
      <c r="J386" s="1846">
        <v>1</v>
      </c>
      <c r="K386" s="1847">
        <v>45658</v>
      </c>
      <c r="L386" s="1847">
        <v>45716</v>
      </c>
      <c r="M386" s="1848">
        <f t="shared" si="12"/>
        <v>8.2857142857142865</v>
      </c>
      <c r="N386" s="1849">
        <v>0.5</v>
      </c>
      <c r="O386" s="1845" t="s">
        <v>3280</v>
      </c>
      <c r="P386" s="1849">
        <f t="shared" si="11"/>
        <v>0.5</v>
      </c>
      <c r="Q386" s="1850" t="str" cm="1">
        <f t="array" aca="1" ref="Q386" ca="1">IF(ISNUMBER(P386),IF(P386=100%,"CUMPLIDA",IF(AND(ISNUMBER(L386),ISNUMBER(INDIRECT("FECHA_"&amp;$B386,1))), IF(L386&lt;=INDIRECT("FECHA_"&amp;$B386,1),"INCUMPLIDA","PROCESO"), "VERIFICAR FECHA")),"SIN VALOR AVANCE")</f>
        <v>INCUMPLIDA</v>
      </c>
      <c r="R386" s="1239"/>
    </row>
    <row r="387" spans="1:18" ht="60.75" x14ac:dyDescent="0.2">
      <c r="A387" s="1097" t="s">
        <v>18</v>
      </c>
      <c r="B387" s="1091" t="s">
        <v>14</v>
      </c>
      <c r="C387" s="1841"/>
      <c r="D387" s="1841"/>
      <c r="E387" s="1842"/>
      <c r="F387" s="1842"/>
      <c r="G387" s="1842"/>
      <c r="H387" s="1844" t="s">
        <v>3281</v>
      </c>
      <c r="I387" s="1845" t="s">
        <v>3282</v>
      </c>
      <c r="J387" s="1846">
        <v>1</v>
      </c>
      <c r="K387" s="1847">
        <v>45717</v>
      </c>
      <c r="L387" s="1847">
        <v>45992</v>
      </c>
      <c r="M387" s="1848">
        <f t="shared" si="12"/>
        <v>39.285714285714285</v>
      </c>
      <c r="N387" s="1849">
        <v>0.5</v>
      </c>
      <c r="O387" s="1845" t="s">
        <v>3283</v>
      </c>
      <c r="P387" s="1849">
        <f t="shared" si="11"/>
        <v>0.5</v>
      </c>
      <c r="Q387" s="1850" t="str" cm="1">
        <f t="array" aca="1" ref="Q387" ca="1">IF(ISNUMBER(P387),IF(P387=100%,"CUMPLIDA",IF(AND(ISNUMBER(L387),ISNUMBER(INDIRECT("FECHA_"&amp;$B387,1))), IF(L387&lt;=INDIRECT("FECHA_"&amp;$B387,1),"INCUMPLIDA","PROCESO"), "VERIFICAR FECHA")),"SIN VALOR AVANCE")</f>
        <v>PROCESO</v>
      </c>
      <c r="R387" s="1239"/>
    </row>
    <row r="388" spans="1:18" ht="90.75" customHeight="1" x14ac:dyDescent="0.2">
      <c r="A388" s="1097" t="s">
        <v>18</v>
      </c>
      <c r="B388" s="1091" t="s">
        <v>14</v>
      </c>
      <c r="C388" s="1841"/>
      <c r="D388" s="1841"/>
      <c r="E388" s="1842"/>
      <c r="F388" s="1842"/>
      <c r="G388" s="1842" t="s">
        <v>3284</v>
      </c>
      <c r="H388" s="1844" t="s">
        <v>3285</v>
      </c>
      <c r="I388" s="1852" t="s">
        <v>3286</v>
      </c>
      <c r="J388" s="1846">
        <v>1</v>
      </c>
      <c r="K388" s="1847">
        <v>45748</v>
      </c>
      <c r="L388" s="1847">
        <v>45838</v>
      </c>
      <c r="M388" s="1848">
        <f t="shared" si="12"/>
        <v>12.857142857142858</v>
      </c>
      <c r="N388" s="1849">
        <v>0</v>
      </c>
      <c r="O388" s="1845" t="s">
        <v>3303</v>
      </c>
      <c r="P388" s="1849">
        <f t="shared" si="11"/>
        <v>0</v>
      </c>
      <c r="Q388" s="1850" t="str" cm="1">
        <f t="array" aca="1" ref="Q388" ca="1">IF(ISNUMBER(P388),IF(P388=100%,"CUMPLIDA",IF(AND(ISNUMBER(L388),ISNUMBER(INDIRECT("FECHA_"&amp;$B388,1))), IF(L388&lt;=INDIRECT("FECHA_"&amp;$B388,1),"INCUMPLIDA","PROCESO"), "VERIFICAR FECHA")),"SIN VALOR AVANCE")</f>
        <v>PROCESO</v>
      </c>
      <c r="R388" s="1239"/>
    </row>
    <row r="389" spans="1:18" ht="135.75" x14ac:dyDescent="0.2">
      <c r="A389" s="1097" t="s">
        <v>18</v>
      </c>
      <c r="B389" s="1091" t="s">
        <v>14</v>
      </c>
      <c r="C389" s="1841"/>
      <c r="D389" s="1841"/>
      <c r="E389" s="1842"/>
      <c r="F389" s="1842"/>
      <c r="G389" s="1842"/>
      <c r="H389" s="1844" t="s">
        <v>3288</v>
      </c>
      <c r="I389" s="1845" t="s">
        <v>3289</v>
      </c>
      <c r="J389" s="1846">
        <v>1</v>
      </c>
      <c r="K389" s="1847">
        <v>45839</v>
      </c>
      <c r="L389" s="1847">
        <v>45869</v>
      </c>
      <c r="M389" s="1848">
        <f>(L389-K389)/7</f>
        <v>4.2857142857142856</v>
      </c>
      <c r="N389" s="1849">
        <v>0</v>
      </c>
      <c r="O389" s="1845" t="s">
        <v>3280</v>
      </c>
      <c r="P389" s="1849">
        <f t="shared" si="11"/>
        <v>0</v>
      </c>
      <c r="Q389" s="1850" t="str" cm="1">
        <f t="array" aca="1" ref="Q389" ca="1">IF(ISNUMBER(P389),IF(P389=100%,"CUMPLIDA",IF(AND(ISNUMBER(L389),ISNUMBER(INDIRECT("FECHA_"&amp;$B389,1))), IF(L389&lt;=INDIRECT("FECHA_"&amp;$B389,1),"INCUMPLIDA","PROCESO"), "VERIFICAR FECHA")),"SIN VALOR AVANCE")</f>
        <v>PROCESO</v>
      </c>
      <c r="R389" s="1239"/>
    </row>
    <row r="390" spans="1:18" ht="165" x14ac:dyDescent="0.2">
      <c r="A390" s="1097" t="s">
        <v>18</v>
      </c>
      <c r="B390" s="1091" t="s">
        <v>14</v>
      </c>
      <c r="C390" s="1841"/>
      <c r="D390" s="1841"/>
      <c r="E390" s="1842"/>
      <c r="F390" s="1842"/>
      <c r="G390" s="1842"/>
      <c r="H390" s="1844" t="s">
        <v>3290</v>
      </c>
      <c r="I390" s="1845" t="s">
        <v>3291</v>
      </c>
      <c r="J390" s="1846">
        <v>1</v>
      </c>
      <c r="K390" s="1847">
        <v>45870</v>
      </c>
      <c r="L390" s="1847">
        <v>46022</v>
      </c>
      <c r="M390" s="1848">
        <f t="shared" ref="M390:M453" si="13">(L390-K390)/7</f>
        <v>21.714285714285715</v>
      </c>
      <c r="N390" s="1849">
        <v>0</v>
      </c>
      <c r="O390" s="1845" t="s">
        <v>3283</v>
      </c>
      <c r="P390" s="1849">
        <f t="shared" si="11"/>
        <v>0</v>
      </c>
      <c r="Q390" s="1850" t="str" cm="1">
        <f t="array" aca="1" ref="Q390" ca="1">IF(ISNUMBER(P390),IF(P390=100%,"CUMPLIDA",IF(AND(ISNUMBER(L390),ISNUMBER(INDIRECT("FECHA_"&amp;$B390,1))), IF(L390&lt;=INDIRECT("FECHA_"&amp;$B390,1),"INCUMPLIDA","PROCESO"), "VERIFICAR FECHA")),"SIN VALOR AVANCE")</f>
        <v>PROCESO</v>
      </c>
      <c r="R390" s="1239"/>
    </row>
    <row r="391" spans="1:18" ht="135.75" x14ac:dyDescent="0.2">
      <c r="A391" s="1097" t="s">
        <v>18</v>
      </c>
      <c r="B391" s="1091" t="s">
        <v>14</v>
      </c>
      <c r="C391" s="1841"/>
      <c r="D391" s="1841"/>
      <c r="E391" s="1842"/>
      <c r="F391" s="1842"/>
      <c r="G391" s="1842" t="s">
        <v>3267</v>
      </c>
      <c r="H391" s="1844" t="s">
        <v>3268</v>
      </c>
      <c r="I391" s="1845" t="s">
        <v>3269</v>
      </c>
      <c r="J391" s="1846">
        <v>1</v>
      </c>
      <c r="K391" s="1847">
        <v>45548</v>
      </c>
      <c r="L391" s="1847">
        <v>45716</v>
      </c>
      <c r="M391" s="1848">
        <f t="shared" si="13"/>
        <v>24</v>
      </c>
      <c r="N391" s="1849">
        <v>0</v>
      </c>
      <c r="O391" s="1845" t="s">
        <v>3309</v>
      </c>
      <c r="P391" s="1849">
        <f t="shared" si="11"/>
        <v>0</v>
      </c>
      <c r="Q391" s="1850" t="str" cm="1">
        <f t="array" aca="1" ref="Q391" ca="1">IF(ISNUMBER(P391),IF(P391=100%,"CUMPLIDA",IF(AND(ISNUMBER(L391),ISNUMBER(INDIRECT("FECHA_"&amp;$B391,1))), IF(L391&lt;=INDIRECT("FECHA_"&amp;$B391,1),"INCUMPLIDA","PROCESO"), "VERIFICAR FECHA")),"SIN VALOR AVANCE")</f>
        <v>INCUMPLIDA</v>
      </c>
      <c r="R391" s="1239"/>
    </row>
    <row r="392" spans="1:18" ht="210" x14ac:dyDescent="0.2">
      <c r="A392" s="1097" t="s">
        <v>18</v>
      </c>
      <c r="B392" s="1091" t="s">
        <v>14</v>
      </c>
      <c r="C392" s="1841"/>
      <c r="D392" s="1841"/>
      <c r="E392" s="1842"/>
      <c r="F392" s="1842"/>
      <c r="G392" s="1842"/>
      <c r="H392" s="1844" t="s">
        <v>3271</v>
      </c>
      <c r="I392" s="1845" t="s">
        <v>3272</v>
      </c>
      <c r="J392" s="1846">
        <v>1</v>
      </c>
      <c r="K392" s="1847">
        <v>45597</v>
      </c>
      <c r="L392" s="1851">
        <v>45924</v>
      </c>
      <c r="M392" s="1848">
        <f t="shared" si="13"/>
        <v>46.714285714285715</v>
      </c>
      <c r="N392" s="1849">
        <v>0</v>
      </c>
      <c r="O392" s="1845" t="s">
        <v>3310</v>
      </c>
      <c r="P392" s="1849">
        <f t="shared" si="11"/>
        <v>0</v>
      </c>
      <c r="Q392" s="1850" t="str" cm="1">
        <f t="array" aca="1" ref="Q392" ca="1">IF(ISNUMBER(P392),IF(P392=100%,"CUMPLIDA",IF(AND(ISNUMBER(L392),ISNUMBER(INDIRECT("FECHA_"&amp;$B392,1))), IF(L392&lt;=INDIRECT("FECHA_"&amp;$B392,1),"INCUMPLIDA","PROCESO"), "VERIFICAR FECHA")),"SIN VALOR AVANCE")</f>
        <v>PROCESO</v>
      </c>
      <c r="R392" s="1239"/>
    </row>
    <row r="393" spans="1:18" ht="75.75" x14ac:dyDescent="0.2">
      <c r="A393" s="1097" t="s">
        <v>18</v>
      </c>
      <c r="B393" s="1091" t="s">
        <v>14</v>
      </c>
      <c r="C393" s="1841"/>
      <c r="D393" s="1841"/>
      <c r="E393" s="1842"/>
      <c r="F393" s="1842"/>
      <c r="G393" s="1842"/>
      <c r="H393" s="1844" t="s">
        <v>3274</v>
      </c>
      <c r="I393" s="1845" t="s">
        <v>3275</v>
      </c>
      <c r="J393" s="1846">
        <v>1</v>
      </c>
      <c r="K393" s="1847">
        <v>45566</v>
      </c>
      <c r="L393" s="1851">
        <v>45925</v>
      </c>
      <c r="M393" s="1848">
        <f t="shared" si="13"/>
        <v>51.285714285714285</v>
      </c>
      <c r="N393" s="1849">
        <v>0</v>
      </c>
      <c r="O393" s="1845" t="s">
        <v>3276</v>
      </c>
      <c r="P393" s="1849">
        <f t="shared" si="11"/>
        <v>0</v>
      </c>
      <c r="Q393" s="1850" t="str" cm="1">
        <f t="array" aca="1" ref="Q393" ca="1">IF(ISNUMBER(P393),IF(P393=100%,"CUMPLIDA",IF(AND(ISNUMBER(L393),ISNUMBER(INDIRECT("FECHA_"&amp;$B393,1))), IF(L393&lt;=INDIRECT("FECHA_"&amp;$B393,1),"INCUMPLIDA","PROCESO"), "VERIFICAR FECHA")),"SIN VALOR AVANCE")</f>
        <v>PROCESO</v>
      </c>
      <c r="R393" s="1239"/>
    </row>
    <row r="394" spans="1:18" ht="135.75" x14ac:dyDescent="0.2">
      <c r="A394" s="1097" t="s">
        <v>18</v>
      </c>
      <c r="B394" s="1091" t="s">
        <v>14</v>
      </c>
      <c r="C394" s="1841"/>
      <c r="D394" s="1841"/>
      <c r="E394" s="1842"/>
      <c r="F394" s="1842"/>
      <c r="G394" s="1842" t="s">
        <v>3277</v>
      </c>
      <c r="H394" s="1844" t="s">
        <v>3278</v>
      </c>
      <c r="I394" s="1845" t="s">
        <v>3279</v>
      </c>
      <c r="J394" s="1846">
        <v>1</v>
      </c>
      <c r="K394" s="1847">
        <v>45658</v>
      </c>
      <c r="L394" s="1847">
        <v>45716</v>
      </c>
      <c r="M394" s="1848">
        <f t="shared" si="13"/>
        <v>8.2857142857142865</v>
      </c>
      <c r="N394" s="1849">
        <v>0</v>
      </c>
      <c r="O394" s="1845" t="s">
        <v>3280</v>
      </c>
      <c r="P394" s="1849">
        <f t="shared" si="11"/>
        <v>0</v>
      </c>
      <c r="Q394" s="1850" t="str" cm="1">
        <f t="array" aca="1" ref="Q394" ca="1">IF(ISNUMBER(P394),IF(P394=100%,"CUMPLIDA",IF(AND(ISNUMBER(L394),ISNUMBER(INDIRECT("FECHA_"&amp;$B394,1))), IF(L394&lt;=INDIRECT("FECHA_"&amp;$B394,1),"INCUMPLIDA","PROCESO"), "VERIFICAR FECHA")),"SIN VALOR AVANCE")</f>
        <v>INCUMPLIDA</v>
      </c>
      <c r="R394" s="1239"/>
    </row>
    <row r="395" spans="1:18" ht="60.75" x14ac:dyDescent="0.2">
      <c r="A395" s="1097" t="s">
        <v>18</v>
      </c>
      <c r="B395" s="1091" t="s">
        <v>14</v>
      </c>
      <c r="C395" s="1841"/>
      <c r="D395" s="1841"/>
      <c r="E395" s="1842"/>
      <c r="F395" s="1842"/>
      <c r="G395" s="1842"/>
      <c r="H395" s="1844" t="s">
        <v>3281</v>
      </c>
      <c r="I395" s="1845" t="s">
        <v>3282</v>
      </c>
      <c r="J395" s="1846">
        <v>1</v>
      </c>
      <c r="K395" s="1847">
        <v>45717</v>
      </c>
      <c r="L395" s="1847">
        <v>45992</v>
      </c>
      <c r="M395" s="1848">
        <f t="shared" si="13"/>
        <v>39.285714285714285</v>
      </c>
      <c r="N395" s="1849">
        <v>0</v>
      </c>
      <c r="O395" s="1845" t="s">
        <v>3283</v>
      </c>
      <c r="P395" s="1849">
        <f t="shared" ref="P395:P458" si="14">IF(B395="ITRC",N395,N395/J395)</f>
        <v>0</v>
      </c>
      <c r="Q395" s="1850" t="str" cm="1">
        <f t="array" aca="1" ref="Q395" ca="1">IF(ISNUMBER(P395),IF(P395=100%,"CUMPLIDA",IF(AND(ISNUMBER(L395),ISNUMBER(INDIRECT("FECHA_"&amp;$B395,1))), IF(L395&lt;=INDIRECT("FECHA_"&amp;$B395,1),"INCUMPLIDA","PROCESO"), "VERIFICAR FECHA")),"SIN VALOR AVANCE")</f>
        <v>PROCESO</v>
      </c>
      <c r="R395" s="1239"/>
    </row>
    <row r="396" spans="1:18" ht="90.75" customHeight="1" x14ac:dyDescent="0.2">
      <c r="A396" s="1097" t="s">
        <v>18</v>
      </c>
      <c r="B396" s="1091" t="s">
        <v>14</v>
      </c>
      <c r="C396" s="1841"/>
      <c r="D396" s="1841"/>
      <c r="E396" s="1842"/>
      <c r="F396" s="1842"/>
      <c r="G396" s="1842" t="s">
        <v>3284</v>
      </c>
      <c r="H396" s="1844" t="s">
        <v>3285</v>
      </c>
      <c r="I396" s="1852" t="s">
        <v>3286</v>
      </c>
      <c r="J396" s="1846">
        <v>1</v>
      </c>
      <c r="K396" s="1847">
        <v>45748</v>
      </c>
      <c r="L396" s="1847">
        <v>45838</v>
      </c>
      <c r="M396" s="1848">
        <f t="shared" si="13"/>
        <v>12.857142857142858</v>
      </c>
      <c r="N396" s="1849">
        <v>0</v>
      </c>
      <c r="O396" s="1845" t="s">
        <v>3303</v>
      </c>
      <c r="P396" s="1849">
        <f t="shared" si="14"/>
        <v>0</v>
      </c>
      <c r="Q396" s="1850" t="str" cm="1">
        <f t="array" aca="1" ref="Q396" ca="1">IF(ISNUMBER(P396),IF(P396=100%,"CUMPLIDA",IF(AND(ISNUMBER(L396),ISNUMBER(INDIRECT("FECHA_"&amp;$B396,1))), IF(L396&lt;=INDIRECT("FECHA_"&amp;$B396,1),"INCUMPLIDA","PROCESO"), "VERIFICAR FECHA")),"SIN VALOR AVANCE")</f>
        <v>PROCESO</v>
      </c>
      <c r="R396" s="1239"/>
    </row>
    <row r="397" spans="1:18" ht="135.75" x14ac:dyDescent="0.2">
      <c r="A397" s="1097" t="s">
        <v>18</v>
      </c>
      <c r="B397" s="1091" t="s">
        <v>14</v>
      </c>
      <c r="C397" s="1841"/>
      <c r="D397" s="1841"/>
      <c r="E397" s="1842"/>
      <c r="F397" s="1842"/>
      <c r="G397" s="1842"/>
      <c r="H397" s="1844" t="s">
        <v>3288</v>
      </c>
      <c r="I397" s="1845" t="s">
        <v>3289</v>
      </c>
      <c r="J397" s="1846">
        <v>1</v>
      </c>
      <c r="K397" s="1847">
        <v>45839</v>
      </c>
      <c r="L397" s="1847">
        <v>45869</v>
      </c>
      <c r="M397" s="1848">
        <f t="shared" si="13"/>
        <v>4.2857142857142856</v>
      </c>
      <c r="N397" s="1849">
        <v>0</v>
      </c>
      <c r="O397" s="1845" t="s">
        <v>3280</v>
      </c>
      <c r="P397" s="1849">
        <f t="shared" si="14"/>
        <v>0</v>
      </c>
      <c r="Q397" s="1850" t="str" cm="1">
        <f t="array" aca="1" ref="Q397" ca="1">IF(ISNUMBER(P397),IF(P397=100%,"CUMPLIDA",IF(AND(ISNUMBER(L397),ISNUMBER(INDIRECT("FECHA_"&amp;$B397,1))), IF(L397&lt;=INDIRECT("FECHA_"&amp;$B397,1),"INCUMPLIDA","PROCESO"), "VERIFICAR FECHA")),"SIN VALOR AVANCE")</f>
        <v>PROCESO</v>
      </c>
      <c r="R397" s="1239"/>
    </row>
    <row r="398" spans="1:18" ht="165" x14ac:dyDescent="0.2">
      <c r="A398" s="1097" t="s">
        <v>18</v>
      </c>
      <c r="B398" s="1091" t="s">
        <v>14</v>
      </c>
      <c r="C398" s="1841"/>
      <c r="D398" s="1841"/>
      <c r="E398" s="1842"/>
      <c r="F398" s="1842"/>
      <c r="G398" s="1842"/>
      <c r="H398" s="1844" t="s">
        <v>3290</v>
      </c>
      <c r="I398" s="1845" t="s">
        <v>3291</v>
      </c>
      <c r="J398" s="1846">
        <v>1</v>
      </c>
      <c r="K398" s="1847">
        <v>45870</v>
      </c>
      <c r="L398" s="1847">
        <v>46022</v>
      </c>
      <c r="M398" s="1848">
        <f t="shared" si="13"/>
        <v>21.714285714285715</v>
      </c>
      <c r="N398" s="1849">
        <v>0</v>
      </c>
      <c r="O398" s="1845" t="s">
        <v>3283</v>
      </c>
      <c r="P398" s="1849">
        <f t="shared" si="14"/>
        <v>0</v>
      </c>
      <c r="Q398" s="1850" t="str" cm="1">
        <f t="array" aca="1" ref="Q398" ca="1">IF(ISNUMBER(P398),IF(P398=100%,"CUMPLIDA",IF(AND(ISNUMBER(L398),ISNUMBER(INDIRECT("FECHA_"&amp;$B398,1))), IF(L398&lt;=INDIRECT("FECHA_"&amp;$B398,1),"INCUMPLIDA","PROCESO"), "VERIFICAR FECHA")),"SIN VALOR AVANCE")</f>
        <v>PROCESO</v>
      </c>
      <c r="R398" s="1239"/>
    </row>
    <row r="399" spans="1:18" ht="90.75" customHeight="1" x14ac:dyDescent="0.2">
      <c r="A399" s="1097" t="s">
        <v>18</v>
      </c>
      <c r="B399" s="1091" t="s">
        <v>14</v>
      </c>
      <c r="C399" s="1841"/>
      <c r="D399" s="1841"/>
      <c r="E399" s="1842" t="s">
        <v>3311</v>
      </c>
      <c r="F399" s="1842"/>
      <c r="G399" s="1842" t="s">
        <v>3267</v>
      </c>
      <c r="H399" s="1844" t="s">
        <v>3268</v>
      </c>
      <c r="I399" s="1845" t="s">
        <v>3269</v>
      </c>
      <c r="J399" s="1846">
        <v>1</v>
      </c>
      <c r="K399" s="1847">
        <v>45548</v>
      </c>
      <c r="L399" s="1847">
        <v>45716</v>
      </c>
      <c r="M399" s="1848">
        <f t="shared" si="13"/>
        <v>24</v>
      </c>
      <c r="N399" s="1849">
        <v>0.8</v>
      </c>
      <c r="O399" s="1845" t="s">
        <v>3309</v>
      </c>
      <c r="P399" s="1849">
        <f t="shared" si="14"/>
        <v>0.8</v>
      </c>
      <c r="Q399" s="1850" t="str" cm="1">
        <f t="array" aca="1" ref="Q399" ca="1">IF(ISNUMBER(P399),IF(P399=100%,"CUMPLIDA",IF(AND(ISNUMBER(L399),ISNUMBER(INDIRECT("FECHA_"&amp;$B399,1))), IF(L399&lt;=INDIRECT("FECHA_"&amp;$B399,1),"INCUMPLIDA","PROCESO"), "VERIFICAR FECHA")),"SIN VALOR AVANCE")</f>
        <v>INCUMPLIDA</v>
      </c>
      <c r="R399" s="1239"/>
    </row>
    <row r="400" spans="1:18" ht="210" x14ac:dyDescent="0.2">
      <c r="A400" s="1097" t="s">
        <v>18</v>
      </c>
      <c r="B400" s="1091" t="s">
        <v>14</v>
      </c>
      <c r="C400" s="1841"/>
      <c r="D400" s="1841"/>
      <c r="E400" s="1842"/>
      <c r="F400" s="1842"/>
      <c r="G400" s="1842"/>
      <c r="H400" s="1844" t="s">
        <v>3271</v>
      </c>
      <c r="I400" s="1845" t="s">
        <v>3272</v>
      </c>
      <c r="J400" s="1846">
        <v>1</v>
      </c>
      <c r="K400" s="1847">
        <v>45597</v>
      </c>
      <c r="L400" s="1851">
        <v>45924</v>
      </c>
      <c r="M400" s="1848">
        <f t="shared" si="13"/>
        <v>46.714285714285715</v>
      </c>
      <c r="N400" s="1849">
        <v>0.8</v>
      </c>
      <c r="O400" s="1845" t="s">
        <v>3312</v>
      </c>
      <c r="P400" s="1849">
        <f t="shared" si="14"/>
        <v>0.8</v>
      </c>
      <c r="Q400" s="1850" t="str" cm="1">
        <f t="array" aca="1" ref="Q400" ca="1">IF(ISNUMBER(P400),IF(P400=100%,"CUMPLIDA",IF(AND(ISNUMBER(L400),ISNUMBER(INDIRECT("FECHA_"&amp;$B400,1))), IF(L400&lt;=INDIRECT("FECHA_"&amp;$B400,1),"INCUMPLIDA","PROCESO"), "VERIFICAR FECHA")),"SIN VALOR AVANCE")</f>
        <v>PROCESO</v>
      </c>
      <c r="R400" s="1239"/>
    </row>
    <row r="401" spans="1:18" ht="75.75" x14ac:dyDescent="0.2">
      <c r="A401" s="1097" t="s">
        <v>18</v>
      </c>
      <c r="B401" s="1091" t="s">
        <v>14</v>
      </c>
      <c r="C401" s="1841"/>
      <c r="D401" s="1841"/>
      <c r="E401" s="1842"/>
      <c r="F401" s="1842"/>
      <c r="G401" s="1842"/>
      <c r="H401" s="1844" t="s">
        <v>3274</v>
      </c>
      <c r="I401" s="1845" t="s">
        <v>3275</v>
      </c>
      <c r="J401" s="1846">
        <v>1</v>
      </c>
      <c r="K401" s="1847">
        <v>45566</v>
      </c>
      <c r="L401" s="1851">
        <v>45925</v>
      </c>
      <c r="M401" s="1848">
        <f t="shared" si="13"/>
        <v>51.285714285714285</v>
      </c>
      <c r="N401" s="1849">
        <v>0.8</v>
      </c>
      <c r="O401" s="1845" t="s">
        <v>3276</v>
      </c>
      <c r="P401" s="1849">
        <f t="shared" si="14"/>
        <v>0.8</v>
      </c>
      <c r="Q401" s="1850" t="str" cm="1">
        <f t="array" aca="1" ref="Q401" ca="1">IF(ISNUMBER(P401),IF(P401=100%,"CUMPLIDA",IF(AND(ISNUMBER(L401),ISNUMBER(INDIRECT("FECHA_"&amp;$B401,1))), IF(L401&lt;=INDIRECT("FECHA_"&amp;$B401,1),"INCUMPLIDA","PROCESO"), "VERIFICAR FECHA")),"SIN VALOR AVANCE")</f>
        <v>PROCESO</v>
      </c>
      <c r="R401" s="1239"/>
    </row>
    <row r="402" spans="1:18" ht="90.75" customHeight="1" x14ac:dyDescent="0.2">
      <c r="A402" s="1097" t="s">
        <v>18</v>
      </c>
      <c r="B402" s="1091" t="s">
        <v>14</v>
      </c>
      <c r="C402" s="1841"/>
      <c r="D402" s="1841"/>
      <c r="E402" s="1842"/>
      <c r="F402" s="1842"/>
      <c r="G402" s="1842" t="s">
        <v>3284</v>
      </c>
      <c r="H402" s="1844" t="s">
        <v>3285</v>
      </c>
      <c r="I402" s="1852" t="s">
        <v>3286</v>
      </c>
      <c r="J402" s="1846">
        <v>1</v>
      </c>
      <c r="K402" s="1847">
        <v>45748</v>
      </c>
      <c r="L402" s="1847">
        <v>45838</v>
      </c>
      <c r="M402" s="1848">
        <f t="shared" si="13"/>
        <v>12.857142857142858</v>
      </c>
      <c r="N402" s="1849">
        <v>0</v>
      </c>
      <c r="O402" s="1845" t="s">
        <v>3303</v>
      </c>
      <c r="P402" s="1849">
        <f t="shared" si="14"/>
        <v>0</v>
      </c>
      <c r="Q402" s="1850" t="str" cm="1">
        <f t="array" aca="1" ref="Q402" ca="1">IF(ISNUMBER(P402),IF(P402=100%,"CUMPLIDA",IF(AND(ISNUMBER(L402),ISNUMBER(INDIRECT("FECHA_"&amp;$B402,1))), IF(L402&lt;=INDIRECT("FECHA_"&amp;$B402,1),"INCUMPLIDA","PROCESO"), "VERIFICAR FECHA")),"SIN VALOR AVANCE")</f>
        <v>PROCESO</v>
      </c>
      <c r="R402" s="1239"/>
    </row>
    <row r="403" spans="1:18" ht="135.75" x14ac:dyDescent="0.2">
      <c r="A403" s="1097" t="s">
        <v>18</v>
      </c>
      <c r="B403" s="1091" t="s">
        <v>14</v>
      </c>
      <c r="C403" s="1841"/>
      <c r="D403" s="1841"/>
      <c r="E403" s="1842"/>
      <c r="F403" s="1842"/>
      <c r="G403" s="1842"/>
      <c r="H403" s="1844" t="s">
        <v>3288</v>
      </c>
      <c r="I403" s="1845" t="s">
        <v>3289</v>
      </c>
      <c r="J403" s="1846">
        <v>1</v>
      </c>
      <c r="K403" s="1847">
        <v>45839</v>
      </c>
      <c r="L403" s="1847">
        <v>45869</v>
      </c>
      <c r="M403" s="1848">
        <f t="shared" si="13"/>
        <v>4.2857142857142856</v>
      </c>
      <c r="N403" s="1849">
        <v>0</v>
      </c>
      <c r="O403" s="1845" t="s">
        <v>3280</v>
      </c>
      <c r="P403" s="1849">
        <f t="shared" si="14"/>
        <v>0</v>
      </c>
      <c r="Q403" s="1850" t="str" cm="1">
        <f t="array" aca="1" ref="Q403" ca="1">IF(ISNUMBER(P403),IF(P403=100%,"CUMPLIDA",IF(AND(ISNUMBER(L403),ISNUMBER(INDIRECT("FECHA_"&amp;$B403,1))), IF(L403&lt;=INDIRECT("FECHA_"&amp;$B403,1),"INCUMPLIDA","PROCESO"), "VERIFICAR FECHA")),"SIN VALOR AVANCE")</f>
        <v>PROCESO</v>
      </c>
      <c r="R403" s="1239"/>
    </row>
    <row r="404" spans="1:18" ht="165" x14ac:dyDescent="0.2">
      <c r="A404" s="1097" t="s">
        <v>18</v>
      </c>
      <c r="B404" s="1091" t="s">
        <v>14</v>
      </c>
      <c r="C404" s="1841"/>
      <c r="D404" s="1841"/>
      <c r="E404" s="1842"/>
      <c r="F404" s="1842"/>
      <c r="G404" s="1842"/>
      <c r="H404" s="1844" t="s">
        <v>3290</v>
      </c>
      <c r="I404" s="1845" t="s">
        <v>3291</v>
      </c>
      <c r="J404" s="1846">
        <v>1</v>
      </c>
      <c r="K404" s="1847">
        <v>45870</v>
      </c>
      <c r="L404" s="1847">
        <v>46022</v>
      </c>
      <c r="M404" s="1848">
        <f t="shared" si="13"/>
        <v>21.714285714285715</v>
      </c>
      <c r="N404" s="1849">
        <v>0</v>
      </c>
      <c r="O404" s="1845" t="s">
        <v>3283</v>
      </c>
      <c r="P404" s="1849">
        <f t="shared" si="14"/>
        <v>0</v>
      </c>
      <c r="Q404" s="1850" t="str" cm="1">
        <f t="array" aca="1" ref="Q404" ca="1">IF(ISNUMBER(P404),IF(P404=100%,"CUMPLIDA",IF(AND(ISNUMBER(L404),ISNUMBER(INDIRECT("FECHA_"&amp;$B404,1))), IF(L404&lt;=INDIRECT("FECHA_"&amp;$B404,1),"INCUMPLIDA","PROCESO"), "VERIFICAR FECHA")),"SIN VALOR AVANCE")</f>
        <v>PROCESO</v>
      </c>
      <c r="R404" s="1239"/>
    </row>
    <row r="405" spans="1:18" ht="135.75" x14ac:dyDescent="0.2">
      <c r="A405" s="1097" t="s">
        <v>18</v>
      </c>
      <c r="B405" s="1091" t="s">
        <v>14</v>
      </c>
      <c r="C405" s="1841"/>
      <c r="D405" s="1841"/>
      <c r="E405" s="1842"/>
      <c r="F405" s="1842"/>
      <c r="G405" s="1842" t="s">
        <v>3267</v>
      </c>
      <c r="H405" s="1844" t="s">
        <v>3268</v>
      </c>
      <c r="I405" s="1845" t="s">
        <v>3269</v>
      </c>
      <c r="J405" s="1846">
        <v>1</v>
      </c>
      <c r="K405" s="1847">
        <v>45548</v>
      </c>
      <c r="L405" s="1847">
        <v>45716</v>
      </c>
      <c r="M405" s="1848">
        <f t="shared" si="13"/>
        <v>24</v>
      </c>
      <c r="N405" s="1849">
        <v>0</v>
      </c>
      <c r="O405" s="1845" t="s">
        <v>3309</v>
      </c>
      <c r="P405" s="1849">
        <f t="shared" si="14"/>
        <v>0</v>
      </c>
      <c r="Q405" s="1850" t="str" cm="1">
        <f t="array" aca="1" ref="Q405" ca="1">IF(ISNUMBER(P405),IF(P405=100%,"CUMPLIDA",IF(AND(ISNUMBER(L405),ISNUMBER(INDIRECT("FECHA_"&amp;$B405,1))), IF(L405&lt;=INDIRECT("FECHA_"&amp;$B405,1),"INCUMPLIDA","PROCESO"), "VERIFICAR FECHA")),"SIN VALOR AVANCE")</f>
        <v>INCUMPLIDA</v>
      </c>
      <c r="R405" s="1239"/>
    </row>
    <row r="406" spans="1:18" ht="210" x14ac:dyDescent="0.2">
      <c r="A406" s="1097" t="s">
        <v>18</v>
      </c>
      <c r="B406" s="1091" t="s">
        <v>14</v>
      </c>
      <c r="C406" s="1841"/>
      <c r="D406" s="1841"/>
      <c r="E406" s="1842"/>
      <c r="F406" s="1842"/>
      <c r="G406" s="1842"/>
      <c r="H406" s="1844" t="s">
        <v>3271</v>
      </c>
      <c r="I406" s="1845" t="s">
        <v>3272</v>
      </c>
      <c r="J406" s="1846">
        <v>1</v>
      </c>
      <c r="K406" s="1847">
        <v>45597</v>
      </c>
      <c r="L406" s="1851">
        <v>45924</v>
      </c>
      <c r="M406" s="1848">
        <f t="shared" si="13"/>
        <v>46.714285714285715</v>
      </c>
      <c r="N406" s="1849">
        <v>0</v>
      </c>
      <c r="O406" s="1845" t="s">
        <v>3312</v>
      </c>
      <c r="P406" s="1849">
        <f t="shared" si="14"/>
        <v>0</v>
      </c>
      <c r="Q406" s="1850" t="str" cm="1">
        <f t="array" aca="1" ref="Q406" ca="1">IF(ISNUMBER(P406),IF(P406=100%,"CUMPLIDA",IF(AND(ISNUMBER(L406),ISNUMBER(INDIRECT("FECHA_"&amp;$B406,1))), IF(L406&lt;=INDIRECT("FECHA_"&amp;$B406,1),"INCUMPLIDA","PROCESO"), "VERIFICAR FECHA")),"SIN VALOR AVANCE")</f>
        <v>PROCESO</v>
      </c>
      <c r="R406" s="1239"/>
    </row>
    <row r="407" spans="1:18" ht="75.75" x14ac:dyDescent="0.2">
      <c r="A407" s="1097" t="s">
        <v>18</v>
      </c>
      <c r="B407" s="1091" t="s">
        <v>14</v>
      </c>
      <c r="C407" s="1841"/>
      <c r="D407" s="1841"/>
      <c r="E407" s="1842"/>
      <c r="F407" s="1842"/>
      <c r="G407" s="1842"/>
      <c r="H407" s="1844" t="s">
        <v>3274</v>
      </c>
      <c r="I407" s="1845" t="s">
        <v>3275</v>
      </c>
      <c r="J407" s="1846">
        <v>1</v>
      </c>
      <c r="K407" s="1847">
        <v>45566</v>
      </c>
      <c r="L407" s="1851">
        <v>45925</v>
      </c>
      <c r="M407" s="1848">
        <f t="shared" si="13"/>
        <v>51.285714285714285</v>
      </c>
      <c r="N407" s="1849">
        <v>0</v>
      </c>
      <c r="O407" s="1845" t="s">
        <v>3276</v>
      </c>
      <c r="P407" s="1849">
        <f t="shared" si="14"/>
        <v>0</v>
      </c>
      <c r="Q407" s="1850" t="str" cm="1">
        <f t="array" aca="1" ref="Q407" ca="1">IF(ISNUMBER(P407),IF(P407=100%,"CUMPLIDA",IF(AND(ISNUMBER(L407),ISNUMBER(INDIRECT("FECHA_"&amp;$B407,1))), IF(L407&lt;=INDIRECT("FECHA_"&amp;$B407,1),"INCUMPLIDA","PROCESO"), "VERIFICAR FECHA")),"SIN VALOR AVANCE")</f>
        <v>PROCESO</v>
      </c>
      <c r="R407" s="1239"/>
    </row>
    <row r="408" spans="1:18" ht="135.75" x14ac:dyDescent="0.2">
      <c r="A408" s="1097" t="s">
        <v>18</v>
      </c>
      <c r="B408" s="1091" t="s">
        <v>14</v>
      </c>
      <c r="C408" s="1841"/>
      <c r="D408" s="1841"/>
      <c r="E408" s="1842"/>
      <c r="F408" s="1842"/>
      <c r="G408" s="1842" t="s">
        <v>3277</v>
      </c>
      <c r="H408" s="1844" t="s">
        <v>3278</v>
      </c>
      <c r="I408" s="1845" t="s">
        <v>3279</v>
      </c>
      <c r="J408" s="1846">
        <v>1</v>
      </c>
      <c r="K408" s="1847">
        <v>45658</v>
      </c>
      <c r="L408" s="1847">
        <v>45716</v>
      </c>
      <c r="M408" s="1848">
        <f t="shared" si="13"/>
        <v>8.2857142857142865</v>
      </c>
      <c r="N408" s="1849">
        <v>0.5</v>
      </c>
      <c r="O408" s="1845" t="s">
        <v>3280</v>
      </c>
      <c r="P408" s="1849">
        <f t="shared" si="14"/>
        <v>0.5</v>
      </c>
      <c r="Q408" s="1850" t="str" cm="1">
        <f t="array" aca="1" ref="Q408" ca="1">IF(ISNUMBER(P408),IF(P408=100%,"CUMPLIDA",IF(AND(ISNUMBER(L408),ISNUMBER(INDIRECT("FECHA_"&amp;$B408,1))), IF(L408&lt;=INDIRECT("FECHA_"&amp;$B408,1),"INCUMPLIDA","PROCESO"), "VERIFICAR FECHA")),"SIN VALOR AVANCE")</f>
        <v>INCUMPLIDA</v>
      </c>
      <c r="R408" s="1239"/>
    </row>
    <row r="409" spans="1:18" ht="60.75" x14ac:dyDescent="0.2">
      <c r="A409" s="1097" t="s">
        <v>18</v>
      </c>
      <c r="B409" s="1091" t="s">
        <v>14</v>
      </c>
      <c r="C409" s="1841"/>
      <c r="D409" s="1841"/>
      <c r="E409" s="1842"/>
      <c r="F409" s="1842"/>
      <c r="G409" s="1842"/>
      <c r="H409" s="1844" t="s">
        <v>3281</v>
      </c>
      <c r="I409" s="1845" t="s">
        <v>3282</v>
      </c>
      <c r="J409" s="1846">
        <v>1</v>
      </c>
      <c r="K409" s="1847">
        <v>45717</v>
      </c>
      <c r="L409" s="1847">
        <v>45992</v>
      </c>
      <c r="M409" s="1848">
        <f t="shared" si="13"/>
        <v>39.285714285714285</v>
      </c>
      <c r="N409" s="1849">
        <v>0.5</v>
      </c>
      <c r="O409" s="1845" t="s">
        <v>3283</v>
      </c>
      <c r="P409" s="1849">
        <f t="shared" si="14"/>
        <v>0.5</v>
      </c>
      <c r="Q409" s="1850" t="str" cm="1">
        <f t="array" aca="1" ref="Q409" ca="1">IF(ISNUMBER(P409),IF(P409=100%,"CUMPLIDA",IF(AND(ISNUMBER(L409),ISNUMBER(INDIRECT("FECHA_"&amp;$B409,1))), IF(L409&lt;=INDIRECT("FECHA_"&amp;$B409,1),"INCUMPLIDA","PROCESO"), "VERIFICAR FECHA")),"SIN VALOR AVANCE")</f>
        <v>PROCESO</v>
      </c>
      <c r="R409" s="1239"/>
    </row>
    <row r="410" spans="1:18" ht="90.75" customHeight="1" x14ac:dyDescent="0.2">
      <c r="A410" s="1097" t="s">
        <v>18</v>
      </c>
      <c r="B410" s="1091" t="s">
        <v>14</v>
      </c>
      <c r="C410" s="1841"/>
      <c r="D410" s="1841"/>
      <c r="E410" s="1842"/>
      <c r="F410" s="1842"/>
      <c r="G410" s="1842" t="s">
        <v>3284</v>
      </c>
      <c r="H410" s="1844" t="s">
        <v>3285</v>
      </c>
      <c r="I410" s="1852" t="s">
        <v>3286</v>
      </c>
      <c r="J410" s="1846">
        <v>1</v>
      </c>
      <c r="K410" s="1847">
        <v>45748</v>
      </c>
      <c r="L410" s="1847">
        <v>45838</v>
      </c>
      <c r="M410" s="1848">
        <f t="shared" si="13"/>
        <v>12.857142857142858</v>
      </c>
      <c r="N410" s="1849">
        <v>0</v>
      </c>
      <c r="O410" s="1845" t="s">
        <v>3303</v>
      </c>
      <c r="P410" s="1849">
        <f t="shared" si="14"/>
        <v>0</v>
      </c>
      <c r="Q410" s="1850" t="str" cm="1">
        <f t="array" aca="1" ref="Q410" ca="1">IF(ISNUMBER(P410),IF(P410=100%,"CUMPLIDA",IF(AND(ISNUMBER(L410),ISNUMBER(INDIRECT("FECHA_"&amp;$B410,1))), IF(L410&lt;=INDIRECT("FECHA_"&amp;$B410,1),"INCUMPLIDA","PROCESO"), "VERIFICAR FECHA")),"SIN VALOR AVANCE")</f>
        <v>PROCESO</v>
      </c>
      <c r="R410" s="1239"/>
    </row>
    <row r="411" spans="1:18" ht="135.75" x14ac:dyDescent="0.2">
      <c r="A411" s="1097" t="s">
        <v>18</v>
      </c>
      <c r="B411" s="1091" t="s">
        <v>14</v>
      </c>
      <c r="C411" s="1841"/>
      <c r="D411" s="1841"/>
      <c r="E411" s="1842"/>
      <c r="F411" s="1842"/>
      <c r="G411" s="1842"/>
      <c r="H411" s="1844" t="s">
        <v>3288</v>
      </c>
      <c r="I411" s="1845" t="s">
        <v>3289</v>
      </c>
      <c r="J411" s="1846">
        <v>1</v>
      </c>
      <c r="K411" s="1847">
        <v>45839</v>
      </c>
      <c r="L411" s="1847">
        <v>45869</v>
      </c>
      <c r="M411" s="1848">
        <f t="shared" si="13"/>
        <v>4.2857142857142856</v>
      </c>
      <c r="N411" s="1849">
        <v>0</v>
      </c>
      <c r="O411" s="1845" t="s">
        <v>3280</v>
      </c>
      <c r="P411" s="1849">
        <f t="shared" si="14"/>
        <v>0</v>
      </c>
      <c r="Q411" s="1850" t="str" cm="1">
        <f t="array" aca="1" ref="Q411" ca="1">IF(ISNUMBER(P411),IF(P411=100%,"CUMPLIDA",IF(AND(ISNUMBER(L411),ISNUMBER(INDIRECT("FECHA_"&amp;$B411,1))), IF(L411&lt;=INDIRECT("FECHA_"&amp;$B411,1),"INCUMPLIDA","PROCESO"), "VERIFICAR FECHA")),"SIN VALOR AVANCE")</f>
        <v>PROCESO</v>
      </c>
      <c r="R411" s="1239"/>
    </row>
    <row r="412" spans="1:18" ht="165" x14ac:dyDescent="0.2">
      <c r="A412" s="1097" t="s">
        <v>18</v>
      </c>
      <c r="B412" s="1091" t="s">
        <v>14</v>
      </c>
      <c r="C412" s="1841"/>
      <c r="D412" s="1841"/>
      <c r="E412" s="1842"/>
      <c r="F412" s="1842"/>
      <c r="G412" s="1842"/>
      <c r="H412" s="1844" t="s">
        <v>3290</v>
      </c>
      <c r="I412" s="1845" t="s">
        <v>3291</v>
      </c>
      <c r="J412" s="1846">
        <v>1</v>
      </c>
      <c r="K412" s="1847">
        <v>45870</v>
      </c>
      <c r="L412" s="1847">
        <v>46022</v>
      </c>
      <c r="M412" s="1848">
        <f t="shared" si="13"/>
        <v>21.714285714285715</v>
      </c>
      <c r="N412" s="1849">
        <v>0</v>
      </c>
      <c r="O412" s="1845" t="s">
        <v>3283</v>
      </c>
      <c r="P412" s="1849">
        <f t="shared" si="14"/>
        <v>0</v>
      </c>
      <c r="Q412" s="1850" t="str" cm="1">
        <f t="array" aca="1" ref="Q412" ca="1">IF(ISNUMBER(P412),IF(P412=100%,"CUMPLIDA",IF(AND(ISNUMBER(L412),ISNUMBER(INDIRECT("FECHA_"&amp;$B412,1))), IF(L412&lt;=INDIRECT("FECHA_"&amp;$B412,1),"INCUMPLIDA","PROCESO"), "VERIFICAR FECHA")),"SIN VALOR AVANCE")</f>
        <v>PROCESO</v>
      </c>
      <c r="R412" s="1239"/>
    </row>
    <row r="413" spans="1:18" ht="345.75" x14ac:dyDescent="0.2">
      <c r="A413" s="1097" t="s">
        <v>19</v>
      </c>
      <c r="B413" s="1079" t="s">
        <v>14</v>
      </c>
      <c r="C413" s="1304" t="s">
        <v>4007</v>
      </c>
      <c r="D413" s="1304" t="s">
        <v>2855</v>
      </c>
      <c r="E413" s="1305" t="s">
        <v>4008</v>
      </c>
      <c r="F413" s="1305" t="s">
        <v>4009</v>
      </c>
      <c r="G413" s="1305" t="s">
        <v>4010</v>
      </c>
      <c r="H413" s="1080" t="s">
        <v>4011</v>
      </c>
      <c r="I413" s="1081" t="s">
        <v>254</v>
      </c>
      <c r="J413" s="1092">
        <v>1</v>
      </c>
      <c r="K413" s="1083">
        <v>43570</v>
      </c>
      <c r="L413" s="1083">
        <v>43830</v>
      </c>
      <c r="M413" s="1084">
        <f t="shared" si="13"/>
        <v>37.142857142857146</v>
      </c>
      <c r="N413" s="1085">
        <v>1</v>
      </c>
      <c r="O413" s="1094" t="s">
        <v>4012</v>
      </c>
      <c r="P413" s="1085">
        <f t="shared" si="14"/>
        <v>1</v>
      </c>
      <c r="Q413" s="1086" t="str" cm="1">
        <f t="array" aca="1" ref="Q413" ca="1">IF(ISNUMBER(P413),IF(P413=100%,"CUMPLIDA",IF(AND(ISNUMBER(L413),ISNUMBER(INDIRECT("FECHA_"&amp;$B413,1))), IF(L413&lt;=INDIRECT("FECHA_"&amp;$B413,1),"INCUMPLIDA","PROCESO"), "VERIFICAR FECHA")),"SIN VALOR AVANCE")</f>
        <v>CUMPLIDA</v>
      </c>
    </row>
    <row r="414" spans="1:18" ht="345.75" x14ac:dyDescent="0.2">
      <c r="A414" s="1097" t="s">
        <v>19</v>
      </c>
      <c r="B414" s="1079" t="s">
        <v>14</v>
      </c>
      <c r="C414" s="1304"/>
      <c r="D414" s="1304"/>
      <c r="E414" s="1305"/>
      <c r="F414" s="1305"/>
      <c r="G414" s="1305"/>
      <c r="H414" s="1080" t="s">
        <v>4013</v>
      </c>
      <c r="I414" s="1081" t="s">
        <v>4014</v>
      </c>
      <c r="J414" s="1092">
        <v>1</v>
      </c>
      <c r="K414" s="1083">
        <v>43570</v>
      </c>
      <c r="L414" s="1083">
        <v>43830</v>
      </c>
      <c r="M414" s="1084">
        <f t="shared" si="13"/>
        <v>37.142857142857146</v>
      </c>
      <c r="N414" s="1085">
        <v>1</v>
      </c>
      <c r="O414" s="1094" t="s">
        <v>4012</v>
      </c>
      <c r="P414" s="1085">
        <f t="shared" si="14"/>
        <v>1</v>
      </c>
      <c r="Q414" s="1086" t="str" cm="1">
        <f t="array" aca="1" ref="Q414" ca="1">IF(ISNUMBER(P414),IF(P414=100%,"CUMPLIDA",IF(AND(ISNUMBER(L414),ISNUMBER(INDIRECT("FECHA_"&amp;$B414,1))), IF(L414&lt;=INDIRECT("FECHA_"&amp;$B414,1),"INCUMPLIDA","PROCESO"), "VERIFICAR FECHA")),"SIN VALOR AVANCE")</f>
        <v>CUMPLIDA</v>
      </c>
    </row>
    <row r="415" spans="1:18" ht="405.75" x14ac:dyDescent="0.2">
      <c r="A415" s="1097" t="s">
        <v>19</v>
      </c>
      <c r="B415" s="1079" t="s">
        <v>14</v>
      </c>
      <c r="C415" s="1304"/>
      <c r="D415" s="1304"/>
      <c r="E415" s="1305"/>
      <c r="F415" s="1305"/>
      <c r="G415" s="1305"/>
      <c r="H415" s="1080" t="s">
        <v>4015</v>
      </c>
      <c r="I415" s="1081" t="s">
        <v>4016</v>
      </c>
      <c r="J415" s="1092">
        <v>1</v>
      </c>
      <c r="K415" s="1083">
        <v>43570</v>
      </c>
      <c r="L415" s="1083">
        <v>43830</v>
      </c>
      <c r="M415" s="1084">
        <f t="shared" si="13"/>
        <v>37.142857142857146</v>
      </c>
      <c r="N415" s="1085">
        <v>1</v>
      </c>
      <c r="O415" s="1094" t="s">
        <v>4017</v>
      </c>
      <c r="P415" s="1085">
        <f t="shared" si="14"/>
        <v>1</v>
      </c>
      <c r="Q415" s="1086" t="str" cm="1">
        <f t="array" aca="1" ref="Q415" ca="1">IF(ISNUMBER(P415),IF(P415=100%,"CUMPLIDA",IF(AND(ISNUMBER(L415),ISNUMBER(INDIRECT("FECHA_"&amp;$B415,1))), IF(L415&lt;=INDIRECT("FECHA_"&amp;$B415,1),"INCUMPLIDA","PROCESO"), "VERIFICAR FECHA")),"SIN VALOR AVANCE")</f>
        <v>CUMPLIDA</v>
      </c>
    </row>
    <row r="416" spans="1:18" ht="405.75" x14ac:dyDescent="0.2">
      <c r="A416" s="1097" t="s">
        <v>19</v>
      </c>
      <c r="B416" s="1079" t="s">
        <v>14</v>
      </c>
      <c r="C416" s="1304"/>
      <c r="D416" s="1304"/>
      <c r="E416" s="1305"/>
      <c r="F416" s="1305"/>
      <c r="G416" s="1305" t="s">
        <v>4018</v>
      </c>
      <c r="H416" s="1080" t="s">
        <v>4019</v>
      </c>
      <c r="I416" s="1081" t="s">
        <v>4020</v>
      </c>
      <c r="J416" s="1092">
        <v>2</v>
      </c>
      <c r="K416" s="1083">
        <v>43570</v>
      </c>
      <c r="L416" s="1083">
        <v>43830</v>
      </c>
      <c r="M416" s="1084">
        <f t="shared" si="13"/>
        <v>37.142857142857146</v>
      </c>
      <c r="N416" s="1085">
        <v>1</v>
      </c>
      <c r="O416" s="1094" t="s">
        <v>4017</v>
      </c>
      <c r="P416" s="1085">
        <f t="shared" si="14"/>
        <v>1</v>
      </c>
      <c r="Q416" s="1086" t="str" cm="1">
        <f t="array" aca="1" ref="Q416" ca="1">IF(ISNUMBER(P416),IF(P416=100%,"CUMPLIDA",IF(AND(ISNUMBER(L416),ISNUMBER(INDIRECT("FECHA_"&amp;$B416,1))), IF(L416&lt;=INDIRECT("FECHA_"&amp;$B416,1),"INCUMPLIDA","PROCESO"), "VERIFICAR FECHA")),"SIN VALOR AVANCE")</f>
        <v>CUMPLIDA</v>
      </c>
    </row>
    <row r="417" spans="1:17" ht="405.75" x14ac:dyDescent="0.2">
      <c r="A417" s="1097" t="s">
        <v>19</v>
      </c>
      <c r="B417" s="1079" t="s">
        <v>14</v>
      </c>
      <c r="C417" s="1304"/>
      <c r="D417" s="1304"/>
      <c r="E417" s="1305"/>
      <c r="F417" s="1305"/>
      <c r="G417" s="1305"/>
      <c r="H417" s="1080" t="s">
        <v>4021</v>
      </c>
      <c r="I417" s="1081" t="s">
        <v>4014</v>
      </c>
      <c r="J417" s="1092">
        <v>1</v>
      </c>
      <c r="K417" s="1083">
        <v>43570</v>
      </c>
      <c r="L417" s="1083">
        <v>43830</v>
      </c>
      <c r="M417" s="1084">
        <f t="shared" si="13"/>
        <v>37.142857142857146</v>
      </c>
      <c r="N417" s="1085">
        <v>1</v>
      </c>
      <c r="O417" s="1094" t="s">
        <v>4017</v>
      </c>
      <c r="P417" s="1085">
        <f t="shared" si="14"/>
        <v>1</v>
      </c>
      <c r="Q417" s="1086" t="str" cm="1">
        <f t="array" aca="1" ref="Q417" ca="1">IF(ISNUMBER(P417),IF(P417=100%,"CUMPLIDA",IF(AND(ISNUMBER(L417),ISNUMBER(INDIRECT("FECHA_"&amp;$B417,1))), IF(L417&lt;=INDIRECT("FECHA_"&amp;$B417,1),"INCUMPLIDA","PROCESO"), "VERIFICAR FECHA")),"SIN VALOR AVANCE")</f>
        <v>CUMPLIDA</v>
      </c>
    </row>
    <row r="418" spans="1:17" ht="405.75" x14ac:dyDescent="0.2">
      <c r="A418" s="1097" t="s">
        <v>19</v>
      </c>
      <c r="B418" s="1079" t="s">
        <v>14</v>
      </c>
      <c r="C418" s="1304"/>
      <c r="D418" s="1304"/>
      <c r="E418" s="1305"/>
      <c r="F418" s="1305"/>
      <c r="G418" s="1305"/>
      <c r="H418" s="1080" t="s">
        <v>4022</v>
      </c>
      <c r="I418" s="1081" t="s">
        <v>4023</v>
      </c>
      <c r="J418" s="1092">
        <v>1</v>
      </c>
      <c r="K418" s="1083">
        <v>43570</v>
      </c>
      <c r="L418" s="1083">
        <v>43830</v>
      </c>
      <c r="M418" s="1084">
        <f t="shared" si="13"/>
        <v>37.142857142857146</v>
      </c>
      <c r="N418" s="1085">
        <v>1</v>
      </c>
      <c r="O418" s="1094" t="s">
        <v>4017</v>
      </c>
      <c r="P418" s="1085">
        <f t="shared" si="14"/>
        <v>1</v>
      </c>
      <c r="Q418" s="1086" t="str" cm="1">
        <f t="array" aca="1" ref="Q418" ca="1">IF(ISNUMBER(P418),IF(P418=100%,"CUMPLIDA",IF(AND(ISNUMBER(L418),ISNUMBER(INDIRECT("FECHA_"&amp;$B418,1))), IF(L418&lt;=INDIRECT("FECHA_"&amp;$B418,1),"INCUMPLIDA","PROCESO"), "VERIFICAR FECHA")),"SIN VALOR AVANCE")</f>
        <v>CUMPLIDA</v>
      </c>
    </row>
    <row r="419" spans="1:17" ht="345.75" x14ac:dyDescent="0.2">
      <c r="A419" s="1097" t="s">
        <v>19</v>
      </c>
      <c r="B419" s="1079" t="s">
        <v>14</v>
      </c>
      <c r="C419" s="1304"/>
      <c r="D419" s="1304"/>
      <c r="E419" s="1305"/>
      <c r="F419" s="1305"/>
      <c r="G419" s="1305" t="s">
        <v>4024</v>
      </c>
      <c r="H419" s="1080" t="s">
        <v>4025</v>
      </c>
      <c r="I419" s="1081" t="s">
        <v>4026</v>
      </c>
      <c r="J419" s="1092">
        <v>22</v>
      </c>
      <c r="K419" s="1083">
        <v>43570</v>
      </c>
      <c r="L419" s="1083">
        <v>44196</v>
      </c>
      <c r="M419" s="1084">
        <f t="shared" si="13"/>
        <v>89.428571428571431</v>
      </c>
      <c r="N419" s="1085">
        <v>1</v>
      </c>
      <c r="O419" s="1094" t="s">
        <v>4012</v>
      </c>
      <c r="P419" s="1085">
        <f t="shared" si="14"/>
        <v>1</v>
      </c>
      <c r="Q419" s="1086" t="str" cm="1">
        <f t="array" aca="1" ref="Q419" ca="1">IF(ISNUMBER(P419),IF(P419=100%,"CUMPLIDA",IF(AND(ISNUMBER(L419),ISNUMBER(INDIRECT("FECHA_"&amp;$B419,1))), IF(L419&lt;=INDIRECT("FECHA_"&amp;$B419,1),"INCUMPLIDA","PROCESO"), "VERIFICAR FECHA")),"SIN VALOR AVANCE")</f>
        <v>CUMPLIDA</v>
      </c>
    </row>
    <row r="420" spans="1:17" ht="405.75" x14ac:dyDescent="0.2">
      <c r="A420" s="1097" t="s">
        <v>19</v>
      </c>
      <c r="B420" s="1079" t="s">
        <v>14</v>
      </c>
      <c r="C420" s="1304"/>
      <c r="D420" s="1304"/>
      <c r="E420" s="1305"/>
      <c r="F420" s="1305"/>
      <c r="G420" s="1305"/>
      <c r="H420" s="1080" t="s">
        <v>4027</v>
      </c>
      <c r="I420" s="1081" t="s">
        <v>4026</v>
      </c>
      <c r="J420" s="1092">
        <v>28</v>
      </c>
      <c r="K420" s="1083">
        <v>43570</v>
      </c>
      <c r="L420" s="1083">
        <v>44196</v>
      </c>
      <c r="M420" s="1084">
        <f t="shared" si="13"/>
        <v>89.428571428571431</v>
      </c>
      <c r="N420" s="1085">
        <v>1</v>
      </c>
      <c r="O420" s="1094" t="s">
        <v>4017</v>
      </c>
      <c r="P420" s="1085">
        <f t="shared" si="14"/>
        <v>1</v>
      </c>
      <c r="Q420" s="1086" t="str" cm="1">
        <f t="array" aca="1" ref="Q420" ca="1">IF(ISNUMBER(P420),IF(P420=100%,"CUMPLIDA",IF(AND(ISNUMBER(L420),ISNUMBER(INDIRECT("FECHA_"&amp;$B420,1))), IF(L420&lt;=INDIRECT("FECHA_"&amp;$B420,1),"INCUMPLIDA","PROCESO"), "VERIFICAR FECHA")),"SIN VALOR AVANCE")</f>
        <v>CUMPLIDA</v>
      </c>
    </row>
    <row r="421" spans="1:17" ht="405.75" x14ac:dyDescent="0.2">
      <c r="A421" s="1097" t="s">
        <v>19</v>
      </c>
      <c r="B421" s="1079" t="s">
        <v>14</v>
      </c>
      <c r="C421" s="1304"/>
      <c r="D421" s="1304"/>
      <c r="E421" s="1305"/>
      <c r="F421" s="1305"/>
      <c r="G421" s="1305"/>
      <c r="H421" s="1080" t="s">
        <v>4028</v>
      </c>
      <c r="I421" s="1081" t="s">
        <v>4026</v>
      </c>
      <c r="J421" s="1092">
        <v>27</v>
      </c>
      <c r="K421" s="1083">
        <v>43570</v>
      </c>
      <c r="L421" s="1083">
        <v>44196</v>
      </c>
      <c r="M421" s="1084">
        <f t="shared" si="13"/>
        <v>89.428571428571431</v>
      </c>
      <c r="N421" s="1085">
        <v>1</v>
      </c>
      <c r="O421" s="1094" t="s">
        <v>4017</v>
      </c>
      <c r="P421" s="1085">
        <f t="shared" si="14"/>
        <v>1</v>
      </c>
      <c r="Q421" s="1086" t="str" cm="1">
        <f t="array" aca="1" ref="Q421" ca="1">IF(ISNUMBER(P421),IF(P421=100%,"CUMPLIDA",IF(AND(ISNUMBER(L421),ISNUMBER(INDIRECT("FECHA_"&amp;$B421,1))), IF(L421&lt;=INDIRECT("FECHA_"&amp;$B421,1),"INCUMPLIDA","PROCESO"), "VERIFICAR FECHA")),"SIN VALOR AVANCE")</f>
        <v>CUMPLIDA</v>
      </c>
    </row>
    <row r="422" spans="1:17" ht="405.75" x14ac:dyDescent="0.2">
      <c r="A422" s="1097" t="s">
        <v>19</v>
      </c>
      <c r="B422" s="1079" t="s">
        <v>14</v>
      </c>
      <c r="C422" s="1304"/>
      <c r="D422" s="1304"/>
      <c r="E422" s="1305"/>
      <c r="F422" s="1305"/>
      <c r="G422" s="1305" t="s">
        <v>4029</v>
      </c>
      <c r="H422" s="1080" t="s">
        <v>4030</v>
      </c>
      <c r="I422" s="1081" t="s">
        <v>4026</v>
      </c>
      <c r="J422" s="1092">
        <v>22</v>
      </c>
      <c r="K422" s="1083">
        <v>43570</v>
      </c>
      <c r="L422" s="1083">
        <v>44196</v>
      </c>
      <c r="M422" s="1084">
        <f t="shared" si="13"/>
        <v>89.428571428571431</v>
      </c>
      <c r="N422" s="1085">
        <v>1</v>
      </c>
      <c r="O422" s="1094" t="s">
        <v>4017</v>
      </c>
      <c r="P422" s="1085">
        <f t="shared" si="14"/>
        <v>1</v>
      </c>
      <c r="Q422" s="1086" t="str" cm="1">
        <f t="array" aca="1" ref="Q422" ca="1">IF(ISNUMBER(P422),IF(P422=100%,"CUMPLIDA",IF(AND(ISNUMBER(L422),ISNUMBER(INDIRECT("FECHA_"&amp;$B422,1))), IF(L422&lt;=INDIRECT("FECHA_"&amp;$B422,1),"INCUMPLIDA","PROCESO"), "VERIFICAR FECHA")),"SIN VALOR AVANCE")</f>
        <v>CUMPLIDA</v>
      </c>
    </row>
    <row r="423" spans="1:17" ht="405.75" x14ac:dyDescent="0.2">
      <c r="A423" s="1097" t="s">
        <v>19</v>
      </c>
      <c r="B423" s="1079" t="s">
        <v>14</v>
      </c>
      <c r="C423" s="1304"/>
      <c r="D423" s="1304"/>
      <c r="E423" s="1305"/>
      <c r="F423" s="1305"/>
      <c r="G423" s="1305"/>
      <c r="H423" s="1080" t="s">
        <v>4031</v>
      </c>
      <c r="I423" s="1081" t="s">
        <v>4026</v>
      </c>
      <c r="J423" s="1092">
        <v>28</v>
      </c>
      <c r="K423" s="1083">
        <v>43570</v>
      </c>
      <c r="L423" s="1083">
        <v>44196</v>
      </c>
      <c r="M423" s="1084">
        <f t="shared" si="13"/>
        <v>89.428571428571431</v>
      </c>
      <c r="N423" s="1085">
        <v>1</v>
      </c>
      <c r="O423" s="1094" t="s">
        <v>4017</v>
      </c>
      <c r="P423" s="1085">
        <f t="shared" si="14"/>
        <v>1</v>
      </c>
      <c r="Q423" s="1086" t="str" cm="1">
        <f t="array" aca="1" ref="Q423" ca="1">IF(ISNUMBER(P423),IF(P423=100%,"CUMPLIDA",IF(AND(ISNUMBER(L423),ISNUMBER(INDIRECT("FECHA_"&amp;$B423,1))), IF(L423&lt;=INDIRECT("FECHA_"&amp;$B423,1),"INCUMPLIDA","PROCESO"), "VERIFICAR FECHA")),"SIN VALOR AVANCE")</f>
        <v>CUMPLIDA</v>
      </c>
    </row>
    <row r="424" spans="1:17" ht="405.75" x14ac:dyDescent="0.2">
      <c r="A424" s="1097" t="s">
        <v>19</v>
      </c>
      <c r="B424" s="1079" t="s">
        <v>14</v>
      </c>
      <c r="C424" s="1304"/>
      <c r="D424" s="1304"/>
      <c r="E424" s="1305"/>
      <c r="F424" s="1305"/>
      <c r="G424" s="1305"/>
      <c r="H424" s="1080" t="s">
        <v>4032</v>
      </c>
      <c r="I424" s="1081" t="s">
        <v>4026</v>
      </c>
      <c r="J424" s="1092">
        <v>27</v>
      </c>
      <c r="K424" s="1083">
        <v>43570</v>
      </c>
      <c r="L424" s="1083">
        <v>44196</v>
      </c>
      <c r="M424" s="1084">
        <f t="shared" si="13"/>
        <v>89.428571428571431</v>
      </c>
      <c r="N424" s="1085">
        <v>1</v>
      </c>
      <c r="O424" s="1094" t="s">
        <v>4017</v>
      </c>
      <c r="P424" s="1085">
        <f t="shared" si="14"/>
        <v>1</v>
      </c>
      <c r="Q424" s="1086" t="str" cm="1">
        <f t="array" aca="1" ref="Q424" ca="1">IF(ISNUMBER(P424),IF(P424=100%,"CUMPLIDA",IF(AND(ISNUMBER(L424),ISNUMBER(INDIRECT("FECHA_"&amp;$B424,1))), IF(L424&lt;=INDIRECT("FECHA_"&amp;$B424,1),"INCUMPLIDA","PROCESO"), "VERIFICAR FECHA")),"SIN VALOR AVANCE")</f>
        <v>CUMPLIDA</v>
      </c>
    </row>
    <row r="425" spans="1:17" ht="405.75" x14ac:dyDescent="0.2">
      <c r="A425" s="1097" t="s">
        <v>19</v>
      </c>
      <c r="B425" s="1079" t="s">
        <v>14</v>
      </c>
      <c r="C425" s="1304"/>
      <c r="D425" s="1304"/>
      <c r="E425" s="1305"/>
      <c r="F425" s="1305"/>
      <c r="G425" s="1305" t="s">
        <v>4033</v>
      </c>
      <c r="H425" s="1080" t="s">
        <v>4034</v>
      </c>
      <c r="I425" s="1081" t="s">
        <v>4026</v>
      </c>
      <c r="J425" s="1092">
        <v>22</v>
      </c>
      <c r="K425" s="1083">
        <v>43570</v>
      </c>
      <c r="L425" s="1083">
        <v>44196</v>
      </c>
      <c r="M425" s="1084">
        <f t="shared" si="13"/>
        <v>89.428571428571431</v>
      </c>
      <c r="N425" s="1085">
        <v>1</v>
      </c>
      <c r="O425" s="1094" t="s">
        <v>4017</v>
      </c>
      <c r="P425" s="1085">
        <f t="shared" si="14"/>
        <v>1</v>
      </c>
      <c r="Q425" s="1086" t="str" cm="1">
        <f t="array" aca="1" ref="Q425" ca="1">IF(ISNUMBER(P425),IF(P425=100%,"CUMPLIDA",IF(AND(ISNUMBER(L425),ISNUMBER(INDIRECT("FECHA_"&amp;$B425,1))), IF(L425&lt;=INDIRECT("FECHA_"&amp;$B425,1),"INCUMPLIDA","PROCESO"), "VERIFICAR FECHA")),"SIN VALOR AVANCE")</f>
        <v>CUMPLIDA</v>
      </c>
    </row>
    <row r="426" spans="1:17" ht="405.75" x14ac:dyDescent="0.2">
      <c r="A426" s="1097" t="s">
        <v>19</v>
      </c>
      <c r="B426" s="1079" t="s">
        <v>14</v>
      </c>
      <c r="C426" s="1304"/>
      <c r="D426" s="1304"/>
      <c r="E426" s="1305"/>
      <c r="F426" s="1305"/>
      <c r="G426" s="1305"/>
      <c r="H426" s="1080" t="s">
        <v>4035</v>
      </c>
      <c r="I426" s="1081" t="s">
        <v>4026</v>
      </c>
      <c r="J426" s="1092">
        <v>28</v>
      </c>
      <c r="K426" s="1083">
        <v>43570</v>
      </c>
      <c r="L426" s="1083">
        <v>44196</v>
      </c>
      <c r="M426" s="1084">
        <f t="shared" si="13"/>
        <v>89.428571428571431</v>
      </c>
      <c r="N426" s="1085">
        <v>1</v>
      </c>
      <c r="O426" s="1094" t="s">
        <v>4017</v>
      </c>
      <c r="P426" s="1085">
        <f t="shared" si="14"/>
        <v>1</v>
      </c>
      <c r="Q426" s="1086" t="str" cm="1">
        <f t="array" aca="1" ref="Q426" ca="1">IF(ISNUMBER(P426),IF(P426=100%,"CUMPLIDA",IF(AND(ISNUMBER(L426),ISNUMBER(INDIRECT("FECHA_"&amp;$B426,1))), IF(L426&lt;=INDIRECT("FECHA_"&amp;$B426,1),"INCUMPLIDA","PROCESO"), "VERIFICAR FECHA")),"SIN VALOR AVANCE")</f>
        <v>CUMPLIDA</v>
      </c>
    </row>
    <row r="427" spans="1:17" ht="405.75" x14ac:dyDescent="0.2">
      <c r="A427" s="1097" t="s">
        <v>19</v>
      </c>
      <c r="B427" s="1079" t="s">
        <v>14</v>
      </c>
      <c r="C427" s="1304"/>
      <c r="D427" s="1304"/>
      <c r="E427" s="1305"/>
      <c r="F427" s="1305"/>
      <c r="G427" s="1305"/>
      <c r="H427" s="1080" t="s">
        <v>4036</v>
      </c>
      <c r="I427" s="1081" t="s">
        <v>4026</v>
      </c>
      <c r="J427" s="1092">
        <v>27</v>
      </c>
      <c r="K427" s="1083">
        <v>43570</v>
      </c>
      <c r="L427" s="1083">
        <v>44196</v>
      </c>
      <c r="M427" s="1084">
        <f t="shared" si="13"/>
        <v>89.428571428571431</v>
      </c>
      <c r="N427" s="1085">
        <v>1</v>
      </c>
      <c r="O427" s="1094" t="s">
        <v>4017</v>
      </c>
      <c r="P427" s="1085">
        <f t="shared" si="14"/>
        <v>1</v>
      </c>
      <c r="Q427" s="1086" t="str" cm="1">
        <f t="array" aca="1" ref="Q427" ca="1">IF(ISNUMBER(P427),IF(P427=100%,"CUMPLIDA",IF(AND(ISNUMBER(L427),ISNUMBER(INDIRECT("FECHA_"&amp;$B427,1))), IF(L427&lt;=INDIRECT("FECHA_"&amp;$B427,1),"INCUMPLIDA","PROCESO"), "VERIFICAR FECHA")),"SIN VALOR AVANCE")</f>
        <v>CUMPLIDA</v>
      </c>
    </row>
    <row r="428" spans="1:17" ht="405.75" x14ac:dyDescent="0.2">
      <c r="A428" s="1097" t="s">
        <v>19</v>
      </c>
      <c r="B428" s="1079" t="s">
        <v>14</v>
      </c>
      <c r="C428" s="1304"/>
      <c r="D428" s="1304"/>
      <c r="E428" s="1305"/>
      <c r="F428" s="1305"/>
      <c r="G428" s="1305" t="s">
        <v>4037</v>
      </c>
      <c r="H428" s="1080" t="s">
        <v>4038</v>
      </c>
      <c r="I428" s="1081" t="s">
        <v>4039</v>
      </c>
      <c r="J428" s="1092">
        <v>1</v>
      </c>
      <c r="K428" s="1083">
        <v>43570</v>
      </c>
      <c r="L428" s="1083">
        <v>43830</v>
      </c>
      <c r="M428" s="1084">
        <f t="shared" si="13"/>
        <v>37.142857142857146</v>
      </c>
      <c r="N428" s="1085">
        <v>1</v>
      </c>
      <c r="O428" s="1094" t="s">
        <v>4017</v>
      </c>
      <c r="P428" s="1085">
        <f t="shared" si="14"/>
        <v>1</v>
      </c>
      <c r="Q428" s="1086" t="str" cm="1">
        <f t="array" aca="1" ref="Q428" ca="1">IF(ISNUMBER(P428),IF(P428=100%,"CUMPLIDA",IF(AND(ISNUMBER(L428),ISNUMBER(INDIRECT("FECHA_"&amp;$B428,1))), IF(L428&lt;=INDIRECT("FECHA_"&amp;$B428,1),"INCUMPLIDA","PROCESO"), "VERIFICAR FECHA")),"SIN VALOR AVANCE")</f>
        <v>CUMPLIDA</v>
      </c>
    </row>
    <row r="429" spans="1:17" ht="405.75" x14ac:dyDescent="0.2">
      <c r="A429" s="1097" t="s">
        <v>19</v>
      </c>
      <c r="B429" s="1079" t="s">
        <v>14</v>
      </c>
      <c r="C429" s="1304"/>
      <c r="D429" s="1304"/>
      <c r="E429" s="1305"/>
      <c r="F429" s="1305"/>
      <c r="G429" s="1305"/>
      <c r="H429" s="1080" t="s">
        <v>4040</v>
      </c>
      <c r="I429" s="1081" t="s">
        <v>4041</v>
      </c>
      <c r="J429" s="1092">
        <v>1</v>
      </c>
      <c r="K429" s="1083">
        <v>43570</v>
      </c>
      <c r="L429" s="1083">
        <v>43830</v>
      </c>
      <c r="M429" s="1084">
        <f t="shared" si="13"/>
        <v>37.142857142857146</v>
      </c>
      <c r="N429" s="1085">
        <v>1</v>
      </c>
      <c r="O429" s="1094" t="s">
        <v>4017</v>
      </c>
      <c r="P429" s="1085">
        <f t="shared" si="14"/>
        <v>1</v>
      </c>
      <c r="Q429" s="1086" t="str" cm="1">
        <f t="array" aca="1" ref="Q429" ca="1">IF(ISNUMBER(P429),IF(P429=100%,"CUMPLIDA",IF(AND(ISNUMBER(L429),ISNUMBER(INDIRECT("FECHA_"&amp;$B429,1))), IF(L429&lt;=INDIRECT("FECHA_"&amp;$B429,1),"INCUMPLIDA","PROCESO"), "VERIFICAR FECHA")),"SIN VALOR AVANCE")</f>
        <v>CUMPLIDA</v>
      </c>
    </row>
    <row r="430" spans="1:17" ht="405.75" x14ac:dyDescent="0.2">
      <c r="A430" s="1097" t="s">
        <v>19</v>
      </c>
      <c r="B430" s="1079" t="s">
        <v>14</v>
      </c>
      <c r="C430" s="1304"/>
      <c r="D430" s="1304"/>
      <c r="E430" s="1305"/>
      <c r="F430" s="1305"/>
      <c r="G430" s="1305"/>
      <c r="H430" s="1080" t="s">
        <v>4042</v>
      </c>
      <c r="I430" s="1081" t="s">
        <v>4043</v>
      </c>
      <c r="J430" s="1092">
        <v>1</v>
      </c>
      <c r="K430" s="1083">
        <v>43570</v>
      </c>
      <c r="L430" s="1083">
        <v>43830</v>
      </c>
      <c r="M430" s="1084">
        <f t="shared" si="13"/>
        <v>37.142857142857146</v>
      </c>
      <c r="N430" s="1085">
        <v>1</v>
      </c>
      <c r="O430" s="1094" t="s">
        <v>4017</v>
      </c>
      <c r="P430" s="1085">
        <f t="shared" si="14"/>
        <v>1</v>
      </c>
      <c r="Q430" s="1086" t="str" cm="1">
        <f t="array" aca="1" ref="Q430" ca="1">IF(ISNUMBER(P430),IF(P430=100%,"CUMPLIDA",IF(AND(ISNUMBER(L430),ISNUMBER(INDIRECT("FECHA_"&amp;$B430,1))), IF(L430&lt;=INDIRECT("FECHA_"&amp;$B430,1),"INCUMPLIDA","PROCESO"), "VERIFICAR FECHA")),"SIN VALOR AVANCE")</f>
        <v>CUMPLIDA</v>
      </c>
    </row>
    <row r="431" spans="1:17" ht="405.75" x14ac:dyDescent="0.2">
      <c r="A431" s="1097" t="s">
        <v>19</v>
      </c>
      <c r="B431" s="1079" t="s">
        <v>14</v>
      </c>
      <c r="C431" s="1304"/>
      <c r="D431" s="1304"/>
      <c r="E431" s="1305"/>
      <c r="F431" s="1305"/>
      <c r="G431" s="1305" t="s">
        <v>4044</v>
      </c>
      <c r="H431" s="1080" t="s">
        <v>4011</v>
      </c>
      <c r="I431" s="1081" t="s">
        <v>254</v>
      </c>
      <c r="J431" s="1092">
        <v>1</v>
      </c>
      <c r="K431" s="1083">
        <v>43570</v>
      </c>
      <c r="L431" s="1083">
        <v>43830</v>
      </c>
      <c r="M431" s="1084">
        <f t="shared" si="13"/>
        <v>37.142857142857146</v>
      </c>
      <c r="N431" s="1085">
        <v>1</v>
      </c>
      <c r="O431" s="1094" t="s">
        <v>4017</v>
      </c>
      <c r="P431" s="1085">
        <f t="shared" si="14"/>
        <v>1</v>
      </c>
      <c r="Q431" s="1086" t="str" cm="1">
        <f t="array" aca="1" ref="Q431" ca="1">IF(ISNUMBER(P431),IF(P431=100%,"CUMPLIDA",IF(AND(ISNUMBER(L431),ISNUMBER(INDIRECT("FECHA_"&amp;$B431,1))), IF(L431&lt;=INDIRECT("FECHA_"&amp;$B431,1),"INCUMPLIDA","PROCESO"), "VERIFICAR FECHA")),"SIN VALOR AVANCE")</f>
        <v>CUMPLIDA</v>
      </c>
    </row>
    <row r="432" spans="1:17" ht="405.75" x14ac:dyDescent="0.2">
      <c r="A432" s="1097" t="s">
        <v>19</v>
      </c>
      <c r="B432" s="1079" t="s">
        <v>14</v>
      </c>
      <c r="C432" s="1304"/>
      <c r="D432" s="1304"/>
      <c r="E432" s="1305"/>
      <c r="F432" s="1305"/>
      <c r="G432" s="1305"/>
      <c r="H432" s="1080" t="s">
        <v>4013</v>
      </c>
      <c r="I432" s="1081" t="s">
        <v>4014</v>
      </c>
      <c r="J432" s="1092">
        <v>1</v>
      </c>
      <c r="K432" s="1083">
        <v>43570</v>
      </c>
      <c r="L432" s="1083">
        <v>43830</v>
      </c>
      <c r="M432" s="1084">
        <f t="shared" si="13"/>
        <v>37.142857142857146</v>
      </c>
      <c r="N432" s="1085">
        <v>1</v>
      </c>
      <c r="O432" s="1094" t="s">
        <v>4017</v>
      </c>
      <c r="P432" s="1085">
        <f t="shared" si="14"/>
        <v>1</v>
      </c>
      <c r="Q432" s="1086" t="str" cm="1">
        <f t="array" aca="1" ref="Q432" ca="1">IF(ISNUMBER(P432),IF(P432=100%,"CUMPLIDA",IF(AND(ISNUMBER(L432),ISNUMBER(INDIRECT("FECHA_"&amp;$B432,1))), IF(L432&lt;=INDIRECT("FECHA_"&amp;$B432,1),"INCUMPLIDA","PROCESO"), "VERIFICAR FECHA")),"SIN VALOR AVANCE")</f>
        <v>CUMPLIDA</v>
      </c>
    </row>
    <row r="433" spans="1:17" ht="405.75" x14ac:dyDescent="0.2">
      <c r="A433" s="1097" t="s">
        <v>19</v>
      </c>
      <c r="B433" s="1079" t="s">
        <v>14</v>
      </c>
      <c r="C433" s="1304"/>
      <c r="D433" s="1304"/>
      <c r="E433" s="1305"/>
      <c r="F433" s="1305"/>
      <c r="G433" s="1305"/>
      <c r="H433" s="1080" t="s">
        <v>4015</v>
      </c>
      <c r="I433" s="1081" t="s">
        <v>4016</v>
      </c>
      <c r="J433" s="1092">
        <v>1</v>
      </c>
      <c r="K433" s="1083">
        <v>43570</v>
      </c>
      <c r="L433" s="1083">
        <v>43830</v>
      </c>
      <c r="M433" s="1084">
        <f t="shared" si="13"/>
        <v>37.142857142857146</v>
      </c>
      <c r="N433" s="1085">
        <v>1</v>
      </c>
      <c r="O433" s="1094" t="s">
        <v>4017</v>
      </c>
      <c r="P433" s="1085">
        <f t="shared" si="14"/>
        <v>1</v>
      </c>
      <c r="Q433" s="1086" t="str" cm="1">
        <f t="array" aca="1" ref="Q433" ca="1">IF(ISNUMBER(P433),IF(P433=100%,"CUMPLIDA",IF(AND(ISNUMBER(L433),ISNUMBER(INDIRECT("FECHA_"&amp;$B433,1))), IF(L433&lt;=INDIRECT("FECHA_"&amp;$B433,1),"INCUMPLIDA","PROCESO"), "VERIFICAR FECHA")),"SIN VALOR AVANCE")</f>
        <v>CUMPLIDA</v>
      </c>
    </row>
    <row r="434" spans="1:17" ht="30.75" customHeight="1" x14ac:dyDescent="0.2">
      <c r="A434" s="1243" t="s">
        <v>19</v>
      </c>
      <c r="B434" s="1797" t="s">
        <v>14</v>
      </c>
      <c r="C434" s="1799" t="s">
        <v>4045</v>
      </c>
      <c r="D434" s="1799" t="s">
        <v>2633</v>
      </c>
      <c r="E434" s="1800" t="s">
        <v>4046</v>
      </c>
      <c r="F434" s="1800" t="s">
        <v>4047</v>
      </c>
      <c r="G434" s="1801" t="s">
        <v>3456</v>
      </c>
      <c r="H434" s="1801" t="s">
        <v>4048</v>
      </c>
      <c r="I434" s="1802" t="s">
        <v>2795</v>
      </c>
      <c r="J434" s="1855">
        <v>1</v>
      </c>
      <c r="K434" s="1804">
        <v>45231</v>
      </c>
      <c r="L434" s="1804">
        <v>45504</v>
      </c>
      <c r="M434" s="1805">
        <f t="shared" si="13"/>
        <v>39</v>
      </c>
      <c r="N434" s="1806">
        <v>1</v>
      </c>
      <c r="O434" s="1802" t="s">
        <v>4049</v>
      </c>
      <c r="P434" s="1806">
        <f t="shared" si="14"/>
        <v>1</v>
      </c>
      <c r="Q434" s="1241" t="str" cm="1">
        <f t="array" aca="1" ref="Q434" ca="1">IF(ISNUMBER(P434),IF(P434=100%,"CUMPLIDA",IF(AND(ISNUMBER(L434),ISNUMBER(INDIRECT("FECHA_"&amp;$B434,1))), IF(L434&lt;=INDIRECT("FECHA_"&amp;$B434,1),"INCUMPLIDA","PROCESO"), "VERIFICAR FECHA")),"SIN VALOR AVANCE")</f>
        <v>CUMPLIDA</v>
      </c>
    </row>
    <row r="435" spans="1:17" ht="120.75" x14ac:dyDescent="0.2">
      <c r="A435" s="1243" t="s">
        <v>19</v>
      </c>
      <c r="B435" s="1797" t="s">
        <v>14</v>
      </c>
      <c r="C435" s="1799"/>
      <c r="D435" s="1799"/>
      <c r="E435" s="1800"/>
      <c r="F435" s="1800"/>
      <c r="G435" s="1801" t="s">
        <v>3459</v>
      </c>
      <c r="H435" s="1801" t="s">
        <v>2168</v>
      </c>
      <c r="I435" s="1802" t="s">
        <v>99</v>
      </c>
      <c r="J435" s="1855">
        <v>1</v>
      </c>
      <c r="K435" s="1804">
        <v>45323</v>
      </c>
      <c r="L435" s="1804">
        <v>45747</v>
      </c>
      <c r="M435" s="1805">
        <f t="shared" si="13"/>
        <v>60.571428571428569</v>
      </c>
      <c r="N435" s="1806">
        <v>1</v>
      </c>
      <c r="O435" s="1802" t="s">
        <v>4050</v>
      </c>
      <c r="P435" s="1806">
        <f t="shared" si="14"/>
        <v>1</v>
      </c>
      <c r="Q435" s="1241" t="str" cm="1">
        <f t="array" aca="1" ref="Q435" ca="1">IF(ISNUMBER(P435),IF(P435=100%,"CUMPLIDA",IF(AND(ISNUMBER(L435),ISNUMBER(INDIRECT("FECHA_"&amp;$B435,1))), IF(L435&lt;=INDIRECT("FECHA_"&amp;$B435,1),"INCUMPLIDA","PROCESO"), "VERIFICAR FECHA")),"SIN VALOR AVANCE")</f>
        <v>CUMPLIDA</v>
      </c>
    </row>
    <row r="436" spans="1:17" ht="45.75" x14ac:dyDescent="0.2">
      <c r="A436" s="1243" t="s">
        <v>19</v>
      </c>
      <c r="B436" s="1797" t="s">
        <v>14</v>
      </c>
      <c r="C436" s="1799"/>
      <c r="D436" s="1799"/>
      <c r="E436" s="1800"/>
      <c r="F436" s="1800"/>
      <c r="G436" s="1801" t="s">
        <v>4051</v>
      </c>
      <c r="H436" s="1801" t="s">
        <v>101</v>
      </c>
      <c r="I436" s="1802" t="s">
        <v>102</v>
      </c>
      <c r="J436" s="1855">
        <v>1</v>
      </c>
      <c r="K436" s="1804">
        <v>45323</v>
      </c>
      <c r="L436" s="1804">
        <v>45747</v>
      </c>
      <c r="M436" s="1805">
        <f t="shared" si="13"/>
        <v>60.571428571428569</v>
      </c>
      <c r="N436" s="1806">
        <v>1</v>
      </c>
      <c r="O436" s="1802" t="s">
        <v>4049</v>
      </c>
      <c r="P436" s="1806">
        <f t="shared" si="14"/>
        <v>1</v>
      </c>
      <c r="Q436" s="1241" t="str" cm="1">
        <f t="array" aca="1" ref="Q436" ca="1">IF(ISNUMBER(P436),IF(P436=100%,"CUMPLIDA",IF(AND(ISNUMBER(L436),ISNUMBER(INDIRECT("FECHA_"&amp;$B436,1))), IF(L436&lt;=INDIRECT("FECHA_"&amp;$B436,1),"INCUMPLIDA","PROCESO"), "VERIFICAR FECHA")),"SIN VALOR AVANCE")</f>
        <v>CUMPLIDA</v>
      </c>
    </row>
    <row r="437" spans="1:17" ht="45.75" x14ac:dyDescent="0.2">
      <c r="A437" s="1243" t="s">
        <v>19</v>
      </c>
      <c r="B437" s="1797" t="s">
        <v>14</v>
      </c>
      <c r="C437" s="1799"/>
      <c r="D437" s="1799"/>
      <c r="E437" s="1800"/>
      <c r="F437" s="1800"/>
      <c r="G437" s="1801" t="s">
        <v>4052</v>
      </c>
      <c r="H437" s="1801" t="s">
        <v>238</v>
      </c>
      <c r="I437" s="1802" t="s">
        <v>239</v>
      </c>
      <c r="J437" s="1855">
        <v>1</v>
      </c>
      <c r="K437" s="1804">
        <v>45231</v>
      </c>
      <c r="L437" s="1804">
        <v>45747</v>
      </c>
      <c r="M437" s="1805">
        <f t="shared" si="13"/>
        <v>73.714285714285708</v>
      </c>
      <c r="N437" s="1806">
        <v>1</v>
      </c>
      <c r="O437" s="1802" t="s">
        <v>4049</v>
      </c>
      <c r="P437" s="1806">
        <f t="shared" si="14"/>
        <v>1</v>
      </c>
      <c r="Q437" s="1241" t="str" cm="1">
        <f t="array" aca="1" ref="Q437" ca="1">IF(ISNUMBER(P437),IF(P437=100%,"CUMPLIDA",IF(AND(ISNUMBER(L437),ISNUMBER(INDIRECT("FECHA_"&amp;$B437,1))), IF(L437&lt;=INDIRECT("FECHA_"&amp;$B437,1),"INCUMPLIDA","PROCESO"), "VERIFICAR FECHA")),"SIN VALOR AVANCE")</f>
        <v>CUMPLIDA</v>
      </c>
    </row>
    <row r="438" spans="1:17" ht="120.75" x14ac:dyDescent="0.2">
      <c r="A438" s="1243" t="s">
        <v>19</v>
      </c>
      <c r="B438" s="1797" t="s">
        <v>14</v>
      </c>
      <c r="C438" s="1799"/>
      <c r="D438" s="1799"/>
      <c r="E438" s="1800"/>
      <c r="F438" s="1800"/>
      <c r="G438" s="1801" t="s">
        <v>3565</v>
      </c>
      <c r="H438" s="1801" t="s">
        <v>104</v>
      </c>
      <c r="I438" s="1802" t="s">
        <v>105</v>
      </c>
      <c r="J438" s="1855">
        <v>1</v>
      </c>
      <c r="K438" s="1804">
        <v>45323</v>
      </c>
      <c r="L438" s="1804">
        <v>45747</v>
      </c>
      <c r="M438" s="1805">
        <f t="shared" si="13"/>
        <v>60.571428571428569</v>
      </c>
      <c r="N438" s="1806">
        <v>1</v>
      </c>
      <c r="O438" s="1802" t="s">
        <v>4050</v>
      </c>
      <c r="P438" s="1806">
        <f t="shared" si="14"/>
        <v>1</v>
      </c>
      <c r="Q438" s="1241" t="str" cm="1">
        <f t="array" aca="1" ref="Q438" ca="1">IF(ISNUMBER(P438),IF(P438=100%,"CUMPLIDA",IF(AND(ISNUMBER(L438),ISNUMBER(INDIRECT("FECHA_"&amp;$B438,1))), IF(L438&lt;=INDIRECT("FECHA_"&amp;$B438,1),"INCUMPLIDA","PROCESO"), "VERIFICAR FECHA")),"SIN VALOR AVANCE")</f>
        <v>CUMPLIDA</v>
      </c>
    </row>
    <row r="439" spans="1:17" ht="45.75" x14ac:dyDescent="0.2">
      <c r="A439" s="1243" t="s">
        <v>19</v>
      </c>
      <c r="B439" s="1797" t="s">
        <v>14</v>
      </c>
      <c r="C439" s="1799"/>
      <c r="D439" s="1799"/>
      <c r="E439" s="1800"/>
      <c r="F439" s="1800"/>
      <c r="G439" s="1801" t="s">
        <v>3566</v>
      </c>
      <c r="H439" s="1801" t="s">
        <v>106</v>
      </c>
      <c r="I439" s="1802" t="s">
        <v>107</v>
      </c>
      <c r="J439" s="1855">
        <v>1</v>
      </c>
      <c r="K439" s="1804">
        <v>45231</v>
      </c>
      <c r="L439" s="1804">
        <v>45747</v>
      </c>
      <c r="M439" s="1805">
        <f t="shared" si="13"/>
        <v>73.714285714285708</v>
      </c>
      <c r="N439" s="1806">
        <v>1</v>
      </c>
      <c r="O439" s="1802" t="s">
        <v>4049</v>
      </c>
      <c r="P439" s="1806">
        <f t="shared" si="14"/>
        <v>1</v>
      </c>
      <c r="Q439" s="1241" t="str" cm="1">
        <f t="array" aca="1" ref="Q439" ca="1">IF(ISNUMBER(P439),IF(P439=100%,"CUMPLIDA",IF(AND(ISNUMBER(L439),ISNUMBER(INDIRECT("FECHA_"&amp;$B439,1))), IF(L439&lt;=INDIRECT("FECHA_"&amp;$B439,1),"INCUMPLIDA","PROCESO"), "VERIFICAR FECHA")),"SIN VALOR AVANCE")</f>
        <v>CUMPLIDA</v>
      </c>
    </row>
    <row r="440" spans="1:17" ht="165.75" x14ac:dyDescent="0.2">
      <c r="A440" s="1243" t="s">
        <v>19</v>
      </c>
      <c r="B440" s="1797" t="s">
        <v>14</v>
      </c>
      <c r="C440" s="1799"/>
      <c r="D440" s="1799"/>
      <c r="E440" s="1800"/>
      <c r="F440" s="1800"/>
      <c r="G440" s="1801" t="s">
        <v>3567</v>
      </c>
      <c r="H440" s="1801" t="s">
        <v>108</v>
      </c>
      <c r="I440" s="1802" t="s">
        <v>109</v>
      </c>
      <c r="J440" s="1855">
        <v>1</v>
      </c>
      <c r="K440" s="1804">
        <v>45231</v>
      </c>
      <c r="L440" s="1804">
        <v>45808</v>
      </c>
      <c r="M440" s="1805">
        <f t="shared" si="13"/>
        <v>82.428571428571431</v>
      </c>
      <c r="N440" s="1806">
        <v>0</v>
      </c>
      <c r="O440" s="1802" t="s">
        <v>4053</v>
      </c>
      <c r="P440" s="1806">
        <f t="shared" si="14"/>
        <v>0</v>
      </c>
      <c r="Q440" s="1241" t="str" cm="1">
        <f t="array" aca="1" ref="Q440" ca="1">IF(ISNUMBER(P440),IF(P440=100%,"CUMPLIDA",IF(AND(ISNUMBER(L440),ISNUMBER(INDIRECT("FECHA_"&amp;$B440,1))), IF(L440&lt;=INDIRECT("FECHA_"&amp;$B440,1),"INCUMPLIDA","PROCESO"), "VERIFICAR FECHA")),"SIN VALOR AVANCE")</f>
        <v>PROCESO</v>
      </c>
    </row>
    <row r="441" spans="1:17" ht="45.75" x14ac:dyDescent="0.2">
      <c r="A441" s="1243" t="s">
        <v>19</v>
      </c>
      <c r="B441" s="1797" t="s">
        <v>14</v>
      </c>
      <c r="C441" s="1799"/>
      <c r="D441" s="1799"/>
      <c r="E441" s="1800"/>
      <c r="F441" s="1800"/>
      <c r="G441" s="1801" t="s">
        <v>3570</v>
      </c>
      <c r="H441" s="1801" t="s">
        <v>111</v>
      </c>
      <c r="I441" s="1802" t="s">
        <v>112</v>
      </c>
      <c r="J441" s="1855">
        <v>10</v>
      </c>
      <c r="K441" s="1804">
        <v>45809</v>
      </c>
      <c r="L441" s="1804">
        <v>46752</v>
      </c>
      <c r="M441" s="1805">
        <f t="shared" si="13"/>
        <v>134.71428571428572</v>
      </c>
      <c r="N441" s="1806">
        <v>0</v>
      </c>
      <c r="O441" s="1802" t="s">
        <v>4049</v>
      </c>
      <c r="P441" s="1806">
        <f t="shared" si="14"/>
        <v>0</v>
      </c>
      <c r="Q441" s="1241" t="str" cm="1">
        <f t="array" aca="1" ref="Q441" ca="1">IF(ISNUMBER(P441),IF(P441=100%,"CUMPLIDA",IF(AND(ISNUMBER(L441),ISNUMBER(INDIRECT("FECHA_"&amp;$B441,1))), IF(L441&lt;=INDIRECT("FECHA_"&amp;$B441,1),"INCUMPLIDA","PROCESO"), "VERIFICAR FECHA")),"SIN VALOR AVANCE")</f>
        <v>PROCESO</v>
      </c>
    </row>
    <row r="442" spans="1:17" ht="120.75" x14ac:dyDescent="0.2">
      <c r="A442" s="1243" t="s">
        <v>19</v>
      </c>
      <c r="B442" s="1797" t="s">
        <v>14</v>
      </c>
      <c r="C442" s="1799"/>
      <c r="D442" s="1799"/>
      <c r="E442" s="1800"/>
      <c r="F442" s="1800"/>
      <c r="G442" s="1801" t="s">
        <v>3571</v>
      </c>
      <c r="H442" s="1801" t="s">
        <v>115</v>
      </c>
      <c r="I442" s="1802" t="s">
        <v>116</v>
      </c>
      <c r="J442" s="1855">
        <v>1</v>
      </c>
      <c r="K442" s="1804">
        <v>45809</v>
      </c>
      <c r="L442" s="1804">
        <v>46752</v>
      </c>
      <c r="M442" s="1805">
        <f t="shared" si="13"/>
        <v>134.71428571428572</v>
      </c>
      <c r="N442" s="1806">
        <v>0</v>
      </c>
      <c r="O442" s="1802" t="s">
        <v>4050</v>
      </c>
      <c r="P442" s="1806">
        <f t="shared" si="14"/>
        <v>0</v>
      </c>
      <c r="Q442" s="1241" t="str" cm="1">
        <f t="array" aca="1" ref="Q442" ca="1">IF(ISNUMBER(P442),IF(P442=100%,"CUMPLIDA",IF(AND(ISNUMBER(L442),ISNUMBER(INDIRECT("FECHA_"&amp;$B442,1))), IF(L442&lt;=INDIRECT("FECHA_"&amp;$B442,1),"INCUMPLIDA","PROCESO"), "VERIFICAR FECHA")),"SIN VALOR AVANCE")</f>
        <v>PROCESO</v>
      </c>
    </row>
    <row r="443" spans="1:17" ht="165.75" x14ac:dyDescent="0.2">
      <c r="A443" s="1243" t="s">
        <v>19</v>
      </c>
      <c r="B443" s="1797" t="s">
        <v>14</v>
      </c>
      <c r="C443" s="1799"/>
      <c r="D443" s="1799"/>
      <c r="E443" s="1800"/>
      <c r="F443" s="1800"/>
      <c r="G443" s="1801" t="s">
        <v>3572</v>
      </c>
      <c r="H443" s="1801" t="s">
        <v>118</v>
      </c>
      <c r="I443" s="1802" t="s">
        <v>119</v>
      </c>
      <c r="J443" s="1855">
        <v>2</v>
      </c>
      <c r="K443" s="1804">
        <v>45809</v>
      </c>
      <c r="L443" s="1804">
        <v>46752</v>
      </c>
      <c r="M443" s="1805">
        <f t="shared" si="13"/>
        <v>134.71428571428572</v>
      </c>
      <c r="N443" s="1806">
        <v>0</v>
      </c>
      <c r="O443" s="1802" t="s">
        <v>4053</v>
      </c>
      <c r="P443" s="1806">
        <f t="shared" si="14"/>
        <v>0</v>
      </c>
      <c r="Q443" s="1241" t="str" cm="1">
        <f t="array" aca="1" ref="Q443" ca="1">IF(ISNUMBER(P443),IF(P443=100%,"CUMPLIDA",IF(AND(ISNUMBER(L443),ISNUMBER(INDIRECT("FECHA_"&amp;$B443,1))), IF(L443&lt;=INDIRECT("FECHA_"&amp;$B443,1),"INCUMPLIDA","PROCESO"), "VERIFICAR FECHA")),"SIN VALOR AVANCE")</f>
        <v>PROCESO</v>
      </c>
    </row>
    <row r="444" spans="1:17" ht="90.75" customHeight="1" x14ac:dyDescent="0.2">
      <c r="A444" s="1243" t="s">
        <v>19</v>
      </c>
      <c r="B444" s="1797" t="s">
        <v>14</v>
      </c>
      <c r="C444" s="1799"/>
      <c r="D444" s="1799"/>
      <c r="E444" s="1800" t="s">
        <v>4054</v>
      </c>
      <c r="F444" s="1800"/>
      <c r="G444" s="1801" t="s">
        <v>4055</v>
      </c>
      <c r="H444" s="1801" t="s">
        <v>4056</v>
      </c>
      <c r="I444" s="1802" t="s">
        <v>4057</v>
      </c>
      <c r="J444" s="1855">
        <v>1</v>
      </c>
      <c r="K444" s="1804">
        <v>43862</v>
      </c>
      <c r="L444" s="1804">
        <v>43982</v>
      </c>
      <c r="M444" s="1805">
        <f t="shared" si="13"/>
        <v>17.142857142857142</v>
      </c>
      <c r="N444" s="1806">
        <v>1</v>
      </c>
      <c r="O444" s="1802" t="s">
        <v>4058</v>
      </c>
      <c r="P444" s="1806">
        <f t="shared" si="14"/>
        <v>1</v>
      </c>
      <c r="Q444" s="1241" t="str" cm="1">
        <f t="array" aca="1" ref="Q444" ca="1">IF(ISNUMBER(P444),IF(P444=100%,"CUMPLIDA",IF(AND(ISNUMBER(L444),ISNUMBER(INDIRECT("FECHA_"&amp;$B444,1))), IF(L444&lt;=INDIRECT("FECHA_"&amp;$B444,1),"INCUMPLIDA","PROCESO"), "VERIFICAR FECHA")),"SIN VALOR AVANCE")</f>
        <v>CUMPLIDA</v>
      </c>
    </row>
    <row r="445" spans="1:17" ht="180.75" x14ac:dyDescent="0.2">
      <c r="A445" s="1243" t="s">
        <v>19</v>
      </c>
      <c r="B445" s="1797" t="s">
        <v>14</v>
      </c>
      <c r="C445" s="1799"/>
      <c r="D445" s="1799"/>
      <c r="E445" s="1800"/>
      <c r="F445" s="1800"/>
      <c r="G445" s="1801" t="s">
        <v>4059</v>
      </c>
      <c r="H445" s="1801" t="s">
        <v>4060</v>
      </c>
      <c r="I445" s="1802" t="s">
        <v>4061</v>
      </c>
      <c r="J445" s="1855">
        <v>1</v>
      </c>
      <c r="K445" s="1804">
        <v>43983</v>
      </c>
      <c r="L445" s="1804">
        <v>44043</v>
      </c>
      <c r="M445" s="1805">
        <f t="shared" si="13"/>
        <v>8.5714285714285712</v>
      </c>
      <c r="N445" s="1806">
        <v>1</v>
      </c>
      <c r="O445" s="1802" t="s">
        <v>4062</v>
      </c>
      <c r="P445" s="1806">
        <f t="shared" si="14"/>
        <v>1</v>
      </c>
      <c r="Q445" s="1241" t="str" cm="1">
        <f t="array" aca="1" ref="Q445" ca="1">IF(ISNUMBER(P445),IF(P445=100%,"CUMPLIDA",IF(AND(ISNUMBER(L445),ISNUMBER(INDIRECT("FECHA_"&amp;$B445,1))), IF(L445&lt;=INDIRECT("FECHA_"&amp;$B445,1),"INCUMPLIDA","PROCESO"), "VERIFICAR FECHA")),"SIN VALOR AVANCE")</f>
        <v>CUMPLIDA</v>
      </c>
    </row>
    <row r="446" spans="1:17" ht="165.75" x14ac:dyDescent="0.2">
      <c r="A446" s="1243" t="s">
        <v>19</v>
      </c>
      <c r="B446" s="1797" t="s">
        <v>14</v>
      </c>
      <c r="C446" s="1799"/>
      <c r="D446" s="1799"/>
      <c r="E446" s="1800" t="s">
        <v>4063</v>
      </c>
      <c r="F446" s="1800"/>
      <c r="G446" s="1801" t="s">
        <v>4064</v>
      </c>
      <c r="H446" s="1801" t="s">
        <v>4065</v>
      </c>
      <c r="I446" s="1802" t="s">
        <v>418</v>
      </c>
      <c r="J446" s="1855">
        <v>1</v>
      </c>
      <c r="K446" s="1804">
        <v>44044</v>
      </c>
      <c r="L446" s="1804">
        <v>44196</v>
      </c>
      <c r="M446" s="1805">
        <f t="shared" si="13"/>
        <v>21.714285714285715</v>
      </c>
      <c r="N446" s="1806">
        <v>1</v>
      </c>
      <c r="O446" s="1802" t="s">
        <v>4053</v>
      </c>
      <c r="P446" s="1806">
        <f t="shared" si="14"/>
        <v>1</v>
      </c>
      <c r="Q446" s="1241" t="str" cm="1">
        <f t="array" aca="1" ref="Q446" ca="1">IF(ISNUMBER(P446),IF(P446=100%,"CUMPLIDA",IF(AND(ISNUMBER(L446),ISNUMBER(INDIRECT("FECHA_"&amp;$B446,1))), IF(L446&lt;=INDIRECT("FECHA_"&amp;$B446,1),"INCUMPLIDA","PROCESO"), "VERIFICAR FECHA")),"SIN VALOR AVANCE")</f>
        <v>CUMPLIDA</v>
      </c>
    </row>
    <row r="447" spans="1:17" ht="165.75" x14ac:dyDescent="0.2">
      <c r="A447" s="1243" t="s">
        <v>19</v>
      </c>
      <c r="B447" s="1797" t="s">
        <v>14</v>
      </c>
      <c r="C447" s="1799"/>
      <c r="D447" s="1799"/>
      <c r="E447" s="1800"/>
      <c r="F447" s="1800"/>
      <c r="G447" s="1801" t="s">
        <v>4066</v>
      </c>
      <c r="H447" s="1801" t="s">
        <v>4067</v>
      </c>
      <c r="I447" s="1802" t="s">
        <v>4061</v>
      </c>
      <c r="J447" s="1855">
        <v>3</v>
      </c>
      <c r="K447" s="1804">
        <v>44197</v>
      </c>
      <c r="L447" s="1804">
        <v>44469</v>
      </c>
      <c r="M447" s="1805">
        <f t="shared" si="13"/>
        <v>38.857142857142854</v>
      </c>
      <c r="N447" s="1806">
        <v>1</v>
      </c>
      <c r="O447" s="1802" t="s">
        <v>4053</v>
      </c>
      <c r="P447" s="1806">
        <f t="shared" si="14"/>
        <v>1</v>
      </c>
      <c r="Q447" s="1241" t="str" cm="1">
        <f t="array" aca="1" ref="Q447" ca="1">IF(ISNUMBER(P447),IF(P447=100%,"CUMPLIDA",IF(AND(ISNUMBER(L447),ISNUMBER(INDIRECT("FECHA_"&amp;$B447,1))), IF(L447&lt;=INDIRECT("FECHA_"&amp;$B447,1),"INCUMPLIDA","PROCESO"), "VERIFICAR FECHA")),"SIN VALOR AVANCE")</f>
        <v>CUMPLIDA</v>
      </c>
    </row>
    <row r="448" spans="1:17" ht="150.75" customHeight="1" x14ac:dyDescent="0.2">
      <c r="A448" s="1856" t="s">
        <v>19</v>
      </c>
      <c r="B448" s="1857" t="s">
        <v>14</v>
      </c>
      <c r="C448" s="1858" t="s">
        <v>4068</v>
      </c>
      <c r="D448" s="1858" t="s">
        <v>4069</v>
      </c>
      <c r="E448" s="1859" t="s">
        <v>4070</v>
      </c>
      <c r="F448" s="1858" t="s">
        <v>4071</v>
      </c>
      <c r="G448" s="1860" t="s">
        <v>4072</v>
      </c>
      <c r="H448" s="1860" t="s">
        <v>4073</v>
      </c>
      <c r="I448" s="1861" t="s">
        <v>4074</v>
      </c>
      <c r="J448" s="1862">
        <v>1</v>
      </c>
      <c r="K448" s="1863">
        <v>44242</v>
      </c>
      <c r="L448" s="1863">
        <v>44561</v>
      </c>
      <c r="M448" s="1864">
        <f t="shared" si="13"/>
        <v>45.571428571428569</v>
      </c>
      <c r="N448" s="1865">
        <v>1</v>
      </c>
      <c r="O448" s="1861" t="s">
        <v>4075</v>
      </c>
      <c r="P448" s="1865">
        <f t="shared" si="14"/>
        <v>1</v>
      </c>
      <c r="Q448" s="1866" t="str" cm="1">
        <f t="array" aca="1" ref="Q448" ca="1">IF(ISNUMBER(P448),IF(P448=100%,"CUMPLIDA",IF(AND(ISNUMBER(L448),ISNUMBER(INDIRECT("FECHA_"&amp;$B448,1))), IF(L448&lt;=INDIRECT("FECHA_"&amp;$B448,1),"INCUMPLIDA","PROCESO"), "VERIFICAR FECHA")),"SIN VALOR AVANCE")</f>
        <v>CUMPLIDA</v>
      </c>
    </row>
    <row r="449" spans="1:17" ht="165.75" x14ac:dyDescent="0.2">
      <c r="A449" s="1856" t="s">
        <v>19</v>
      </c>
      <c r="B449" s="1857" t="s">
        <v>14</v>
      </c>
      <c r="C449" s="1867"/>
      <c r="D449" s="1867"/>
      <c r="E449" s="1859"/>
      <c r="F449" s="1867"/>
      <c r="G449" s="1860" t="s">
        <v>4076</v>
      </c>
      <c r="H449" s="1860" t="s">
        <v>4077</v>
      </c>
      <c r="I449" s="1861" t="s">
        <v>4078</v>
      </c>
      <c r="J449" s="1862">
        <v>1</v>
      </c>
      <c r="K449" s="1863">
        <v>44242</v>
      </c>
      <c r="L449" s="1863">
        <v>44285</v>
      </c>
      <c r="M449" s="1864">
        <f t="shared" si="13"/>
        <v>6.1428571428571432</v>
      </c>
      <c r="N449" s="1865">
        <v>1</v>
      </c>
      <c r="O449" s="1861" t="s">
        <v>4075</v>
      </c>
      <c r="P449" s="1865">
        <f t="shared" si="14"/>
        <v>1</v>
      </c>
      <c r="Q449" s="1866" t="str" cm="1">
        <f t="array" aca="1" ref="Q449" ca="1">IF(ISNUMBER(P449),IF(P449=100%,"CUMPLIDA",IF(AND(ISNUMBER(L449),ISNUMBER(INDIRECT("FECHA_"&amp;$B449,1))), IF(L449&lt;=INDIRECT("FECHA_"&amp;$B449,1),"INCUMPLIDA","PROCESO"), "VERIFICAR FECHA")),"SIN VALOR AVANCE")</f>
        <v>CUMPLIDA</v>
      </c>
    </row>
    <row r="450" spans="1:17" ht="240.75" x14ac:dyDescent="0.2">
      <c r="A450" s="1856" t="s">
        <v>19</v>
      </c>
      <c r="B450" s="1857" t="s">
        <v>14</v>
      </c>
      <c r="C450" s="1867"/>
      <c r="D450" s="1867"/>
      <c r="E450" s="1859" t="s">
        <v>4079</v>
      </c>
      <c r="F450" s="1867"/>
      <c r="G450" s="1860" t="s">
        <v>4080</v>
      </c>
      <c r="H450" s="1860" t="s">
        <v>4081</v>
      </c>
      <c r="I450" s="1861" t="s">
        <v>4082</v>
      </c>
      <c r="J450" s="1862">
        <v>1</v>
      </c>
      <c r="K450" s="1863">
        <v>44228</v>
      </c>
      <c r="L450" s="1863">
        <v>44286</v>
      </c>
      <c r="M450" s="1864">
        <f t="shared" si="13"/>
        <v>8.2857142857142865</v>
      </c>
      <c r="N450" s="1865">
        <v>1</v>
      </c>
      <c r="O450" s="1861" t="s">
        <v>4083</v>
      </c>
      <c r="P450" s="1865">
        <f t="shared" si="14"/>
        <v>1</v>
      </c>
      <c r="Q450" s="1866" t="str" cm="1">
        <f t="array" aca="1" ref="Q450" ca="1">IF(ISNUMBER(P450),IF(P450=100%,"CUMPLIDA",IF(AND(ISNUMBER(L450),ISNUMBER(INDIRECT("FECHA_"&amp;$B450,1))), IF(L450&lt;=INDIRECT("FECHA_"&amp;$B450,1),"INCUMPLIDA","PROCESO"), "VERIFICAR FECHA")),"SIN VALOR AVANCE")</f>
        <v>CUMPLIDA</v>
      </c>
    </row>
    <row r="451" spans="1:17" ht="240.75" x14ac:dyDescent="0.2">
      <c r="A451" s="1856" t="s">
        <v>19</v>
      </c>
      <c r="B451" s="1857" t="s">
        <v>14</v>
      </c>
      <c r="C451" s="1867"/>
      <c r="D451" s="1867"/>
      <c r="E451" s="1859"/>
      <c r="F451" s="1867"/>
      <c r="G451" s="1860" t="s">
        <v>4084</v>
      </c>
      <c r="H451" s="1860" t="s">
        <v>4081</v>
      </c>
      <c r="I451" s="1861" t="s">
        <v>4082</v>
      </c>
      <c r="J451" s="1862">
        <v>1</v>
      </c>
      <c r="K451" s="1863">
        <v>44228</v>
      </c>
      <c r="L451" s="1863">
        <v>44286</v>
      </c>
      <c r="M451" s="1864">
        <f t="shared" si="13"/>
        <v>8.2857142857142865</v>
      </c>
      <c r="N451" s="1865">
        <v>1</v>
      </c>
      <c r="O451" s="1861" t="s">
        <v>4083</v>
      </c>
      <c r="P451" s="1865">
        <f t="shared" si="14"/>
        <v>1</v>
      </c>
      <c r="Q451" s="1866" t="str" cm="1">
        <f t="array" aca="1" ref="Q451" ca="1">IF(ISNUMBER(P451),IF(P451=100%,"CUMPLIDA",IF(AND(ISNUMBER(L451),ISNUMBER(INDIRECT("FECHA_"&amp;$B451,1))), IF(L451&lt;=INDIRECT("FECHA_"&amp;$B451,1),"INCUMPLIDA","PROCESO"), "VERIFICAR FECHA")),"SIN VALOR AVANCE")</f>
        <v>CUMPLIDA</v>
      </c>
    </row>
    <row r="452" spans="1:17" ht="180.75" customHeight="1" x14ac:dyDescent="0.2">
      <c r="A452" s="1856" t="s">
        <v>19</v>
      </c>
      <c r="B452" s="1857" t="s">
        <v>14</v>
      </c>
      <c r="C452" s="1867"/>
      <c r="D452" s="1867"/>
      <c r="E452" s="1859" t="s">
        <v>4085</v>
      </c>
      <c r="F452" s="1867"/>
      <c r="G452" s="1860" t="s">
        <v>4086</v>
      </c>
      <c r="H452" s="1860" t="s">
        <v>4087</v>
      </c>
      <c r="I452" s="1861" t="s">
        <v>4088</v>
      </c>
      <c r="J452" s="1862">
        <v>1</v>
      </c>
      <c r="K452" s="1863">
        <v>44286</v>
      </c>
      <c r="L452" s="1863">
        <v>44561</v>
      </c>
      <c r="M452" s="1864">
        <f t="shared" si="13"/>
        <v>39.285714285714285</v>
      </c>
      <c r="N452" s="1865">
        <v>1</v>
      </c>
      <c r="O452" s="1861" t="s">
        <v>4083</v>
      </c>
      <c r="P452" s="1865">
        <f t="shared" si="14"/>
        <v>1</v>
      </c>
      <c r="Q452" s="1866" t="str" cm="1">
        <f t="array" aca="1" ref="Q452" ca="1">IF(ISNUMBER(P452),IF(P452=100%,"CUMPLIDA",IF(AND(ISNUMBER(L452),ISNUMBER(INDIRECT("FECHA_"&amp;$B452,1))), IF(L452&lt;=INDIRECT("FECHA_"&amp;$B452,1),"INCUMPLIDA","PROCESO"), "VERIFICAR FECHA")),"SIN VALOR AVANCE")</f>
        <v>CUMPLIDA</v>
      </c>
    </row>
    <row r="453" spans="1:17" ht="240.75" x14ac:dyDescent="0.2">
      <c r="A453" s="1856" t="s">
        <v>19</v>
      </c>
      <c r="B453" s="1857" t="s">
        <v>14</v>
      </c>
      <c r="C453" s="1867"/>
      <c r="D453" s="1867"/>
      <c r="E453" s="1859"/>
      <c r="F453" s="1867"/>
      <c r="G453" s="1860" t="s">
        <v>4089</v>
      </c>
      <c r="H453" s="1860" t="s">
        <v>4090</v>
      </c>
      <c r="I453" s="1861" t="s">
        <v>4091</v>
      </c>
      <c r="J453" s="1862">
        <v>1</v>
      </c>
      <c r="K453" s="1863">
        <v>44286</v>
      </c>
      <c r="L453" s="1863">
        <v>44561</v>
      </c>
      <c r="M453" s="1864">
        <f t="shared" si="13"/>
        <v>39.285714285714285</v>
      </c>
      <c r="N453" s="1865">
        <v>1</v>
      </c>
      <c r="O453" s="1861" t="s">
        <v>4083</v>
      </c>
      <c r="P453" s="1865">
        <f t="shared" si="14"/>
        <v>1</v>
      </c>
      <c r="Q453" s="1866" t="str" cm="1">
        <f t="array" aca="1" ref="Q453" ca="1">IF(ISNUMBER(P453),IF(P453=100%,"CUMPLIDA",IF(AND(ISNUMBER(L453),ISNUMBER(INDIRECT("FECHA_"&amp;$B453,1))), IF(L453&lt;=INDIRECT("FECHA_"&amp;$B453,1),"INCUMPLIDA","PROCESO"), "VERIFICAR FECHA")),"SIN VALOR AVANCE")</f>
        <v>CUMPLIDA</v>
      </c>
    </row>
    <row r="454" spans="1:17" ht="240.75" x14ac:dyDescent="0.2">
      <c r="A454" s="1856" t="s">
        <v>19</v>
      </c>
      <c r="B454" s="1857" t="s">
        <v>14</v>
      </c>
      <c r="C454" s="1867"/>
      <c r="D454" s="1867"/>
      <c r="E454" s="1859" t="s">
        <v>4092</v>
      </c>
      <c r="F454" s="1867"/>
      <c r="G454" s="1860" t="s">
        <v>4093</v>
      </c>
      <c r="H454" s="1860" t="s">
        <v>4094</v>
      </c>
      <c r="I454" s="1861" t="s">
        <v>4095</v>
      </c>
      <c r="J454" s="1862">
        <v>2</v>
      </c>
      <c r="K454" s="1863">
        <v>44256</v>
      </c>
      <c r="L454" s="1863">
        <v>44439</v>
      </c>
      <c r="M454" s="1864">
        <f t="shared" ref="M454:M504" si="15">(L454-K454)/7</f>
        <v>26.142857142857142</v>
      </c>
      <c r="N454" s="1865">
        <v>1</v>
      </c>
      <c r="O454" s="1861" t="s">
        <v>4083</v>
      </c>
      <c r="P454" s="1865">
        <f t="shared" si="14"/>
        <v>1</v>
      </c>
      <c r="Q454" s="1866" t="str" cm="1">
        <f t="array" aca="1" ref="Q454" ca="1">IF(ISNUMBER(P454),IF(P454=100%,"CUMPLIDA",IF(AND(ISNUMBER(L454),ISNUMBER(INDIRECT("FECHA_"&amp;$B454,1))), IF(L454&lt;=INDIRECT("FECHA_"&amp;$B454,1),"INCUMPLIDA","PROCESO"), "VERIFICAR FECHA")),"SIN VALOR AVANCE")</f>
        <v>CUMPLIDA</v>
      </c>
    </row>
    <row r="455" spans="1:17" ht="240.75" x14ac:dyDescent="0.2">
      <c r="A455" s="1856" t="s">
        <v>19</v>
      </c>
      <c r="B455" s="1857" t="s">
        <v>14</v>
      </c>
      <c r="C455" s="1867"/>
      <c r="D455" s="1867"/>
      <c r="E455" s="1859"/>
      <c r="F455" s="1867"/>
      <c r="G455" s="1860" t="s">
        <v>4096</v>
      </c>
      <c r="H455" s="1860" t="s">
        <v>4097</v>
      </c>
      <c r="I455" s="1861" t="s">
        <v>4098</v>
      </c>
      <c r="J455" s="1862">
        <v>2</v>
      </c>
      <c r="K455" s="1863">
        <v>44256</v>
      </c>
      <c r="L455" s="1863">
        <v>44439</v>
      </c>
      <c r="M455" s="1864">
        <f t="shared" si="15"/>
        <v>26.142857142857142</v>
      </c>
      <c r="N455" s="1865">
        <v>1</v>
      </c>
      <c r="O455" s="1861" t="s">
        <v>4083</v>
      </c>
      <c r="P455" s="1865">
        <f t="shared" si="14"/>
        <v>1</v>
      </c>
      <c r="Q455" s="1866" t="str" cm="1">
        <f t="array" aca="1" ref="Q455" ca="1">IF(ISNUMBER(P455),IF(P455=100%,"CUMPLIDA",IF(AND(ISNUMBER(L455),ISNUMBER(INDIRECT("FECHA_"&amp;$B455,1))), IF(L455&lt;=INDIRECT("FECHA_"&amp;$B455,1),"INCUMPLIDA","PROCESO"), "VERIFICAR FECHA")),"SIN VALOR AVANCE")</f>
        <v>CUMPLIDA</v>
      </c>
    </row>
    <row r="456" spans="1:17" ht="60" customHeight="1" x14ac:dyDescent="0.2">
      <c r="A456" s="1856" t="s">
        <v>19</v>
      </c>
      <c r="B456" s="1857" t="s">
        <v>14</v>
      </c>
      <c r="C456" s="1867"/>
      <c r="D456" s="1867"/>
      <c r="E456" s="1859" t="s">
        <v>4099</v>
      </c>
      <c r="F456" s="1867"/>
      <c r="G456" s="1860" t="s">
        <v>4100</v>
      </c>
      <c r="H456" s="1860" t="s">
        <v>4101</v>
      </c>
      <c r="I456" s="1861" t="s">
        <v>4102</v>
      </c>
      <c r="J456" s="1862">
        <v>1</v>
      </c>
      <c r="K456" s="1863">
        <v>44228</v>
      </c>
      <c r="L456" s="1863">
        <v>44316</v>
      </c>
      <c r="M456" s="1864">
        <f t="shared" si="15"/>
        <v>12.571428571428571</v>
      </c>
      <c r="N456" s="1865">
        <v>1</v>
      </c>
      <c r="O456" s="1861" t="s">
        <v>4103</v>
      </c>
      <c r="P456" s="1865">
        <f t="shared" si="14"/>
        <v>1</v>
      </c>
      <c r="Q456" s="1866" t="str" cm="1">
        <f t="array" aca="1" ref="Q456" ca="1">IF(ISNUMBER(P456),IF(P456=100%,"CUMPLIDA",IF(AND(ISNUMBER(L456),ISNUMBER(INDIRECT("FECHA_"&amp;$B456,1))), IF(L456&lt;=INDIRECT("FECHA_"&amp;$B456,1),"INCUMPLIDA","PROCESO"), "VERIFICAR FECHA")),"SIN VALOR AVANCE")</f>
        <v>CUMPLIDA</v>
      </c>
    </row>
    <row r="457" spans="1:17" ht="210" x14ac:dyDescent="0.2">
      <c r="A457" s="1856" t="s">
        <v>19</v>
      </c>
      <c r="B457" s="1857" t="s">
        <v>14</v>
      </c>
      <c r="C457" s="1867"/>
      <c r="D457" s="1867"/>
      <c r="E457" s="1859"/>
      <c r="F457" s="1867"/>
      <c r="G457" s="1860" t="s">
        <v>4104</v>
      </c>
      <c r="H457" s="1860" t="s">
        <v>4105</v>
      </c>
      <c r="I457" s="1861" t="s">
        <v>4106</v>
      </c>
      <c r="J457" s="1862">
        <v>1</v>
      </c>
      <c r="K457" s="1863">
        <v>44228</v>
      </c>
      <c r="L457" s="1863">
        <v>44316</v>
      </c>
      <c r="M457" s="1864">
        <f t="shared" si="15"/>
        <v>12.571428571428571</v>
      </c>
      <c r="N457" s="1865">
        <v>1</v>
      </c>
      <c r="O457" s="1861" t="s">
        <v>4103</v>
      </c>
      <c r="P457" s="1865">
        <f t="shared" si="14"/>
        <v>1</v>
      </c>
      <c r="Q457" s="1866" t="str" cm="1">
        <f t="array" aca="1" ref="Q457" ca="1">IF(ISNUMBER(P457),IF(P457=100%,"CUMPLIDA",IF(AND(ISNUMBER(L457),ISNUMBER(INDIRECT("FECHA_"&amp;$B457,1))), IF(L457&lt;=INDIRECT("FECHA_"&amp;$B457,1),"INCUMPLIDA","PROCESO"), "VERIFICAR FECHA")),"SIN VALOR AVANCE")</f>
        <v>CUMPLIDA</v>
      </c>
    </row>
    <row r="458" spans="1:17" ht="270" x14ac:dyDescent="0.2">
      <c r="A458" s="1856" t="s">
        <v>19</v>
      </c>
      <c r="B458" s="1857" t="s">
        <v>14</v>
      </c>
      <c r="C458" s="1867"/>
      <c r="D458" s="1867"/>
      <c r="E458" s="1860" t="s">
        <v>4107</v>
      </c>
      <c r="F458" s="1867"/>
      <c r="G458" s="1860" t="s">
        <v>4108</v>
      </c>
      <c r="H458" s="1860" t="s">
        <v>4109</v>
      </c>
      <c r="I458" s="1861" t="s">
        <v>4110</v>
      </c>
      <c r="J458" s="1862">
        <v>1</v>
      </c>
      <c r="K458" s="1863">
        <v>44256</v>
      </c>
      <c r="L458" s="1863">
        <v>44412</v>
      </c>
      <c r="M458" s="1864">
        <f t="shared" si="15"/>
        <v>22.285714285714285</v>
      </c>
      <c r="N458" s="1865">
        <v>1</v>
      </c>
      <c r="O458" s="1861" t="s">
        <v>4111</v>
      </c>
      <c r="P458" s="1865">
        <f t="shared" si="14"/>
        <v>1</v>
      </c>
      <c r="Q458" s="1866" t="str" cm="1">
        <f t="array" aca="1" ref="Q458" ca="1">IF(ISNUMBER(P458),IF(P458=100%,"CUMPLIDA",IF(AND(ISNUMBER(L458),ISNUMBER(INDIRECT("FECHA_"&amp;$B458,1))), IF(L458&lt;=INDIRECT("FECHA_"&amp;$B458,1),"INCUMPLIDA","PROCESO"), "VERIFICAR FECHA")),"SIN VALOR AVANCE")</f>
        <v>CUMPLIDA</v>
      </c>
    </row>
    <row r="459" spans="1:17" ht="60.75" customHeight="1" x14ac:dyDescent="0.2">
      <c r="A459" s="1856" t="s">
        <v>19</v>
      </c>
      <c r="B459" s="1857" t="s">
        <v>14</v>
      </c>
      <c r="C459" s="1867"/>
      <c r="D459" s="1867"/>
      <c r="E459" s="1859" t="s">
        <v>4112</v>
      </c>
      <c r="F459" s="1867"/>
      <c r="G459" s="1860" t="s">
        <v>4113</v>
      </c>
      <c r="H459" s="1860" t="s">
        <v>4114</v>
      </c>
      <c r="I459" s="1861" t="s">
        <v>4115</v>
      </c>
      <c r="J459" s="1862">
        <v>1</v>
      </c>
      <c r="K459" s="1863">
        <v>44409</v>
      </c>
      <c r="L459" s="1863">
        <v>44592</v>
      </c>
      <c r="M459" s="1864">
        <f t="shared" si="15"/>
        <v>26.142857142857142</v>
      </c>
      <c r="N459" s="1865">
        <v>1</v>
      </c>
      <c r="O459" s="1861" t="s">
        <v>4116</v>
      </c>
      <c r="P459" s="1865">
        <f t="shared" ref="P459:P522" si="16">IF(B459="ITRC",N459,N459/J459)</f>
        <v>1</v>
      </c>
      <c r="Q459" s="1866" t="str" cm="1">
        <f t="array" aca="1" ref="Q459" ca="1">IF(ISNUMBER(P459),IF(P459=100%,"CUMPLIDA",IF(AND(ISNUMBER(L459),ISNUMBER(INDIRECT("FECHA_"&amp;$B459,1))), IF(L459&lt;=INDIRECT("FECHA_"&amp;$B459,1),"INCUMPLIDA","PROCESO"), "VERIFICAR FECHA")),"SIN VALOR AVANCE")</f>
        <v>CUMPLIDA</v>
      </c>
    </row>
    <row r="460" spans="1:17" ht="165" customHeight="1" x14ac:dyDescent="0.2">
      <c r="A460" s="1856" t="s">
        <v>19</v>
      </c>
      <c r="B460" s="1857" t="s">
        <v>14</v>
      </c>
      <c r="C460" s="1867"/>
      <c r="D460" s="1867"/>
      <c r="E460" s="1859"/>
      <c r="F460" s="1867"/>
      <c r="G460" s="1860" t="s">
        <v>4117</v>
      </c>
      <c r="H460" s="1860" t="s">
        <v>4118</v>
      </c>
      <c r="I460" s="1861" t="s">
        <v>4119</v>
      </c>
      <c r="J460" s="1862">
        <v>1</v>
      </c>
      <c r="K460" s="1863">
        <v>44228</v>
      </c>
      <c r="L460" s="1863">
        <v>44286</v>
      </c>
      <c r="M460" s="1864">
        <f t="shared" si="15"/>
        <v>8.2857142857142865</v>
      </c>
      <c r="N460" s="1865">
        <v>1</v>
      </c>
      <c r="O460" s="1861" t="s">
        <v>4103</v>
      </c>
      <c r="P460" s="1865">
        <f t="shared" si="16"/>
        <v>1</v>
      </c>
      <c r="Q460" s="1866" t="str" cm="1">
        <f t="array" aca="1" ref="Q460" ca="1">IF(ISNUMBER(P460),IF(P460=100%,"CUMPLIDA",IF(AND(ISNUMBER(L460),ISNUMBER(INDIRECT("FECHA_"&amp;$B460,1))), IF(L460&lt;=INDIRECT("FECHA_"&amp;$B460,1),"INCUMPLIDA","PROCESO"), "VERIFICAR FECHA")),"SIN VALOR AVANCE")</f>
        <v>CUMPLIDA</v>
      </c>
    </row>
    <row r="461" spans="1:17" ht="255" x14ac:dyDescent="0.2">
      <c r="A461" s="1856" t="s">
        <v>19</v>
      </c>
      <c r="B461" s="1857" t="s">
        <v>14</v>
      </c>
      <c r="C461" s="1867"/>
      <c r="D461" s="1867"/>
      <c r="E461" s="1859"/>
      <c r="F461" s="1867"/>
      <c r="G461" s="1860" t="s">
        <v>4120</v>
      </c>
      <c r="H461" s="1860" t="s">
        <v>4121</v>
      </c>
      <c r="I461" s="1861" t="s">
        <v>4122</v>
      </c>
      <c r="J461" s="1862">
        <v>1</v>
      </c>
      <c r="K461" s="1863">
        <v>44287</v>
      </c>
      <c r="L461" s="1863">
        <v>44439</v>
      </c>
      <c r="M461" s="1864">
        <f t="shared" si="15"/>
        <v>21.714285714285715</v>
      </c>
      <c r="N461" s="1865">
        <v>1</v>
      </c>
      <c r="O461" s="1861" t="s">
        <v>4103</v>
      </c>
      <c r="P461" s="1865">
        <f t="shared" si="16"/>
        <v>1</v>
      </c>
      <c r="Q461" s="1866" t="str" cm="1">
        <f t="array" aca="1" ref="Q461" ca="1">IF(ISNUMBER(P461),IF(P461=100%,"CUMPLIDA",IF(AND(ISNUMBER(L461),ISNUMBER(INDIRECT("FECHA_"&amp;$B461,1))), IF(L461&lt;=INDIRECT("FECHA_"&amp;$B461,1),"INCUMPLIDA","PROCESO"), "VERIFICAR FECHA")),"SIN VALOR AVANCE")</f>
        <v>CUMPLIDA</v>
      </c>
    </row>
    <row r="462" spans="1:17" ht="75" customHeight="1" x14ac:dyDescent="0.2">
      <c r="A462" s="1856" t="s">
        <v>19</v>
      </c>
      <c r="B462" s="1857" t="s">
        <v>14</v>
      </c>
      <c r="C462" s="1867"/>
      <c r="D462" s="1867"/>
      <c r="E462" s="1859" t="s">
        <v>4123</v>
      </c>
      <c r="F462" s="1867"/>
      <c r="G462" s="1860" t="s">
        <v>4124</v>
      </c>
      <c r="H462" s="1860" t="s">
        <v>4125</v>
      </c>
      <c r="I462" s="1861" t="s">
        <v>254</v>
      </c>
      <c r="J462" s="1862">
        <v>1</v>
      </c>
      <c r="K462" s="1863">
        <v>44228</v>
      </c>
      <c r="L462" s="1863">
        <v>44377</v>
      </c>
      <c r="M462" s="1864">
        <f t="shared" si="15"/>
        <v>21.285714285714285</v>
      </c>
      <c r="N462" s="1865">
        <v>1</v>
      </c>
      <c r="O462" s="1861" t="s">
        <v>4103</v>
      </c>
      <c r="P462" s="1865">
        <f t="shared" si="16"/>
        <v>1</v>
      </c>
      <c r="Q462" s="1866" t="str" cm="1">
        <f t="array" aca="1" ref="Q462" ca="1">IF(ISNUMBER(P462),IF(P462=100%,"CUMPLIDA",IF(AND(ISNUMBER(L462),ISNUMBER(INDIRECT("FECHA_"&amp;$B462,1))), IF(L462&lt;=INDIRECT("FECHA_"&amp;$B462,1),"INCUMPLIDA","PROCESO"), "VERIFICAR FECHA")),"SIN VALOR AVANCE")</f>
        <v>CUMPLIDA</v>
      </c>
    </row>
    <row r="463" spans="1:17" ht="285" customHeight="1" x14ac:dyDescent="0.2">
      <c r="A463" s="1856" t="s">
        <v>19</v>
      </c>
      <c r="B463" s="1857" t="s">
        <v>14</v>
      </c>
      <c r="C463" s="1867"/>
      <c r="D463" s="1867"/>
      <c r="E463" s="1859"/>
      <c r="F463" s="1867"/>
      <c r="G463" s="1860" t="s">
        <v>4126</v>
      </c>
      <c r="H463" s="1860" t="s">
        <v>4127</v>
      </c>
      <c r="I463" s="1861" t="s">
        <v>4128</v>
      </c>
      <c r="J463" s="1862">
        <v>1</v>
      </c>
      <c r="K463" s="1863">
        <v>44378</v>
      </c>
      <c r="L463" s="1863">
        <v>44681</v>
      </c>
      <c r="M463" s="1864">
        <f t="shared" si="15"/>
        <v>43.285714285714285</v>
      </c>
      <c r="N463" s="1865">
        <v>1</v>
      </c>
      <c r="O463" s="1861" t="s">
        <v>4129</v>
      </c>
      <c r="P463" s="1865">
        <f t="shared" si="16"/>
        <v>1</v>
      </c>
      <c r="Q463" s="1866" t="str" cm="1">
        <f t="array" aca="1" ref="Q463" ca="1">IF(ISNUMBER(P463),IF(P463=100%,"CUMPLIDA",IF(AND(ISNUMBER(L463),ISNUMBER(INDIRECT("FECHA_"&amp;$B463,1))), IF(L463&lt;=INDIRECT("FECHA_"&amp;$B463,1),"INCUMPLIDA","PROCESO"), "VERIFICAR FECHA")),"SIN VALOR AVANCE")</f>
        <v>CUMPLIDA</v>
      </c>
    </row>
    <row r="464" spans="1:17" ht="195" x14ac:dyDescent="0.2">
      <c r="A464" s="1856" t="s">
        <v>19</v>
      </c>
      <c r="B464" s="1857" t="s">
        <v>14</v>
      </c>
      <c r="C464" s="1867"/>
      <c r="D464" s="1867"/>
      <c r="E464" s="1859" t="s">
        <v>4130</v>
      </c>
      <c r="F464" s="1867"/>
      <c r="G464" s="1860" t="s">
        <v>4131</v>
      </c>
      <c r="H464" s="1860" t="s">
        <v>4132</v>
      </c>
      <c r="I464" s="1861" t="s">
        <v>4133</v>
      </c>
      <c r="J464" s="1862">
        <v>1</v>
      </c>
      <c r="K464" s="1863">
        <v>44378</v>
      </c>
      <c r="L464" s="1863">
        <v>44408</v>
      </c>
      <c r="M464" s="1864">
        <f t="shared" si="15"/>
        <v>4.2857142857142856</v>
      </c>
      <c r="N464" s="1865">
        <v>1</v>
      </c>
      <c r="O464" s="1861" t="s">
        <v>4103</v>
      </c>
      <c r="P464" s="1865">
        <f t="shared" si="16"/>
        <v>1</v>
      </c>
      <c r="Q464" s="1866" t="str" cm="1">
        <f t="array" aca="1" ref="Q464" ca="1">IF(ISNUMBER(P464),IF(P464=100%,"CUMPLIDA",IF(AND(ISNUMBER(L464),ISNUMBER(INDIRECT("FECHA_"&amp;$B464,1))), IF(L464&lt;=INDIRECT("FECHA_"&amp;$B464,1),"INCUMPLIDA","PROCESO"), "VERIFICAR FECHA")),"SIN VALOR AVANCE")</f>
        <v>CUMPLIDA</v>
      </c>
    </row>
    <row r="465" spans="1:18" ht="210" x14ac:dyDescent="0.2">
      <c r="A465" s="1856" t="s">
        <v>19</v>
      </c>
      <c r="B465" s="1857" t="s">
        <v>14</v>
      </c>
      <c r="C465" s="1867"/>
      <c r="D465" s="1867"/>
      <c r="E465" s="1859"/>
      <c r="F465" s="1867"/>
      <c r="G465" s="1860" t="s">
        <v>4134</v>
      </c>
      <c r="H465" s="1860" t="s">
        <v>4135</v>
      </c>
      <c r="I465" s="1861" t="s">
        <v>4136</v>
      </c>
      <c r="J465" s="1862">
        <v>6</v>
      </c>
      <c r="K465" s="1863">
        <v>44256</v>
      </c>
      <c r="L465" s="1863">
        <v>44408</v>
      </c>
      <c r="M465" s="1864">
        <f t="shared" si="15"/>
        <v>21.714285714285715</v>
      </c>
      <c r="N465" s="1865">
        <v>1</v>
      </c>
      <c r="O465" s="1861" t="s">
        <v>4111</v>
      </c>
      <c r="P465" s="1865">
        <f t="shared" si="16"/>
        <v>1</v>
      </c>
      <c r="Q465" s="1866" t="str" cm="1">
        <f t="array" aca="1" ref="Q465" ca="1">IF(ISNUMBER(P465),IF(P465=100%,"CUMPLIDA",IF(AND(ISNUMBER(L465),ISNUMBER(INDIRECT("FECHA_"&amp;$B465,1))), IF(L465&lt;=INDIRECT("FECHA_"&amp;$B465,1),"INCUMPLIDA","PROCESO"), "VERIFICAR FECHA")),"SIN VALOR AVANCE")</f>
        <v>CUMPLIDA</v>
      </c>
    </row>
    <row r="466" spans="1:18" ht="75.75" customHeight="1" x14ac:dyDescent="0.2">
      <c r="A466" s="1856" t="s">
        <v>19</v>
      </c>
      <c r="B466" s="1857" t="s">
        <v>14</v>
      </c>
      <c r="C466" s="1867"/>
      <c r="D466" s="1867"/>
      <c r="E466" s="1859" t="s">
        <v>4137</v>
      </c>
      <c r="F466" s="1867"/>
      <c r="G466" s="1860" t="s">
        <v>4138</v>
      </c>
      <c r="H466" s="1860" t="s">
        <v>4048</v>
      </c>
      <c r="I466" s="1861" t="s">
        <v>2795</v>
      </c>
      <c r="J466" s="1862">
        <v>1</v>
      </c>
      <c r="K466" s="1863">
        <v>45231</v>
      </c>
      <c r="L466" s="1863">
        <v>45504</v>
      </c>
      <c r="M466" s="1864">
        <f t="shared" si="15"/>
        <v>39</v>
      </c>
      <c r="N466" s="1865">
        <v>1</v>
      </c>
      <c r="O466" s="1861" t="s">
        <v>4139</v>
      </c>
      <c r="P466" s="1865">
        <f t="shared" si="16"/>
        <v>1</v>
      </c>
      <c r="Q466" s="1866" t="str" cm="1">
        <f t="array" aca="1" ref="Q466" ca="1">IF(ISNUMBER(P466),IF(P466=100%,"CUMPLIDA",IF(AND(ISNUMBER(L466),ISNUMBER(INDIRECT("FECHA_"&amp;$B466,1))), IF(L466&lt;=INDIRECT("FECHA_"&amp;$B466,1),"INCUMPLIDA","PROCESO"), "VERIFICAR FECHA")),"SIN VALOR AVANCE")</f>
        <v>CUMPLIDA</v>
      </c>
    </row>
    <row r="467" spans="1:18" ht="135.75" x14ac:dyDescent="0.2">
      <c r="A467" s="1856" t="s">
        <v>19</v>
      </c>
      <c r="B467" s="1857" t="s">
        <v>14</v>
      </c>
      <c r="C467" s="1867"/>
      <c r="D467" s="1867"/>
      <c r="E467" s="1859"/>
      <c r="F467" s="1867"/>
      <c r="G467" s="291" t="s">
        <v>4140</v>
      </c>
      <c r="H467" s="289" t="s">
        <v>2168</v>
      </c>
      <c r="I467" s="290" t="s">
        <v>99</v>
      </c>
      <c r="J467" s="1879">
        <v>1</v>
      </c>
      <c r="K467" s="1880">
        <v>45323</v>
      </c>
      <c r="L467" s="1880">
        <v>45747</v>
      </c>
      <c r="M467" s="295">
        <f t="shared" si="15"/>
        <v>60.571428571428569</v>
      </c>
      <c r="N467" s="1881">
        <v>0</v>
      </c>
      <c r="O467" s="1882" t="s">
        <v>6231</v>
      </c>
      <c r="P467" s="1883">
        <f t="shared" si="16"/>
        <v>0</v>
      </c>
      <c r="Q467" s="1884" t="str" cm="1">
        <f t="array" aca="1" ref="Q467" ca="1">IF(ISNUMBER(P467),IF(P467=100%,"CUMPLIDA",IF(AND(ISNUMBER(L467),ISNUMBER(INDIRECT("FECHA_"&amp;$B467,1))), IF(L467&lt;=INDIRECT("FECHA_"&amp;$B467,1),"INCUMPLIDA","PROCESO"), "VERIFICAR FECHA")),"SIN VALOR AVANCE")</f>
        <v>INCUMPLIDA</v>
      </c>
      <c r="R467" s="1242" t="s">
        <v>6226</v>
      </c>
    </row>
    <row r="468" spans="1:18" ht="60" customHeight="1" x14ac:dyDescent="0.2">
      <c r="A468" s="1856" t="s">
        <v>19</v>
      </c>
      <c r="B468" s="1857" t="s">
        <v>14</v>
      </c>
      <c r="C468" s="1867"/>
      <c r="D468" s="1867"/>
      <c r="E468" s="1871" t="s">
        <v>4142</v>
      </c>
      <c r="F468" s="1867"/>
      <c r="G468" s="1860" t="s">
        <v>4143</v>
      </c>
      <c r="H468" s="1868" t="s">
        <v>101</v>
      </c>
      <c r="I468" s="1856" t="s">
        <v>102</v>
      </c>
      <c r="J468" s="1862">
        <v>1</v>
      </c>
      <c r="K468" s="1869">
        <v>45323</v>
      </c>
      <c r="L468" s="1869">
        <v>45747</v>
      </c>
      <c r="M468" s="1864">
        <f t="shared" si="15"/>
        <v>60.571428571428569</v>
      </c>
      <c r="N468" s="1865">
        <v>1</v>
      </c>
      <c r="O468" s="1861" t="s">
        <v>6230</v>
      </c>
      <c r="P468" s="1865">
        <f t="shared" si="16"/>
        <v>1</v>
      </c>
      <c r="Q468" s="1866" t="str" cm="1">
        <f t="array" aca="1" ref="Q468" ca="1">IF(ISNUMBER(P468),IF(P468=100%,"CUMPLIDA",IF(AND(ISNUMBER(L468),ISNUMBER(INDIRECT("FECHA_"&amp;$B468,1))), IF(L468&lt;=INDIRECT("FECHA_"&amp;$B468,1),"INCUMPLIDA","PROCESO"), "VERIFICAR FECHA")),"SIN VALOR AVANCE")</f>
        <v>CUMPLIDA</v>
      </c>
    </row>
    <row r="469" spans="1:18" ht="68.25" customHeight="1" x14ac:dyDescent="0.2">
      <c r="A469" s="1856" t="s">
        <v>19</v>
      </c>
      <c r="B469" s="1857" t="s">
        <v>14</v>
      </c>
      <c r="C469" s="1867"/>
      <c r="D469" s="1867"/>
      <c r="E469" s="1872"/>
      <c r="F469" s="1867"/>
      <c r="G469" s="1860" t="s">
        <v>4145</v>
      </c>
      <c r="H469" s="1868" t="s">
        <v>238</v>
      </c>
      <c r="I469" s="1856" t="s">
        <v>239</v>
      </c>
      <c r="J469" s="1862">
        <v>1</v>
      </c>
      <c r="K469" s="1869">
        <v>45231</v>
      </c>
      <c r="L469" s="1869">
        <v>45747</v>
      </c>
      <c r="M469" s="1864">
        <f t="shared" si="15"/>
        <v>73.714285714285708</v>
      </c>
      <c r="N469" s="1870">
        <v>1</v>
      </c>
      <c r="O469" s="1861" t="s">
        <v>6230</v>
      </c>
      <c r="P469" s="1865">
        <f t="shared" si="16"/>
        <v>1</v>
      </c>
      <c r="Q469" s="1866" t="str" cm="1">
        <f t="array" aca="1" ref="Q469" ca="1">IF(ISNUMBER(P469),IF(P469=100%,"CUMPLIDA",IF(AND(ISNUMBER(L469),ISNUMBER(INDIRECT("FECHA_"&amp;$B469,1))), IF(L469&lt;=INDIRECT("FECHA_"&amp;$B469,1),"INCUMPLIDA","PROCESO"), "VERIFICAR FECHA")),"SIN VALOR AVANCE")</f>
        <v>CUMPLIDA</v>
      </c>
    </row>
    <row r="470" spans="1:18" ht="135.75" x14ac:dyDescent="0.2">
      <c r="A470" s="1856" t="s">
        <v>19</v>
      </c>
      <c r="B470" s="1857" t="s">
        <v>14</v>
      </c>
      <c r="C470" s="1867"/>
      <c r="D470" s="1867"/>
      <c r="E470" s="1872"/>
      <c r="F470" s="1867"/>
      <c r="G470" s="291" t="s">
        <v>4147</v>
      </c>
      <c r="H470" s="289" t="s">
        <v>104</v>
      </c>
      <c r="I470" s="290" t="s">
        <v>105</v>
      </c>
      <c r="J470" s="1879">
        <v>1</v>
      </c>
      <c r="K470" s="1880">
        <v>45323</v>
      </c>
      <c r="L470" s="1880">
        <v>45747</v>
      </c>
      <c r="M470" s="295">
        <f t="shared" si="15"/>
        <v>60.571428571428569</v>
      </c>
      <c r="N470" s="1881">
        <v>0</v>
      </c>
      <c r="O470" s="1882" t="s">
        <v>6231</v>
      </c>
      <c r="P470" s="1883">
        <f t="shared" si="16"/>
        <v>0</v>
      </c>
      <c r="Q470" s="1884" t="str" cm="1">
        <f t="array" aca="1" ref="Q470" ca="1">IF(ISNUMBER(P470),IF(P470=100%,"CUMPLIDA",IF(AND(ISNUMBER(L470),ISNUMBER(INDIRECT("FECHA_"&amp;$B470,1))), IF(L470&lt;=INDIRECT("FECHA_"&amp;$B470,1),"INCUMPLIDA","PROCESO"), "VERIFICAR FECHA")),"SIN VALOR AVANCE")</f>
        <v>INCUMPLIDA</v>
      </c>
      <c r="R470" s="1242" t="s">
        <v>6226</v>
      </c>
    </row>
    <row r="471" spans="1:18" ht="75.75" x14ac:dyDescent="0.2">
      <c r="A471" s="1856" t="s">
        <v>19</v>
      </c>
      <c r="B471" s="1857" t="s">
        <v>14</v>
      </c>
      <c r="C471" s="1867"/>
      <c r="D471" s="1867"/>
      <c r="E471" s="1872"/>
      <c r="F471" s="1867"/>
      <c r="G471" s="1860" t="s">
        <v>4148</v>
      </c>
      <c r="H471" s="1868" t="s">
        <v>106</v>
      </c>
      <c r="I471" s="1856" t="s">
        <v>107</v>
      </c>
      <c r="J471" s="1862">
        <v>1</v>
      </c>
      <c r="K471" s="1869">
        <v>45231</v>
      </c>
      <c r="L471" s="1869">
        <v>45747</v>
      </c>
      <c r="M471" s="1864">
        <f t="shared" si="15"/>
        <v>73.714285714285708</v>
      </c>
      <c r="N471" s="1865">
        <v>1</v>
      </c>
      <c r="O471" s="1861" t="s">
        <v>6230</v>
      </c>
      <c r="P471" s="1865">
        <f t="shared" si="16"/>
        <v>1</v>
      </c>
      <c r="Q471" s="1866" t="str" cm="1">
        <f t="array" aca="1" ref="Q471" ca="1">IF(ISNUMBER(P471),IF(P471=100%,"CUMPLIDA",IF(AND(ISNUMBER(L471),ISNUMBER(INDIRECT("FECHA_"&amp;$B471,1))), IF(L471&lt;=INDIRECT("FECHA_"&amp;$B471,1),"INCUMPLIDA","PROCESO"), "VERIFICAR FECHA")),"SIN VALOR AVANCE")</f>
        <v>CUMPLIDA</v>
      </c>
    </row>
    <row r="472" spans="1:18" ht="190.5" customHeight="1" x14ac:dyDescent="0.2">
      <c r="A472" s="1856" t="s">
        <v>19</v>
      </c>
      <c r="B472" s="1857" t="s">
        <v>14</v>
      </c>
      <c r="C472" s="1867"/>
      <c r="D472" s="1867"/>
      <c r="E472" s="1873"/>
      <c r="F472" s="1867"/>
      <c r="G472" s="1860" t="s">
        <v>4149</v>
      </c>
      <c r="H472" s="1868" t="s">
        <v>108</v>
      </c>
      <c r="I472" s="1856" t="s">
        <v>109</v>
      </c>
      <c r="J472" s="1862">
        <v>1</v>
      </c>
      <c r="K472" s="1869">
        <v>45231</v>
      </c>
      <c r="L472" s="1869">
        <v>45808</v>
      </c>
      <c r="M472" s="1864">
        <f t="shared" si="15"/>
        <v>82.428571428571431</v>
      </c>
      <c r="N472" s="1865">
        <v>0</v>
      </c>
      <c r="O472" s="1861" t="s">
        <v>6232</v>
      </c>
      <c r="P472" s="1865">
        <f t="shared" si="16"/>
        <v>0</v>
      </c>
      <c r="Q472" s="1866" t="str" cm="1">
        <f t="array" aca="1" ref="Q472" ca="1">IF(ISNUMBER(P472),IF(P472=100%,"CUMPLIDA",IF(AND(ISNUMBER(L472),ISNUMBER(INDIRECT("FECHA_"&amp;$B472,1))), IF(L472&lt;=INDIRECT("FECHA_"&amp;$B472,1),"INCUMPLIDA","PROCESO"), "VERIFICAR FECHA")),"SIN VALOR AVANCE")</f>
        <v>PROCESO</v>
      </c>
    </row>
    <row r="473" spans="1:18" ht="409.5" x14ac:dyDescent="0.2">
      <c r="A473" s="1856" t="s">
        <v>19</v>
      </c>
      <c r="B473" s="1857" t="s">
        <v>14</v>
      </c>
      <c r="C473" s="1867"/>
      <c r="D473" s="1867"/>
      <c r="E473" s="1860" t="s">
        <v>4144</v>
      </c>
      <c r="F473" s="1867"/>
      <c r="G473" s="1860" t="s">
        <v>4150</v>
      </c>
      <c r="H473" s="1868" t="s">
        <v>111</v>
      </c>
      <c r="I473" s="1856" t="s">
        <v>112</v>
      </c>
      <c r="J473" s="1862">
        <v>8</v>
      </c>
      <c r="K473" s="1869">
        <v>45839</v>
      </c>
      <c r="L473" s="1869">
        <v>46568</v>
      </c>
      <c r="M473" s="1864">
        <f t="shared" si="15"/>
        <v>104.14285714285714</v>
      </c>
      <c r="N473" s="1865">
        <v>0</v>
      </c>
      <c r="O473" s="1861" t="s">
        <v>6230</v>
      </c>
      <c r="P473" s="1865">
        <f t="shared" si="16"/>
        <v>0</v>
      </c>
      <c r="Q473" s="1866" t="str" cm="1">
        <f t="array" aca="1" ref="Q473" ca="1">IF(ISNUMBER(P473),IF(P473=100%,"CUMPLIDA",IF(AND(ISNUMBER(L473),ISNUMBER(INDIRECT("FECHA_"&amp;$B473,1))), IF(L473&lt;=INDIRECT("FECHA_"&amp;$B473,1),"INCUMPLIDA","PROCESO"), "VERIFICAR FECHA")),"SIN VALOR AVANCE")</f>
        <v>PROCESO</v>
      </c>
    </row>
    <row r="474" spans="1:18" ht="135.75" x14ac:dyDescent="0.2">
      <c r="A474" s="1856" t="s">
        <v>19</v>
      </c>
      <c r="B474" s="1857" t="s">
        <v>14</v>
      </c>
      <c r="C474" s="1867"/>
      <c r="D474" s="1867"/>
      <c r="E474" s="1874" t="s">
        <v>4146</v>
      </c>
      <c r="F474" s="1867"/>
      <c r="G474" s="1860" t="s">
        <v>4151</v>
      </c>
      <c r="H474" s="1868" t="s">
        <v>115</v>
      </c>
      <c r="I474" s="1856" t="s">
        <v>116</v>
      </c>
      <c r="J474" s="1862">
        <v>1</v>
      </c>
      <c r="K474" s="1869">
        <v>45839</v>
      </c>
      <c r="L474" s="1869">
        <v>46568</v>
      </c>
      <c r="M474" s="1864">
        <f t="shared" si="15"/>
        <v>104.14285714285714</v>
      </c>
      <c r="N474" s="1865">
        <v>0</v>
      </c>
      <c r="O474" s="1861" t="s">
        <v>6231</v>
      </c>
      <c r="P474" s="1865">
        <f t="shared" si="16"/>
        <v>0</v>
      </c>
      <c r="Q474" s="1866" t="str" cm="1">
        <f t="array" aca="1" ref="Q474" ca="1">IF(ISNUMBER(P474),IF(P474=100%,"CUMPLIDA",IF(AND(ISNUMBER(L474),ISNUMBER(INDIRECT("FECHA_"&amp;$B474,1))), IF(L474&lt;=INDIRECT("FECHA_"&amp;$B474,1),"INCUMPLIDA","PROCESO"), "VERIFICAR FECHA")),"SIN VALOR AVANCE")</f>
        <v>PROCESO</v>
      </c>
    </row>
    <row r="475" spans="1:18" ht="150.75" customHeight="1" x14ac:dyDescent="0.2">
      <c r="A475" s="1856" t="s">
        <v>19</v>
      </c>
      <c r="B475" s="1857" t="s">
        <v>14</v>
      </c>
      <c r="C475" s="1867"/>
      <c r="D475" s="1867"/>
      <c r="E475" s="1871" t="s">
        <v>4155</v>
      </c>
      <c r="F475" s="1867"/>
      <c r="G475" s="1860" t="s">
        <v>4152</v>
      </c>
      <c r="H475" s="1868" t="s">
        <v>118</v>
      </c>
      <c r="I475" s="1856" t="s">
        <v>119</v>
      </c>
      <c r="J475" s="1862">
        <v>2</v>
      </c>
      <c r="K475" s="1869">
        <v>45839</v>
      </c>
      <c r="L475" s="1869">
        <v>46568</v>
      </c>
      <c r="M475" s="1864">
        <f t="shared" si="15"/>
        <v>104.14285714285714</v>
      </c>
      <c r="N475" s="1865">
        <v>0</v>
      </c>
      <c r="O475" s="1861" t="s">
        <v>6232</v>
      </c>
      <c r="P475" s="1865">
        <f t="shared" si="16"/>
        <v>0</v>
      </c>
      <c r="Q475" s="1866" t="str" cm="1">
        <f t="array" aca="1" ref="Q475" ca="1">IF(ISNUMBER(P475),IF(P475=100%,"CUMPLIDA",IF(AND(ISNUMBER(L475),ISNUMBER(INDIRECT("FECHA_"&amp;$B475,1))), IF(L475&lt;=INDIRECT("FECHA_"&amp;$B475,1),"INCUMPLIDA","PROCESO"), "VERIFICAR FECHA")),"SIN VALOR AVANCE")</f>
        <v>PROCESO</v>
      </c>
    </row>
    <row r="476" spans="1:18" ht="45.75" customHeight="1" x14ac:dyDescent="0.2">
      <c r="A476" s="1856" t="s">
        <v>19</v>
      </c>
      <c r="B476" s="1857" t="s">
        <v>14</v>
      </c>
      <c r="C476" s="1867"/>
      <c r="D476" s="1867"/>
      <c r="E476" s="1872"/>
      <c r="F476" s="1867"/>
      <c r="G476" s="1860" t="s">
        <v>4153</v>
      </c>
      <c r="H476" s="1875" t="s">
        <v>6228</v>
      </c>
      <c r="I476" s="1876" t="s">
        <v>4154</v>
      </c>
      <c r="J476" s="1862">
        <v>35</v>
      </c>
      <c r="K476" s="1877">
        <v>45061</v>
      </c>
      <c r="L476" s="1877">
        <v>45275</v>
      </c>
      <c r="M476" s="1864">
        <f t="shared" si="15"/>
        <v>30.571428571428573</v>
      </c>
      <c r="N476" s="1865">
        <v>1</v>
      </c>
      <c r="O476" s="1861" t="s">
        <v>6263</v>
      </c>
      <c r="P476" s="1865">
        <f t="shared" si="16"/>
        <v>1</v>
      </c>
      <c r="Q476" s="1866" t="str" cm="1">
        <f t="array" aca="1" ref="Q476" ca="1">IF(ISNUMBER(P476),IF(P476=100%,"CUMPLIDA",IF(AND(ISNUMBER(L476),ISNUMBER(INDIRECT("FECHA_"&amp;$B476,1))), IF(L476&lt;=INDIRECT("FECHA_"&amp;$B476,1),"INCUMPLIDA","PROCESO"), "VERIFICAR FECHA")),"SIN VALOR AVANCE")</f>
        <v>CUMPLIDA</v>
      </c>
    </row>
    <row r="477" spans="1:18" ht="57" customHeight="1" x14ac:dyDescent="0.2">
      <c r="A477" s="1856" t="s">
        <v>19</v>
      </c>
      <c r="B477" s="1857" t="s">
        <v>14</v>
      </c>
      <c r="C477" s="1878"/>
      <c r="D477" s="1878"/>
      <c r="E477" s="1873"/>
      <c r="F477" s="1878"/>
      <c r="G477" s="291" t="s">
        <v>6227</v>
      </c>
      <c r="H477" s="1885" t="s">
        <v>6229</v>
      </c>
      <c r="I477" s="1886" t="s">
        <v>4157</v>
      </c>
      <c r="J477" s="1879">
        <v>1</v>
      </c>
      <c r="K477" s="1887">
        <v>44774</v>
      </c>
      <c r="L477" s="1887">
        <v>45747</v>
      </c>
      <c r="M477" s="295">
        <f t="shared" si="15"/>
        <v>139</v>
      </c>
      <c r="N477" s="1881">
        <v>0.1</v>
      </c>
      <c r="O477" s="1882" t="s">
        <v>6230</v>
      </c>
      <c r="P477" s="1883">
        <f t="shared" si="16"/>
        <v>0.1</v>
      </c>
      <c r="Q477" s="1884" t="str" cm="1">
        <f t="array" aca="1" ref="Q477" ca="1">IF(ISNUMBER(P477),IF(P477=100%,"CUMPLIDA",IF(AND(ISNUMBER(L477),ISNUMBER(INDIRECT("FECHA_"&amp;$B477,1))), IF(L477&lt;=INDIRECT("FECHA_"&amp;$B477,1),"INCUMPLIDA","PROCESO"), "VERIFICAR FECHA")),"SIN VALOR AVANCE")</f>
        <v>INCUMPLIDA</v>
      </c>
    </row>
    <row r="478" spans="1:18" ht="150" customHeight="1" x14ac:dyDescent="0.2">
      <c r="A478" s="1097" t="s">
        <v>19</v>
      </c>
      <c r="B478" s="1091" t="s">
        <v>14</v>
      </c>
      <c r="C478" s="1304" t="s">
        <v>4158</v>
      </c>
      <c r="D478" s="1304" t="s">
        <v>2855</v>
      </c>
      <c r="E478" s="1305" t="s">
        <v>4159</v>
      </c>
      <c r="F478" s="1305" t="s">
        <v>4160</v>
      </c>
      <c r="G478" s="1080" t="s">
        <v>4161</v>
      </c>
      <c r="H478" s="1080" t="s">
        <v>4162</v>
      </c>
      <c r="I478" s="1081" t="s">
        <v>4163</v>
      </c>
      <c r="J478" s="1092">
        <v>1</v>
      </c>
      <c r="K478" s="1083">
        <v>44228</v>
      </c>
      <c r="L478" s="1083">
        <v>44561</v>
      </c>
      <c r="M478" s="1084">
        <f t="shared" si="15"/>
        <v>47.571428571428569</v>
      </c>
      <c r="N478" s="1085">
        <v>1</v>
      </c>
      <c r="O478" s="1081" t="s">
        <v>4164</v>
      </c>
      <c r="P478" s="1085">
        <f t="shared" si="16"/>
        <v>1</v>
      </c>
      <c r="Q478" s="1086" t="str" cm="1">
        <f t="array" aca="1" ref="Q478" ca="1">IF(ISNUMBER(P478),IF(P478=100%,"CUMPLIDA",IF(AND(ISNUMBER(L478),ISNUMBER(INDIRECT("FECHA_"&amp;$B478,1))), IF(L478&lt;=INDIRECT("FECHA_"&amp;$B478,1),"INCUMPLIDA","PROCESO"), "VERIFICAR FECHA")),"SIN VALOR AVANCE")</f>
        <v>CUMPLIDA</v>
      </c>
    </row>
    <row r="479" spans="1:18" ht="150.75" x14ac:dyDescent="0.2">
      <c r="A479" s="1097" t="s">
        <v>19</v>
      </c>
      <c r="B479" s="1091" t="s">
        <v>14</v>
      </c>
      <c r="C479" s="1304"/>
      <c r="D479" s="1304"/>
      <c r="E479" s="1305"/>
      <c r="F479" s="1305"/>
      <c r="G479" s="1080" t="s">
        <v>4165</v>
      </c>
      <c r="H479" s="1080" t="s">
        <v>4166</v>
      </c>
      <c r="I479" s="1081" t="s">
        <v>4167</v>
      </c>
      <c r="J479" s="1092">
        <v>1</v>
      </c>
      <c r="K479" s="1083">
        <v>44228</v>
      </c>
      <c r="L479" s="1083">
        <v>44316</v>
      </c>
      <c r="M479" s="1084">
        <f t="shared" si="15"/>
        <v>12.571428571428571</v>
      </c>
      <c r="N479" s="1085">
        <v>1</v>
      </c>
      <c r="O479" s="1081" t="s">
        <v>4164</v>
      </c>
      <c r="P479" s="1085">
        <f t="shared" si="16"/>
        <v>1</v>
      </c>
      <c r="Q479" s="1086" t="str" cm="1">
        <f t="array" aca="1" ref="Q479" ca="1">IF(ISNUMBER(P479),IF(P479=100%,"CUMPLIDA",IF(AND(ISNUMBER(L479),ISNUMBER(INDIRECT("FECHA_"&amp;$B479,1))), IF(L479&lt;=INDIRECT("FECHA_"&amp;$B479,1),"INCUMPLIDA","PROCESO"), "VERIFICAR FECHA")),"SIN VALOR AVANCE")</f>
        <v>CUMPLIDA</v>
      </c>
    </row>
    <row r="480" spans="1:18" ht="180" x14ac:dyDescent="0.2">
      <c r="A480" s="1097" t="s">
        <v>19</v>
      </c>
      <c r="B480" s="1091" t="s">
        <v>14</v>
      </c>
      <c r="C480" s="1304"/>
      <c r="D480" s="1304"/>
      <c r="E480" s="1305" t="s">
        <v>4168</v>
      </c>
      <c r="F480" s="1305"/>
      <c r="G480" s="1080" t="s">
        <v>4169</v>
      </c>
      <c r="H480" s="1080" t="s">
        <v>4162</v>
      </c>
      <c r="I480" s="1081" t="s">
        <v>4170</v>
      </c>
      <c r="J480" s="1092">
        <v>1</v>
      </c>
      <c r="K480" s="1083">
        <v>44228</v>
      </c>
      <c r="L480" s="1083">
        <v>44561</v>
      </c>
      <c r="M480" s="1084">
        <f t="shared" si="15"/>
        <v>47.571428571428569</v>
      </c>
      <c r="N480" s="1085">
        <v>1</v>
      </c>
      <c r="O480" s="1081" t="s">
        <v>4164</v>
      </c>
      <c r="P480" s="1085">
        <f t="shared" si="16"/>
        <v>1</v>
      </c>
      <c r="Q480" s="1086" t="str" cm="1">
        <f t="array" aca="1" ref="Q480" ca="1">IF(ISNUMBER(P480),IF(P480=100%,"CUMPLIDA",IF(AND(ISNUMBER(L480),ISNUMBER(INDIRECT("FECHA_"&amp;$B480,1))), IF(L480&lt;=INDIRECT("FECHA_"&amp;$B480,1),"INCUMPLIDA","PROCESO"), "VERIFICAR FECHA")),"SIN VALOR AVANCE")</f>
        <v>CUMPLIDA</v>
      </c>
    </row>
    <row r="481" spans="1:17" ht="150.75" x14ac:dyDescent="0.2">
      <c r="A481" s="1097" t="s">
        <v>19</v>
      </c>
      <c r="B481" s="1091" t="s">
        <v>14</v>
      </c>
      <c r="C481" s="1304"/>
      <c r="D481" s="1304"/>
      <c r="E481" s="1305"/>
      <c r="F481" s="1305"/>
      <c r="G481" s="1305" t="s">
        <v>4171</v>
      </c>
      <c r="H481" s="1080" t="s">
        <v>4172</v>
      </c>
      <c r="I481" s="1081" t="s">
        <v>4173</v>
      </c>
      <c r="J481" s="1092">
        <v>6</v>
      </c>
      <c r="K481" s="1083">
        <v>44256</v>
      </c>
      <c r="L481" s="1083">
        <v>44440</v>
      </c>
      <c r="M481" s="1084">
        <f t="shared" si="15"/>
        <v>26.285714285714285</v>
      </c>
      <c r="N481" s="1085">
        <v>1</v>
      </c>
      <c r="O481" s="1081" t="s">
        <v>4164</v>
      </c>
      <c r="P481" s="1085">
        <f t="shared" si="16"/>
        <v>1</v>
      </c>
      <c r="Q481" s="1086" t="str" cm="1">
        <f t="array" aca="1" ref="Q481" ca="1">IF(ISNUMBER(P481),IF(P481=100%,"CUMPLIDA",IF(AND(ISNUMBER(L481),ISNUMBER(INDIRECT("FECHA_"&amp;$B481,1))), IF(L481&lt;=INDIRECT("FECHA_"&amp;$B481,1),"INCUMPLIDA","PROCESO"), "VERIFICAR FECHA")),"SIN VALOR AVANCE")</f>
        <v>CUMPLIDA</v>
      </c>
    </row>
    <row r="482" spans="1:17" ht="150.75" x14ac:dyDescent="0.2">
      <c r="A482" s="1097" t="s">
        <v>19</v>
      </c>
      <c r="B482" s="1091" t="s">
        <v>14</v>
      </c>
      <c r="C482" s="1304"/>
      <c r="D482" s="1304"/>
      <c r="E482" s="1080" t="s">
        <v>4174</v>
      </c>
      <c r="F482" s="1305"/>
      <c r="G482" s="1305"/>
      <c r="H482" s="1080" t="s">
        <v>4175</v>
      </c>
      <c r="I482" s="1081" t="s">
        <v>4176</v>
      </c>
      <c r="J482" s="1092">
        <v>2</v>
      </c>
      <c r="K482" s="1083">
        <v>44256</v>
      </c>
      <c r="L482" s="1083">
        <v>44440</v>
      </c>
      <c r="M482" s="1084">
        <f t="shared" si="15"/>
        <v>26.285714285714285</v>
      </c>
      <c r="N482" s="1085">
        <v>1</v>
      </c>
      <c r="O482" s="1081" t="s">
        <v>4164</v>
      </c>
      <c r="P482" s="1085">
        <f t="shared" si="16"/>
        <v>1</v>
      </c>
      <c r="Q482" s="1086" t="str" cm="1">
        <f t="array" aca="1" ref="Q482" ca="1">IF(ISNUMBER(P482),IF(P482=100%,"CUMPLIDA",IF(AND(ISNUMBER(L482),ISNUMBER(INDIRECT("FECHA_"&amp;$B482,1))), IF(L482&lt;=INDIRECT("FECHA_"&amp;$B482,1),"INCUMPLIDA","PROCESO"), "VERIFICAR FECHA")),"SIN VALOR AVANCE")</f>
        <v>CUMPLIDA</v>
      </c>
    </row>
    <row r="483" spans="1:17" ht="150.75" x14ac:dyDescent="0.2">
      <c r="A483" s="1097" t="s">
        <v>19</v>
      </c>
      <c r="B483" s="1091" t="s">
        <v>14</v>
      </c>
      <c r="C483" s="1304"/>
      <c r="D483" s="1304"/>
      <c r="E483" s="1080" t="s">
        <v>4177</v>
      </c>
      <c r="F483" s="1305"/>
      <c r="G483" s="1080" t="s">
        <v>4178</v>
      </c>
      <c r="H483" s="1080" t="s">
        <v>4179</v>
      </c>
      <c r="I483" s="1081" t="s">
        <v>2788</v>
      </c>
      <c r="J483" s="1092">
        <v>1</v>
      </c>
      <c r="K483" s="1083">
        <v>44228</v>
      </c>
      <c r="L483" s="1083">
        <v>44316</v>
      </c>
      <c r="M483" s="1084">
        <f t="shared" si="15"/>
        <v>12.571428571428571</v>
      </c>
      <c r="N483" s="1085">
        <v>1</v>
      </c>
      <c r="O483" s="1081" t="s">
        <v>4164</v>
      </c>
      <c r="P483" s="1085">
        <f t="shared" si="16"/>
        <v>1</v>
      </c>
      <c r="Q483" s="1086" t="str" cm="1">
        <f t="array" aca="1" ref="Q483" ca="1">IF(ISNUMBER(P483),IF(P483=100%,"CUMPLIDA",IF(AND(ISNUMBER(L483),ISNUMBER(INDIRECT("FECHA_"&amp;$B483,1))), IF(L483&lt;=INDIRECT("FECHA_"&amp;$B483,1),"INCUMPLIDA","PROCESO"), "VERIFICAR FECHA")),"SIN VALOR AVANCE")</f>
        <v>CUMPLIDA</v>
      </c>
    </row>
    <row r="484" spans="1:17" ht="210.75" x14ac:dyDescent="0.2">
      <c r="A484" s="1243" t="s">
        <v>19</v>
      </c>
      <c r="B484" s="1797" t="s">
        <v>14</v>
      </c>
      <c r="C484" s="1799" t="s">
        <v>4180</v>
      </c>
      <c r="D484" s="1799" t="s">
        <v>4181</v>
      </c>
      <c r="E484" s="1800" t="s">
        <v>4182</v>
      </c>
      <c r="F484" s="1800" t="s">
        <v>4183</v>
      </c>
      <c r="G484" s="1801" t="s">
        <v>4184</v>
      </c>
      <c r="H484" s="1801" t="s">
        <v>4185</v>
      </c>
      <c r="I484" s="1802" t="s">
        <v>2788</v>
      </c>
      <c r="J484" s="1855">
        <v>6</v>
      </c>
      <c r="K484" s="1804">
        <v>44378</v>
      </c>
      <c r="L484" s="1804">
        <v>44469</v>
      </c>
      <c r="M484" s="1805">
        <f t="shared" si="15"/>
        <v>13</v>
      </c>
      <c r="N484" s="1806">
        <v>1</v>
      </c>
      <c r="O484" s="1888" t="s">
        <v>4186</v>
      </c>
      <c r="P484" s="1806">
        <f t="shared" si="16"/>
        <v>1</v>
      </c>
      <c r="Q484" s="1241" t="str" cm="1">
        <f t="array" aca="1" ref="Q484" ca="1">IF(ISNUMBER(P484),IF(P484=100%,"CUMPLIDA",IF(AND(ISNUMBER(L484),ISNUMBER(INDIRECT("FECHA_"&amp;$B484,1))), IF(L484&lt;=INDIRECT("FECHA_"&amp;$B484,1),"INCUMPLIDA","PROCESO"), "VERIFICAR FECHA")),"SIN VALOR AVANCE")</f>
        <v>CUMPLIDA</v>
      </c>
    </row>
    <row r="485" spans="1:17" ht="225" x14ac:dyDescent="0.2">
      <c r="A485" s="1243" t="s">
        <v>19</v>
      </c>
      <c r="B485" s="1797" t="s">
        <v>14</v>
      </c>
      <c r="C485" s="1799"/>
      <c r="D485" s="1799"/>
      <c r="E485" s="1800"/>
      <c r="F485" s="1800"/>
      <c r="G485" s="1801" t="s">
        <v>4187</v>
      </c>
      <c r="H485" s="1801" t="s">
        <v>4188</v>
      </c>
      <c r="I485" s="1802" t="s">
        <v>4189</v>
      </c>
      <c r="J485" s="1855">
        <v>12</v>
      </c>
      <c r="K485" s="1804">
        <v>44378</v>
      </c>
      <c r="L485" s="1804">
        <v>44742</v>
      </c>
      <c r="M485" s="1805">
        <f t="shared" si="15"/>
        <v>52</v>
      </c>
      <c r="N485" s="1806">
        <v>1</v>
      </c>
      <c r="O485" s="1888" t="s">
        <v>4190</v>
      </c>
      <c r="P485" s="1806">
        <f t="shared" si="16"/>
        <v>1</v>
      </c>
      <c r="Q485" s="1241" t="str" cm="1">
        <f t="array" aca="1" ref="Q485" ca="1">IF(ISNUMBER(P485),IF(P485=100%,"CUMPLIDA",IF(AND(ISNUMBER(L485),ISNUMBER(INDIRECT("FECHA_"&amp;$B485,1))), IF(L485&lt;=INDIRECT("FECHA_"&amp;$B485,1),"INCUMPLIDA","PROCESO"), "VERIFICAR FECHA")),"SIN VALOR AVANCE")</f>
        <v>CUMPLIDA</v>
      </c>
    </row>
    <row r="486" spans="1:17" ht="180.75" x14ac:dyDescent="0.2">
      <c r="A486" s="1243" t="s">
        <v>19</v>
      </c>
      <c r="B486" s="1797" t="s">
        <v>14</v>
      </c>
      <c r="C486" s="1799"/>
      <c r="D486" s="1799"/>
      <c r="E486" s="1800"/>
      <c r="F486" s="1800"/>
      <c r="G486" s="1801" t="s">
        <v>4191</v>
      </c>
      <c r="H486" s="1801" t="s">
        <v>4192</v>
      </c>
      <c r="I486" s="1802" t="s">
        <v>683</v>
      </c>
      <c r="J486" s="1855">
        <v>1</v>
      </c>
      <c r="K486" s="1804">
        <v>45231</v>
      </c>
      <c r="L486" s="1804">
        <v>45504</v>
      </c>
      <c r="M486" s="1805">
        <f t="shared" si="15"/>
        <v>39</v>
      </c>
      <c r="N486" s="1806">
        <v>1</v>
      </c>
      <c r="O486" s="1802" t="s">
        <v>4193</v>
      </c>
      <c r="P486" s="1806">
        <f t="shared" si="16"/>
        <v>1</v>
      </c>
      <c r="Q486" s="1241" t="str" cm="1">
        <f t="array" aca="1" ref="Q486" ca="1">IF(ISNUMBER(P486),IF(P486=100%,"CUMPLIDA",IF(AND(ISNUMBER(L486),ISNUMBER(INDIRECT("FECHA_"&amp;$B486,1))), IF(L486&lt;=INDIRECT("FECHA_"&amp;$B486,1),"INCUMPLIDA","PROCESO"), "VERIFICAR FECHA")),"SIN VALOR AVANCE")</f>
        <v>CUMPLIDA</v>
      </c>
    </row>
    <row r="487" spans="1:17" ht="180.75" x14ac:dyDescent="0.2">
      <c r="A487" s="1243" t="s">
        <v>19</v>
      </c>
      <c r="B487" s="1797" t="s">
        <v>14</v>
      </c>
      <c r="C487" s="1799"/>
      <c r="D487" s="1799"/>
      <c r="E487" s="1800"/>
      <c r="F487" s="1800"/>
      <c r="G487" s="1801" t="s">
        <v>2797</v>
      </c>
      <c r="H487" s="1801" t="s">
        <v>2168</v>
      </c>
      <c r="I487" s="1802" t="s">
        <v>99</v>
      </c>
      <c r="J487" s="1855">
        <v>1</v>
      </c>
      <c r="K487" s="1807">
        <v>45323</v>
      </c>
      <c r="L487" s="1807">
        <v>45747</v>
      </c>
      <c r="M487" s="1805">
        <f t="shared" si="15"/>
        <v>60.571428571428569</v>
      </c>
      <c r="N487" s="1806">
        <v>1</v>
      </c>
      <c r="O487" s="1808" t="s">
        <v>4194</v>
      </c>
      <c r="P487" s="1806">
        <f t="shared" si="16"/>
        <v>1</v>
      </c>
      <c r="Q487" s="1241" t="str" cm="1">
        <f t="array" aca="1" ref="Q487" ca="1">IF(ISNUMBER(P487),IF(P487=100%,"CUMPLIDA",IF(AND(ISNUMBER(L487),ISNUMBER(INDIRECT("FECHA_"&amp;$B487,1))), IF(L487&lt;=INDIRECT("FECHA_"&amp;$B487,1),"INCUMPLIDA","PROCESO"), "VERIFICAR FECHA")),"SIN VALOR AVANCE")</f>
        <v>CUMPLIDA</v>
      </c>
    </row>
    <row r="488" spans="1:17" ht="165.75" x14ac:dyDescent="0.2">
      <c r="A488" s="1243" t="s">
        <v>19</v>
      </c>
      <c r="B488" s="1797" t="s">
        <v>14</v>
      </c>
      <c r="C488" s="1799"/>
      <c r="D488" s="1799"/>
      <c r="E488" s="1800"/>
      <c r="F488" s="1800"/>
      <c r="G488" s="1801" t="s">
        <v>2799</v>
      </c>
      <c r="H488" s="1801" t="s">
        <v>101</v>
      </c>
      <c r="I488" s="1802" t="s">
        <v>102</v>
      </c>
      <c r="J488" s="1855">
        <v>1</v>
      </c>
      <c r="K488" s="1807">
        <v>45323</v>
      </c>
      <c r="L488" s="1807">
        <v>45747</v>
      </c>
      <c r="M488" s="1805">
        <f t="shared" si="15"/>
        <v>60.571428571428569</v>
      </c>
      <c r="N488" s="1806">
        <v>1</v>
      </c>
      <c r="O488" s="1808" t="s">
        <v>4195</v>
      </c>
      <c r="P488" s="1806">
        <f t="shared" si="16"/>
        <v>1</v>
      </c>
      <c r="Q488" s="1241" t="str" cm="1">
        <f t="array" aca="1" ref="Q488" ca="1">IF(ISNUMBER(P488),IF(P488=100%,"CUMPLIDA",IF(AND(ISNUMBER(L488),ISNUMBER(INDIRECT("FECHA_"&amp;$B488,1))), IF(L488&lt;=INDIRECT("FECHA_"&amp;$B488,1),"INCUMPLIDA","PROCESO"), "VERIFICAR FECHA")),"SIN VALOR AVANCE")</f>
        <v>CUMPLIDA</v>
      </c>
    </row>
    <row r="489" spans="1:17" ht="165.75" x14ac:dyDescent="0.2">
      <c r="A489" s="1243" t="s">
        <v>19</v>
      </c>
      <c r="B489" s="1797" t="s">
        <v>14</v>
      </c>
      <c r="C489" s="1799"/>
      <c r="D489" s="1799"/>
      <c r="E489" s="1800"/>
      <c r="F489" s="1800"/>
      <c r="G489" s="1801" t="s">
        <v>2801</v>
      </c>
      <c r="H489" s="1801" t="s">
        <v>238</v>
      </c>
      <c r="I489" s="1802" t="s">
        <v>239</v>
      </c>
      <c r="J489" s="1855">
        <v>1</v>
      </c>
      <c r="K489" s="1807">
        <v>45231</v>
      </c>
      <c r="L489" s="1807">
        <v>45747</v>
      </c>
      <c r="M489" s="1805">
        <f t="shared" si="15"/>
        <v>73.714285714285708</v>
      </c>
      <c r="N489" s="1806">
        <v>1</v>
      </c>
      <c r="O489" s="1808" t="s">
        <v>4195</v>
      </c>
      <c r="P489" s="1806">
        <f t="shared" si="16"/>
        <v>1</v>
      </c>
      <c r="Q489" s="1241" t="str" cm="1">
        <f t="array" aca="1" ref="Q489" ca="1">IF(ISNUMBER(P489),IF(P489=100%,"CUMPLIDA",IF(AND(ISNUMBER(L489),ISNUMBER(INDIRECT("FECHA_"&amp;$B489,1))), IF(L489&lt;=INDIRECT("FECHA_"&amp;$B489,1),"INCUMPLIDA","PROCESO"), "VERIFICAR FECHA")),"SIN VALOR AVANCE")</f>
        <v>CUMPLIDA</v>
      </c>
    </row>
    <row r="490" spans="1:17" ht="180.75" x14ac:dyDescent="0.2">
      <c r="A490" s="1243" t="s">
        <v>19</v>
      </c>
      <c r="B490" s="1797" t="s">
        <v>14</v>
      </c>
      <c r="C490" s="1799"/>
      <c r="D490" s="1799"/>
      <c r="E490" s="1800"/>
      <c r="F490" s="1800"/>
      <c r="G490" s="1801" t="s">
        <v>2802</v>
      </c>
      <c r="H490" s="1801" t="s">
        <v>104</v>
      </c>
      <c r="I490" s="1802" t="s">
        <v>105</v>
      </c>
      <c r="J490" s="1855">
        <v>1</v>
      </c>
      <c r="K490" s="1807">
        <v>45323</v>
      </c>
      <c r="L490" s="1807">
        <v>45747</v>
      </c>
      <c r="M490" s="1805">
        <f t="shared" si="15"/>
        <v>60.571428571428569</v>
      </c>
      <c r="N490" s="1806">
        <v>1</v>
      </c>
      <c r="O490" s="1808" t="s">
        <v>4194</v>
      </c>
      <c r="P490" s="1806">
        <f t="shared" si="16"/>
        <v>1</v>
      </c>
      <c r="Q490" s="1241" t="str" cm="1">
        <f t="array" aca="1" ref="Q490" ca="1">IF(ISNUMBER(P490),IF(P490=100%,"CUMPLIDA",IF(AND(ISNUMBER(L490),ISNUMBER(INDIRECT("FECHA_"&amp;$B490,1))), IF(L490&lt;=INDIRECT("FECHA_"&amp;$B490,1),"INCUMPLIDA","PROCESO"), "VERIFICAR FECHA")),"SIN VALOR AVANCE")</f>
        <v>CUMPLIDA</v>
      </c>
    </row>
    <row r="491" spans="1:17" ht="165.75" x14ac:dyDescent="0.2">
      <c r="A491" s="1243" t="s">
        <v>19</v>
      </c>
      <c r="B491" s="1797" t="s">
        <v>14</v>
      </c>
      <c r="C491" s="1799"/>
      <c r="D491" s="1799"/>
      <c r="E491" s="1800"/>
      <c r="F491" s="1800"/>
      <c r="G491" s="291" t="s">
        <v>2803</v>
      </c>
      <c r="H491" s="291" t="s">
        <v>106</v>
      </c>
      <c r="I491" s="1882" t="s">
        <v>107</v>
      </c>
      <c r="J491" s="1879">
        <v>1</v>
      </c>
      <c r="K491" s="1889">
        <v>45231</v>
      </c>
      <c r="L491" s="1889">
        <v>45747</v>
      </c>
      <c r="M491" s="295">
        <f t="shared" si="15"/>
        <v>73.714285714285708</v>
      </c>
      <c r="N491" s="1891">
        <v>1</v>
      </c>
      <c r="O491" s="1890" t="s">
        <v>4195</v>
      </c>
      <c r="P491" s="1883">
        <f t="shared" si="16"/>
        <v>1</v>
      </c>
      <c r="Q491" s="1892" t="str" cm="1">
        <f t="array" aca="1" ref="Q491" ca="1">IF(ISNUMBER(P491),IF(P491=100%,"CUMPLIDA",IF(AND(ISNUMBER(L491),ISNUMBER(INDIRECT("FECHA_"&amp;$B491,1))), IF(L491&lt;=INDIRECT("FECHA_"&amp;$B491,1),"INCUMPLIDA","PROCESO"), "VERIFICAR FECHA")),"SIN VALOR AVANCE")</f>
        <v>CUMPLIDA</v>
      </c>
    </row>
    <row r="492" spans="1:17" ht="345.75" x14ac:dyDescent="0.2">
      <c r="A492" s="1243" t="s">
        <v>19</v>
      </c>
      <c r="B492" s="1797" t="s">
        <v>14</v>
      </c>
      <c r="C492" s="1799"/>
      <c r="D492" s="1799"/>
      <c r="E492" s="1800"/>
      <c r="F492" s="1800"/>
      <c r="G492" s="1801" t="s">
        <v>2804</v>
      </c>
      <c r="H492" s="1801" t="s">
        <v>108</v>
      </c>
      <c r="I492" s="1802" t="s">
        <v>109</v>
      </c>
      <c r="J492" s="1855">
        <v>1</v>
      </c>
      <c r="K492" s="1807">
        <v>45231</v>
      </c>
      <c r="L492" s="1807">
        <v>45808</v>
      </c>
      <c r="M492" s="1805">
        <f t="shared" si="15"/>
        <v>82.428571428571431</v>
      </c>
      <c r="N492" s="1806">
        <v>0</v>
      </c>
      <c r="O492" s="1802" t="s">
        <v>4196</v>
      </c>
      <c r="P492" s="1806">
        <f t="shared" si="16"/>
        <v>0</v>
      </c>
      <c r="Q492" s="1241" t="str" cm="1">
        <f t="array" aca="1" ref="Q492" ca="1">IF(ISNUMBER(P492),IF(P492=100%,"CUMPLIDA",IF(AND(ISNUMBER(L492),ISNUMBER(INDIRECT("FECHA_"&amp;$B492,1))), IF(L492&lt;=INDIRECT("FECHA_"&amp;$B492,1),"INCUMPLIDA","PROCESO"), "VERIFICAR FECHA")),"SIN VALOR AVANCE")</f>
        <v>PROCESO</v>
      </c>
    </row>
    <row r="493" spans="1:17" ht="165.75" x14ac:dyDescent="0.2">
      <c r="A493" s="1243" t="s">
        <v>19</v>
      </c>
      <c r="B493" s="1797" t="s">
        <v>14</v>
      </c>
      <c r="C493" s="1799"/>
      <c r="D493" s="1799"/>
      <c r="E493" s="1800"/>
      <c r="F493" s="1800"/>
      <c r="G493" s="1801" t="s">
        <v>2806</v>
      </c>
      <c r="H493" s="1801" t="s">
        <v>111</v>
      </c>
      <c r="I493" s="1802" t="s">
        <v>112</v>
      </c>
      <c r="J493" s="1855">
        <v>7</v>
      </c>
      <c r="K493" s="1807">
        <v>46024</v>
      </c>
      <c r="L493" s="1807">
        <v>46660</v>
      </c>
      <c r="M493" s="1805">
        <f t="shared" si="15"/>
        <v>90.857142857142861</v>
      </c>
      <c r="N493" s="1806">
        <v>0</v>
      </c>
      <c r="O493" s="1808" t="s">
        <v>4195</v>
      </c>
      <c r="P493" s="1806">
        <f t="shared" si="16"/>
        <v>0</v>
      </c>
      <c r="Q493" s="1241" t="str" cm="1">
        <f t="array" aca="1" ref="Q493" ca="1">IF(ISNUMBER(P493),IF(P493=100%,"CUMPLIDA",IF(AND(ISNUMBER(L493),ISNUMBER(INDIRECT("FECHA_"&amp;$B493,1))), IF(L493&lt;=INDIRECT("FECHA_"&amp;$B493,1),"INCUMPLIDA","PROCESO"), "VERIFICAR FECHA")),"SIN VALOR AVANCE")</f>
        <v>PROCESO</v>
      </c>
    </row>
    <row r="494" spans="1:17" ht="180.75" x14ac:dyDescent="0.2">
      <c r="A494" s="1243" t="s">
        <v>19</v>
      </c>
      <c r="B494" s="1797" t="s">
        <v>14</v>
      </c>
      <c r="C494" s="1799"/>
      <c r="D494" s="1799"/>
      <c r="E494" s="1800"/>
      <c r="F494" s="1800"/>
      <c r="G494" s="1801" t="s">
        <v>2807</v>
      </c>
      <c r="H494" s="1801" t="s">
        <v>115</v>
      </c>
      <c r="I494" s="1802" t="s">
        <v>116</v>
      </c>
      <c r="J494" s="1855">
        <v>1</v>
      </c>
      <c r="K494" s="1807">
        <v>46024</v>
      </c>
      <c r="L494" s="1807">
        <v>46660</v>
      </c>
      <c r="M494" s="1805">
        <f t="shared" si="15"/>
        <v>90.857142857142861</v>
      </c>
      <c r="N494" s="1806">
        <v>0</v>
      </c>
      <c r="O494" s="1808" t="s">
        <v>4194</v>
      </c>
      <c r="P494" s="1806">
        <f t="shared" si="16"/>
        <v>0</v>
      </c>
      <c r="Q494" s="1241" t="str" cm="1">
        <f t="array" aca="1" ref="Q494" ca="1">IF(ISNUMBER(P494),IF(P494=100%,"CUMPLIDA",IF(AND(ISNUMBER(L494),ISNUMBER(INDIRECT("FECHA_"&amp;$B494,1))), IF(L494&lt;=INDIRECT("FECHA_"&amp;$B494,1),"INCUMPLIDA","PROCESO"), "VERIFICAR FECHA")),"SIN VALOR AVANCE")</f>
        <v>PROCESO</v>
      </c>
    </row>
    <row r="495" spans="1:17" ht="345.75" x14ac:dyDescent="0.2">
      <c r="A495" s="1243" t="s">
        <v>19</v>
      </c>
      <c r="B495" s="1797" t="s">
        <v>14</v>
      </c>
      <c r="C495" s="1799"/>
      <c r="D495" s="1799"/>
      <c r="E495" s="1800"/>
      <c r="F495" s="1800"/>
      <c r="G495" s="1801" t="s">
        <v>2808</v>
      </c>
      <c r="H495" s="1801" t="s">
        <v>118</v>
      </c>
      <c r="I495" s="1802" t="s">
        <v>119</v>
      </c>
      <c r="J495" s="1855">
        <v>2</v>
      </c>
      <c r="K495" s="1807">
        <v>46024</v>
      </c>
      <c r="L495" s="1807">
        <v>46660</v>
      </c>
      <c r="M495" s="1805">
        <f t="shared" si="15"/>
        <v>90.857142857142861</v>
      </c>
      <c r="N495" s="1806">
        <v>0</v>
      </c>
      <c r="O495" s="1802" t="s">
        <v>4196</v>
      </c>
      <c r="P495" s="1806">
        <f t="shared" si="16"/>
        <v>0</v>
      </c>
      <c r="Q495" s="1241" t="str" cm="1">
        <f t="array" aca="1" ref="Q495" ca="1">IF(ISNUMBER(P495),IF(P495=100%,"CUMPLIDA",IF(AND(ISNUMBER(L495),ISNUMBER(INDIRECT("FECHA_"&amp;$B495,1))), IF(L495&lt;=INDIRECT("FECHA_"&amp;$B495,1),"INCUMPLIDA","PROCESO"), "VERIFICAR FECHA")),"SIN VALOR AVANCE")</f>
        <v>PROCESO</v>
      </c>
    </row>
    <row r="496" spans="1:17" ht="270" x14ac:dyDescent="0.2">
      <c r="A496" s="1243" t="s">
        <v>19</v>
      </c>
      <c r="B496" s="1797" t="s">
        <v>14</v>
      </c>
      <c r="C496" s="1799"/>
      <c r="D496" s="1799"/>
      <c r="E496" s="1800"/>
      <c r="F496" s="1800"/>
      <c r="G496" s="1801" t="s">
        <v>4197</v>
      </c>
      <c r="H496" s="1801" t="s">
        <v>4198</v>
      </c>
      <c r="I496" s="1802" t="s">
        <v>4199</v>
      </c>
      <c r="J496" s="1855">
        <v>12</v>
      </c>
      <c r="K496" s="1804">
        <v>44378</v>
      </c>
      <c r="L496" s="1804">
        <v>44742</v>
      </c>
      <c r="M496" s="1805">
        <f t="shared" si="15"/>
        <v>52</v>
      </c>
      <c r="N496" s="1806">
        <v>1</v>
      </c>
      <c r="O496" s="1888" t="s">
        <v>4200</v>
      </c>
      <c r="P496" s="1806">
        <f t="shared" si="16"/>
        <v>1</v>
      </c>
      <c r="Q496" s="1241" t="str" cm="1">
        <f t="array" aca="1" ref="Q496" ca="1">IF(ISNUMBER(P496),IF(P496=100%,"CUMPLIDA",IF(AND(ISNUMBER(L496),ISNUMBER(INDIRECT("FECHA_"&amp;$B496,1))), IF(L496&lt;=INDIRECT("FECHA_"&amp;$B496,1),"INCUMPLIDA","PROCESO"), "VERIFICAR FECHA")),"SIN VALOR AVANCE")</f>
        <v>CUMPLIDA</v>
      </c>
    </row>
    <row r="497" spans="1:18" ht="120" customHeight="1" x14ac:dyDescent="0.2">
      <c r="A497" s="290" t="s">
        <v>19</v>
      </c>
      <c r="B497" s="1893" t="s">
        <v>14</v>
      </c>
      <c r="C497" s="1951" t="s">
        <v>4201</v>
      </c>
      <c r="D497" s="1951" t="s">
        <v>2855</v>
      </c>
      <c r="E497" s="1895" t="s">
        <v>4202</v>
      </c>
      <c r="F497" s="1895" t="s">
        <v>4203</v>
      </c>
      <c r="G497" s="1952" t="s">
        <v>4204</v>
      </c>
      <c r="H497" s="291" t="s">
        <v>4205</v>
      </c>
      <c r="I497" s="1882" t="s">
        <v>4206</v>
      </c>
      <c r="J497" s="1879">
        <v>1</v>
      </c>
      <c r="K497" s="1894">
        <v>44621</v>
      </c>
      <c r="L497" s="1894">
        <v>44804</v>
      </c>
      <c r="M497" s="295">
        <f t="shared" si="15"/>
        <v>26.142857142857142</v>
      </c>
      <c r="N497" s="1883">
        <v>1</v>
      </c>
      <c r="O497" s="1882" t="s">
        <v>4207</v>
      </c>
      <c r="P497" s="1883">
        <f t="shared" si="16"/>
        <v>1</v>
      </c>
      <c r="Q497" s="1884" t="str" cm="1">
        <f t="array" aca="1" ref="Q497" ca="1">IF(ISNUMBER(P497),IF(P497=100%,"CUMPLIDA",IF(AND(ISNUMBER(L497),ISNUMBER(INDIRECT("FECHA_"&amp;$B497,1))), IF(L497&lt;=INDIRECT("FECHA_"&amp;$B497,1),"INCUMPLIDA","PROCESO"), "VERIFICAR FECHA")),"SIN VALOR AVANCE")</f>
        <v>CUMPLIDA</v>
      </c>
    </row>
    <row r="498" spans="1:18" ht="135" x14ac:dyDescent="0.2">
      <c r="A498" s="290" t="s">
        <v>19</v>
      </c>
      <c r="B498" s="1893" t="s">
        <v>14</v>
      </c>
      <c r="C498" s="1951"/>
      <c r="D498" s="1951"/>
      <c r="E498" s="1895"/>
      <c r="F498" s="1895"/>
      <c r="G498" s="1953"/>
      <c r="H498" s="291" t="s">
        <v>4208</v>
      </c>
      <c r="I498" s="1882" t="s">
        <v>4209</v>
      </c>
      <c r="J498" s="1879">
        <v>1</v>
      </c>
      <c r="K498" s="1894">
        <v>44774</v>
      </c>
      <c r="L498" s="1894">
        <v>44834</v>
      </c>
      <c r="M498" s="295">
        <f t="shared" si="15"/>
        <v>8.5714285714285712</v>
      </c>
      <c r="N498" s="1883">
        <v>1</v>
      </c>
      <c r="O498" s="1882" t="s">
        <v>4207</v>
      </c>
      <c r="P498" s="1883">
        <f t="shared" si="16"/>
        <v>1</v>
      </c>
      <c r="Q498" s="1884" t="str" cm="1">
        <f t="array" aca="1" ref="Q498" ca="1">IF(ISNUMBER(P498),IF(P498=100%,"CUMPLIDA",IF(AND(ISNUMBER(L498),ISNUMBER(INDIRECT("FECHA_"&amp;$B498,1))), IF(L498&lt;=INDIRECT("FECHA_"&amp;$B498,1),"INCUMPLIDA","PROCESO"), "VERIFICAR FECHA")),"SIN VALOR AVANCE")</f>
        <v>CUMPLIDA</v>
      </c>
    </row>
    <row r="499" spans="1:18" ht="210" x14ac:dyDescent="0.2">
      <c r="A499" s="290" t="s">
        <v>19</v>
      </c>
      <c r="B499" s="1893" t="s">
        <v>14</v>
      </c>
      <c r="C499" s="1951"/>
      <c r="D499" s="1951"/>
      <c r="E499" s="1895"/>
      <c r="F499" s="1895"/>
      <c r="G499" s="291" t="s">
        <v>4210</v>
      </c>
      <c r="H499" s="291" t="s">
        <v>4208</v>
      </c>
      <c r="I499" s="1882" t="s">
        <v>4211</v>
      </c>
      <c r="J499" s="1879">
        <v>11</v>
      </c>
      <c r="K499" s="1894">
        <v>44621</v>
      </c>
      <c r="L499" s="1894">
        <v>44773</v>
      </c>
      <c r="M499" s="295">
        <f t="shared" si="15"/>
        <v>21.714285714285715</v>
      </c>
      <c r="N499" s="1883">
        <v>1</v>
      </c>
      <c r="O499" s="1882" t="s">
        <v>4207</v>
      </c>
      <c r="P499" s="1883">
        <f t="shared" si="16"/>
        <v>1</v>
      </c>
      <c r="Q499" s="1884" t="str" cm="1">
        <f t="array" aca="1" ref="Q499" ca="1">IF(ISNUMBER(P499),IF(P499=100%,"CUMPLIDA",IF(AND(ISNUMBER(L499),ISNUMBER(INDIRECT("FECHA_"&amp;$B499,1))), IF(L499&lt;=INDIRECT("FECHA_"&amp;$B499,1),"INCUMPLIDA","PROCESO"), "VERIFICAR FECHA")),"SIN VALOR AVANCE")</f>
        <v>CUMPLIDA</v>
      </c>
    </row>
    <row r="500" spans="1:18" ht="75.75" x14ac:dyDescent="0.2">
      <c r="A500" s="290" t="s">
        <v>19</v>
      </c>
      <c r="B500" s="1893" t="s">
        <v>14</v>
      </c>
      <c r="C500" s="1951"/>
      <c r="D500" s="1951"/>
      <c r="E500" s="1895"/>
      <c r="F500" s="1895"/>
      <c r="G500" s="291" t="s">
        <v>2793</v>
      </c>
      <c r="H500" s="291" t="s">
        <v>4048</v>
      </c>
      <c r="I500" s="1882" t="s">
        <v>2795</v>
      </c>
      <c r="J500" s="1879">
        <v>1</v>
      </c>
      <c r="K500" s="1894">
        <v>45231</v>
      </c>
      <c r="L500" s="1894">
        <v>45504</v>
      </c>
      <c r="M500" s="295">
        <f t="shared" si="15"/>
        <v>39</v>
      </c>
      <c r="N500" s="1883">
        <v>1</v>
      </c>
      <c r="O500" s="1882" t="s">
        <v>4212</v>
      </c>
      <c r="P500" s="1883">
        <f t="shared" si="16"/>
        <v>1</v>
      </c>
      <c r="Q500" s="1884" t="str" cm="1">
        <f t="array" aca="1" ref="Q500" ca="1">IF(ISNUMBER(P500),IF(P500=100%,"CUMPLIDA",IF(AND(ISNUMBER(L500),ISNUMBER(INDIRECT("FECHA_"&amp;$B500,1))), IF(L500&lt;=INDIRECT("FECHA_"&amp;$B500,1),"INCUMPLIDA","PROCESO"), "VERIFICAR FECHA")),"SIN VALOR AVANCE")</f>
        <v>CUMPLIDA</v>
      </c>
    </row>
    <row r="501" spans="1:18" ht="315.75" x14ac:dyDescent="0.2">
      <c r="A501" s="290" t="s">
        <v>19</v>
      </c>
      <c r="B501" s="1893" t="s">
        <v>14</v>
      </c>
      <c r="C501" s="1951"/>
      <c r="D501" s="1951"/>
      <c r="E501" s="1895"/>
      <c r="F501" s="1895"/>
      <c r="G501" s="1954" t="s">
        <v>2797</v>
      </c>
      <c r="H501" s="1954" t="s">
        <v>4213</v>
      </c>
      <c r="I501" s="1955" t="s">
        <v>99</v>
      </c>
      <c r="J501" s="1956">
        <v>1</v>
      </c>
      <c r="K501" s="1957">
        <v>45323</v>
      </c>
      <c r="L501" s="1957">
        <v>45747</v>
      </c>
      <c r="M501" s="1958">
        <f t="shared" si="15"/>
        <v>60.571428571428569</v>
      </c>
      <c r="N501" s="1959">
        <v>0</v>
      </c>
      <c r="O501" s="1955" t="s">
        <v>6238</v>
      </c>
      <c r="P501" s="1959">
        <f t="shared" si="16"/>
        <v>0</v>
      </c>
      <c r="Q501" s="1960" t="str" cm="1">
        <f t="array" aca="1" ref="Q501" ca="1">IF(ISNUMBER(P501),IF(P501=100%,"CUMPLIDA",IF(AND(ISNUMBER(L501),ISNUMBER(INDIRECT("FECHA_"&amp;$B501,1))), IF(L501&lt;=INDIRECT("FECHA_"&amp;$B501,1),"INCUMPLIDA","PROCESO"), "VERIFICAR FECHA")),"SIN VALOR AVANCE")</f>
        <v>INCUMPLIDA</v>
      </c>
      <c r="R501" s="1244" t="s">
        <v>6239</v>
      </c>
    </row>
    <row r="502" spans="1:18" ht="45.75" customHeight="1" x14ac:dyDescent="0.2">
      <c r="A502" s="290" t="s">
        <v>19</v>
      </c>
      <c r="B502" s="1893" t="s">
        <v>14</v>
      </c>
      <c r="C502" s="1951"/>
      <c r="D502" s="1951"/>
      <c r="E502" s="1895" t="s">
        <v>4214</v>
      </c>
      <c r="F502" s="1895"/>
      <c r="G502" s="291" t="s">
        <v>2799</v>
      </c>
      <c r="H502" s="291" t="s">
        <v>101</v>
      </c>
      <c r="I502" s="1882" t="s">
        <v>102</v>
      </c>
      <c r="J502" s="1879">
        <v>1</v>
      </c>
      <c r="K502" s="1889">
        <v>45323</v>
      </c>
      <c r="L502" s="1889">
        <v>45747</v>
      </c>
      <c r="M502" s="295">
        <f t="shared" si="15"/>
        <v>60.571428571428569</v>
      </c>
      <c r="N502" s="1883">
        <v>1</v>
      </c>
      <c r="O502" s="1882" t="s">
        <v>4212</v>
      </c>
      <c r="P502" s="1883">
        <f t="shared" si="16"/>
        <v>1</v>
      </c>
      <c r="Q502" s="1884" t="str" cm="1">
        <f t="array" aca="1" ref="Q502" ca="1">IF(ISNUMBER(P502),IF(P502=100%,"CUMPLIDA",IF(AND(ISNUMBER(L502),ISNUMBER(INDIRECT("FECHA_"&amp;$B502,1))), IF(L502&lt;=INDIRECT("FECHA_"&amp;$B502,1),"INCUMPLIDA","PROCESO"), "VERIFICAR FECHA")),"SIN VALOR AVANCE")</f>
        <v>CUMPLIDA</v>
      </c>
    </row>
    <row r="503" spans="1:18" ht="75.75" x14ac:dyDescent="0.2">
      <c r="A503" s="290" t="s">
        <v>19</v>
      </c>
      <c r="B503" s="1893" t="s">
        <v>14</v>
      </c>
      <c r="C503" s="1951"/>
      <c r="D503" s="1951"/>
      <c r="E503" s="1895"/>
      <c r="F503" s="1895"/>
      <c r="G503" s="291" t="s">
        <v>2801</v>
      </c>
      <c r="H503" s="291" t="s">
        <v>238</v>
      </c>
      <c r="I503" s="1882" t="s">
        <v>239</v>
      </c>
      <c r="J503" s="1879">
        <v>1</v>
      </c>
      <c r="K503" s="1889">
        <v>45231</v>
      </c>
      <c r="L503" s="1889">
        <v>45747</v>
      </c>
      <c r="M503" s="295">
        <f t="shared" si="15"/>
        <v>73.714285714285708</v>
      </c>
      <c r="N503" s="1891">
        <v>1</v>
      </c>
      <c r="O503" s="1882" t="s">
        <v>4212</v>
      </c>
      <c r="P503" s="1883">
        <f t="shared" si="16"/>
        <v>1</v>
      </c>
      <c r="Q503" s="1892" t="str" cm="1">
        <f t="array" aca="1" ref="Q503" ca="1">IF(ISNUMBER(P503),IF(P503=100%,"CUMPLIDA",IF(AND(ISNUMBER(L503),ISNUMBER(INDIRECT("FECHA_"&amp;$B503,1))), IF(L503&lt;=INDIRECT("FECHA_"&amp;$B503,1),"INCUMPLIDA","PROCESO"), "VERIFICAR FECHA")),"SIN VALOR AVANCE")</f>
        <v>CUMPLIDA</v>
      </c>
    </row>
    <row r="504" spans="1:18" ht="315.75" x14ac:dyDescent="0.2">
      <c r="A504" s="290" t="s">
        <v>19</v>
      </c>
      <c r="B504" s="1893" t="s">
        <v>14</v>
      </c>
      <c r="C504" s="1951"/>
      <c r="D504" s="1951"/>
      <c r="E504" s="1895"/>
      <c r="F504" s="1895"/>
      <c r="G504" s="291" t="s">
        <v>2802</v>
      </c>
      <c r="H504" s="291" t="s">
        <v>104</v>
      </c>
      <c r="I504" s="1882" t="s">
        <v>105</v>
      </c>
      <c r="J504" s="1879">
        <v>1</v>
      </c>
      <c r="K504" s="1889">
        <v>45323</v>
      </c>
      <c r="L504" s="1889">
        <v>45747</v>
      </c>
      <c r="M504" s="295">
        <f t="shared" si="15"/>
        <v>60.571428571428569</v>
      </c>
      <c r="N504" s="1883">
        <v>0</v>
      </c>
      <c r="O504" s="1882" t="s">
        <v>6238</v>
      </c>
      <c r="P504" s="1883">
        <f t="shared" si="16"/>
        <v>0</v>
      </c>
      <c r="Q504" s="1884" t="str" cm="1">
        <f t="array" aca="1" ref="Q504" ca="1">IF(ISNUMBER(P504),IF(P504=100%,"CUMPLIDA",IF(AND(ISNUMBER(L504),ISNUMBER(INDIRECT("FECHA_"&amp;$B504,1))), IF(L504&lt;=INDIRECT("FECHA_"&amp;$B504,1),"INCUMPLIDA","PROCESO"), "VERIFICAR FECHA")),"SIN VALOR AVANCE")</f>
        <v>INCUMPLIDA</v>
      </c>
      <c r="R504" s="1244" t="s">
        <v>6239</v>
      </c>
    </row>
    <row r="505" spans="1:18" ht="75.75" x14ac:dyDescent="0.2">
      <c r="A505" s="290" t="s">
        <v>19</v>
      </c>
      <c r="B505" s="1893" t="s">
        <v>14</v>
      </c>
      <c r="C505" s="1951"/>
      <c r="D505" s="1951"/>
      <c r="E505" s="1895"/>
      <c r="F505" s="1895"/>
      <c r="G505" s="291" t="s">
        <v>2803</v>
      </c>
      <c r="H505" s="291" t="s">
        <v>106</v>
      </c>
      <c r="I505" s="1882" t="s">
        <v>107</v>
      </c>
      <c r="J505" s="1879">
        <v>1</v>
      </c>
      <c r="K505" s="1889">
        <v>45231</v>
      </c>
      <c r="L505" s="1889">
        <v>45747</v>
      </c>
      <c r="M505" s="295">
        <f>(L505-K505)/7</f>
        <v>73.714285714285708</v>
      </c>
      <c r="N505" s="1883">
        <v>1</v>
      </c>
      <c r="O505" s="1882" t="s">
        <v>4212</v>
      </c>
      <c r="P505" s="1883">
        <f t="shared" si="16"/>
        <v>1</v>
      </c>
      <c r="Q505" s="1884" t="str" cm="1">
        <f t="array" aca="1" ref="Q505" ca="1">IF(ISNUMBER(P505),IF(P505=100%,"CUMPLIDA",IF(AND(ISNUMBER(L505),ISNUMBER(INDIRECT("FECHA_"&amp;$B505,1))), IF(L505&lt;=INDIRECT("FECHA_"&amp;$B505,1),"INCUMPLIDA","PROCESO"), "VERIFICAR FECHA")),"SIN VALOR AVANCE")</f>
        <v>CUMPLIDA</v>
      </c>
    </row>
    <row r="506" spans="1:18" ht="345.75" x14ac:dyDescent="0.2">
      <c r="A506" s="290" t="s">
        <v>19</v>
      </c>
      <c r="B506" s="1893" t="s">
        <v>14</v>
      </c>
      <c r="C506" s="1951"/>
      <c r="D506" s="1951"/>
      <c r="E506" s="1895"/>
      <c r="F506" s="1895"/>
      <c r="G506" s="291" t="s">
        <v>2804</v>
      </c>
      <c r="H506" s="291" t="s">
        <v>108</v>
      </c>
      <c r="I506" s="1882" t="s">
        <v>109</v>
      </c>
      <c r="J506" s="1879">
        <v>1</v>
      </c>
      <c r="K506" s="1889">
        <v>45231</v>
      </c>
      <c r="L506" s="1889">
        <v>45808</v>
      </c>
      <c r="M506" s="295">
        <f t="shared" ref="M506:M569" si="17">(L506-K506)/7</f>
        <v>82.428571428571431</v>
      </c>
      <c r="N506" s="1883">
        <v>0</v>
      </c>
      <c r="O506" s="1882" t="s">
        <v>4196</v>
      </c>
      <c r="P506" s="1883">
        <f t="shared" si="16"/>
        <v>0</v>
      </c>
      <c r="Q506" s="1884" t="str" cm="1">
        <f t="array" aca="1" ref="Q506" ca="1">IF(ISNUMBER(P506),IF(P506=100%,"CUMPLIDA",IF(AND(ISNUMBER(L506),ISNUMBER(INDIRECT("FECHA_"&amp;$B506,1))), IF(L506&lt;=INDIRECT("FECHA_"&amp;$B506,1),"INCUMPLIDA","PROCESO"), "VERIFICAR FECHA")),"SIN VALOR AVANCE")</f>
        <v>PROCESO</v>
      </c>
    </row>
    <row r="507" spans="1:18" ht="75.75" x14ac:dyDescent="0.2">
      <c r="A507" s="290" t="s">
        <v>19</v>
      </c>
      <c r="B507" s="1893" t="s">
        <v>14</v>
      </c>
      <c r="C507" s="1951"/>
      <c r="D507" s="1951"/>
      <c r="E507" s="1895"/>
      <c r="F507" s="1895"/>
      <c r="G507" s="291" t="s">
        <v>2806</v>
      </c>
      <c r="H507" s="291" t="s">
        <v>111</v>
      </c>
      <c r="I507" s="1882" t="s">
        <v>112</v>
      </c>
      <c r="J507" s="1879">
        <v>8</v>
      </c>
      <c r="K507" s="1889">
        <v>45839</v>
      </c>
      <c r="L507" s="1889">
        <v>46568</v>
      </c>
      <c r="M507" s="295">
        <f t="shared" si="17"/>
        <v>104.14285714285714</v>
      </c>
      <c r="N507" s="1883">
        <v>0</v>
      </c>
      <c r="O507" s="1882" t="s">
        <v>4212</v>
      </c>
      <c r="P507" s="1883">
        <f t="shared" si="16"/>
        <v>0</v>
      </c>
      <c r="Q507" s="1884" t="str" cm="1">
        <f t="array" aca="1" ref="Q507" ca="1">IF(ISNUMBER(P507),IF(P507=100%,"CUMPLIDA",IF(AND(ISNUMBER(L507),ISNUMBER(INDIRECT("FECHA_"&amp;$B507,1))), IF(L507&lt;=INDIRECT("FECHA_"&amp;$B507,1),"INCUMPLIDA","PROCESO"), "VERIFICAR FECHA")),"SIN VALOR AVANCE")</f>
        <v>PROCESO</v>
      </c>
    </row>
    <row r="508" spans="1:18" ht="195.75" x14ac:dyDescent="0.2">
      <c r="A508" s="290" t="s">
        <v>19</v>
      </c>
      <c r="B508" s="1893" t="s">
        <v>14</v>
      </c>
      <c r="C508" s="1951"/>
      <c r="D508" s="1951"/>
      <c r="E508" s="1895"/>
      <c r="F508" s="1895"/>
      <c r="G508" s="291" t="s">
        <v>2807</v>
      </c>
      <c r="H508" s="291" t="s">
        <v>115</v>
      </c>
      <c r="I508" s="1882" t="s">
        <v>116</v>
      </c>
      <c r="J508" s="1879">
        <v>1</v>
      </c>
      <c r="K508" s="1889">
        <v>45839</v>
      </c>
      <c r="L508" s="1889">
        <v>46568</v>
      </c>
      <c r="M508" s="295">
        <f t="shared" si="17"/>
        <v>104.14285714285714</v>
      </c>
      <c r="N508" s="1883">
        <v>0</v>
      </c>
      <c r="O508" s="1882" t="s">
        <v>4141</v>
      </c>
      <c r="P508" s="1883">
        <f t="shared" si="16"/>
        <v>0</v>
      </c>
      <c r="Q508" s="1884" t="str" cm="1">
        <f t="array" aca="1" ref="Q508" ca="1">IF(ISNUMBER(P508),IF(P508=100%,"CUMPLIDA",IF(AND(ISNUMBER(L508),ISNUMBER(INDIRECT("FECHA_"&amp;$B508,1))), IF(L508&lt;=INDIRECT("FECHA_"&amp;$B508,1),"INCUMPLIDA","PROCESO"), "VERIFICAR FECHA")),"SIN VALOR AVANCE")</f>
        <v>PROCESO</v>
      </c>
    </row>
    <row r="509" spans="1:18" ht="345.75" x14ac:dyDescent="0.2">
      <c r="A509" s="290" t="s">
        <v>19</v>
      </c>
      <c r="B509" s="1893" t="s">
        <v>14</v>
      </c>
      <c r="C509" s="1951"/>
      <c r="D509" s="1951"/>
      <c r="E509" s="1895"/>
      <c r="F509" s="1895"/>
      <c r="G509" s="291" t="s">
        <v>2808</v>
      </c>
      <c r="H509" s="291" t="s">
        <v>118</v>
      </c>
      <c r="I509" s="1882" t="s">
        <v>119</v>
      </c>
      <c r="J509" s="1879">
        <v>2</v>
      </c>
      <c r="K509" s="1889">
        <v>45839</v>
      </c>
      <c r="L509" s="1889">
        <v>46568</v>
      </c>
      <c r="M509" s="295">
        <f t="shared" si="17"/>
        <v>104.14285714285714</v>
      </c>
      <c r="N509" s="1883">
        <v>0</v>
      </c>
      <c r="O509" s="1882" t="s">
        <v>4196</v>
      </c>
      <c r="P509" s="1883">
        <f t="shared" si="16"/>
        <v>0</v>
      </c>
      <c r="Q509" s="1884" t="str" cm="1">
        <f t="array" aca="1" ref="Q509" ca="1">IF(ISNUMBER(P509),IF(P509=100%,"CUMPLIDA",IF(AND(ISNUMBER(L509),ISNUMBER(INDIRECT("FECHA_"&amp;$B509,1))), IF(L509&lt;=INDIRECT("FECHA_"&amp;$B509,1),"INCUMPLIDA","PROCESO"), "VERIFICAR FECHA")),"SIN VALOR AVANCE")</f>
        <v>PROCESO</v>
      </c>
    </row>
    <row r="510" spans="1:18" ht="285" x14ac:dyDescent="0.2">
      <c r="A510" s="290" t="s">
        <v>19</v>
      </c>
      <c r="B510" s="1893" t="s">
        <v>14</v>
      </c>
      <c r="C510" s="1951"/>
      <c r="D510" s="1951"/>
      <c r="E510" s="1895"/>
      <c r="F510" s="1895"/>
      <c r="G510" s="291" t="s">
        <v>4215</v>
      </c>
      <c r="H510" s="291" t="s">
        <v>4216</v>
      </c>
      <c r="I510" s="1882" t="s">
        <v>4217</v>
      </c>
      <c r="J510" s="1879">
        <v>1</v>
      </c>
      <c r="K510" s="1894">
        <v>44621</v>
      </c>
      <c r="L510" s="1894">
        <v>44773</v>
      </c>
      <c r="M510" s="295">
        <f t="shared" si="17"/>
        <v>21.714285714285715</v>
      </c>
      <c r="N510" s="1883">
        <v>1</v>
      </c>
      <c r="O510" s="1882" t="s">
        <v>4207</v>
      </c>
      <c r="P510" s="1883">
        <f t="shared" si="16"/>
        <v>1</v>
      </c>
      <c r="Q510" s="1884" t="str" cm="1">
        <f t="array" aca="1" ref="Q510" ca="1">IF(ISNUMBER(P510),IF(P510=100%,"CUMPLIDA",IF(AND(ISNUMBER(L510),ISNUMBER(INDIRECT("FECHA_"&amp;$B510,1))), IF(L510&lt;=INDIRECT("FECHA_"&amp;$B510,1),"INCUMPLIDA","PROCESO"), "VERIFICAR FECHA")),"SIN VALOR AVANCE")</f>
        <v>CUMPLIDA</v>
      </c>
    </row>
    <row r="511" spans="1:18" ht="135" customHeight="1" x14ac:dyDescent="0.2">
      <c r="A511" s="290" t="s">
        <v>19</v>
      </c>
      <c r="B511" s="1893" t="s">
        <v>14</v>
      </c>
      <c r="C511" s="1951"/>
      <c r="D511" s="1951"/>
      <c r="E511" s="1895" t="s">
        <v>4218</v>
      </c>
      <c r="F511" s="1895"/>
      <c r="G511" s="1952" t="s">
        <v>4219</v>
      </c>
      <c r="H511" s="291" t="s">
        <v>4220</v>
      </c>
      <c r="I511" s="1882" t="s">
        <v>4221</v>
      </c>
      <c r="J511" s="1879">
        <v>1</v>
      </c>
      <c r="K511" s="1894">
        <v>44652</v>
      </c>
      <c r="L511" s="1894">
        <v>44712</v>
      </c>
      <c r="M511" s="295">
        <f t="shared" si="17"/>
        <v>8.5714285714285712</v>
      </c>
      <c r="N511" s="1883">
        <v>1</v>
      </c>
      <c r="O511" s="1882" t="s">
        <v>4207</v>
      </c>
      <c r="P511" s="1883">
        <f t="shared" si="16"/>
        <v>1</v>
      </c>
      <c r="Q511" s="1884" t="str" cm="1">
        <f t="array" aca="1" ref="Q511" ca="1">IF(ISNUMBER(P511),IF(P511=100%,"CUMPLIDA",IF(AND(ISNUMBER(L511),ISNUMBER(INDIRECT("FECHA_"&amp;$B511,1))), IF(L511&lt;=INDIRECT("FECHA_"&amp;$B511,1),"INCUMPLIDA","PROCESO"), "VERIFICAR FECHA")),"SIN VALOR AVANCE")</f>
        <v>CUMPLIDA</v>
      </c>
    </row>
    <row r="512" spans="1:18" ht="135" customHeight="1" x14ac:dyDescent="0.2">
      <c r="A512" s="290" t="s">
        <v>19</v>
      </c>
      <c r="B512" s="1893" t="s">
        <v>14</v>
      </c>
      <c r="C512" s="1951"/>
      <c r="D512" s="1951"/>
      <c r="E512" s="1895"/>
      <c r="F512" s="1895"/>
      <c r="G512" s="1953"/>
      <c r="H512" s="291" t="s">
        <v>4222</v>
      </c>
      <c r="I512" s="1882" t="s">
        <v>4223</v>
      </c>
      <c r="J512" s="1879">
        <v>1</v>
      </c>
      <c r="K512" s="1894">
        <v>44713</v>
      </c>
      <c r="L512" s="1894">
        <v>44803</v>
      </c>
      <c r="M512" s="295">
        <f t="shared" si="17"/>
        <v>12.857142857142858</v>
      </c>
      <c r="N512" s="1883">
        <v>1</v>
      </c>
      <c r="O512" s="1882" t="s">
        <v>4207</v>
      </c>
      <c r="P512" s="1883">
        <f t="shared" si="16"/>
        <v>1</v>
      </c>
      <c r="Q512" s="1884" t="str" cm="1">
        <f t="array" aca="1" ref="Q512" ca="1">IF(ISNUMBER(P512),IF(P512=100%,"CUMPLIDA",IF(AND(ISNUMBER(L512),ISNUMBER(INDIRECT("FECHA_"&amp;$B512,1))), IF(L512&lt;=INDIRECT("FECHA_"&amp;$B512,1),"INCUMPLIDA","PROCESO"), "VERIFICAR FECHA")),"SIN VALOR AVANCE")</f>
        <v>CUMPLIDA</v>
      </c>
    </row>
    <row r="513" spans="1:17" ht="105" customHeight="1" x14ac:dyDescent="0.2">
      <c r="A513" s="290" t="s">
        <v>19</v>
      </c>
      <c r="B513" s="1893" t="s">
        <v>14</v>
      </c>
      <c r="C513" s="1951"/>
      <c r="D513" s="1951"/>
      <c r="E513" s="1895"/>
      <c r="F513" s="1895"/>
      <c r="G513" s="1962" t="s">
        <v>4224</v>
      </c>
      <c r="H513" s="1836" t="s">
        <v>4228</v>
      </c>
      <c r="I513" s="1837" t="s">
        <v>4225</v>
      </c>
      <c r="J513" s="1961">
        <v>6</v>
      </c>
      <c r="K513" s="1838">
        <v>44652</v>
      </c>
      <c r="L513" s="1838">
        <v>44809</v>
      </c>
      <c r="M513" s="1839">
        <f>(L513-K513)/7</f>
        <v>22.428571428571427</v>
      </c>
      <c r="N513" s="1840">
        <v>1</v>
      </c>
      <c r="O513" s="1837" t="s">
        <v>4207</v>
      </c>
      <c r="P513" s="1883">
        <f t="shared" si="16"/>
        <v>1</v>
      </c>
      <c r="Q513" s="1240" t="str" cm="1">
        <f t="array" aca="1" ref="Q513" ca="1">IF(ISNUMBER(P513),IF(P513=100%,"CUMPLIDA",IF(AND(ISNUMBER(L513),ISNUMBER(INDIRECT("FECHA_"&amp;#REF!,1))), IF(L513&lt;=INDIRECT("FECHA_"&amp;#REF!,1),"INCUMPLIDA","PROCESO"), "VERIFICAR FECHA")),"SIN VALOR AVANCE")</f>
        <v>CUMPLIDA</v>
      </c>
    </row>
    <row r="514" spans="1:17" ht="105" customHeight="1" x14ac:dyDescent="0.2">
      <c r="A514" s="290" t="s">
        <v>19</v>
      </c>
      <c r="B514" s="1893" t="s">
        <v>14</v>
      </c>
      <c r="C514" s="1951"/>
      <c r="D514" s="1951"/>
      <c r="E514" s="1895"/>
      <c r="F514" s="1895"/>
      <c r="G514" s="1963"/>
      <c r="H514" s="1836" t="s">
        <v>4222</v>
      </c>
      <c r="I514" s="1837" t="s">
        <v>4225</v>
      </c>
      <c r="J514" s="1961">
        <v>6</v>
      </c>
      <c r="K514" s="1838">
        <v>44652</v>
      </c>
      <c r="L514" s="1838">
        <v>44809</v>
      </c>
      <c r="M514" s="1839">
        <f>(L514-K514)/7</f>
        <v>22.428571428571427</v>
      </c>
      <c r="N514" s="1840">
        <v>1</v>
      </c>
      <c r="O514" s="1837" t="s">
        <v>4207</v>
      </c>
      <c r="P514" s="1840">
        <f>IF(B513="ITRC",N514,N514/J514)</f>
        <v>1</v>
      </c>
      <c r="Q514" s="1240" t="str" cm="1">
        <f t="array" aca="1" ref="Q514" ca="1">IF(ISNUMBER(P514),IF(P514=100%,"CUMPLIDA",IF(AND(ISNUMBER(L514),ISNUMBER(INDIRECT("FECHA_"&amp;$B513,1))), IF(L514&lt;=INDIRECT("FECHA_"&amp;$B513,1),"INCUMPLIDA","PROCESO"), "VERIFICAR FECHA")),"SIN VALOR AVANCE")</f>
        <v>CUMPLIDA</v>
      </c>
    </row>
    <row r="515" spans="1:17" ht="135" customHeight="1" x14ac:dyDescent="0.2">
      <c r="A515" s="290" t="s">
        <v>19</v>
      </c>
      <c r="B515" s="1893" t="s">
        <v>14</v>
      </c>
      <c r="C515" s="1951"/>
      <c r="D515" s="1951"/>
      <c r="E515" s="1895"/>
      <c r="F515" s="1895"/>
      <c r="G515" s="1962" t="s">
        <v>4226</v>
      </c>
      <c r="H515" s="1836" t="s">
        <v>6275</v>
      </c>
      <c r="I515" s="1837" t="s">
        <v>4227</v>
      </c>
      <c r="J515" s="1961">
        <v>6</v>
      </c>
      <c r="K515" s="1838">
        <v>44656</v>
      </c>
      <c r="L515" s="1838">
        <v>44819</v>
      </c>
      <c r="M515" s="1839">
        <f t="shared" si="17"/>
        <v>23.285714285714285</v>
      </c>
      <c r="N515" s="1840">
        <v>1</v>
      </c>
      <c r="O515" s="1837" t="s">
        <v>4207</v>
      </c>
      <c r="P515" s="1840">
        <f t="shared" si="16"/>
        <v>1</v>
      </c>
      <c r="Q515" s="1240" t="str" cm="1">
        <f t="array" aca="1" ref="Q515" ca="1">IF(ISNUMBER(P515),IF(P515=100%,"CUMPLIDA",IF(AND(ISNUMBER(L515),ISNUMBER(INDIRECT("FECHA_"&amp;$B515,1))), IF(L515&lt;=INDIRECT("FECHA_"&amp;$B515,1),"INCUMPLIDA","PROCESO"), "VERIFICAR FECHA")),"SIN VALOR AVANCE")</f>
        <v>CUMPLIDA</v>
      </c>
    </row>
    <row r="516" spans="1:17" ht="135" customHeight="1" x14ac:dyDescent="0.2">
      <c r="A516" s="290" t="s">
        <v>19</v>
      </c>
      <c r="B516" s="1893" t="s">
        <v>14</v>
      </c>
      <c r="C516" s="1951"/>
      <c r="D516" s="1951"/>
      <c r="E516" s="1895"/>
      <c r="F516" s="1895"/>
      <c r="G516" s="1964"/>
      <c r="H516" s="1836" t="s">
        <v>4222</v>
      </c>
      <c r="I516" s="1837" t="s">
        <v>4227</v>
      </c>
      <c r="J516" s="1961">
        <v>6</v>
      </c>
      <c r="K516" s="1838">
        <v>44656</v>
      </c>
      <c r="L516" s="1838">
        <v>44819</v>
      </c>
      <c r="M516" s="1839">
        <f t="shared" ref="M516" si="18">(L516-K516)/7</f>
        <v>23.285714285714285</v>
      </c>
      <c r="N516" s="1840">
        <v>1</v>
      </c>
      <c r="O516" s="1837" t="s">
        <v>4207</v>
      </c>
      <c r="P516" s="1840">
        <f t="shared" ref="P516" si="19">IF(B516="ITRC",N516,N516/J516)</f>
        <v>1</v>
      </c>
      <c r="Q516" s="1240" t="str" cm="1">
        <f t="array" aca="1" ref="Q516" ca="1">IF(ISNUMBER(P516),IF(P516=100%,"CUMPLIDA",IF(AND(ISNUMBER(L516),ISNUMBER(INDIRECT("FECHA_"&amp;$B516,1))), IF(L516&lt;=INDIRECT("FECHA_"&amp;$B516,1),"INCUMPLIDA","PROCESO"), "VERIFICAR FECHA")),"SIN VALOR AVANCE")</f>
        <v>CUMPLIDA</v>
      </c>
    </row>
    <row r="517" spans="1:17" ht="210" x14ac:dyDescent="0.2">
      <c r="A517" s="290" t="s">
        <v>19</v>
      </c>
      <c r="B517" s="1893" t="s">
        <v>14</v>
      </c>
      <c r="C517" s="1951"/>
      <c r="D517" s="1951"/>
      <c r="E517" s="1895"/>
      <c r="F517" s="1895"/>
      <c r="G517" s="291" t="s">
        <v>4229</v>
      </c>
      <c r="H517" s="291" t="s">
        <v>4230</v>
      </c>
      <c r="I517" s="1882" t="s">
        <v>4231</v>
      </c>
      <c r="J517" s="1879">
        <v>1</v>
      </c>
      <c r="K517" s="1894">
        <v>44621</v>
      </c>
      <c r="L517" s="1894">
        <v>44773</v>
      </c>
      <c r="M517" s="295">
        <f t="shared" si="17"/>
        <v>21.714285714285715</v>
      </c>
      <c r="N517" s="1883">
        <v>1</v>
      </c>
      <c r="O517" s="1882" t="s">
        <v>4207</v>
      </c>
      <c r="P517" s="1883">
        <f t="shared" si="16"/>
        <v>1</v>
      </c>
      <c r="Q517" s="1884" t="str" cm="1">
        <f t="array" aca="1" ref="Q517" ca="1">IF(ISNUMBER(P517),IF(P517=100%,"CUMPLIDA",IF(AND(ISNUMBER(L517),ISNUMBER(INDIRECT("FECHA_"&amp;$B517,1))), IF(L517&lt;=INDIRECT("FECHA_"&amp;$B517,1),"INCUMPLIDA","PROCESO"), "VERIFICAR FECHA")),"SIN VALOR AVANCE")</f>
        <v>CUMPLIDA</v>
      </c>
    </row>
    <row r="518" spans="1:17" ht="60.75" customHeight="1" x14ac:dyDescent="0.2">
      <c r="A518" s="1965" t="s">
        <v>19</v>
      </c>
      <c r="B518" s="1966" t="s">
        <v>14</v>
      </c>
      <c r="C518" s="1967" t="s">
        <v>4232</v>
      </c>
      <c r="D518" s="1967" t="s">
        <v>4233</v>
      </c>
      <c r="E518" s="1968" t="s">
        <v>4234</v>
      </c>
      <c r="F518" s="1967" t="s">
        <v>4235</v>
      </c>
      <c r="G518" s="1809" t="s">
        <v>3456</v>
      </c>
      <c r="H518" s="1809" t="s">
        <v>2794</v>
      </c>
      <c r="I518" s="1810" t="s">
        <v>2795</v>
      </c>
      <c r="J518" s="1916">
        <v>1</v>
      </c>
      <c r="K518" s="1812">
        <v>45231</v>
      </c>
      <c r="L518" s="1812">
        <v>45504</v>
      </c>
      <c r="M518" s="1813">
        <f t="shared" si="17"/>
        <v>39</v>
      </c>
      <c r="N518" s="1814">
        <v>1</v>
      </c>
      <c r="O518" s="1810" t="s">
        <v>4236</v>
      </c>
      <c r="P518" s="1814">
        <f t="shared" si="16"/>
        <v>1</v>
      </c>
      <c r="Q518" s="1815" t="str" cm="1">
        <f t="array" aca="1" ref="Q518" ca="1">IF(ISNUMBER(P518),IF(P518=100%,"CUMPLIDA",IF(AND(ISNUMBER(L518),ISNUMBER(INDIRECT("FECHA_"&amp;$B518,1))), IF(L518&lt;=INDIRECT("FECHA_"&amp;$B518,1),"INCUMPLIDA","PROCESO"), "VERIFICAR FECHA")),"SIN VALOR AVANCE")</f>
        <v>CUMPLIDA</v>
      </c>
    </row>
    <row r="519" spans="1:17" ht="210.75" x14ac:dyDescent="0.2">
      <c r="A519" s="1965" t="s">
        <v>19</v>
      </c>
      <c r="B519" s="1966" t="s">
        <v>14</v>
      </c>
      <c r="C519" s="1969"/>
      <c r="D519" s="1969"/>
      <c r="E519" s="1970"/>
      <c r="F519" s="1969"/>
      <c r="G519" s="1809" t="s">
        <v>3459</v>
      </c>
      <c r="H519" s="1809" t="s">
        <v>2168</v>
      </c>
      <c r="I519" s="1810" t="s">
        <v>99</v>
      </c>
      <c r="J519" s="1916">
        <v>1</v>
      </c>
      <c r="K519" s="1812">
        <v>45323</v>
      </c>
      <c r="L519" s="1812">
        <v>45747</v>
      </c>
      <c r="M519" s="1813">
        <f t="shared" si="17"/>
        <v>60.571428571428569</v>
      </c>
      <c r="N519" s="1814">
        <v>1</v>
      </c>
      <c r="O519" s="1810" t="s">
        <v>4237</v>
      </c>
      <c r="P519" s="1814">
        <f t="shared" si="16"/>
        <v>1</v>
      </c>
      <c r="Q519" s="1815" t="str" cm="1">
        <f t="array" aca="1" ref="Q519" ca="1">IF(ISNUMBER(P519),IF(P519=100%,"CUMPLIDA",IF(AND(ISNUMBER(L519),ISNUMBER(INDIRECT("FECHA_"&amp;$B519,1))), IF(L519&lt;=INDIRECT("FECHA_"&amp;$B519,1),"INCUMPLIDA","PROCESO"), "VERIFICAR FECHA")),"SIN VALOR AVANCE")</f>
        <v>CUMPLIDA</v>
      </c>
    </row>
    <row r="520" spans="1:17" ht="75.75" x14ac:dyDescent="0.2">
      <c r="A520" s="1965" t="s">
        <v>19</v>
      </c>
      <c r="B520" s="1966" t="s">
        <v>14</v>
      </c>
      <c r="C520" s="1969"/>
      <c r="D520" s="1969"/>
      <c r="E520" s="1970"/>
      <c r="F520" s="1969"/>
      <c r="G520" s="1809" t="s">
        <v>4051</v>
      </c>
      <c r="H520" s="1809" t="s">
        <v>101</v>
      </c>
      <c r="I520" s="1810" t="s">
        <v>102</v>
      </c>
      <c r="J520" s="1916">
        <v>1</v>
      </c>
      <c r="K520" s="1812">
        <v>45323</v>
      </c>
      <c r="L520" s="1812">
        <v>45747</v>
      </c>
      <c r="M520" s="1813">
        <f t="shared" si="17"/>
        <v>60.571428571428569</v>
      </c>
      <c r="N520" s="1814">
        <v>1</v>
      </c>
      <c r="O520" s="1810" t="s">
        <v>4236</v>
      </c>
      <c r="P520" s="1814">
        <f t="shared" si="16"/>
        <v>1</v>
      </c>
      <c r="Q520" s="1815" t="str" cm="1">
        <f t="array" aca="1" ref="Q520" ca="1">IF(ISNUMBER(P520),IF(P520=100%,"CUMPLIDA",IF(AND(ISNUMBER(L520),ISNUMBER(INDIRECT("FECHA_"&amp;$B520,1))), IF(L520&lt;=INDIRECT("FECHA_"&amp;$B520,1),"INCUMPLIDA","PROCESO"), "VERIFICAR FECHA")),"SIN VALOR AVANCE")</f>
        <v>CUMPLIDA</v>
      </c>
    </row>
    <row r="521" spans="1:17" ht="75.75" x14ac:dyDescent="0.2">
      <c r="A521" s="1965" t="s">
        <v>19</v>
      </c>
      <c r="B521" s="1966" t="s">
        <v>14</v>
      </c>
      <c r="C521" s="1969"/>
      <c r="D521" s="1969"/>
      <c r="E521" s="1970"/>
      <c r="F521" s="1969"/>
      <c r="G521" s="1809" t="s">
        <v>4052</v>
      </c>
      <c r="H521" s="1809" t="s">
        <v>238</v>
      </c>
      <c r="I521" s="1810" t="s">
        <v>239</v>
      </c>
      <c r="J521" s="1916">
        <v>1</v>
      </c>
      <c r="K521" s="1812">
        <v>45231</v>
      </c>
      <c r="L521" s="1812">
        <v>45747</v>
      </c>
      <c r="M521" s="1813">
        <f t="shared" si="17"/>
        <v>73.714285714285708</v>
      </c>
      <c r="N521" s="1814">
        <v>0.9</v>
      </c>
      <c r="O521" s="1810" t="s">
        <v>4236</v>
      </c>
      <c r="P521" s="1814">
        <f t="shared" si="16"/>
        <v>0.9</v>
      </c>
      <c r="Q521" s="1815" t="str" cm="1">
        <f t="array" aca="1" ref="Q521" ca="1">IF(ISNUMBER(P521),IF(P521=100%,"CUMPLIDA",IF(AND(ISNUMBER(L521),ISNUMBER(INDIRECT("FECHA_"&amp;$B521,1))), IF(L521&lt;=INDIRECT("FECHA_"&amp;$B521,1),"INCUMPLIDA","PROCESO"), "VERIFICAR FECHA")),"SIN VALOR AVANCE")</f>
        <v>INCUMPLIDA</v>
      </c>
    </row>
    <row r="522" spans="1:17" ht="210.75" x14ac:dyDescent="0.2">
      <c r="A522" s="1965" t="s">
        <v>19</v>
      </c>
      <c r="B522" s="1966" t="s">
        <v>14</v>
      </c>
      <c r="C522" s="1969"/>
      <c r="D522" s="1969"/>
      <c r="E522" s="1970"/>
      <c r="F522" s="1969"/>
      <c r="G522" s="1809" t="s">
        <v>3565</v>
      </c>
      <c r="H522" s="1809" t="s">
        <v>104</v>
      </c>
      <c r="I522" s="1810" t="s">
        <v>105</v>
      </c>
      <c r="J522" s="1916">
        <v>1</v>
      </c>
      <c r="K522" s="1812">
        <v>45323</v>
      </c>
      <c r="L522" s="1812">
        <v>45747</v>
      </c>
      <c r="M522" s="1813">
        <f t="shared" si="17"/>
        <v>60.571428571428569</v>
      </c>
      <c r="N522" s="1814">
        <v>1</v>
      </c>
      <c r="O522" s="1810" t="s">
        <v>4237</v>
      </c>
      <c r="P522" s="1814">
        <f t="shared" si="16"/>
        <v>1</v>
      </c>
      <c r="Q522" s="1815" t="str" cm="1">
        <f t="array" aca="1" ref="Q522" ca="1">IF(ISNUMBER(P522),IF(P522=100%,"CUMPLIDA",IF(AND(ISNUMBER(L522),ISNUMBER(INDIRECT("FECHA_"&amp;$B522,1))), IF(L522&lt;=INDIRECT("FECHA_"&amp;$B522,1),"INCUMPLIDA","PROCESO"), "VERIFICAR FECHA")),"SIN VALOR AVANCE")</f>
        <v>CUMPLIDA</v>
      </c>
    </row>
    <row r="523" spans="1:17" ht="75.75" x14ac:dyDescent="0.2">
      <c r="A523" s="1965" t="s">
        <v>19</v>
      </c>
      <c r="B523" s="1966" t="s">
        <v>14</v>
      </c>
      <c r="C523" s="1969"/>
      <c r="D523" s="1969"/>
      <c r="E523" s="1970"/>
      <c r="F523" s="1969"/>
      <c r="G523" s="1809" t="s">
        <v>3566</v>
      </c>
      <c r="H523" s="1809" t="s">
        <v>106</v>
      </c>
      <c r="I523" s="1810" t="s">
        <v>107</v>
      </c>
      <c r="J523" s="1916">
        <v>1</v>
      </c>
      <c r="K523" s="1812">
        <v>45231</v>
      </c>
      <c r="L523" s="1812">
        <v>45747</v>
      </c>
      <c r="M523" s="1813">
        <f t="shared" si="17"/>
        <v>73.714285714285708</v>
      </c>
      <c r="N523" s="1971">
        <v>1</v>
      </c>
      <c r="O523" s="1810" t="s">
        <v>4236</v>
      </c>
      <c r="P523" s="1814">
        <f t="shared" ref="P523:P556" si="20">IF(B523="ITRC",N523,N523/J523)</f>
        <v>1</v>
      </c>
      <c r="Q523" s="1815" t="str" cm="1">
        <f t="array" aca="1" ref="Q523" ca="1">IF(ISNUMBER(P523),IF(P523=100%,"CUMPLIDA",IF(AND(ISNUMBER(L523),ISNUMBER(INDIRECT("FECHA_"&amp;$B523,1))), IF(L523&lt;=INDIRECT("FECHA_"&amp;$B523,1),"INCUMPLIDA","PROCESO"), "VERIFICAR FECHA")),"SIN VALOR AVANCE")</f>
        <v>CUMPLIDA</v>
      </c>
    </row>
    <row r="524" spans="1:17" ht="345.75" x14ac:dyDescent="0.2">
      <c r="A524" s="1965" t="s">
        <v>19</v>
      </c>
      <c r="B524" s="1966" t="s">
        <v>14</v>
      </c>
      <c r="C524" s="1969"/>
      <c r="D524" s="1969"/>
      <c r="E524" s="1970"/>
      <c r="F524" s="1969"/>
      <c r="G524" s="1809" t="s">
        <v>3567</v>
      </c>
      <c r="H524" s="1809" t="s">
        <v>108</v>
      </c>
      <c r="I524" s="1810" t="s">
        <v>109</v>
      </c>
      <c r="J524" s="1916">
        <v>1</v>
      </c>
      <c r="K524" s="1812">
        <v>45231</v>
      </c>
      <c r="L524" s="1812">
        <v>45808</v>
      </c>
      <c r="M524" s="1813">
        <f t="shared" si="17"/>
        <v>82.428571428571431</v>
      </c>
      <c r="N524" s="1971">
        <v>0</v>
      </c>
      <c r="O524" s="1810" t="s">
        <v>4196</v>
      </c>
      <c r="P524" s="1814">
        <f t="shared" si="20"/>
        <v>0</v>
      </c>
      <c r="Q524" s="1815" t="str" cm="1">
        <f t="array" aca="1" ref="Q524" ca="1">IF(ISNUMBER(P524),IF(P524=100%,"CUMPLIDA",IF(AND(ISNUMBER(L524),ISNUMBER(INDIRECT("FECHA_"&amp;$B524,1))), IF(L524&lt;=INDIRECT("FECHA_"&amp;$B524,1),"INCUMPLIDA","PROCESO"), "VERIFICAR FECHA")),"SIN VALOR AVANCE")</f>
        <v>PROCESO</v>
      </c>
    </row>
    <row r="525" spans="1:17" ht="75.75" x14ac:dyDescent="0.2">
      <c r="A525" s="1965" t="s">
        <v>19</v>
      </c>
      <c r="B525" s="1966" t="s">
        <v>14</v>
      </c>
      <c r="C525" s="1969"/>
      <c r="D525" s="1969"/>
      <c r="E525" s="1970"/>
      <c r="F525" s="1969"/>
      <c r="G525" s="1809" t="s">
        <v>3570</v>
      </c>
      <c r="H525" s="1809" t="s">
        <v>111</v>
      </c>
      <c r="I525" s="1810" t="s">
        <v>112</v>
      </c>
      <c r="J525" s="1916">
        <v>10</v>
      </c>
      <c r="K525" s="1812">
        <v>45809</v>
      </c>
      <c r="L525" s="1812">
        <v>46752</v>
      </c>
      <c r="M525" s="1813">
        <f t="shared" si="17"/>
        <v>134.71428571428572</v>
      </c>
      <c r="N525" s="1971">
        <v>0</v>
      </c>
      <c r="O525" s="1810" t="s">
        <v>4236</v>
      </c>
      <c r="P525" s="1814">
        <f t="shared" si="20"/>
        <v>0</v>
      </c>
      <c r="Q525" s="1815" t="str" cm="1">
        <f t="array" aca="1" ref="Q525" ca="1">IF(ISNUMBER(P525),IF(P525=100%,"CUMPLIDA",IF(AND(ISNUMBER(L525),ISNUMBER(INDIRECT("FECHA_"&amp;$B525,1))), IF(L525&lt;=INDIRECT("FECHA_"&amp;$B525,1),"INCUMPLIDA","PROCESO"), "VERIFICAR FECHA")),"SIN VALOR AVANCE")</f>
        <v>PROCESO</v>
      </c>
    </row>
    <row r="526" spans="1:17" ht="210.75" x14ac:dyDescent="0.2">
      <c r="A526" s="1965" t="s">
        <v>19</v>
      </c>
      <c r="B526" s="1966" t="s">
        <v>14</v>
      </c>
      <c r="C526" s="1969"/>
      <c r="D526" s="1969"/>
      <c r="E526" s="1970"/>
      <c r="F526" s="1969"/>
      <c r="G526" s="1809" t="s">
        <v>3571</v>
      </c>
      <c r="H526" s="1809" t="s">
        <v>115</v>
      </c>
      <c r="I526" s="1810" t="s">
        <v>116</v>
      </c>
      <c r="J526" s="1916">
        <v>1</v>
      </c>
      <c r="K526" s="1812">
        <v>45809</v>
      </c>
      <c r="L526" s="1812">
        <v>46752</v>
      </c>
      <c r="M526" s="1813">
        <f t="shared" si="17"/>
        <v>134.71428571428572</v>
      </c>
      <c r="N526" s="1971">
        <v>0</v>
      </c>
      <c r="O526" s="1810" t="s">
        <v>4237</v>
      </c>
      <c r="P526" s="1814">
        <f t="shared" si="20"/>
        <v>0</v>
      </c>
      <c r="Q526" s="1815" t="str" cm="1">
        <f t="array" aca="1" ref="Q526" ca="1">IF(ISNUMBER(P526),IF(P526=100%,"CUMPLIDA",IF(AND(ISNUMBER(L526),ISNUMBER(INDIRECT("FECHA_"&amp;$B526,1))), IF(L526&lt;=INDIRECT("FECHA_"&amp;$B526,1),"INCUMPLIDA","PROCESO"), "VERIFICAR FECHA")),"SIN VALOR AVANCE")</f>
        <v>PROCESO</v>
      </c>
    </row>
    <row r="527" spans="1:17" ht="345.75" x14ac:dyDescent="0.2">
      <c r="A527" s="1965" t="s">
        <v>19</v>
      </c>
      <c r="B527" s="1966" t="s">
        <v>14</v>
      </c>
      <c r="C527" s="1969"/>
      <c r="D527" s="1969"/>
      <c r="E527" s="1972"/>
      <c r="F527" s="1969"/>
      <c r="G527" s="1809" t="s">
        <v>3572</v>
      </c>
      <c r="H527" s="1809" t="s">
        <v>118</v>
      </c>
      <c r="I527" s="1810" t="s">
        <v>119</v>
      </c>
      <c r="J527" s="1916">
        <v>2</v>
      </c>
      <c r="K527" s="1812">
        <v>45809</v>
      </c>
      <c r="L527" s="1812">
        <v>46752</v>
      </c>
      <c r="M527" s="1813">
        <f t="shared" si="17"/>
        <v>134.71428571428572</v>
      </c>
      <c r="N527" s="1971">
        <v>0</v>
      </c>
      <c r="O527" s="1810" t="s">
        <v>4196</v>
      </c>
      <c r="P527" s="1814">
        <f t="shared" si="20"/>
        <v>0</v>
      </c>
      <c r="Q527" s="1815" t="str" cm="1">
        <f t="array" aca="1" ref="Q527" ca="1">IF(ISNUMBER(P527),IF(P527=100%,"CUMPLIDA",IF(AND(ISNUMBER(L527),ISNUMBER(INDIRECT("FECHA_"&amp;$B527,1))), IF(L527&lt;=INDIRECT("FECHA_"&amp;$B527,1),"INCUMPLIDA","PROCESO"), "VERIFICAR FECHA")),"SIN VALOR AVANCE")</f>
        <v>PROCESO</v>
      </c>
    </row>
    <row r="528" spans="1:17" ht="45.75" customHeight="1" x14ac:dyDescent="0.2">
      <c r="A528" s="1965" t="s">
        <v>19</v>
      </c>
      <c r="B528" s="1966" t="s">
        <v>14</v>
      </c>
      <c r="C528" s="1969"/>
      <c r="D528" s="1969"/>
      <c r="E528" s="1917" t="s">
        <v>4238</v>
      </c>
      <c r="F528" s="1969"/>
      <c r="G528" s="1809" t="s">
        <v>3456</v>
      </c>
      <c r="H528" s="1809" t="s">
        <v>2794</v>
      </c>
      <c r="I528" s="1810" t="s">
        <v>2795</v>
      </c>
      <c r="J528" s="1916">
        <v>1</v>
      </c>
      <c r="K528" s="1812">
        <v>45231</v>
      </c>
      <c r="L528" s="1812">
        <v>45504</v>
      </c>
      <c r="M528" s="1813">
        <f t="shared" si="17"/>
        <v>39</v>
      </c>
      <c r="N528" s="1814">
        <v>1</v>
      </c>
      <c r="O528" s="1817" t="s">
        <v>4239</v>
      </c>
      <c r="P528" s="1814">
        <f t="shared" si="20"/>
        <v>1</v>
      </c>
      <c r="Q528" s="1815" t="str" cm="1">
        <f t="array" aca="1" ref="Q528" ca="1">IF(ISNUMBER(P528),IF(P528=100%,"CUMPLIDA",IF(AND(ISNUMBER(L528),ISNUMBER(INDIRECT("FECHA_"&amp;$B528,1))), IF(L528&lt;=INDIRECT("FECHA_"&amp;$B528,1),"INCUMPLIDA","PROCESO"), "VERIFICAR FECHA")),"SIN VALOR AVANCE")</f>
        <v>CUMPLIDA</v>
      </c>
    </row>
    <row r="529" spans="1:17" ht="210.75" x14ac:dyDescent="0.2">
      <c r="A529" s="1965" t="s">
        <v>19</v>
      </c>
      <c r="B529" s="1966" t="s">
        <v>14</v>
      </c>
      <c r="C529" s="1969"/>
      <c r="D529" s="1969"/>
      <c r="E529" s="1917"/>
      <c r="F529" s="1969"/>
      <c r="G529" s="1809" t="s">
        <v>3459</v>
      </c>
      <c r="H529" s="1809" t="s">
        <v>2168</v>
      </c>
      <c r="I529" s="1810" t="s">
        <v>99</v>
      </c>
      <c r="J529" s="1916">
        <v>1</v>
      </c>
      <c r="K529" s="1812">
        <v>45566</v>
      </c>
      <c r="L529" s="1812">
        <v>45626</v>
      </c>
      <c r="M529" s="1813">
        <f t="shared" si="17"/>
        <v>8.5714285714285712</v>
      </c>
      <c r="N529" s="1814">
        <v>1</v>
      </c>
      <c r="O529" s="1810" t="s">
        <v>4237</v>
      </c>
      <c r="P529" s="1814">
        <f t="shared" si="20"/>
        <v>1</v>
      </c>
      <c r="Q529" s="1815" t="str" cm="1">
        <f t="array" aca="1" ref="Q529" ca="1">IF(ISNUMBER(P529),IF(P529=100%,"CUMPLIDA",IF(AND(ISNUMBER(L529),ISNUMBER(INDIRECT("FECHA_"&amp;$B529,1))), IF(L529&lt;=INDIRECT("FECHA_"&amp;$B529,1),"INCUMPLIDA","PROCESO"), "VERIFICAR FECHA")),"SIN VALOR AVANCE")</f>
        <v>CUMPLIDA</v>
      </c>
    </row>
    <row r="530" spans="1:17" ht="75.75" x14ac:dyDescent="0.2">
      <c r="A530" s="1965" t="s">
        <v>19</v>
      </c>
      <c r="B530" s="1966" t="s">
        <v>14</v>
      </c>
      <c r="C530" s="1969"/>
      <c r="D530" s="1969"/>
      <c r="E530" s="1917"/>
      <c r="F530" s="1969"/>
      <c r="G530" s="1809" t="s">
        <v>4051</v>
      </c>
      <c r="H530" s="1809" t="s">
        <v>101</v>
      </c>
      <c r="I530" s="1810" t="s">
        <v>102</v>
      </c>
      <c r="J530" s="1916">
        <v>1</v>
      </c>
      <c r="K530" s="1812">
        <v>45566</v>
      </c>
      <c r="L530" s="1812">
        <v>45626</v>
      </c>
      <c r="M530" s="1813">
        <f t="shared" si="17"/>
        <v>8.5714285714285712</v>
      </c>
      <c r="N530" s="1814">
        <v>1</v>
      </c>
      <c r="O530" s="1817" t="s">
        <v>4239</v>
      </c>
      <c r="P530" s="1814">
        <f t="shared" si="20"/>
        <v>1</v>
      </c>
      <c r="Q530" s="1815" t="str" cm="1">
        <f t="array" aca="1" ref="Q530" ca="1">IF(ISNUMBER(P530),IF(P530=100%,"CUMPLIDA",IF(AND(ISNUMBER(L530),ISNUMBER(INDIRECT("FECHA_"&amp;$B530,1))), IF(L530&lt;=INDIRECT("FECHA_"&amp;$B530,1),"INCUMPLIDA","PROCESO"), "VERIFICAR FECHA")),"SIN VALOR AVANCE")</f>
        <v>CUMPLIDA</v>
      </c>
    </row>
    <row r="531" spans="1:17" ht="75.75" x14ac:dyDescent="0.2">
      <c r="A531" s="1965" t="s">
        <v>19</v>
      </c>
      <c r="B531" s="1966" t="s">
        <v>14</v>
      </c>
      <c r="C531" s="1969"/>
      <c r="D531" s="1969"/>
      <c r="E531" s="1917"/>
      <c r="F531" s="1969"/>
      <c r="G531" s="1809" t="s">
        <v>4052</v>
      </c>
      <c r="H531" s="1809" t="s">
        <v>238</v>
      </c>
      <c r="I531" s="1810" t="s">
        <v>239</v>
      </c>
      <c r="J531" s="1916">
        <v>1</v>
      </c>
      <c r="K531" s="1812">
        <v>45231</v>
      </c>
      <c r="L531" s="1812">
        <v>45747</v>
      </c>
      <c r="M531" s="1813">
        <f t="shared" si="17"/>
        <v>73.714285714285708</v>
      </c>
      <c r="N531" s="1814">
        <v>0.9</v>
      </c>
      <c r="O531" s="1810" t="s">
        <v>4236</v>
      </c>
      <c r="P531" s="1814">
        <f t="shared" si="20"/>
        <v>0.9</v>
      </c>
      <c r="Q531" s="1815" t="str" cm="1">
        <f t="array" aca="1" ref="Q531" ca="1">IF(ISNUMBER(P531),IF(P531=100%,"CUMPLIDA",IF(AND(ISNUMBER(L531),ISNUMBER(INDIRECT("FECHA_"&amp;$B531,1))), IF(L531&lt;=INDIRECT("FECHA_"&amp;$B531,1),"INCUMPLIDA","PROCESO"), "VERIFICAR FECHA")),"SIN VALOR AVANCE")</f>
        <v>INCUMPLIDA</v>
      </c>
    </row>
    <row r="532" spans="1:17" ht="210.75" x14ac:dyDescent="0.2">
      <c r="A532" s="1965" t="s">
        <v>19</v>
      </c>
      <c r="B532" s="1966" t="s">
        <v>14</v>
      </c>
      <c r="C532" s="1969"/>
      <c r="D532" s="1969"/>
      <c r="E532" s="1917"/>
      <c r="F532" s="1969"/>
      <c r="G532" s="1809" t="s">
        <v>3565</v>
      </c>
      <c r="H532" s="1809" t="s">
        <v>104</v>
      </c>
      <c r="I532" s="1810" t="s">
        <v>105</v>
      </c>
      <c r="J532" s="1916">
        <v>1</v>
      </c>
      <c r="K532" s="1812">
        <v>45566</v>
      </c>
      <c r="L532" s="1812">
        <v>45626</v>
      </c>
      <c r="M532" s="1813">
        <f t="shared" si="17"/>
        <v>8.5714285714285712</v>
      </c>
      <c r="N532" s="1814">
        <v>1</v>
      </c>
      <c r="O532" s="1810" t="s">
        <v>4237</v>
      </c>
      <c r="P532" s="1814">
        <f t="shared" si="20"/>
        <v>1</v>
      </c>
      <c r="Q532" s="1815" t="str" cm="1">
        <f t="array" aca="1" ref="Q532" ca="1">IF(ISNUMBER(P532),IF(P532=100%,"CUMPLIDA",IF(AND(ISNUMBER(L532),ISNUMBER(INDIRECT("FECHA_"&amp;$B532,1))), IF(L532&lt;=INDIRECT("FECHA_"&amp;$B532,1),"INCUMPLIDA","PROCESO"), "VERIFICAR FECHA")),"SIN VALOR AVANCE")</f>
        <v>CUMPLIDA</v>
      </c>
    </row>
    <row r="533" spans="1:17" ht="75.75" x14ac:dyDescent="0.2">
      <c r="A533" s="1965" t="s">
        <v>19</v>
      </c>
      <c r="B533" s="1966" t="s">
        <v>14</v>
      </c>
      <c r="C533" s="1969"/>
      <c r="D533" s="1969"/>
      <c r="E533" s="1917"/>
      <c r="F533" s="1969"/>
      <c r="G533" s="1809" t="s">
        <v>3566</v>
      </c>
      <c r="H533" s="1809" t="s">
        <v>106</v>
      </c>
      <c r="I533" s="1810" t="s">
        <v>107</v>
      </c>
      <c r="J533" s="1916">
        <v>1</v>
      </c>
      <c r="K533" s="1812">
        <v>45566</v>
      </c>
      <c r="L533" s="1812">
        <v>45626</v>
      </c>
      <c r="M533" s="1813">
        <f t="shared" si="17"/>
        <v>8.5714285714285712</v>
      </c>
      <c r="N533" s="1814">
        <v>1</v>
      </c>
      <c r="O533" s="1817" t="s">
        <v>4239</v>
      </c>
      <c r="P533" s="1814">
        <f t="shared" si="20"/>
        <v>1</v>
      </c>
      <c r="Q533" s="1815" t="str" cm="1">
        <f t="array" aca="1" ref="Q533" ca="1">IF(ISNUMBER(P533),IF(P533=100%,"CUMPLIDA",IF(AND(ISNUMBER(L533),ISNUMBER(INDIRECT("FECHA_"&amp;$B533,1))), IF(L533&lt;=INDIRECT("FECHA_"&amp;$B533,1),"INCUMPLIDA","PROCESO"), "VERIFICAR FECHA")),"SIN VALOR AVANCE")</f>
        <v>CUMPLIDA</v>
      </c>
    </row>
    <row r="534" spans="1:17" ht="345.75" x14ac:dyDescent="0.2">
      <c r="A534" s="1965" t="s">
        <v>19</v>
      </c>
      <c r="B534" s="1966" t="s">
        <v>14</v>
      </c>
      <c r="C534" s="1969"/>
      <c r="D534" s="1969"/>
      <c r="E534" s="1917"/>
      <c r="F534" s="1969"/>
      <c r="G534" s="1809" t="s">
        <v>3567</v>
      </c>
      <c r="H534" s="1809" t="s">
        <v>108</v>
      </c>
      <c r="I534" s="1810" t="s">
        <v>109</v>
      </c>
      <c r="J534" s="1916">
        <v>1</v>
      </c>
      <c r="K534" s="1812">
        <v>45566</v>
      </c>
      <c r="L534" s="1812">
        <v>45716</v>
      </c>
      <c r="M534" s="1813">
        <f t="shared" si="17"/>
        <v>21.428571428571427</v>
      </c>
      <c r="N534" s="1814">
        <v>1</v>
      </c>
      <c r="O534" s="1810" t="s">
        <v>4196</v>
      </c>
      <c r="P534" s="1814">
        <f t="shared" si="20"/>
        <v>1</v>
      </c>
      <c r="Q534" s="1815" t="str" cm="1">
        <f t="array" aca="1" ref="Q534" ca="1">IF(ISNUMBER(P534),IF(P534=100%,"CUMPLIDA",IF(AND(ISNUMBER(L534),ISNUMBER(INDIRECT("FECHA_"&amp;$B534,1))), IF(L534&lt;=INDIRECT("FECHA_"&amp;$B534,1),"INCUMPLIDA","PROCESO"), "VERIFICAR FECHA")),"SIN VALOR AVANCE")</f>
        <v>CUMPLIDA</v>
      </c>
    </row>
    <row r="535" spans="1:17" ht="75.75" x14ac:dyDescent="0.2">
      <c r="A535" s="1965" t="s">
        <v>19</v>
      </c>
      <c r="B535" s="1966" t="s">
        <v>14</v>
      </c>
      <c r="C535" s="1969"/>
      <c r="D535" s="1969"/>
      <c r="E535" s="1917"/>
      <c r="F535" s="1969"/>
      <c r="G535" s="1809" t="s">
        <v>3570</v>
      </c>
      <c r="H535" s="1809" t="s">
        <v>111</v>
      </c>
      <c r="I535" s="1810" t="s">
        <v>112</v>
      </c>
      <c r="J535" s="1916">
        <v>1</v>
      </c>
      <c r="K535" s="1812">
        <v>45659</v>
      </c>
      <c r="L535" s="1812">
        <v>45747</v>
      </c>
      <c r="M535" s="1813">
        <f t="shared" si="17"/>
        <v>12.571428571428571</v>
      </c>
      <c r="N535" s="1814">
        <v>0</v>
      </c>
      <c r="O535" s="1817" t="s">
        <v>4239</v>
      </c>
      <c r="P535" s="1814">
        <f t="shared" si="20"/>
        <v>0</v>
      </c>
      <c r="Q535" s="1815" t="str" cm="1">
        <f t="array" aca="1" ref="Q535" ca="1">IF(ISNUMBER(P535),IF(P535=100%,"CUMPLIDA",IF(AND(ISNUMBER(L535),ISNUMBER(INDIRECT("FECHA_"&amp;$B535,1))), IF(L535&lt;=INDIRECT("FECHA_"&amp;$B535,1),"INCUMPLIDA","PROCESO"), "VERIFICAR FECHA")),"SIN VALOR AVANCE")</f>
        <v>INCUMPLIDA</v>
      </c>
    </row>
    <row r="536" spans="1:17" ht="210.75" x14ac:dyDescent="0.2">
      <c r="A536" s="1965" t="s">
        <v>19</v>
      </c>
      <c r="B536" s="1966" t="s">
        <v>14</v>
      </c>
      <c r="C536" s="1969"/>
      <c r="D536" s="1969"/>
      <c r="E536" s="1917"/>
      <c r="F536" s="1969"/>
      <c r="G536" s="1809" t="s">
        <v>3571</v>
      </c>
      <c r="H536" s="1809" t="s">
        <v>115</v>
      </c>
      <c r="I536" s="1810" t="s">
        <v>116</v>
      </c>
      <c r="J536" s="1916">
        <v>1</v>
      </c>
      <c r="K536" s="1812">
        <v>45659</v>
      </c>
      <c r="L536" s="1812">
        <v>45747</v>
      </c>
      <c r="M536" s="1813">
        <f t="shared" si="17"/>
        <v>12.571428571428571</v>
      </c>
      <c r="N536" s="1814">
        <v>0</v>
      </c>
      <c r="O536" s="1810" t="s">
        <v>4237</v>
      </c>
      <c r="P536" s="1814">
        <f t="shared" si="20"/>
        <v>0</v>
      </c>
      <c r="Q536" s="1815" t="str" cm="1">
        <f t="array" aca="1" ref="Q536" ca="1">IF(ISNUMBER(P536),IF(P536=100%,"CUMPLIDA",IF(AND(ISNUMBER(L536),ISNUMBER(INDIRECT("FECHA_"&amp;$B536,1))), IF(L536&lt;=INDIRECT("FECHA_"&amp;$B536,1),"INCUMPLIDA","PROCESO"), "VERIFICAR FECHA")),"SIN VALOR AVANCE")</f>
        <v>INCUMPLIDA</v>
      </c>
    </row>
    <row r="537" spans="1:17" ht="240.75" customHeight="1" x14ac:dyDescent="0.2">
      <c r="A537" s="1965" t="s">
        <v>19</v>
      </c>
      <c r="B537" s="1966" t="s">
        <v>14</v>
      </c>
      <c r="C537" s="1969"/>
      <c r="D537" s="1969"/>
      <c r="E537" s="1917" t="s">
        <v>4240</v>
      </c>
      <c r="F537" s="1969"/>
      <c r="G537" s="1809" t="s">
        <v>3572</v>
      </c>
      <c r="H537" s="1809" t="s">
        <v>118</v>
      </c>
      <c r="I537" s="1810" t="s">
        <v>119</v>
      </c>
      <c r="J537" s="1916">
        <v>2</v>
      </c>
      <c r="K537" s="1812">
        <v>45659</v>
      </c>
      <c r="L537" s="1812">
        <v>45747</v>
      </c>
      <c r="M537" s="1813">
        <f t="shared" si="17"/>
        <v>12.571428571428571</v>
      </c>
      <c r="N537" s="1814">
        <v>0</v>
      </c>
      <c r="O537" s="1810" t="s">
        <v>4196</v>
      </c>
      <c r="P537" s="1814">
        <f t="shared" si="20"/>
        <v>0</v>
      </c>
      <c r="Q537" s="1815" t="str" cm="1">
        <f t="array" aca="1" ref="Q537" ca="1">IF(ISNUMBER(P537),IF(P537=100%,"CUMPLIDA",IF(AND(ISNUMBER(L537),ISNUMBER(INDIRECT("FECHA_"&amp;$B537,1))), IF(L537&lt;=INDIRECT("FECHA_"&amp;$B537,1),"INCUMPLIDA","PROCESO"), "VERIFICAR FECHA")),"SIN VALOR AVANCE")</f>
        <v>INCUMPLIDA</v>
      </c>
    </row>
    <row r="538" spans="1:17" ht="90.75" x14ac:dyDescent="0.2">
      <c r="A538" s="1965" t="s">
        <v>19</v>
      </c>
      <c r="B538" s="1966" t="s">
        <v>14</v>
      </c>
      <c r="C538" s="1969"/>
      <c r="D538" s="1969"/>
      <c r="E538" s="1917"/>
      <c r="F538" s="1969"/>
      <c r="G538" s="1809" t="s">
        <v>3456</v>
      </c>
      <c r="H538" s="1809" t="s">
        <v>2794</v>
      </c>
      <c r="I538" s="1810" t="s">
        <v>2795</v>
      </c>
      <c r="J538" s="1916">
        <v>1</v>
      </c>
      <c r="K538" s="1816">
        <v>45231</v>
      </c>
      <c r="L538" s="1816">
        <v>45504</v>
      </c>
      <c r="M538" s="1813">
        <f t="shared" si="17"/>
        <v>39</v>
      </c>
      <c r="N538" s="1814">
        <v>1</v>
      </c>
      <c r="O538" s="1810" t="s">
        <v>4241</v>
      </c>
      <c r="P538" s="1814">
        <f t="shared" si="20"/>
        <v>1</v>
      </c>
      <c r="Q538" s="1815" t="str" cm="1">
        <f t="array" aca="1" ref="Q538" ca="1">IF(ISNUMBER(P538),IF(P538=100%,"CUMPLIDA",IF(AND(ISNUMBER(L538),ISNUMBER(INDIRECT("FECHA_"&amp;$B538,1))), IF(L538&lt;=INDIRECT("FECHA_"&amp;$B538,1),"INCUMPLIDA","PROCESO"), "VERIFICAR FECHA")),"SIN VALOR AVANCE")</f>
        <v>CUMPLIDA</v>
      </c>
    </row>
    <row r="539" spans="1:17" ht="210.75" x14ac:dyDescent="0.2">
      <c r="A539" s="1965" t="s">
        <v>19</v>
      </c>
      <c r="B539" s="1966" t="s">
        <v>14</v>
      </c>
      <c r="C539" s="1969"/>
      <c r="D539" s="1969"/>
      <c r="E539" s="1917"/>
      <c r="F539" s="1969"/>
      <c r="G539" s="1809" t="s">
        <v>3459</v>
      </c>
      <c r="H539" s="1809" t="s">
        <v>2168</v>
      </c>
      <c r="I539" s="1810" t="s">
        <v>99</v>
      </c>
      <c r="J539" s="1916">
        <v>1</v>
      </c>
      <c r="K539" s="1816">
        <v>45323</v>
      </c>
      <c r="L539" s="1816">
        <v>45747</v>
      </c>
      <c r="M539" s="1813">
        <f t="shared" si="17"/>
        <v>60.571428571428569</v>
      </c>
      <c r="N539" s="1814">
        <v>1</v>
      </c>
      <c r="O539" s="1810" t="s">
        <v>4237</v>
      </c>
      <c r="P539" s="1814">
        <f t="shared" si="20"/>
        <v>1</v>
      </c>
      <c r="Q539" s="1815" t="str" cm="1">
        <f t="array" aca="1" ref="Q539" ca="1">IF(ISNUMBER(P539),IF(P539=100%,"CUMPLIDA",IF(AND(ISNUMBER(L539),ISNUMBER(INDIRECT("FECHA_"&amp;$B539,1))), IF(L539&lt;=INDIRECT("FECHA_"&amp;$B539,1),"INCUMPLIDA","PROCESO"), "VERIFICAR FECHA")),"SIN VALOR AVANCE")</f>
        <v>CUMPLIDA</v>
      </c>
    </row>
    <row r="540" spans="1:17" ht="90.75" x14ac:dyDescent="0.2">
      <c r="A540" s="1965" t="s">
        <v>19</v>
      </c>
      <c r="B540" s="1966" t="s">
        <v>14</v>
      </c>
      <c r="C540" s="1969"/>
      <c r="D540" s="1969"/>
      <c r="E540" s="1917"/>
      <c r="F540" s="1969"/>
      <c r="G540" s="1809" t="s">
        <v>4051</v>
      </c>
      <c r="H540" s="1809" t="s">
        <v>101</v>
      </c>
      <c r="I540" s="1810" t="s">
        <v>102</v>
      </c>
      <c r="J540" s="1916">
        <v>1</v>
      </c>
      <c r="K540" s="1816">
        <v>45323</v>
      </c>
      <c r="L540" s="1816">
        <v>45747</v>
      </c>
      <c r="M540" s="1813">
        <f t="shared" si="17"/>
        <v>60.571428571428569</v>
      </c>
      <c r="N540" s="1814">
        <v>1</v>
      </c>
      <c r="O540" s="1810" t="s">
        <v>4241</v>
      </c>
      <c r="P540" s="1814">
        <f t="shared" si="20"/>
        <v>1</v>
      </c>
      <c r="Q540" s="1815" t="str" cm="1">
        <f t="array" aca="1" ref="Q540" ca="1">IF(ISNUMBER(P540),IF(P540=100%,"CUMPLIDA",IF(AND(ISNUMBER(L540),ISNUMBER(INDIRECT("FECHA_"&amp;$B540,1))), IF(L540&lt;=INDIRECT("FECHA_"&amp;$B540,1),"INCUMPLIDA","PROCESO"), "VERIFICAR FECHA")),"SIN VALOR AVANCE")</f>
        <v>CUMPLIDA</v>
      </c>
    </row>
    <row r="541" spans="1:17" ht="90.75" x14ac:dyDescent="0.2">
      <c r="A541" s="1965" t="s">
        <v>19</v>
      </c>
      <c r="B541" s="1966" t="s">
        <v>14</v>
      </c>
      <c r="C541" s="1969"/>
      <c r="D541" s="1969"/>
      <c r="E541" s="1917"/>
      <c r="F541" s="1969"/>
      <c r="G541" s="1809" t="s">
        <v>4052</v>
      </c>
      <c r="H541" s="1809" t="s">
        <v>238</v>
      </c>
      <c r="I541" s="1810" t="s">
        <v>239</v>
      </c>
      <c r="J541" s="1916">
        <v>1</v>
      </c>
      <c r="K541" s="1816">
        <v>45231</v>
      </c>
      <c r="L541" s="1816">
        <v>45747</v>
      </c>
      <c r="M541" s="1813">
        <f t="shared" si="17"/>
        <v>73.714285714285708</v>
      </c>
      <c r="N541" s="1814">
        <v>0.9</v>
      </c>
      <c r="O541" s="1810" t="s">
        <v>4241</v>
      </c>
      <c r="P541" s="1814">
        <f t="shared" si="20"/>
        <v>0.9</v>
      </c>
      <c r="Q541" s="1815" t="str" cm="1">
        <f t="array" aca="1" ref="Q541" ca="1">IF(ISNUMBER(P541),IF(P541=100%,"CUMPLIDA",IF(AND(ISNUMBER(L541),ISNUMBER(INDIRECT("FECHA_"&amp;$B541,1))), IF(L541&lt;=INDIRECT("FECHA_"&amp;$B541,1),"INCUMPLIDA","PROCESO"), "VERIFICAR FECHA")),"SIN VALOR AVANCE")</f>
        <v>INCUMPLIDA</v>
      </c>
    </row>
    <row r="542" spans="1:17" ht="210.75" x14ac:dyDescent="0.2">
      <c r="A542" s="1965" t="s">
        <v>19</v>
      </c>
      <c r="B542" s="1966" t="s">
        <v>14</v>
      </c>
      <c r="C542" s="1969"/>
      <c r="D542" s="1969"/>
      <c r="E542" s="1917"/>
      <c r="F542" s="1969"/>
      <c r="G542" s="1809" t="s">
        <v>3565</v>
      </c>
      <c r="H542" s="1809" t="s">
        <v>104</v>
      </c>
      <c r="I542" s="1810" t="s">
        <v>105</v>
      </c>
      <c r="J542" s="1916">
        <v>1</v>
      </c>
      <c r="K542" s="1816">
        <v>45323</v>
      </c>
      <c r="L542" s="1816">
        <v>45747</v>
      </c>
      <c r="M542" s="1813">
        <f t="shared" si="17"/>
        <v>60.571428571428569</v>
      </c>
      <c r="N542" s="1814">
        <v>1</v>
      </c>
      <c r="O542" s="1810" t="s">
        <v>4237</v>
      </c>
      <c r="P542" s="1814">
        <f t="shared" si="20"/>
        <v>1</v>
      </c>
      <c r="Q542" s="1815" t="str" cm="1">
        <f t="array" aca="1" ref="Q542" ca="1">IF(ISNUMBER(P542),IF(P542=100%,"CUMPLIDA",IF(AND(ISNUMBER(L542),ISNUMBER(INDIRECT("FECHA_"&amp;$B542,1))), IF(L542&lt;=INDIRECT("FECHA_"&amp;$B542,1),"INCUMPLIDA","PROCESO"), "VERIFICAR FECHA")),"SIN VALOR AVANCE")</f>
        <v>CUMPLIDA</v>
      </c>
    </row>
    <row r="543" spans="1:17" ht="90.75" x14ac:dyDescent="0.2">
      <c r="A543" s="1965" t="s">
        <v>19</v>
      </c>
      <c r="B543" s="1966" t="s">
        <v>14</v>
      </c>
      <c r="C543" s="1969"/>
      <c r="D543" s="1969"/>
      <c r="E543" s="1917"/>
      <c r="F543" s="1969"/>
      <c r="G543" s="1809" t="s">
        <v>3566</v>
      </c>
      <c r="H543" s="1809" t="s">
        <v>106</v>
      </c>
      <c r="I543" s="1810" t="s">
        <v>107</v>
      </c>
      <c r="J543" s="1916">
        <v>1</v>
      </c>
      <c r="K543" s="1816">
        <v>45231</v>
      </c>
      <c r="L543" s="1816">
        <v>45747</v>
      </c>
      <c r="M543" s="1813">
        <f t="shared" si="17"/>
        <v>73.714285714285708</v>
      </c>
      <c r="N543" s="1814">
        <v>1</v>
      </c>
      <c r="O543" s="1810" t="s">
        <v>4241</v>
      </c>
      <c r="P543" s="1814">
        <f t="shared" si="20"/>
        <v>1</v>
      </c>
      <c r="Q543" s="1815" t="str" cm="1">
        <f t="array" aca="1" ref="Q543" ca="1">IF(ISNUMBER(P543),IF(P543=100%,"CUMPLIDA",IF(AND(ISNUMBER(L543),ISNUMBER(INDIRECT("FECHA_"&amp;$B543,1))), IF(L543&lt;=INDIRECT("FECHA_"&amp;$B543,1),"INCUMPLIDA","PROCESO"), "VERIFICAR FECHA")),"SIN VALOR AVANCE")</f>
        <v>CUMPLIDA</v>
      </c>
    </row>
    <row r="544" spans="1:17" ht="345.75" x14ac:dyDescent="0.2">
      <c r="A544" s="1965" t="s">
        <v>19</v>
      </c>
      <c r="B544" s="1966" t="s">
        <v>14</v>
      </c>
      <c r="C544" s="1969"/>
      <c r="D544" s="1969"/>
      <c r="E544" s="1917"/>
      <c r="F544" s="1969"/>
      <c r="G544" s="1809" t="s">
        <v>3567</v>
      </c>
      <c r="H544" s="1809" t="s">
        <v>108</v>
      </c>
      <c r="I544" s="1810" t="s">
        <v>109</v>
      </c>
      <c r="J544" s="1916">
        <v>1</v>
      </c>
      <c r="K544" s="1816">
        <v>45231</v>
      </c>
      <c r="L544" s="1816">
        <v>45808</v>
      </c>
      <c r="M544" s="1813">
        <f t="shared" si="17"/>
        <v>82.428571428571431</v>
      </c>
      <c r="N544" s="1814">
        <v>0</v>
      </c>
      <c r="O544" s="1810" t="s">
        <v>4196</v>
      </c>
      <c r="P544" s="1814">
        <f t="shared" si="20"/>
        <v>0</v>
      </c>
      <c r="Q544" s="1815" t="str" cm="1">
        <f t="array" aca="1" ref="Q544" ca="1">IF(ISNUMBER(P544),IF(P544=100%,"CUMPLIDA",IF(AND(ISNUMBER(L544),ISNUMBER(INDIRECT("FECHA_"&amp;$B544,1))), IF(L544&lt;=INDIRECT("FECHA_"&amp;$B544,1),"INCUMPLIDA","PROCESO"), "VERIFICAR FECHA")),"SIN VALOR AVANCE")</f>
        <v>PROCESO</v>
      </c>
    </row>
    <row r="545" spans="1:17" ht="90.75" x14ac:dyDescent="0.2">
      <c r="A545" s="1965" t="s">
        <v>19</v>
      </c>
      <c r="B545" s="1966" t="s">
        <v>14</v>
      </c>
      <c r="C545" s="1969"/>
      <c r="D545" s="1969"/>
      <c r="E545" s="1917"/>
      <c r="F545" s="1969"/>
      <c r="G545" s="1809" t="s">
        <v>3570</v>
      </c>
      <c r="H545" s="1809" t="s">
        <v>111</v>
      </c>
      <c r="I545" s="1810" t="s">
        <v>112</v>
      </c>
      <c r="J545" s="1916">
        <v>10</v>
      </c>
      <c r="K545" s="1816">
        <v>45809</v>
      </c>
      <c r="L545" s="1816">
        <v>46752</v>
      </c>
      <c r="M545" s="1813">
        <f t="shared" si="17"/>
        <v>134.71428571428572</v>
      </c>
      <c r="N545" s="1814">
        <v>0</v>
      </c>
      <c r="O545" s="1810" t="s">
        <v>4241</v>
      </c>
      <c r="P545" s="1814">
        <f t="shared" si="20"/>
        <v>0</v>
      </c>
      <c r="Q545" s="1815" t="str" cm="1">
        <f t="array" aca="1" ref="Q545" ca="1">IF(ISNUMBER(P545),IF(P545=100%,"CUMPLIDA",IF(AND(ISNUMBER(L545),ISNUMBER(INDIRECT("FECHA_"&amp;$B545,1))), IF(L545&lt;=INDIRECT("FECHA_"&amp;$B545,1),"INCUMPLIDA","PROCESO"), "VERIFICAR FECHA")),"SIN VALOR AVANCE")</f>
        <v>PROCESO</v>
      </c>
    </row>
    <row r="546" spans="1:17" ht="210.75" x14ac:dyDescent="0.2">
      <c r="A546" s="1965" t="s">
        <v>19</v>
      </c>
      <c r="B546" s="1966" t="s">
        <v>14</v>
      </c>
      <c r="C546" s="1969"/>
      <c r="D546" s="1969"/>
      <c r="E546" s="1917"/>
      <c r="F546" s="1969"/>
      <c r="G546" s="1809" t="s">
        <v>3571</v>
      </c>
      <c r="H546" s="1809" t="s">
        <v>115</v>
      </c>
      <c r="I546" s="1810" t="s">
        <v>116</v>
      </c>
      <c r="J546" s="1916">
        <v>1</v>
      </c>
      <c r="K546" s="1816">
        <v>45809</v>
      </c>
      <c r="L546" s="1816">
        <v>46752</v>
      </c>
      <c r="M546" s="1813">
        <f t="shared" si="17"/>
        <v>134.71428571428572</v>
      </c>
      <c r="N546" s="1814">
        <v>0</v>
      </c>
      <c r="O546" s="1810" t="s">
        <v>4237</v>
      </c>
      <c r="P546" s="1814">
        <f t="shared" si="20"/>
        <v>0</v>
      </c>
      <c r="Q546" s="1815" t="str" cm="1">
        <f t="array" aca="1" ref="Q546" ca="1">IF(ISNUMBER(P546),IF(P546=100%,"CUMPLIDA",IF(AND(ISNUMBER(L546),ISNUMBER(INDIRECT("FECHA_"&amp;$B546,1))), IF(L546&lt;=INDIRECT("FECHA_"&amp;$B546,1),"INCUMPLIDA","PROCESO"), "VERIFICAR FECHA")),"SIN VALOR AVANCE")</f>
        <v>PROCESO</v>
      </c>
    </row>
    <row r="547" spans="1:17" ht="270.75" customHeight="1" x14ac:dyDescent="0.2">
      <c r="A547" s="1965" t="s">
        <v>19</v>
      </c>
      <c r="B547" s="1966" t="s">
        <v>14</v>
      </c>
      <c r="C547" s="1969"/>
      <c r="D547" s="1969"/>
      <c r="E547" s="1968" t="s">
        <v>4242</v>
      </c>
      <c r="F547" s="1969"/>
      <c r="G547" s="1809" t="s">
        <v>3572</v>
      </c>
      <c r="H547" s="1809" t="s">
        <v>118</v>
      </c>
      <c r="I547" s="1810" t="s">
        <v>119</v>
      </c>
      <c r="J547" s="1916">
        <v>2</v>
      </c>
      <c r="K547" s="1816">
        <v>45809</v>
      </c>
      <c r="L547" s="1816">
        <v>46752</v>
      </c>
      <c r="M547" s="1813">
        <f t="shared" si="17"/>
        <v>134.71428571428572</v>
      </c>
      <c r="N547" s="1814">
        <v>0</v>
      </c>
      <c r="O547" s="1810" t="s">
        <v>4196</v>
      </c>
      <c r="P547" s="1814">
        <f t="shared" si="20"/>
        <v>0</v>
      </c>
      <c r="Q547" s="1815" t="str" cm="1">
        <f t="array" aca="1" ref="Q547" ca="1">IF(ISNUMBER(P547),IF(P547=100%,"CUMPLIDA",IF(AND(ISNUMBER(L547),ISNUMBER(INDIRECT("FECHA_"&amp;$B547,1))), IF(L547&lt;=INDIRECT("FECHA_"&amp;$B547,1),"INCUMPLIDA","PROCESO"), "VERIFICAR FECHA")),"SIN VALOR AVANCE")</f>
        <v>PROCESO</v>
      </c>
    </row>
    <row r="548" spans="1:17" ht="90.75" x14ac:dyDescent="0.2">
      <c r="A548" s="1965" t="s">
        <v>19</v>
      </c>
      <c r="B548" s="1966" t="s">
        <v>14</v>
      </c>
      <c r="C548" s="1969"/>
      <c r="D548" s="1969"/>
      <c r="E548" s="1970"/>
      <c r="F548" s="1969"/>
      <c r="G548" s="1809" t="s">
        <v>3456</v>
      </c>
      <c r="H548" s="1809" t="s">
        <v>2794</v>
      </c>
      <c r="I548" s="1810" t="s">
        <v>2795</v>
      </c>
      <c r="J548" s="1916">
        <v>1</v>
      </c>
      <c r="K548" s="1816">
        <v>45231</v>
      </c>
      <c r="L548" s="1816">
        <v>45504</v>
      </c>
      <c r="M548" s="1813">
        <f t="shared" si="17"/>
        <v>39</v>
      </c>
      <c r="N548" s="1814">
        <v>1</v>
      </c>
      <c r="O548" s="1810" t="s">
        <v>4241</v>
      </c>
      <c r="P548" s="1814">
        <f t="shared" si="20"/>
        <v>1</v>
      </c>
      <c r="Q548" s="1815" t="str" cm="1">
        <f t="array" aca="1" ref="Q548" ca="1">IF(ISNUMBER(P548),IF(P548=100%,"CUMPLIDA",IF(AND(ISNUMBER(L548),ISNUMBER(INDIRECT("FECHA_"&amp;$B548,1))), IF(L548&lt;=INDIRECT("FECHA_"&amp;$B548,1),"INCUMPLIDA","PROCESO"), "VERIFICAR FECHA")),"SIN VALOR AVANCE")</f>
        <v>CUMPLIDA</v>
      </c>
    </row>
    <row r="549" spans="1:17" ht="210.75" x14ac:dyDescent="0.2">
      <c r="A549" s="1965" t="s">
        <v>19</v>
      </c>
      <c r="B549" s="1966" t="s">
        <v>14</v>
      </c>
      <c r="C549" s="1969"/>
      <c r="D549" s="1969"/>
      <c r="E549" s="1970"/>
      <c r="F549" s="1969"/>
      <c r="G549" s="1809" t="s">
        <v>3459</v>
      </c>
      <c r="H549" s="1809" t="s">
        <v>2168</v>
      </c>
      <c r="I549" s="1810" t="s">
        <v>99</v>
      </c>
      <c r="J549" s="1916">
        <v>1</v>
      </c>
      <c r="K549" s="1816">
        <v>45323</v>
      </c>
      <c r="L549" s="1816">
        <v>45747</v>
      </c>
      <c r="M549" s="1813">
        <f t="shared" si="17"/>
        <v>60.571428571428569</v>
      </c>
      <c r="N549" s="1814">
        <v>1</v>
      </c>
      <c r="O549" s="1810" t="s">
        <v>4237</v>
      </c>
      <c r="P549" s="1814">
        <f t="shared" si="20"/>
        <v>1</v>
      </c>
      <c r="Q549" s="1815" t="str" cm="1">
        <f t="array" aca="1" ref="Q549" ca="1">IF(ISNUMBER(P549),IF(P549=100%,"CUMPLIDA",IF(AND(ISNUMBER(L549),ISNUMBER(INDIRECT("FECHA_"&amp;$B549,1))), IF(L549&lt;=INDIRECT("FECHA_"&amp;$B549,1),"INCUMPLIDA","PROCESO"), "VERIFICAR FECHA")),"SIN VALOR AVANCE")</f>
        <v>CUMPLIDA</v>
      </c>
    </row>
    <row r="550" spans="1:17" ht="90.75" x14ac:dyDescent="0.2">
      <c r="A550" s="1965" t="s">
        <v>19</v>
      </c>
      <c r="B550" s="1966" t="s">
        <v>14</v>
      </c>
      <c r="C550" s="1969"/>
      <c r="D550" s="1969"/>
      <c r="E550" s="1970"/>
      <c r="F550" s="1969"/>
      <c r="G550" s="1809" t="s">
        <v>4051</v>
      </c>
      <c r="H550" s="1809" t="s">
        <v>101</v>
      </c>
      <c r="I550" s="1810" t="s">
        <v>102</v>
      </c>
      <c r="J550" s="1916">
        <v>1</v>
      </c>
      <c r="K550" s="1816">
        <v>45323</v>
      </c>
      <c r="L550" s="1816">
        <v>45747</v>
      </c>
      <c r="M550" s="1813">
        <f t="shared" si="17"/>
        <v>60.571428571428569</v>
      </c>
      <c r="N550" s="1814">
        <v>1</v>
      </c>
      <c r="O550" s="1810" t="s">
        <v>4241</v>
      </c>
      <c r="P550" s="1814">
        <f t="shared" si="20"/>
        <v>1</v>
      </c>
      <c r="Q550" s="1815" t="str" cm="1">
        <f t="array" aca="1" ref="Q550" ca="1">IF(ISNUMBER(P550),IF(P550=100%,"CUMPLIDA",IF(AND(ISNUMBER(L550),ISNUMBER(INDIRECT("FECHA_"&amp;$B550,1))), IF(L550&lt;=INDIRECT("FECHA_"&amp;$B550,1),"INCUMPLIDA","PROCESO"), "VERIFICAR FECHA")),"SIN VALOR AVANCE")</f>
        <v>CUMPLIDA</v>
      </c>
    </row>
    <row r="551" spans="1:17" ht="90.75" x14ac:dyDescent="0.2">
      <c r="A551" s="1965" t="s">
        <v>19</v>
      </c>
      <c r="B551" s="1966" t="s">
        <v>14</v>
      </c>
      <c r="C551" s="1969"/>
      <c r="D551" s="1969"/>
      <c r="E551" s="1970"/>
      <c r="F551" s="1969"/>
      <c r="G551" s="1809" t="s">
        <v>4052</v>
      </c>
      <c r="H551" s="1809" t="s">
        <v>238</v>
      </c>
      <c r="I551" s="1810" t="s">
        <v>239</v>
      </c>
      <c r="J551" s="1916">
        <v>1</v>
      </c>
      <c r="K551" s="1816">
        <v>45231</v>
      </c>
      <c r="L551" s="1816">
        <v>45747</v>
      </c>
      <c r="M551" s="1813">
        <f t="shared" si="17"/>
        <v>73.714285714285708</v>
      </c>
      <c r="N551" s="1814">
        <v>0.9</v>
      </c>
      <c r="O551" s="1810" t="s">
        <v>4241</v>
      </c>
      <c r="P551" s="1814">
        <f t="shared" si="20"/>
        <v>0.9</v>
      </c>
      <c r="Q551" s="1815" t="str" cm="1">
        <f t="array" aca="1" ref="Q551" ca="1">IF(ISNUMBER(P551),IF(P551=100%,"CUMPLIDA",IF(AND(ISNUMBER(L551),ISNUMBER(INDIRECT("FECHA_"&amp;$B551,1))), IF(L551&lt;=INDIRECT("FECHA_"&amp;$B551,1),"INCUMPLIDA","PROCESO"), "VERIFICAR FECHA")),"SIN VALOR AVANCE")</f>
        <v>INCUMPLIDA</v>
      </c>
    </row>
    <row r="552" spans="1:17" ht="210.75" x14ac:dyDescent="0.2">
      <c r="A552" s="1965" t="s">
        <v>19</v>
      </c>
      <c r="B552" s="1966" t="s">
        <v>14</v>
      </c>
      <c r="C552" s="1969"/>
      <c r="D552" s="1969"/>
      <c r="E552" s="1970"/>
      <c r="F552" s="1969"/>
      <c r="G552" s="1809" t="s">
        <v>3565</v>
      </c>
      <c r="H552" s="1809" t="s">
        <v>104</v>
      </c>
      <c r="I552" s="1810" t="s">
        <v>105</v>
      </c>
      <c r="J552" s="1916">
        <v>1</v>
      </c>
      <c r="K552" s="1816">
        <v>45323</v>
      </c>
      <c r="L552" s="1816">
        <v>45747</v>
      </c>
      <c r="M552" s="1813">
        <f t="shared" si="17"/>
        <v>60.571428571428569</v>
      </c>
      <c r="N552" s="1814">
        <v>1</v>
      </c>
      <c r="O552" s="1810" t="s">
        <v>4237</v>
      </c>
      <c r="P552" s="1814">
        <f t="shared" si="20"/>
        <v>1</v>
      </c>
      <c r="Q552" s="1815" t="str" cm="1">
        <f t="array" aca="1" ref="Q552" ca="1">IF(ISNUMBER(P552),IF(P552=100%,"CUMPLIDA",IF(AND(ISNUMBER(L552),ISNUMBER(INDIRECT("FECHA_"&amp;$B552,1))), IF(L552&lt;=INDIRECT("FECHA_"&amp;$B552,1),"INCUMPLIDA","PROCESO"), "VERIFICAR FECHA")),"SIN VALOR AVANCE")</f>
        <v>CUMPLIDA</v>
      </c>
    </row>
    <row r="553" spans="1:17" ht="90.75" x14ac:dyDescent="0.2">
      <c r="A553" s="1965" t="s">
        <v>19</v>
      </c>
      <c r="B553" s="1966" t="s">
        <v>14</v>
      </c>
      <c r="C553" s="1969"/>
      <c r="D553" s="1969"/>
      <c r="E553" s="1970"/>
      <c r="F553" s="1969"/>
      <c r="G553" s="1809" t="s">
        <v>3566</v>
      </c>
      <c r="H553" s="1809" t="s">
        <v>106</v>
      </c>
      <c r="I553" s="1810" t="s">
        <v>107</v>
      </c>
      <c r="J553" s="1916">
        <v>1</v>
      </c>
      <c r="K553" s="1816">
        <v>45231</v>
      </c>
      <c r="L553" s="1816">
        <v>45747</v>
      </c>
      <c r="M553" s="1813">
        <f t="shared" si="17"/>
        <v>73.714285714285708</v>
      </c>
      <c r="N553" s="1814">
        <v>1</v>
      </c>
      <c r="O553" s="1810" t="s">
        <v>4241</v>
      </c>
      <c r="P553" s="1814">
        <f t="shared" si="20"/>
        <v>1</v>
      </c>
      <c r="Q553" s="1815" t="str" cm="1">
        <f t="array" aca="1" ref="Q553" ca="1">IF(ISNUMBER(P553),IF(P553=100%,"CUMPLIDA",IF(AND(ISNUMBER(L553),ISNUMBER(INDIRECT("FECHA_"&amp;$B553,1))), IF(L553&lt;=INDIRECT("FECHA_"&amp;$B553,1),"INCUMPLIDA","PROCESO"), "VERIFICAR FECHA")),"SIN VALOR AVANCE")</f>
        <v>CUMPLIDA</v>
      </c>
    </row>
    <row r="554" spans="1:17" ht="345.75" x14ac:dyDescent="0.2">
      <c r="A554" s="1965" t="s">
        <v>19</v>
      </c>
      <c r="B554" s="1966" t="s">
        <v>14</v>
      </c>
      <c r="C554" s="1969"/>
      <c r="D554" s="1969"/>
      <c r="E554" s="1970"/>
      <c r="F554" s="1969"/>
      <c r="G554" s="1809" t="s">
        <v>3567</v>
      </c>
      <c r="H554" s="1809" t="s">
        <v>108</v>
      </c>
      <c r="I554" s="1810" t="s">
        <v>109</v>
      </c>
      <c r="J554" s="1916">
        <v>1</v>
      </c>
      <c r="K554" s="1816">
        <v>45231</v>
      </c>
      <c r="L554" s="1816">
        <v>45808</v>
      </c>
      <c r="M554" s="1813">
        <f t="shared" si="17"/>
        <v>82.428571428571431</v>
      </c>
      <c r="N554" s="1814">
        <v>0</v>
      </c>
      <c r="O554" s="1810" t="s">
        <v>4196</v>
      </c>
      <c r="P554" s="1814">
        <f t="shared" si="20"/>
        <v>0</v>
      </c>
      <c r="Q554" s="1815" t="str" cm="1">
        <f t="array" aca="1" ref="Q554" ca="1">IF(ISNUMBER(P554),IF(P554=100%,"CUMPLIDA",IF(AND(ISNUMBER(L554),ISNUMBER(INDIRECT("FECHA_"&amp;$B554,1))), IF(L554&lt;=INDIRECT("FECHA_"&amp;$B554,1),"INCUMPLIDA","PROCESO"), "VERIFICAR FECHA")),"SIN VALOR AVANCE")</f>
        <v>PROCESO</v>
      </c>
    </row>
    <row r="555" spans="1:17" ht="90.75" x14ac:dyDescent="0.2">
      <c r="A555" s="1965" t="s">
        <v>19</v>
      </c>
      <c r="B555" s="1966" t="s">
        <v>14</v>
      </c>
      <c r="C555" s="1969"/>
      <c r="D555" s="1969"/>
      <c r="E555" s="1970"/>
      <c r="F555" s="1969"/>
      <c r="G555" s="1809" t="s">
        <v>3570</v>
      </c>
      <c r="H555" s="1809" t="s">
        <v>111</v>
      </c>
      <c r="I555" s="1810" t="s">
        <v>112</v>
      </c>
      <c r="J555" s="1916">
        <v>10</v>
      </c>
      <c r="K555" s="1816">
        <v>45809</v>
      </c>
      <c r="L555" s="1816">
        <v>46752</v>
      </c>
      <c r="M555" s="1813">
        <f t="shared" si="17"/>
        <v>134.71428571428572</v>
      </c>
      <c r="N555" s="1814">
        <v>0</v>
      </c>
      <c r="O555" s="1810" t="s">
        <v>4241</v>
      </c>
      <c r="P555" s="1814">
        <f t="shared" si="20"/>
        <v>0</v>
      </c>
      <c r="Q555" s="1815" t="str" cm="1">
        <f t="array" aca="1" ref="Q555" ca="1">IF(ISNUMBER(P555),IF(P555=100%,"CUMPLIDA",IF(AND(ISNUMBER(L555),ISNUMBER(INDIRECT("FECHA_"&amp;$B555,1))), IF(L555&lt;=INDIRECT("FECHA_"&amp;$B555,1),"INCUMPLIDA","PROCESO"), "VERIFICAR FECHA")),"SIN VALOR AVANCE")</f>
        <v>PROCESO</v>
      </c>
    </row>
    <row r="556" spans="1:17" ht="210.75" x14ac:dyDescent="0.2">
      <c r="A556" s="1965" t="s">
        <v>19</v>
      </c>
      <c r="B556" s="1966" t="s">
        <v>14</v>
      </c>
      <c r="C556" s="1969"/>
      <c r="D556" s="1969"/>
      <c r="E556" s="1970"/>
      <c r="F556" s="1969"/>
      <c r="G556" s="1809" t="s">
        <v>3571</v>
      </c>
      <c r="H556" s="1809" t="s">
        <v>115</v>
      </c>
      <c r="I556" s="1810" t="s">
        <v>116</v>
      </c>
      <c r="J556" s="1916">
        <v>1</v>
      </c>
      <c r="K556" s="1816">
        <v>45809</v>
      </c>
      <c r="L556" s="1816">
        <v>46752</v>
      </c>
      <c r="M556" s="1813">
        <f t="shared" si="17"/>
        <v>134.71428571428572</v>
      </c>
      <c r="N556" s="1814">
        <v>0</v>
      </c>
      <c r="O556" s="1810" t="s">
        <v>4237</v>
      </c>
      <c r="P556" s="1814">
        <f t="shared" si="20"/>
        <v>0</v>
      </c>
      <c r="Q556" s="1815" t="str" cm="1">
        <f t="array" aca="1" ref="Q556" ca="1">IF(ISNUMBER(P556),IF(P556=100%,"CUMPLIDA",IF(AND(ISNUMBER(L556),ISNUMBER(INDIRECT("FECHA_"&amp;$B556,1))), IF(L556&lt;=INDIRECT("FECHA_"&amp;$B556,1),"INCUMPLIDA","PROCESO"), "VERIFICAR FECHA")),"SIN VALOR AVANCE")</f>
        <v>PROCESO</v>
      </c>
    </row>
    <row r="557" spans="1:17" ht="345.75" x14ac:dyDescent="0.2">
      <c r="A557" s="1965" t="s">
        <v>19</v>
      </c>
      <c r="B557" s="1966" t="s">
        <v>14</v>
      </c>
      <c r="C557" s="1973"/>
      <c r="D557" s="1973"/>
      <c r="E557" s="1972"/>
      <c r="F557" s="1973"/>
      <c r="G557" s="1809" t="s">
        <v>3572</v>
      </c>
      <c r="H557" s="1809" t="s">
        <v>118</v>
      </c>
      <c r="I557" s="1810" t="s">
        <v>119</v>
      </c>
      <c r="J557" s="1916">
        <v>2</v>
      </c>
      <c r="K557" s="1816">
        <v>45809</v>
      </c>
      <c r="L557" s="1816">
        <v>46752</v>
      </c>
      <c r="M557" s="1813">
        <f t="shared" si="17"/>
        <v>134.71428571428572</v>
      </c>
      <c r="N557" s="1814">
        <v>0</v>
      </c>
      <c r="O557" s="1810" t="s">
        <v>4196</v>
      </c>
      <c r="P557" s="1814">
        <f t="shared" ref="P557" si="21">IF(B556="ITRC",N557,N557/J557)</f>
        <v>0</v>
      </c>
      <c r="Q557" s="1815" t="str" cm="1">
        <f t="array" aca="1" ref="Q557" ca="1">IF(ISNUMBER(P557),IF(P557=100%,"CUMPLIDA",IF(AND(ISNUMBER(L557),ISNUMBER(INDIRECT("FECHA_"&amp;$B556,1))), IF(L557&lt;=INDIRECT("FECHA_"&amp;$B556,1),"INCUMPLIDA","PROCESO"), "VERIFICAR FECHA")),"SIN VALOR AVANCE")</f>
        <v>PROCESO</v>
      </c>
    </row>
    <row r="558" spans="1:17" ht="45.75" customHeight="1" x14ac:dyDescent="0.2">
      <c r="A558" s="1243" t="s">
        <v>19</v>
      </c>
      <c r="B558" s="1797" t="s">
        <v>14</v>
      </c>
      <c r="C558" s="1799" t="s">
        <v>4243</v>
      </c>
      <c r="D558" s="1799" t="s">
        <v>2855</v>
      </c>
      <c r="E558" s="1917" t="s">
        <v>4244</v>
      </c>
      <c r="F558" s="1800" t="s">
        <v>4245</v>
      </c>
      <c r="G558" s="1801" t="s">
        <v>3456</v>
      </c>
      <c r="H558" s="1801" t="s">
        <v>2794</v>
      </c>
      <c r="I558" s="1802" t="s">
        <v>2795</v>
      </c>
      <c r="J558" s="1855">
        <v>1</v>
      </c>
      <c r="K558" s="1807">
        <v>45231</v>
      </c>
      <c r="L558" s="1807">
        <v>45504</v>
      </c>
      <c r="M558" s="1805">
        <f t="shared" si="17"/>
        <v>39</v>
      </c>
      <c r="N558" s="1806">
        <v>1</v>
      </c>
      <c r="O558" s="1802" t="s">
        <v>4246</v>
      </c>
      <c r="P558" s="1806">
        <f t="shared" ref="P558:P583" si="22">IF(B558="ITRC",N558,N558/J558)</f>
        <v>1</v>
      </c>
      <c r="Q558" s="1241" t="str" cm="1">
        <f t="array" aca="1" ref="Q558" ca="1">IF(ISNUMBER(P558),IF(P558=100%,"CUMPLIDA",IF(AND(ISNUMBER(L558),ISNUMBER(INDIRECT("FECHA_"&amp;$B558,1))), IF(L558&lt;=INDIRECT("FECHA_"&amp;$B558,1),"INCUMPLIDA","PROCESO"), "VERIFICAR FECHA")),"SIN VALOR AVANCE")</f>
        <v>CUMPLIDA</v>
      </c>
    </row>
    <row r="559" spans="1:17" ht="315.75" x14ac:dyDescent="0.2">
      <c r="A559" s="1243" t="s">
        <v>19</v>
      </c>
      <c r="B559" s="1797" t="s">
        <v>14</v>
      </c>
      <c r="C559" s="1799"/>
      <c r="D559" s="1799"/>
      <c r="E559" s="1917"/>
      <c r="F559" s="1800"/>
      <c r="G559" s="1801" t="s">
        <v>3459</v>
      </c>
      <c r="H559" s="1801" t="s">
        <v>2168</v>
      </c>
      <c r="I559" s="1802" t="s">
        <v>99</v>
      </c>
      <c r="J559" s="1855">
        <v>1</v>
      </c>
      <c r="K559" s="1807">
        <v>45323</v>
      </c>
      <c r="L559" s="1807">
        <v>45747</v>
      </c>
      <c r="M559" s="1805">
        <f t="shared" si="17"/>
        <v>60.571428571428569</v>
      </c>
      <c r="N559" s="1806">
        <v>1</v>
      </c>
      <c r="O559" s="1808" t="s">
        <v>6233</v>
      </c>
      <c r="P559" s="1806">
        <f t="shared" si="22"/>
        <v>1</v>
      </c>
      <c r="Q559" s="1241" t="str" cm="1">
        <f t="array" aca="1" ref="Q559" ca="1">IF(ISNUMBER(P559),IF(P559=100%,"CUMPLIDA",IF(AND(ISNUMBER(L559),ISNUMBER(INDIRECT("FECHA_"&amp;$B559,1))), IF(L559&lt;=INDIRECT("FECHA_"&amp;$B559,1),"INCUMPLIDA","PROCESO"), "VERIFICAR FECHA")),"SIN VALOR AVANCE")</f>
        <v>CUMPLIDA</v>
      </c>
    </row>
    <row r="560" spans="1:17" ht="75.75" x14ac:dyDescent="0.2">
      <c r="A560" s="1243" t="s">
        <v>19</v>
      </c>
      <c r="B560" s="1797" t="s">
        <v>14</v>
      </c>
      <c r="C560" s="1799"/>
      <c r="D560" s="1799"/>
      <c r="E560" s="1917"/>
      <c r="F560" s="1800"/>
      <c r="G560" s="1801" t="s">
        <v>4051</v>
      </c>
      <c r="H560" s="1801" t="s">
        <v>101</v>
      </c>
      <c r="I560" s="1802" t="s">
        <v>102</v>
      </c>
      <c r="J560" s="1855">
        <v>1</v>
      </c>
      <c r="K560" s="1807">
        <v>45323</v>
      </c>
      <c r="L560" s="1807">
        <v>45747</v>
      </c>
      <c r="M560" s="1805">
        <f t="shared" si="17"/>
        <v>60.571428571428569</v>
      </c>
      <c r="N560" s="1806">
        <v>1</v>
      </c>
      <c r="O560" s="1802" t="s">
        <v>4246</v>
      </c>
      <c r="P560" s="1806">
        <f t="shared" si="22"/>
        <v>1</v>
      </c>
      <c r="Q560" s="1241" t="str" cm="1">
        <f t="array" aca="1" ref="Q560" ca="1">IF(ISNUMBER(P560),IF(P560=100%,"CUMPLIDA",IF(AND(ISNUMBER(L560),ISNUMBER(INDIRECT("FECHA_"&amp;$B560,1))), IF(L560&lt;=INDIRECT("FECHA_"&amp;$B560,1),"INCUMPLIDA","PROCESO"), "VERIFICAR FECHA")),"SIN VALOR AVANCE")</f>
        <v>CUMPLIDA</v>
      </c>
    </row>
    <row r="561" spans="1:17" ht="75.75" x14ac:dyDescent="0.2">
      <c r="A561" s="1243" t="s">
        <v>19</v>
      </c>
      <c r="B561" s="1797" t="s">
        <v>14</v>
      </c>
      <c r="C561" s="1799"/>
      <c r="D561" s="1799"/>
      <c r="E561" s="1917"/>
      <c r="F561" s="1800"/>
      <c r="G561" s="291" t="s">
        <v>4052</v>
      </c>
      <c r="H561" s="291" t="s">
        <v>238</v>
      </c>
      <c r="I561" s="1882" t="s">
        <v>239</v>
      </c>
      <c r="J561" s="1879">
        <v>1</v>
      </c>
      <c r="K561" s="1889">
        <v>45231</v>
      </c>
      <c r="L561" s="1889">
        <v>45747</v>
      </c>
      <c r="M561" s="295">
        <f t="shared" si="17"/>
        <v>73.714285714285708</v>
      </c>
      <c r="N561" s="1891">
        <v>1</v>
      </c>
      <c r="O561" s="1882" t="s">
        <v>4246</v>
      </c>
      <c r="P561" s="1883">
        <f t="shared" si="22"/>
        <v>1</v>
      </c>
      <c r="Q561" s="1892" t="str" cm="1">
        <f t="array" aca="1" ref="Q561" ca="1">IF(ISNUMBER(P561),IF(P561=100%,"CUMPLIDA",IF(AND(ISNUMBER(L561),ISNUMBER(INDIRECT("FECHA_"&amp;$B561,1))), IF(L561&lt;=INDIRECT("FECHA_"&amp;$B561,1),"INCUMPLIDA","PROCESO"), "VERIFICAR FECHA")),"SIN VALOR AVANCE")</f>
        <v>CUMPLIDA</v>
      </c>
    </row>
    <row r="562" spans="1:17" ht="285.75" x14ac:dyDescent="0.2">
      <c r="A562" s="1243" t="s">
        <v>19</v>
      </c>
      <c r="B562" s="1797" t="s">
        <v>14</v>
      </c>
      <c r="C562" s="1799"/>
      <c r="D562" s="1799"/>
      <c r="E562" s="1917"/>
      <c r="F562" s="1800"/>
      <c r="G562" s="1809" t="s">
        <v>3565</v>
      </c>
      <c r="H562" s="1809" t="s">
        <v>104</v>
      </c>
      <c r="I562" s="1810" t="s">
        <v>105</v>
      </c>
      <c r="J562" s="1916">
        <v>1</v>
      </c>
      <c r="K562" s="1816">
        <v>45323</v>
      </c>
      <c r="L562" s="1816">
        <v>45747</v>
      </c>
      <c r="M562" s="1813">
        <f t="shared" si="17"/>
        <v>60.571428571428569</v>
      </c>
      <c r="N562" s="1814">
        <v>1</v>
      </c>
      <c r="O562" s="1817" t="s">
        <v>6234</v>
      </c>
      <c r="P562" s="1814">
        <f t="shared" si="22"/>
        <v>1</v>
      </c>
      <c r="Q562" s="1815" t="str" cm="1">
        <f t="array" aca="1" ref="Q562" ca="1">IF(ISNUMBER(P562),IF(P562=100%,"CUMPLIDA",IF(AND(ISNUMBER(L562),ISNUMBER(INDIRECT("FECHA_"&amp;$B562,1))), IF(L562&lt;=INDIRECT("FECHA_"&amp;$B562,1),"INCUMPLIDA","PROCESO"), "VERIFICAR FECHA")),"SIN VALOR AVANCE")</f>
        <v>CUMPLIDA</v>
      </c>
    </row>
    <row r="563" spans="1:17" ht="75.75" x14ac:dyDescent="0.2">
      <c r="A563" s="1243" t="s">
        <v>19</v>
      </c>
      <c r="B563" s="1797" t="s">
        <v>14</v>
      </c>
      <c r="C563" s="1799"/>
      <c r="D563" s="1799"/>
      <c r="E563" s="1917"/>
      <c r="F563" s="1800"/>
      <c r="G563" s="1801" t="s">
        <v>3566</v>
      </c>
      <c r="H563" s="1801" t="s">
        <v>106</v>
      </c>
      <c r="I563" s="1802" t="s">
        <v>107</v>
      </c>
      <c r="J563" s="1855">
        <v>1</v>
      </c>
      <c r="K563" s="1807">
        <v>45231</v>
      </c>
      <c r="L563" s="1807">
        <v>45747</v>
      </c>
      <c r="M563" s="1805">
        <f t="shared" si="17"/>
        <v>73.714285714285708</v>
      </c>
      <c r="N563" s="1806">
        <v>1</v>
      </c>
      <c r="O563" s="1802" t="s">
        <v>4246</v>
      </c>
      <c r="P563" s="1806">
        <f t="shared" si="22"/>
        <v>1</v>
      </c>
      <c r="Q563" s="1241" t="str" cm="1">
        <f t="array" aca="1" ref="Q563" ca="1">IF(ISNUMBER(P563),IF(P563=100%,"CUMPLIDA",IF(AND(ISNUMBER(L563),ISNUMBER(INDIRECT("FECHA_"&amp;$B563,1))), IF(L563&lt;=INDIRECT("FECHA_"&amp;$B563,1),"INCUMPLIDA","PROCESO"), "VERIFICAR FECHA")),"SIN VALOR AVANCE")</f>
        <v>CUMPLIDA</v>
      </c>
    </row>
    <row r="564" spans="1:17" ht="345.75" x14ac:dyDescent="0.2">
      <c r="A564" s="1243" t="s">
        <v>19</v>
      </c>
      <c r="B564" s="1797" t="s">
        <v>14</v>
      </c>
      <c r="C564" s="1799"/>
      <c r="D564" s="1799"/>
      <c r="E564" s="1917"/>
      <c r="F564" s="1800"/>
      <c r="G564" s="1801" t="s">
        <v>3567</v>
      </c>
      <c r="H564" s="1801" t="s">
        <v>108</v>
      </c>
      <c r="I564" s="1802" t="s">
        <v>109</v>
      </c>
      <c r="J564" s="1855">
        <v>1</v>
      </c>
      <c r="K564" s="1807">
        <v>45231</v>
      </c>
      <c r="L564" s="1807">
        <v>45808</v>
      </c>
      <c r="M564" s="1805">
        <f t="shared" si="17"/>
        <v>82.428571428571431</v>
      </c>
      <c r="N564" s="1806">
        <v>1</v>
      </c>
      <c r="O564" s="1802" t="s">
        <v>4196</v>
      </c>
      <c r="P564" s="1806">
        <f t="shared" si="22"/>
        <v>1</v>
      </c>
      <c r="Q564" s="1241" t="str" cm="1">
        <f t="array" aca="1" ref="Q564" ca="1">IF(ISNUMBER(P564),IF(P564=100%,"CUMPLIDA",IF(AND(ISNUMBER(L564),ISNUMBER(INDIRECT("FECHA_"&amp;$B564,1))), IF(L564&lt;=INDIRECT("FECHA_"&amp;$B564,1),"INCUMPLIDA","PROCESO"), "VERIFICAR FECHA")),"SIN VALOR AVANCE")</f>
        <v>CUMPLIDA</v>
      </c>
    </row>
    <row r="565" spans="1:17" ht="75.75" x14ac:dyDescent="0.2">
      <c r="A565" s="1243" t="s">
        <v>19</v>
      </c>
      <c r="B565" s="1797" t="s">
        <v>14</v>
      </c>
      <c r="C565" s="1799"/>
      <c r="D565" s="1799"/>
      <c r="E565" s="1917"/>
      <c r="F565" s="1800"/>
      <c r="G565" s="1801" t="s">
        <v>3570</v>
      </c>
      <c r="H565" s="1801" t="s">
        <v>111</v>
      </c>
      <c r="I565" s="1802" t="s">
        <v>112</v>
      </c>
      <c r="J565" s="1855">
        <v>7</v>
      </c>
      <c r="K565" s="1807">
        <v>46024</v>
      </c>
      <c r="L565" s="1807">
        <v>46660</v>
      </c>
      <c r="M565" s="1805">
        <f t="shared" si="17"/>
        <v>90.857142857142861</v>
      </c>
      <c r="N565" s="1806">
        <v>0</v>
      </c>
      <c r="O565" s="1802" t="s">
        <v>4246</v>
      </c>
      <c r="P565" s="1806">
        <f t="shared" si="22"/>
        <v>0</v>
      </c>
      <c r="Q565" s="1241" t="str" cm="1">
        <f t="array" aca="1" ref="Q565" ca="1">IF(ISNUMBER(P565),IF(P565=100%,"CUMPLIDA",IF(AND(ISNUMBER(L565),ISNUMBER(INDIRECT("FECHA_"&amp;$B565,1))), IF(L565&lt;=INDIRECT("FECHA_"&amp;$B565,1),"INCUMPLIDA","PROCESO"), "VERIFICAR FECHA")),"SIN VALOR AVANCE")</f>
        <v>PROCESO</v>
      </c>
    </row>
    <row r="566" spans="1:17" ht="195.75" x14ac:dyDescent="0.2">
      <c r="A566" s="1243" t="s">
        <v>19</v>
      </c>
      <c r="B566" s="1797" t="s">
        <v>14</v>
      </c>
      <c r="C566" s="1799"/>
      <c r="D566" s="1799"/>
      <c r="E566" s="1917"/>
      <c r="F566" s="1800"/>
      <c r="G566" s="1801" t="s">
        <v>3571</v>
      </c>
      <c r="H566" s="1801" t="s">
        <v>115</v>
      </c>
      <c r="I566" s="1802" t="s">
        <v>116</v>
      </c>
      <c r="J566" s="1855">
        <v>1</v>
      </c>
      <c r="K566" s="1807">
        <v>46024</v>
      </c>
      <c r="L566" s="1807">
        <v>46660</v>
      </c>
      <c r="M566" s="1805">
        <f t="shared" si="17"/>
        <v>90.857142857142861</v>
      </c>
      <c r="N566" s="1806">
        <v>0</v>
      </c>
      <c r="O566" s="1808" t="s">
        <v>706</v>
      </c>
      <c r="P566" s="1806">
        <f t="shared" si="22"/>
        <v>0</v>
      </c>
      <c r="Q566" s="1241" t="str" cm="1">
        <f t="array" aca="1" ref="Q566" ca="1">IF(ISNUMBER(P566),IF(P566=100%,"CUMPLIDA",IF(AND(ISNUMBER(L566),ISNUMBER(INDIRECT("FECHA_"&amp;$B566,1))), IF(L566&lt;=INDIRECT("FECHA_"&amp;$B566,1),"INCUMPLIDA","PROCESO"), "VERIFICAR FECHA")),"SIN VALOR AVANCE")</f>
        <v>PROCESO</v>
      </c>
    </row>
    <row r="567" spans="1:17" ht="345.75" x14ac:dyDescent="0.2">
      <c r="A567" s="1243" t="s">
        <v>19</v>
      </c>
      <c r="B567" s="1797" t="s">
        <v>14</v>
      </c>
      <c r="C567" s="1799"/>
      <c r="D567" s="1799"/>
      <c r="E567" s="1917"/>
      <c r="F567" s="1800"/>
      <c r="G567" s="1801" t="s">
        <v>3572</v>
      </c>
      <c r="H567" s="1801" t="s">
        <v>118</v>
      </c>
      <c r="I567" s="1802" t="s">
        <v>119</v>
      </c>
      <c r="J567" s="1855">
        <v>2</v>
      </c>
      <c r="K567" s="1807">
        <v>46024</v>
      </c>
      <c r="L567" s="1807">
        <v>46660</v>
      </c>
      <c r="M567" s="1805">
        <f t="shared" si="17"/>
        <v>90.857142857142861</v>
      </c>
      <c r="N567" s="1806">
        <v>0</v>
      </c>
      <c r="O567" s="1802" t="s">
        <v>4196</v>
      </c>
      <c r="P567" s="1806">
        <f t="shared" si="22"/>
        <v>0</v>
      </c>
      <c r="Q567" s="1241" t="str" cm="1">
        <f t="array" aca="1" ref="Q567" ca="1">IF(ISNUMBER(P567),IF(P567=100%,"CUMPLIDA",IF(AND(ISNUMBER(L567),ISNUMBER(INDIRECT("FECHA_"&amp;$B567,1))), IF(L567&lt;=INDIRECT("FECHA_"&amp;$B567,1),"INCUMPLIDA","PROCESO"), "VERIFICAR FECHA")),"SIN VALOR AVANCE")</f>
        <v>PROCESO</v>
      </c>
    </row>
    <row r="568" spans="1:17" ht="210.75" x14ac:dyDescent="0.2">
      <c r="A568" s="1243" t="s">
        <v>19</v>
      </c>
      <c r="B568" s="1797" t="s">
        <v>14</v>
      </c>
      <c r="C568" s="1799"/>
      <c r="D568" s="1799"/>
      <c r="E568" s="1917"/>
      <c r="F568" s="1800"/>
      <c r="G568" s="1801" t="s">
        <v>4247</v>
      </c>
      <c r="H568" s="1801" t="s">
        <v>1097</v>
      </c>
      <c r="I568" s="1802" t="s">
        <v>1099</v>
      </c>
      <c r="J568" s="1855">
        <v>6</v>
      </c>
      <c r="K568" s="1807">
        <v>44986</v>
      </c>
      <c r="L568" s="1807">
        <v>45350</v>
      </c>
      <c r="M568" s="1805">
        <f t="shared" si="17"/>
        <v>52</v>
      </c>
      <c r="N568" s="1806">
        <v>1</v>
      </c>
      <c r="O568" s="1802" t="s">
        <v>4248</v>
      </c>
      <c r="P568" s="1806">
        <f t="shared" si="22"/>
        <v>1</v>
      </c>
      <c r="Q568" s="1241" t="str" cm="1">
        <f t="array" aca="1" ref="Q568" ca="1">IF(ISNUMBER(P568),IF(P568=100%,"CUMPLIDA",IF(AND(ISNUMBER(L568),ISNUMBER(INDIRECT("FECHA_"&amp;$B568,1))), IF(L568&lt;=INDIRECT("FECHA_"&amp;$B568,1),"INCUMPLIDA","PROCESO"), "VERIFICAR FECHA")),"SIN VALOR AVANCE")</f>
        <v>CUMPLIDA</v>
      </c>
    </row>
    <row r="569" spans="1:17" ht="75.75" x14ac:dyDescent="0.2">
      <c r="A569" s="1243" t="s">
        <v>19</v>
      </c>
      <c r="B569" s="1797" t="s">
        <v>14</v>
      </c>
      <c r="C569" s="1799"/>
      <c r="D569" s="1799"/>
      <c r="E569" s="1917"/>
      <c r="F569" s="1800"/>
      <c r="G569" s="1801" t="s">
        <v>3456</v>
      </c>
      <c r="H569" s="1801" t="s">
        <v>2794</v>
      </c>
      <c r="I569" s="1802" t="s">
        <v>2795</v>
      </c>
      <c r="J569" s="1855">
        <v>1</v>
      </c>
      <c r="K569" s="1807">
        <v>45231</v>
      </c>
      <c r="L569" s="1807">
        <v>45504</v>
      </c>
      <c r="M569" s="1805">
        <f t="shared" si="17"/>
        <v>39</v>
      </c>
      <c r="N569" s="1806">
        <v>1</v>
      </c>
      <c r="O569" s="1802" t="s">
        <v>4246</v>
      </c>
      <c r="P569" s="1806">
        <f t="shared" si="22"/>
        <v>1</v>
      </c>
      <c r="Q569" s="1241" t="str" cm="1">
        <f t="array" aca="1" ref="Q569" ca="1">IF(ISNUMBER(P569),IF(P569=100%,"CUMPLIDA",IF(AND(ISNUMBER(L569),ISNUMBER(INDIRECT("FECHA_"&amp;$B569,1))), IF(L569&lt;=INDIRECT("FECHA_"&amp;$B569,1),"INCUMPLIDA","PROCESO"), "VERIFICAR FECHA")),"SIN VALOR AVANCE")</f>
        <v>CUMPLIDA</v>
      </c>
    </row>
    <row r="570" spans="1:17" ht="195.75" x14ac:dyDescent="0.2">
      <c r="A570" s="1243" t="s">
        <v>19</v>
      </c>
      <c r="B570" s="1797" t="s">
        <v>14</v>
      </c>
      <c r="C570" s="1799"/>
      <c r="D570" s="1799"/>
      <c r="E570" s="1917"/>
      <c r="F570" s="1800"/>
      <c r="G570" s="1801" t="s">
        <v>3459</v>
      </c>
      <c r="H570" s="1801" t="s">
        <v>2168</v>
      </c>
      <c r="I570" s="1802" t="s">
        <v>99</v>
      </c>
      <c r="J570" s="1855">
        <v>1</v>
      </c>
      <c r="K570" s="1807">
        <v>45323</v>
      </c>
      <c r="L570" s="1807">
        <v>45747</v>
      </c>
      <c r="M570" s="1805">
        <f t="shared" ref="M570:M582" si="23">(L570-K570)/7</f>
        <v>60.571428571428569</v>
      </c>
      <c r="N570" s="1806">
        <v>1</v>
      </c>
      <c r="O570" s="1808" t="s">
        <v>706</v>
      </c>
      <c r="P570" s="1806">
        <f t="shared" si="22"/>
        <v>1</v>
      </c>
      <c r="Q570" s="1241" t="str" cm="1">
        <f t="array" aca="1" ref="Q570" ca="1">IF(ISNUMBER(P570),IF(P570=100%,"CUMPLIDA",IF(AND(ISNUMBER(L570),ISNUMBER(INDIRECT("FECHA_"&amp;$B570,1))), IF(L570&lt;=INDIRECT("FECHA_"&amp;$B570,1),"INCUMPLIDA","PROCESO"), "VERIFICAR FECHA")),"SIN VALOR AVANCE")</f>
        <v>CUMPLIDA</v>
      </c>
    </row>
    <row r="571" spans="1:17" ht="75.75" x14ac:dyDescent="0.2">
      <c r="A571" s="1243" t="s">
        <v>19</v>
      </c>
      <c r="B571" s="1797" t="s">
        <v>14</v>
      </c>
      <c r="C571" s="1799"/>
      <c r="D571" s="1799"/>
      <c r="E571" s="1917"/>
      <c r="F571" s="1800"/>
      <c r="G571" s="1801" t="s">
        <v>4051</v>
      </c>
      <c r="H571" s="1801" t="s">
        <v>101</v>
      </c>
      <c r="I571" s="1802" t="s">
        <v>102</v>
      </c>
      <c r="J571" s="1855">
        <v>1</v>
      </c>
      <c r="K571" s="1807">
        <v>45323</v>
      </c>
      <c r="L571" s="1807">
        <v>45747</v>
      </c>
      <c r="M571" s="1805">
        <f t="shared" si="23"/>
        <v>60.571428571428569</v>
      </c>
      <c r="N571" s="1806">
        <v>1</v>
      </c>
      <c r="O571" s="1802" t="s">
        <v>4246</v>
      </c>
      <c r="P571" s="1806">
        <f t="shared" si="22"/>
        <v>1</v>
      </c>
      <c r="Q571" s="1241" t="str" cm="1">
        <f t="array" aca="1" ref="Q571" ca="1">IF(ISNUMBER(P571),IF(P571=100%,"CUMPLIDA",IF(AND(ISNUMBER(L571),ISNUMBER(INDIRECT("FECHA_"&amp;$B571,1))), IF(L571&lt;=INDIRECT("FECHA_"&amp;$B571,1),"INCUMPLIDA","PROCESO"), "VERIFICAR FECHA")),"SIN VALOR AVANCE")</f>
        <v>CUMPLIDA</v>
      </c>
    </row>
    <row r="572" spans="1:17" ht="75.75" x14ac:dyDescent="0.2">
      <c r="A572" s="1243" t="s">
        <v>19</v>
      </c>
      <c r="B572" s="1797" t="s">
        <v>14</v>
      </c>
      <c r="C572" s="1799"/>
      <c r="D572" s="1799"/>
      <c r="E572" s="1917"/>
      <c r="F572" s="1800"/>
      <c r="G572" s="1801" t="s">
        <v>4052</v>
      </c>
      <c r="H572" s="1801" t="s">
        <v>238</v>
      </c>
      <c r="I572" s="1802" t="s">
        <v>239</v>
      </c>
      <c r="J572" s="1855">
        <v>1</v>
      </c>
      <c r="K572" s="1807">
        <v>45231</v>
      </c>
      <c r="L572" s="1807">
        <v>45747</v>
      </c>
      <c r="M572" s="1805">
        <f t="shared" si="23"/>
        <v>73.714285714285708</v>
      </c>
      <c r="N572" s="1806">
        <v>1</v>
      </c>
      <c r="O572" s="1802" t="s">
        <v>4246</v>
      </c>
      <c r="P572" s="1806">
        <f t="shared" si="22"/>
        <v>1</v>
      </c>
      <c r="Q572" s="1241" t="str" cm="1">
        <f t="array" aca="1" ref="Q572" ca="1">IF(ISNUMBER(P572),IF(P572=100%,"CUMPLIDA",IF(AND(ISNUMBER(L572),ISNUMBER(INDIRECT("FECHA_"&amp;$B572,1))), IF(L572&lt;=INDIRECT("FECHA_"&amp;$B572,1),"INCUMPLIDA","PROCESO"), "VERIFICAR FECHA")),"SIN VALOR AVANCE")</f>
        <v>CUMPLIDA</v>
      </c>
    </row>
    <row r="573" spans="1:17" ht="195.75" x14ac:dyDescent="0.2">
      <c r="A573" s="1243" t="s">
        <v>19</v>
      </c>
      <c r="B573" s="1797" t="s">
        <v>14</v>
      </c>
      <c r="C573" s="1799"/>
      <c r="D573" s="1799"/>
      <c r="E573" s="1917"/>
      <c r="F573" s="1800"/>
      <c r="G573" s="1801" t="s">
        <v>3565</v>
      </c>
      <c r="H573" s="1801" t="s">
        <v>104</v>
      </c>
      <c r="I573" s="1802" t="s">
        <v>105</v>
      </c>
      <c r="J573" s="1855">
        <v>1</v>
      </c>
      <c r="K573" s="1807">
        <v>45323</v>
      </c>
      <c r="L573" s="1807">
        <v>45747</v>
      </c>
      <c r="M573" s="1805">
        <f t="shared" si="23"/>
        <v>60.571428571428569</v>
      </c>
      <c r="N573" s="1806">
        <v>1</v>
      </c>
      <c r="O573" s="1808" t="s">
        <v>706</v>
      </c>
      <c r="P573" s="1806">
        <f t="shared" si="22"/>
        <v>1</v>
      </c>
      <c r="Q573" s="1241" t="str" cm="1">
        <f t="array" aca="1" ref="Q573" ca="1">IF(ISNUMBER(P573),IF(P573=100%,"CUMPLIDA",IF(AND(ISNUMBER(L573),ISNUMBER(INDIRECT("FECHA_"&amp;$B573,1))), IF(L573&lt;=INDIRECT("FECHA_"&amp;$B573,1),"INCUMPLIDA","PROCESO"), "VERIFICAR FECHA")),"SIN VALOR AVANCE")</f>
        <v>CUMPLIDA</v>
      </c>
    </row>
    <row r="574" spans="1:17" ht="75.75" x14ac:dyDescent="0.2">
      <c r="A574" s="1243" t="s">
        <v>19</v>
      </c>
      <c r="B574" s="1797" t="s">
        <v>14</v>
      </c>
      <c r="C574" s="1799"/>
      <c r="D574" s="1799"/>
      <c r="E574" s="1917"/>
      <c r="F574" s="1800"/>
      <c r="G574" s="1801" t="s">
        <v>3566</v>
      </c>
      <c r="H574" s="1801" t="s">
        <v>106</v>
      </c>
      <c r="I574" s="1802" t="s">
        <v>107</v>
      </c>
      <c r="J574" s="1855">
        <v>1</v>
      </c>
      <c r="K574" s="1807">
        <v>45231</v>
      </c>
      <c r="L574" s="1807">
        <v>45747</v>
      </c>
      <c r="M574" s="1805">
        <f t="shared" si="23"/>
        <v>73.714285714285708</v>
      </c>
      <c r="N574" s="1806">
        <v>1</v>
      </c>
      <c r="O574" s="1802" t="s">
        <v>4246</v>
      </c>
      <c r="P574" s="1806">
        <f t="shared" si="22"/>
        <v>1</v>
      </c>
      <c r="Q574" s="1241" t="str" cm="1">
        <f t="array" aca="1" ref="Q574" ca="1">IF(ISNUMBER(P574),IF(P574=100%,"CUMPLIDA",IF(AND(ISNUMBER(L574),ISNUMBER(INDIRECT("FECHA_"&amp;$B574,1))), IF(L574&lt;=INDIRECT("FECHA_"&amp;$B574,1),"INCUMPLIDA","PROCESO"), "VERIFICAR FECHA")),"SIN VALOR AVANCE")</f>
        <v>CUMPLIDA</v>
      </c>
    </row>
    <row r="575" spans="1:17" ht="345.75" x14ac:dyDescent="0.2">
      <c r="A575" s="1243" t="s">
        <v>19</v>
      </c>
      <c r="B575" s="1797" t="s">
        <v>14</v>
      </c>
      <c r="C575" s="1799"/>
      <c r="D575" s="1799"/>
      <c r="E575" s="1917"/>
      <c r="F575" s="1800"/>
      <c r="G575" s="1801" t="s">
        <v>3567</v>
      </c>
      <c r="H575" s="1801" t="s">
        <v>108</v>
      </c>
      <c r="I575" s="1802" t="s">
        <v>109</v>
      </c>
      <c r="J575" s="1855">
        <v>1</v>
      </c>
      <c r="K575" s="1807">
        <v>45231</v>
      </c>
      <c r="L575" s="1807">
        <v>45808</v>
      </c>
      <c r="M575" s="1805">
        <f t="shared" si="23"/>
        <v>82.428571428571431</v>
      </c>
      <c r="N575" s="1806">
        <v>1</v>
      </c>
      <c r="O575" s="1802" t="s">
        <v>4196</v>
      </c>
      <c r="P575" s="1806">
        <f t="shared" si="22"/>
        <v>1</v>
      </c>
      <c r="Q575" s="1241" t="str" cm="1">
        <f t="array" aca="1" ref="Q575" ca="1">IF(ISNUMBER(P575),IF(P575=100%,"CUMPLIDA",IF(AND(ISNUMBER(L575),ISNUMBER(INDIRECT("FECHA_"&amp;$B575,1))), IF(L575&lt;=INDIRECT("FECHA_"&amp;$B575,1),"INCUMPLIDA","PROCESO"), "VERIFICAR FECHA")),"SIN VALOR AVANCE")</f>
        <v>CUMPLIDA</v>
      </c>
    </row>
    <row r="576" spans="1:17" ht="75.75" x14ac:dyDescent="0.2">
      <c r="A576" s="1243" t="s">
        <v>19</v>
      </c>
      <c r="B576" s="1797" t="s">
        <v>14</v>
      </c>
      <c r="C576" s="1799"/>
      <c r="D576" s="1799"/>
      <c r="E576" s="1917"/>
      <c r="F576" s="1800"/>
      <c r="G576" s="1801" t="s">
        <v>3570</v>
      </c>
      <c r="H576" s="1801" t="s">
        <v>111</v>
      </c>
      <c r="I576" s="1802" t="s">
        <v>112</v>
      </c>
      <c r="J576" s="1855">
        <v>7</v>
      </c>
      <c r="K576" s="1807">
        <v>46024</v>
      </c>
      <c r="L576" s="1807">
        <v>46660</v>
      </c>
      <c r="M576" s="1805">
        <f t="shared" si="23"/>
        <v>90.857142857142861</v>
      </c>
      <c r="N576" s="1806">
        <v>0</v>
      </c>
      <c r="O576" s="1802" t="s">
        <v>4246</v>
      </c>
      <c r="P576" s="1806">
        <f t="shared" si="22"/>
        <v>0</v>
      </c>
      <c r="Q576" s="1241" t="str" cm="1">
        <f t="array" aca="1" ref="Q576" ca="1">IF(ISNUMBER(P576),IF(P576=100%,"CUMPLIDA",IF(AND(ISNUMBER(L576),ISNUMBER(INDIRECT("FECHA_"&amp;$B576,1))), IF(L576&lt;=INDIRECT("FECHA_"&amp;$B576,1),"INCUMPLIDA","PROCESO"), "VERIFICAR FECHA")),"SIN VALOR AVANCE")</f>
        <v>PROCESO</v>
      </c>
    </row>
    <row r="577" spans="1:18" ht="195.75" x14ac:dyDescent="0.2">
      <c r="A577" s="1243" t="s">
        <v>19</v>
      </c>
      <c r="B577" s="1797" t="s">
        <v>14</v>
      </c>
      <c r="C577" s="1799"/>
      <c r="D577" s="1799"/>
      <c r="E577" s="1917"/>
      <c r="F577" s="1800"/>
      <c r="G577" s="1801" t="s">
        <v>3571</v>
      </c>
      <c r="H577" s="1801" t="s">
        <v>115</v>
      </c>
      <c r="I577" s="1802" t="s">
        <v>116</v>
      </c>
      <c r="J577" s="1855">
        <v>1</v>
      </c>
      <c r="K577" s="1807">
        <v>46024</v>
      </c>
      <c r="L577" s="1807">
        <v>46660</v>
      </c>
      <c r="M577" s="1805">
        <f t="shared" si="23"/>
        <v>90.857142857142861</v>
      </c>
      <c r="N577" s="1806">
        <v>0</v>
      </c>
      <c r="O577" s="1808" t="s">
        <v>706</v>
      </c>
      <c r="P577" s="1806">
        <f t="shared" si="22"/>
        <v>0</v>
      </c>
      <c r="Q577" s="1241" t="str" cm="1">
        <f t="array" aca="1" ref="Q577" ca="1">IF(ISNUMBER(P577),IF(P577=100%,"CUMPLIDA",IF(AND(ISNUMBER(L577),ISNUMBER(INDIRECT("FECHA_"&amp;$B577,1))), IF(L577&lt;=INDIRECT("FECHA_"&amp;$B577,1),"INCUMPLIDA","PROCESO"), "VERIFICAR FECHA")),"SIN VALOR AVANCE")</f>
        <v>PROCESO</v>
      </c>
    </row>
    <row r="578" spans="1:18" ht="345.75" x14ac:dyDescent="0.2">
      <c r="A578" s="1243" t="s">
        <v>19</v>
      </c>
      <c r="B578" s="1797" t="s">
        <v>14</v>
      </c>
      <c r="C578" s="1799"/>
      <c r="D578" s="1799"/>
      <c r="E578" s="1917"/>
      <c r="F578" s="1800"/>
      <c r="G578" s="1801" t="s">
        <v>3572</v>
      </c>
      <c r="H578" s="1801" t="s">
        <v>118</v>
      </c>
      <c r="I578" s="1802" t="s">
        <v>119</v>
      </c>
      <c r="J578" s="1855">
        <v>2</v>
      </c>
      <c r="K578" s="1807">
        <v>46024</v>
      </c>
      <c r="L578" s="1807">
        <v>46660</v>
      </c>
      <c r="M578" s="1805">
        <f t="shared" si="23"/>
        <v>90.857142857142861</v>
      </c>
      <c r="N578" s="1806">
        <v>0</v>
      </c>
      <c r="O578" s="1802" t="s">
        <v>4196</v>
      </c>
      <c r="P578" s="1806">
        <f t="shared" si="22"/>
        <v>0</v>
      </c>
      <c r="Q578" s="1241" t="str" cm="1">
        <f t="array" aca="1" ref="Q578" ca="1">IF(ISNUMBER(P578),IF(P578=100%,"CUMPLIDA",IF(AND(ISNUMBER(L578),ISNUMBER(INDIRECT("FECHA_"&amp;$B578,1))), IF(L578&lt;=INDIRECT("FECHA_"&amp;$B578,1),"INCUMPLIDA","PROCESO"), "VERIFICAR FECHA")),"SIN VALOR AVANCE")</f>
        <v>PROCESO</v>
      </c>
    </row>
    <row r="579" spans="1:18" ht="210.75" x14ac:dyDescent="0.2">
      <c r="A579" s="1243" t="s">
        <v>19</v>
      </c>
      <c r="B579" s="1797" t="s">
        <v>14</v>
      </c>
      <c r="C579" s="1799"/>
      <c r="D579" s="1799"/>
      <c r="E579" s="1917"/>
      <c r="F579" s="1800"/>
      <c r="G579" s="1809" t="s">
        <v>4249</v>
      </c>
      <c r="H579" s="1801" t="s">
        <v>1097</v>
      </c>
      <c r="I579" s="1802" t="s">
        <v>1099</v>
      </c>
      <c r="J579" s="1855">
        <v>6</v>
      </c>
      <c r="K579" s="1807">
        <v>44986</v>
      </c>
      <c r="L579" s="1807">
        <v>45350</v>
      </c>
      <c r="M579" s="1805">
        <f t="shared" si="23"/>
        <v>52</v>
      </c>
      <c r="N579" s="1806">
        <v>1</v>
      </c>
      <c r="O579" s="1802" t="s">
        <v>4248</v>
      </c>
      <c r="P579" s="1806">
        <f t="shared" si="22"/>
        <v>1</v>
      </c>
      <c r="Q579" s="1241" t="str" cm="1">
        <f t="array" aca="1" ref="Q579" ca="1">IF(ISNUMBER(P579),IF(P579=100%,"CUMPLIDA",IF(AND(ISNUMBER(L579),ISNUMBER(INDIRECT("FECHA_"&amp;$B579,1))), IF(L579&lt;=INDIRECT("FECHA_"&amp;$B579,1),"INCUMPLIDA","PROCESO"), "VERIFICAR FECHA")),"SIN VALOR AVANCE")</f>
        <v>CUMPLIDA</v>
      </c>
    </row>
    <row r="580" spans="1:18" ht="45.75" customHeight="1" x14ac:dyDescent="0.2">
      <c r="A580" s="1243" t="s">
        <v>19</v>
      </c>
      <c r="B580" s="1797" t="s">
        <v>14</v>
      </c>
      <c r="C580" s="1799"/>
      <c r="D580" s="1799"/>
      <c r="E580" s="1800" t="s">
        <v>4250</v>
      </c>
      <c r="F580" s="1800"/>
      <c r="G580" s="1801" t="s">
        <v>3456</v>
      </c>
      <c r="H580" s="1801" t="s">
        <v>2794</v>
      </c>
      <c r="I580" s="1802" t="s">
        <v>2795</v>
      </c>
      <c r="J580" s="1855">
        <v>1</v>
      </c>
      <c r="K580" s="1807">
        <v>45231</v>
      </c>
      <c r="L580" s="1807">
        <v>45504</v>
      </c>
      <c r="M580" s="1805">
        <f t="shared" si="23"/>
        <v>39</v>
      </c>
      <c r="N580" s="1806">
        <v>1</v>
      </c>
      <c r="O580" s="1802" t="s">
        <v>4246</v>
      </c>
      <c r="P580" s="1806">
        <f t="shared" si="22"/>
        <v>1</v>
      </c>
      <c r="Q580" s="1241" t="str" cm="1">
        <f t="array" aca="1" ref="Q580" ca="1">IF(ISNUMBER(P580),IF(P580=100%,"CUMPLIDA",IF(AND(ISNUMBER(L580),ISNUMBER(INDIRECT("FECHA_"&amp;$B580,1))), IF(L580&lt;=INDIRECT("FECHA_"&amp;$B580,1),"INCUMPLIDA","PROCESO"), "VERIFICAR FECHA")),"SIN VALOR AVANCE")</f>
        <v>CUMPLIDA</v>
      </c>
    </row>
    <row r="581" spans="1:18" ht="195.75" x14ac:dyDescent="0.2">
      <c r="A581" s="1243" t="s">
        <v>19</v>
      </c>
      <c r="B581" s="1797" t="s">
        <v>14</v>
      </c>
      <c r="C581" s="1799"/>
      <c r="D581" s="1799"/>
      <c r="E581" s="1800"/>
      <c r="F581" s="1800"/>
      <c r="G581" s="1801" t="s">
        <v>3459</v>
      </c>
      <c r="H581" s="1801" t="s">
        <v>2168</v>
      </c>
      <c r="I581" s="1802" t="s">
        <v>99</v>
      </c>
      <c r="J581" s="1855">
        <v>1</v>
      </c>
      <c r="K581" s="1807">
        <v>45566</v>
      </c>
      <c r="L581" s="1807">
        <v>45626</v>
      </c>
      <c r="M581" s="1805">
        <f t="shared" si="23"/>
        <v>8.5714285714285712</v>
      </c>
      <c r="N581" s="1896">
        <v>1</v>
      </c>
      <c r="O581" s="1808" t="s">
        <v>706</v>
      </c>
      <c r="P581" s="1806">
        <f t="shared" si="22"/>
        <v>1</v>
      </c>
      <c r="Q581" s="1241" t="str" cm="1">
        <f t="array" aca="1" ref="Q581" ca="1">IF(ISNUMBER(P581),IF(P581=100%,"CUMPLIDA",IF(AND(ISNUMBER(L581),ISNUMBER(INDIRECT("FECHA_"&amp;$B581,1))), IF(L581&lt;=INDIRECT("FECHA_"&amp;$B581,1),"INCUMPLIDA","PROCESO"), "VERIFICAR FECHA")),"SIN VALOR AVANCE")</f>
        <v>CUMPLIDA</v>
      </c>
    </row>
    <row r="582" spans="1:18" ht="75.75" x14ac:dyDescent="0.2">
      <c r="A582" s="1243" t="s">
        <v>19</v>
      </c>
      <c r="B582" s="1797" t="s">
        <v>14</v>
      </c>
      <c r="C582" s="1799"/>
      <c r="D582" s="1799"/>
      <c r="E582" s="1800"/>
      <c r="F582" s="1800"/>
      <c r="G582" s="1801" t="s">
        <v>4051</v>
      </c>
      <c r="H582" s="1801" t="s">
        <v>101</v>
      </c>
      <c r="I582" s="1802" t="s">
        <v>102</v>
      </c>
      <c r="J582" s="1855">
        <v>1</v>
      </c>
      <c r="K582" s="1807">
        <v>45566</v>
      </c>
      <c r="L582" s="1807">
        <v>45626</v>
      </c>
      <c r="M582" s="1805">
        <f t="shared" si="23"/>
        <v>8.5714285714285712</v>
      </c>
      <c r="N582" s="1896">
        <v>1</v>
      </c>
      <c r="O582" s="1802" t="s">
        <v>4246</v>
      </c>
      <c r="P582" s="1806">
        <f t="shared" si="22"/>
        <v>1</v>
      </c>
      <c r="Q582" s="1241" t="str" cm="1">
        <f t="array" aca="1" ref="Q582" ca="1">IF(ISNUMBER(P582),IF(P582=100%,"CUMPLIDA",IF(AND(ISNUMBER(L582),ISNUMBER(INDIRECT("FECHA_"&amp;$B582,1))), IF(L582&lt;=INDIRECT("FECHA_"&amp;$B582,1),"INCUMPLIDA","PROCESO"), "VERIFICAR FECHA")),"SIN VALOR AVANCE")</f>
        <v>CUMPLIDA</v>
      </c>
    </row>
    <row r="583" spans="1:18" ht="315" x14ac:dyDescent="0.2">
      <c r="A583" s="1243" t="s">
        <v>19</v>
      </c>
      <c r="B583" s="1797" t="s">
        <v>14</v>
      </c>
      <c r="C583" s="1799"/>
      <c r="D583" s="1799"/>
      <c r="E583" s="1800"/>
      <c r="F583" s="1800"/>
      <c r="G583" s="1801" t="s">
        <v>4052</v>
      </c>
      <c r="H583" s="1801" t="s">
        <v>238</v>
      </c>
      <c r="I583" s="1802" t="s">
        <v>239</v>
      </c>
      <c r="J583" s="1855">
        <v>1</v>
      </c>
      <c r="K583" s="1807">
        <v>45231</v>
      </c>
      <c r="L583" s="1807">
        <v>45747</v>
      </c>
      <c r="M583" s="1805">
        <v>73.714285714285708</v>
      </c>
      <c r="N583" s="1918">
        <v>1</v>
      </c>
      <c r="O583" s="1802" t="s">
        <v>6245</v>
      </c>
      <c r="P583" s="1806">
        <f t="shared" si="22"/>
        <v>1</v>
      </c>
      <c r="Q583" s="1241" t="str" cm="1">
        <f t="array" aca="1" ref="Q583" ca="1">IF(ISNUMBER(P583),IF(P583=100%,"CUMPLIDA",IF(AND(ISNUMBER(L583),ISNUMBER(INDIRECT("FECHA_"&amp;$B583,1))), IF(L583&lt;=INDIRECT("FECHA_"&amp;$B583,1),"INCUMPLIDA","PROCESO"), "VERIFICAR FECHA")),"SIN VALOR AVANCE")</f>
        <v>CUMPLIDA</v>
      </c>
    </row>
    <row r="584" spans="1:18" ht="195.75" x14ac:dyDescent="0.2">
      <c r="A584" s="1243" t="s">
        <v>19</v>
      </c>
      <c r="B584" s="1797" t="s">
        <v>14</v>
      </c>
      <c r="C584" s="1799"/>
      <c r="D584" s="1799"/>
      <c r="E584" s="1800"/>
      <c r="F584" s="1800"/>
      <c r="G584" s="1801" t="s">
        <v>3565</v>
      </c>
      <c r="H584" s="1801" t="s">
        <v>104</v>
      </c>
      <c r="I584" s="1802" t="s">
        <v>105</v>
      </c>
      <c r="J584" s="1855">
        <v>1</v>
      </c>
      <c r="K584" s="1807">
        <v>45566</v>
      </c>
      <c r="L584" s="1807">
        <v>45626</v>
      </c>
      <c r="M584" s="1805">
        <f t="shared" ref="M584:M605" si="24">(L584-K584)/7</f>
        <v>8.5714285714285712</v>
      </c>
      <c r="N584" s="1896">
        <v>1</v>
      </c>
      <c r="O584" s="1808" t="s">
        <v>706</v>
      </c>
      <c r="P584" s="1806">
        <f t="shared" ref="P584:P647" si="25">IF(B584="ITRC",N584,N584/J584)</f>
        <v>1</v>
      </c>
      <c r="Q584" s="1241" t="str" cm="1">
        <f t="array" aca="1" ref="Q584" ca="1">IF(ISNUMBER(P584),IF(P584=100%,"CUMPLIDA",IF(AND(ISNUMBER(L584),ISNUMBER(INDIRECT("FECHA_"&amp;$B584,1))), IF(L584&lt;=INDIRECT("FECHA_"&amp;$B584,1),"INCUMPLIDA","PROCESO"), "VERIFICAR FECHA")),"SIN VALOR AVANCE")</f>
        <v>CUMPLIDA</v>
      </c>
    </row>
    <row r="585" spans="1:18" ht="75.75" x14ac:dyDescent="0.2">
      <c r="A585" s="1243" t="s">
        <v>19</v>
      </c>
      <c r="B585" s="1797" t="s">
        <v>14</v>
      </c>
      <c r="C585" s="1799"/>
      <c r="D585" s="1799"/>
      <c r="E585" s="1800"/>
      <c r="F585" s="1800"/>
      <c r="G585" s="1801" t="s">
        <v>3566</v>
      </c>
      <c r="H585" s="1801" t="s">
        <v>106</v>
      </c>
      <c r="I585" s="1802" t="s">
        <v>107</v>
      </c>
      <c r="J585" s="1855">
        <v>1</v>
      </c>
      <c r="K585" s="1807">
        <v>45566</v>
      </c>
      <c r="L585" s="1807">
        <v>45626</v>
      </c>
      <c r="M585" s="1805">
        <f t="shared" si="24"/>
        <v>8.5714285714285712</v>
      </c>
      <c r="N585" s="1896">
        <v>1</v>
      </c>
      <c r="O585" s="1802" t="s">
        <v>4246</v>
      </c>
      <c r="P585" s="1806">
        <f t="shared" si="25"/>
        <v>1</v>
      </c>
      <c r="Q585" s="1241" t="str" cm="1">
        <f t="array" aca="1" ref="Q585" ca="1">IF(ISNUMBER(P585),IF(P585=100%,"CUMPLIDA",IF(AND(ISNUMBER(L585),ISNUMBER(INDIRECT("FECHA_"&amp;$B585,1))), IF(L585&lt;=INDIRECT("FECHA_"&amp;$B585,1),"INCUMPLIDA","PROCESO"), "VERIFICAR FECHA")),"SIN VALOR AVANCE")</f>
        <v>CUMPLIDA</v>
      </c>
    </row>
    <row r="586" spans="1:18" ht="345.75" x14ac:dyDescent="0.2">
      <c r="A586" s="1243" t="s">
        <v>19</v>
      </c>
      <c r="B586" s="1797" t="s">
        <v>14</v>
      </c>
      <c r="C586" s="1799"/>
      <c r="D586" s="1799"/>
      <c r="E586" s="1800"/>
      <c r="F586" s="1800"/>
      <c r="G586" s="1801" t="s">
        <v>3567</v>
      </c>
      <c r="H586" s="1801" t="s">
        <v>108</v>
      </c>
      <c r="I586" s="1802" t="s">
        <v>109</v>
      </c>
      <c r="J586" s="1855">
        <v>1</v>
      </c>
      <c r="K586" s="1807">
        <v>45566</v>
      </c>
      <c r="L586" s="1807">
        <v>45716</v>
      </c>
      <c r="M586" s="1805">
        <f t="shared" si="24"/>
        <v>21.428571428571427</v>
      </c>
      <c r="N586" s="1896">
        <v>1</v>
      </c>
      <c r="O586" s="1808" t="s">
        <v>719</v>
      </c>
      <c r="P586" s="1806">
        <f t="shared" si="25"/>
        <v>1</v>
      </c>
      <c r="Q586" s="1241" t="str" cm="1">
        <f t="array" aca="1" ref="Q586" ca="1">IF(ISNUMBER(P586),IF(P586=100%,"CUMPLIDA",IF(AND(ISNUMBER(L586),ISNUMBER(INDIRECT("FECHA_"&amp;$B586,1))), IF(L586&lt;=INDIRECT("FECHA_"&amp;$B586,1),"INCUMPLIDA","PROCESO"), "VERIFICAR FECHA")),"SIN VALOR AVANCE")</f>
        <v>CUMPLIDA</v>
      </c>
      <c r="R586" s="323">
        <v>100</v>
      </c>
    </row>
    <row r="587" spans="1:18" ht="75.75" x14ac:dyDescent="0.2">
      <c r="A587" s="1243" t="s">
        <v>19</v>
      </c>
      <c r="B587" s="1797" t="s">
        <v>14</v>
      </c>
      <c r="C587" s="1799"/>
      <c r="D587" s="1799"/>
      <c r="E587" s="1800"/>
      <c r="F587" s="1800"/>
      <c r="G587" s="1801" t="s">
        <v>3570</v>
      </c>
      <c r="H587" s="1801" t="s">
        <v>111</v>
      </c>
      <c r="I587" s="1802" t="s">
        <v>112</v>
      </c>
      <c r="J587" s="1855">
        <v>7</v>
      </c>
      <c r="K587" s="1807">
        <v>45659</v>
      </c>
      <c r="L587" s="1919">
        <v>46660</v>
      </c>
      <c r="M587" s="1805">
        <f t="shared" si="24"/>
        <v>143</v>
      </c>
      <c r="N587" s="1896">
        <v>0</v>
      </c>
      <c r="O587" s="1802" t="s">
        <v>4246</v>
      </c>
      <c r="P587" s="1806">
        <f t="shared" si="25"/>
        <v>0</v>
      </c>
      <c r="Q587" s="1241" t="str" cm="1">
        <f t="array" aca="1" ref="Q587" ca="1">IF(ISNUMBER(P587),IF(P587=100%,"CUMPLIDA",IF(AND(ISNUMBER(L587),ISNUMBER(INDIRECT("FECHA_"&amp;$B587,1))), IF(L587&lt;=INDIRECT("FECHA_"&amp;$B587,1),"INCUMPLIDA","PROCESO"), "VERIFICAR FECHA")),"SIN VALOR AVANCE")</f>
        <v>PROCESO</v>
      </c>
    </row>
    <row r="588" spans="1:18" ht="195.75" x14ac:dyDescent="0.2">
      <c r="A588" s="1243" t="s">
        <v>19</v>
      </c>
      <c r="B588" s="1797" t="s">
        <v>14</v>
      </c>
      <c r="C588" s="1799"/>
      <c r="D588" s="1799"/>
      <c r="E588" s="1800"/>
      <c r="F588" s="1800"/>
      <c r="G588" s="1801" t="s">
        <v>3571</v>
      </c>
      <c r="H588" s="1801" t="s">
        <v>115</v>
      </c>
      <c r="I588" s="1802" t="s">
        <v>116</v>
      </c>
      <c r="J588" s="1855">
        <v>1</v>
      </c>
      <c r="K588" s="1807">
        <v>45659</v>
      </c>
      <c r="L588" s="1919">
        <v>46660</v>
      </c>
      <c r="M588" s="1805">
        <f t="shared" si="24"/>
        <v>143</v>
      </c>
      <c r="N588" s="1896">
        <v>0</v>
      </c>
      <c r="O588" s="1808" t="s">
        <v>706</v>
      </c>
      <c r="P588" s="1806">
        <f t="shared" si="25"/>
        <v>0</v>
      </c>
      <c r="Q588" s="1241" t="str" cm="1">
        <f t="array" aca="1" ref="Q588" ca="1">IF(ISNUMBER(P588),IF(P588=100%,"CUMPLIDA",IF(AND(ISNUMBER(L588),ISNUMBER(INDIRECT("FECHA_"&amp;$B588,1))), IF(L588&lt;=INDIRECT("FECHA_"&amp;$B588,1),"INCUMPLIDA","PROCESO"), "VERIFICAR FECHA")),"SIN VALOR AVANCE")</f>
        <v>PROCESO</v>
      </c>
    </row>
    <row r="589" spans="1:18" ht="345.75" x14ac:dyDescent="0.2">
      <c r="A589" s="1243" t="s">
        <v>19</v>
      </c>
      <c r="B589" s="1797" t="s">
        <v>14</v>
      </c>
      <c r="C589" s="1799"/>
      <c r="D589" s="1799"/>
      <c r="E589" s="1800"/>
      <c r="F589" s="1800"/>
      <c r="G589" s="1801" t="s">
        <v>3572</v>
      </c>
      <c r="H589" s="1801" t="s">
        <v>118</v>
      </c>
      <c r="I589" s="1802" t="s">
        <v>119</v>
      </c>
      <c r="J589" s="1855">
        <v>2</v>
      </c>
      <c r="K589" s="1807">
        <v>45659</v>
      </c>
      <c r="L589" s="1919">
        <v>46660</v>
      </c>
      <c r="M589" s="1805">
        <f t="shared" si="24"/>
        <v>143</v>
      </c>
      <c r="N589" s="1896">
        <v>0</v>
      </c>
      <c r="O589" s="1808" t="s">
        <v>719</v>
      </c>
      <c r="P589" s="1806">
        <f t="shared" si="25"/>
        <v>0</v>
      </c>
      <c r="Q589" s="1241" t="str" cm="1">
        <f t="array" aca="1" ref="Q589" ca="1">IF(ISNUMBER(P589),IF(P589=100%,"CUMPLIDA",IF(AND(ISNUMBER(L589),ISNUMBER(INDIRECT("FECHA_"&amp;$B589,1))), IF(L589&lt;=INDIRECT("FECHA_"&amp;$B589,1),"INCUMPLIDA","PROCESO"), "VERIFICAR FECHA")),"SIN VALOR AVANCE")</f>
        <v>PROCESO</v>
      </c>
    </row>
    <row r="590" spans="1:18" ht="120" x14ac:dyDescent="0.2">
      <c r="A590" s="1243" t="s">
        <v>19</v>
      </c>
      <c r="B590" s="1797" t="s">
        <v>14</v>
      </c>
      <c r="C590" s="1799"/>
      <c r="D590" s="1799"/>
      <c r="E590" s="1800"/>
      <c r="F590" s="1800"/>
      <c r="G590" s="1801" t="s">
        <v>4251</v>
      </c>
      <c r="H590" s="1801" t="s">
        <v>4252</v>
      </c>
      <c r="I590" s="1802" t="s">
        <v>4253</v>
      </c>
      <c r="J590" s="1855">
        <v>4</v>
      </c>
      <c r="K590" s="1807">
        <v>44986</v>
      </c>
      <c r="L590" s="1807">
        <v>45351</v>
      </c>
      <c r="M590" s="1805">
        <f t="shared" si="24"/>
        <v>52.142857142857146</v>
      </c>
      <c r="N590" s="1806">
        <v>1</v>
      </c>
      <c r="O590" s="1802" t="s">
        <v>4254</v>
      </c>
      <c r="P590" s="1806">
        <f t="shared" si="25"/>
        <v>1</v>
      </c>
      <c r="Q590" s="1241" t="str" cm="1">
        <f t="array" aca="1" ref="Q590" ca="1">IF(ISNUMBER(P590),IF(P590=100%,"CUMPLIDA",IF(AND(ISNUMBER(L590),ISNUMBER(INDIRECT("FECHA_"&amp;$B590,1))), IF(L590&lt;=INDIRECT("FECHA_"&amp;$B590,1),"INCUMPLIDA","PROCESO"), "VERIFICAR FECHA")),"SIN VALOR AVANCE")</f>
        <v>CUMPLIDA</v>
      </c>
    </row>
    <row r="591" spans="1:18" ht="105" customHeight="1" x14ac:dyDescent="0.2">
      <c r="A591" s="1243" t="s">
        <v>19</v>
      </c>
      <c r="B591" s="1797" t="s">
        <v>14</v>
      </c>
      <c r="C591" s="1799"/>
      <c r="D591" s="1799"/>
      <c r="E591" s="1921" t="s">
        <v>4255</v>
      </c>
      <c r="F591" s="1800"/>
      <c r="G591" s="1920" t="s">
        <v>6257</v>
      </c>
      <c r="H591" s="1920" t="s">
        <v>4256</v>
      </c>
      <c r="I591" s="1810" t="s">
        <v>4257</v>
      </c>
      <c r="J591" s="1916">
        <v>2</v>
      </c>
      <c r="K591" s="1812">
        <v>44986</v>
      </c>
      <c r="L591" s="1812">
        <v>45351</v>
      </c>
      <c r="M591" s="1813">
        <f t="shared" si="24"/>
        <v>52.142857142857146</v>
      </c>
      <c r="N591" s="1814">
        <v>1</v>
      </c>
      <c r="O591" s="1810" t="s">
        <v>4258</v>
      </c>
      <c r="P591" s="1814">
        <f t="shared" si="25"/>
        <v>1</v>
      </c>
      <c r="Q591" s="1815" t="str" cm="1">
        <f t="array" aca="1" ref="Q591" ca="1">IF(ISNUMBER(P591),IF(P591=100%,"CUMPLIDA",IF(AND(ISNUMBER(L591),ISNUMBER(INDIRECT("FECHA_"&amp;$B591,1))), IF(L591&lt;=INDIRECT("FECHA_"&amp;$B591,1),"INCUMPLIDA","PROCESO"), "VERIFICAR FECHA")),"SIN VALOR AVANCE")</f>
        <v>CUMPLIDA</v>
      </c>
    </row>
    <row r="592" spans="1:18" ht="225" x14ac:dyDescent="0.2">
      <c r="A592" s="1243" t="s">
        <v>19</v>
      </c>
      <c r="B592" s="1797" t="s">
        <v>14</v>
      </c>
      <c r="C592" s="1799"/>
      <c r="D592" s="1799"/>
      <c r="E592" s="1897" t="s">
        <v>4259</v>
      </c>
      <c r="F592" s="1800"/>
      <c r="G592" s="1801" t="s">
        <v>6258</v>
      </c>
      <c r="H592" s="1801" t="s">
        <v>4260</v>
      </c>
      <c r="I592" s="1802" t="s">
        <v>4257</v>
      </c>
      <c r="J592" s="1855">
        <v>2</v>
      </c>
      <c r="K592" s="1804">
        <v>44986</v>
      </c>
      <c r="L592" s="1804">
        <v>45351</v>
      </c>
      <c r="M592" s="1805">
        <f t="shared" si="24"/>
        <v>52.142857142857146</v>
      </c>
      <c r="N592" s="1806">
        <v>1</v>
      </c>
      <c r="O592" s="1802" t="s">
        <v>4261</v>
      </c>
      <c r="P592" s="1806">
        <f t="shared" si="25"/>
        <v>1</v>
      </c>
      <c r="Q592" s="1241" t="str" cm="1">
        <f t="array" aca="1" ref="Q592" ca="1">IF(ISNUMBER(P592),IF(P592=100%,"CUMPLIDA",IF(AND(ISNUMBER(L592),ISNUMBER(INDIRECT("FECHA_"&amp;$B592,1))), IF(L592&lt;=INDIRECT("FECHA_"&amp;$B592,1),"INCUMPLIDA","PROCESO"), "VERIFICAR FECHA")),"SIN VALOR AVANCE")</f>
        <v>CUMPLIDA</v>
      </c>
    </row>
    <row r="593" spans="1:17" ht="75" customHeight="1" x14ac:dyDescent="0.2">
      <c r="A593" s="1243" t="s">
        <v>19</v>
      </c>
      <c r="B593" s="1797" t="s">
        <v>14</v>
      </c>
      <c r="C593" s="1799"/>
      <c r="D593" s="1799"/>
      <c r="E593" s="1834" t="s">
        <v>4262</v>
      </c>
      <c r="F593" s="1800"/>
      <c r="G593" s="1801" t="s">
        <v>6259</v>
      </c>
      <c r="H593" s="1801" t="s">
        <v>4263</v>
      </c>
      <c r="I593" s="1802" t="s">
        <v>4264</v>
      </c>
      <c r="J593" s="1855">
        <v>3</v>
      </c>
      <c r="K593" s="1804">
        <v>45139</v>
      </c>
      <c r="L593" s="1804">
        <v>45291</v>
      </c>
      <c r="M593" s="1805">
        <f t="shared" si="24"/>
        <v>21.714285714285715</v>
      </c>
      <c r="N593" s="1806">
        <v>1</v>
      </c>
      <c r="O593" s="1802" t="s">
        <v>4265</v>
      </c>
      <c r="P593" s="1806">
        <f t="shared" si="25"/>
        <v>1</v>
      </c>
      <c r="Q593" s="1241" t="str" cm="1">
        <f t="array" aca="1" ref="Q593" ca="1">IF(ISNUMBER(P593),IF(P593=100%,"CUMPLIDA",IF(AND(ISNUMBER(L593),ISNUMBER(INDIRECT("FECHA_"&amp;$B593,1))), IF(L593&lt;=INDIRECT("FECHA_"&amp;$B593,1),"INCUMPLIDA","PROCESO"), "VERIFICAR FECHA")),"SIN VALOR AVANCE")</f>
        <v>CUMPLIDA</v>
      </c>
    </row>
    <row r="594" spans="1:17" ht="120" x14ac:dyDescent="0.2">
      <c r="A594" s="1243" t="s">
        <v>19</v>
      </c>
      <c r="B594" s="1797" t="s">
        <v>14</v>
      </c>
      <c r="C594" s="1799"/>
      <c r="D594" s="1799"/>
      <c r="E594" s="1834"/>
      <c r="F594" s="1800"/>
      <c r="G594" s="1801" t="s">
        <v>6260</v>
      </c>
      <c r="H594" s="1801" t="s">
        <v>4266</v>
      </c>
      <c r="I594" s="1802" t="s">
        <v>4267</v>
      </c>
      <c r="J594" s="1855">
        <v>1</v>
      </c>
      <c r="K594" s="1804">
        <v>45139</v>
      </c>
      <c r="L594" s="1804">
        <v>45169</v>
      </c>
      <c r="M594" s="1805">
        <f t="shared" si="24"/>
        <v>4.2857142857142856</v>
      </c>
      <c r="N594" s="1806">
        <v>1</v>
      </c>
      <c r="O594" s="1802" t="s">
        <v>4265</v>
      </c>
      <c r="P594" s="1806">
        <f t="shared" si="25"/>
        <v>1</v>
      </c>
      <c r="Q594" s="1241" t="str" cm="1">
        <f t="array" aca="1" ref="Q594" ca="1">IF(ISNUMBER(P594),IF(P594=100%,"CUMPLIDA",IF(AND(ISNUMBER(L594),ISNUMBER(INDIRECT("FECHA_"&amp;$B594,1))), IF(L594&lt;=INDIRECT("FECHA_"&amp;$B594,1),"INCUMPLIDA","PROCESO"), "VERIFICAR FECHA")),"SIN VALOR AVANCE")</f>
        <v>CUMPLIDA</v>
      </c>
    </row>
    <row r="595" spans="1:17" ht="45.75" customHeight="1" x14ac:dyDescent="0.2">
      <c r="A595" s="1243" t="s">
        <v>19</v>
      </c>
      <c r="B595" s="1797" t="s">
        <v>14</v>
      </c>
      <c r="C595" s="1799"/>
      <c r="D595" s="1799"/>
      <c r="E595" s="1800" t="s">
        <v>4268</v>
      </c>
      <c r="F595" s="1800"/>
      <c r="G595" s="1801" t="s">
        <v>3456</v>
      </c>
      <c r="H595" s="1801" t="s">
        <v>2794</v>
      </c>
      <c r="I595" s="1802" t="s">
        <v>2795</v>
      </c>
      <c r="J595" s="1855">
        <v>1</v>
      </c>
      <c r="K595" s="1807">
        <v>45231</v>
      </c>
      <c r="L595" s="1807">
        <v>45504</v>
      </c>
      <c r="M595" s="1805">
        <f t="shared" si="24"/>
        <v>39</v>
      </c>
      <c r="N595" s="1806">
        <v>1</v>
      </c>
      <c r="O595" s="1802" t="s">
        <v>4246</v>
      </c>
      <c r="P595" s="1806">
        <f t="shared" si="25"/>
        <v>1</v>
      </c>
      <c r="Q595" s="1241" t="str" cm="1">
        <f t="array" aca="1" ref="Q595" ca="1">IF(ISNUMBER(P595),IF(P595=100%,"CUMPLIDA",IF(AND(ISNUMBER(L595),ISNUMBER(INDIRECT("FECHA_"&amp;$B595,1))), IF(L595&lt;=INDIRECT("FECHA_"&amp;$B595,1),"INCUMPLIDA","PROCESO"), "VERIFICAR FECHA")),"SIN VALOR AVANCE")</f>
        <v>CUMPLIDA</v>
      </c>
    </row>
    <row r="596" spans="1:17" ht="315.75" x14ac:dyDescent="0.2">
      <c r="A596" s="1243" t="s">
        <v>19</v>
      </c>
      <c r="B596" s="1797" t="s">
        <v>14</v>
      </c>
      <c r="C596" s="1799"/>
      <c r="D596" s="1799"/>
      <c r="E596" s="1800"/>
      <c r="F596" s="1800"/>
      <c r="G596" s="1809" t="s">
        <v>3459</v>
      </c>
      <c r="H596" s="1809" t="s">
        <v>2168</v>
      </c>
      <c r="I596" s="1810" t="s">
        <v>99</v>
      </c>
      <c r="J596" s="1916">
        <v>1</v>
      </c>
      <c r="K596" s="1816">
        <v>45323</v>
      </c>
      <c r="L596" s="1816">
        <v>45747</v>
      </c>
      <c r="M596" s="1813">
        <f t="shared" si="24"/>
        <v>60.571428571428569</v>
      </c>
      <c r="N596" s="1814">
        <v>1</v>
      </c>
      <c r="O596" s="1817" t="s">
        <v>6233</v>
      </c>
      <c r="P596" s="1814">
        <f t="shared" si="25"/>
        <v>1</v>
      </c>
      <c r="Q596" s="1815" t="str" cm="1">
        <f t="array" aca="1" ref="Q596" ca="1">IF(ISNUMBER(P596),IF(P596=100%,"CUMPLIDA",IF(AND(ISNUMBER(L596),ISNUMBER(INDIRECT("FECHA_"&amp;$B596,1))), IF(L596&lt;=INDIRECT("FECHA_"&amp;$B596,1),"INCUMPLIDA","PROCESO"), "VERIFICAR FECHA")),"SIN VALOR AVANCE")</f>
        <v>CUMPLIDA</v>
      </c>
    </row>
    <row r="597" spans="1:17" ht="75.75" x14ac:dyDescent="0.2">
      <c r="A597" s="1243" t="s">
        <v>19</v>
      </c>
      <c r="B597" s="1797" t="s">
        <v>14</v>
      </c>
      <c r="C597" s="1799"/>
      <c r="D597" s="1799"/>
      <c r="E597" s="1800"/>
      <c r="F597" s="1800"/>
      <c r="G597" s="1801" t="s">
        <v>4051</v>
      </c>
      <c r="H597" s="1801" t="s">
        <v>101</v>
      </c>
      <c r="I597" s="1802" t="s">
        <v>102</v>
      </c>
      <c r="J597" s="1855">
        <v>1</v>
      </c>
      <c r="K597" s="1807">
        <v>45323</v>
      </c>
      <c r="L597" s="1807">
        <v>45747</v>
      </c>
      <c r="M597" s="1805">
        <f t="shared" si="24"/>
        <v>60.571428571428569</v>
      </c>
      <c r="N597" s="1806">
        <v>1</v>
      </c>
      <c r="O597" s="1802" t="s">
        <v>4246</v>
      </c>
      <c r="P597" s="1806">
        <f t="shared" si="25"/>
        <v>1</v>
      </c>
      <c r="Q597" s="1241" t="str" cm="1">
        <f t="array" aca="1" ref="Q597" ca="1">IF(ISNUMBER(P597),IF(P597=100%,"CUMPLIDA",IF(AND(ISNUMBER(L597),ISNUMBER(INDIRECT("FECHA_"&amp;$B597,1))), IF(L597&lt;=INDIRECT("FECHA_"&amp;$B597,1),"INCUMPLIDA","PROCESO"), "VERIFICAR FECHA")),"SIN VALOR AVANCE")</f>
        <v>CUMPLIDA</v>
      </c>
    </row>
    <row r="598" spans="1:17" ht="315.75" x14ac:dyDescent="0.2">
      <c r="A598" s="1243" t="s">
        <v>19</v>
      </c>
      <c r="B598" s="1797" t="s">
        <v>14</v>
      </c>
      <c r="C598" s="1799"/>
      <c r="D598" s="1799"/>
      <c r="E598" s="1800"/>
      <c r="F598" s="1800"/>
      <c r="G598" s="1801" t="s">
        <v>4052</v>
      </c>
      <c r="H598" s="1801" t="s">
        <v>238</v>
      </c>
      <c r="I598" s="1802" t="s">
        <v>239</v>
      </c>
      <c r="J598" s="1855">
        <v>1</v>
      </c>
      <c r="K598" s="1807">
        <v>45231</v>
      </c>
      <c r="L598" s="1807">
        <v>45747</v>
      </c>
      <c r="M598" s="1805">
        <f t="shared" si="24"/>
        <v>73.714285714285708</v>
      </c>
      <c r="N598" s="1806">
        <v>1</v>
      </c>
      <c r="O598" s="1802" t="s">
        <v>6238</v>
      </c>
      <c r="P598" s="1806">
        <f t="shared" si="25"/>
        <v>1</v>
      </c>
      <c r="Q598" s="1241" t="str" cm="1">
        <f t="array" aca="1" ref="Q598" ca="1">IF(ISNUMBER(P598),IF(P598=100%,"CUMPLIDA",IF(AND(ISNUMBER(L598),ISNUMBER(INDIRECT("FECHA_"&amp;$B598,1))), IF(L598&lt;=INDIRECT("FECHA_"&amp;$B598,1),"INCUMPLIDA","PROCESO"), "VERIFICAR FECHA")),"SIN VALOR AVANCE")</f>
        <v>CUMPLIDA</v>
      </c>
    </row>
    <row r="599" spans="1:17" ht="315.75" x14ac:dyDescent="0.2">
      <c r="A599" s="1243" t="s">
        <v>19</v>
      </c>
      <c r="B599" s="1797" t="s">
        <v>14</v>
      </c>
      <c r="C599" s="1799"/>
      <c r="D599" s="1799"/>
      <c r="E599" s="1800"/>
      <c r="F599" s="1800"/>
      <c r="G599" s="1801" t="s">
        <v>3565</v>
      </c>
      <c r="H599" s="1801" t="s">
        <v>104</v>
      </c>
      <c r="I599" s="1802" t="s">
        <v>105</v>
      </c>
      <c r="J599" s="1855">
        <v>1</v>
      </c>
      <c r="K599" s="1807">
        <v>45323</v>
      </c>
      <c r="L599" s="1807">
        <v>45747</v>
      </c>
      <c r="M599" s="1805">
        <f t="shared" si="24"/>
        <v>60.571428571428569</v>
      </c>
      <c r="N599" s="1806">
        <v>1</v>
      </c>
      <c r="O599" s="1802" t="s">
        <v>6238</v>
      </c>
      <c r="P599" s="1806">
        <f t="shared" si="25"/>
        <v>1</v>
      </c>
      <c r="Q599" s="1241" t="str" cm="1">
        <f t="array" aca="1" ref="Q599" ca="1">IF(ISNUMBER(P599),IF(P599=100%,"CUMPLIDA",IF(AND(ISNUMBER(L599),ISNUMBER(INDIRECT("FECHA_"&amp;$B599,1))), IF(L599&lt;=INDIRECT("FECHA_"&amp;$B599,1),"INCUMPLIDA","PROCESO"), "VERIFICAR FECHA")),"SIN VALOR AVANCE")</f>
        <v>CUMPLIDA</v>
      </c>
    </row>
    <row r="600" spans="1:17" ht="75.75" x14ac:dyDescent="0.2">
      <c r="A600" s="1243" t="s">
        <v>19</v>
      </c>
      <c r="B600" s="1797" t="s">
        <v>14</v>
      </c>
      <c r="C600" s="1799"/>
      <c r="D600" s="1799"/>
      <c r="E600" s="1800"/>
      <c r="F600" s="1800"/>
      <c r="G600" s="1801" t="s">
        <v>3566</v>
      </c>
      <c r="H600" s="1801" t="s">
        <v>106</v>
      </c>
      <c r="I600" s="1802" t="s">
        <v>107</v>
      </c>
      <c r="J600" s="1855">
        <v>1</v>
      </c>
      <c r="K600" s="1807">
        <v>45231</v>
      </c>
      <c r="L600" s="1807">
        <v>45747</v>
      </c>
      <c r="M600" s="1805">
        <f t="shared" si="24"/>
        <v>73.714285714285708</v>
      </c>
      <c r="N600" s="1806">
        <v>1</v>
      </c>
      <c r="O600" s="1802" t="s">
        <v>4246</v>
      </c>
      <c r="P600" s="1806">
        <f t="shared" si="25"/>
        <v>1</v>
      </c>
      <c r="Q600" s="1241" t="str" cm="1">
        <f t="array" aca="1" ref="Q600" ca="1">IF(ISNUMBER(P600),IF(P600=100%,"CUMPLIDA",IF(AND(ISNUMBER(L600),ISNUMBER(INDIRECT("FECHA_"&amp;$B600,1))), IF(L600&lt;=INDIRECT("FECHA_"&amp;$B600,1),"INCUMPLIDA","PROCESO"), "VERIFICAR FECHA")),"SIN VALOR AVANCE")</f>
        <v>CUMPLIDA</v>
      </c>
    </row>
    <row r="601" spans="1:17" ht="345.75" x14ac:dyDescent="0.2">
      <c r="A601" s="1243" t="s">
        <v>19</v>
      </c>
      <c r="B601" s="1797" t="s">
        <v>14</v>
      </c>
      <c r="C601" s="1799"/>
      <c r="D601" s="1799"/>
      <c r="E601" s="1800"/>
      <c r="F601" s="1800"/>
      <c r="G601" s="1801" t="s">
        <v>3567</v>
      </c>
      <c r="H601" s="1801" t="s">
        <v>108</v>
      </c>
      <c r="I601" s="1802" t="s">
        <v>109</v>
      </c>
      <c r="J601" s="1855">
        <v>1</v>
      </c>
      <c r="K601" s="1807">
        <v>45231</v>
      </c>
      <c r="L601" s="1807">
        <v>45808</v>
      </c>
      <c r="M601" s="1805">
        <f t="shared" si="24"/>
        <v>82.428571428571431</v>
      </c>
      <c r="N601" s="1806">
        <v>1</v>
      </c>
      <c r="O601" s="1808" t="s">
        <v>719</v>
      </c>
      <c r="P601" s="1806">
        <f t="shared" si="25"/>
        <v>1</v>
      </c>
      <c r="Q601" s="1241" t="str" cm="1">
        <f t="array" aca="1" ref="Q601" ca="1">IF(ISNUMBER(P601),IF(P601=100%,"CUMPLIDA",IF(AND(ISNUMBER(L601),ISNUMBER(INDIRECT("FECHA_"&amp;$B601,1))), IF(L601&lt;=INDIRECT("FECHA_"&amp;$B601,1),"INCUMPLIDA","PROCESO"), "VERIFICAR FECHA")),"SIN VALOR AVANCE")</f>
        <v>CUMPLIDA</v>
      </c>
    </row>
    <row r="602" spans="1:17" ht="75.75" x14ac:dyDescent="0.2">
      <c r="A602" s="1243" t="s">
        <v>19</v>
      </c>
      <c r="B602" s="1797" t="s">
        <v>14</v>
      </c>
      <c r="C602" s="1799"/>
      <c r="D602" s="1799"/>
      <c r="E602" s="1800"/>
      <c r="F602" s="1800"/>
      <c r="G602" s="1801" t="s">
        <v>3570</v>
      </c>
      <c r="H602" s="1801" t="s">
        <v>111</v>
      </c>
      <c r="I602" s="1802" t="s">
        <v>112</v>
      </c>
      <c r="J602" s="1855">
        <v>7</v>
      </c>
      <c r="K602" s="1807">
        <v>46024</v>
      </c>
      <c r="L602" s="1807">
        <v>46660</v>
      </c>
      <c r="M602" s="1805">
        <f t="shared" si="24"/>
        <v>90.857142857142861</v>
      </c>
      <c r="N602" s="1806">
        <v>0</v>
      </c>
      <c r="O602" s="1802" t="s">
        <v>4246</v>
      </c>
      <c r="P602" s="1806">
        <f t="shared" si="25"/>
        <v>0</v>
      </c>
      <c r="Q602" s="1241" t="str" cm="1">
        <f t="array" aca="1" ref="Q602" ca="1">IF(ISNUMBER(P602),IF(P602=100%,"CUMPLIDA",IF(AND(ISNUMBER(L602),ISNUMBER(INDIRECT("FECHA_"&amp;$B602,1))), IF(L602&lt;=INDIRECT("FECHA_"&amp;$B602,1),"INCUMPLIDA","PROCESO"), "VERIFICAR FECHA")),"SIN VALOR AVANCE")</f>
        <v>PROCESO</v>
      </c>
    </row>
    <row r="603" spans="1:17" ht="195.75" x14ac:dyDescent="0.2">
      <c r="A603" s="1243" t="s">
        <v>19</v>
      </c>
      <c r="B603" s="1797" t="s">
        <v>14</v>
      </c>
      <c r="C603" s="1799"/>
      <c r="D603" s="1799"/>
      <c r="E603" s="1800"/>
      <c r="F603" s="1800"/>
      <c r="G603" s="1801" t="s">
        <v>3571</v>
      </c>
      <c r="H603" s="1801" t="s">
        <v>115</v>
      </c>
      <c r="I603" s="1802" t="s">
        <v>116</v>
      </c>
      <c r="J603" s="1855">
        <v>1</v>
      </c>
      <c r="K603" s="1807">
        <v>46024</v>
      </c>
      <c r="L603" s="1807">
        <v>46660</v>
      </c>
      <c r="M603" s="1805">
        <f t="shared" si="24"/>
        <v>90.857142857142861</v>
      </c>
      <c r="N603" s="1806">
        <v>0</v>
      </c>
      <c r="O603" s="1808" t="s">
        <v>706</v>
      </c>
      <c r="P603" s="1806">
        <f t="shared" si="25"/>
        <v>0</v>
      </c>
      <c r="Q603" s="1241" t="str" cm="1">
        <f t="array" aca="1" ref="Q603" ca="1">IF(ISNUMBER(P603),IF(P603=100%,"CUMPLIDA",IF(AND(ISNUMBER(L603),ISNUMBER(INDIRECT("FECHA_"&amp;$B603,1))), IF(L603&lt;=INDIRECT("FECHA_"&amp;$B603,1),"INCUMPLIDA","PROCESO"), "VERIFICAR FECHA")),"SIN VALOR AVANCE")</f>
        <v>PROCESO</v>
      </c>
    </row>
    <row r="604" spans="1:17" ht="345.75" x14ac:dyDescent="0.2">
      <c r="A604" s="1243" t="s">
        <v>19</v>
      </c>
      <c r="B604" s="1797" t="s">
        <v>14</v>
      </c>
      <c r="C604" s="1799"/>
      <c r="D604" s="1799"/>
      <c r="E604" s="1800"/>
      <c r="F604" s="1800"/>
      <c r="G604" s="1801" t="s">
        <v>3572</v>
      </c>
      <c r="H604" s="1801" t="s">
        <v>118</v>
      </c>
      <c r="I604" s="1802" t="s">
        <v>119</v>
      </c>
      <c r="J604" s="1855">
        <v>2</v>
      </c>
      <c r="K604" s="1807">
        <v>46024</v>
      </c>
      <c r="L604" s="1807">
        <v>46660</v>
      </c>
      <c r="M604" s="1805">
        <f t="shared" si="24"/>
        <v>90.857142857142861</v>
      </c>
      <c r="N604" s="1806">
        <v>0</v>
      </c>
      <c r="O604" s="1808" t="s">
        <v>719</v>
      </c>
      <c r="P604" s="1806">
        <f t="shared" si="25"/>
        <v>0</v>
      </c>
      <c r="Q604" s="1241" t="str" cm="1">
        <f t="array" aca="1" ref="Q604" ca="1">IF(ISNUMBER(P604),IF(P604=100%,"CUMPLIDA",IF(AND(ISNUMBER(L604),ISNUMBER(INDIRECT("FECHA_"&amp;$B604,1))), IF(L604&lt;=INDIRECT("FECHA_"&amp;$B604,1),"INCUMPLIDA","PROCESO"), "VERIFICAR FECHA")),"SIN VALOR AVANCE")</f>
        <v>PROCESO</v>
      </c>
    </row>
    <row r="605" spans="1:17" ht="90.75" x14ac:dyDescent="0.2">
      <c r="A605" s="1243" t="s">
        <v>19</v>
      </c>
      <c r="B605" s="1797" t="s">
        <v>14</v>
      </c>
      <c r="C605" s="1799"/>
      <c r="D605" s="1799"/>
      <c r="E605" s="1800"/>
      <c r="F605" s="1800"/>
      <c r="G605" s="1801" t="s">
        <v>6261</v>
      </c>
      <c r="H605" s="1801" t="s">
        <v>4269</v>
      </c>
      <c r="I605" s="1802" t="s">
        <v>4026</v>
      </c>
      <c r="J605" s="1855">
        <v>4</v>
      </c>
      <c r="K605" s="1807">
        <v>44986</v>
      </c>
      <c r="L605" s="1807">
        <v>45351</v>
      </c>
      <c r="M605" s="1805">
        <f t="shared" si="24"/>
        <v>52.142857142857146</v>
      </c>
      <c r="N605" s="1806">
        <v>1</v>
      </c>
      <c r="O605" s="1802" t="s">
        <v>4258</v>
      </c>
      <c r="P605" s="1806">
        <f t="shared" si="25"/>
        <v>1</v>
      </c>
      <c r="Q605" s="1241" t="str" cm="1">
        <f t="array" aca="1" ref="Q605" ca="1">IF(ISNUMBER(P605),IF(P605=100%,"CUMPLIDA",IF(AND(ISNUMBER(L605),ISNUMBER(INDIRECT("FECHA_"&amp;$B605,1))), IF(L605&lt;=INDIRECT("FECHA_"&amp;$B605,1),"INCUMPLIDA","PROCESO"), "VERIFICAR FECHA")),"SIN VALOR AVANCE")</f>
        <v>CUMPLIDA</v>
      </c>
    </row>
    <row r="606" spans="1:17" ht="105" x14ac:dyDescent="0.2">
      <c r="A606" s="1243" t="s">
        <v>19</v>
      </c>
      <c r="B606" s="1797" t="s">
        <v>14</v>
      </c>
      <c r="C606" s="1799"/>
      <c r="D606" s="1799"/>
      <c r="E606" s="1800"/>
      <c r="F606" s="1800"/>
      <c r="G606" s="1801" t="s">
        <v>6262</v>
      </c>
      <c r="H606" s="1801" t="s">
        <v>4269</v>
      </c>
      <c r="I606" s="1802" t="s">
        <v>4026</v>
      </c>
      <c r="J606" s="1855">
        <v>4</v>
      </c>
      <c r="K606" s="1807">
        <v>44986</v>
      </c>
      <c r="L606" s="1807">
        <v>45351</v>
      </c>
      <c r="M606" s="1805">
        <f>(L606-K606)/7</f>
        <v>52.142857142857146</v>
      </c>
      <c r="N606" s="1806">
        <v>1</v>
      </c>
      <c r="O606" s="1802" t="s">
        <v>4258</v>
      </c>
      <c r="P606" s="1806">
        <f t="shared" si="25"/>
        <v>1</v>
      </c>
      <c r="Q606" s="1241" t="str" cm="1">
        <f t="array" aca="1" ref="Q606" ca="1">IF(ISNUMBER(P606),IF(P606=100%,"CUMPLIDA",IF(AND(ISNUMBER(L606),ISNUMBER(INDIRECT("FECHA_"&amp;$B606,1))), IF(L606&lt;=INDIRECT("FECHA_"&amp;$B606,1),"INCUMPLIDA","PROCESO"), "VERIFICAR FECHA")),"SIN VALOR AVANCE")</f>
        <v>CUMPLIDA</v>
      </c>
    </row>
    <row r="607" spans="1:17" ht="300.75" x14ac:dyDescent="0.2">
      <c r="A607" s="1097" t="s">
        <v>19</v>
      </c>
      <c r="B607" s="1091" t="s">
        <v>14</v>
      </c>
      <c r="C607" s="1304" t="s">
        <v>4270</v>
      </c>
      <c r="D607" s="1304" t="s">
        <v>2855</v>
      </c>
      <c r="E607" s="1305" t="s">
        <v>4271</v>
      </c>
      <c r="F607" s="1305" t="s">
        <v>4272</v>
      </c>
      <c r="G607" s="1093" t="s">
        <v>4273</v>
      </c>
      <c r="H607" s="1093" t="s">
        <v>4274</v>
      </c>
      <c r="I607" s="1081" t="s">
        <v>4275</v>
      </c>
      <c r="J607" s="1092">
        <v>2</v>
      </c>
      <c r="K607" s="1083">
        <v>45200</v>
      </c>
      <c r="L607" s="1083">
        <v>45565</v>
      </c>
      <c r="M607" s="1084">
        <f t="shared" ref="M607:M623" si="26">(L607-K607)/7</f>
        <v>52.142857142857146</v>
      </c>
      <c r="N607" s="1085">
        <v>1</v>
      </c>
      <c r="O607" s="1081" t="s">
        <v>4276</v>
      </c>
      <c r="P607" s="1085">
        <f t="shared" si="25"/>
        <v>1</v>
      </c>
      <c r="Q607" s="1086" t="str" cm="1">
        <f t="array" aca="1" ref="Q607" ca="1">IF(ISNUMBER(P607),IF(P607=100%,"CUMPLIDA",IF(AND(ISNUMBER(L607),ISNUMBER(INDIRECT("FECHA_"&amp;$B607,1))), IF(L607&lt;=INDIRECT("FECHA_"&amp;$B607,1),"INCUMPLIDA","PROCESO"), "VERIFICAR FECHA")),"SIN VALOR AVANCE")</f>
        <v>CUMPLIDA</v>
      </c>
    </row>
    <row r="608" spans="1:17" ht="285.75" x14ac:dyDescent="0.2">
      <c r="A608" s="1097" t="s">
        <v>19</v>
      </c>
      <c r="B608" s="1091" t="s">
        <v>14</v>
      </c>
      <c r="C608" s="1304"/>
      <c r="D608" s="1304"/>
      <c r="E608" s="1305"/>
      <c r="F608" s="1305"/>
      <c r="G608" s="1093" t="s">
        <v>4277</v>
      </c>
      <c r="H608" s="1093" t="s">
        <v>4278</v>
      </c>
      <c r="I608" s="1081" t="s">
        <v>4279</v>
      </c>
      <c r="J608" s="1092">
        <v>35</v>
      </c>
      <c r="K608" s="1083">
        <v>45200</v>
      </c>
      <c r="L608" s="1083">
        <v>45565</v>
      </c>
      <c r="M608" s="1084">
        <f t="shared" si="26"/>
        <v>52.142857142857146</v>
      </c>
      <c r="N608" s="1085">
        <v>1</v>
      </c>
      <c r="O608" s="1081" t="s">
        <v>4280</v>
      </c>
      <c r="P608" s="1085">
        <f t="shared" si="25"/>
        <v>1</v>
      </c>
      <c r="Q608" s="1086" t="str" cm="1">
        <f t="array" aca="1" ref="Q608" ca="1">IF(ISNUMBER(P608),IF(P608=100%,"CUMPLIDA",IF(AND(ISNUMBER(L608),ISNUMBER(INDIRECT("FECHA_"&amp;$B608,1))), IF(L608&lt;=INDIRECT("FECHA_"&amp;$B608,1),"INCUMPLIDA","PROCESO"), "VERIFICAR FECHA")),"SIN VALOR AVANCE")</f>
        <v>CUMPLIDA</v>
      </c>
    </row>
    <row r="609" spans="1:17" ht="150.75" x14ac:dyDescent="0.2">
      <c r="A609" s="1097" t="s">
        <v>19</v>
      </c>
      <c r="B609" s="1091" t="s">
        <v>14</v>
      </c>
      <c r="C609" s="1304"/>
      <c r="D609" s="1304"/>
      <c r="E609" s="1305"/>
      <c r="F609" s="1305"/>
      <c r="G609" s="1093" t="s">
        <v>4281</v>
      </c>
      <c r="H609" s="1093" t="s">
        <v>4282</v>
      </c>
      <c r="I609" s="1081" t="s">
        <v>4283</v>
      </c>
      <c r="J609" s="1092">
        <v>1</v>
      </c>
      <c r="K609" s="1095">
        <v>45566</v>
      </c>
      <c r="L609" s="1095">
        <v>45930</v>
      </c>
      <c r="M609" s="1084">
        <f t="shared" si="26"/>
        <v>52</v>
      </c>
      <c r="N609" s="1085">
        <v>0</v>
      </c>
      <c r="O609" s="1081" t="s">
        <v>4284</v>
      </c>
      <c r="P609" s="1085">
        <f t="shared" si="25"/>
        <v>0</v>
      </c>
      <c r="Q609" s="1086" t="str" cm="1">
        <f t="array" aca="1" ref="Q609" ca="1">IF(ISNUMBER(P609),IF(P609=100%,"CUMPLIDA",IF(AND(ISNUMBER(L609),ISNUMBER(INDIRECT("FECHA_"&amp;$B609,1))), IF(L609&lt;=INDIRECT("FECHA_"&amp;$B609,1),"INCUMPLIDA","PROCESO"), "VERIFICAR FECHA")),"SIN VALOR AVANCE")</f>
        <v>PROCESO</v>
      </c>
    </row>
    <row r="610" spans="1:17" ht="180" x14ac:dyDescent="0.2">
      <c r="A610" s="1097" t="s">
        <v>19</v>
      </c>
      <c r="B610" s="1091" t="s">
        <v>14</v>
      </c>
      <c r="C610" s="1304"/>
      <c r="D610" s="1304"/>
      <c r="E610" s="1305"/>
      <c r="F610" s="1305"/>
      <c r="G610" s="1093" t="s">
        <v>4285</v>
      </c>
      <c r="H610" s="1093" t="s">
        <v>4286</v>
      </c>
      <c r="I610" s="1081" t="s">
        <v>4287</v>
      </c>
      <c r="J610" s="1092">
        <v>105</v>
      </c>
      <c r="K610" s="1083">
        <v>45200</v>
      </c>
      <c r="L610" s="1083">
        <v>45565</v>
      </c>
      <c r="M610" s="1084">
        <f t="shared" si="26"/>
        <v>52.142857142857146</v>
      </c>
      <c r="N610" s="1085">
        <v>1</v>
      </c>
      <c r="O610" s="1081" t="s">
        <v>4288</v>
      </c>
      <c r="P610" s="1085">
        <f t="shared" si="25"/>
        <v>1</v>
      </c>
      <c r="Q610" s="1086" t="str" cm="1">
        <f t="array" aca="1" ref="Q610" ca="1">IF(ISNUMBER(P610),IF(P610=100%,"CUMPLIDA",IF(AND(ISNUMBER(L610),ISNUMBER(INDIRECT("FECHA_"&amp;$B610,1))), IF(L610&lt;=INDIRECT("FECHA_"&amp;$B610,1),"INCUMPLIDA","PROCESO"), "VERIFICAR FECHA")),"SIN VALOR AVANCE")</f>
        <v>CUMPLIDA</v>
      </c>
    </row>
    <row r="611" spans="1:17" ht="165.75" x14ac:dyDescent="0.2">
      <c r="A611" s="1097" t="s">
        <v>19</v>
      </c>
      <c r="B611" s="1091" t="s">
        <v>14</v>
      </c>
      <c r="C611" s="1304"/>
      <c r="D611" s="1304"/>
      <c r="E611" s="1305"/>
      <c r="F611" s="1305"/>
      <c r="G611" s="1093" t="s">
        <v>4289</v>
      </c>
      <c r="H611" s="1093" t="s">
        <v>4290</v>
      </c>
      <c r="I611" s="1081" t="s">
        <v>4283</v>
      </c>
      <c r="J611" s="1092">
        <v>7</v>
      </c>
      <c r="K611" s="1083">
        <v>45200</v>
      </c>
      <c r="L611" s="1083">
        <v>45350</v>
      </c>
      <c r="M611" s="1084">
        <f t="shared" si="26"/>
        <v>21.428571428571427</v>
      </c>
      <c r="N611" s="1085">
        <v>1</v>
      </c>
      <c r="O611" s="1081" t="s">
        <v>4291</v>
      </c>
      <c r="P611" s="1085">
        <f t="shared" si="25"/>
        <v>1</v>
      </c>
      <c r="Q611" s="1086" t="str" cm="1">
        <f t="array" aca="1" ref="Q611" ca="1">IF(ISNUMBER(P611),IF(P611=100%,"CUMPLIDA",IF(AND(ISNUMBER(L611),ISNUMBER(INDIRECT("FECHA_"&amp;$B611,1))), IF(L611&lt;=INDIRECT("FECHA_"&amp;$B611,1),"INCUMPLIDA","PROCESO"), "VERIFICAR FECHA")),"SIN VALOR AVANCE")</f>
        <v>CUMPLIDA</v>
      </c>
    </row>
    <row r="612" spans="1:17" ht="225.75" customHeight="1" x14ac:dyDescent="0.2">
      <c r="A612" s="1097" t="s">
        <v>19</v>
      </c>
      <c r="B612" s="1091" t="s">
        <v>14</v>
      </c>
      <c r="C612" s="1304"/>
      <c r="D612" s="1304"/>
      <c r="E612" s="1305" t="s">
        <v>4292</v>
      </c>
      <c r="F612" s="1305"/>
      <c r="G612" s="1093" t="s">
        <v>4273</v>
      </c>
      <c r="H612" s="1093" t="s">
        <v>4274</v>
      </c>
      <c r="I612" s="1081" t="s">
        <v>4275</v>
      </c>
      <c r="J612" s="1092">
        <v>2</v>
      </c>
      <c r="K612" s="1083">
        <v>45200</v>
      </c>
      <c r="L612" s="1083">
        <v>45565</v>
      </c>
      <c r="M612" s="1084">
        <f t="shared" si="26"/>
        <v>52.142857142857146</v>
      </c>
      <c r="N612" s="1085">
        <v>1</v>
      </c>
      <c r="O612" s="1081" t="s">
        <v>4276</v>
      </c>
      <c r="P612" s="1085">
        <f t="shared" si="25"/>
        <v>1</v>
      </c>
      <c r="Q612" s="1086" t="str" cm="1">
        <f t="array" aca="1" ref="Q612" ca="1">IF(ISNUMBER(P612),IF(P612=100%,"CUMPLIDA",IF(AND(ISNUMBER(L612),ISNUMBER(INDIRECT("FECHA_"&amp;$B612,1))), IF(L612&lt;=INDIRECT("FECHA_"&amp;$B612,1),"INCUMPLIDA","PROCESO"), "VERIFICAR FECHA")),"SIN VALOR AVANCE")</f>
        <v>CUMPLIDA</v>
      </c>
    </row>
    <row r="613" spans="1:17" ht="285.75" x14ac:dyDescent="0.2">
      <c r="A613" s="1097" t="s">
        <v>19</v>
      </c>
      <c r="B613" s="1091" t="s">
        <v>14</v>
      </c>
      <c r="C613" s="1304"/>
      <c r="D613" s="1304"/>
      <c r="E613" s="1305"/>
      <c r="F613" s="1305"/>
      <c r="G613" s="1093" t="s">
        <v>4277</v>
      </c>
      <c r="H613" s="1093" t="s">
        <v>4278</v>
      </c>
      <c r="I613" s="1081" t="s">
        <v>4279</v>
      </c>
      <c r="J613" s="1092">
        <v>35</v>
      </c>
      <c r="K613" s="1083">
        <v>45200</v>
      </c>
      <c r="L613" s="1083">
        <v>45565</v>
      </c>
      <c r="M613" s="1084">
        <f t="shared" si="26"/>
        <v>52.142857142857146</v>
      </c>
      <c r="N613" s="1085">
        <v>1</v>
      </c>
      <c r="O613" s="1081" t="s">
        <v>4280</v>
      </c>
      <c r="P613" s="1085">
        <f t="shared" si="25"/>
        <v>1</v>
      </c>
      <c r="Q613" s="1086" t="str" cm="1">
        <f t="array" aca="1" ref="Q613" ca="1">IF(ISNUMBER(P613),IF(P613=100%,"CUMPLIDA",IF(AND(ISNUMBER(L613),ISNUMBER(INDIRECT("FECHA_"&amp;$B613,1))), IF(L613&lt;=INDIRECT("FECHA_"&amp;$B613,1),"INCUMPLIDA","PROCESO"), "VERIFICAR FECHA")),"SIN VALOR AVANCE")</f>
        <v>CUMPLIDA</v>
      </c>
    </row>
    <row r="614" spans="1:17" ht="150.75" x14ac:dyDescent="0.2">
      <c r="A614" s="1097" t="s">
        <v>19</v>
      </c>
      <c r="B614" s="1091" t="s">
        <v>14</v>
      </c>
      <c r="C614" s="1304"/>
      <c r="D614" s="1304"/>
      <c r="E614" s="1305"/>
      <c r="F614" s="1305"/>
      <c r="G614" s="1093" t="s">
        <v>4281</v>
      </c>
      <c r="H614" s="1093" t="s">
        <v>4282</v>
      </c>
      <c r="I614" s="1081" t="s">
        <v>4283</v>
      </c>
      <c r="J614" s="1092">
        <v>1</v>
      </c>
      <c r="K614" s="1095">
        <v>45566</v>
      </c>
      <c r="L614" s="1095">
        <v>45930</v>
      </c>
      <c r="M614" s="1084">
        <f t="shared" si="26"/>
        <v>52</v>
      </c>
      <c r="N614" s="1085">
        <v>0</v>
      </c>
      <c r="O614" s="1081" t="s">
        <v>4284</v>
      </c>
      <c r="P614" s="1085">
        <f t="shared" si="25"/>
        <v>0</v>
      </c>
      <c r="Q614" s="1086" t="str" cm="1">
        <f t="array" aca="1" ref="Q614" ca="1">IF(ISNUMBER(P614),IF(P614=100%,"CUMPLIDA",IF(AND(ISNUMBER(L614),ISNUMBER(INDIRECT("FECHA_"&amp;$B614,1))), IF(L614&lt;=INDIRECT("FECHA_"&amp;$B614,1),"INCUMPLIDA","PROCESO"), "VERIFICAR FECHA")),"SIN VALOR AVANCE")</f>
        <v>PROCESO</v>
      </c>
    </row>
    <row r="615" spans="1:17" ht="195.75" x14ac:dyDescent="0.2">
      <c r="A615" s="1097" t="s">
        <v>19</v>
      </c>
      <c r="B615" s="1091" t="s">
        <v>14</v>
      </c>
      <c r="C615" s="1304"/>
      <c r="D615" s="1304"/>
      <c r="E615" s="1305"/>
      <c r="F615" s="1305"/>
      <c r="G615" s="1093" t="s">
        <v>4285</v>
      </c>
      <c r="H615" s="1093" t="s">
        <v>4286</v>
      </c>
      <c r="I615" s="1081" t="s">
        <v>4287</v>
      </c>
      <c r="J615" s="1092">
        <v>105</v>
      </c>
      <c r="K615" s="1083">
        <v>45200</v>
      </c>
      <c r="L615" s="1083">
        <v>45565</v>
      </c>
      <c r="M615" s="1084">
        <f t="shared" si="26"/>
        <v>52.142857142857146</v>
      </c>
      <c r="N615" s="1085">
        <v>1</v>
      </c>
      <c r="O615" s="1081" t="s">
        <v>4293</v>
      </c>
      <c r="P615" s="1085">
        <f t="shared" si="25"/>
        <v>1</v>
      </c>
      <c r="Q615" s="1086" t="str" cm="1">
        <f t="array" aca="1" ref="Q615" ca="1">IF(ISNUMBER(P615),IF(P615=100%,"CUMPLIDA",IF(AND(ISNUMBER(L615),ISNUMBER(INDIRECT("FECHA_"&amp;$B615,1))), IF(L615&lt;=INDIRECT("FECHA_"&amp;$B615,1),"INCUMPLIDA","PROCESO"), "VERIFICAR FECHA")),"SIN VALOR AVANCE")</f>
        <v>CUMPLIDA</v>
      </c>
    </row>
    <row r="616" spans="1:17" ht="120.75" x14ac:dyDescent="0.2">
      <c r="A616" s="1097" t="s">
        <v>19</v>
      </c>
      <c r="B616" s="1091" t="s">
        <v>14</v>
      </c>
      <c r="C616" s="1304"/>
      <c r="D616" s="1304"/>
      <c r="E616" s="1305"/>
      <c r="F616" s="1305"/>
      <c r="G616" s="1093" t="s">
        <v>4289</v>
      </c>
      <c r="H616" s="1093" t="s">
        <v>4290</v>
      </c>
      <c r="I616" s="1081" t="s">
        <v>4283</v>
      </c>
      <c r="J616" s="1092">
        <v>7</v>
      </c>
      <c r="K616" s="1083">
        <v>45200</v>
      </c>
      <c r="L616" s="1083">
        <v>45350</v>
      </c>
      <c r="M616" s="1084">
        <f t="shared" si="26"/>
        <v>21.428571428571427</v>
      </c>
      <c r="N616" s="1085">
        <v>1</v>
      </c>
      <c r="O616" s="1081" t="s">
        <v>4294</v>
      </c>
      <c r="P616" s="1085">
        <f t="shared" si="25"/>
        <v>1</v>
      </c>
      <c r="Q616" s="1086" t="str" cm="1">
        <f t="array" aca="1" ref="Q616" ca="1">IF(ISNUMBER(P616),IF(P616=100%,"CUMPLIDA",IF(AND(ISNUMBER(L616),ISNUMBER(INDIRECT("FECHA_"&amp;$B616,1))), IF(L616&lt;=INDIRECT("FECHA_"&amp;$B616,1),"INCUMPLIDA","PROCESO"), "VERIFICAR FECHA")),"SIN VALOR AVANCE")</f>
        <v>CUMPLIDA</v>
      </c>
    </row>
    <row r="617" spans="1:17" ht="210.75" x14ac:dyDescent="0.2">
      <c r="A617" s="1097" t="s">
        <v>19</v>
      </c>
      <c r="B617" s="1091" t="s">
        <v>14</v>
      </c>
      <c r="C617" s="1304"/>
      <c r="D617" s="1304"/>
      <c r="E617" s="1093" t="s">
        <v>4295</v>
      </c>
      <c r="F617" s="1305"/>
      <c r="G617" s="1093" t="s">
        <v>4296</v>
      </c>
      <c r="H617" s="1093" t="s">
        <v>4297</v>
      </c>
      <c r="I617" s="1081" t="s">
        <v>4298</v>
      </c>
      <c r="J617" s="1092">
        <v>35</v>
      </c>
      <c r="K617" s="1083">
        <v>45200</v>
      </c>
      <c r="L617" s="1083">
        <v>45412</v>
      </c>
      <c r="M617" s="1084">
        <f t="shared" si="26"/>
        <v>30.285714285714285</v>
      </c>
      <c r="N617" s="1085">
        <v>1</v>
      </c>
      <c r="O617" s="1081" t="s">
        <v>4299</v>
      </c>
      <c r="P617" s="1085">
        <f t="shared" si="25"/>
        <v>1</v>
      </c>
      <c r="Q617" s="1086" t="str" cm="1">
        <f t="array" aca="1" ref="Q617" ca="1">IF(ISNUMBER(P617),IF(P617=100%,"CUMPLIDA",IF(AND(ISNUMBER(L617),ISNUMBER(INDIRECT("FECHA_"&amp;$B617,1))), IF(L617&lt;=INDIRECT("FECHA_"&amp;$B617,1),"INCUMPLIDA","PROCESO"), "VERIFICAR FECHA")),"SIN VALOR AVANCE")</f>
        <v>CUMPLIDA</v>
      </c>
    </row>
    <row r="618" spans="1:17" ht="409.5" x14ac:dyDescent="0.2">
      <c r="A618" s="1097" t="s">
        <v>19</v>
      </c>
      <c r="B618" s="1091" t="s">
        <v>14</v>
      </c>
      <c r="C618" s="1304"/>
      <c r="D618" s="1304"/>
      <c r="E618" s="1093" t="s">
        <v>4300</v>
      </c>
      <c r="F618" s="1305"/>
      <c r="G618" s="1093" t="s">
        <v>4296</v>
      </c>
      <c r="H618" s="1093" t="s">
        <v>4301</v>
      </c>
      <c r="I618" s="1081" t="s">
        <v>4298</v>
      </c>
      <c r="J618" s="1092">
        <v>35</v>
      </c>
      <c r="K618" s="1083">
        <v>45200</v>
      </c>
      <c r="L618" s="1083">
        <v>45412</v>
      </c>
      <c r="M618" s="1084">
        <f t="shared" si="26"/>
        <v>30.285714285714285</v>
      </c>
      <c r="N618" s="1085">
        <v>1</v>
      </c>
      <c r="O618" s="1081" t="s">
        <v>4299</v>
      </c>
      <c r="P618" s="1085">
        <f t="shared" si="25"/>
        <v>1</v>
      </c>
      <c r="Q618" s="1086" t="str" cm="1">
        <f t="array" aca="1" ref="Q618" ca="1">IF(ISNUMBER(P618),IF(P618=100%,"CUMPLIDA",IF(AND(ISNUMBER(L618),ISNUMBER(INDIRECT("FECHA_"&amp;$B618,1))), IF(L618&lt;=INDIRECT("FECHA_"&amp;$B618,1),"INCUMPLIDA","PROCESO"), "VERIFICAR FECHA")),"SIN VALOR AVANCE")</f>
        <v>CUMPLIDA</v>
      </c>
    </row>
    <row r="619" spans="1:17" ht="225" x14ac:dyDescent="0.2">
      <c r="A619" s="1097" t="s">
        <v>19</v>
      </c>
      <c r="B619" s="1091" t="s">
        <v>14</v>
      </c>
      <c r="C619" s="1304"/>
      <c r="D619" s="1304"/>
      <c r="E619" s="1093" t="s">
        <v>4302</v>
      </c>
      <c r="F619" s="1305"/>
      <c r="G619" s="1093" t="s">
        <v>4303</v>
      </c>
      <c r="H619" s="1093" t="s">
        <v>4304</v>
      </c>
      <c r="I619" s="1096" t="s">
        <v>4287</v>
      </c>
      <c r="J619" s="1092">
        <v>105</v>
      </c>
      <c r="K619" s="1083">
        <v>45200</v>
      </c>
      <c r="L619" s="1083">
        <v>45565</v>
      </c>
      <c r="M619" s="1084">
        <f t="shared" si="26"/>
        <v>52.142857142857146</v>
      </c>
      <c r="N619" s="1085">
        <v>1</v>
      </c>
      <c r="O619" s="1081" t="s">
        <v>4299</v>
      </c>
      <c r="P619" s="1085">
        <f t="shared" si="25"/>
        <v>1</v>
      </c>
      <c r="Q619" s="1086" t="str" cm="1">
        <f t="array" aca="1" ref="Q619" ca="1">IF(ISNUMBER(P619),IF(P619=100%,"CUMPLIDA",IF(AND(ISNUMBER(L619),ISNUMBER(INDIRECT("FECHA_"&amp;$B619,1))), IF(L619&lt;=INDIRECT("FECHA_"&amp;$B619,1),"INCUMPLIDA","PROCESO"), "VERIFICAR FECHA")),"SIN VALOR AVANCE")</f>
        <v>CUMPLIDA</v>
      </c>
    </row>
    <row r="620" spans="1:17" ht="225.75" customHeight="1" x14ac:dyDescent="0.2">
      <c r="A620" s="1097" t="s">
        <v>19</v>
      </c>
      <c r="B620" s="1091" t="s">
        <v>14</v>
      </c>
      <c r="C620" s="1304"/>
      <c r="D620" s="1304"/>
      <c r="E620" s="1305" t="s">
        <v>4305</v>
      </c>
      <c r="F620" s="1305"/>
      <c r="G620" s="1093" t="s">
        <v>4306</v>
      </c>
      <c r="H620" s="1093" t="s">
        <v>4274</v>
      </c>
      <c r="I620" s="1081" t="s">
        <v>4275</v>
      </c>
      <c r="J620" s="1092">
        <v>2</v>
      </c>
      <c r="K620" s="1083">
        <v>45200</v>
      </c>
      <c r="L620" s="1083">
        <v>45565</v>
      </c>
      <c r="M620" s="1084">
        <f t="shared" si="26"/>
        <v>52.142857142857146</v>
      </c>
      <c r="N620" s="1085">
        <v>1</v>
      </c>
      <c r="O620" s="1081" t="s">
        <v>4276</v>
      </c>
      <c r="P620" s="1085">
        <f t="shared" si="25"/>
        <v>1</v>
      </c>
      <c r="Q620" s="1086" t="str" cm="1">
        <f t="array" aca="1" ref="Q620" ca="1">IF(ISNUMBER(P620),IF(P620=100%,"CUMPLIDA",IF(AND(ISNUMBER(L620),ISNUMBER(INDIRECT("FECHA_"&amp;$B620,1))), IF(L620&lt;=INDIRECT("FECHA_"&amp;$B620,1),"INCUMPLIDA","PROCESO"), "VERIFICAR FECHA")),"SIN VALOR AVANCE")</f>
        <v>CUMPLIDA</v>
      </c>
    </row>
    <row r="621" spans="1:17" ht="210.75" x14ac:dyDescent="0.2">
      <c r="A621" s="1097" t="s">
        <v>19</v>
      </c>
      <c r="B621" s="1091" t="s">
        <v>14</v>
      </c>
      <c r="C621" s="1304"/>
      <c r="D621" s="1304"/>
      <c r="E621" s="1305"/>
      <c r="F621" s="1305"/>
      <c r="G621" s="1093" t="s">
        <v>4285</v>
      </c>
      <c r="H621" s="1093" t="s">
        <v>4307</v>
      </c>
      <c r="I621" s="1081" t="s">
        <v>4308</v>
      </c>
      <c r="J621" s="1092">
        <v>105</v>
      </c>
      <c r="K621" s="1083">
        <v>45200</v>
      </c>
      <c r="L621" s="1083">
        <v>45565</v>
      </c>
      <c r="M621" s="1084">
        <f t="shared" si="26"/>
        <v>52.142857142857146</v>
      </c>
      <c r="N621" s="1085">
        <v>1</v>
      </c>
      <c r="O621" s="1081" t="s">
        <v>4299</v>
      </c>
      <c r="P621" s="1085">
        <f t="shared" si="25"/>
        <v>1</v>
      </c>
      <c r="Q621" s="1086" t="str" cm="1">
        <f t="array" aca="1" ref="Q621" ca="1">IF(ISNUMBER(P621),IF(P621=100%,"CUMPLIDA",IF(AND(ISNUMBER(L621),ISNUMBER(INDIRECT("FECHA_"&amp;$B621,1))), IF(L621&lt;=INDIRECT("FECHA_"&amp;$B621,1),"INCUMPLIDA","PROCESO"), "VERIFICAR FECHA")),"SIN VALOR AVANCE")</f>
        <v>CUMPLIDA</v>
      </c>
    </row>
    <row r="622" spans="1:17" ht="300.75" x14ac:dyDescent="0.2">
      <c r="A622" s="1097" t="s">
        <v>19</v>
      </c>
      <c r="B622" s="1091" t="s">
        <v>14</v>
      </c>
      <c r="C622" s="1304"/>
      <c r="D622" s="1304"/>
      <c r="E622" s="1305"/>
      <c r="F622" s="1305"/>
      <c r="G622" s="1093" t="s">
        <v>4306</v>
      </c>
      <c r="H622" s="1093" t="s">
        <v>4274</v>
      </c>
      <c r="I622" s="1081" t="s">
        <v>4275</v>
      </c>
      <c r="J622" s="1092">
        <v>1</v>
      </c>
      <c r="K622" s="1083">
        <v>45200</v>
      </c>
      <c r="L622" s="1083">
        <v>45565</v>
      </c>
      <c r="M622" s="1084">
        <f t="shared" si="26"/>
        <v>52.142857142857146</v>
      </c>
      <c r="N622" s="1085">
        <v>1</v>
      </c>
      <c r="O622" s="1081" t="s">
        <v>4276</v>
      </c>
      <c r="P622" s="1085">
        <f t="shared" si="25"/>
        <v>1</v>
      </c>
      <c r="Q622" s="1086" t="str" cm="1">
        <f t="array" aca="1" ref="Q622" ca="1">IF(ISNUMBER(P622),IF(P622=100%,"CUMPLIDA",IF(AND(ISNUMBER(L622),ISNUMBER(INDIRECT("FECHA_"&amp;$B622,1))), IF(L622&lt;=INDIRECT("FECHA_"&amp;$B622,1),"INCUMPLIDA","PROCESO"), "VERIFICAR FECHA")),"SIN VALOR AVANCE")</f>
        <v>CUMPLIDA</v>
      </c>
    </row>
    <row r="623" spans="1:17" ht="210.75" x14ac:dyDescent="0.2">
      <c r="A623" s="1097" t="s">
        <v>19</v>
      </c>
      <c r="B623" s="1091" t="s">
        <v>14</v>
      </c>
      <c r="C623" s="1304"/>
      <c r="D623" s="1304"/>
      <c r="E623" s="1305"/>
      <c r="F623" s="1305"/>
      <c r="G623" s="1093" t="s">
        <v>4285</v>
      </c>
      <c r="H623" s="1093" t="s">
        <v>4307</v>
      </c>
      <c r="I623" s="1081" t="s">
        <v>4308</v>
      </c>
      <c r="J623" s="1092">
        <v>105</v>
      </c>
      <c r="K623" s="1083">
        <v>45200</v>
      </c>
      <c r="L623" s="1083">
        <v>45565</v>
      </c>
      <c r="M623" s="1084">
        <f t="shared" si="26"/>
        <v>52.142857142857146</v>
      </c>
      <c r="N623" s="1085">
        <v>1</v>
      </c>
      <c r="O623" s="1081" t="s">
        <v>4299</v>
      </c>
      <c r="P623" s="1085">
        <f t="shared" si="25"/>
        <v>1</v>
      </c>
      <c r="Q623" s="1086" t="str" cm="1">
        <f t="array" aca="1" ref="Q623" ca="1">IF(ISNUMBER(P623),IF(P623=100%,"CUMPLIDA",IF(AND(ISNUMBER(L623),ISNUMBER(INDIRECT("FECHA_"&amp;$B623,1))), IF(L623&lt;=INDIRECT("FECHA_"&amp;$B623,1),"INCUMPLIDA","PROCESO"), "VERIFICAR FECHA")),"SIN VALOR AVANCE")</f>
        <v>CUMPLIDA</v>
      </c>
    </row>
    <row r="624" spans="1:17" ht="409.5" x14ac:dyDescent="0.2">
      <c r="A624" s="1097" t="s">
        <v>19</v>
      </c>
      <c r="B624" s="1091" t="s">
        <v>14</v>
      </c>
      <c r="C624" s="1304"/>
      <c r="D624" s="1304"/>
      <c r="E624" s="1093" t="s">
        <v>4309</v>
      </c>
      <c r="F624" s="1305"/>
      <c r="G624" s="1093" t="s">
        <v>4310</v>
      </c>
      <c r="H624" s="1093" t="s">
        <v>4311</v>
      </c>
      <c r="I624" s="1081" t="s">
        <v>4312</v>
      </c>
      <c r="J624" s="1092">
        <v>1</v>
      </c>
      <c r="K624" s="1083">
        <v>45189</v>
      </c>
      <c r="L624" s="1083">
        <v>45382</v>
      </c>
      <c r="M624" s="1084">
        <f>(L624-K624)/7</f>
        <v>27.571428571428573</v>
      </c>
      <c r="N624" s="1085">
        <v>1</v>
      </c>
      <c r="O624" s="1081" t="s">
        <v>4313</v>
      </c>
      <c r="P624" s="1085">
        <f t="shared" si="25"/>
        <v>1</v>
      </c>
      <c r="Q624" s="1086" t="str" cm="1">
        <f t="array" aca="1" ref="Q624" ca="1">IF(ISNUMBER(P624),IF(P624=100%,"CUMPLIDA",IF(AND(ISNUMBER(L624),ISNUMBER(INDIRECT("FECHA_"&amp;$B624,1))), IF(L624&lt;=INDIRECT("FECHA_"&amp;$B624,1),"INCUMPLIDA","PROCESO"), "VERIFICAR FECHA")),"SIN VALOR AVANCE")</f>
        <v>CUMPLIDA</v>
      </c>
    </row>
    <row r="625" spans="1:17" ht="120" customHeight="1" x14ac:dyDescent="0.2">
      <c r="A625" s="1097" t="s">
        <v>19</v>
      </c>
      <c r="B625" s="1091" t="s">
        <v>14</v>
      </c>
      <c r="C625" s="1304" t="s">
        <v>4314</v>
      </c>
      <c r="D625" s="1304" t="s">
        <v>2855</v>
      </c>
      <c r="E625" s="1305" t="s">
        <v>4315</v>
      </c>
      <c r="F625" s="1305" t="s">
        <v>4316</v>
      </c>
      <c r="G625" s="1080" t="s">
        <v>4317</v>
      </c>
      <c r="H625" s="1080" t="s">
        <v>4318</v>
      </c>
      <c r="I625" s="1081" t="s">
        <v>4319</v>
      </c>
      <c r="J625" s="1092">
        <v>4</v>
      </c>
      <c r="K625" s="1083">
        <v>45231</v>
      </c>
      <c r="L625" s="1083">
        <v>45350</v>
      </c>
      <c r="M625" s="1084">
        <f t="shared" ref="M625:M642" si="27">(L625-K625)/7</f>
        <v>17</v>
      </c>
      <c r="N625" s="1085">
        <v>1</v>
      </c>
      <c r="O625" s="1081" t="s">
        <v>4320</v>
      </c>
      <c r="P625" s="1085">
        <f t="shared" si="25"/>
        <v>1</v>
      </c>
      <c r="Q625" s="1086" t="str" cm="1">
        <f t="array" aca="1" ref="Q625" ca="1">IF(ISNUMBER(P625),IF(P625=100%,"CUMPLIDA",IF(AND(ISNUMBER(L625),ISNUMBER(INDIRECT("FECHA_"&amp;$B625,1))), IF(L625&lt;=INDIRECT("FECHA_"&amp;$B625,1),"INCUMPLIDA","PROCESO"), "VERIFICAR FECHA")),"SIN VALOR AVANCE")</f>
        <v>CUMPLIDA</v>
      </c>
    </row>
    <row r="626" spans="1:17" ht="105.75" x14ac:dyDescent="0.2">
      <c r="A626" s="1097" t="s">
        <v>19</v>
      </c>
      <c r="B626" s="1091" t="s">
        <v>14</v>
      </c>
      <c r="C626" s="1304"/>
      <c r="D626" s="1304"/>
      <c r="E626" s="1305"/>
      <c r="F626" s="1305"/>
      <c r="G626" s="1080" t="s">
        <v>4321</v>
      </c>
      <c r="H626" s="1080" t="s">
        <v>4322</v>
      </c>
      <c r="I626" s="1096" t="s">
        <v>4323</v>
      </c>
      <c r="J626" s="1092">
        <v>1</v>
      </c>
      <c r="K626" s="1083">
        <v>45352</v>
      </c>
      <c r="L626" s="1083">
        <v>45382</v>
      </c>
      <c r="M626" s="1084">
        <f t="shared" si="27"/>
        <v>4.2857142857142856</v>
      </c>
      <c r="N626" s="1085">
        <v>1</v>
      </c>
      <c r="O626" s="1081" t="s">
        <v>4324</v>
      </c>
      <c r="P626" s="1085">
        <f t="shared" si="25"/>
        <v>1</v>
      </c>
      <c r="Q626" s="1086" t="str" cm="1">
        <f t="array" aca="1" ref="Q626" ca="1">IF(ISNUMBER(P626),IF(P626=100%,"CUMPLIDA",IF(AND(ISNUMBER(L626),ISNUMBER(INDIRECT("FECHA_"&amp;$B626,1))), IF(L626&lt;=INDIRECT("FECHA_"&amp;$B626,1),"INCUMPLIDA","PROCESO"), "VERIFICAR FECHA")),"SIN VALOR AVANCE")</f>
        <v>CUMPLIDA</v>
      </c>
    </row>
    <row r="627" spans="1:17" ht="135" x14ac:dyDescent="0.2">
      <c r="A627" s="1097" t="s">
        <v>19</v>
      </c>
      <c r="B627" s="1091" t="s">
        <v>14</v>
      </c>
      <c r="C627" s="1304"/>
      <c r="D627" s="1304"/>
      <c r="E627" s="1305"/>
      <c r="F627" s="1305"/>
      <c r="G627" s="1080" t="s">
        <v>4325</v>
      </c>
      <c r="H627" s="1080" t="s">
        <v>4326</v>
      </c>
      <c r="I627" s="1096" t="s">
        <v>4327</v>
      </c>
      <c r="J627" s="1092">
        <v>6</v>
      </c>
      <c r="K627" s="1083">
        <v>45383</v>
      </c>
      <c r="L627" s="1083">
        <v>45565</v>
      </c>
      <c r="M627" s="1084">
        <f t="shared" si="27"/>
        <v>26</v>
      </c>
      <c r="N627" s="1085">
        <v>1</v>
      </c>
      <c r="O627" s="1081" t="s">
        <v>4324</v>
      </c>
      <c r="P627" s="1085">
        <f t="shared" si="25"/>
        <v>1</v>
      </c>
      <c r="Q627" s="1086" t="str" cm="1">
        <f t="array" aca="1" ref="Q627" ca="1">IF(ISNUMBER(P627),IF(P627=100%,"CUMPLIDA",IF(AND(ISNUMBER(L627),ISNUMBER(INDIRECT("FECHA_"&amp;$B627,1))), IF(L627&lt;=INDIRECT("FECHA_"&amp;$B627,1),"INCUMPLIDA","PROCESO"), "VERIFICAR FECHA")),"SIN VALOR AVANCE")</f>
        <v>CUMPLIDA</v>
      </c>
    </row>
    <row r="628" spans="1:17" ht="120.75" x14ac:dyDescent="0.2">
      <c r="A628" s="1097" t="s">
        <v>19</v>
      </c>
      <c r="B628" s="1091" t="s">
        <v>14</v>
      </c>
      <c r="C628" s="1304"/>
      <c r="D628" s="1304"/>
      <c r="E628" s="1305"/>
      <c r="F628" s="1305"/>
      <c r="G628" s="1080" t="s">
        <v>4328</v>
      </c>
      <c r="H628" s="1080" t="s">
        <v>4329</v>
      </c>
      <c r="I628" s="1081" t="s">
        <v>4330</v>
      </c>
      <c r="J628" s="1092">
        <v>1</v>
      </c>
      <c r="K628" s="1083">
        <v>45231</v>
      </c>
      <c r="L628" s="1083">
        <v>45350</v>
      </c>
      <c r="M628" s="1084">
        <f t="shared" si="27"/>
        <v>17</v>
      </c>
      <c r="N628" s="1085">
        <v>1</v>
      </c>
      <c r="O628" s="1081" t="s">
        <v>4331</v>
      </c>
      <c r="P628" s="1085">
        <f t="shared" si="25"/>
        <v>1</v>
      </c>
      <c r="Q628" s="1086" t="str" cm="1">
        <f t="array" aca="1" ref="Q628" ca="1">IF(ISNUMBER(P628),IF(P628=100%,"CUMPLIDA",IF(AND(ISNUMBER(L628),ISNUMBER(INDIRECT("FECHA_"&amp;$B628,1))), IF(L628&lt;=INDIRECT("FECHA_"&amp;$B628,1),"INCUMPLIDA","PROCESO"), "VERIFICAR FECHA")),"SIN VALOR AVANCE")</f>
        <v>CUMPLIDA</v>
      </c>
    </row>
    <row r="629" spans="1:17" ht="195" x14ac:dyDescent="0.2">
      <c r="A629" s="1097" t="s">
        <v>19</v>
      </c>
      <c r="B629" s="1091" t="s">
        <v>14</v>
      </c>
      <c r="C629" s="1304"/>
      <c r="D629" s="1304"/>
      <c r="E629" s="1080" t="s">
        <v>4332</v>
      </c>
      <c r="F629" s="1305"/>
      <c r="G629" s="1080" t="s">
        <v>4333</v>
      </c>
      <c r="H629" s="1080" t="s">
        <v>4334</v>
      </c>
      <c r="I629" s="1081" t="s">
        <v>4335</v>
      </c>
      <c r="J629" s="1092">
        <v>6</v>
      </c>
      <c r="K629" s="1083">
        <v>45231</v>
      </c>
      <c r="L629" s="1083">
        <v>45596</v>
      </c>
      <c r="M629" s="1084">
        <f t="shared" si="27"/>
        <v>52.142857142857146</v>
      </c>
      <c r="N629" s="1085">
        <v>1</v>
      </c>
      <c r="O629" s="1081" t="s">
        <v>4336</v>
      </c>
      <c r="P629" s="1085">
        <f t="shared" si="25"/>
        <v>1</v>
      </c>
      <c r="Q629" s="1086" t="str" cm="1">
        <f t="array" aca="1" ref="Q629" ca="1">IF(ISNUMBER(P629),IF(P629=100%,"CUMPLIDA",IF(AND(ISNUMBER(L629),ISNUMBER(INDIRECT("FECHA_"&amp;$B629,1))), IF(L629&lt;=INDIRECT("FECHA_"&amp;$B629,1),"INCUMPLIDA","PROCESO"), "VERIFICAR FECHA")),"SIN VALOR AVANCE")</f>
        <v>CUMPLIDA</v>
      </c>
    </row>
    <row r="630" spans="1:17" ht="105" customHeight="1" x14ac:dyDescent="0.2">
      <c r="A630" s="1097" t="s">
        <v>19</v>
      </c>
      <c r="B630" s="1091" t="s">
        <v>14</v>
      </c>
      <c r="C630" s="1304"/>
      <c r="D630" s="1304"/>
      <c r="E630" s="1305" t="s">
        <v>4337</v>
      </c>
      <c r="F630" s="1305"/>
      <c r="G630" s="1080" t="s">
        <v>4338</v>
      </c>
      <c r="H630" s="1080" t="s">
        <v>4339</v>
      </c>
      <c r="I630" s="1081" t="s">
        <v>4340</v>
      </c>
      <c r="J630" s="1092">
        <v>1</v>
      </c>
      <c r="K630" s="1083">
        <v>45231</v>
      </c>
      <c r="L630" s="1083">
        <v>45260</v>
      </c>
      <c r="M630" s="1084">
        <f t="shared" si="27"/>
        <v>4.1428571428571432</v>
      </c>
      <c r="N630" s="1085">
        <v>1</v>
      </c>
      <c r="O630" s="1081" t="s">
        <v>4341</v>
      </c>
      <c r="P630" s="1085">
        <f t="shared" si="25"/>
        <v>1</v>
      </c>
      <c r="Q630" s="1086" t="str" cm="1">
        <f t="array" aca="1" ref="Q630" ca="1">IF(ISNUMBER(P630),IF(P630=100%,"CUMPLIDA",IF(AND(ISNUMBER(L630),ISNUMBER(INDIRECT("FECHA_"&amp;$B630,1))), IF(L630&lt;=INDIRECT("FECHA_"&amp;$B630,1),"INCUMPLIDA","PROCESO"), "VERIFICAR FECHA")),"SIN VALOR AVANCE")</f>
        <v>CUMPLIDA</v>
      </c>
    </row>
    <row r="631" spans="1:17" ht="210.75" x14ac:dyDescent="0.2">
      <c r="A631" s="1097" t="s">
        <v>19</v>
      </c>
      <c r="B631" s="1091" t="s">
        <v>14</v>
      </c>
      <c r="C631" s="1304"/>
      <c r="D631" s="1304"/>
      <c r="E631" s="1305"/>
      <c r="F631" s="1305"/>
      <c r="G631" s="1080" t="s">
        <v>4342</v>
      </c>
      <c r="H631" s="1080" t="s">
        <v>4343</v>
      </c>
      <c r="I631" s="1081" t="s">
        <v>4344</v>
      </c>
      <c r="J631" s="1092">
        <v>2</v>
      </c>
      <c r="K631" s="1083">
        <v>45261</v>
      </c>
      <c r="L631" s="1083">
        <v>45351</v>
      </c>
      <c r="M631" s="1084">
        <f t="shared" si="27"/>
        <v>12.857142857142858</v>
      </c>
      <c r="N631" s="1085">
        <v>1</v>
      </c>
      <c r="O631" s="1081" t="s">
        <v>4345</v>
      </c>
      <c r="P631" s="1085">
        <f t="shared" si="25"/>
        <v>1</v>
      </c>
      <c r="Q631" s="1086" t="str" cm="1">
        <f t="array" aca="1" ref="Q631" ca="1">IF(ISNUMBER(P631),IF(P631=100%,"CUMPLIDA",IF(AND(ISNUMBER(L631),ISNUMBER(INDIRECT("FECHA_"&amp;$B631,1))), IF(L631&lt;=INDIRECT("FECHA_"&amp;$B631,1),"INCUMPLIDA","PROCESO"), "VERIFICAR FECHA")),"SIN VALOR AVANCE")</f>
        <v>CUMPLIDA</v>
      </c>
    </row>
    <row r="632" spans="1:17" ht="90.75" x14ac:dyDescent="0.2">
      <c r="A632" s="1097" t="s">
        <v>19</v>
      </c>
      <c r="B632" s="1091" t="s">
        <v>14</v>
      </c>
      <c r="C632" s="1304"/>
      <c r="D632" s="1304"/>
      <c r="E632" s="1305"/>
      <c r="F632" s="1305"/>
      <c r="G632" s="1080" t="s">
        <v>4346</v>
      </c>
      <c r="H632" s="1080" t="s">
        <v>4347</v>
      </c>
      <c r="I632" s="1096" t="s">
        <v>4323</v>
      </c>
      <c r="J632" s="1092">
        <v>1</v>
      </c>
      <c r="K632" s="1083">
        <v>45352</v>
      </c>
      <c r="L632" s="1083">
        <v>45382</v>
      </c>
      <c r="M632" s="1084">
        <f t="shared" si="27"/>
        <v>4.2857142857142856</v>
      </c>
      <c r="N632" s="1085">
        <v>1</v>
      </c>
      <c r="O632" s="1081" t="s">
        <v>4348</v>
      </c>
      <c r="P632" s="1085">
        <f t="shared" si="25"/>
        <v>1</v>
      </c>
      <c r="Q632" s="1086" t="str" cm="1">
        <f t="array" aca="1" ref="Q632" ca="1">IF(ISNUMBER(P632),IF(P632=100%,"CUMPLIDA",IF(AND(ISNUMBER(L632),ISNUMBER(INDIRECT("FECHA_"&amp;$B632,1))), IF(L632&lt;=INDIRECT("FECHA_"&amp;$B632,1),"INCUMPLIDA","PROCESO"), "VERIFICAR FECHA")),"SIN VALOR AVANCE")</f>
        <v>CUMPLIDA</v>
      </c>
    </row>
    <row r="633" spans="1:17" ht="105" x14ac:dyDescent="0.2">
      <c r="A633" s="1097" t="s">
        <v>19</v>
      </c>
      <c r="B633" s="1091" t="s">
        <v>14</v>
      </c>
      <c r="C633" s="1304"/>
      <c r="D633" s="1304"/>
      <c r="E633" s="1305"/>
      <c r="F633" s="1305"/>
      <c r="G633" s="1080" t="s">
        <v>4349</v>
      </c>
      <c r="H633" s="1080" t="s">
        <v>4350</v>
      </c>
      <c r="I633" s="1081" t="s">
        <v>258</v>
      </c>
      <c r="J633" s="1092">
        <v>6</v>
      </c>
      <c r="K633" s="1083">
        <v>45383</v>
      </c>
      <c r="L633" s="1083">
        <v>45565</v>
      </c>
      <c r="M633" s="1084">
        <f t="shared" si="27"/>
        <v>26</v>
      </c>
      <c r="N633" s="1085">
        <v>1</v>
      </c>
      <c r="O633" s="1081" t="s">
        <v>4348</v>
      </c>
      <c r="P633" s="1085">
        <f t="shared" si="25"/>
        <v>1</v>
      </c>
      <c r="Q633" s="1086" t="str" cm="1">
        <f t="array" aca="1" ref="Q633" ca="1">IF(ISNUMBER(P633),IF(P633=100%,"CUMPLIDA",IF(AND(ISNUMBER(L633),ISNUMBER(INDIRECT("FECHA_"&amp;$B633,1))), IF(L633&lt;=INDIRECT("FECHA_"&amp;$B633,1),"INCUMPLIDA","PROCESO"), "VERIFICAR FECHA")),"SIN VALOR AVANCE")</f>
        <v>CUMPLIDA</v>
      </c>
    </row>
    <row r="634" spans="1:17" ht="225" x14ac:dyDescent="0.2">
      <c r="A634" s="1097" t="s">
        <v>19</v>
      </c>
      <c r="B634" s="1091" t="s">
        <v>14</v>
      </c>
      <c r="C634" s="1304"/>
      <c r="D634" s="1304"/>
      <c r="E634" s="1080" t="s">
        <v>4351</v>
      </c>
      <c r="F634" s="1305"/>
      <c r="G634" s="1080" t="s">
        <v>4352</v>
      </c>
      <c r="H634" s="1080" t="s">
        <v>4353</v>
      </c>
      <c r="I634" s="1081" t="s">
        <v>4354</v>
      </c>
      <c r="J634" s="1092">
        <v>6</v>
      </c>
      <c r="K634" s="1083">
        <v>45231</v>
      </c>
      <c r="L634" s="1083">
        <v>45596</v>
      </c>
      <c r="M634" s="1084">
        <f t="shared" si="27"/>
        <v>52.142857142857146</v>
      </c>
      <c r="N634" s="1085">
        <v>1</v>
      </c>
      <c r="O634" s="1081" t="s">
        <v>4355</v>
      </c>
      <c r="P634" s="1085">
        <f t="shared" si="25"/>
        <v>1</v>
      </c>
      <c r="Q634" s="1086" t="str" cm="1">
        <f t="array" aca="1" ref="Q634" ca="1">IF(ISNUMBER(P634),IF(P634=100%,"CUMPLIDA",IF(AND(ISNUMBER(L634),ISNUMBER(INDIRECT("FECHA_"&amp;$B634,1))), IF(L634&lt;=INDIRECT("FECHA_"&amp;$B634,1),"INCUMPLIDA","PROCESO"), "VERIFICAR FECHA")),"SIN VALOR AVANCE")</f>
        <v>CUMPLIDA</v>
      </c>
    </row>
    <row r="635" spans="1:17" ht="120" x14ac:dyDescent="0.2">
      <c r="A635" s="1097" t="s">
        <v>19</v>
      </c>
      <c r="B635" s="1091" t="s">
        <v>14</v>
      </c>
      <c r="C635" s="1304"/>
      <c r="D635" s="1304"/>
      <c r="E635" s="1080" t="s">
        <v>4356</v>
      </c>
      <c r="F635" s="1305"/>
      <c r="G635" s="1080" t="s">
        <v>4357</v>
      </c>
      <c r="H635" s="1080" t="s">
        <v>4358</v>
      </c>
      <c r="I635" s="1081" t="s">
        <v>4359</v>
      </c>
      <c r="J635" s="1092">
        <v>2</v>
      </c>
      <c r="K635" s="1083">
        <v>45231</v>
      </c>
      <c r="L635" s="1083">
        <v>45382</v>
      </c>
      <c r="M635" s="1084">
        <f t="shared" si="27"/>
        <v>21.571428571428573</v>
      </c>
      <c r="N635" s="1085">
        <v>1</v>
      </c>
      <c r="O635" s="1081" t="s">
        <v>4360</v>
      </c>
      <c r="P635" s="1085">
        <f t="shared" si="25"/>
        <v>1</v>
      </c>
      <c r="Q635" s="1086" t="str" cm="1">
        <f t="array" aca="1" ref="Q635" ca="1">IF(ISNUMBER(P635),IF(P635=100%,"CUMPLIDA",IF(AND(ISNUMBER(L635),ISNUMBER(INDIRECT("FECHA_"&amp;$B635,1))), IF(L635&lt;=INDIRECT("FECHA_"&amp;$B635,1),"INCUMPLIDA","PROCESO"), "VERIFICAR FECHA")),"SIN VALOR AVANCE")</f>
        <v>CUMPLIDA</v>
      </c>
    </row>
    <row r="636" spans="1:17" ht="180" x14ac:dyDescent="0.2">
      <c r="A636" s="1097" t="s">
        <v>19</v>
      </c>
      <c r="B636" s="1091" t="s">
        <v>14</v>
      </c>
      <c r="C636" s="1304"/>
      <c r="D636" s="1304"/>
      <c r="E636" s="1305" t="s">
        <v>4361</v>
      </c>
      <c r="F636" s="1305"/>
      <c r="G636" s="1080" t="s">
        <v>4317</v>
      </c>
      <c r="H636" s="1080" t="s">
        <v>4318</v>
      </c>
      <c r="I636" s="1081" t="s">
        <v>4319</v>
      </c>
      <c r="J636" s="1092">
        <v>4</v>
      </c>
      <c r="K636" s="1083">
        <v>45231</v>
      </c>
      <c r="L636" s="1083">
        <v>45350</v>
      </c>
      <c r="M636" s="1084">
        <f t="shared" si="27"/>
        <v>17</v>
      </c>
      <c r="N636" s="1085">
        <v>1</v>
      </c>
      <c r="O636" s="1081" t="s">
        <v>4362</v>
      </c>
      <c r="P636" s="1085">
        <f t="shared" si="25"/>
        <v>1</v>
      </c>
      <c r="Q636" s="1086" t="str" cm="1">
        <f t="array" aca="1" ref="Q636" ca="1">IF(ISNUMBER(P636),IF(P636=100%,"CUMPLIDA",IF(AND(ISNUMBER(L636),ISNUMBER(INDIRECT("FECHA_"&amp;$B636,1))), IF(L636&lt;=INDIRECT("FECHA_"&amp;$B636,1),"INCUMPLIDA","PROCESO"), "VERIFICAR FECHA")),"SIN VALOR AVANCE")</f>
        <v>CUMPLIDA</v>
      </c>
    </row>
    <row r="637" spans="1:17" ht="90.75" x14ac:dyDescent="0.2">
      <c r="A637" s="1097" t="s">
        <v>19</v>
      </c>
      <c r="B637" s="1091" t="s">
        <v>14</v>
      </c>
      <c r="C637" s="1304"/>
      <c r="D637" s="1304"/>
      <c r="E637" s="1305"/>
      <c r="F637" s="1305"/>
      <c r="G637" s="1080" t="s">
        <v>4321</v>
      </c>
      <c r="H637" s="1080" t="s">
        <v>4322</v>
      </c>
      <c r="I637" s="1096" t="s">
        <v>4323</v>
      </c>
      <c r="J637" s="1092">
        <v>1</v>
      </c>
      <c r="K637" s="1083">
        <v>45352</v>
      </c>
      <c r="L637" s="1083">
        <v>45382</v>
      </c>
      <c r="M637" s="1084">
        <f t="shared" si="27"/>
        <v>4.2857142857142856</v>
      </c>
      <c r="N637" s="1085">
        <v>1</v>
      </c>
      <c r="O637" s="1081" t="s">
        <v>4362</v>
      </c>
      <c r="P637" s="1085">
        <f t="shared" si="25"/>
        <v>1</v>
      </c>
      <c r="Q637" s="1086" t="str" cm="1">
        <f t="array" aca="1" ref="Q637" ca="1">IF(ISNUMBER(P637),IF(P637=100%,"CUMPLIDA",IF(AND(ISNUMBER(L637),ISNUMBER(INDIRECT("FECHA_"&amp;$B637,1))), IF(L637&lt;=INDIRECT("FECHA_"&amp;$B637,1),"INCUMPLIDA","PROCESO"), "VERIFICAR FECHA")),"SIN VALOR AVANCE")</f>
        <v>CUMPLIDA</v>
      </c>
    </row>
    <row r="638" spans="1:17" ht="135" x14ac:dyDescent="0.2">
      <c r="A638" s="1097" t="s">
        <v>19</v>
      </c>
      <c r="B638" s="1091" t="s">
        <v>14</v>
      </c>
      <c r="C638" s="1304"/>
      <c r="D638" s="1304"/>
      <c r="E638" s="1305"/>
      <c r="F638" s="1305"/>
      <c r="G638" s="1080" t="s">
        <v>4325</v>
      </c>
      <c r="H638" s="1080" t="s">
        <v>4326</v>
      </c>
      <c r="I638" s="1096" t="s">
        <v>4327</v>
      </c>
      <c r="J638" s="1092">
        <v>6</v>
      </c>
      <c r="K638" s="1083">
        <v>45383</v>
      </c>
      <c r="L638" s="1083">
        <v>45565</v>
      </c>
      <c r="M638" s="1084">
        <f t="shared" si="27"/>
        <v>26</v>
      </c>
      <c r="N638" s="1085">
        <v>1</v>
      </c>
      <c r="O638" s="1081" t="s">
        <v>4362</v>
      </c>
      <c r="P638" s="1085">
        <f t="shared" si="25"/>
        <v>1</v>
      </c>
      <c r="Q638" s="1086" t="str" cm="1">
        <f t="array" aca="1" ref="Q638" ca="1">IF(ISNUMBER(P638),IF(P638=100%,"CUMPLIDA",IF(AND(ISNUMBER(L638),ISNUMBER(INDIRECT("FECHA_"&amp;$B638,1))), IF(L638&lt;=INDIRECT("FECHA_"&amp;$B638,1),"INCUMPLIDA","PROCESO"), "VERIFICAR FECHA")),"SIN VALOR AVANCE")</f>
        <v>CUMPLIDA</v>
      </c>
    </row>
    <row r="639" spans="1:17" ht="105" x14ac:dyDescent="0.2">
      <c r="A639" s="1097" t="s">
        <v>19</v>
      </c>
      <c r="B639" s="1091" t="s">
        <v>14</v>
      </c>
      <c r="C639" s="1304"/>
      <c r="D639" s="1304"/>
      <c r="E639" s="1305"/>
      <c r="F639" s="1305"/>
      <c r="G639" s="1080" t="s">
        <v>4349</v>
      </c>
      <c r="H639" s="1080" t="s">
        <v>4350</v>
      </c>
      <c r="I639" s="1081" t="s">
        <v>258</v>
      </c>
      <c r="J639" s="1092">
        <v>6</v>
      </c>
      <c r="K639" s="1083">
        <v>45383</v>
      </c>
      <c r="L639" s="1083">
        <v>45565</v>
      </c>
      <c r="M639" s="1084">
        <f t="shared" si="27"/>
        <v>26</v>
      </c>
      <c r="N639" s="1085">
        <v>1</v>
      </c>
      <c r="O639" s="1081" t="s">
        <v>4362</v>
      </c>
      <c r="P639" s="1085">
        <f t="shared" si="25"/>
        <v>1</v>
      </c>
      <c r="Q639" s="1086" t="str" cm="1">
        <f t="array" aca="1" ref="Q639" ca="1">IF(ISNUMBER(P639),IF(P639=100%,"CUMPLIDA",IF(AND(ISNUMBER(L639),ISNUMBER(INDIRECT("FECHA_"&amp;$B639,1))), IF(L639&lt;=INDIRECT("FECHA_"&amp;$B639,1),"INCUMPLIDA","PROCESO"), "VERIFICAR FECHA")),"SIN VALOR AVANCE")</f>
        <v>CUMPLIDA</v>
      </c>
    </row>
    <row r="640" spans="1:17" ht="285" x14ac:dyDescent="0.2">
      <c r="A640" s="1097" t="s">
        <v>19</v>
      </c>
      <c r="B640" s="1091" t="s">
        <v>14</v>
      </c>
      <c r="C640" s="1304"/>
      <c r="D640" s="1304"/>
      <c r="E640" s="1080" t="s">
        <v>4363</v>
      </c>
      <c r="F640" s="1305"/>
      <c r="G640" s="1080" t="s">
        <v>4364</v>
      </c>
      <c r="H640" s="1080" t="s">
        <v>4365</v>
      </c>
      <c r="I640" s="1081" t="s">
        <v>4366</v>
      </c>
      <c r="J640" s="1092">
        <v>6</v>
      </c>
      <c r="K640" s="1083">
        <v>44937</v>
      </c>
      <c r="L640" s="1083">
        <v>45596</v>
      </c>
      <c r="M640" s="1084">
        <f t="shared" si="27"/>
        <v>94.142857142857139</v>
      </c>
      <c r="N640" s="1085">
        <v>1</v>
      </c>
      <c r="O640" s="1081" t="s">
        <v>4367</v>
      </c>
      <c r="P640" s="1085">
        <f t="shared" si="25"/>
        <v>1</v>
      </c>
      <c r="Q640" s="1086" t="str" cm="1">
        <f t="array" aca="1" ref="Q640" ca="1">IF(ISNUMBER(P640),IF(P640=100%,"CUMPLIDA",IF(AND(ISNUMBER(L640),ISNUMBER(INDIRECT("FECHA_"&amp;$B640,1))), IF(L640&lt;=INDIRECT("FECHA_"&amp;$B640,1),"INCUMPLIDA","PROCESO"), "VERIFICAR FECHA")),"SIN VALOR AVANCE")</f>
        <v>CUMPLIDA</v>
      </c>
    </row>
    <row r="641" spans="1:17" ht="285" x14ac:dyDescent="0.2">
      <c r="A641" s="1097" t="s">
        <v>19</v>
      </c>
      <c r="B641" s="1091" t="s">
        <v>14</v>
      </c>
      <c r="C641" s="1304"/>
      <c r="D641" s="1304"/>
      <c r="E641" s="1080" t="s">
        <v>4368</v>
      </c>
      <c r="F641" s="1305"/>
      <c r="G641" s="1080" t="s">
        <v>4369</v>
      </c>
      <c r="H641" s="1080" t="s">
        <v>4370</v>
      </c>
      <c r="I641" s="1081" t="s">
        <v>4366</v>
      </c>
      <c r="J641" s="1092">
        <v>6</v>
      </c>
      <c r="K641" s="1083">
        <v>44937</v>
      </c>
      <c r="L641" s="1083">
        <v>45596</v>
      </c>
      <c r="M641" s="1084">
        <f t="shared" si="27"/>
        <v>94.142857142857139</v>
      </c>
      <c r="N641" s="1085">
        <v>1</v>
      </c>
      <c r="O641" s="1081" t="s">
        <v>4367</v>
      </c>
      <c r="P641" s="1085">
        <f t="shared" si="25"/>
        <v>1</v>
      </c>
      <c r="Q641" s="1086" t="str" cm="1">
        <f t="array" aca="1" ref="Q641" ca="1">IF(ISNUMBER(P641),IF(P641=100%,"CUMPLIDA",IF(AND(ISNUMBER(L641),ISNUMBER(INDIRECT("FECHA_"&amp;$B641,1))), IF(L641&lt;=INDIRECT("FECHA_"&amp;$B641,1),"INCUMPLIDA","PROCESO"), "VERIFICAR FECHA")),"SIN VALOR AVANCE")</f>
        <v>CUMPLIDA</v>
      </c>
    </row>
    <row r="642" spans="1:17" ht="180" x14ac:dyDescent="0.2">
      <c r="A642" s="1097" t="s">
        <v>19</v>
      </c>
      <c r="B642" s="1091" t="s">
        <v>14</v>
      </c>
      <c r="C642" s="1304"/>
      <c r="D642" s="1304"/>
      <c r="E642" s="1080" t="s">
        <v>4371</v>
      </c>
      <c r="F642" s="1305"/>
      <c r="G642" s="1080" t="s">
        <v>4372</v>
      </c>
      <c r="H642" s="1080" t="s">
        <v>4373</v>
      </c>
      <c r="I642" s="1081" t="s">
        <v>258</v>
      </c>
      <c r="J642" s="1092">
        <v>6</v>
      </c>
      <c r="K642" s="1083">
        <v>45231</v>
      </c>
      <c r="L642" s="1083">
        <v>45412</v>
      </c>
      <c r="M642" s="1084">
        <f t="shared" si="27"/>
        <v>25.857142857142858</v>
      </c>
      <c r="N642" s="1085">
        <v>1</v>
      </c>
      <c r="O642" s="1081" t="s">
        <v>4374</v>
      </c>
      <c r="P642" s="1085">
        <f t="shared" si="25"/>
        <v>1</v>
      </c>
      <c r="Q642" s="1086" t="str" cm="1">
        <f t="array" aca="1" ref="Q642" ca="1">IF(ISNUMBER(P642),IF(P642=100%,"CUMPLIDA",IF(AND(ISNUMBER(L642),ISNUMBER(INDIRECT("FECHA_"&amp;$B642,1))), IF(L642&lt;=INDIRECT("FECHA_"&amp;$B642,1),"INCUMPLIDA","PROCESO"), "VERIFICAR FECHA")),"SIN VALOR AVANCE")</f>
        <v>CUMPLIDA</v>
      </c>
    </row>
    <row r="643" spans="1:17" ht="195" x14ac:dyDescent="0.2">
      <c r="A643" s="1097" t="s">
        <v>19</v>
      </c>
      <c r="B643" s="1091" t="s">
        <v>14</v>
      </c>
      <c r="C643" s="1304"/>
      <c r="D643" s="1304"/>
      <c r="E643" s="1080" t="s">
        <v>4375</v>
      </c>
      <c r="F643" s="1305"/>
      <c r="G643" s="1080" t="s">
        <v>4328</v>
      </c>
      <c r="H643" s="1080" t="s">
        <v>4329</v>
      </c>
      <c r="I643" s="1081" t="s">
        <v>4330</v>
      </c>
      <c r="J643" s="1092">
        <v>1</v>
      </c>
      <c r="K643" s="1083">
        <v>45231</v>
      </c>
      <c r="L643" s="1083">
        <v>45350</v>
      </c>
      <c r="M643" s="1084">
        <f>(L643-K643)/7</f>
        <v>17</v>
      </c>
      <c r="N643" s="1085">
        <v>1</v>
      </c>
      <c r="O643" s="1081" t="s">
        <v>4331</v>
      </c>
      <c r="P643" s="1085">
        <f t="shared" si="25"/>
        <v>1</v>
      </c>
      <c r="Q643" s="1086" t="str" cm="1">
        <f t="array" aca="1" ref="Q643" ca="1">IF(ISNUMBER(P643),IF(P643=100%,"CUMPLIDA",IF(AND(ISNUMBER(L643),ISNUMBER(INDIRECT("FECHA_"&amp;$B643,1))), IF(L643&lt;=INDIRECT("FECHA_"&amp;$B643,1),"INCUMPLIDA","PROCESO"), "VERIFICAR FECHA")),"SIN VALOR AVANCE")</f>
        <v>CUMPLIDA</v>
      </c>
    </row>
    <row r="644" spans="1:17" ht="45.75" customHeight="1" x14ac:dyDescent="0.2">
      <c r="A644" s="1097" t="s">
        <v>19</v>
      </c>
      <c r="B644" s="1091" t="s">
        <v>14</v>
      </c>
      <c r="C644" s="1304" t="s">
        <v>4376</v>
      </c>
      <c r="D644" s="1304" t="s">
        <v>2855</v>
      </c>
      <c r="E644" s="1305" t="s">
        <v>4377</v>
      </c>
      <c r="F644" s="1305" t="s">
        <v>4378</v>
      </c>
      <c r="G644" s="1305" t="s">
        <v>4379</v>
      </c>
      <c r="H644" s="1080" t="s">
        <v>4380</v>
      </c>
      <c r="I644" s="1081" t="s">
        <v>4381</v>
      </c>
      <c r="J644" s="1092">
        <v>1</v>
      </c>
      <c r="K644" s="1104">
        <v>45809</v>
      </c>
      <c r="L644" s="1104">
        <v>45869</v>
      </c>
      <c r="M644" s="1084">
        <f t="shared" ref="M644:M684" si="28">(L644-K644)/7</f>
        <v>8.5714285714285712</v>
      </c>
      <c r="N644" s="1085">
        <v>0.16600000000000001</v>
      </c>
      <c r="O644" s="1081" t="s">
        <v>4382</v>
      </c>
      <c r="P644" s="1085">
        <f t="shared" si="25"/>
        <v>0.16600000000000001</v>
      </c>
      <c r="Q644" s="1086" t="str" cm="1">
        <f t="array" aca="1" ref="Q644" ca="1">IF(ISNUMBER(P644),IF(P644=100%,"CUMPLIDA",IF(AND(ISNUMBER(L644),ISNUMBER(INDIRECT("FECHA_"&amp;$B644,1))), IF(L644&lt;=INDIRECT("FECHA_"&amp;$B644,1),"INCUMPLIDA","PROCESO"), "VERIFICAR FECHA")),"SIN VALOR AVANCE")</f>
        <v>PROCESO</v>
      </c>
    </row>
    <row r="645" spans="1:17" ht="45.75" x14ac:dyDescent="0.2">
      <c r="A645" s="1097" t="s">
        <v>19</v>
      </c>
      <c r="B645" s="1091" t="s">
        <v>14</v>
      </c>
      <c r="C645" s="1304"/>
      <c r="D645" s="1304"/>
      <c r="E645" s="1305"/>
      <c r="F645" s="1305"/>
      <c r="G645" s="1305"/>
      <c r="H645" s="1080" t="s">
        <v>4383</v>
      </c>
      <c r="I645" s="1081" t="s">
        <v>4384</v>
      </c>
      <c r="J645" s="1092">
        <v>1</v>
      </c>
      <c r="K645" s="1104">
        <v>45870</v>
      </c>
      <c r="L645" s="1104">
        <v>45930</v>
      </c>
      <c r="M645" s="1084">
        <f t="shared" si="28"/>
        <v>8.5714285714285712</v>
      </c>
      <c r="N645" s="1085">
        <v>0.16600000000000001</v>
      </c>
      <c r="O645" s="1081" t="s">
        <v>4382</v>
      </c>
      <c r="P645" s="1085">
        <f t="shared" si="25"/>
        <v>0.16600000000000001</v>
      </c>
      <c r="Q645" s="1086" t="str" cm="1">
        <f t="array" aca="1" ref="Q645" ca="1">IF(ISNUMBER(P645),IF(P645=100%,"CUMPLIDA",IF(AND(ISNUMBER(L645),ISNUMBER(INDIRECT("FECHA_"&amp;$B645,1))), IF(L645&lt;=INDIRECT("FECHA_"&amp;$B645,1),"INCUMPLIDA","PROCESO"), "VERIFICAR FECHA")),"SIN VALOR AVANCE")</f>
        <v>PROCESO</v>
      </c>
    </row>
    <row r="646" spans="1:17" ht="45.75" x14ac:dyDescent="0.2">
      <c r="A646" s="1097" t="s">
        <v>19</v>
      </c>
      <c r="B646" s="1091" t="s">
        <v>14</v>
      </c>
      <c r="C646" s="1304"/>
      <c r="D646" s="1304"/>
      <c r="E646" s="1305"/>
      <c r="F646" s="1305"/>
      <c r="G646" s="1305"/>
      <c r="H646" s="1080" t="s">
        <v>4385</v>
      </c>
      <c r="I646" s="1081" t="s">
        <v>4386</v>
      </c>
      <c r="J646" s="1092">
        <v>1</v>
      </c>
      <c r="K646" s="1104">
        <v>45931</v>
      </c>
      <c r="L646" s="1104">
        <v>46053</v>
      </c>
      <c r="M646" s="1084">
        <f t="shared" si="28"/>
        <v>17.428571428571427</v>
      </c>
      <c r="N646" s="1085">
        <v>0.16600000000000001</v>
      </c>
      <c r="O646" s="1081" t="s">
        <v>4382</v>
      </c>
      <c r="P646" s="1085">
        <f t="shared" si="25"/>
        <v>0.16600000000000001</v>
      </c>
      <c r="Q646" s="1086" t="str" cm="1">
        <f t="array" aca="1" ref="Q646" ca="1">IF(ISNUMBER(P646),IF(P646=100%,"CUMPLIDA",IF(AND(ISNUMBER(L646),ISNUMBER(INDIRECT("FECHA_"&amp;$B646,1))), IF(L646&lt;=INDIRECT("FECHA_"&amp;$B646,1),"INCUMPLIDA","PROCESO"), "VERIFICAR FECHA")),"SIN VALOR AVANCE")</f>
        <v>PROCESO</v>
      </c>
    </row>
    <row r="647" spans="1:17" ht="210" x14ac:dyDescent="0.2">
      <c r="A647" s="1097" t="s">
        <v>19</v>
      </c>
      <c r="B647" s="1091" t="s">
        <v>14</v>
      </c>
      <c r="C647" s="1304"/>
      <c r="D647" s="1304"/>
      <c r="E647" s="1305"/>
      <c r="F647" s="1305"/>
      <c r="G647" s="1305"/>
      <c r="H647" s="1080" t="s">
        <v>4387</v>
      </c>
      <c r="I647" s="1081" t="s">
        <v>4388</v>
      </c>
      <c r="J647" s="1092">
        <v>3</v>
      </c>
      <c r="K647" s="1104">
        <v>46054</v>
      </c>
      <c r="L647" s="1104">
        <v>46142</v>
      </c>
      <c r="M647" s="1084">
        <f t="shared" si="28"/>
        <v>12.571428571428571</v>
      </c>
      <c r="N647" s="1085">
        <v>0.16600000000000001</v>
      </c>
      <c r="O647" s="1081" t="s">
        <v>4382</v>
      </c>
      <c r="P647" s="1085">
        <f t="shared" si="25"/>
        <v>0.16600000000000001</v>
      </c>
      <c r="Q647" s="1086" t="str" cm="1">
        <f t="array" aca="1" ref="Q647" ca="1">IF(ISNUMBER(P647),IF(P647=100%,"CUMPLIDA",IF(AND(ISNUMBER(L647),ISNUMBER(INDIRECT("FECHA_"&amp;$B647,1))), IF(L647&lt;=INDIRECT("FECHA_"&amp;$B647,1),"INCUMPLIDA","PROCESO"), "VERIFICAR FECHA")),"SIN VALOR AVANCE")</f>
        <v>PROCESO</v>
      </c>
    </row>
    <row r="648" spans="1:17" ht="105.75" customHeight="1" x14ac:dyDescent="0.2">
      <c r="A648" s="1097" t="s">
        <v>19</v>
      </c>
      <c r="B648" s="1091" t="s">
        <v>14</v>
      </c>
      <c r="C648" s="1304"/>
      <c r="D648" s="1304"/>
      <c r="E648" s="1305"/>
      <c r="F648" s="1305"/>
      <c r="G648" s="1305" t="s">
        <v>4389</v>
      </c>
      <c r="H648" s="1305" t="s">
        <v>4390</v>
      </c>
      <c r="I648" s="1309" t="s">
        <v>4391</v>
      </c>
      <c r="J648" s="1105">
        <v>1</v>
      </c>
      <c r="K648" s="1104">
        <v>45323</v>
      </c>
      <c r="L648" s="1104">
        <v>45473</v>
      </c>
      <c r="M648" s="1084">
        <f t="shared" si="28"/>
        <v>21.428571428571427</v>
      </c>
      <c r="N648" s="1085">
        <v>1</v>
      </c>
      <c r="O648" s="1081" t="s">
        <v>4392</v>
      </c>
      <c r="P648" s="1085">
        <f t="shared" ref="P648:P711" si="29">IF(B648="ITRC",N648,N648/J648)</f>
        <v>1</v>
      </c>
      <c r="Q648" s="1086" t="str" cm="1">
        <f t="array" aca="1" ref="Q648" ca="1">IF(ISNUMBER(P648),IF(P648=100%,"CUMPLIDA",IF(AND(ISNUMBER(L648),ISNUMBER(INDIRECT("FECHA_"&amp;$B648,1))), IF(L648&lt;=INDIRECT("FECHA_"&amp;$B648,1),"INCUMPLIDA","PROCESO"), "VERIFICAR FECHA")),"SIN VALOR AVANCE")</f>
        <v>CUMPLIDA</v>
      </c>
    </row>
    <row r="649" spans="1:17" ht="165.75" x14ac:dyDescent="0.2">
      <c r="A649" s="1097" t="s">
        <v>19</v>
      </c>
      <c r="B649" s="1091" t="s">
        <v>14</v>
      </c>
      <c r="C649" s="1304"/>
      <c r="D649" s="1304"/>
      <c r="E649" s="1305"/>
      <c r="F649" s="1305"/>
      <c r="G649" s="1305"/>
      <c r="H649" s="1305"/>
      <c r="I649" s="1309"/>
      <c r="J649" s="1105">
        <v>1</v>
      </c>
      <c r="K649" s="1104">
        <v>45474</v>
      </c>
      <c r="L649" s="1104">
        <v>45657</v>
      </c>
      <c r="M649" s="1084">
        <f t="shared" si="28"/>
        <v>26.142857142857142</v>
      </c>
      <c r="N649" s="1085">
        <v>1</v>
      </c>
      <c r="O649" s="1081" t="s">
        <v>4392</v>
      </c>
      <c r="P649" s="1085">
        <f t="shared" si="29"/>
        <v>1</v>
      </c>
      <c r="Q649" s="1086" t="str" cm="1">
        <f t="array" aca="1" ref="Q649" ca="1">IF(ISNUMBER(P649),IF(P649=100%,"CUMPLIDA",IF(AND(ISNUMBER(L649),ISNUMBER(INDIRECT("FECHA_"&amp;$B649,1))), IF(L649&lt;=INDIRECT("FECHA_"&amp;$B649,1),"INCUMPLIDA","PROCESO"), "VERIFICAR FECHA")),"SIN VALOR AVANCE")</f>
        <v>CUMPLIDA</v>
      </c>
    </row>
    <row r="650" spans="1:17" ht="165.75" x14ac:dyDescent="0.2">
      <c r="A650" s="1097" t="s">
        <v>19</v>
      </c>
      <c r="B650" s="1091" t="s">
        <v>14</v>
      </c>
      <c r="C650" s="1304"/>
      <c r="D650" s="1304"/>
      <c r="E650" s="1305"/>
      <c r="F650" s="1305"/>
      <c r="G650" s="1305"/>
      <c r="H650" s="1305"/>
      <c r="I650" s="1309"/>
      <c r="J650" s="1105">
        <v>1</v>
      </c>
      <c r="K650" s="1104">
        <v>45658</v>
      </c>
      <c r="L650" s="1104">
        <v>45838</v>
      </c>
      <c r="M650" s="1084">
        <f t="shared" si="28"/>
        <v>25.714285714285715</v>
      </c>
      <c r="N650" s="1085">
        <v>0.4</v>
      </c>
      <c r="O650" s="1081" t="s">
        <v>4392</v>
      </c>
      <c r="P650" s="1085">
        <f t="shared" si="29"/>
        <v>0.4</v>
      </c>
      <c r="Q650" s="1086" t="str" cm="1">
        <f t="array" aca="1" ref="Q650" ca="1">IF(ISNUMBER(P650),IF(P650=100%,"CUMPLIDA",IF(AND(ISNUMBER(L650),ISNUMBER(INDIRECT("FECHA_"&amp;$B650,1))), IF(L650&lt;=INDIRECT("FECHA_"&amp;$B650,1),"INCUMPLIDA","PROCESO"), "VERIFICAR FECHA")),"SIN VALOR AVANCE")</f>
        <v>PROCESO</v>
      </c>
    </row>
    <row r="651" spans="1:17" ht="165.75" x14ac:dyDescent="0.2">
      <c r="A651" s="1097" t="s">
        <v>19</v>
      </c>
      <c r="B651" s="1091" t="s">
        <v>14</v>
      </c>
      <c r="C651" s="1304"/>
      <c r="D651" s="1304"/>
      <c r="E651" s="1305"/>
      <c r="F651" s="1305"/>
      <c r="G651" s="1305"/>
      <c r="H651" s="1305"/>
      <c r="I651" s="1309"/>
      <c r="J651" s="1105">
        <v>1</v>
      </c>
      <c r="K651" s="1104">
        <v>45839</v>
      </c>
      <c r="L651" s="1104">
        <v>46022</v>
      </c>
      <c r="M651" s="1084">
        <f t="shared" si="28"/>
        <v>26.142857142857142</v>
      </c>
      <c r="N651" s="1085">
        <v>0.4</v>
      </c>
      <c r="O651" s="1081" t="s">
        <v>4392</v>
      </c>
      <c r="P651" s="1085">
        <f t="shared" si="29"/>
        <v>0.4</v>
      </c>
      <c r="Q651" s="1086" t="str" cm="1">
        <f t="array" aca="1" ref="Q651" ca="1">IF(ISNUMBER(P651),IF(P651=100%,"CUMPLIDA",IF(AND(ISNUMBER(L651),ISNUMBER(INDIRECT("FECHA_"&amp;$B651,1))), IF(L651&lt;=INDIRECT("FECHA_"&amp;$B651,1),"INCUMPLIDA","PROCESO"), "VERIFICAR FECHA")),"SIN VALOR AVANCE")</f>
        <v>PROCESO</v>
      </c>
    </row>
    <row r="652" spans="1:17" ht="165.75" x14ac:dyDescent="0.2">
      <c r="A652" s="1097" t="s">
        <v>19</v>
      </c>
      <c r="B652" s="1091" t="s">
        <v>14</v>
      </c>
      <c r="C652" s="1304"/>
      <c r="D652" s="1304"/>
      <c r="E652" s="1305"/>
      <c r="F652" s="1305"/>
      <c r="G652" s="1305"/>
      <c r="H652" s="1305"/>
      <c r="I652" s="1309"/>
      <c r="J652" s="1105">
        <v>1</v>
      </c>
      <c r="K652" s="1104">
        <v>46023</v>
      </c>
      <c r="L652" s="1104">
        <v>46142</v>
      </c>
      <c r="M652" s="1084">
        <f t="shared" si="28"/>
        <v>17</v>
      </c>
      <c r="N652" s="1085">
        <v>0.4</v>
      </c>
      <c r="O652" s="1081" t="s">
        <v>4392</v>
      </c>
      <c r="P652" s="1085">
        <f t="shared" si="29"/>
        <v>0.4</v>
      </c>
      <c r="Q652" s="1086" t="str" cm="1">
        <f t="array" aca="1" ref="Q652" ca="1">IF(ISNUMBER(P652),IF(P652=100%,"CUMPLIDA",IF(AND(ISNUMBER(L652),ISNUMBER(INDIRECT("FECHA_"&amp;$B652,1))), IF(L652&lt;=INDIRECT("FECHA_"&amp;$B652,1),"INCUMPLIDA","PROCESO"), "VERIFICAR FECHA")),"SIN VALOR AVANCE")</f>
        <v>PROCESO</v>
      </c>
    </row>
    <row r="653" spans="1:17" ht="45.75" customHeight="1" x14ac:dyDescent="0.2">
      <c r="A653" s="1097" t="s">
        <v>19</v>
      </c>
      <c r="B653" s="1091" t="s">
        <v>14</v>
      </c>
      <c r="C653" s="1304"/>
      <c r="D653" s="1304"/>
      <c r="E653" s="1305"/>
      <c r="F653" s="1305"/>
      <c r="G653" s="1305" t="s">
        <v>4393</v>
      </c>
      <c r="H653" s="1080" t="s">
        <v>4380</v>
      </c>
      <c r="I653" s="1081" t="s">
        <v>4394</v>
      </c>
      <c r="J653" s="1092">
        <v>1</v>
      </c>
      <c r="K653" s="1106">
        <v>46174</v>
      </c>
      <c r="L653" s="1106">
        <v>46234</v>
      </c>
      <c r="M653" s="1084">
        <f t="shared" si="28"/>
        <v>8.5714285714285712</v>
      </c>
      <c r="N653" s="1085">
        <v>0.16600000000000001</v>
      </c>
      <c r="O653" s="1081" t="s">
        <v>4382</v>
      </c>
      <c r="P653" s="1085">
        <f t="shared" si="29"/>
        <v>0.16600000000000001</v>
      </c>
      <c r="Q653" s="1086" t="str" cm="1">
        <f t="array" aca="1" ref="Q653" ca="1">IF(ISNUMBER(P653),IF(P653=100%,"CUMPLIDA",IF(AND(ISNUMBER(L653),ISNUMBER(INDIRECT("FECHA_"&amp;$B653,1))), IF(L653&lt;=INDIRECT("FECHA_"&amp;$B653,1),"INCUMPLIDA","PROCESO"), "VERIFICAR FECHA")),"SIN VALOR AVANCE")</f>
        <v>PROCESO</v>
      </c>
    </row>
    <row r="654" spans="1:17" ht="45.75" x14ac:dyDescent="0.2">
      <c r="A654" s="1097" t="s">
        <v>19</v>
      </c>
      <c r="B654" s="1091" t="s">
        <v>14</v>
      </c>
      <c r="C654" s="1304"/>
      <c r="D654" s="1304"/>
      <c r="E654" s="1305"/>
      <c r="F654" s="1305"/>
      <c r="G654" s="1305"/>
      <c r="H654" s="1080" t="s">
        <v>4395</v>
      </c>
      <c r="I654" s="1081" t="s">
        <v>4396</v>
      </c>
      <c r="J654" s="1092">
        <v>1</v>
      </c>
      <c r="K654" s="1106">
        <v>46235</v>
      </c>
      <c r="L654" s="1106">
        <v>46295</v>
      </c>
      <c r="M654" s="1084">
        <f t="shared" si="28"/>
        <v>8.5714285714285712</v>
      </c>
      <c r="N654" s="1085">
        <v>0.16600000000000001</v>
      </c>
      <c r="O654" s="1081" t="s">
        <v>4382</v>
      </c>
      <c r="P654" s="1085">
        <f t="shared" si="29"/>
        <v>0.16600000000000001</v>
      </c>
      <c r="Q654" s="1086" t="str" cm="1">
        <f t="array" aca="1" ref="Q654" ca="1">IF(ISNUMBER(P654),IF(P654=100%,"CUMPLIDA",IF(AND(ISNUMBER(L654),ISNUMBER(INDIRECT("FECHA_"&amp;$B654,1))), IF(L654&lt;=INDIRECT("FECHA_"&amp;$B654,1),"INCUMPLIDA","PROCESO"), "VERIFICAR FECHA")),"SIN VALOR AVANCE")</f>
        <v>PROCESO</v>
      </c>
    </row>
    <row r="655" spans="1:17" ht="45.75" x14ac:dyDescent="0.2">
      <c r="A655" s="1097" t="s">
        <v>19</v>
      </c>
      <c r="B655" s="1091" t="s">
        <v>14</v>
      </c>
      <c r="C655" s="1304"/>
      <c r="D655" s="1304"/>
      <c r="E655" s="1305"/>
      <c r="F655" s="1305"/>
      <c r="G655" s="1305"/>
      <c r="H655" s="1080" t="s">
        <v>4385</v>
      </c>
      <c r="I655" s="1081" t="s">
        <v>4397</v>
      </c>
      <c r="J655" s="1092">
        <v>1</v>
      </c>
      <c r="K655" s="1106">
        <v>46296</v>
      </c>
      <c r="L655" s="1106">
        <v>46418</v>
      </c>
      <c r="M655" s="1084">
        <f t="shared" si="28"/>
        <v>17.428571428571427</v>
      </c>
      <c r="N655" s="1085">
        <v>0.16600000000000001</v>
      </c>
      <c r="O655" s="1081" t="s">
        <v>4382</v>
      </c>
      <c r="P655" s="1085">
        <f t="shared" si="29"/>
        <v>0.16600000000000001</v>
      </c>
      <c r="Q655" s="1086" t="str" cm="1">
        <f t="array" aca="1" ref="Q655" ca="1">IF(ISNUMBER(P655),IF(P655=100%,"CUMPLIDA",IF(AND(ISNUMBER(L655),ISNUMBER(INDIRECT("FECHA_"&amp;$B655,1))), IF(L655&lt;=INDIRECT("FECHA_"&amp;$B655,1),"INCUMPLIDA","PROCESO"), "VERIFICAR FECHA")),"SIN VALOR AVANCE")</f>
        <v>PROCESO</v>
      </c>
    </row>
    <row r="656" spans="1:17" ht="210" x14ac:dyDescent="0.2">
      <c r="A656" s="1097" t="s">
        <v>19</v>
      </c>
      <c r="B656" s="1091" t="s">
        <v>14</v>
      </c>
      <c r="C656" s="1304"/>
      <c r="D656" s="1304"/>
      <c r="E656" s="1305"/>
      <c r="F656" s="1305"/>
      <c r="G656" s="1305"/>
      <c r="H656" s="1080" t="s">
        <v>4398</v>
      </c>
      <c r="I656" s="1081" t="s">
        <v>4399</v>
      </c>
      <c r="J656" s="1092">
        <v>3</v>
      </c>
      <c r="K656" s="1106">
        <v>46419</v>
      </c>
      <c r="L656" s="1106">
        <v>46507</v>
      </c>
      <c r="M656" s="1084">
        <f t="shared" si="28"/>
        <v>12.571428571428571</v>
      </c>
      <c r="N656" s="1085">
        <v>0.16600000000000001</v>
      </c>
      <c r="O656" s="1081" t="s">
        <v>4382</v>
      </c>
      <c r="P656" s="1085">
        <f t="shared" si="29"/>
        <v>0.16600000000000001</v>
      </c>
      <c r="Q656" s="1086" t="str" cm="1">
        <f t="array" aca="1" ref="Q656" ca="1">IF(ISNUMBER(P656),IF(P656=100%,"CUMPLIDA",IF(AND(ISNUMBER(L656),ISNUMBER(INDIRECT("FECHA_"&amp;$B656,1))), IF(L656&lt;=INDIRECT("FECHA_"&amp;$B656,1),"INCUMPLIDA","PROCESO"), "VERIFICAR FECHA")),"SIN VALOR AVANCE")</f>
        <v>PROCESO</v>
      </c>
    </row>
    <row r="657" spans="1:17" ht="165.75" x14ac:dyDescent="0.2">
      <c r="A657" s="1097" t="s">
        <v>19</v>
      </c>
      <c r="B657" s="1091" t="s">
        <v>14</v>
      </c>
      <c r="C657" s="1304"/>
      <c r="D657" s="1304"/>
      <c r="E657" s="1305"/>
      <c r="F657" s="1305"/>
      <c r="G657" s="1305" t="s">
        <v>4400</v>
      </c>
      <c r="H657" s="1305" t="s">
        <v>4401</v>
      </c>
      <c r="I657" s="1309" t="s">
        <v>4402</v>
      </c>
      <c r="J657" s="1105">
        <v>1</v>
      </c>
      <c r="K657" s="1106">
        <v>45323</v>
      </c>
      <c r="L657" s="1106">
        <v>45473</v>
      </c>
      <c r="M657" s="1084">
        <f t="shared" si="28"/>
        <v>21.428571428571427</v>
      </c>
      <c r="N657" s="1085">
        <v>1</v>
      </c>
      <c r="O657" s="1081" t="s">
        <v>4392</v>
      </c>
      <c r="P657" s="1085">
        <f t="shared" si="29"/>
        <v>1</v>
      </c>
      <c r="Q657" s="1086" t="str" cm="1">
        <f t="array" aca="1" ref="Q657" ca="1">IF(ISNUMBER(P657),IF(P657=100%,"CUMPLIDA",IF(AND(ISNUMBER(L657),ISNUMBER(INDIRECT("FECHA_"&amp;$B657,1))), IF(L657&lt;=INDIRECT("FECHA_"&amp;$B657,1),"INCUMPLIDA","PROCESO"), "VERIFICAR FECHA")),"SIN VALOR AVANCE")</f>
        <v>CUMPLIDA</v>
      </c>
    </row>
    <row r="658" spans="1:17" ht="165.75" x14ac:dyDescent="0.2">
      <c r="A658" s="1097" t="s">
        <v>19</v>
      </c>
      <c r="B658" s="1091" t="s">
        <v>14</v>
      </c>
      <c r="C658" s="1304"/>
      <c r="D658" s="1304"/>
      <c r="E658" s="1305"/>
      <c r="F658" s="1305"/>
      <c r="G658" s="1305"/>
      <c r="H658" s="1305"/>
      <c r="I658" s="1309"/>
      <c r="J658" s="1105">
        <v>1</v>
      </c>
      <c r="K658" s="1106">
        <v>45474</v>
      </c>
      <c r="L658" s="1106">
        <v>45657</v>
      </c>
      <c r="M658" s="1084">
        <f t="shared" si="28"/>
        <v>26.142857142857142</v>
      </c>
      <c r="N658" s="1085">
        <v>1</v>
      </c>
      <c r="O658" s="1081" t="s">
        <v>4392</v>
      </c>
      <c r="P658" s="1085">
        <f t="shared" si="29"/>
        <v>1</v>
      </c>
      <c r="Q658" s="1086" t="str" cm="1">
        <f t="array" aca="1" ref="Q658" ca="1">IF(ISNUMBER(P658),IF(P658=100%,"CUMPLIDA",IF(AND(ISNUMBER(L658),ISNUMBER(INDIRECT("FECHA_"&amp;$B658,1))), IF(L658&lt;=INDIRECT("FECHA_"&amp;$B658,1),"INCUMPLIDA","PROCESO"), "VERIFICAR FECHA")),"SIN VALOR AVANCE")</f>
        <v>CUMPLIDA</v>
      </c>
    </row>
    <row r="659" spans="1:17" ht="165.75" x14ac:dyDescent="0.2">
      <c r="A659" s="1097" t="s">
        <v>19</v>
      </c>
      <c r="B659" s="1091" t="s">
        <v>14</v>
      </c>
      <c r="C659" s="1304"/>
      <c r="D659" s="1304"/>
      <c r="E659" s="1305"/>
      <c r="F659" s="1305"/>
      <c r="G659" s="1305"/>
      <c r="H659" s="1305"/>
      <c r="I659" s="1309"/>
      <c r="J659" s="1105">
        <v>1</v>
      </c>
      <c r="K659" s="1106">
        <v>45658</v>
      </c>
      <c r="L659" s="1106">
        <v>45838</v>
      </c>
      <c r="M659" s="1084">
        <f t="shared" si="28"/>
        <v>25.714285714285715</v>
      </c>
      <c r="N659" s="1085">
        <v>0.28499999999999998</v>
      </c>
      <c r="O659" s="1081" t="s">
        <v>4392</v>
      </c>
      <c r="P659" s="1085">
        <f t="shared" si="29"/>
        <v>0.28499999999999998</v>
      </c>
      <c r="Q659" s="1086" t="str" cm="1">
        <f t="array" aca="1" ref="Q659" ca="1">IF(ISNUMBER(P659),IF(P659=100%,"CUMPLIDA",IF(AND(ISNUMBER(L659),ISNUMBER(INDIRECT("FECHA_"&amp;$B659,1))), IF(L659&lt;=INDIRECT("FECHA_"&amp;$B659,1),"INCUMPLIDA","PROCESO"), "VERIFICAR FECHA")),"SIN VALOR AVANCE")</f>
        <v>PROCESO</v>
      </c>
    </row>
    <row r="660" spans="1:17" ht="165.75" x14ac:dyDescent="0.2">
      <c r="A660" s="1097" t="s">
        <v>19</v>
      </c>
      <c r="B660" s="1091" t="s">
        <v>14</v>
      </c>
      <c r="C660" s="1304"/>
      <c r="D660" s="1304"/>
      <c r="E660" s="1305"/>
      <c r="F660" s="1305"/>
      <c r="G660" s="1305"/>
      <c r="H660" s="1305"/>
      <c r="I660" s="1309"/>
      <c r="J660" s="1105">
        <v>1</v>
      </c>
      <c r="K660" s="1106">
        <v>45839</v>
      </c>
      <c r="L660" s="1106">
        <v>46022</v>
      </c>
      <c r="M660" s="1084">
        <f t="shared" si="28"/>
        <v>26.142857142857142</v>
      </c>
      <c r="N660" s="1085">
        <v>0.28499999999999998</v>
      </c>
      <c r="O660" s="1081" t="s">
        <v>4392</v>
      </c>
      <c r="P660" s="1085">
        <f t="shared" si="29"/>
        <v>0.28499999999999998</v>
      </c>
      <c r="Q660" s="1086" t="str" cm="1">
        <f t="array" aca="1" ref="Q660" ca="1">IF(ISNUMBER(P660),IF(P660=100%,"CUMPLIDA",IF(AND(ISNUMBER(L660),ISNUMBER(INDIRECT("FECHA_"&amp;$B660,1))), IF(L660&lt;=INDIRECT("FECHA_"&amp;$B660,1),"INCUMPLIDA","PROCESO"), "VERIFICAR FECHA")),"SIN VALOR AVANCE")</f>
        <v>PROCESO</v>
      </c>
    </row>
    <row r="661" spans="1:17" ht="165.75" x14ac:dyDescent="0.2">
      <c r="A661" s="1097" t="s">
        <v>19</v>
      </c>
      <c r="B661" s="1091" t="s">
        <v>14</v>
      </c>
      <c r="C661" s="1304"/>
      <c r="D661" s="1304"/>
      <c r="E661" s="1305"/>
      <c r="F661" s="1305"/>
      <c r="G661" s="1305"/>
      <c r="H661" s="1305"/>
      <c r="I661" s="1309"/>
      <c r="J661" s="1105">
        <v>1</v>
      </c>
      <c r="K661" s="1106">
        <v>46023</v>
      </c>
      <c r="L661" s="1106">
        <v>46203</v>
      </c>
      <c r="M661" s="1084">
        <f t="shared" si="28"/>
        <v>25.714285714285715</v>
      </c>
      <c r="N661" s="1085">
        <v>0.28499999999999998</v>
      </c>
      <c r="O661" s="1081" t="s">
        <v>4392</v>
      </c>
      <c r="P661" s="1085">
        <f t="shared" si="29"/>
        <v>0.28499999999999998</v>
      </c>
      <c r="Q661" s="1086" t="str" cm="1">
        <f t="array" aca="1" ref="Q661" ca="1">IF(ISNUMBER(P661),IF(P661=100%,"CUMPLIDA",IF(AND(ISNUMBER(L661),ISNUMBER(INDIRECT("FECHA_"&amp;$B661,1))), IF(L661&lt;=INDIRECT("FECHA_"&amp;$B661,1),"INCUMPLIDA","PROCESO"), "VERIFICAR FECHA")),"SIN VALOR AVANCE")</f>
        <v>PROCESO</v>
      </c>
    </row>
    <row r="662" spans="1:17" ht="165.75" x14ac:dyDescent="0.2">
      <c r="A662" s="1097" t="s">
        <v>19</v>
      </c>
      <c r="B662" s="1091" t="s">
        <v>14</v>
      </c>
      <c r="C662" s="1304"/>
      <c r="D662" s="1304"/>
      <c r="E662" s="1305"/>
      <c r="F662" s="1305"/>
      <c r="G662" s="1305"/>
      <c r="H662" s="1305"/>
      <c r="I662" s="1309"/>
      <c r="J662" s="1105">
        <v>1</v>
      </c>
      <c r="K662" s="1106">
        <v>46204</v>
      </c>
      <c r="L662" s="1106">
        <v>46387</v>
      </c>
      <c r="M662" s="1084">
        <f t="shared" si="28"/>
        <v>26.142857142857142</v>
      </c>
      <c r="N662" s="1085">
        <v>0.28499999999999998</v>
      </c>
      <c r="O662" s="1081" t="s">
        <v>4392</v>
      </c>
      <c r="P662" s="1085">
        <f t="shared" si="29"/>
        <v>0.28499999999999998</v>
      </c>
      <c r="Q662" s="1086" t="str" cm="1">
        <f t="array" aca="1" ref="Q662" ca="1">IF(ISNUMBER(P662),IF(P662=100%,"CUMPLIDA",IF(AND(ISNUMBER(L662),ISNUMBER(INDIRECT("FECHA_"&amp;$B662,1))), IF(L662&lt;=INDIRECT("FECHA_"&amp;$B662,1),"INCUMPLIDA","PROCESO"), "VERIFICAR FECHA")),"SIN VALOR AVANCE")</f>
        <v>PROCESO</v>
      </c>
    </row>
    <row r="663" spans="1:17" ht="165.75" x14ac:dyDescent="0.2">
      <c r="A663" s="1097" t="s">
        <v>19</v>
      </c>
      <c r="B663" s="1091" t="s">
        <v>14</v>
      </c>
      <c r="C663" s="1304"/>
      <c r="D663" s="1304"/>
      <c r="E663" s="1305"/>
      <c r="F663" s="1305"/>
      <c r="G663" s="1305"/>
      <c r="H663" s="1305"/>
      <c r="I663" s="1309"/>
      <c r="J663" s="1105">
        <v>1</v>
      </c>
      <c r="K663" s="1106">
        <v>46388</v>
      </c>
      <c r="L663" s="1106">
        <v>46507</v>
      </c>
      <c r="M663" s="1084">
        <f t="shared" si="28"/>
        <v>17</v>
      </c>
      <c r="N663" s="1085">
        <v>0.28499999999999998</v>
      </c>
      <c r="O663" s="1081" t="s">
        <v>4392</v>
      </c>
      <c r="P663" s="1085">
        <f t="shared" si="29"/>
        <v>0.28499999999999998</v>
      </c>
      <c r="Q663" s="1086" t="str" cm="1">
        <f t="array" aca="1" ref="Q663" ca="1">IF(ISNUMBER(P663),IF(P663=100%,"CUMPLIDA",IF(AND(ISNUMBER(L663),ISNUMBER(INDIRECT("FECHA_"&amp;$B663,1))), IF(L663&lt;=INDIRECT("FECHA_"&amp;$B663,1),"INCUMPLIDA","PROCESO"), "VERIFICAR FECHA")),"SIN VALOR AVANCE")</f>
        <v>PROCESO</v>
      </c>
    </row>
    <row r="664" spans="1:17" ht="90.75" x14ac:dyDescent="0.2">
      <c r="A664" s="1097" t="s">
        <v>19</v>
      </c>
      <c r="B664" s="1091" t="s">
        <v>14</v>
      </c>
      <c r="C664" s="1304"/>
      <c r="D664" s="1304"/>
      <c r="E664" s="1305"/>
      <c r="F664" s="1305"/>
      <c r="G664" s="1080" t="s">
        <v>4403</v>
      </c>
      <c r="H664" s="1080" t="s">
        <v>4404</v>
      </c>
      <c r="I664" s="1081" t="s">
        <v>4405</v>
      </c>
      <c r="J664" s="1092">
        <v>1</v>
      </c>
      <c r="K664" s="1104">
        <v>45231</v>
      </c>
      <c r="L664" s="1104">
        <v>45351</v>
      </c>
      <c r="M664" s="1084">
        <f t="shared" si="28"/>
        <v>17.142857142857142</v>
      </c>
      <c r="N664" s="1085">
        <v>1</v>
      </c>
      <c r="O664" s="1081" t="s">
        <v>4406</v>
      </c>
      <c r="P664" s="1085">
        <f t="shared" si="29"/>
        <v>1</v>
      </c>
      <c r="Q664" s="1086" t="str" cm="1">
        <f t="array" aca="1" ref="Q664" ca="1">IF(ISNUMBER(P664),IF(P664=100%,"CUMPLIDA",IF(AND(ISNUMBER(L664),ISNUMBER(INDIRECT("FECHA_"&amp;$B664,1))), IF(L664&lt;=INDIRECT("FECHA_"&amp;$B664,1),"INCUMPLIDA","PROCESO"), "VERIFICAR FECHA")),"SIN VALOR AVANCE")</f>
        <v>CUMPLIDA</v>
      </c>
    </row>
    <row r="665" spans="1:17" ht="60.75" customHeight="1" x14ac:dyDescent="0.2">
      <c r="A665" s="1097" t="s">
        <v>19</v>
      </c>
      <c r="B665" s="1091" t="s">
        <v>14</v>
      </c>
      <c r="C665" s="1304"/>
      <c r="D665" s="1304"/>
      <c r="E665" s="1305"/>
      <c r="F665" s="1305"/>
      <c r="G665" s="1305" t="s">
        <v>4407</v>
      </c>
      <c r="H665" s="1305" t="s">
        <v>4408</v>
      </c>
      <c r="I665" s="1081" t="s">
        <v>4409</v>
      </c>
      <c r="J665" s="1092">
        <v>1</v>
      </c>
      <c r="K665" s="1104">
        <v>45323</v>
      </c>
      <c r="L665" s="1104">
        <v>45351</v>
      </c>
      <c r="M665" s="1084">
        <f t="shared" si="28"/>
        <v>4</v>
      </c>
      <c r="N665" s="1085">
        <v>1</v>
      </c>
      <c r="O665" s="1081" t="s">
        <v>4406</v>
      </c>
      <c r="P665" s="1085">
        <f t="shared" si="29"/>
        <v>1</v>
      </c>
      <c r="Q665" s="1086" t="str" cm="1">
        <f t="array" aca="1" ref="Q665" ca="1">IF(ISNUMBER(P665),IF(P665=100%,"CUMPLIDA",IF(AND(ISNUMBER(L665),ISNUMBER(INDIRECT("FECHA_"&amp;$B665,1))), IF(L665&lt;=INDIRECT("FECHA_"&amp;$B665,1),"INCUMPLIDA","PROCESO"), "VERIFICAR FECHA")),"SIN VALOR AVANCE")</f>
        <v>CUMPLIDA</v>
      </c>
    </row>
    <row r="666" spans="1:17" ht="90.75" x14ac:dyDescent="0.2">
      <c r="A666" s="1097" t="s">
        <v>19</v>
      </c>
      <c r="B666" s="1091" t="s">
        <v>14</v>
      </c>
      <c r="C666" s="1304"/>
      <c r="D666" s="1304"/>
      <c r="E666" s="1305"/>
      <c r="F666" s="1305"/>
      <c r="G666" s="1305"/>
      <c r="H666" s="1305"/>
      <c r="I666" s="1081" t="s">
        <v>4410</v>
      </c>
      <c r="J666" s="1092">
        <v>1</v>
      </c>
      <c r="K666" s="1104">
        <v>45474</v>
      </c>
      <c r="L666" s="1104">
        <v>45535</v>
      </c>
      <c r="M666" s="1084">
        <f t="shared" si="28"/>
        <v>8.7142857142857135</v>
      </c>
      <c r="N666" s="1085">
        <v>1</v>
      </c>
      <c r="O666" s="1081" t="s">
        <v>4406</v>
      </c>
      <c r="P666" s="1085">
        <f t="shared" si="29"/>
        <v>1</v>
      </c>
      <c r="Q666" s="1086" t="str" cm="1">
        <f t="array" aca="1" ref="Q666" ca="1">IF(ISNUMBER(P666),IF(P666=100%,"CUMPLIDA",IF(AND(ISNUMBER(L666),ISNUMBER(INDIRECT("FECHA_"&amp;$B666,1))), IF(L666&lt;=INDIRECT("FECHA_"&amp;$B666,1),"INCUMPLIDA","PROCESO"), "VERIFICAR FECHA")),"SIN VALOR AVANCE")</f>
        <v>CUMPLIDA</v>
      </c>
    </row>
    <row r="667" spans="1:17" ht="60.75" customHeight="1" x14ac:dyDescent="0.2">
      <c r="A667" s="1097" t="s">
        <v>19</v>
      </c>
      <c r="B667" s="1091" t="s">
        <v>14</v>
      </c>
      <c r="C667" s="1304"/>
      <c r="D667" s="1304"/>
      <c r="E667" s="1305"/>
      <c r="F667" s="1305"/>
      <c r="G667" s="1305" t="s">
        <v>4411</v>
      </c>
      <c r="H667" s="1305" t="s">
        <v>4412</v>
      </c>
      <c r="I667" s="1309" t="s">
        <v>4413</v>
      </c>
      <c r="J667" s="1092">
        <v>1</v>
      </c>
      <c r="K667" s="1104">
        <v>45351</v>
      </c>
      <c r="L667" s="1104">
        <v>45359</v>
      </c>
      <c r="M667" s="1084">
        <f t="shared" si="28"/>
        <v>1.1428571428571428</v>
      </c>
      <c r="N667" s="1085">
        <v>1</v>
      </c>
      <c r="O667" s="1081" t="s">
        <v>4406</v>
      </c>
      <c r="P667" s="1085">
        <f t="shared" si="29"/>
        <v>1</v>
      </c>
      <c r="Q667" s="1086" t="str" cm="1">
        <f t="array" aca="1" ref="Q667" ca="1">IF(ISNUMBER(P667),IF(P667=100%,"CUMPLIDA",IF(AND(ISNUMBER(L667),ISNUMBER(INDIRECT("FECHA_"&amp;$B667,1))), IF(L667&lt;=INDIRECT("FECHA_"&amp;$B667,1),"INCUMPLIDA","PROCESO"), "VERIFICAR FECHA")),"SIN VALOR AVANCE")</f>
        <v>CUMPLIDA</v>
      </c>
    </row>
    <row r="668" spans="1:17" ht="90.75" x14ac:dyDescent="0.2">
      <c r="A668" s="1097" t="s">
        <v>19</v>
      </c>
      <c r="B668" s="1091" t="s">
        <v>14</v>
      </c>
      <c r="C668" s="1304"/>
      <c r="D668" s="1304"/>
      <c r="E668" s="1305"/>
      <c r="F668" s="1305"/>
      <c r="G668" s="1305"/>
      <c r="H668" s="1305"/>
      <c r="I668" s="1309"/>
      <c r="J668" s="1092">
        <v>1</v>
      </c>
      <c r="K668" s="1104">
        <v>45535</v>
      </c>
      <c r="L668" s="1104">
        <v>45541</v>
      </c>
      <c r="M668" s="1084">
        <f t="shared" si="28"/>
        <v>0.8571428571428571</v>
      </c>
      <c r="N668" s="1085">
        <v>1</v>
      </c>
      <c r="O668" s="1081" t="s">
        <v>4406</v>
      </c>
      <c r="P668" s="1085">
        <f t="shared" si="29"/>
        <v>1</v>
      </c>
      <c r="Q668" s="1086" t="str" cm="1">
        <f t="array" aca="1" ref="Q668" ca="1">IF(ISNUMBER(P668),IF(P668=100%,"CUMPLIDA",IF(AND(ISNUMBER(L668),ISNUMBER(INDIRECT("FECHA_"&amp;$B668,1))), IF(L668&lt;=INDIRECT("FECHA_"&amp;$B668,1),"INCUMPLIDA","PROCESO"), "VERIFICAR FECHA")),"SIN VALOR AVANCE")</f>
        <v>CUMPLIDA</v>
      </c>
    </row>
    <row r="669" spans="1:17" ht="90" x14ac:dyDescent="0.2">
      <c r="A669" s="1097" t="s">
        <v>19</v>
      </c>
      <c r="B669" s="1091" t="s">
        <v>14</v>
      </c>
      <c r="C669" s="1304"/>
      <c r="D669" s="1304"/>
      <c r="E669" s="1305"/>
      <c r="F669" s="1305"/>
      <c r="G669" s="1080" t="s">
        <v>4414</v>
      </c>
      <c r="H669" s="1080" t="s">
        <v>4415</v>
      </c>
      <c r="I669" s="1081" t="s">
        <v>4416</v>
      </c>
      <c r="J669" s="1097" t="s">
        <v>4417</v>
      </c>
      <c r="K669" s="1104">
        <v>45351</v>
      </c>
      <c r="L669" s="1104">
        <v>45473</v>
      </c>
      <c r="M669" s="1084">
        <f t="shared" si="28"/>
        <v>17.428571428571427</v>
      </c>
      <c r="N669" s="1085">
        <v>1</v>
      </c>
      <c r="O669" s="1081" t="s">
        <v>4418</v>
      </c>
      <c r="P669" s="1085">
        <f t="shared" si="29"/>
        <v>1</v>
      </c>
      <c r="Q669" s="1086" t="str" cm="1">
        <f t="array" aca="1" ref="Q669" ca="1">IF(ISNUMBER(P669),IF(P669=100%,"CUMPLIDA",IF(AND(ISNUMBER(L669),ISNUMBER(INDIRECT("FECHA_"&amp;$B669,1))), IF(L669&lt;=INDIRECT("FECHA_"&amp;$B669,1),"INCUMPLIDA","PROCESO"), "VERIFICAR FECHA")),"SIN VALOR AVANCE")</f>
        <v>CUMPLIDA</v>
      </c>
    </row>
    <row r="670" spans="1:17" ht="45.75" customHeight="1" x14ac:dyDescent="0.2">
      <c r="A670" s="1097" t="s">
        <v>19</v>
      </c>
      <c r="B670" s="1091" t="s">
        <v>14</v>
      </c>
      <c r="C670" s="1304"/>
      <c r="D670" s="1304"/>
      <c r="E670" s="1305"/>
      <c r="F670" s="1305"/>
      <c r="G670" s="1305" t="s">
        <v>4419</v>
      </c>
      <c r="H670" s="1080" t="s">
        <v>4380</v>
      </c>
      <c r="I670" s="1081" t="s">
        <v>4420</v>
      </c>
      <c r="J670" s="1092">
        <v>1</v>
      </c>
      <c r="K670" s="1104">
        <v>46966</v>
      </c>
      <c r="L670" s="1104">
        <v>47026</v>
      </c>
      <c r="M670" s="1084">
        <f t="shared" si="28"/>
        <v>8.5714285714285712</v>
      </c>
      <c r="N670" s="1085">
        <v>0</v>
      </c>
      <c r="O670" s="1081" t="s">
        <v>4382</v>
      </c>
      <c r="P670" s="1085">
        <f t="shared" si="29"/>
        <v>0</v>
      </c>
      <c r="Q670" s="1086" t="str" cm="1">
        <f t="array" aca="1" ref="Q670" ca="1">IF(ISNUMBER(P670),IF(P670=100%,"CUMPLIDA",IF(AND(ISNUMBER(L670),ISNUMBER(INDIRECT("FECHA_"&amp;$B670,1))), IF(L670&lt;=INDIRECT("FECHA_"&amp;$B670,1),"INCUMPLIDA","PROCESO"), "VERIFICAR FECHA")),"SIN VALOR AVANCE")</f>
        <v>PROCESO</v>
      </c>
    </row>
    <row r="671" spans="1:17" ht="45.75" x14ac:dyDescent="0.2">
      <c r="A671" s="1097" t="s">
        <v>19</v>
      </c>
      <c r="B671" s="1091" t="s">
        <v>14</v>
      </c>
      <c r="C671" s="1304"/>
      <c r="D671" s="1304"/>
      <c r="E671" s="1305"/>
      <c r="F671" s="1305"/>
      <c r="G671" s="1305"/>
      <c r="H671" s="1080" t="s">
        <v>4421</v>
      </c>
      <c r="I671" s="1081" t="s">
        <v>4384</v>
      </c>
      <c r="J671" s="1092">
        <v>1</v>
      </c>
      <c r="K671" s="1104">
        <v>47027</v>
      </c>
      <c r="L671" s="1104">
        <v>47087</v>
      </c>
      <c r="M671" s="1084">
        <f t="shared" si="28"/>
        <v>8.5714285714285712</v>
      </c>
      <c r="N671" s="1085">
        <v>0</v>
      </c>
      <c r="O671" s="1081" t="s">
        <v>4382</v>
      </c>
      <c r="P671" s="1085">
        <f t="shared" si="29"/>
        <v>0</v>
      </c>
      <c r="Q671" s="1086" t="str" cm="1">
        <f t="array" aca="1" ref="Q671" ca="1">IF(ISNUMBER(P671),IF(P671=100%,"CUMPLIDA",IF(AND(ISNUMBER(L671),ISNUMBER(INDIRECT("FECHA_"&amp;$B671,1))), IF(L671&lt;=INDIRECT("FECHA_"&amp;$B671,1),"INCUMPLIDA","PROCESO"), "VERIFICAR FECHA")),"SIN VALOR AVANCE")</f>
        <v>PROCESO</v>
      </c>
    </row>
    <row r="672" spans="1:17" ht="45.75" x14ac:dyDescent="0.2">
      <c r="A672" s="1097" t="s">
        <v>19</v>
      </c>
      <c r="B672" s="1091" t="s">
        <v>14</v>
      </c>
      <c r="C672" s="1304"/>
      <c r="D672" s="1304"/>
      <c r="E672" s="1305"/>
      <c r="F672" s="1305"/>
      <c r="G672" s="1305"/>
      <c r="H672" s="1080" t="s">
        <v>4385</v>
      </c>
      <c r="I672" s="1081" t="s">
        <v>4422</v>
      </c>
      <c r="J672" s="1092">
        <v>1</v>
      </c>
      <c r="K672" s="1104">
        <v>47088</v>
      </c>
      <c r="L672" s="1104">
        <v>47208</v>
      </c>
      <c r="M672" s="1084">
        <f t="shared" si="28"/>
        <v>17.142857142857142</v>
      </c>
      <c r="N672" s="1085">
        <v>0</v>
      </c>
      <c r="O672" s="1081" t="s">
        <v>4382</v>
      </c>
      <c r="P672" s="1085">
        <f t="shared" si="29"/>
        <v>0</v>
      </c>
      <c r="Q672" s="1086" t="str" cm="1">
        <f t="array" aca="1" ref="Q672" ca="1">IF(ISNUMBER(P672),IF(P672=100%,"CUMPLIDA",IF(AND(ISNUMBER(L672),ISNUMBER(INDIRECT("FECHA_"&amp;$B672,1))), IF(L672&lt;=INDIRECT("FECHA_"&amp;$B672,1),"INCUMPLIDA","PROCESO"), "VERIFICAR FECHA")),"SIN VALOR AVANCE")</f>
        <v>PROCESO</v>
      </c>
    </row>
    <row r="673" spans="1:17" ht="180" x14ac:dyDescent="0.2">
      <c r="A673" s="1097" t="s">
        <v>19</v>
      </c>
      <c r="B673" s="1091" t="s">
        <v>14</v>
      </c>
      <c r="C673" s="1304"/>
      <c r="D673" s="1304"/>
      <c r="E673" s="1305"/>
      <c r="F673" s="1305"/>
      <c r="G673" s="1305"/>
      <c r="H673" s="1080" t="s">
        <v>4423</v>
      </c>
      <c r="I673" s="1081" t="s">
        <v>4424</v>
      </c>
      <c r="J673" s="1092">
        <v>3</v>
      </c>
      <c r="K673" s="1104">
        <v>47209</v>
      </c>
      <c r="L673" s="1104">
        <v>47299</v>
      </c>
      <c r="M673" s="1084">
        <f t="shared" si="28"/>
        <v>12.857142857142858</v>
      </c>
      <c r="N673" s="1085">
        <v>0</v>
      </c>
      <c r="O673" s="1081" t="s">
        <v>4382</v>
      </c>
      <c r="P673" s="1085">
        <f t="shared" si="29"/>
        <v>0</v>
      </c>
      <c r="Q673" s="1086" t="str" cm="1">
        <f t="array" aca="1" ref="Q673" ca="1">IF(ISNUMBER(P673),IF(P673=100%,"CUMPLIDA",IF(AND(ISNUMBER(L673),ISNUMBER(INDIRECT("FECHA_"&amp;$B673,1))), IF(L673&lt;=INDIRECT("FECHA_"&amp;$B673,1),"INCUMPLIDA","PROCESO"), "VERIFICAR FECHA")),"SIN VALOR AVANCE")</f>
        <v>PROCESO</v>
      </c>
    </row>
    <row r="674" spans="1:17" ht="45.75" customHeight="1" x14ac:dyDescent="0.2">
      <c r="A674" s="1097" t="s">
        <v>19</v>
      </c>
      <c r="B674" s="1091" t="s">
        <v>14</v>
      </c>
      <c r="C674" s="1304"/>
      <c r="D674" s="1304"/>
      <c r="E674" s="1305" t="s">
        <v>4425</v>
      </c>
      <c r="F674" s="1305"/>
      <c r="G674" s="1305" t="s">
        <v>4426</v>
      </c>
      <c r="H674" s="1305" t="s">
        <v>4427</v>
      </c>
      <c r="I674" s="1309" t="s">
        <v>4428</v>
      </c>
      <c r="J674" s="1092">
        <v>1</v>
      </c>
      <c r="K674" s="1104">
        <v>45323</v>
      </c>
      <c r="L674" s="1104">
        <v>45473</v>
      </c>
      <c r="M674" s="1084">
        <f t="shared" si="28"/>
        <v>21.428571428571427</v>
      </c>
      <c r="N674" s="1085">
        <v>1</v>
      </c>
      <c r="O674" s="1108" t="s">
        <v>6044</v>
      </c>
      <c r="P674" s="1085">
        <f t="shared" si="29"/>
        <v>1</v>
      </c>
      <c r="Q674" s="1086" t="str" cm="1">
        <f t="array" aca="1" ref="Q674" ca="1">IF(ISNUMBER(P674),IF(P674=100%,"CUMPLIDA",IF(AND(ISNUMBER(L674),ISNUMBER(INDIRECT("FECHA_"&amp;$B674,1))), IF(L674&lt;=INDIRECT("FECHA_"&amp;$B674,1),"INCUMPLIDA","PROCESO"), "VERIFICAR FECHA")),"SIN VALOR AVANCE")</f>
        <v>CUMPLIDA</v>
      </c>
    </row>
    <row r="675" spans="1:17" ht="45.75" x14ac:dyDescent="0.2">
      <c r="A675" s="1097" t="s">
        <v>19</v>
      </c>
      <c r="B675" s="1091" t="s">
        <v>14</v>
      </c>
      <c r="C675" s="1304"/>
      <c r="D675" s="1304"/>
      <c r="E675" s="1305"/>
      <c r="F675" s="1305"/>
      <c r="G675" s="1305"/>
      <c r="H675" s="1305"/>
      <c r="I675" s="1309"/>
      <c r="J675" s="1092">
        <v>1</v>
      </c>
      <c r="K675" s="1104">
        <v>45474</v>
      </c>
      <c r="L675" s="1104">
        <v>45657</v>
      </c>
      <c r="M675" s="1084">
        <f t="shared" si="28"/>
        <v>26.142857142857142</v>
      </c>
      <c r="N675" s="1085">
        <v>1</v>
      </c>
      <c r="O675" s="1108" t="s">
        <v>6044</v>
      </c>
      <c r="P675" s="1085">
        <f t="shared" si="29"/>
        <v>1</v>
      </c>
      <c r="Q675" s="1086" t="str" cm="1">
        <f t="array" aca="1" ref="Q675" ca="1">IF(ISNUMBER(P675),IF(P675=100%,"CUMPLIDA",IF(AND(ISNUMBER(L675),ISNUMBER(INDIRECT("FECHA_"&amp;$B675,1))), IF(L675&lt;=INDIRECT("FECHA_"&amp;$B675,1),"INCUMPLIDA","PROCESO"), "VERIFICAR FECHA")),"SIN VALOR AVANCE")</f>
        <v>CUMPLIDA</v>
      </c>
    </row>
    <row r="676" spans="1:17" ht="45.75" x14ac:dyDescent="0.2">
      <c r="A676" s="1097" t="s">
        <v>19</v>
      </c>
      <c r="B676" s="1091" t="s">
        <v>14</v>
      </c>
      <c r="C676" s="1304"/>
      <c r="D676" s="1304"/>
      <c r="E676" s="1305"/>
      <c r="F676" s="1305"/>
      <c r="G676" s="1305"/>
      <c r="H676" s="1305"/>
      <c r="I676" s="1309"/>
      <c r="J676" s="1092">
        <v>1</v>
      </c>
      <c r="K676" s="1104">
        <v>45658</v>
      </c>
      <c r="L676" s="1104">
        <v>45838</v>
      </c>
      <c r="M676" s="1084">
        <f t="shared" si="28"/>
        <v>25.714285714285715</v>
      </c>
      <c r="N676" s="1085">
        <v>0.16600000000000001</v>
      </c>
      <c r="O676" s="1108" t="s">
        <v>6044</v>
      </c>
      <c r="P676" s="1085">
        <f t="shared" si="29"/>
        <v>0.16600000000000001</v>
      </c>
      <c r="Q676" s="1086" t="str" cm="1">
        <f t="array" aca="1" ref="Q676" ca="1">IF(ISNUMBER(P676),IF(P676=100%,"CUMPLIDA",IF(AND(ISNUMBER(L676),ISNUMBER(INDIRECT("FECHA_"&amp;$B676,1))), IF(L676&lt;=INDIRECT("FECHA_"&amp;$B676,1),"INCUMPLIDA","PROCESO"), "VERIFICAR FECHA")),"SIN VALOR AVANCE")</f>
        <v>PROCESO</v>
      </c>
    </row>
    <row r="677" spans="1:17" ht="45.75" x14ac:dyDescent="0.2">
      <c r="A677" s="1097" t="s">
        <v>19</v>
      </c>
      <c r="B677" s="1091" t="s">
        <v>14</v>
      </c>
      <c r="C677" s="1304"/>
      <c r="D677" s="1304"/>
      <c r="E677" s="1305"/>
      <c r="F677" s="1305"/>
      <c r="G677" s="1305"/>
      <c r="H677" s="1305"/>
      <c r="I677" s="1309"/>
      <c r="J677" s="1092">
        <v>1</v>
      </c>
      <c r="K677" s="1104">
        <v>45839</v>
      </c>
      <c r="L677" s="1104">
        <v>46022</v>
      </c>
      <c r="M677" s="1084">
        <f t="shared" si="28"/>
        <v>26.142857142857142</v>
      </c>
      <c r="N677" s="1085">
        <v>0.16600000000000001</v>
      </c>
      <c r="O677" s="1108" t="s">
        <v>6044</v>
      </c>
      <c r="P677" s="1085">
        <f t="shared" si="29"/>
        <v>0.16600000000000001</v>
      </c>
      <c r="Q677" s="1086" t="str" cm="1">
        <f t="array" aca="1" ref="Q677" ca="1">IF(ISNUMBER(P677),IF(P677=100%,"CUMPLIDA",IF(AND(ISNUMBER(L677),ISNUMBER(INDIRECT("FECHA_"&amp;$B677,1))), IF(L677&lt;=INDIRECT("FECHA_"&amp;$B677,1),"INCUMPLIDA","PROCESO"), "VERIFICAR FECHA")),"SIN VALOR AVANCE")</f>
        <v>PROCESO</v>
      </c>
    </row>
    <row r="678" spans="1:17" ht="45.75" x14ac:dyDescent="0.2">
      <c r="A678" s="1097" t="s">
        <v>19</v>
      </c>
      <c r="B678" s="1091" t="s">
        <v>14</v>
      </c>
      <c r="C678" s="1304"/>
      <c r="D678" s="1304"/>
      <c r="E678" s="1305"/>
      <c r="F678" s="1305"/>
      <c r="G678" s="1305"/>
      <c r="H678" s="1305"/>
      <c r="I678" s="1309"/>
      <c r="J678" s="1092">
        <v>1</v>
      </c>
      <c r="K678" s="1104">
        <v>46023</v>
      </c>
      <c r="L678" s="1104">
        <v>46203</v>
      </c>
      <c r="M678" s="1084">
        <f t="shared" si="28"/>
        <v>25.714285714285715</v>
      </c>
      <c r="N678" s="1085">
        <v>0.16600000000000001</v>
      </c>
      <c r="O678" s="1108" t="s">
        <v>6044</v>
      </c>
      <c r="P678" s="1085">
        <f t="shared" si="29"/>
        <v>0.16600000000000001</v>
      </c>
      <c r="Q678" s="1086" t="str" cm="1">
        <f t="array" aca="1" ref="Q678" ca="1">IF(ISNUMBER(P678),IF(P678=100%,"CUMPLIDA",IF(AND(ISNUMBER(L678),ISNUMBER(INDIRECT("FECHA_"&amp;$B678,1))), IF(L678&lt;=INDIRECT("FECHA_"&amp;$B678,1),"INCUMPLIDA","PROCESO"), "VERIFICAR FECHA")),"SIN VALOR AVANCE")</f>
        <v>PROCESO</v>
      </c>
    </row>
    <row r="679" spans="1:17" ht="45.75" x14ac:dyDescent="0.2">
      <c r="A679" s="1097" t="s">
        <v>19</v>
      </c>
      <c r="B679" s="1091" t="s">
        <v>14</v>
      </c>
      <c r="C679" s="1304"/>
      <c r="D679" s="1304"/>
      <c r="E679" s="1305"/>
      <c r="F679" s="1305"/>
      <c r="G679" s="1305"/>
      <c r="H679" s="1305"/>
      <c r="I679" s="1309"/>
      <c r="J679" s="1092">
        <v>1</v>
      </c>
      <c r="K679" s="1104">
        <v>46204</v>
      </c>
      <c r="L679" s="1104">
        <v>46387</v>
      </c>
      <c r="M679" s="1084">
        <f t="shared" si="28"/>
        <v>26.142857142857142</v>
      </c>
      <c r="N679" s="1085">
        <v>0.16600000000000001</v>
      </c>
      <c r="O679" s="1108" t="s">
        <v>6044</v>
      </c>
      <c r="P679" s="1085">
        <f t="shared" si="29"/>
        <v>0.16600000000000001</v>
      </c>
      <c r="Q679" s="1086" t="str" cm="1">
        <f t="array" aca="1" ref="Q679" ca="1">IF(ISNUMBER(P679),IF(P679=100%,"CUMPLIDA",IF(AND(ISNUMBER(L679),ISNUMBER(INDIRECT("FECHA_"&amp;$B679,1))), IF(L679&lt;=INDIRECT("FECHA_"&amp;$B679,1),"INCUMPLIDA","PROCESO"), "VERIFICAR FECHA")),"SIN VALOR AVANCE")</f>
        <v>PROCESO</v>
      </c>
    </row>
    <row r="680" spans="1:17" ht="45.75" x14ac:dyDescent="0.2">
      <c r="A680" s="1097" t="s">
        <v>19</v>
      </c>
      <c r="B680" s="1091" t="s">
        <v>14</v>
      </c>
      <c r="C680" s="1304"/>
      <c r="D680" s="1304"/>
      <c r="E680" s="1305"/>
      <c r="F680" s="1305"/>
      <c r="G680" s="1305"/>
      <c r="H680" s="1305"/>
      <c r="I680" s="1309"/>
      <c r="J680" s="1092">
        <v>1</v>
      </c>
      <c r="K680" s="1104">
        <v>46388</v>
      </c>
      <c r="L680" s="1104">
        <v>46568</v>
      </c>
      <c r="M680" s="1084">
        <f t="shared" si="28"/>
        <v>25.714285714285715</v>
      </c>
      <c r="N680" s="1085">
        <v>0.16600000000000001</v>
      </c>
      <c r="O680" s="1108" t="s">
        <v>6044</v>
      </c>
      <c r="P680" s="1085">
        <f t="shared" si="29"/>
        <v>0.16600000000000001</v>
      </c>
      <c r="Q680" s="1086" t="str" cm="1">
        <f t="array" aca="1" ref="Q680" ca="1">IF(ISNUMBER(P680),IF(P680=100%,"CUMPLIDA",IF(AND(ISNUMBER(L680),ISNUMBER(INDIRECT("FECHA_"&amp;$B680,1))), IF(L680&lt;=INDIRECT("FECHA_"&amp;$B680,1),"INCUMPLIDA","PROCESO"), "VERIFICAR FECHA")),"SIN VALOR AVANCE")</f>
        <v>PROCESO</v>
      </c>
    </row>
    <row r="681" spans="1:17" ht="45.75" x14ac:dyDescent="0.2">
      <c r="A681" s="1097" t="s">
        <v>19</v>
      </c>
      <c r="B681" s="1091" t="s">
        <v>14</v>
      </c>
      <c r="C681" s="1304"/>
      <c r="D681" s="1304"/>
      <c r="E681" s="1305"/>
      <c r="F681" s="1305"/>
      <c r="G681" s="1305"/>
      <c r="H681" s="1305"/>
      <c r="I681" s="1309"/>
      <c r="J681" s="1092">
        <v>1</v>
      </c>
      <c r="K681" s="1104">
        <v>46569</v>
      </c>
      <c r="L681" s="1104">
        <v>46752</v>
      </c>
      <c r="M681" s="1084">
        <f t="shared" si="28"/>
        <v>26.142857142857142</v>
      </c>
      <c r="N681" s="1085">
        <v>0.16600000000000001</v>
      </c>
      <c r="O681" s="1108" t="s">
        <v>6044</v>
      </c>
      <c r="P681" s="1085">
        <f t="shared" si="29"/>
        <v>0.16600000000000001</v>
      </c>
      <c r="Q681" s="1086" t="str" cm="1">
        <f t="array" aca="1" ref="Q681" ca="1">IF(ISNUMBER(P681),IF(P681=100%,"CUMPLIDA",IF(AND(ISNUMBER(L681),ISNUMBER(INDIRECT("FECHA_"&amp;$B681,1))), IF(L681&lt;=INDIRECT("FECHA_"&amp;$B681,1),"INCUMPLIDA","PROCESO"), "VERIFICAR FECHA")),"SIN VALOR AVANCE")</f>
        <v>PROCESO</v>
      </c>
    </row>
    <row r="682" spans="1:17" ht="45.75" x14ac:dyDescent="0.2">
      <c r="A682" s="1097" t="s">
        <v>19</v>
      </c>
      <c r="B682" s="1091" t="s">
        <v>14</v>
      </c>
      <c r="C682" s="1304"/>
      <c r="D682" s="1304"/>
      <c r="E682" s="1305"/>
      <c r="F682" s="1305"/>
      <c r="G682" s="1305"/>
      <c r="H682" s="1305"/>
      <c r="I682" s="1309"/>
      <c r="J682" s="1092">
        <v>1</v>
      </c>
      <c r="K682" s="1104">
        <v>46753</v>
      </c>
      <c r="L682" s="1104">
        <v>46934</v>
      </c>
      <c r="M682" s="1084">
        <f t="shared" si="28"/>
        <v>25.857142857142858</v>
      </c>
      <c r="N682" s="1085">
        <v>0.16600000000000001</v>
      </c>
      <c r="O682" s="1108" t="s">
        <v>6044</v>
      </c>
      <c r="P682" s="1085">
        <f t="shared" si="29"/>
        <v>0.16600000000000001</v>
      </c>
      <c r="Q682" s="1086" t="str" cm="1">
        <f t="array" aca="1" ref="Q682" ca="1">IF(ISNUMBER(P682),IF(P682=100%,"CUMPLIDA",IF(AND(ISNUMBER(L682),ISNUMBER(INDIRECT("FECHA_"&amp;$B682,1))), IF(L682&lt;=INDIRECT("FECHA_"&amp;$B682,1),"INCUMPLIDA","PROCESO"), "VERIFICAR FECHA")),"SIN VALOR AVANCE")</f>
        <v>PROCESO</v>
      </c>
    </row>
    <row r="683" spans="1:17" ht="30.75" customHeight="1" x14ac:dyDescent="0.2">
      <c r="A683" s="1097" t="s">
        <v>19</v>
      </c>
      <c r="B683" s="1091" t="s">
        <v>14</v>
      </c>
      <c r="C683" s="1304"/>
      <c r="D683" s="1304"/>
      <c r="E683" s="1305" t="s">
        <v>4429</v>
      </c>
      <c r="F683" s="1305"/>
      <c r="G683" s="1305"/>
      <c r="H683" s="1305"/>
      <c r="I683" s="1309"/>
      <c r="J683" s="1092">
        <v>1</v>
      </c>
      <c r="K683" s="1104">
        <v>46935</v>
      </c>
      <c r="L683" s="1104">
        <v>47118</v>
      </c>
      <c r="M683" s="1084">
        <f t="shared" si="28"/>
        <v>26.142857142857142</v>
      </c>
      <c r="N683" s="1085">
        <v>0.16600000000000001</v>
      </c>
      <c r="O683" s="1108" t="s">
        <v>6044</v>
      </c>
      <c r="P683" s="1085">
        <f t="shared" si="29"/>
        <v>0.16600000000000001</v>
      </c>
      <c r="Q683" s="1086" t="str" cm="1">
        <f t="array" aca="1" ref="Q683" ca="1">IF(ISNUMBER(P683),IF(P683=100%,"CUMPLIDA",IF(AND(ISNUMBER(L683),ISNUMBER(INDIRECT("FECHA_"&amp;$B683,1))), IF(L683&lt;=INDIRECT("FECHA_"&amp;$B683,1),"INCUMPLIDA","PROCESO"), "VERIFICAR FECHA")),"SIN VALOR AVANCE")</f>
        <v>PROCESO</v>
      </c>
    </row>
    <row r="684" spans="1:17" ht="45.75" x14ac:dyDescent="0.2">
      <c r="A684" s="1097" t="s">
        <v>19</v>
      </c>
      <c r="B684" s="1091" t="s">
        <v>14</v>
      </c>
      <c r="C684" s="1304"/>
      <c r="D684" s="1304"/>
      <c r="E684" s="1305"/>
      <c r="F684" s="1305"/>
      <c r="G684" s="1305"/>
      <c r="H684" s="1305"/>
      <c r="I684" s="1309"/>
      <c r="J684" s="1092">
        <v>1</v>
      </c>
      <c r="K684" s="1104">
        <v>47119</v>
      </c>
      <c r="L684" s="1104">
        <v>47299</v>
      </c>
      <c r="M684" s="1084">
        <f t="shared" si="28"/>
        <v>25.714285714285715</v>
      </c>
      <c r="N684" s="1085">
        <v>0.16600000000000001</v>
      </c>
      <c r="O684" s="1108" t="s">
        <v>6044</v>
      </c>
      <c r="P684" s="1085">
        <f t="shared" si="29"/>
        <v>0.16600000000000001</v>
      </c>
      <c r="Q684" s="1086" t="str" cm="1">
        <f t="array" aca="1" ref="Q684" ca="1">IF(ISNUMBER(P684),IF(P684=100%,"CUMPLIDA",IF(AND(ISNUMBER(L684),ISNUMBER(INDIRECT("FECHA_"&amp;$B684,1))), IF(L684&lt;=INDIRECT("FECHA_"&amp;$B684,1),"INCUMPLIDA","PROCESO"), "VERIFICAR FECHA")),"SIN VALOR AVANCE")</f>
        <v>PROCESO</v>
      </c>
    </row>
    <row r="685" spans="1:17" ht="150" x14ac:dyDescent="0.2">
      <c r="A685" s="1097" t="s">
        <v>19</v>
      </c>
      <c r="B685" s="1091" t="s">
        <v>14</v>
      </c>
      <c r="C685" s="1304"/>
      <c r="D685" s="1304"/>
      <c r="E685" s="1305"/>
      <c r="F685" s="1305"/>
      <c r="G685" s="1080" t="s">
        <v>4430</v>
      </c>
      <c r="H685" s="1080" t="s">
        <v>4431</v>
      </c>
      <c r="I685" s="1081" t="s">
        <v>4432</v>
      </c>
      <c r="J685" s="1105">
        <v>1</v>
      </c>
      <c r="K685" s="1104">
        <v>45323</v>
      </c>
      <c r="L685" s="1104">
        <v>45447</v>
      </c>
      <c r="M685" s="1084">
        <f>(L685-K685)/7</f>
        <v>17.714285714285715</v>
      </c>
      <c r="N685" s="1085">
        <v>1</v>
      </c>
      <c r="O685" s="1108" t="s">
        <v>6044</v>
      </c>
      <c r="P685" s="1085">
        <f t="shared" si="29"/>
        <v>1</v>
      </c>
      <c r="Q685" s="1086" t="str" cm="1">
        <f t="array" aca="1" ref="Q685" ca="1">IF(ISNUMBER(P685),IF(P685=100%,"CUMPLIDA",IF(AND(ISNUMBER(L685),ISNUMBER(INDIRECT("FECHA_"&amp;$B685,1))), IF(L685&lt;=INDIRECT("FECHA_"&amp;$B685,1),"INCUMPLIDA","PROCESO"), "VERIFICAR FECHA")),"SIN VALOR AVANCE")</f>
        <v>CUMPLIDA</v>
      </c>
    </row>
    <row r="686" spans="1:17" ht="135" customHeight="1" x14ac:dyDescent="0.2">
      <c r="A686" s="1097" t="s">
        <v>19</v>
      </c>
      <c r="B686" s="1091" t="s">
        <v>14</v>
      </c>
      <c r="C686" s="1304" t="s">
        <v>4433</v>
      </c>
      <c r="D686" s="1304" t="s">
        <v>2855</v>
      </c>
      <c r="E686" s="1305" t="s">
        <v>4434</v>
      </c>
      <c r="F686" s="1305" t="s">
        <v>4435</v>
      </c>
      <c r="G686" s="1110" t="s">
        <v>4436</v>
      </c>
      <c r="H686" s="1110" t="s">
        <v>4437</v>
      </c>
      <c r="I686" s="1108" t="s">
        <v>4438</v>
      </c>
      <c r="J686" s="1105">
        <v>1</v>
      </c>
      <c r="K686" s="1106">
        <v>45703</v>
      </c>
      <c r="L686" s="1106">
        <v>45853</v>
      </c>
      <c r="M686" s="1084">
        <f t="shared" ref="M686:M718" si="30">(L686-K686)/7</f>
        <v>21.428571428571427</v>
      </c>
      <c r="N686" s="1085">
        <v>0</v>
      </c>
      <c r="O686" s="1108" t="s">
        <v>4439</v>
      </c>
      <c r="P686" s="1085">
        <f t="shared" si="29"/>
        <v>0</v>
      </c>
      <c r="Q686" s="1086" t="str" cm="1">
        <f t="array" aca="1" ref="Q686" ca="1">IF(ISNUMBER(P686),IF(P686=100%,"CUMPLIDA",IF(AND(ISNUMBER(L686),ISNUMBER(INDIRECT("FECHA_"&amp;$B686,1))), IF(L686&lt;=INDIRECT("FECHA_"&amp;$B686,1),"INCUMPLIDA","PROCESO"), "VERIFICAR FECHA")),"SIN VALOR AVANCE")</f>
        <v>PROCESO</v>
      </c>
    </row>
    <row r="687" spans="1:17" ht="195" x14ac:dyDescent="0.2">
      <c r="A687" s="1097" t="s">
        <v>19</v>
      </c>
      <c r="B687" s="1091" t="s">
        <v>14</v>
      </c>
      <c r="C687" s="1304"/>
      <c r="D687" s="1304"/>
      <c r="E687" s="1305"/>
      <c r="F687" s="1305"/>
      <c r="G687" s="1316" t="s">
        <v>4440</v>
      </c>
      <c r="H687" s="1110" t="s">
        <v>4441</v>
      </c>
      <c r="I687" s="1108" t="s">
        <v>4442</v>
      </c>
      <c r="J687" s="1105">
        <v>1</v>
      </c>
      <c r="K687" s="1106">
        <v>45717</v>
      </c>
      <c r="L687" s="1106">
        <v>45838</v>
      </c>
      <c r="M687" s="1084">
        <f t="shared" si="30"/>
        <v>17.285714285714285</v>
      </c>
      <c r="N687" s="1085">
        <v>0</v>
      </c>
      <c r="O687" s="1108" t="s">
        <v>4443</v>
      </c>
      <c r="P687" s="1085">
        <f t="shared" si="29"/>
        <v>0</v>
      </c>
      <c r="Q687" s="1086" t="str" cm="1">
        <f t="array" aca="1" ref="Q687" ca="1">IF(ISNUMBER(P687),IF(P687=100%,"CUMPLIDA",IF(AND(ISNUMBER(L687),ISNUMBER(INDIRECT("FECHA_"&amp;$B687,1))), IF(L687&lt;=INDIRECT("FECHA_"&amp;$B687,1),"INCUMPLIDA","PROCESO"), "VERIFICAR FECHA")),"SIN VALOR AVANCE")</f>
        <v>PROCESO</v>
      </c>
    </row>
    <row r="688" spans="1:17" ht="165.75" x14ac:dyDescent="0.2">
      <c r="A688" s="1097" t="s">
        <v>19</v>
      </c>
      <c r="B688" s="1091" t="s">
        <v>14</v>
      </c>
      <c r="C688" s="1304"/>
      <c r="D688" s="1304"/>
      <c r="E688" s="1305"/>
      <c r="F688" s="1305"/>
      <c r="G688" s="1316"/>
      <c r="H688" s="1110" t="s">
        <v>4444</v>
      </c>
      <c r="I688" s="1108" t="s">
        <v>4445</v>
      </c>
      <c r="J688" s="1107">
        <v>1</v>
      </c>
      <c r="K688" s="1106">
        <v>45839</v>
      </c>
      <c r="L688" s="1106">
        <v>45842</v>
      </c>
      <c r="M688" s="1084">
        <f t="shared" si="30"/>
        <v>0.42857142857142855</v>
      </c>
      <c r="N688" s="1085">
        <v>0</v>
      </c>
      <c r="O688" s="1108" t="s">
        <v>4443</v>
      </c>
      <c r="P688" s="1085">
        <f t="shared" si="29"/>
        <v>0</v>
      </c>
      <c r="Q688" s="1086" t="str" cm="1">
        <f t="array" aca="1" ref="Q688" ca="1">IF(ISNUMBER(P688),IF(P688=100%,"CUMPLIDA",IF(AND(ISNUMBER(L688),ISNUMBER(INDIRECT("FECHA_"&amp;$B688,1))), IF(L688&lt;=INDIRECT("FECHA_"&amp;$B688,1),"INCUMPLIDA","PROCESO"), "VERIFICAR FECHA")),"SIN VALOR AVANCE")</f>
        <v>PROCESO</v>
      </c>
    </row>
    <row r="689" spans="1:17" ht="150.75" x14ac:dyDescent="0.2">
      <c r="A689" s="1097" t="s">
        <v>19</v>
      </c>
      <c r="B689" s="1091" t="s">
        <v>14</v>
      </c>
      <c r="C689" s="1304"/>
      <c r="D689" s="1304"/>
      <c r="E689" s="1305"/>
      <c r="F689" s="1305"/>
      <c r="G689" s="1110" t="s">
        <v>4446</v>
      </c>
      <c r="H689" s="1110" t="s">
        <v>4447</v>
      </c>
      <c r="I689" s="1108" t="s">
        <v>4448</v>
      </c>
      <c r="J689" s="1105">
        <v>1</v>
      </c>
      <c r="K689" s="1106">
        <v>45717</v>
      </c>
      <c r="L689" s="1106">
        <v>46081</v>
      </c>
      <c r="M689" s="1084">
        <f t="shared" si="30"/>
        <v>52</v>
      </c>
      <c r="N689" s="1085">
        <v>0.1</v>
      </c>
      <c r="O689" s="1108" t="s">
        <v>4449</v>
      </c>
      <c r="P689" s="1085">
        <f t="shared" si="29"/>
        <v>0.1</v>
      </c>
      <c r="Q689" s="1086" t="str" cm="1">
        <f t="array" aca="1" ref="Q689" ca="1">IF(ISNUMBER(P689),IF(P689=100%,"CUMPLIDA",IF(AND(ISNUMBER(L689),ISNUMBER(INDIRECT("FECHA_"&amp;$B689,1))), IF(L689&lt;=INDIRECT("FECHA_"&amp;$B689,1),"INCUMPLIDA","PROCESO"), "VERIFICAR FECHA")),"SIN VALOR AVANCE")</f>
        <v>PROCESO</v>
      </c>
    </row>
    <row r="690" spans="1:17" ht="165" x14ac:dyDescent="0.2">
      <c r="A690" s="1097" t="s">
        <v>19</v>
      </c>
      <c r="B690" s="1091" t="s">
        <v>14</v>
      </c>
      <c r="C690" s="1304"/>
      <c r="D690" s="1304"/>
      <c r="E690" s="1305"/>
      <c r="F690" s="1305"/>
      <c r="G690" s="1110" t="s">
        <v>4450</v>
      </c>
      <c r="H690" s="1110" t="s">
        <v>4451</v>
      </c>
      <c r="I690" s="1109" t="s">
        <v>4452</v>
      </c>
      <c r="J690" s="1105">
        <v>8</v>
      </c>
      <c r="K690" s="1106">
        <v>45717</v>
      </c>
      <c r="L690" s="1106">
        <v>46081</v>
      </c>
      <c r="M690" s="1084">
        <f t="shared" si="30"/>
        <v>52</v>
      </c>
      <c r="N690" s="1085">
        <v>0</v>
      </c>
      <c r="O690" s="1108" t="s">
        <v>4453</v>
      </c>
      <c r="P690" s="1085">
        <f t="shared" si="29"/>
        <v>0</v>
      </c>
      <c r="Q690" s="1086" t="str" cm="1">
        <f t="array" aca="1" ref="Q690" ca="1">IF(ISNUMBER(P690),IF(P690=100%,"CUMPLIDA",IF(AND(ISNUMBER(L690),ISNUMBER(INDIRECT("FECHA_"&amp;$B690,1))), IF(L690&lt;=INDIRECT("FECHA_"&amp;$B690,1),"INCUMPLIDA","PROCESO"), "VERIFICAR FECHA")),"SIN VALOR AVANCE")</f>
        <v>PROCESO</v>
      </c>
    </row>
    <row r="691" spans="1:17" ht="195" x14ac:dyDescent="0.2">
      <c r="A691" s="1097" t="s">
        <v>19</v>
      </c>
      <c r="B691" s="1091" t="s">
        <v>14</v>
      </c>
      <c r="C691" s="1304"/>
      <c r="D691" s="1304"/>
      <c r="E691" s="1305"/>
      <c r="F691" s="1305"/>
      <c r="G691" s="1110" t="s">
        <v>4454</v>
      </c>
      <c r="H691" s="1110" t="s">
        <v>4455</v>
      </c>
      <c r="I691" s="1109" t="s">
        <v>4452</v>
      </c>
      <c r="J691" s="1105">
        <v>8</v>
      </c>
      <c r="K691" s="1106">
        <v>45717</v>
      </c>
      <c r="L691" s="1106">
        <v>46081</v>
      </c>
      <c r="M691" s="1084">
        <f t="shared" si="30"/>
        <v>52</v>
      </c>
      <c r="N691" s="1085">
        <v>0</v>
      </c>
      <c r="O691" s="1108" t="s">
        <v>4453</v>
      </c>
      <c r="P691" s="1085">
        <f t="shared" si="29"/>
        <v>0</v>
      </c>
      <c r="Q691" s="1086" t="str" cm="1">
        <f t="array" aca="1" ref="Q691" ca="1">IF(ISNUMBER(P691),IF(P691=100%,"CUMPLIDA",IF(AND(ISNUMBER(L691),ISNUMBER(INDIRECT("FECHA_"&amp;$B691,1))), IF(L691&lt;=INDIRECT("FECHA_"&amp;$B691,1),"INCUMPLIDA","PROCESO"), "VERIFICAR FECHA")),"SIN VALOR AVANCE")</f>
        <v>PROCESO</v>
      </c>
    </row>
    <row r="692" spans="1:17" ht="150.75" customHeight="1" x14ac:dyDescent="0.2">
      <c r="A692" s="1097" t="s">
        <v>19</v>
      </c>
      <c r="B692" s="1091" t="s">
        <v>14</v>
      </c>
      <c r="C692" s="1304"/>
      <c r="D692" s="1304"/>
      <c r="E692" s="1316" t="s">
        <v>4456</v>
      </c>
      <c r="F692" s="1305"/>
      <c r="G692" s="1110" t="s">
        <v>4457</v>
      </c>
      <c r="H692" s="1110" t="s">
        <v>4458</v>
      </c>
      <c r="I692" s="1108" t="s">
        <v>4459</v>
      </c>
      <c r="J692" s="1105">
        <v>2</v>
      </c>
      <c r="K692" s="1106">
        <v>45717</v>
      </c>
      <c r="L692" s="1106">
        <v>46081</v>
      </c>
      <c r="M692" s="1084">
        <f t="shared" si="30"/>
        <v>52</v>
      </c>
      <c r="N692" s="1085">
        <v>0</v>
      </c>
      <c r="O692" s="1108" t="s">
        <v>4460</v>
      </c>
      <c r="P692" s="1085">
        <f t="shared" si="29"/>
        <v>0</v>
      </c>
      <c r="Q692" s="1086" t="str" cm="1">
        <f t="array" aca="1" ref="Q692" ca="1">IF(ISNUMBER(P692),IF(P692=100%,"CUMPLIDA",IF(AND(ISNUMBER(L692),ISNUMBER(INDIRECT("FECHA_"&amp;$B692,1))), IF(L692&lt;=INDIRECT("FECHA_"&amp;$B692,1),"INCUMPLIDA","PROCESO"), "VERIFICAR FECHA")),"SIN VALOR AVANCE")</f>
        <v>PROCESO</v>
      </c>
    </row>
    <row r="693" spans="1:17" ht="180.75" x14ac:dyDescent="0.2">
      <c r="A693" s="1097" t="s">
        <v>19</v>
      </c>
      <c r="B693" s="1091" t="s">
        <v>14</v>
      </c>
      <c r="C693" s="1304"/>
      <c r="D693" s="1304"/>
      <c r="E693" s="1316"/>
      <c r="F693" s="1305"/>
      <c r="G693" s="1110" t="s">
        <v>4461</v>
      </c>
      <c r="H693" s="1110" t="s">
        <v>4462</v>
      </c>
      <c r="I693" s="1108" t="s">
        <v>4463</v>
      </c>
      <c r="J693" s="1105">
        <v>2</v>
      </c>
      <c r="K693" s="1106">
        <v>45717</v>
      </c>
      <c r="L693" s="1106">
        <v>45960</v>
      </c>
      <c r="M693" s="1084">
        <f t="shared" si="30"/>
        <v>34.714285714285715</v>
      </c>
      <c r="N693" s="1085">
        <v>0</v>
      </c>
      <c r="O693" s="1108" t="s">
        <v>4464</v>
      </c>
      <c r="P693" s="1085">
        <f t="shared" si="29"/>
        <v>0</v>
      </c>
      <c r="Q693" s="1086" t="str" cm="1">
        <f t="array" aca="1" ref="Q693" ca="1">IF(ISNUMBER(P693),IF(P693=100%,"CUMPLIDA",IF(AND(ISNUMBER(L693),ISNUMBER(INDIRECT("FECHA_"&amp;$B693,1))), IF(L693&lt;=INDIRECT("FECHA_"&amp;$B693,1),"INCUMPLIDA","PROCESO"), "VERIFICAR FECHA")),"SIN VALOR AVANCE")</f>
        <v>PROCESO</v>
      </c>
    </row>
    <row r="694" spans="1:17" ht="270.75" x14ac:dyDescent="0.2">
      <c r="A694" s="1097" t="s">
        <v>19</v>
      </c>
      <c r="B694" s="1091" t="s">
        <v>14</v>
      </c>
      <c r="C694" s="1304"/>
      <c r="D694" s="1304"/>
      <c r="E694" s="1316"/>
      <c r="F694" s="1305"/>
      <c r="G694" s="1110" t="s">
        <v>4465</v>
      </c>
      <c r="H694" s="1110" t="s">
        <v>4466</v>
      </c>
      <c r="I694" s="1108" t="s">
        <v>4467</v>
      </c>
      <c r="J694" s="1105">
        <v>2</v>
      </c>
      <c r="K694" s="1106">
        <v>45717</v>
      </c>
      <c r="L694" s="1106">
        <v>46081</v>
      </c>
      <c r="M694" s="1084">
        <f t="shared" si="30"/>
        <v>52</v>
      </c>
      <c r="N694" s="1085">
        <v>0</v>
      </c>
      <c r="O694" s="1108" t="s">
        <v>4468</v>
      </c>
      <c r="P694" s="1085">
        <f t="shared" si="29"/>
        <v>0</v>
      </c>
      <c r="Q694" s="1086" t="str" cm="1">
        <f t="array" aca="1" ref="Q694" ca="1">IF(ISNUMBER(P694),IF(P694=100%,"CUMPLIDA",IF(AND(ISNUMBER(L694),ISNUMBER(INDIRECT("FECHA_"&amp;$B694,1))), IF(L694&lt;=INDIRECT("FECHA_"&amp;$B694,1),"INCUMPLIDA","PROCESO"), "VERIFICAR FECHA")),"SIN VALOR AVANCE")</f>
        <v>PROCESO</v>
      </c>
    </row>
    <row r="695" spans="1:17" ht="120.75" customHeight="1" x14ac:dyDescent="0.2">
      <c r="A695" s="1097" t="s">
        <v>19</v>
      </c>
      <c r="B695" s="1091" t="s">
        <v>14</v>
      </c>
      <c r="C695" s="1304"/>
      <c r="D695" s="1304"/>
      <c r="E695" s="1316" t="s">
        <v>4469</v>
      </c>
      <c r="F695" s="1305"/>
      <c r="G695" s="1110" t="s">
        <v>4470</v>
      </c>
      <c r="H695" s="1110" t="s">
        <v>4447</v>
      </c>
      <c r="I695" s="1108" t="s">
        <v>4448</v>
      </c>
      <c r="J695" s="1105">
        <v>1</v>
      </c>
      <c r="K695" s="1106">
        <v>45717</v>
      </c>
      <c r="L695" s="1106">
        <v>46081</v>
      </c>
      <c r="M695" s="1084">
        <f t="shared" si="30"/>
        <v>52</v>
      </c>
      <c r="N695" s="1085">
        <v>0.1</v>
      </c>
      <c r="O695" s="1108" t="s">
        <v>4449</v>
      </c>
      <c r="P695" s="1085">
        <f t="shared" si="29"/>
        <v>0.1</v>
      </c>
      <c r="Q695" s="1086" t="str" cm="1">
        <f t="array" aca="1" ref="Q695" ca="1">IF(ISNUMBER(P695),IF(P695=100%,"CUMPLIDA",IF(AND(ISNUMBER(L695),ISNUMBER(INDIRECT("FECHA_"&amp;$B695,1))), IF(L695&lt;=INDIRECT("FECHA_"&amp;$B695,1),"INCUMPLIDA","PROCESO"), "VERIFICAR FECHA")),"SIN VALOR AVANCE")</f>
        <v>PROCESO</v>
      </c>
    </row>
    <row r="696" spans="1:17" ht="165" x14ac:dyDescent="0.2">
      <c r="A696" s="1097" t="s">
        <v>19</v>
      </c>
      <c r="B696" s="1091" t="s">
        <v>14</v>
      </c>
      <c r="C696" s="1304"/>
      <c r="D696" s="1304"/>
      <c r="E696" s="1316"/>
      <c r="F696" s="1305"/>
      <c r="G696" s="1110" t="s">
        <v>4471</v>
      </c>
      <c r="H696" s="1110" t="s">
        <v>4451</v>
      </c>
      <c r="I696" s="1109" t="s">
        <v>4452</v>
      </c>
      <c r="J696" s="1105">
        <v>8</v>
      </c>
      <c r="K696" s="1106">
        <v>45717</v>
      </c>
      <c r="L696" s="1106">
        <v>46081</v>
      </c>
      <c r="M696" s="1084">
        <f t="shared" si="30"/>
        <v>52</v>
      </c>
      <c r="N696" s="1085">
        <v>0</v>
      </c>
      <c r="O696" s="1108" t="s">
        <v>4453</v>
      </c>
      <c r="P696" s="1085">
        <f t="shared" si="29"/>
        <v>0</v>
      </c>
      <c r="Q696" s="1086" t="str" cm="1">
        <f t="array" aca="1" ref="Q696" ca="1">IF(ISNUMBER(P696),IF(P696=100%,"CUMPLIDA",IF(AND(ISNUMBER(L696),ISNUMBER(INDIRECT("FECHA_"&amp;$B696,1))), IF(L696&lt;=INDIRECT("FECHA_"&amp;$B696,1),"INCUMPLIDA","PROCESO"), "VERIFICAR FECHA")),"SIN VALOR AVANCE")</f>
        <v>PROCESO</v>
      </c>
    </row>
    <row r="697" spans="1:17" ht="105" x14ac:dyDescent="0.2">
      <c r="A697" s="1097" t="s">
        <v>19</v>
      </c>
      <c r="B697" s="1091" t="s">
        <v>14</v>
      </c>
      <c r="C697" s="1304"/>
      <c r="D697" s="1304"/>
      <c r="E697" s="1316"/>
      <c r="F697" s="1305"/>
      <c r="G697" s="1080" t="s">
        <v>4472</v>
      </c>
      <c r="H697" s="1080" t="s">
        <v>4473</v>
      </c>
      <c r="I697" s="1081" t="s">
        <v>4474</v>
      </c>
      <c r="J697" s="1105">
        <v>12</v>
      </c>
      <c r="K697" s="1106">
        <v>45717</v>
      </c>
      <c r="L697" s="1106">
        <v>46081</v>
      </c>
      <c r="M697" s="1084">
        <f t="shared" si="30"/>
        <v>52</v>
      </c>
      <c r="N697" s="1085">
        <v>0</v>
      </c>
      <c r="O697" s="1081" t="s">
        <v>4475</v>
      </c>
      <c r="P697" s="1085">
        <f t="shared" si="29"/>
        <v>0</v>
      </c>
      <c r="Q697" s="1086" t="str" cm="1">
        <f t="array" aca="1" ref="Q697" ca="1">IF(ISNUMBER(P697),IF(P697=100%,"CUMPLIDA",IF(AND(ISNUMBER(L697),ISNUMBER(INDIRECT("FECHA_"&amp;$B697,1))), IF(L697&lt;=INDIRECT("FECHA_"&amp;$B697,1),"INCUMPLIDA","PROCESO"), "VERIFICAR FECHA")),"SIN VALOR AVANCE")</f>
        <v>PROCESO</v>
      </c>
    </row>
    <row r="698" spans="1:17" ht="195" x14ac:dyDescent="0.2">
      <c r="A698" s="1097" t="s">
        <v>19</v>
      </c>
      <c r="B698" s="1091" t="s">
        <v>14</v>
      </c>
      <c r="C698" s="1304"/>
      <c r="D698" s="1304"/>
      <c r="E698" s="1316"/>
      <c r="F698" s="1305"/>
      <c r="G698" s="1080" t="s">
        <v>4476</v>
      </c>
      <c r="H698" s="1080" t="s">
        <v>4477</v>
      </c>
      <c r="I698" s="1081" t="s">
        <v>1311</v>
      </c>
      <c r="J698" s="1085">
        <v>1</v>
      </c>
      <c r="K698" s="1106">
        <v>45717</v>
      </c>
      <c r="L698" s="1106">
        <v>46081</v>
      </c>
      <c r="M698" s="1084">
        <f t="shared" si="30"/>
        <v>52</v>
      </c>
      <c r="N698" s="1085">
        <v>0</v>
      </c>
      <c r="O698" s="1081" t="s">
        <v>4478</v>
      </c>
      <c r="P698" s="1085">
        <f t="shared" si="29"/>
        <v>0</v>
      </c>
      <c r="Q698" s="1086" t="str" cm="1">
        <f t="array" aca="1" ref="Q698" ca="1">IF(ISNUMBER(P698),IF(P698=100%,"CUMPLIDA",IF(AND(ISNUMBER(L698),ISNUMBER(INDIRECT("FECHA_"&amp;$B698,1))), IF(L698&lt;=INDIRECT("FECHA_"&amp;$B698,1),"INCUMPLIDA","PROCESO"), "VERIFICAR FECHA")),"SIN VALOR AVANCE")</f>
        <v>PROCESO</v>
      </c>
    </row>
    <row r="699" spans="1:17" ht="165.75" customHeight="1" x14ac:dyDescent="0.2">
      <c r="A699" s="1097" t="s">
        <v>19</v>
      </c>
      <c r="B699" s="1091" t="s">
        <v>14</v>
      </c>
      <c r="C699" s="1304"/>
      <c r="D699" s="1304"/>
      <c r="E699" s="1316" t="s">
        <v>4479</v>
      </c>
      <c r="F699" s="1305"/>
      <c r="G699" s="1110" t="s">
        <v>4480</v>
      </c>
      <c r="H699" s="1110" t="s">
        <v>4462</v>
      </c>
      <c r="I699" s="1108" t="s">
        <v>4463</v>
      </c>
      <c r="J699" s="1105">
        <v>2</v>
      </c>
      <c r="K699" s="1106">
        <v>45717</v>
      </c>
      <c r="L699" s="1106">
        <v>45960</v>
      </c>
      <c r="M699" s="1084">
        <f t="shared" si="30"/>
        <v>34.714285714285715</v>
      </c>
      <c r="N699" s="1085">
        <v>0</v>
      </c>
      <c r="O699" s="1108" t="s">
        <v>4464</v>
      </c>
      <c r="P699" s="1085">
        <f t="shared" si="29"/>
        <v>0</v>
      </c>
      <c r="Q699" s="1086" t="str" cm="1">
        <f t="array" aca="1" ref="Q699" ca="1">IF(ISNUMBER(P699),IF(P699=100%,"CUMPLIDA",IF(AND(ISNUMBER(L699),ISNUMBER(INDIRECT("FECHA_"&amp;$B699,1))), IF(L699&lt;=INDIRECT("FECHA_"&amp;$B699,1),"INCUMPLIDA","PROCESO"), "VERIFICAR FECHA")),"SIN VALOR AVANCE")</f>
        <v>PROCESO</v>
      </c>
    </row>
    <row r="700" spans="1:17" ht="255.75" x14ac:dyDescent="0.2">
      <c r="A700" s="1097" t="s">
        <v>19</v>
      </c>
      <c r="B700" s="1091" t="s">
        <v>14</v>
      </c>
      <c r="C700" s="1304"/>
      <c r="D700" s="1304"/>
      <c r="E700" s="1316"/>
      <c r="F700" s="1305"/>
      <c r="G700" s="1110" t="s">
        <v>4481</v>
      </c>
      <c r="H700" s="1110" t="s">
        <v>4466</v>
      </c>
      <c r="I700" s="1108" t="s">
        <v>4467</v>
      </c>
      <c r="J700" s="1105">
        <v>2</v>
      </c>
      <c r="K700" s="1106">
        <v>45717</v>
      </c>
      <c r="L700" s="1106">
        <v>46081</v>
      </c>
      <c r="M700" s="1084">
        <f t="shared" si="30"/>
        <v>52</v>
      </c>
      <c r="N700" s="1085">
        <v>0</v>
      </c>
      <c r="O700" s="1108" t="s">
        <v>4482</v>
      </c>
      <c r="P700" s="1085">
        <f t="shared" si="29"/>
        <v>0</v>
      </c>
      <c r="Q700" s="1086" t="str" cm="1">
        <f t="array" aca="1" ref="Q700" ca="1">IF(ISNUMBER(P700),IF(P700=100%,"CUMPLIDA",IF(AND(ISNUMBER(L700),ISNUMBER(INDIRECT("FECHA_"&amp;$B700,1))), IF(L700&lt;=INDIRECT("FECHA_"&amp;$B700,1),"INCUMPLIDA","PROCESO"), "VERIFICAR FECHA")),"SIN VALOR AVANCE")</f>
        <v>PROCESO</v>
      </c>
    </row>
    <row r="701" spans="1:17" ht="105" customHeight="1" x14ac:dyDescent="0.2">
      <c r="A701" s="1097" t="s">
        <v>19</v>
      </c>
      <c r="B701" s="1091" t="s">
        <v>14</v>
      </c>
      <c r="C701" s="1304"/>
      <c r="D701" s="1304"/>
      <c r="E701" s="1316" t="s">
        <v>4483</v>
      </c>
      <c r="F701" s="1305"/>
      <c r="G701" s="1080" t="s">
        <v>4484</v>
      </c>
      <c r="H701" s="1080" t="s">
        <v>4485</v>
      </c>
      <c r="I701" s="1081" t="s">
        <v>4474</v>
      </c>
      <c r="J701" s="1105">
        <v>12</v>
      </c>
      <c r="K701" s="1106">
        <v>45717</v>
      </c>
      <c r="L701" s="1106">
        <v>46081</v>
      </c>
      <c r="M701" s="1084">
        <f t="shared" si="30"/>
        <v>52</v>
      </c>
      <c r="N701" s="1085">
        <v>0</v>
      </c>
      <c r="O701" s="1081" t="s">
        <v>4486</v>
      </c>
      <c r="P701" s="1085">
        <f t="shared" si="29"/>
        <v>0</v>
      </c>
      <c r="Q701" s="1086" t="str" cm="1">
        <f t="array" aca="1" ref="Q701" ca="1">IF(ISNUMBER(P701),IF(P701=100%,"CUMPLIDA",IF(AND(ISNUMBER(L701),ISNUMBER(INDIRECT("FECHA_"&amp;$B701,1))), IF(L701&lt;=INDIRECT("FECHA_"&amp;$B701,1),"INCUMPLIDA","PROCESO"), "VERIFICAR FECHA")),"SIN VALOR AVANCE")</f>
        <v>PROCESO</v>
      </c>
    </row>
    <row r="702" spans="1:17" ht="105" x14ac:dyDescent="0.2">
      <c r="A702" s="1097" t="s">
        <v>19</v>
      </c>
      <c r="B702" s="1091" t="s">
        <v>14</v>
      </c>
      <c r="C702" s="1304"/>
      <c r="D702" s="1304"/>
      <c r="E702" s="1316"/>
      <c r="F702" s="1305"/>
      <c r="G702" s="1080" t="s">
        <v>4487</v>
      </c>
      <c r="H702" s="1080" t="s">
        <v>4488</v>
      </c>
      <c r="I702" s="1081" t="s">
        <v>1311</v>
      </c>
      <c r="J702" s="1085">
        <v>1</v>
      </c>
      <c r="K702" s="1106">
        <v>45717</v>
      </c>
      <c r="L702" s="1106">
        <v>46081</v>
      </c>
      <c r="M702" s="1084">
        <f t="shared" si="30"/>
        <v>52</v>
      </c>
      <c r="N702" s="1085">
        <v>0</v>
      </c>
      <c r="O702" s="1081" t="s">
        <v>4478</v>
      </c>
      <c r="P702" s="1085">
        <f t="shared" si="29"/>
        <v>0</v>
      </c>
      <c r="Q702" s="1086" t="str" cm="1">
        <f t="array" aca="1" ref="Q702" ca="1">IF(ISNUMBER(P702),IF(P702=100%,"CUMPLIDA",IF(AND(ISNUMBER(L702),ISNUMBER(INDIRECT("FECHA_"&amp;$B702,1))), IF(L702&lt;=INDIRECT("FECHA_"&amp;$B702,1),"INCUMPLIDA","PROCESO"), "VERIFICAR FECHA")),"SIN VALOR AVANCE")</f>
        <v>PROCESO</v>
      </c>
    </row>
    <row r="703" spans="1:17" ht="165.75" customHeight="1" x14ac:dyDescent="0.2">
      <c r="A703" s="1097" t="s">
        <v>19</v>
      </c>
      <c r="B703" s="1091" t="s">
        <v>14</v>
      </c>
      <c r="C703" s="1304"/>
      <c r="D703" s="1304"/>
      <c r="E703" s="1316" t="s">
        <v>4489</v>
      </c>
      <c r="F703" s="1305"/>
      <c r="G703" s="1110" t="s">
        <v>4490</v>
      </c>
      <c r="H703" s="1110" t="s">
        <v>4462</v>
      </c>
      <c r="I703" s="1108" t="s">
        <v>4463</v>
      </c>
      <c r="J703" s="1105">
        <v>2</v>
      </c>
      <c r="K703" s="1106">
        <v>45717</v>
      </c>
      <c r="L703" s="1106">
        <v>45960</v>
      </c>
      <c r="M703" s="1084">
        <f t="shared" si="30"/>
        <v>34.714285714285715</v>
      </c>
      <c r="N703" s="1085">
        <v>0</v>
      </c>
      <c r="O703" s="1108" t="s">
        <v>4491</v>
      </c>
      <c r="P703" s="1085">
        <f t="shared" si="29"/>
        <v>0</v>
      </c>
      <c r="Q703" s="1086" t="str" cm="1">
        <f t="array" aca="1" ref="Q703" ca="1">IF(ISNUMBER(P703),IF(P703=100%,"CUMPLIDA",IF(AND(ISNUMBER(L703),ISNUMBER(INDIRECT("FECHA_"&amp;$B703,1))), IF(L703&lt;=INDIRECT("FECHA_"&amp;$B703,1),"INCUMPLIDA","PROCESO"), "VERIFICAR FECHA")),"SIN VALOR AVANCE")</f>
        <v>PROCESO</v>
      </c>
    </row>
    <row r="704" spans="1:17" ht="255.75" x14ac:dyDescent="0.2">
      <c r="A704" s="1097" t="s">
        <v>19</v>
      </c>
      <c r="B704" s="1091" t="s">
        <v>14</v>
      </c>
      <c r="C704" s="1304"/>
      <c r="D704" s="1304"/>
      <c r="E704" s="1316"/>
      <c r="F704" s="1305"/>
      <c r="G704" s="1110" t="s">
        <v>4492</v>
      </c>
      <c r="H704" s="1110" t="s">
        <v>4466</v>
      </c>
      <c r="I704" s="1108" t="s">
        <v>4467</v>
      </c>
      <c r="J704" s="1105">
        <v>2</v>
      </c>
      <c r="K704" s="1106">
        <v>45717</v>
      </c>
      <c r="L704" s="1106">
        <v>46081</v>
      </c>
      <c r="M704" s="1084">
        <f t="shared" si="30"/>
        <v>52</v>
      </c>
      <c r="N704" s="1085">
        <v>0</v>
      </c>
      <c r="O704" s="1108" t="s">
        <v>4482</v>
      </c>
      <c r="P704" s="1085">
        <f t="shared" si="29"/>
        <v>0</v>
      </c>
      <c r="Q704" s="1086" t="str" cm="1">
        <f t="array" aca="1" ref="Q704" ca="1">IF(ISNUMBER(P704),IF(P704=100%,"CUMPLIDA",IF(AND(ISNUMBER(L704),ISNUMBER(INDIRECT("FECHA_"&amp;$B704,1))), IF(L704&lt;=INDIRECT("FECHA_"&amp;$B704,1),"INCUMPLIDA","PROCESO"), "VERIFICAR FECHA")),"SIN VALOR AVANCE")</f>
        <v>PROCESO</v>
      </c>
    </row>
    <row r="705" spans="1:17" ht="180.75" x14ac:dyDescent="0.2">
      <c r="A705" s="1097" t="s">
        <v>19</v>
      </c>
      <c r="B705" s="1091" t="s">
        <v>14</v>
      </c>
      <c r="C705" s="1304"/>
      <c r="D705" s="1304"/>
      <c r="E705" s="1316"/>
      <c r="F705" s="1305"/>
      <c r="G705" s="1110" t="s">
        <v>4493</v>
      </c>
      <c r="H705" s="1110" t="s">
        <v>4462</v>
      </c>
      <c r="I705" s="1108" t="s">
        <v>4463</v>
      </c>
      <c r="J705" s="1105">
        <v>2</v>
      </c>
      <c r="K705" s="1106">
        <v>45717</v>
      </c>
      <c r="L705" s="1106">
        <v>45960</v>
      </c>
      <c r="M705" s="1084">
        <f t="shared" si="30"/>
        <v>34.714285714285715</v>
      </c>
      <c r="N705" s="1085">
        <v>0</v>
      </c>
      <c r="O705" s="1108" t="s">
        <v>4464</v>
      </c>
      <c r="P705" s="1085">
        <f t="shared" si="29"/>
        <v>0</v>
      </c>
      <c r="Q705" s="1086" t="str" cm="1">
        <f t="array" aca="1" ref="Q705" ca="1">IF(ISNUMBER(P705),IF(P705=100%,"CUMPLIDA",IF(AND(ISNUMBER(L705),ISNUMBER(INDIRECT("FECHA_"&amp;$B705,1))), IF(L705&lt;=INDIRECT("FECHA_"&amp;$B705,1),"INCUMPLIDA","PROCESO"), "VERIFICAR FECHA")),"SIN VALOR AVANCE")</f>
        <v>PROCESO</v>
      </c>
    </row>
    <row r="706" spans="1:17" ht="270.75" x14ac:dyDescent="0.2">
      <c r="A706" s="1097" t="s">
        <v>19</v>
      </c>
      <c r="B706" s="1091" t="s">
        <v>14</v>
      </c>
      <c r="C706" s="1304"/>
      <c r="D706" s="1304"/>
      <c r="E706" s="1316"/>
      <c r="F706" s="1305"/>
      <c r="G706" s="1110" t="s">
        <v>4494</v>
      </c>
      <c r="H706" s="1110" t="s">
        <v>4466</v>
      </c>
      <c r="I706" s="1108" t="s">
        <v>4467</v>
      </c>
      <c r="J706" s="1105">
        <v>2</v>
      </c>
      <c r="K706" s="1106">
        <v>45717</v>
      </c>
      <c r="L706" s="1106">
        <v>46081</v>
      </c>
      <c r="M706" s="1084">
        <f t="shared" si="30"/>
        <v>52</v>
      </c>
      <c r="N706" s="1085">
        <v>0</v>
      </c>
      <c r="O706" s="1108" t="s">
        <v>4495</v>
      </c>
      <c r="P706" s="1085">
        <f t="shared" si="29"/>
        <v>0</v>
      </c>
      <c r="Q706" s="1086" t="str" cm="1">
        <f t="array" aca="1" ref="Q706" ca="1">IF(ISNUMBER(P706),IF(P706=100%,"CUMPLIDA",IF(AND(ISNUMBER(L706),ISNUMBER(INDIRECT("FECHA_"&amp;$B706,1))), IF(L706&lt;=INDIRECT("FECHA_"&amp;$B706,1),"INCUMPLIDA","PROCESO"), "VERIFICAR FECHA")),"SIN VALOR AVANCE")</f>
        <v>PROCESO</v>
      </c>
    </row>
    <row r="707" spans="1:17" ht="255" x14ac:dyDescent="0.2">
      <c r="A707" s="1097" t="s">
        <v>19</v>
      </c>
      <c r="B707" s="1091" t="s">
        <v>14</v>
      </c>
      <c r="C707" s="1304"/>
      <c r="D707" s="1304"/>
      <c r="E707" s="1316"/>
      <c r="F707" s="1305"/>
      <c r="G707" s="1110" t="s">
        <v>4496</v>
      </c>
      <c r="H707" s="1110" t="s">
        <v>4497</v>
      </c>
      <c r="I707" s="1108" t="s">
        <v>4498</v>
      </c>
      <c r="J707" s="1105">
        <v>1</v>
      </c>
      <c r="K707" s="1106">
        <v>45717</v>
      </c>
      <c r="L707" s="1106">
        <v>45838</v>
      </c>
      <c r="M707" s="1084">
        <f t="shared" si="30"/>
        <v>17.285714285714285</v>
      </c>
      <c r="N707" s="1085">
        <v>0</v>
      </c>
      <c r="O707" s="1108" t="s">
        <v>4499</v>
      </c>
      <c r="P707" s="1085">
        <f t="shared" si="29"/>
        <v>0</v>
      </c>
      <c r="Q707" s="1086" t="str" cm="1">
        <f t="array" aca="1" ref="Q707" ca="1">IF(ISNUMBER(P707),IF(P707=100%,"CUMPLIDA",IF(AND(ISNUMBER(L707),ISNUMBER(INDIRECT("FECHA_"&amp;$B707,1))), IF(L707&lt;=INDIRECT("FECHA_"&amp;$B707,1),"INCUMPLIDA","PROCESO"), "VERIFICAR FECHA")),"SIN VALOR AVANCE")</f>
        <v>PROCESO</v>
      </c>
    </row>
    <row r="708" spans="1:17" ht="240" x14ac:dyDescent="0.2">
      <c r="A708" s="1097" t="s">
        <v>19</v>
      </c>
      <c r="B708" s="1091" t="s">
        <v>14</v>
      </c>
      <c r="C708" s="1304"/>
      <c r="D708" s="1304"/>
      <c r="E708" s="1316"/>
      <c r="F708" s="1305"/>
      <c r="G708" s="1110" t="s">
        <v>4500</v>
      </c>
      <c r="H708" s="1110" t="s">
        <v>4501</v>
      </c>
      <c r="I708" s="1108" t="s">
        <v>4498</v>
      </c>
      <c r="J708" s="1105">
        <v>1</v>
      </c>
      <c r="K708" s="1106">
        <v>45717</v>
      </c>
      <c r="L708" s="1106">
        <v>45838</v>
      </c>
      <c r="M708" s="1084">
        <f t="shared" si="30"/>
        <v>17.285714285714285</v>
      </c>
      <c r="N708" s="1085">
        <v>0</v>
      </c>
      <c r="O708" s="1108" t="s">
        <v>4502</v>
      </c>
      <c r="P708" s="1085">
        <f t="shared" si="29"/>
        <v>0</v>
      </c>
      <c r="Q708" s="1086" t="str" cm="1">
        <f t="array" aca="1" ref="Q708" ca="1">IF(ISNUMBER(P708),IF(P708=100%,"CUMPLIDA",IF(AND(ISNUMBER(L708),ISNUMBER(INDIRECT("FECHA_"&amp;$B708,1))), IF(L708&lt;=INDIRECT("FECHA_"&amp;$B708,1),"INCUMPLIDA","PROCESO"), "VERIFICAR FECHA")),"SIN VALOR AVANCE")</f>
        <v>PROCESO</v>
      </c>
    </row>
    <row r="709" spans="1:17" ht="180.75" x14ac:dyDescent="0.2">
      <c r="A709" s="1097" t="s">
        <v>19</v>
      </c>
      <c r="B709" s="1091" t="s">
        <v>14</v>
      </c>
      <c r="C709" s="1304"/>
      <c r="D709" s="1304"/>
      <c r="E709" s="1316"/>
      <c r="F709" s="1305"/>
      <c r="G709" s="1110" t="s">
        <v>4503</v>
      </c>
      <c r="H709" s="1110" t="s">
        <v>4462</v>
      </c>
      <c r="I709" s="1108" t="s">
        <v>4463</v>
      </c>
      <c r="J709" s="1105">
        <v>2</v>
      </c>
      <c r="K709" s="1106">
        <v>45717</v>
      </c>
      <c r="L709" s="1106">
        <v>45960</v>
      </c>
      <c r="M709" s="1084">
        <f t="shared" si="30"/>
        <v>34.714285714285715</v>
      </c>
      <c r="N709" s="1085">
        <v>0</v>
      </c>
      <c r="O709" s="1108" t="s">
        <v>4464</v>
      </c>
      <c r="P709" s="1085">
        <f t="shared" si="29"/>
        <v>0</v>
      </c>
      <c r="Q709" s="1086" t="str" cm="1">
        <f t="array" aca="1" ref="Q709" ca="1">IF(ISNUMBER(P709),IF(P709=100%,"CUMPLIDA",IF(AND(ISNUMBER(L709),ISNUMBER(INDIRECT("FECHA_"&amp;$B709,1))), IF(L709&lt;=INDIRECT("FECHA_"&amp;$B709,1),"INCUMPLIDA","PROCESO"), "VERIFICAR FECHA")),"SIN VALOR AVANCE")</f>
        <v>PROCESO</v>
      </c>
    </row>
    <row r="710" spans="1:17" ht="285.75" x14ac:dyDescent="0.2">
      <c r="A710" s="1097" t="s">
        <v>19</v>
      </c>
      <c r="B710" s="1091" t="s">
        <v>14</v>
      </c>
      <c r="C710" s="1304"/>
      <c r="D710" s="1304"/>
      <c r="E710" s="1316"/>
      <c r="F710" s="1305"/>
      <c r="G710" s="1110" t="s">
        <v>4504</v>
      </c>
      <c r="H710" s="1110" t="s">
        <v>4505</v>
      </c>
      <c r="I710" s="1108" t="s">
        <v>4467</v>
      </c>
      <c r="J710" s="1105">
        <v>2</v>
      </c>
      <c r="K710" s="1106">
        <v>45717</v>
      </c>
      <c r="L710" s="1106">
        <v>46081</v>
      </c>
      <c r="M710" s="1084">
        <f t="shared" si="30"/>
        <v>52</v>
      </c>
      <c r="N710" s="1085">
        <v>0</v>
      </c>
      <c r="O710" s="1108" t="s">
        <v>4506</v>
      </c>
      <c r="P710" s="1085">
        <f t="shared" si="29"/>
        <v>0</v>
      </c>
      <c r="Q710" s="1086" t="str" cm="1">
        <f t="array" aca="1" ref="Q710" ca="1">IF(ISNUMBER(P710),IF(P710=100%,"CUMPLIDA",IF(AND(ISNUMBER(L710),ISNUMBER(INDIRECT("FECHA_"&amp;$B710,1))), IF(L710&lt;=INDIRECT("FECHA_"&amp;$B710,1),"INCUMPLIDA","PROCESO"), "VERIFICAR FECHA")),"SIN VALOR AVANCE")</f>
        <v>PROCESO</v>
      </c>
    </row>
    <row r="711" spans="1:17" ht="165.75" customHeight="1" x14ac:dyDescent="0.2">
      <c r="A711" s="1097" t="s">
        <v>19</v>
      </c>
      <c r="B711" s="1091" t="s">
        <v>14</v>
      </c>
      <c r="C711" s="1304"/>
      <c r="D711" s="1304"/>
      <c r="E711" s="1316" t="s">
        <v>4507</v>
      </c>
      <c r="F711" s="1305"/>
      <c r="G711" s="1110" t="s">
        <v>4508</v>
      </c>
      <c r="H711" s="1110" t="s">
        <v>4462</v>
      </c>
      <c r="I711" s="1108" t="s">
        <v>4463</v>
      </c>
      <c r="J711" s="1105">
        <v>2</v>
      </c>
      <c r="K711" s="1106">
        <v>45717</v>
      </c>
      <c r="L711" s="1106">
        <v>45960</v>
      </c>
      <c r="M711" s="1084">
        <f t="shared" si="30"/>
        <v>34.714285714285715</v>
      </c>
      <c r="N711" s="1085">
        <v>0</v>
      </c>
      <c r="O711" s="1108" t="s">
        <v>4464</v>
      </c>
      <c r="P711" s="1085">
        <f t="shared" si="29"/>
        <v>0</v>
      </c>
      <c r="Q711" s="1086" t="str" cm="1">
        <f t="array" aca="1" ref="Q711" ca="1">IF(ISNUMBER(P711),IF(P711=100%,"CUMPLIDA",IF(AND(ISNUMBER(L711),ISNUMBER(INDIRECT("FECHA_"&amp;$B711,1))), IF(L711&lt;=INDIRECT("FECHA_"&amp;$B711,1),"INCUMPLIDA","PROCESO"), "VERIFICAR FECHA")),"SIN VALOR AVANCE")</f>
        <v>PROCESO</v>
      </c>
    </row>
    <row r="712" spans="1:17" ht="285.75" x14ac:dyDescent="0.2">
      <c r="A712" s="1097" t="s">
        <v>19</v>
      </c>
      <c r="B712" s="1091" t="s">
        <v>14</v>
      </c>
      <c r="C712" s="1304"/>
      <c r="D712" s="1304"/>
      <c r="E712" s="1316"/>
      <c r="F712" s="1305"/>
      <c r="G712" s="1110" t="s">
        <v>4509</v>
      </c>
      <c r="H712" s="1110" t="s">
        <v>4510</v>
      </c>
      <c r="I712" s="1108" t="s">
        <v>4467</v>
      </c>
      <c r="J712" s="1105">
        <v>2</v>
      </c>
      <c r="K712" s="1106">
        <v>45717</v>
      </c>
      <c r="L712" s="1106">
        <v>46081</v>
      </c>
      <c r="M712" s="1084">
        <f t="shared" si="30"/>
        <v>52</v>
      </c>
      <c r="N712" s="1085">
        <v>0</v>
      </c>
      <c r="O712" s="1108" t="s">
        <v>4506</v>
      </c>
      <c r="P712" s="1085">
        <f t="shared" ref="P712:P717" si="31">IF(B712="ITRC",N712,N712/J712)</f>
        <v>0</v>
      </c>
      <c r="Q712" s="1086" t="str" cm="1">
        <f t="array" aca="1" ref="Q712" ca="1">IF(ISNUMBER(P712),IF(P712=100%,"CUMPLIDA",IF(AND(ISNUMBER(L712),ISNUMBER(INDIRECT("FECHA_"&amp;$B712,1))), IF(L712&lt;=INDIRECT("FECHA_"&amp;$B712,1),"INCUMPLIDA","PROCESO"), "VERIFICAR FECHA")),"SIN VALOR AVANCE")</f>
        <v>PROCESO</v>
      </c>
    </row>
    <row r="713" spans="1:17" ht="180.75" x14ac:dyDescent="0.2">
      <c r="A713" s="1097" t="s">
        <v>19</v>
      </c>
      <c r="B713" s="1091" t="s">
        <v>14</v>
      </c>
      <c r="C713" s="1304"/>
      <c r="D713" s="1304"/>
      <c r="E713" s="1316" t="s">
        <v>4511</v>
      </c>
      <c r="F713" s="1305"/>
      <c r="G713" s="1110" t="s">
        <v>4512</v>
      </c>
      <c r="H713" s="1110" t="s">
        <v>4462</v>
      </c>
      <c r="I713" s="1108" t="s">
        <v>4463</v>
      </c>
      <c r="J713" s="1105">
        <v>2</v>
      </c>
      <c r="K713" s="1106">
        <v>45717</v>
      </c>
      <c r="L713" s="1106">
        <v>45960</v>
      </c>
      <c r="M713" s="1084">
        <f t="shared" si="30"/>
        <v>34.714285714285715</v>
      </c>
      <c r="N713" s="1085">
        <v>0</v>
      </c>
      <c r="O713" s="1108" t="s">
        <v>4464</v>
      </c>
      <c r="P713" s="1085">
        <f t="shared" si="31"/>
        <v>0</v>
      </c>
      <c r="Q713" s="1086" t="str" cm="1">
        <f t="array" aca="1" ref="Q713" ca="1">IF(ISNUMBER(P713),IF(P713=100%,"CUMPLIDA",IF(AND(ISNUMBER(L713),ISNUMBER(INDIRECT("FECHA_"&amp;$B713,1))), IF(L713&lt;=INDIRECT("FECHA_"&amp;$B713,1),"INCUMPLIDA","PROCESO"), "VERIFICAR FECHA")),"SIN VALOR AVANCE")</f>
        <v>PROCESO</v>
      </c>
    </row>
    <row r="714" spans="1:17" ht="300.75" x14ac:dyDescent="0.2">
      <c r="A714" s="1097" t="s">
        <v>19</v>
      </c>
      <c r="B714" s="1091" t="s">
        <v>14</v>
      </c>
      <c r="C714" s="1304"/>
      <c r="D714" s="1304"/>
      <c r="E714" s="1316"/>
      <c r="F714" s="1305"/>
      <c r="G714" s="1110" t="s">
        <v>4513</v>
      </c>
      <c r="H714" s="1110" t="s">
        <v>4466</v>
      </c>
      <c r="I714" s="1108" t="s">
        <v>4467</v>
      </c>
      <c r="J714" s="1105">
        <v>2</v>
      </c>
      <c r="K714" s="1106">
        <v>45717</v>
      </c>
      <c r="L714" s="1106">
        <v>46081</v>
      </c>
      <c r="M714" s="1084">
        <f t="shared" si="30"/>
        <v>52</v>
      </c>
      <c r="N714" s="1085">
        <v>0</v>
      </c>
      <c r="O714" s="1108" t="s">
        <v>4514</v>
      </c>
      <c r="P714" s="1085">
        <f t="shared" si="31"/>
        <v>0</v>
      </c>
      <c r="Q714" s="1086" t="str" cm="1">
        <f t="array" aca="1" ref="Q714" ca="1">IF(ISNUMBER(P714),IF(P714=100%,"CUMPLIDA",IF(AND(ISNUMBER(L714),ISNUMBER(INDIRECT("FECHA_"&amp;$B714,1))), IF(L714&lt;=INDIRECT("FECHA_"&amp;$B714,1),"INCUMPLIDA","PROCESO"), "VERIFICAR FECHA")),"SIN VALOR AVANCE")</f>
        <v>PROCESO</v>
      </c>
    </row>
    <row r="715" spans="1:17" ht="255" x14ac:dyDescent="0.2">
      <c r="A715" s="1097" t="s">
        <v>19</v>
      </c>
      <c r="B715" s="1091" t="s">
        <v>14</v>
      </c>
      <c r="C715" s="1304"/>
      <c r="D715" s="1304"/>
      <c r="E715" s="1316"/>
      <c r="F715" s="1305"/>
      <c r="G715" s="1110" t="s">
        <v>4515</v>
      </c>
      <c r="H715" s="1110" t="s">
        <v>4497</v>
      </c>
      <c r="I715" s="1108" t="s">
        <v>4498</v>
      </c>
      <c r="J715" s="1105">
        <v>1</v>
      </c>
      <c r="K715" s="1106">
        <v>45717</v>
      </c>
      <c r="L715" s="1106">
        <v>45838</v>
      </c>
      <c r="M715" s="1084">
        <f t="shared" si="30"/>
        <v>17.285714285714285</v>
      </c>
      <c r="N715" s="1085">
        <v>0</v>
      </c>
      <c r="O715" s="1108" t="s">
        <v>4516</v>
      </c>
      <c r="P715" s="1085">
        <f t="shared" si="31"/>
        <v>0</v>
      </c>
      <c r="Q715" s="1086" t="str" cm="1">
        <f t="array" aca="1" ref="Q715" ca="1">IF(ISNUMBER(P715),IF(P715=100%,"CUMPLIDA",IF(AND(ISNUMBER(L715),ISNUMBER(INDIRECT("FECHA_"&amp;$B715,1))), IF(L715&lt;=INDIRECT("FECHA_"&amp;$B715,1),"INCUMPLIDA","PROCESO"), "VERIFICAR FECHA")),"SIN VALOR AVANCE")</f>
        <v>PROCESO</v>
      </c>
    </row>
    <row r="716" spans="1:17" ht="165.75" customHeight="1" x14ac:dyDescent="0.2">
      <c r="A716" s="1097" t="s">
        <v>19</v>
      </c>
      <c r="B716" s="1091" t="s">
        <v>14</v>
      </c>
      <c r="C716" s="1304"/>
      <c r="D716" s="1304"/>
      <c r="E716" s="1316" t="s">
        <v>4517</v>
      </c>
      <c r="F716" s="1305"/>
      <c r="G716" s="1110" t="s">
        <v>4518</v>
      </c>
      <c r="H716" s="1110" t="s">
        <v>4462</v>
      </c>
      <c r="I716" s="1108" t="s">
        <v>4463</v>
      </c>
      <c r="J716" s="1105">
        <v>2</v>
      </c>
      <c r="K716" s="1106">
        <v>45717</v>
      </c>
      <c r="L716" s="1106">
        <v>45960</v>
      </c>
      <c r="M716" s="1084">
        <f t="shared" si="30"/>
        <v>34.714285714285715</v>
      </c>
      <c r="N716" s="1085">
        <v>0</v>
      </c>
      <c r="O716" s="1108" t="s">
        <v>4464</v>
      </c>
      <c r="P716" s="1085">
        <f t="shared" si="31"/>
        <v>0</v>
      </c>
      <c r="Q716" s="1086" t="str" cm="1">
        <f t="array" aca="1" ref="Q716" ca="1">IF(ISNUMBER(P716),IF(P716=100%,"CUMPLIDA",IF(AND(ISNUMBER(L716),ISNUMBER(INDIRECT("FECHA_"&amp;$B716,1))), IF(L716&lt;=INDIRECT("FECHA_"&amp;$B716,1),"INCUMPLIDA","PROCESO"), "VERIFICAR FECHA")),"SIN VALOR AVANCE")</f>
        <v>PROCESO</v>
      </c>
    </row>
    <row r="717" spans="1:17" ht="285" x14ac:dyDescent="0.2">
      <c r="A717" s="1097" t="s">
        <v>19</v>
      </c>
      <c r="B717" s="1091" t="s">
        <v>14</v>
      </c>
      <c r="C717" s="1304"/>
      <c r="D717" s="1304"/>
      <c r="E717" s="1316"/>
      <c r="F717" s="1305"/>
      <c r="G717" s="1110" t="s">
        <v>4519</v>
      </c>
      <c r="H717" s="1110" t="s">
        <v>4510</v>
      </c>
      <c r="I717" s="1108" t="s">
        <v>4467</v>
      </c>
      <c r="J717" s="1105">
        <v>2</v>
      </c>
      <c r="K717" s="1106">
        <v>45717</v>
      </c>
      <c r="L717" s="1106">
        <v>46081</v>
      </c>
      <c r="M717" s="1084">
        <f t="shared" si="30"/>
        <v>52</v>
      </c>
      <c r="N717" s="1085">
        <v>0</v>
      </c>
      <c r="O717" s="1108" t="s">
        <v>4495</v>
      </c>
      <c r="P717" s="1085">
        <f t="shared" si="31"/>
        <v>0</v>
      </c>
      <c r="Q717" s="1086" t="str" cm="1">
        <f t="array" aca="1" ref="Q717" ca="1">IF(ISNUMBER(P717),IF(P717=100%,"CUMPLIDA",IF(AND(ISNUMBER(L717),ISNUMBER(INDIRECT("FECHA_"&amp;$B717,1))), IF(L717&lt;=INDIRECT("FECHA_"&amp;$B717,1),"INCUMPLIDA","PROCESO"), "VERIFICAR FECHA")),"SIN VALOR AVANCE")</f>
        <v>PROCESO</v>
      </c>
    </row>
    <row r="718" spans="1:17" ht="165.75" customHeight="1" x14ac:dyDescent="0.2">
      <c r="A718" s="1097" t="s">
        <v>19</v>
      </c>
      <c r="B718" s="1091" t="s">
        <v>14</v>
      </c>
      <c r="C718" s="1304"/>
      <c r="D718" s="1304"/>
      <c r="E718" s="1316" t="s">
        <v>4520</v>
      </c>
      <c r="F718" s="1305"/>
      <c r="G718" s="1110" t="s">
        <v>4521</v>
      </c>
      <c r="H718" s="1110" t="s">
        <v>4462</v>
      </c>
      <c r="I718" s="1108" t="s">
        <v>4463</v>
      </c>
      <c r="J718" s="1105">
        <v>2</v>
      </c>
      <c r="K718" s="1106">
        <v>45717</v>
      </c>
      <c r="L718" s="1106">
        <v>45960</v>
      </c>
      <c r="M718" s="1084">
        <f t="shared" si="30"/>
        <v>34.714285714285715</v>
      </c>
      <c r="N718" s="1085">
        <v>0</v>
      </c>
      <c r="O718" s="1108" t="s">
        <v>4464</v>
      </c>
      <c r="P718" s="1085">
        <f>IF(B718="ITRC",N718,N718/J718)</f>
        <v>0</v>
      </c>
      <c r="Q718" s="1086" t="str" cm="1">
        <f t="array" aca="1" ref="Q718" ca="1">IF(ISNUMBER(P718),IF(P718=100%,"CUMPLIDA",IF(AND(ISNUMBER(L718),ISNUMBER(INDIRECT("FECHA_"&amp;$B718,1))), IF(L718&lt;=INDIRECT("FECHA_"&amp;$B718,1),"INCUMPLIDA","PROCESO"), "VERIFICAR FECHA")),"SIN VALOR AVANCE")</f>
        <v>PROCESO</v>
      </c>
    </row>
    <row r="719" spans="1:17" ht="330.75" x14ac:dyDescent="0.2">
      <c r="A719" s="1097" t="s">
        <v>19</v>
      </c>
      <c r="B719" s="1091" t="s">
        <v>14</v>
      </c>
      <c r="C719" s="1304"/>
      <c r="D719" s="1304"/>
      <c r="E719" s="1316"/>
      <c r="F719" s="1305"/>
      <c r="G719" s="1110" t="s">
        <v>4522</v>
      </c>
      <c r="H719" s="1110" t="s">
        <v>4466</v>
      </c>
      <c r="I719" s="1108" t="s">
        <v>4467</v>
      </c>
      <c r="J719" s="1105">
        <v>2</v>
      </c>
      <c r="K719" s="1106">
        <v>45717</v>
      </c>
      <c r="L719" s="1106">
        <v>46081</v>
      </c>
      <c r="M719" s="1084">
        <f>(L719-K719)/7</f>
        <v>52</v>
      </c>
      <c r="N719" s="1085">
        <v>0</v>
      </c>
      <c r="O719" s="1108" t="s">
        <v>6168</v>
      </c>
      <c r="P719" s="1085">
        <f>IF(B719="ITRC",N719,N719/J719)</f>
        <v>0</v>
      </c>
      <c r="Q719" s="1086" t="str" cm="1">
        <f t="array" aca="1" ref="Q719" ca="1">IF(ISNUMBER(P719),IF(P719=100%,"CUMPLIDA",IF(AND(ISNUMBER(L719),ISNUMBER(INDIRECT("FECHA_"&amp;$B719,1))), IF(L719&lt;=INDIRECT("FECHA_"&amp;$B719,1),"INCUMPLIDA","PROCESO"), "VERIFICAR FECHA")),"SIN VALOR AVANCE")</f>
        <v>PROCESO</v>
      </c>
    </row>
    <row r="720" spans="1:17" ht="105" customHeight="1" x14ac:dyDescent="0.2">
      <c r="A720" s="1243" t="s">
        <v>19</v>
      </c>
      <c r="B720" s="1797" t="s">
        <v>14</v>
      </c>
      <c r="C720" s="1799" t="s">
        <v>4523</v>
      </c>
      <c r="D720" s="1799" t="s">
        <v>4524</v>
      </c>
      <c r="E720" s="1898" t="s">
        <v>6235</v>
      </c>
      <c r="F720" s="1800" t="s">
        <v>4525</v>
      </c>
      <c r="G720" s="1899" t="s">
        <v>4526</v>
      </c>
      <c r="H720" s="1899" t="s">
        <v>4527</v>
      </c>
      <c r="I720" s="1900" t="s">
        <v>4528</v>
      </c>
      <c r="J720" s="1901">
        <v>12</v>
      </c>
      <c r="K720" s="1902">
        <v>45689</v>
      </c>
      <c r="L720" s="1902">
        <v>46053</v>
      </c>
      <c r="M720" s="1805">
        <f t="shared" ref="M720:M759" si="32">(L720-K720)/7</f>
        <v>52</v>
      </c>
      <c r="N720" s="1806">
        <v>0</v>
      </c>
      <c r="O720" s="1900" t="s">
        <v>6045</v>
      </c>
      <c r="P720" s="1806">
        <f t="shared" ref="P720:P784" si="33">IF(B720="ITRC",N720,N720/J720)</f>
        <v>0</v>
      </c>
      <c r="Q720" s="1241" t="str" cm="1">
        <f t="array" aca="1" ref="Q720" ca="1">IF(ISNUMBER(P720),IF(P720=100%,"CUMPLIDA",IF(AND(ISNUMBER(L720),ISNUMBER(INDIRECT("FECHA_"&amp;$B720,1))), IF(L720&lt;=INDIRECT("FECHA_"&amp;$B720,1),"INCUMPLIDA","PROCESO"), "VERIFICAR FECHA")),"SIN VALOR AVANCE")</f>
        <v>PROCESO</v>
      </c>
    </row>
    <row r="721" spans="1:18" ht="45.75" x14ac:dyDescent="0.2">
      <c r="A721" s="1243" t="s">
        <v>19</v>
      </c>
      <c r="B721" s="1797" t="s">
        <v>14</v>
      </c>
      <c r="C721" s="1799"/>
      <c r="D721" s="1799"/>
      <c r="E721" s="1898"/>
      <c r="F721" s="1800"/>
      <c r="G721" s="1899" t="s">
        <v>4529</v>
      </c>
      <c r="H721" s="1899" t="s">
        <v>4048</v>
      </c>
      <c r="I721" s="1900" t="s">
        <v>2795</v>
      </c>
      <c r="J721" s="1901">
        <v>1</v>
      </c>
      <c r="K721" s="1835">
        <v>45231</v>
      </c>
      <c r="L721" s="1835">
        <v>45504</v>
      </c>
      <c r="M721" s="1805">
        <f t="shared" si="32"/>
        <v>39</v>
      </c>
      <c r="N721" s="1806">
        <v>1</v>
      </c>
      <c r="O721" s="1900" t="s">
        <v>4049</v>
      </c>
      <c r="P721" s="1806">
        <f t="shared" si="33"/>
        <v>1</v>
      </c>
      <c r="Q721" s="1241" t="str" cm="1">
        <f t="array" aca="1" ref="Q721" ca="1">IF(ISNUMBER(P721),IF(P721=100%,"CUMPLIDA",IF(AND(ISNUMBER(L721),ISNUMBER(INDIRECT("FECHA_"&amp;$B721,1))), IF(L721&lt;=INDIRECT("FECHA_"&amp;$B721,1),"INCUMPLIDA","PROCESO"), "VERIFICAR FECHA")),"SIN VALOR AVANCE")</f>
        <v>CUMPLIDA</v>
      </c>
      <c r="R721" s="1240">
        <v>100</v>
      </c>
    </row>
    <row r="722" spans="1:18" ht="120.75" x14ac:dyDescent="0.2">
      <c r="A722" s="1243" t="s">
        <v>19</v>
      </c>
      <c r="B722" s="1797" t="s">
        <v>14</v>
      </c>
      <c r="C722" s="1799"/>
      <c r="D722" s="1799"/>
      <c r="E722" s="1898"/>
      <c r="F722" s="1800"/>
      <c r="G722" s="1801" t="s">
        <v>4530</v>
      </c>
      <c r="H722" s="1801" t="s">
        <v>2168</v>
      </c>
      <c r="I722" s="1802" t="s">
        <v>99</v>
      </c>
      <c r="J722" s="1901">
        <v>1</v>
      </c>
      <c r="K722" s="1903">
        <v>45323</v>
      </c>
      <c r="L722" s="1903">
        <v>45747</v>
      </c>
      <c r="M722" s="1805">
        <f t="shared" si="32"/>
        <v>60.571428571428569</v>
      </c>
      <c r="N722" s="1806">
        <v>1</v>
      </c>
      <c r="O722" s="1802" t="s">
        <v>4050</v>
      </c>
      <c r="P722" s="1806">
        <f t="shared" si="33"/>
        <v>1</v>
      </c>
      <c r="Q722" s="1241" t="str" cm="1">
        <f t="array" aca="1" ref="Q722" ca="1">IF(ISNUMBER(P722),IF(P722=100%,"CUMPLIDA",IF(AND(ISNUMBER(L722),ISNUMBER(INDIRECT("FECHA_"&amp;$B722,1))), IF(L722&lt;=INDIRECT("FECHA_"&amp;$B722,1),"INCUMPLIDA","PROCESO"), "VERIFICAR FECHA")),"SIN VALOR AVANCE")</f>
        <v>CUMPLIDA</v>
      </c>
      <c r="R722" s="1240" t="s">
        <v>6240</v>
      </c>
    </row>
    <row r="723" spans="1:18" ht="45.75" x14ac:dyDescent="0.2">
      <c r="A723" s="1243" t="s">
        <v>19</v>
      </c>
      <c r="B723" s="1797" t="s">
        <v>14</v>
      </c>
      <c r="C723" s="1799"/>
      <c r="D723" s="1799"/>
      <c r="E723" s="1898"/>
      <c r="F723" s="1800"/>
      <c r="G723" s="1801" t="s">
        <v>4531</v>
      </c>
      <c r="H723" s="1801" t="s">
        <v>101</v>
      </c>
      <c r="I723" s="1802" t="s">
        <v>102</v>
      </c>
      <c r="J723" s="1901">
        <v>1</v>
      </c>
      <c r="K723" s="1903">
        <v>45323</v>
      </c>
      <c r="L723" s="1903">
        <v>45747</v>
      </c>
      <c r="M723" s="1805">
        <f t="shared" si="32"/>
        <v>60.571428571428569</v>
      </c>
      <c r="N723" s="1806">
        <v>1</v>
      </c>
      <c r="O723" s="1802" t="s">
        <v>4049</v>
      </c>
      <c r="P723" s="1806">
        <f t="shared" si="33"/>
        <v>1</v>
      </c>
      <c r="Q723" s="1241" t="str" cm="1">
        <f t="array" aca="1" ref="Q723" ca="1">IF(ISNUMBER(P723),IF(P723=100%,"CUMPLIDA",IF(AND(ISNUMBER(L723),ISNUMBER(INDIRECT("FECHA_"&amp;$B723,1))), IF(L723&lt;=INDIRECT("FECHA_"&amp;$B723,1),"INCUMPLIDA","PROCESO"), "VERIFICAR FECHA")),"SIN VALOR AVANCE")</f>
        <v>CUMPLIDA</v>
      </c>
      <c r="R723" s="965"/>
    </row>
    <row r="724" spans="1:18" ht="45.75" x14ac:dyDescent="0.2">
      <c r="A724" s="1243" t="s">
        <v>19</v>
      </c>
      <c r="B724" s="1797" t="s">
        <v>14</v>
      </c>
      <c r="C724" s="1799"/>
      <c r="D724" s="1799"/>
      <c r="E724" s="1898"/>
      <c r="F724" s="1800"/>
      <c r="G724" s="1801" t="s">
        <v>4532</v>
      </c>
      <c r="H724" s="1801" t="s">
        <v>238</v>
      </c>
      <c r="I724" s="1802" t="s">
        <v>239</v>
      </c>
      <c r="J724" s="1901">
        <v>1</v>
      </c>
      <c r="K724" s="1903">
        <v>45231</v>
      </c>
      <c r="L724" s="1903">
        <v>45747</v>
      </c>
      <c r="M724" s="1805">
        <f t="shared" si="32"/>
        <v>73.714285714285708</v>
      </c>
      <c r="N724" s="1806">
        <v>1</v>
      </c>
      <c r="O724" s="1802" t="s">
        <v>4049</v>
      </c>
      <c r="P724" s="1806">
        <f t="shared" si="33"/>
        <v>1</v>
      </c>
      <c r="Q724" s="1241" t="str" cm="1">
        <f t="array" aca="1" ref="Q724" ca="1">IF(ISNUMBER(P724),IF(P724=100%,"CUMPLIDA",IF(AND(ISNUMBER(L724),ISNUMBER(INDIRECT("FECHA_"&amp;$B724,1))), IF(L724&lt;=INDIRECT("FECHA_"&amp;$B724,1),"INCUMPLIDA","PROCESO"), "VERIFICAR FECHA")),"SIN VALOR AVANCE")</f>
        <v>CUMPLIDA</v>
      </c>
      <c r="R724" s="1240" t="s">
        <v>6241</v>
      </c>
    </row>
    <row r="725" spans="1:18" ht="120.75" x14ac:dyDescent="0.2">
      <c r="A725" s="1243" t="s">
        <v>19</v>
      </c>
      <c r="B725" s="1797" t="s">
        <v>14</v>
      </c>
      <c r="C725" s="1799"/>
      <c r="D725" s="1799"/>
      <c r="E725" s="1898"/>
      <c r="F725" s="1800"/>
      <c r="G725" s="1801" t="s">
        <v>4533</v>
      </c>
      <c r="H725" s="1801" t="s">
        <v>104</v>
      </c>
      <c r="I725" s="1802" t="s">
        <v>105</v>
      </c>
      <c r="J725" s="1901">
        <v>1</v>
      </c>
      <c r="K725" s="1903">
        <v>45323</v>
      </c>
      <c r="L725" s="1903">
        <v>45747</v>
      </c>
      <c r="M725" s="1805">
        <f t="shared" si="32"/>
        <v>60.571428571428569</v>
      </c>
      <c r="N725" s="1806">
        <v>1</v>
      </c>
      <c r="O725" s="1802" t="s">
        <v>4050</v>
      </c>
      <c r="P725" s="1806">
        <f t="shared" si="33"/>
        <v>1</v>
      </c>
      <c r="Q725" s="1241" t="str" cm="1">
        <f t="array" aca="1" ref="Q725" ca="1">IF(ISNUMBER(P725),IF(P725=100%,"CUMPLIDA",IF(AND(ISNUMBER(L725),ISNUMBER(INDIRECT("FECHA_"&amp;$B725,1))), IF(L725&lt;=INDIRECT("FECHA_"&amp;$B725,1),"INCUMPLIDA","PROCESO"), "VERIFICAR FECHA")),"SIN VALOR AVANCE")</f>
        <v>CUMPLIDA</v>
      </c>
    </row>
    <row r="726" spans="1:18" ht="45.75" x14ac:dyDescent="0.2">
      <c r="A726" s="1243" t="s">
        <v>19</v>
      </c>
      <c r="B726" s="1797" t="s">
        <v>14</v>
      </c>
      <c r="C726" s="1799"/>
      <c r="D726" s="1799"/>
      <c r="E726" s="1898"/>
      <c r="F726" s="1800"/>
      <c r="G726" s="1801" t="s">
        <v>4534</v>
      </c>
      <c r="H726" s="1801" t="s">
        <v>106</v>
      </c>
      <c r="I726" s="1802" t="s">
        <v>107</v>
      </c>
      <c r="J726" s="1901">
        <v>1</v>
      </c>
      <c r="K726" s="1903">
        <v>45231</v>
      </c>
      <c r="L726" s="1903">
        <v>45747</v>
      </c>
      <c r="M726" s="1805">
        <f t="shared" si="32"/>
        <v>73.714285714285708</v>
      </c>
      <c r="N726" s="1806">
        <v>1</v>
      </c>
      <c r="O726" s="1802" t="s">
        <v>4049</v>
      </c>
      <c r="P726" s="1806">
        <f t="shared" si="33"/>
        <v>1</v>
      </c>
      <c r="Q726" s="1241" t="str" cm="1">
        <f t="array" aca="1" ref="Q726" ca="1">IF(ISNUMBER(P726),IF(P726=100%,"CUMPLIDA",IF(AND(ISNUMBER(L726),ISNUMBER(INDIRECT("FECHA_"&amp;$B726,1))), IF(L726&lt;=INDIRECT("FECHA_"&amp;$B726,1),"INCUMPLIDA","PROCESO"), "VERIFICAR FECHA")),"SIN VALOR AVANCE")</f>
        <v>CUMPLIDA</v>
      </c>
    </row>
    <row r="727" spans="1:18" ht="165.75" x14ac:dyDescent="0.2">
      <c r="A727" s="1243" t="s">
        <v>19</v>
      </c>
      <c r="B727" s="1797" t="s">
        <v>14</v>
      </c>
      <c r="C727" s="1799"/>
      <c r="D727" s="1799"/>
      <c r="E727" s="1898"/>
      <c r="F727" s="1800"/>
      <c r="G727" s="1801" t="s">
        <v>4535</v>
      </c>
      <c r="H727" s="1801" t="s">
        <v>108</v>
      </c>
      <c r="I727" s="1802" t="s">
        <v>109</v>
      </c>
      <c r="J727" s="1901">
        <v>1</v>
      </c>
      <c r="K727" s="1903">
        <v>45231</v>
      </c>
      <c r="L727" s="1903">
        <v>45808</v>
      </c>
      <c r="M727" s="1805">
        <f t="shared" si="32"/>
        <v>82.428571428571431</v>
      </c>
      <c r="N727" s="1806">
        <v>0</v>
      </c>
      <c r="O727" s="1802" t="s">
        <v>4053</v>
      </c>
      <c r="P727" s="1806">
        <f t="shared" si="33"/>
        <v>0</v>
      </c>
      <c r="Q727" s="1241" t="str" cm="1">
        <f t="array" aca="1" ref="Q727" ca="1">IF(ISNUMBER(P727),IF(P727=100%,"CUMPLIDA",IF(AND(ISNUMBER(L727),ISNUMBER(INDIRECT("FECHA_"&amp;$B727,1))), IF(L727&lt;=INDIRECT("FECHA_"&amp;$B727,1),"INCUMPLIDA","PROCESO"), "VERIFICAR FECHA")),"SIN VALOR AVANCE")</f>
        <v>PROCESO</v>
      </c>
    </row>
    <row r="728" spans="1:18" ht="45.75" x14ac:dyDescent="0.2">
      <c r="A728" s="1243" t="s">
        <v>19</v>
      </c>
      <c r="B728" s="1797" t="s">
        <v>14</v>
      </c>
      <c r="C728" s="1799"/>
      <c r="D728" s="1799"/>
      <c r="E728" s="1898"/>
      <c r="F728" s="1800"/>
      <c r="G728" s="1801" t="s">
        <v>4536</v>
      </c>
      <c r="H728" s="1801" t="s">
        <v>111</v>
      </c>
      <c r="I728" s="1802" t="s">
        <v>112</v>
      </c>
      <c r="J728" s="1901">
        <v>7</v>
      </c>
      <c r="K728" s="1903">
        <v>46024</v>
      </c>
      <c r="L728" s="1903">
        <v>46660</v>
      </c>
      <c r="M728" s="1805">
        <f t="shared" si="32"/>
        <v>90.857142857142861</v>
      </c>
      <c r="N728" s="1806">
        <v>0</v>
      </c>
      <c r="O728" s="1802" t="s">
        <v>4049</v>
      </c>
      <c r="P728" s="1806">
        <f t="shared" si="33"/>
        <v>0</v>
      </c>
      <c r="Q728" s="1241" t="str" cm="1">
        <f t="array" aca="1" ref="Q728" ca="1">IF(ISNUMBER(P728),IF(P728=100%,"CUMPLIDA",IF(AND(ISNUMBER(L728),ISNUMBER(INDIRECT("FECHA_"&amp;$B728,1))), IF(L728&lt;=INDIRECT("FECHA_"&amp;$B728,1),"INCUMPLIDA","PROCESO"), "VERIFICAR FECHA")),"SIN VALOR AVANCE")</f>
        <v>PROCESO</v>
      </c>
    </row>
    <row r="729" spans="1:18" ht="120.75" x14ac:dyDescent="0.2">
      <c r="A729" s="1243" t="s">
        <v>19</v>
      </c>
      <c r="B729" s="1797" t="s">
        <v>14</v>
      </c>
      <c r="C729" s="1799"/>
      <c r="D729" s="1799"/>
      <c r="E729" s="1898"/>
      <c r="F729" s="1800"/>
      <c r="G729" s="1801" t="s">
        <v>4537</v>
      </c>
      <c r="H729" s="1801" t="s">
        <v>115</v>
      </c>
      <c r="I729" s="1802" t="s">
        <v>116</v>
      </c>
      <c r="J729" s="1901">
        <v>1</v>
      </c>
      <c r="K729" s="1903">
        <v>46024</v>
      </c>
      <c r="L729" s="1903">
        <v>46660</v>
      </c>
      <c r="M729" s="1805">
        <f t="shared" si="32"/>
        <v>90.857142857142861</v>
      </c>
      <c r="N729" s="1806">
        <v>0</v>
      </c>
      <c r="O729" s="1802" t="s">
        <v>4050</v>
      </c>
      <c r="P729" s="1806">
        <f t="shared" si="33"/>
        <v>0</v>
      </c>
      <c r="Q729" s="1241" t="str" cm="1">
        <f t="array" aca="1" ref="Q729" ca="1">IF(ISNUMBER(P729),IF(P729=100%,"CUMPLIDA",IF(AND(ISNUMBER(L729),ISNUMBER(INDIRECT("FECHA_"&amp;$B729,1))), IF(L729&lt;=INDIRECT("FECHA_"&amp;$B729,1),"INCUMPLIDA","PROCESO"), "VERIFICAR FECHA")),"SIN VALOR AVANCE")</f>
        <v>PROCESO</v>
      </c>
    </row>
    <row r="730" spans="1:18" ht="165.75" x14ac:dyDescent="0.2">
      <c r="A730" s="1243" t="s">
        <v>19</v>
      </c>
      <c r="B730" s="1797" t="s">
        <v>14</v>
      </c>
      <c r="C730" s="1799"/>
      <c r="D730" s="1799"/>
      <c r="E730" s="1898"/>
      <c r="F730" s="1800"/>
      <c r="G730" s="1801" t="s">
        <v>4538</v>
      </c>
      <c r="H730" s="1801" t="s">
        <v>118</v>
      </c>
      <c r="I730" s="1802" t="s">
        <v>119</v>
      </c>
      <c r="J730" s="1901">
        <v>2</v>
      </c>
      <c r="K730" s="1903">
        <v>46024</v>
      </c>
      <c r="L730" s="1903">
        <v>46660</v>
      </c>
      <c r="M730" s="1805">
        <f t="shared" si="32"/>
        <v>90.857142857142861</v>
      </c>
      <c r="N730" s="1806">
        <v>0</v>
      </c>
      <c r="O730" s="1802" t="s">
        <v>4053</v>
      </c>
      <c r="P730" s="1806">
        <f t="shared" si="33"/>
        <v>0</v>
      </c>
      <c r="Q730" s="1241" t="str" cm="1">
        <f t="array" aca="1" ref="Q730" ca="1">IF(ISNUMBER(P730),IF(P730=100%,"CUMPLIDA",IF(AND(ISNUMBER(L730),ISNUMBER(INDIRECT("FECHA_"&amp;$B730,1))), IF(L730&lt;=INDIRECT("FECHA_"&amp;$B730,1),"INCUMPLIDA","PROCESO"), "VERIFICAR FECHA")),"SIN VALOR AVANCE")</f>
        <v>PROCESO</v>
      </c>
    </row>
    <row r="731" spans="1:18" ht="105" customHeight="1" x14ac:dyDescent="0.2">
      <c r="A731" s="1243" t="s">
        <v>19</v>
      </c>
      <c r="B731" s="1797" t="s">
        <v>14</v>
      </c>
      <c r="C731" s="1799"/>
      <c r="D731" s="1799"/>
      <c r="E731" s="1898" t="s">
        <v>4539</v>
      </c>
      <c r="F731" s="1800"/>
      <c r="G731" s="1899" t="s">
        <v>4540</v>
      </c>
      <c r="H731" s="1899" t="s">
        <v>4541</v>
      </c>
      <c r="I731" s="1900" t="s">
        <v>4528</v>
      </c>
      <c r="J731" s="1901">
        <v>12</v>
      </c>
      <c r="K731" s="1902">
        <v>45689</v>
      </c>
      <c r="L731" s="1902">
        <v>46053</v>
      </c>
      <c r="M731" s="1805">
        <f t="shared" si="32"/>
        <v>52</v>
      </c>
      <c r="N731" s="1806">
        <v>0</v>
      </c>
      <c r="O731" s="1900" t="s">
        <v>6046</v>
      </c>
      <c r="P731" s="1806">
        <f t="shared" si="33"/>
        <v>0</v>
      </c>
      <c r="Q731" s="1241" t="str" cm="1">
        <f t="array" aca="1" ref="Q731" ca="1">IF(ISNUMBER(P731),IF(P731=100%,"CUMPLIDA",IF(AND(ISNUMBER(L731),ISNUMBER(INDIRECT("FECHA_"&amp;$B731,1))), IF(L731&lt;=INDIRECT("FECHA_"&amp;$B731,1),"INCUMPLIDA","PROCESO"), "VERIFICAR FECHA")),"SIN VALOR AVANCE")</f>
        <v>PROCESO</v>
      </c>
    </row>
    <row r="732" spans="1:18" ht="120.75" x14ac:dyDescent="0.2">
      <c r="A732" s="1243" t="s">
        <v>19</v>
      </c>
      <c r="B732" s="1797" t="s">
        <v>14</v>
      </c>
      <c r="C732" s="1799"/>
      <c r="D732" s="1799"/>
      <c r="E732" s="1898"/>
      <c r="F732" s="1800"/>
      <c r="G732" s="1899" t="s">
        <v>4542</v>
      </c>
      <c r="H732" s="1899" t="s">
        <v>4543</v>
      </c>
      <c r="I732" s="1900" t="s">
        <v>4544</v>
      </c>
      <c r="J732" s="1901">
        <v>4</v>
      </c>
      <c r="K732" s="1902">
        <v>45689</v>
      </c>
      <c r="L732" s="1902">
        <v>46053</v>
      </c>
      <c r="M732" s="1805">
        <f t="shared" si="32"/>
        <v>52</v>
      </c>
      <c r="N732" s="1806">
        <v>0</v>
      </c>
      <c r="O732" s="1900" t="s">
        <v>6047</v>
      </c>
      <c r="P732" s="1806">
        <f t="shared" si="33"/>
        <v>0</v>
      </c>
      <c r="Q732" s="1241" t="str" cm="1">
        <f t="array" aca="1" ref="Q732" ca="1">IF(ISNUMBER(P732),IF(P732=100%,"CUMPLIDA",IF(AND(ISNUMBER(L732),ISNUMBER(INDIRECT("FECHA_"&amp;$B732,1))), IF(L732&lt;=INDIRECT("FECHA_"&amp;$B732,1),"INCUMPLIDA","PROCESO"), "VERIFICAR FECHA")),"SIN VALOR AVANCE")</f>
        <v>PROCESO</v>
      </c>
    </row>
    <row r="733" spans="1:18" ht="45.75" customHeight="1" x14ac:dyDescent="0.2">
      <c r="A733" s="1243" t="s">
        <v>19</v>
      </c>
      <c r="B733" s="1797" t="s">
        <v>14</v>
      </c>
      <c r="C733" s="1799"/>
      <c r="D733" s="1799"/>
      <c r="E733" s="1898" t="s">
        <v>4545</v>
      </c>
      <c r="F733" s="1800"/>
      <c r="G733" s="1899" t="s">
        <v>4546</v>
      </c>
      <c r="H733" s="1899" t="s">
        <v>4547</v>
      </c>
      <c r="I733" s="1900" t="s">
        <v>4548</v>
      </c>
      <c r="J733" s="1901">
        <v>36</v>
      </c>
      <c r="K733" s="1902">
        <v>45689</v>
      </c>
      <c r="L733" s="1902">
        <v>46053</v>
      </c>
      <c r="M733" s="1805">
        <f t="shared" si="32"/>
        <v>52</v>
      </c>
      <c r="N733" s="1806">
        <v>0</v>
      </c>
      <c r="O733" s="1904" t="s">
        <v>6048</v>
      </c>
      <c r="P733" s="1806">
        <f t="shared" si="33"/>
        <v>0</v>
      </c>
      <c r="Q733" s="1241" t="str" cm="1">
        <f t="array" aca="1" ref="Q733" ca="1">IF(ISNUMBER(P733),IF(P733=100%,"CUMPLIDA",IF(AND(ISNUMBER(L733),ISNUMBER(INDIRECT("FECHA_"&amp;$B733,1))), IF(L733&lt;=INDIRECT("FECHA_"&amp;$B733,1),"INCUMPLIDA","PROCESO"), "VERIFICAR FECHA")),"SIN VALOR AVANCE")</f>
        <v>PROCESO</v>
      </c>
    </row>
    <row r="734" spans="1:18" ht="45.75" x14ac:dyDescent="0.2">
      <c r="A734" s="1243" t="s">
        <v>19</v>
      </c>
      <c r="B734" s="1797" t="s">
        <v>14</v>
      </c>
      <c r="C734" s="1799"/>
      <c r="D734" s="1799"/>
      <c r="E734" s="1898"/>
      <c r="F734" s="1800"/>
      <c r="G734" s="1899" t="s">
        <v>4549</v>
      </c>
      <c r="H734" s="1899" t="s">
        <v>4048</v>
      </c>
      <c r="I734" s="1900" t="s">
        <v>2795</v>
      </c>
      <c r="J734" s="1901">
        <v>1</v>
      </c>
      <c r="K734" s="1835">
        <v>45231</v>
      </c>
      <c r="L734" s="1835">
        <v>45504</v>
      </c>
      <c r="M734" s="1805">
        <f t="shared" si="32"/>
        <v>39</v>
      </c>
      <c r="N734" s="1806">
        <v>1</v>
      </c>
      <c r="O734" s="1900" t="s">
        <v>4049</v>
      </c>
      <c r="P734" s="1806">
        <f t="shared" si="33"/>
        <v>1</v>
      </c>
      <c r="Q734" s="1241" t="str" cm="1">
        <f t="array" aca="1" ref="Q734" ca="1">IF(ISNUMBER(P734),IF(P734=100%,"CUMPLIDA",IF(AND(ISNUMBER(L734),ISNUMBER(INDIRECT("FECHA_"&amp;$B734,1))), IF(L734&lt;=INDIRECT("FECHA_"&amp;$B734,1),"INCUMPLIDA","PROCESO"), "VERIFICAR FECHA")),"SIN VALOR AVANCE")</f>
        <v>CUMPLIDA</v>
      </c>
    </row>
    <row r="735" spans="1:18" ht="120.75" x14ac:dyDescent="0.2">
      <c r="A735" s="1243" t="s">
        <v>19</v>
      </c>
      <c r="B735" s="1797" t="s">
        <v>14</v>
      </c>
      <c r="C735" s="1799"/>
      <c r="D735" s="1799"/>
      <c r="E735" s="1898"/>
      <c r="F735" s="1800"/>
      <c r="G735" s="1922" t="s">
        <v>4550</v>
      </c>
      <c r="H735" s="1922" t="s">
        <v>2168</v>
      </c>
      <c r="I735" s="1923" t="s">
        <v>99</v>
      </c>
      <c r="J735" s="1924">
        <v>1</v>
      </c>
      <c r="K735" s="1880">
        <v>45323</v>
      </c>
      <c r="L735" s="1880">
        <v>45747</v>
      </c>
      <c r="M735" s="295">
        <f t="shared" si="32"/>
        <v>60.571428571428569</v>
      </c>
      <c r="N735" s="1891">
        <v>1</v>
      </c>
      <c r="O735" s="1923" t="s">
        <v>4050</v>
      </c>
      <c r="P735" s="1883">
        <f t="shared" si="33"/>
        <v>1</v>
      </c>
      <c r="Q735" s="1892" t="str" cm="1">
        <f t="array" aca="1" ref="Q735" ca="1">IF(ISNUMBER(P735),IF(P735=100%,"CUMPLIDA",IF(AND(ISNUMBER(L735),ISNUMBER(INDIRECT("FECHA_"&amp;$B735,1))), IF(L735&lt;=INDIRECT("FECHA_"&amp;$B735,1),"INCUMPLIDA","PROCESO"), "VERIFICAR FECHA")),"SIN VALOR AVANCE")</f>
        <v>CUMPLIDA</v>
      </c>
    </row>
    <row r="736" spans="1:18" ht="45.75" x14ac:dyDescent="0.2">
      <c r="A736" s="1243" t="s">
        <v>19</v>
      </c>
      <c r="B736" s="1797" t="s">
        <v>14</v>
      </c>
      <c r="C736" s="1799"/>
      <c r="D736" s="1799"/>
      <c r="E736" s="1898"/>
      <c r="F736" s="1800"/>
      <c r="G736" s="1899" t="s">
        <v>4551</v>
      </c>
      <c r="H736" s="1899" t="s">
        <v>101</v>
      </c>
      <c r="I736" s="1900" t="s">
        <v>102</v>
      </c>
      <c r="J736" s="1901">
        <v>1</v>
      </c>
      <c r="K736" s="1903">
        <v>45323</v>
      </c>
      <c r="L736" s="1903">
        <v>45747</v>
      </c>
      <c r="M736" s="1805">
        <f t="shared" si="32"/>
        <v>60.571428571428569</v>
      </c>
      <c r="N736" s="1806">
        <v>1</v>
      </c>
      <c r="O736" s="1900" t="s">
        <v>4049</v>
      </c>
      <c r="P736" s="1806">
        <f t="shared" si="33"/>
        <v>1</v>
      </c>
      <c r="Q736" s="1241" t="str" cm="1">
        <f t="array" aca="1" ref="Q736" ca="1">IF(ISNUMBER(P736),IF(P736=100%,"CUMPLIDA",IF(AND(ISNUMBER(L736),ISNUMBER(INDIRECT("FECHA_"&amp;$B736,1))), IF(L736&lt;=INDIRECT("FECHA_"&amp;$B736,1),"INCUMPLIDA","PROCESO"), "VERIFICAR FECHA")),"SIN VALOR AVANCE")</f>
        <v>CUMPLIDA</v>
      </c>
    </row>
    <row r="737" spans="1:18" ht="45.75" x14ac:dyDescent="0.2">
      <c r="A737" s="1243" t="s">
        <v>19</v>
      </c>
      <c r="B737" s="1797" t="s">
        <v>14</v>
      </c>
      <c r="C737" s="1799"/>
      <c r="D737" s="1799"/>
      <c r="E737" s="1898"/>
      <c r="F737" s="1800"/>
      <c r="G737" s="1922" t="s">
        <v>4552</v>
      </c>
      <c r="H737" s="1922" t="s">
        <v>238</v>
      </c>
      <c r="I737" s="1923" t="s">
        <v>239</v>
      </c>
      <c r="J737" s="1924">
        <v>1</v>
      </c>
      <c r="K737" s="1880">
        <v>45231</v>
      </c>
      <c r="L737" s="1880">
        <v>45747</v>
      </c>
      <c r="M737" s="295">
        <f t="shared" si="32"/>
        <v>73.714285714285708</v>
      </c>
      <c r="N737" s="1891">
        <v>1</v>
      </c>
      <c r="O737" s="1923" t="s">
        <v>4049</v>
      </c>
      <c r="P737" s="1883">
        <f t="shared" si="33"/>
        <v>1</v>
      </c>
      <c r="Q737" s="1892" t="str" cm="1">
        <f t="array" aca="1" ref="Q737" ca="1">IF(ISNUMBER(P737),IF(P737=100%,"CUMPLIDA",IF(AND(ISNUMBER(L737),ISNUMBER(INDIRECT("FECHA_"&amp;$B737,1))), IF(L737&lt;=INDIRECT("FECHA_"&amp;$B737,1),"INCUMPLIDA","PROCESO"), "VERIFICAR FECHA")),"SIN VALOR AVANCE")</f>
        <v>CUMPLIDA</v>
      </c>
    </row>
    <row r="738" spans="1:18" ht="120.75" x14ac:dyDescent="0.2">
      <c r="A738" s="1243" t="s">
        <v>19</v>
      </c>
      <c r="B738" s="1797" t="s">
        <v>14</v>
      </c>
      <c r="C738" s="1799"/>
      <c r="D738" s="1799"/>
      <c r="E738" s="1898"/>
      <c r="F738" s="1800"/>
      <c r="G738" s="1922" t="s">
        <v>4553</v>
      </c>
      <c r="H738" s="1922" t="s">
        <v>104</v>
      </c>
      <c r="I738" s="1923" t="s">
        <v>105</v>
      </c>
      <c r="J738" s="1924">
        <v>1</v>
      </c>
      <c r="K738" s="1880">
        <v>45323</v>
      </c>
      <c r="L738" s="1880">
        <v>45747</v>
      </c>
      <c r="M738" s="295">
        <f t="shared" si="32"/>
        <v>60.571428571428569</v>
      </c>
      <c r="N738" s="1891">
        <v>1</v>
      </c>
      <c r="O738" s="1923" t="s">
        <v>4050</v>
      </c>
      <c r="P738" s="1883">
        <f t="shared" si="33"/>
        <v>1</v>
      </c>
      <c r="Q738" s="1892" t="str" cm="1">
        <f t="array" aca="1" ref="Q738" ca="1">IF(ISNUMBER(P738),IF(P738=100%,"CUMPLIDA",IF(AND(ISNUMBER(L738),ISNUMBER(INDIRECT("FECHA_"&amp;$B738,1))), IF(L738&lt;=INDIRECT("FECHA_"&amp;$B738,1),"INCUMPLIDA","PROCESO"), "VERIFICAR FECHA")),"SIN VALOR AVANCE")</f>
        <v>CUMPLIDA</v>
      </c>
    </row>
    <row r="739" spans="1:18" ht="45.75" x14ac:dyDescent="0.2">
      <c r="A739" s="1243" t="s">
        <v>19</v>
      </c>
      <c r="B739" s="1797" t="s">
        <v>14</v>
      </c>
      <c r="C739" s="1799"/>
      <c r="D739" s="1799"/>
      <c r="E739" s="1898"/>
      <c r="F739" s="1800"/>
      <c r="G739" s="1899" t="s">
        <v>4554</v>
      </c>
      <c r="H739" s="1899" t="s">
        <v>106</v>
      </c>
      <c r="I739" s="1900" t="s">
        <v>107</v>
      </c>
      <c r="J739" s="1901">
        <v>1</v>
      </c>
      <c r="K739" s="1903">
        <v>45231</v>
      </c>
      <c r="L739" s="1903">
        <v>45747</v>
      </c>
      <c r="M739" s="1805">
        <f t="shared" si="32"/>
        <v>73.714285714285708</v>
      </c>
      <c r="N739" s="1806">
        <v>1</v>
      </c>
      <c r="O739" s="1900" t="s">
        <v>4049</v>
      </c>
      <c r="P739" s="1806">
        <f t="shared" si="33"/>
        <v>1</v>
      </c>
      <c r="Q739" s="1241" t="str" cm="1">
        <f t="array" aca="1" ref="Q739" ca="1">IF(ISNUMBER(P739),IF(P739=100%,"CUMPLIDA",IF(AND(ISNUMBER(L739),ISNUMBER(INDIRECT("FECHA_"&amp;$B739,1))), IF(L739&lt;=INDIRECT("FECHA_"&amp;$B739,1),"INCUMPLIDA","PROCESO"), "VERIFICAR FECHA")),"SIN VALOR AVANCE")</f>
        <v>CUMPLIDA</v>
      </c>
    </row>
    <row r="740" spans="1:18" ht="120.75" x14ac:dyDescent="0.2">
      <c r="A740" s="1243" t="s">
        <v>19</v>
      </c>
      <c r="B740" s="1797" t="s">
        <v>14</v>
      </c>
      <c r="C740" s="1799"/>
      <c r="D740" s="1799"/>
      <c r="E740" s="1898"/>
      <c r="F740" s="1800"/>
      <c r="G740" s="1899" t="s">
        <v>4555</v>
      </c>
      <c r="H740" s="1899" t="s">
        <v>108</v>
      </c>
      <c r="I740" s="1900" t="s">
        <v>109</v>
      </c>
      <c r="J740" s="1901">
        <v>1</v>
      </c>
      <c r="K740" s="1903">
        <v>45231</v>
      </c>
      <c r="L740" s="1903">
        <v>45808</v>
      </c>
      <c r="M740" s="1805">
        <f t="shared" si="32"/>
        <v>82.428571428571431</v>
      </c>
      <c r="N740" s="1806">
        <v>0</v>
      </c>
      <c r="O740" s="1900" t="s">
        <v>4050</v>
      </c>
      <c r="P740" s="1806">
        <f t="shared" si="33"/>
        <v>0</v>
      </c>
      <c r="Q740" s="1241" t="str" cm="1">
        <f t="array" aca="1" ref="Q740" ca="1">IF(ISNUMBER(P740),IF(P740=100%,"CUMPLIDA",IF(AND(ISNUMBER(L740),ISNUMBER(INDIRECT("FECHA_"&amp;$B740,1))), IF(L740&lt;=INDIRECT("FECHA_"&amp;$B740,1),"INCUMPLIDA","PROCESO"), "VERIFICAR FECHA")),"SIN VALOR AVANCE")</f>
        <v>PROCESO</v>
      </c>
    </row>
    <row r="741" spans="1:18" ht="45.75" x14ac:dyDescent="0.2">
      <c r="A741" s="1243" t="s">
        <v>19</v>
      </c>
      <c r="B741" s="1797" t="s">
        <v>14</v>
      </c>
      <c r="C741" s="1799"/>
      <c r="D741" s="1799"/>
      <c r="E741" s="1898"/>
      <c r="F741" s="1800"/>
      <c r="G741" s="1899" t="s">
        <v>4556</v>
      </c>
      <c r="H741" s="1899" t="s">
        <v>111</v>
      </c>
      <c r="I741" s="1900" t="s">
        <v>112</v>
      </c>
      <c r="J741" s="1901">
        <v>7</v>
      </c>
      <c r="K741" s="1903">
        <v>46024</v>
      </c>
      <c r="L741" s="1903">
        <v>46660</v>
      </c>
      <c r="M741" s="1805">
        <f t="shared" si="32"/>
        <v>90.857142857142861</v>
      </c>
      <c r="N741" s="1806">
        <v>0</v>
      </c>
      <c r="O741" s="1900" t="s">
        <v>4049</v>
      </c>
      <c r="P741" s="1806">
        <f t="shared" si="33"/>
        <v>0</v>
      </c>
      <c r="Q741" s="1241" t="str" cm="1">
        <f t="array" aca="1" ref="Q741" ca="1">IF(ISNUMBER(P741),IF(P741=100%,"CUMPLIDA",IF(AND(ISNUMBER(L741),ISNUMBER(INDIRECT("FECHA_"&amp;$B741,1))), IF(L741&lt;=INDIRECT("FECHA_"&amp;$B741,1),"INCUMPLIDA","PROCESO"), "VERIFICAR FECHA")),"SIN VALOR AVANCE")</f>
        <v>PROCESO</v>
      </c>
    </row>
    <row r="742" spans="1:18" ht="120.75" x14ac:dyDescent="0.2">
      <c r="A742" s="1243" t="s">
        <v>19</v>
      </c>
      <c r="B742" s="1797" t="s">
        <v>14</v>
      </c>
      <c r="C742" s="1799"/>
      <c r="D742" s="1799"/>
      <c r="E742" s="1898"/>
      <c r="F742" s="1800"/>
      <c r="G742" s="1899" t="s">
        <v>4557</v>
      </c>
      <c r="H742" s="1899" t="s">
        <v>115</v>
      </c>
      <c r="I742" s="1900" t="s">
        <v>116</v>
      </c>
      <c r="J742" s="1901">
        <v>1</v>
      </c>
      <c r="K742" s="1903">
        <v>46024</v>
      </c>
      <c r="L742" s="1903">
        <v>46660</v>
      </c>
      <c r="M742" s="1805">
        <f t="shared" si="32"/>
        <v>90.857142857142861</v>
      </c>
      <c r="N742" s="1806">
        <v>0</v>
      </c>
      <c r="O742" s="1900" t="s">
        <v>4050</v>
      </c>
      <c r="P742" s="1806">
        <f t="shared" si="33"/>
        <v>0</v>
      </c>
      <c r="Q742" s="1241" t="str" cm="1">
        <f t="array" aca="1" ref="Q742" ca="1">IF(ISNUMBER(P742),IF(P742=100%,"CUMPLIDA",IF(AND(ISNUMBER(L742),ISNUMBER(INDIRECT("FECHA_"&amp;$B742,1))), IF(L742&lt;=INDIRECT("FECHA_"&amp;$B742,1),"INCUMPLIDA","PROCESO"), "VERIFICAR FECHA")),"SIN VALOR AVANCE")</f>
        <v>PROCESO</v>
      </c>
    </row>
    <row r="743" spans="1:18" ht="150" x14ac:dyDescent="0.2">
      <c r="A743" s="1243" t="s">
        <v>19</v>
      </c>
      <c r="B743" s="1797" t="s">
        <v>14</v>
      </c>
      <c r="C743" s="1799"/>
      <c r="D743" s="1799"/>
      <c r="E743" s="1898"/>
      <c r="F743" s="1800"/>
      <c r="G743" s="1899" t="s">
        <v>4558</v>
      </c>
      <c r="H743" s="1899" t="s">
        <v>118</v>
      </c>
      <c r="I743" s="1900" t="s">
        <v>119</v>
      </c>
      <c r="J743" s="1901">
        <v>2</v>
      </c>
      <c r="K743" s="1903">
        <v>46024</v>
      </c>
      <c r="L743" s="1903">
        <v>46660</v>
      </c>
      <c r="M743" s="1805">
        <f t="shared" si="32"/>
        <v>90.857142857142861</v>
      </c>
      <c r="N743" s="1806">
        <v>0</v>
      </c>
      <c r="O743" s="1900" t="s">
        <v>4050</v>
      </c>
      <c r="P743" s="1806">
        <f t="shared" si="33"/>
        <v>0</v>
      </c>
      <c r="Q743" s="1241" t="str" cm="1">
        <f t="array" aca="1" ref="Q743" ca="1">IF(ISNUMBER(P743),IF(P743=100%,"CUMPLIDA",IF(AND(ISNUMBER(L743),ISNUMBER(INDIRECT("FECHA_"&amp;$B743,1))), IF(L743&lt;=INDIRECT("FECHA_"&amp;$B743,1),"INCUMPLIDA","PROCESO"), "VERIFICAR FECHA")),"SIN VALOR AVANCE")</f>
        <v>PROCESO</v>
      </c>
    </row>
    <row r="744" spans="1:18" ht="60" customHeight="1" x14ac:dyDescent="0.2">
      <c r="A744" s="1243" t="s">
        <v>19</v>
      </c>
      <c r="B744" s="1797" t="s">
        <v>14</v>
      </c>
      <c r="C744" s="1799"/>
      <c r="D744" s="1799"/>
      <c r="E744" s="1898" t="s">
        <v>4559</v>
      </c>
      <c r="F744" s="1800"/>
      <c r="G744" s="1899" t="s">
        <v>4560</v>
      </c>
      <c r="H744" s="1899" t="s">
        <v>4561</v>
      </c>
      <c r="I744" s="1900" t="s">
        <v>4562</v>
      </c>
      <c r="J744" s="1901">
        <v>3</v>
      </c>
      <c r="K744" s="1902">
        <v>45689</v>
      </c>
      <c r="L744" s="1902">
        <v>45777</v>
      </c>
      <c r="M744" s="1805">
        <f t="shared" si="32"/>
        <v>12.571428571428571</v>
      </c>
      <c r="N744" s="1806">
        <v>0</v>
      </c>
      <c r="O744" s="1900" t="s">
        <v>6049</v>
      </c>
      <c r="P744" s="1806">
        <f t="shared" si="33"/>
        <v>0</v>
      </c>
      <c r="Q744" s="1241" t="str" cm="1">
        <f t="array" aca="1" ref="Q744" ca="1">IF(ISNUMBER(P744),IF(P744=100%,"CUMPLIDA",IF(AND(ISNUMBER(L744),ISNUMBER(INDIRECT("FECHA_"&amp;$B744,1))), IF(L744&lt;=INDIRECT("FECHA_"&amp;$B744,1),"INCUMPLIDA","PROCESO"), "VERIFICAR FECHA")),"SIN VALOR AVANCE")</f>
        <v>PROCESO</v>
      </c>
    </row>
    <row r="745" spans="1:18" ht="105" x14ac:dyDescent="0.2">
      <c r="A745" s="1243" t="s">
        <v>19</v>
      </c>
      <c r="B745" s="1797" t="s">
        <v>14</v>
      </c>
      <c r="C745" s="1799"/>
      <c r="D745" s="1799"/>
      <c r="E745" s="1898"/>
      <c r="F745" s="1800"/>
      <c r="G745" s="1899" t="s">
        <v>4563</v>
      </c>
      <c r="H745" s="1899" t="s">
        <v>4564</v>
      </c>
      <c r="I745" s="1900" t="s">
        <v>4565</v>
      </c>
      <c r="J745" s="1901">
        <v>36</v>
      </c>
      <c r="K745" s="1902">
        <v>45689</v>
      </c>
      <c r="L745" s="1902">
        <v>46053</v>
      </c>
      <c r="M745" s="1805">
        <f t="shared" si="32"/>
        <v>52</v>
      </c>
      <c r="N745" s="1806">
        <v>0</v>
      </c>
      <c r="O745" s="1900" t="s">
        <v>6049</v>
      </c>
      <c r="P745" s="1806">
        <f t="shared" si="33"/>
        <v>0</v>
      </c>
      <c r="Q745" s="1241" t="str" cm="1">
        <f t="array" aca="1" ref="Q745" ca="1">IF(ISNUMBER(P745),IF(P745=100%,"CUMPLIDA",IF(AND(ISNUMBER(L745),ISNUMBER(INDIRECT("FECHA_"&amp;$B745,1))), IF(L745&lt;=INDIRECT("FECHA_"&amp;$B745,1),"INCUMPLIDA","PROCESO"), "VERIFICAR FECHA")),"SIN VALOR AVANCE")</f>
        <v>PROCESO</v>
      </c>
    </row>
    <row r="746" spans="1:18" ht="45.75" customHeight="1" x14ac:dyDescent="0.2">
      <c r="A746" s="1243" t="s">
        <v>19</v>
      </c>
      <c r="B746" s="1797" t="s">
        <v>14</v>
      </c>
      <c r="C746" s="1799"/>
      <c r="D746" s="1799"/>
      <c r="E746" s="1898" t="s">
        <v>4566</v>
      </c>
      <c r="F746" s="1800"/>
      <c r="G746" s="1899" t="s">
        <v>4567</v>
      </c>
      <c r="H746" s="1899" t="s">
        <v>4568</v>
      </c>
      <c r="I746" s="1900" t="s">
        <v>4569</v>
      </c>
      <c r="J746" s="1901">
        <v>1</v>
      </c>
      <c r="K746" s="1902">
        <v>45689</v>
      </c>
      <c r="L746" s="1902">
        <v>45777</v>
      </c>
      <c r="M746" s="1805">
        <f t="shared" si="32"/>
        <v>12.571428571428571</v>
      </c>
      <c r="N746" s="1806">
        <v>0</v>
      </c>
      <c r="O746" s="1900" t="s">
        <v>6050</v>
      </c>
      <c r="P746" s="1806">
        <f t="shared" si="33"/>
        <v>0</v>
      </c>
      <c r="Q746" s="1241" t="str" cm="1">
        <f t="array" aca="1" ref="Q746" ca="1">IF(ISNUMBER(P746),IF(P746=100%,"CUMPLIDA",IF(AND(ISNUMBER(L746),ISNUMBER(INDIRECT("FECHA_"&amp;$B746,1))), IF(L746&lt;=INDIRECT("FECHA_"&amp;$B746,1),"INCUMPLIDA","PROCESO"), "VERIFICAR FECHA")),"SIN VALOR AVANCE")</f>
        <v>PROCESO</v>
      </c>
    </row>
    <row r="747" spans="1:18" ht="75" x14ac:dyDescent="0.2">
      <c r="A747" s="1243" t="s">
        <v>19</v>
      </c>
      <c r="B747" s="1797" t="s">
        <v>14</v>
      </c>
      <c r="C747" s="1799"/>
      <c r="D747" s="1799"/>
      <c r="E747" s="1898"/>
      <c r="F747" s="1800"/>
      <c r="G747" s="1899" t="s">
        <v>4570</v>
      </c>
      <c r="H747" s="1899" t="s">
        <v>4561</v>
      </c>
      <c r="I747" s="1900" t="s">
        <v>4562</v>
      </c>
      <c r="J747" s="1901">
        <v>3</v>
      </c>
      <c r="K747" s="1902">
        <v>45689</v>
      </c>
      <c r="L747" s="1902">
        <v>45777</v>
      </c>
      <c r="M747" s="1805">
        <f t="shared" si="32"/>
        <v>12.571428571428571</v>
      </c>
      <c r="N747" s="1806">
        <v>0</v>
      </c>
      <c r="O747" s="1900" t="s">
        <v>6051</v>
      </c>
      <c r="P747" s="1806">
        <f t="shared" si="33"/>
        <v>0</v>
      </c>
      <c r="Q747" s="1241" t="str" cm="1">
        <f t="array" aca="1" ref="Q747" ca="1">IF(ISNUMBER(P747),IF(P747=100%,"CUMPLIDA",IF(AND(ISNUMBER(L747),ISNUMBER(INDIRECT("FECHA_"&amp;$B747,1))), IF(L747&lt;=INDIRECT("FECHA_"&amp;$B747,1),"INCUMPLIDA","PROCESO"), "VERIFICAR FECHA")),"SIN VALOR AVANCE")</f>
        <v>PROCESO</v>
      </c>
    </row>
    <row r="748" spans="1:18" ht="75" x14ac:dyDescent="0.2">
      <c r="A748" s="1243" t="s">
        <v>19</v>
      </c>
      <c r="B748" s="1797" t="s">
        <v>14</v>
      </c>
      <c r="C748" s="1799"/>
      <c r="D748" s="1799"/>
      <c r="E748" s="1898"/>
      <c r="F748" s="1800"/>
      <c r="G748" s="1899" t="s">
        <v>4571</v>
      </c>
      <c r="H748" s="1899" t="s">
        <v>4561</v>
      </c>
      <c r="I748" s="1900" t="s">
        <v>4562</v>
      </c>
      <c r="J748" s="1901">
        <v>3</v>
      </c>
      <c r="K748" s="1902">
        <v>45689</v>
      </c>
      <c r="L748" s="1902">
        <v>45777</v>
      </c>
      <c r="M748" s="1805">
        <f t="shared" si="32"/>
        <v>12.571428571428571</v>
      </c>
      <c r="N748" s="1806">
        <v>0</v>
      </c>
      <c r="O748" s="1900" t="s">
        <v>6049</v>
      </c>
      <c r="P748" s="1806">
        <f t="shared" si="33"/>
        <v>0</v>
      </c>
      <c r="Q748" s="1241" t="str" cm="1">
        <f t="array" aca="1" ref="Q748" ca="1">IF(ISNUMBER(P748),IF(P748=100%,"CUMPLIDA",IF(AND(ISNUMBER(L748),ISNUMBER(INDIRECT("FECHA_"&amp;$B748,1))), IF(L748&lt;=INDIRECT("FECHA_"&amp;$B748,1),"INCUMPLIDA","PROCESO"), "VERIFICAR FECHA")),"SIN VALOR AVANCE")</f>
        <v>PROCESO</v>
      </c>
    </row>
    <row r="749" spans="1:18" ht="45.75" customHeight="1" x14ac:dyDescent="0.2">
      <c r="A749" s="1243" t="s">
        <v>19</v>
      </c>
      <c r="B749" s="1797" t="s">
        <v>14</v>
      </c>
      <c r="C749" s="1799"/>
      <c r="D749" s="1799"/>
      <c r="E749" s="1898" t="s">
        <v>4572</v>
      </c>
      <c r="F749" s="1800"/>
      <c r="G749" s="1899" t="s">
        <v>4573</v>
      </c>
      <c r="H749" s="1899" t="s">
        <v>4574</v>
      </c>
      <c r="I749" s="1900" t="s">
        <v>4569</v>
      </c>
      <c r="J749" s="1901">
        <v>1</v>
      </c>
      <c r="K749" s="1902">
        <v>45689</v>
      </c>
      <c r="L749" s="1902">
        <v>45777</v>
      </c>
      <c r="M749" s="1805">
        <f t="shared" si="32"/>
        <v>12.571428571428571</v>
      </c>
      <c r="N749" s="1806">
        <v>0</v>
      </c>
      <c r="O749" s="1900" t="s">
        <v>6050</v>
      </c>
      <c r="P749" s="1806">
        <f t="shared" si="33"/>
        <v>0</v>
      </c>
      <c r="Q749" s="1241" t="str" cm="1">
        <f t="array" aca="1" ref="Q749" ca="1">IF(ISNUMBER(P749),IF(P749=100%,"CUMPLIDA",IF(AND(ISNUMBER(L749),ISNUMBER(INDIRECT("FECHA_"&amp;$B749,1))), IF(L749&lt;=INDIRECT("FECHA_"&amp;$B749,1),"INCUMPLIDA","PROCESO"), "VERIFICAR FECHA")),"SIN VALOR AVANCE")</f>
        <v>PROCESO</v>
      </c>
    </row>
    <row r="750" spans="1:18" ht="45.75" x14ac:dyDescent="0.2">
      <c r="A750" s="1243" t="s">
        <v>19</v>
      </c>
      <c r="B750" s="1797" t="s">
        <v>14</v>
      </c>
      <c r="C750" s="1799"/>
      <c r="D750" s="1799"/>
      <c r="E750" s="1898"/>
      <c r="F750" s="1800"/>
      <c r="G750" s="1899" t="s">
        <v>4575</v>
      </c>
      <c r="H750" s="1899" t="s">
        <v>4048</v>
      </c>
      <c r="I750" s="1900" t="s">
        <v>2795</v>
      </c>
      <c r="J750" s="1901">
        <v>1</v>
      </c>
      <c r="K750" s="1835">
        <v>45231</v>
      </c>
      <c r="L750" s="1835">
        <v>45504</v>
      </c>
      <c r="M750" s="1805">
        <f t="shared" si="32"/>
        <v>39</v>
      </c>
      <c r="N750" s="1806">
        <v>1</v>
      </c>
      <c r="O750" s="1900" t="s">
        <v>4049</v>
      </c>
      <c r="P750" s="1806">
        <f t="shared" si="33"/>
        <v>1</v>
      </c>
      <c r="Q750" s="1241" t="str" cm="1">
        <f t="array" aca="1" ref="Q750" ca="1">IF(ISNUMBER(P750),IF(P750=100%,"CUMPLIDA",IF(AND(ISNUMBER(L750),ISNUMBER(INDIRECT("FECHA_"&amp;$B750,1))), IF(L750&lt;=INDIRECT("FECHA_"&amp;$B750,1),"INCUMPLIDA","PROCESO"), "VERIFICAR FECHA")),"SIN VALOR AVANCE")</f>
        <v>CUMPLIDA</v>
      </c>
    </row>
    <row r="751" spans="1:18" ht="120.75" x14ac:dyDescent="0.2">
      <c r="A751" s="1243" t="s">
        <v>19</v>
      </c>
      <c r="B751" s="1797" t="s">
        <v>14</v>
      </c>
      <c r="C751" s="1799"/>
      <c r="D751" s="1799"/>
      <c r="E751" s="1898"/>
      <c r="F751" s="1800"/>
      <c r="G751" s="1922" t="s">
        <v>4576</v>
      </c>
      <c r="H751" s="1922" t="s">
        <v>2168</v>
      </c>
      <c r="I751" s="1923" t="s">
        <v>99</v>
      </c>
      <c r="J751" s="1924">
        <v>1</v>
      </c>
      <c r="K751" s="1880">
        <v>45323</v>
      </c>
      <c r="L751" s="1880">
        <v>45747</v>
      </c>
      <c r="M751" s="295">
        <f t="shared" si="32"/>
        <v>60.571428571428569</v>
      </c>
      <c r="N751" s="1891">
        <v>1</v>
      </c>
      <c r="O751" s="1923" t="s">
        <v>4050</v>
      </c>
      <c r="P751" s="1883">
        <f t="shared" si="33"/>
        <v>1</v>
      </c>
      <c r="Q751" s="1892" t="str" cm="1">
        <f t="array" aca="1" ref="Q751" ca="1">IF(ISNUMBER(P751),IF(P751=100%,"CUMPLIDA",IF(AND(ISNUMBER(L751),ISNUMBER(INDIRECT("FECHA_"&amp;$B751,1))), IF(L751&lt;=INDIRECT("FECHA_"&amp;$B751,1),"INCUMPLIDA","PROCESO"), "VERIFICAR FECHA")),"SIN VALOR AVANCE")</f>
        <v>CUMPLIDA</v>
      </c>
      <c r="R751" s="1241" t="s">
        <v>6241</v>
      </c>
    </row>
    <row r="752" spans="1:18" ht="45.75" x14ac:dyDescent="0.2">
      <c r="A752" s="1243" t="s">
        <v>19</v>
      </c>
      <c r="B752" s="1797" t="s">
        <v>14</v>
      </c>
      <c r="C752" s="1799"/>
      <c r="D752" s="1799"/>
      <c r="E752" s="1898"/>
      <c r="F752" s="1800"/>
      <c r="G752" s="1899" t="s">
        <v>4577</v>
      </c>
      <c r="H752" s="1899" t="s">
        <v>101</v>
      </c>
      <c r="I752" s="1900" t="s">
        <v>102</v>
      </c>
      <c r="J752" s="1901">
        <v>1</v>
      </c>
      <c r="K752" s="1903">
        <v>45323</v>
      </c>
      <c r="L752" s="1903">
        <v>45747</v>
      </c>
      <c r="M752" s="1805">
        <f t="shared" si="32"/>
        <v>60.571428571428569</v>
      </c>
      <c r="N752" s="1806">
        <v>1</v>
      </c>
      <c r="O752" s="1900" t="s">
        <v>4049</v>
      </c>
      <c r="P752" s="1806">
        <f t="shared" si="33"/>
        <v>1</v>
      </c>
      <c r="Q752" s="1241" t="str" cm="1">
        <f t="array" aca="1" ref="Q752" ca="1">IF(ISNUMBER(P752),IF(P752=100%,"CUMPLIDA",IF(AND(ISNUMBER(L752),ISNUMBER(INDIRECT("FECHA_"&amp;$B752,1))), IF(L752&lt;=INDIRECT("FECHA_"&amp;$B752,1),"INCUMPLIDA","PROCESO"), "VERIFICAR FECHA")),"SIN VALOR AVANCE")</f>
        <v>CUMPLIDA</v>
      </c>
    </row>
    <row r="753" spans="1:18" ht="45.75" x14ac:dyDescent="0.2">
      <c r="A753" s="1243" t="s">
        <v>19</v>
      </c>
      <c r="B753" s="1797" t="s">
        <v>14</v>
      </c>
      <c r="C753" s="1799"/>
      <c r="D753" s="1799"/>
      <c r="E753" s="1898"/>
      <c r="F753" s="1800"/>
      <c r="G753" s="1922" t="s">
        <v>4578</v>
      </c>
      <c r="H753" s="1922" t="s">
        <v>238</v>
      </c>
      <c r="I753" s="1923" t="s">
        <v>239</v>
      </c>
      <c r="J753" s="1924">
        <v>1</v>
      </c>
      <c r="K753" s="1880">
        <v>45231</v>
      </c>
      <c r="L753" s="1880">
        <v>45747</v>
      </c>
      <c r="M753" s="295">
        <f t="shared" si="32"/>
        <v>73.714285714285708</v>
      </c>
      <c r="N753" s="1891">
        <v>1</v>
      </c>
      <c r="O753" s="1923" t="s">
        <v>4049</v>
      </c>
      <c r="P753" s="1883">
        <f t="shared" si="33"/>
        <v>1</v>
      </c>
      <c r="Q753" s="1892" t="str" cm="1">
        <f t="array" aca="1" ref="Q753" ca="1">IF(ISNUMBER(P753),IF(P753=100%,"CUMPLIDA",IF(AND(ISNUMBER(L753),ISNUMBER(INDIRECT("FECHA_"&amp;$B753,1))), IF(L753&lt;=INDIRECT("FECHA_"&amp;$B753,1),"INCUMPLIDA","PROCESO"), "VERIFICAR FECHA")),"SIN VALOR AVANCE")</f>
        <v>CUMPLIDA</v>
      </c>
    </row>
    <row r="754" spans="1:18" ht="120.75" x14ac:dyDescent="0.2">
      <c r="A754" s="1243" t="s">
        <v>19</v>
      </c>
      <c r="B754" s="1797" t="s">
        <v>14</v>
      </c>
      <c r="C754" s="1799"/>
      <c r="D754" s="1799"/>
      <c r="E754" s="1898"/>
      <c r="F754" s="1800"/>
      <c r="G754" s="1922" t="s">
        <v>4579</v>
      </c>
      <c r="H754" s="1922" t="s">
        <v>104</v>
      </c>
      <c r="I754" s="1923" t="s">
        <v>105</v>
      </c>
      <c r="J754" s="1924">
        <v>1</v>
      </c>
      <c r="K754" s="1880">
        <v>45323</v>
      </c>
      <c r="L754" s="1880">
        <v>45747</v>
      </c>
      <c r="M754" s="295">
        <f t="shared" si="32"/>
        <v>60.571428571428569</v>
      </c>
      <c r="N754" s="1891">
        <v>1</v>
      </c>
      <c r="O754" s="1923" t="s">
        <v>4050</v>
      </c>
      <c r="P754" s="1883">
        <f t="shared" si="33"/>
        <v>1</v>
      </c>
      <c r="Q754" s="1892" t="str" cm="1">
        <f t="array" aca="1" ref="Q754" ca="1">IF(ISNUMBER(P754),IF(P754=100%,"CUMPLIDA",IF(AND(ISNUMBER(L754),ISNUMBER(INDIRECT("FECHA_"&amp;$B754,1))), IF(L754&lt;=INDIRECT("FECHA_"&amp;$B754,1),"INCUMPLIDA","PROCESO"), "VERIFICAR FECHA")),"SIN VALOR AVANCE")</f>
        <v>CUMPLIDA</v>
      </c>
      <c r="R754" s="1241" t="s">
        <v>6241</v>
      </c>
    </row>
    <row r="755" spans="1:18" ht="45.75" x14ac:dyDescent="0.2">
      <c r="A755" s="1243" t="s">
        <v>19</v>
      </c>
      <c r="B755" s="1797" t="s">
        <v>14</v>
      </c>
      <c r="C755" s="1799"/>
      <c r="D755" s="1799"/>
      <c r="E755" s="1898"/>
      <c r="F755" s="1800"/>
      <c r="G755" s="1899" t="s">
        <v>4580</v>
      </c>
      <c r="H755" s="1899" t="s">
        <v>106</v>
      </c>
      <c r="I755" s="1900" t="s">
        <v>107</v>
      </c>
      <c r="J755" s="1901">
        <v>1</v>
      </c>
      <c r="K755" s="1903">
        <v>45231</v>
      </c>
      <c r="L755" s="1903">
        <v>45747</v>
      </c>
      <c r="M755" s="1805">
        <f t="shared" si="32"/>
        <v>73.714285714285708</v>
      </c>
      <c r="N755" s="1806">
        <v>1</v>
      </c>
      <c r="O755" s="1900" t="s">
        <v>4049</v>
      </c>
      <c r="P755" s="1806">
        <f t="shared" si="33"/>
        <v>1</v>
      </c>
      <c r="Q755" s="1241" t="str" cm="1">
        <f t="array" aca="1" ref="Q755" ca="1">IF(ISNUMBER(P755),IF(P755=100%,"CUMPLIDA",IF(AND(ISNUMBER(L755),ISNUMBER(INDIRECT("FECHA_"&amp;$B755,1))), IF(L755&lt;=INDIRECT("FECHA_"&amp;$B755,1),"INCUMPLIDA","PROCESO"), "VERIFICAR FECHA")),"SIN VALOR AVANCE")</f>
        <v>CUMPLIDA</v>
      </c>
    </row>
    <row r="756" spans="1:18" ht="165.75" x14ac:dyDescent="0.2">
      <c r="A756" s="1243" t="s">
        <v>19</v>
      </c>
      <c r="B756" s="1797" t="s">
        <v>14</v>
      </c>
      <c r="C756" s="1799"/>
      <c r="D756" s="1799"/>
      <c r="E756" s="1898"/>
      <c r="F756" s="1800"/>
      <c r="G756" s="1899" t="s">
        <v>4581</v>
      </c>
      <c r="H756" s="1899" t="s">
        <v>108</v>
      </c>
      <c r="I756" s="1900" t="s">
        <v>109</v>
      </c>
      <c r="J756" s="1901">
        <v>1</v>
      </c>
      <c r="K756" s="1903">
        <v>45231</v>
      </c>
      <c r="L756" s="1903">
        <v>45808</v>
      </c>
      <c r="M756" s="1805">
        <f t="shared" si="32"/>
        <v>82.428571428571431</v>
      </c>
      <c r="N756" s="1806">
        <v>0</v>
      </c>
      <c r="O756" s="1900" t="s">
        <v>4053</v>
      </c>
      <c r="P756" s="1806">
        <f t="shared" si="33"/>
        <v>0</v>
      </c>
      <c r="Q756" s="1241" t="str" cm="1">
        <f t="array" aca="1" ref="Q756" ca="1">IF(ISNUMBER(P756),IF(P756=100%,"CUMPLIDA",IF(AND(ISNUMBER(L756),ISNUMBER(INDIRECT("FECHA_"&amp;$B756,1))), IF(L756&lt;=INDIRECT("FECHA_"&amp;$B756,1),"INCUMPLIDA","PROCESO"), "VERIFICAR FECHA")),"SIN VALOR AVANCE")</f>
        <v>PROCESO</v>
      </c>
    </row>
    <row r="757" spans="1:18" ht="45.75" x14ac:dyDescent="0.2">
      <c r="A757" s="1243" t="s">
        <v>19</v>
      </c>
      <c r="B757" s="1797" t="s">
        <v>14</v>
      </c>
      <c r="C757" s="1799"/>
      <c r="D757" s="1799"/>
      <c r="E757" s="1898"/>
      <c r="F757" s="1800"/>
      <c r="G757" s="1899" t="s">
        <v>4582</v>
      </c>
      <c r="H757" s="1899" t="s">
        <v>111</v>
      </c>
      <c r="I757" s="1900" t="s">
        <v>112</v>
      </c>
      <c r="J757" s="1901">
        <v>7</v>
      </c>
      <c r="K757" s="1903">
        <v>46024</v>
      </c>
      <c r="L757" s="1903">
        <v>46660</v>
      </c>
      <c r="M757" s="1805">
        <f t="shared" si="32"/>
        <v>90.857142857142861</v>
      </c>
      <c r="N757" s="1806">
        <v>0</v>
      </c>
      <c r="O757" s="1900" t="s">
        <v>4049</v>
      </c>
      <c r="P757" s="1806">
        <f t="shared" si="33"/>
        <v>0</v>
      </c>
      <c r="Q757" s="1241" t="str" cm="1">
        <f t="array" aca="1" ref="Q757" ca="1">IF(ISNUMBER(P757),IF(P757=100%,"CUMPLIDA",IF(AND(ISNUMBER(L757),ISNUMBER(INDIRECT("FECHA_"&amp;$B757,1))), IF(L757&lt;=INDIRECT("FECHA_"&amp;$B757,1),"INCUMPLIDA","PROCESO"), "VERIFICAR FECHA")),"SIN VALOR AVANCE")</f>
        <v>PROCESO</v>
      </c>
    </row>
    <row r="758" spans="1:18" ht="120.75" x14ac:dyDescent="0.2">
      <c r="A758" s="1243" t="s">
        <v>19</v>
      </c>
      <c r="B758" s="1797" t="s">
        <v>14</v>
      </c>
      <c r="C758" s="1799"/>
      <c r="D758" s="1799"/>
      <c r="E758" s="1898"/>
      <c r="F758" s="1800"/>
      <c r="G758" s="1899" t="s">
        <v>4583</v>
      </c>
      <c r="H758" s="1899" t="s">
        <v>115</v>
      </c>
      <c r="I758" s="1900" t="s">
        <v>116</v>
      </c>
      <c r="J758" s="1901">
        <v>1</v>
      </c>
      <c r="K758" s="1903">
        <v>46024</v>
      </c>
      <c r="L758" s="1903">
        <v>46660</v>
      </c>
      <c r="M758" s="1805">
        <f t="shared" si="32"/>
        <v>90.857142857142861</v>
      </c>
      <c r="N758" s="1806">
        <v>0</v>
      </c>
      <c r="O758" s="1900" t="s">
        <v>4050</v>
      </c>
      <c r="P758" s="1806">
        <f t="shared" si="33"/>
        <v>0</v>
      </c>
      <c r="Q758" s="1241" t="str" cm="1">
        <f t="array" aca="1" ref="Q758" ca="1">IF(ISNUMBER(P758),IF(P758=100%,"CUMPLIDA",IF(AND(ISNUMBER(L758),ISNUMBER(INDIRECT("FECHA_"&amp;$B758,1))), IF(L758&lt;=INDIRECT("FECHA_"&amp;$B758,1),"INCUMPLIDA","PROCESO"), "VERIFICAR FECHA")),"SIN VALOR AVANCE")</f>
        <v>PROCESO</v>
      </c>
    </row>
    <row r="759" spans="1:18" ht="165.75" x14ac:dyDescent="0.2">
      <c r="A759" s="1243" t="s">
        <v>19</v>
      </c>
      <c r="B759" s="1797" t="s">
        <v>14</v>
      </c>
      <c r="C759" s="1799"/>
      <c r="D759" s="1799"/>
      <c r="E759" s="1898"/>
      <c r="F759" s="1800"/>
      <c r="G759" s="1899" t="s">
        <v>4584</v>
      </c>
      <c r="H759" s="1899" t="s">
        <v>118</v>
      </c>
      <c r="I759" s="1900" t="s">
        <v>119</v>
      </c>
      <c r="J759" s="1901">
        <v>2</v>
      </c>
      <c r="K759" s="1903">
        <v>46024</v>
      </c>
      <c r="L759" s="1903">
        <v>46660</v>
      </c>
      <c r="M759" s="1805">
        <f t="shared" si="32"/>
        <v>90.857142857142861</v>
      </c>
      <c r="N759" s="1806">
        <v>0</v>
      </c>
      <c r="O759" s="1900" t="s">
        <v>4053</v>
      </c>
      <c r="P759" s="1806">
        <f t="shared" si="33"/>
        <v>0</v>
      </c>
      <c r="Q759" s="1241" t="str" cm="1">
        <f t="array" aca="1" ref="Q759" ca="1">IF(ISNUMBER(P759),IF(P759=100%,"CUMPLIDA",IF(AND(ISNUMBER(L759),ISNUMBER(INDIRECT("FECHA_"&amp;$B759,1))), IF(L759&lt;=INDIRECT("FECHA_"&amp;$B759,1),"INCUMPLIDA","PROCESO"), "VERIFICAR FECHA")),"SIN VALOR AVANCE")</f>
        <v>PROCESO</v>
      </c>
    </row>
    <row r="760" spans="1:18" ht="210" x14ac:dyDescent="0.2">
      <c r="A760" s="1905" t="s">
        <v>19</v>
      </c>
      <c r="B760" s="1906" t="s">
        <v>14</v>
      </c>
      <c r="C760" s="1907"/>
      <c r="D760" s="1907"/>
      <c r="E760" s="1908" t="s">
        <v>4585</v>
      </c>
      <c r="F760" s="1909"/>
      <c r="G760" s="1908" t="s">
        <v>4586</v>
      </c>
      <c r="H760" s="1908" t="s">
        <v>4587</v>
      </c>
      <c r="I760" s="1910" t="s">
        <v>4588</v>
      </c>
      <c r="J760" s="1911">
        <v>60</v>
      </c>
      <c r="K760" s="1912">
        <v>45689</v>
      </c>
      <c r="L760" s="1912">
        <v>46053</v>
      </c>
      <c r="M760" s="1913">
        <f>(L760-K760)/7</f>
        <v>52</v>
      </c>
      <c r="N760" s="1914">
        <v>0</v>
      </c>
      <c r="O760" s="1910" t="s">
        <v>6052</v>
      </c>
      <c r="P760" s="1914">
        <f t="shared" si="33"/>
        <v>0</v>
      </c>
      <c r="Q760" s="1915" t="str" cm="1">
        <f t="array" aca="1" ref="Q760" ca="1">IF(ISNUMBER(P760),IF(P760=100%,"CUMPLIDA",IF(AND(ISNUMBER(L760),ISNUMBER(INDIRECT("FECHA_"&amp;$B760,1))), IF(L760&lt;=INDIRECT("FECHA_"&amp;$B760,1),"INCUMPLIDA","PROCESO"), "VERIFICAR FECHA")),"SIN VALOR AVANCE")</f>
        <v>PROCESO</v>
      </c>
    </row>
    <row r="761" spans="1:18" ht="58.5" customHeight="1" x14ac:dyDescent="0.2">
      <c r="A761" s="1856" t="s">
        <v>17</v>
      </c>
      <c r="B761" s="1857" t="s">
        <v>14</v>
      </c>
      <c r="C761" s="1937" t="s">
        <v>3313</v>
      </c>
      <c r="D761" s="1925" t="s">
        <v>3314</v>
      </c>
      <c r="E761" s="1859" t="s">
        <v>3315</v>
      </c>
      <c r="F761" s="1859" t="s">
        <v>3316</v>
      </c>
      <c r="G761" s="1860" t="s">
        <v>3317</v>
      </c>
      <c r="H761" s="1860" t="s">
        <v>2168</v>
      </c>
      <c r="I761" s="1861" t="s">
        <v>99</v>
      </c>
      <c r="J761" s="1926">
        <v>1</v>
      </c>
      <c r="K761" s="1863">
        <v>45323</v>
      </c>
      <c r="L761" s="1863">
        <v>45747</v>
      </c>
      <c r="M761" s="1864">
        <f t="shared" ref="M761:M781" si="34">(L761-K761)/7</f>
        <v>60.571428571428569</v>
      </c>
      <c r="N761" s="1865">
        <v>1</v>
      </c>
      <c r="O761" s="1861" t="s">
        <v>3318</v>
      </c>
      <c r="P761" s="1865">
        <f t="shared" si="33"/>
        <v>1</v>
      </c>
      <c r="Q761" s="1866" t="str" cm="1">
        <f t="array" aca="1" ref="Q761" ca="1">IF(ISNUMBER(P761),IF(P761=100%,"CUMPLIDA",IF(AND(ISNUMBER(L761),ISNUMBER(INDIRECT("FECHA_"&amp;$B761,1))), IF(L761&lt;=INDIRECT("FECHA_"&amp;$B761,1),"INCUMPLIDA","PROCESO"), "VERIFICAR FECHA")),"SIN VALOR AVANCE")</f>
        <v>CUMPLIDA</v>
      </c>
    </row>
    <row r="762" spans="1:18" ht="90.75" x14ac:dyDescent="0.2">
      <c r="A762" s="1856" t="s">
        <v>17</v>
      </c>
      <c r="B762" s="1857" t="s">
        <v>14</v>
      </c>
      <c r="C762" s="1937"/>
      <c r="D762" s="1925"/>
      <c r="E762" s="1859"/>
      <c r="F762" s="1859"/>
      <c r="G762" s="1860" t="s">
        <v>3319</v>
      </c>
      <c r="H762" s="1860" t="s">
        <v>101</v>
      </c>
      <c r="I762" s="1861" t="s">
        <v>102</v>
      </c>
      <c r="J762" s="1926">
        <v>1</v>
      </c>
      <c r="K762" s="1863">
        <v>45323</v>
      </c>
      <c r="L762" s="1863">
        <v>45747</v>
      </c>
      <c r="M762" s="1864">
        <f t="shared" si="34"/>
        <v>60.571428571428569</v>
      </c>
      <c r="N762" s="1865">
        <v>1</v>
      </c>
      <c r="O762" s="1861" t="s">
        <v>3320</v>
      </c>
      <c r="P762" s="1865">
        <f t="shared" si="33"/>
        <v>1</v>
      </c>
      <c r="Q762" s="1866" t="str" cm="1">
        <f t="array" aca="1" ref="Q762" ca="1">IF(ISNUMBER(P762),IF(P762=100%,"CUMPLIDA",IF(AND(ISNUMBER(L762),ISNUMBER(INDIRECT("FECHA_"&amp;$B762,1))), IF(L762&lt;=INDIRECT("FECHA_"&amp;$B762,1),"INCUMPLIDA","PROCESO"), "VERIFICAR FECHA")),"SIN VALOR AVANCE")</f>
        <v>CUMPLIDA</v>
      </c>
    </row>
    <row r="763" spans="1:18" ht="90.75" x14ac:dyDescent="0.2">
      <c r="A763" s="1856" t="s">
        <v>17</v>
      </c>
      <c r="B763" s="1857" t="s">
        <v>14</v>
      </c>
      <c r="C763" s="1937"/>
      <c r="D763" s="1925"/>
      <c r="E763" s="1859"/>
      <c r="F763" s="1859"/>
      <c r="G763" s="1809" t="s">
        <v>3321</v>
      </c>
      <c r="H763" s="1809" t="s">
        <v>238</v>
      </c>
      <c r="I763" s="1810" t="s">
        <v>239</v>
      </c>
      <c r="J763" s="1811">
        <v>1</v>
      </c>
      <c r="K763" s="1812">
        <v>45231</v>
      </c>
      <c r="L763" s="1812">
        <v>45747</v>
      </c>
      <c r="M763" s="1813">
        <f t="shared" si="34"/>
        <v>73.714285714285708</v>
      </c>
      <c r="N763" s="1814">
        <v>1</v>
      </c>
      <c r="O763" s="1810" t="s">
        <v>3320</v>
      </c>
      <c r="P763" s="1814">
        <f t="shared" si="33"/>
        <v>1</v>
      </c>
      <c r="Q763" s="1815" t="str" cm="1">
        <f t="array" aca="1" ref="Q763" ca="1">IF(ISNUMBER(P763),IF(P763=100%,"CUMPLIDA",IF(AND(ISNUMBER(L763),ISNUMBER(INDIRECT("FECHA_"&amp;$B763,1))), IF(L763&lt;=INDIRECT("FECHA_"&amp;$B763,1),"INCUMPLIDA","PROCESO"), "VERIFICAR FECHA")),"SIN VALOR AVANCE")</f>
        <v>CUMPLIDA</v>
      </c>
    </row>
    <row r="764" spans="1:18" ht="60.75" x14ac:dyDescent="0.2">
      <c r="A764" s="1856" t="s">
        <v>17</v>
      </c>
      <c r="B764" s="1857" t="s">
        <v>14</v>
      </c>
      <c r="C764" s="1937"/>
      <c r="D764" s="1925"/>
      <c r="E764" s="1859"/>
      <c r="F764" s="1859"/>
      <c r="G764" s="1809" t="s">
        <v>3322</v>
      </c>
      <c r="H764" s="1809" t="s">
        <v>104</v>
      </c>
      <c r="I764" s="1810" t="s">
        <v>105</v>
      </c>
      <c r="J764" s="1811">
        <v>1</v>
      </c>
      <c r="K764" s="1812">
        <v>45323</v>
      </c>
      <c r="L764" s="1812">
        <v>45747</v>
      </c>
      <c r="M764" s="1813">
        <f t="shared" si="34"/>
        <v>60.571428571428569</v>
      </c>
      <c r="N764" s="1818">
        <v>1</v>
      </c>
      <c r="O764" s="1810" t="s">
        <v>3318</v>
      </c>
      <c r="P764" s="1814">
        <f t="shared" si="33"/>
        <v>1</v>
      </c>
      <c r="Q764" s="1927" t="str" cm="1">
        <f t="array" aca="1" ref="Q764" ca="1">IF(ISNUMBER(P764),IF(P764=100%,"CUMPLIDA",IF(AND(ISNUMBER(L764),ISNUMBER(INDIRECT("FECHA_"&amp;$B764,1))), IF(L764&lt;=INDIRECT("FECHA_"&amp;$B764,1),"INCUMPLIDA","PROCESO"), "VERIFICAR FECHA")),"SIN VALOR AVANCE")</f>
        <v>CUMPLIDA</v>
      </c>
    </row>
    <row r="765" spans="1:18" ht="90.75" x14ac:dyDescent="0.2">
      <c r="A765" s="1856" t="s">
        <v>17</v>
      </c>
      <c r="B765" s="1857" t="s">
        <v>14</v>
      </c>
      <c r="C765" s="1937"/>
      <c r="D765" s="1925"/>
      <c r="E765" s="1859"/>
      <c r="F765" s="1859"/>
      <c r="G765" s="1860" t="s">
        <v>3323</v>
      </c>
      <c r="H765" s="1860" t="s">
        <v>106</v>
      </c>
      <c r="I765" s="1861" t="s">
        <v>107</v>
      </c>
      <c r="J765" s="1926">
        <v>1</v>
      </c>
      <c r="K765" s="1863">
        <v>45231</v>
      </c>
      <c r="L765" s="1863">
        <v>45747</v>
      </c>
      <c r="M765" s="1864">
        <f t="shared" si="34"/>
        <v>73.714285714285708</v>
      </c>
      <c r="N765" s="1865">
        <v>1</v>
      </c>
      <c r="O765" s="1861" t="s">
        <v>3320</v>
      </c>
      <c r="P765" s="1865">
        <f t="shared" si="33"/>
        <v>1</v>
      </c>
      <c r="Q765" s="1866" t="str" cm="1">
        <f t="array" aca="1" ref="Q765" ca="1">IF(ISNUMBER(P765),IF(P765=100%,"CUMPLIDA",IF(AND(ISNUMBER(L765),ISNUMBER(INDIRECT("FECHA_"&amp;$B765,1))), IF(L765&lt;=INDIRECT("FECHA_"&amp;$B765,1),"INCUMPLIDA","PROCESO"), "VERIFICAR FECHA")),"SIN VALOR AVANCE")</f>
        <v>CUMPLIDA</v>
      </c>
    </row>
    <row r="766" spans="1:18" ht="195.75" x14ac:dyDescent="0.2">
      <c r="A766" s="1856" t="s">
        <v>17</v>
      </c>
      <c r="B766" s="1857" t="s">
        <v>14</v>
      </c>
      <c r="C766" s="1937"/>
      <c r="D766" s="1925"/>
      <c r="E766" s="1859"/>
      <c r="F766" s="1859"/>
      <c r="G766" s="1860" t="s">
        <v>3324</v>
      </c>
      <c r="H766" s="1860" t="s">
        <v>108</v>
      </c>
      <c r="I766" s="1861" t="s">
        <v>109</v>
      </c>
      <c r="J766" s="1926">
        <v>1</v>
      </c>
      <c r="K766" s="1863">
        <v>45231</v>
      </c>
      <c r="L766" s="1863">
        <v>45808</v>
      </c>
      <c r="M766" s="1864">
        <f t="shared" si="34"/>
        <v>82.428571428571431</v>
      </c>
      <c r="N766" s="1865">
        <v>0</v>
      </c>
      <c r="O766" s="1861" t="s">
        <v>3325</v>
      </c>
      <c r="P766" s="1865">
        <f t="shared" si="33"/>
        <v>0</v>
      </c>
      <c r="Q766" s="1866" t="str" cm="1">
        <f t="array" aca="1" ref="Q766" ca="1">IF(ISNUMBER(P766),IF(P766=100%,"CUMPLIDA",IF(AND(ISNUMBER(L766),ISNUMBER(INDIRECT("FECHA_"&amp;$B766,1))), IF(L766&lt;=INDIRECT("FECHA_"&amp;$B766,1),"INCUMPLIDA","PROCESO"), "VERIFICAR FECHA")),"SIN VALOR AVANCE")</f>
        <v>PROCESO</v>
      </c>
    </row>
    <row r="767" spans="1:18" ht="90.75" x14ac:dyDescent="0.2">
      <c r="A767" s="1856" t="s">
        <v>17</v>
      </c>
      <c r="B767" s="1857" t="s">
        <v>14</v>
      </c>
      <c r="C767" s="1937"/>
      <c r="D767" s="1925"/>
      <c r="E767" s="1859"/>
      <c r="F767" s="1859"/>
      <c r="G767" s="1860" t="s">
        <v>3326</v>
      </c>
      <c r="H767" s="1860" t="s">
        <v>111</v>
      </c>
      <c r="I767" s="1861" t="s">
        <v>112</v>
      </c>
      <c r="J767" s="1926">
        <v>7</v>
      </c>
      <c r="K767" s="1863">
        <v>45809</v>
      </c>
      <c r="L767" s="1863">
        <v>46387</v>
      </c>
      <c r="M767" s="1864">
        <f t="shared" si="34"/>
        <v>82.571428571428569</v>
      </c>
      <c r="N767" s="1865">
        <v>0</v>
      </c>
      <c r="O767" s="1861" t="s">
        <v>3320</v>
      </c>
      <c r="P767" s="1865">
        <f t="shared" si="33"/>
        <v>0</v>
      </c>
      <c r="Q767" s="1866" t="str" cm="1">
        <f t="array" aca="1" ref="Q767" ca="1">IF(ISNUMBER(P767),IF(P767=100%,"CUMPLIDA",IF(AND(ISNUMBER(L767),ISNUMBER(INDIRECT("FECHA_"&amp;$B767,1))), IF(L767&lt;=INDIRECT("FECHA_"&amp;$B767,1),"INCUMPLIDA","PROCESO"), "VERIFICAR FECHA")),"SIN VALOR AVANCE")</f>
        <v>PROCESO</v>
      </c>
    </row>
    <row r="768" spans="1:18" ht="60.75" x14ac:dyDescent="0.2">
      <c r="A768" s="1856" t="s">
        <v>17</v>
      </c>
      <c r="B768" s="1857" t="s">
        <v>14</v>
      </c>
      <c r="C768" s="1937"/>
      <c r="D768" s="1925"/>
      <c r="E768" s="1859"/>
      <c r="F768" s="1859"/>
      <c r="G768" s="1860" t="s">
        <v>3327</v>
      </c>
      <c r="H768" s="1860" t="s">
        <v>115</v>
      </c>
      <c r="I768" s="1861" t="s">
        <v>116</v>
      </c>
      <c r="J768" s="1926">
        <v>1</v>
      </c>
      <c r="K768" s="1863">
        <v>45809</v>
      </c>
      <c r="L768" s="1863">
        <v>46387</v>
      </c>
      <c r="M768" s="1864">
        <f t="shared" si="34"/>
        <v>82.571428571428569</v>
      </c>
      <c r="N768" s="1865">
        <v>0</v>
      </c>
      <c r="O768" s="1861" t="s">
        <v>3318</v>
      </c>
      <c r="P768" s="1865">
        <f t="shared" si="33"/>
        <v>0</v>
      </c>
      <c r="Q768" s="1866" t="str" cm="1">
        <f t="array" aca="1" ref="Q768" ca="1">IF(ISNUMBER(P768),IF(P768=100%,"CUMPLIDA",IF(AND(ISNUMBER(L768),ISNUMBER(INDIRECT("FECHA_"&amp;$B768,1))), IF(L768&lt;=INDIRECT("FECHA_"&amp;$B768,1),"INCUMPLIDA","PROCESO"), "VERIFICAR FECHA")),"SIN VALOR AVANCE")</f>
        <v>PROCESO</v>
      </c>
    </row>
    <row r="769" spans="1:17" ht="195.75" x14ac:dyDescent="0.2">
      <c r="A769" s="1856" t="s">
        <v>17</v>
      </c>
      <c r="B769" s="1857" t="s">
        <v>14</v>
      </c>
      <c r="C769" s="1937"/>
      <c r="D769" s="1925"/>
      <c r="E769" s="1859"/>
      <c r="F769" s="1859"/>
      <c r="G769" s="1860" t="s">
        <v>3328</v>
      </c>
      <c r="H769" s="1860" t="s">
        <v>118</v>
      </c>
      <c r="I769" s="1861" t="s">
        <v>119</v>
      </c>
      <c r="J769" s="1926">
        <v>2</v>
      </c>
      <c r="K769" s="1863">
        <v>45809</v>
      </c>
      <c r="L769" s="1863">
        <v>46387</v>
      </c>
      <c r="M769" s="1864">
        <f t="shared" si="34"/>
        <v>82.571428571428569</v>
      </c>
      <c r="N769" s="1865">
        <v>0</v>
      </c>
      <c r="O769" s="1861" t="s">
        <v>3325</v>
      </c>
      <c r="P769" s="1865">
        <f t="shared" si="33"/>
        <v>0</v>
      </c>
      <c r="Q769" s="1866" t="str" cm="1">
        <f t="array" aca="1" ref="Q769" ca="1">IF(ISNUMBER(P769),IF(P769=100%,"CUMPLIDA",IF(AND(ISNUMBER(L769),ISNUMBER(INDIRECT("FECHA_"&amp;$B769,1))), IF(L769&lt;=INDIRECT("FECHA_"&amp;$B769,1),"INCUMPLIDA","PROCESO"), "VERIFICAR FECHA")),"SIN VALOR AVANCE")</f>
        <v>PROCESO</v>
      </c>
    </row>
    <row r="770" spans="1:17" ht="165.75" x14ac:dyDescent="0.2">
      <c r="A770" s="1856" t="s">
        <v>17</v>
      </c>
      <c r="B770" s="1857" t="s">
        <v>14</v>
      </c>
      <c r="C770" s="1937"/>
      <c r="D770" s="1925"/>
      <c r="E770" s="1859" t="s">
        <v>3329</v>
      </c>
      <c r="F770" s="1859"/>
      <c r="G770" s="1928" t="s">
        <v>3330</v>
      </c>
      <c r="H770" s="1860" t="s">
        <v>3331</v>
      </c>
      <c r="I770" s="1861" t="s">
        <v>3332</v>
      </c>
      <c r="J770" s="1862">
        <v>1</v>
      </c>
      <c r="K770" s="1863">
        <v>43831</v>
      </c>
      <c r="L770" s="1863">
        <v>43876</v>
      </c>
      <c r="M770" s="1864">
        <f t="shared" si="34"/>
        <v>6.4285714285714288</v>
      </c>
      <c r="N770" s="1865">
        <v>1</v>
      </c>
      <c r="O770" s="1861" t="s">
        <v>3333</v>
      </c>
      <c r="P770" s="1865">
        <f t="shared" si="33"/>
        <v>1</v>
      </c>
      <c r="Q770" s="1866" t="str" cm="1">
        <f t="array" aca="1" ref="Q770" ca="1">IF(ISNUMBER(P770),IF(P770=100%,"CUMPLIDA",IF(AND(ISNUMBER(L770),ISNUMBER(INDIRECT("FECHA_"&amp;$B770,1))), IF(L770&lt;=INDIRECT("FECHA_"&amp;$B770,1),"INCUMPLIDA","PROCESO"), "VERIFICAR FECHA")),"SIN VALOR AVANCE")</f>
        <v>CUMPLIDA</v>
      </c>
    </row>
    <row r="771" spans="1:17" ht="105.75" x14ac:dyDescent="0.2">
      <c r="A771" s="1856" t="s">
        <v>17</v>
      </c>
      <c r="B771" s="1857" t="s">
        <v>14</v>
      </c>
      <c r="C771" s="1937"/>
      <c r="D771" s="1925"/>
      <c r="E771" s="1859"/>
      <c r="F771" s="1859"/>
      <c r="G771" s="1929"/>
      <c r="H771" s="1860" t="s">
        <v>3334</v>
      </c>
      <c r="I771" s="1861" t="s">
        <v>3335</v>
      </c>
      <c r="J771" s="1862">
        <v>1</v>
      </c>
      <c r="K771" s="1863">
        <v>43877</v>
      </c>
      <c r="L771" s="1863">
        <v>43905</v>
      </c>
      <c r="M771" s="1864">
        <f t="shared" si="34"/>
        <v>4</v>
      </c>
      <c r="N771" s="1865">
        <v>1</v>
      </c>
      <c r="O771" s="1861" t="s">
        <v>3336</v>
      </c>
      <c r="P771" s="1865">
        <f t="shared" si="33"/>
        <v>1</v>
      </c>
      <c r="Q771" s="1866" t="str" cm="1">
        <f t="array" aca="1" ref="Q771" ca="1">IF(ISNUMBER(P771),IF(P771=100%,"CUMPLIDA",IF(AND(ISNUMBER(L771),ISNUMBER(INDIRECT("FECHA_"&amp;$B771,1))), IF(L771&lt;=INDIRECT("FECHA_"&amp;$B771,1),"INCUMPLIDA","PROCESO"), "VERIFICAR FECHA")),"SIN VALOR AVANCE")</f>
        <v>CUMPLIDA</v>
      </c>
    </row>
    <row r="772" spans="1:17" ht="195.75" x14ac:dyDescent="0.2">
      <c r="A772" s="1856" t="s">
        <v>17</v>
      </c>
      <c r="B772" s="1857" t="s">
        <v>14</v>
      </c>
      <c r="C772" s="1937"/>
      <c r="D772" s="1925"/>
      <c r="E772" s="1859"/>
      <c r="F772" s="1859"/>
      <c r="G772" s="1809" t="s">
        <v>6265</v>
      </c>
      <c r="H772" s="1860" t="s">
        <v>3337</v>
      </c>
      <c r="I772" s="1861" t="s">
        <v>3338</v>
      </c>
      <c r="J772" s="1862">
        <v>1</v>
      </c>
      <c r="K772" s="1863">
        <v>43831</v>
      </c>
      <c r="L772" s="1863">
        <v>44742</v>
      </c>
      <c r="M772" s="1864">
        <f t="shared" si="34"/>
        <v>130.14285714285714</v>
      </c>
      <c r="N772" s="1865">
        <v>1</v>
      </c>
      <c r="O772" s="1861" t="s">
        <v>3339</v>
      </c>
      <c r="P772" s="1865">
        <f t="shared" si="33"/>
        <v>1</v>
      </c>
      <c r="Q772" s="1866" t="str" cm="1">
        <f t="array" aca="1" ref="Q772" ca="1">IF(ISNUMBER(P772),IF(P772=100%,"CUMPLIDA",IF(AND(ISNUMBER(L772),ISNUMBER(INDIRECT("FECHA_"&amp;$B772,1))), IF(L772&lt;=INDIRECT("FECHA_"&amp;$B772,1),"INCUMPLIDA","PROCESO"), "VERIFICAR FECHA")),"SIN VALOR AVANCE")</f>
        <v>CUMPLIDA</v>
      </c>
    </row>
    <row r="773" spans="1:17" ht="150.75" x14ac:dyDescent="0.2">
      <c r="A773" s="1856" t="s">
        <v>17</v>
      </c>
      <c r="B773" s="1857" t="s">
        <v>14</v>
      </c>
      <c r="C773" s="1937"/>
      <c r="D773" s="1925"/>
      <c r="E773" s="1859"/>
      <c r="F773" s="1859"/>
      <c r="G773" s="1809" t="s">
        <v>6266</v>
      </c>
      <c r="H773" s="1860" t="s">
        <v>3340</v>
      </c>
      <c r="I773" s="1861" t="s">
        <v>1484</v>
      </c>
      <c r="J773" s="1862">
        <v>1</v>
      </c>
      <c r="K773" s="1863">
        <v>43831</v>
      </c>
      <c r="L773" s="1863">
        <v>43889</v>
      </c>
      <c r="M773" s="1864">
        <f t="shared" si="34"/>
        <v>8.2857142857142865</v>
      </c>
      <c r="N773" s="1865">
        <v>1</v>
      </c>
      <c r="O773" s="1861" t="s">
        <v>3341</v>
      </c>
      <c r="P773" s="1865">
        <f t="shared" si="33"/>
        <v>1</v>
      </c>
      <c r="Q773" s="1866" t="str" cm="1">
        <f t="array" aca="1" ref="Q773" ca="1">IF(ISNUMBER(P773),IF(P773=100%,"CUMPLIDA",IF(AND(ISNUMBER(L773),ISNUMBER(INDIRECT("FECHA_"&amp;$B773,1))), IF(L773&lt;=INDIRECT("FECHA_"&amp;$B773,1),"INCUMPLIDA","PROCESO"), "VERIFICAR FECHA")),"SIN VALOR AVANCE")</f>
        <v>CUMPLIDA</v>
      </c>
    </row>
    <row r="774" spans="1:17" ht="60.75" x14ac:dyDescent="0.2">
      <c r="A774" s="1856" t="s">
        <v>17</v>
      </c>
      <c r="B774" s="1857" t="s">
        <v>14</v>
      </c>
      <c r="C774" s="1937"/>
      <c r="D774" s="1925"/>
      <c r="E774" s="1859"/>
      <c r="F774" s="1859"/>
      <c r="G774" s="1809" t="s">
        <v>6267</v>
      </c>
      <c r="H774" s="1860" t="s">
        <v>3342</v>
      </c>
      <c r="I774" s="1861" t="s">
        <v>3343</v>
      </c>
      <c r="J774" s="1862">
        <v>4</v>
      </c>
      <c r="K774" s="1863">
        <v>43891</v>
      </c>
      <c r="L774" s="1863">
        <v>44012</v>
      </c>
      <c r="M774" s="1864">
        <f t="shared" si="34"/>
        <v>17.285714285714285</v>
      </c>
      <c r="N774" s="1865">
        <v>1</v>
      </c>
      <c r="O774" s="1861" t="s">
        <v>3344</v>
      </c>
      <c r="P774" s="1865">
        <f t="shared" si="33"/>
        <v>1</v>
      </c>
      <c r="Q774" s="1866" t="str" cm="1">
        <f t="array" aca="1" ref="Q774" ca="1">IF(ISNUMBER(P774),IF(P774=100%,"CUMPLIDA",IF(AND(ISNUMBER(L774),ISNUMBER(INDIRECT("FECHA_"&amp;$B774,1))), IF(L774&lt;=INDIRECT("FECHA_"&amp;$B774,1),"INCUMPLIDA","PROCESO"), "VERIFICAR FECHA")),"SIN VALOR AVANCE")</f>
        <v>CUMPLIDA</v>
      </c>
    </row>
    <row r="775" spans="1:17" ht="150.75" customHeight="1" x14ac:dyDescent="0.2">
      <c r="A775" s="1856" t="s">
        <v>17</v>
      </c>
      <c r="B775" s="1857" t="s">
        <v>14</v>
      </c>
      <c r="C775" s="1937"/>
      <c r="D775" s="1925"/>
      <c r="E775" s="1859" t="s">
        <v>3345</v>
      </c>
      <c r="F775" s="1859"/>
      <c r="G775" s="1809" t="s">
        <v>6268</v>
      </c>
      <c r="H775" s="1860" t="s">
        <v>3346</v>
      </c>
      <c r="I775" s="1861" t="s">
        <v>1557</v>
      </c>
      <c r="J775" s="1862">
        <v>1</v>
      </c>
      <c r="K775" s="1863">
        <v>43831</v>
      </c>
      <c r="L775" s="1863">
        <v>43861</v>
      </c>
      <c r="M775" s="1864">
        <f t="shared" si="34"/>
        <v>4.2857142857142856</v>
      </c>
      <c r="N775" s="1865">
        <v>1</v>
      </c>
      <c r="O775" s="1861" t="s">
        <v>3347</v>
      </c>
      <c r="P775" s="1865">
        <f t="shared" si="33"/>
        <v>1</v>
      </c>
      <c r="Q775" s="1866" t="str" cm="1">
        <f t="array" aca="1" ref="Q775" ca="1">IF(ISNUMBER(P775),IF(P775=100%,"CUMPLIDA",IF(AND(ISNUMBER(L775),ISNUMBER(INDIRECT("FECHA_"&amp;$B775,1))), IF(L775&lt;=INDIRECT("FECHA_"&amp;$B775,1),"INCUMPLIDA","PROCESO"), "VERIFICAR FECHA")),"SIN VALOR AVANCE")</f>
        <v>CUMPLIDA</v>
      </c>
    </row>
    <row r="776" spans="1:17" ht="105" x14ac:dyDescent="0.2">
      <c r="A776" s="1856" t="s">
        <v>17</v>
      </c>
      <c r="B776" s="1857" t="s">
        <v>14</v>
      </c>
      <c r="C776" s="1937"/>
      <c r="D776" s="1925"/>
      <c r="E776" s="1859"/>
      <c r="F776" s="1859"/>
      <c r="G776" s="1809" t="s">
        <v>6269</v>
      </c>
      <c r="H776" s="1860" t="s">
        <v>3348</v>
      </c>
      <c r="I776" s="1861" t="s">
        <v>3349</v>
      </c>
      <c r="J776" s="1862">
        <v>4</v>
      </c>
      <c r="K776" s="1863">
        <v>43891</v>
      </c>
      <c r="L776" s="1863">
        <v>44012</v>
      </c>
      <c r="M776" s="1864">
        <f t="shared" si="34"/>
        <v>17.285714285714285</v>
      </c>
      <c r="N776" s="1865">
        <v>1</v>
      </c>
      <c r="O776" s="1861" t="s">
        <v>3344</v>
      </c>
      <c r="P776" s="1865">
        <f t="shared" si="33"/>
        <v>1</v>
      </c>
      <c r="Q776" s="1866" t="str" cm="1">
        <f t="array" aca="1" ref="Q776" ca="1">IF(ISNUMBER(P776),IF(P776=100%,"CUMPLIDA",IF(AND(ISNUMBER(L776),ISNUMBER(INDIRECT("FECHA_"&amp;$B776,1))), IF(L776&lt;=INDIRECT("FECHA_"&amp;$B776,1),"INCUMPLIDA","PROCESO"), "VERIFICAR FECHA")),"SIN VALOR AVANCE")</f>
        <v>CUMPLIDA</v>
      </c>
    </row>
    <row r="777" spans="1:17" ht="60.75" x14ac:dyDescent="0.2">
      <c r="A777" s="1856" t="s">
        <v>17</v>
      </c>
      <c r="B777" s="1857" t="s">
        <v>14</v>
      </c>
      <c r="C777" s="1937"/>
      <c r="D777" s="1925"/>
      <c r="E777" s="1859"/>
      <c r="F777" s="1859"/>
      <c r="G777" s="1809" t="s">
        <v>6270</v>
      </c>
      <c r="H777" s="1860" t="s">
        <v>3342</v>
      </c>
      <c r="I777" s="1861" t="s">
        <v>3343</v>
      </c>
      <c r="J777" s="1862">
        <v>4</v>
      </c>
      <c r="K777" s="1863">
        <v>43891</v>
      </c>
      <c r="L777" s="1863">
        <v>44012</v>
      </c>
      <c r="M777" s="1864">
        <f t="shared" si="34"/>
        <v>17.285714285714285</v>
      </c>
      <c r="N777" s="1865">
        <v>1</v>
      </c>
      <c r="O777" s="1861" t="s">
        <v>3344</v>
      </c>
      <c r="P777" s="1865">
        <f t="shared" si="33"/>
        <v>1</v>
      </c>
      <c r="Q777" s="1866" t="str" cm="1">
        <f t="array" aca="1" ref="Q777" ca="1">IF(ISNUMBER(P777),IF(P777=100%,"CUMPLIDA",IF(AND(ISNUMBER(L777),ISNUMBER(INDIRECT("FECHA_"&amp;$B777,1))), IF(L777&lt;=INDIRECT("FECHA_"&amp;$B777,1),"INCUMPLIDA","PROCESO"), "VERIFICAR FECHA")),"SIN VALOR AVANCE")</f>
        <v>CUMPLIDA</v>
      </c>
    </row>
    <row r="778" spans="1:17" ht="93.75" customHeight="1" x14ac:dyDescent="0.2">
      <c r="A778" s="1856" t="s">
        <v>17</v>
      </c>
      <c r="B778" s="1857" t="s">
        <v>14</v>
      </c>
      <c r="C778" s="1937"/>
      <c r="D778" s="1925"/>
      <c r="E778" s="1930"/>
      <c r="F778" s="1859"/>
      <c r="G778" s="1251" t="s">
        <v>6271</v>
      </c>
      <c r="H778" s="1251" t="s">
        <v>6272</v>
      </c>
      <c r="I778" s="1931" t="s">
        <v>6273</v>
      </c>
      <c r="J778" s="1932">
        <v>1</v>
      </c>
      <c r="K778" s="1933">
        <v>43862</v>
      </c>
      <c r="L778" s="1933">
        <v>43889</v>
      </c>
      <c r="M778" s="1934">
        <f t="shared" si="34"/>
        <v>3.8571428571428572</v>
      </c>
      <c r="N778" s="1935">
        <v>1</v>
      </c>
      <c r="O778" s="1938" t="s">
        <v>6274</v>
      </c>
      <c r="P778" s="1935">
        <f t="shared" si="33"/>
        <v>1</v>
      </c>
      <c r="Q778" s="1936" t="str" cm="1">
        <f t="array" aca="1" ref="Q778" ca="1">IF(ISNUMBER(P778),IF(P778=100%,"CUMPLIDA",IF(AND(ISNUMBER(L778),ISNUMBER(INDIRECT("FECHA_"&amp;$B778,1))), IF(L778&lt;=INDIRECT("FECHA_"&amp;$B778,1),"INCUMPLIDA","PROCESO"), "VERIFICAR FECHA")),"SIN VALOR AVANCE")</f>
        <v>CUMPLIDA</v>
      </c>
    </row>
    <row r="779" spans="1:17" ht="409.5" customHeight="1" x14ac:dyDescent="0.2">
      <c r="A779" s="1856" t="s">
        <v>17</v>
      </c>
      <c r="B779" s="1857" t="s">
        <v>14</v>
      </c>
      <c r="C779" s="1937"/>
      <c r="D779" s="1925"/>
      <c r="E779" s="1871" t="s">
        <v>3350</v>
      </c>
      <c r="F779" s="1859"/>
      <c r="G779" s="1809" t="s">
        <v>6246</v>
      </c>
      <c r="H779" s="1860" t="s">
        <v>3351</v>
      </c>
      <c r="I779" s="1861" t="s">
        <v>1557</v>
      </c>
      <c r="J779" s="1862">
        <v>1</v>
      </c>
      <c r="K779" s="1863">
        <v>43831</v>
      </c>
      <c r="L779" s="1863">
        <v>43889</v>
      </c>
      <c r="M779" s="1864">
        <f t="shared" si="34"/>
        <v>8.2857142857142865</v>
      </c>
      <c r="N779" s="1865">
        <v>1</v>
      </c>
      <c r="O779" s="1861" t="s">
        <v>3352</v>
      </c>
      <c r="P779" s="1865">
        <f t="shared" si="33"/>
        <v>1</v>
      </c>
      <c r="Q779" s="1866" t="str" cm="1">
        <f t="array" aca="1" ref="Q779" ca="1">IF(ISNUMBER(P779),IF(P779=100%,"CUMPLIDA",IF(AND(ISNUMBER(L779),ISNUMBER(INDIRECT("FECHA_"&amp;$B779,1))), IF(L779&lt;=INDIRECT("FECHA_"&amp;$B779,1),"INCUMPLIDA","PROCESO"), "VERIFICAR FECHA")),"SIN VALOR AVANCE")</f>
        <v>CUMPLIDA</v>
      </c>
    </row>
    <row r="780" spans="1:17" ht="180.75" x14ac:dyDescent="0.2">
      <c r="A780" s="1856" t="s">
        <v>17</v>
      </c>
      <c r="B780" s="1857" t="s">
        <v>14</v>
      </c>
      <c r="C780" s="1937"/>
      <c r="D780" s="1925"/>
      <c r="E780" s="1872"/>
      <c r="F780" s="1859"/>
      <c r="G780" s="1809" t="s">
        <v>6247</v>
      </c>
      <c r="H780" s="1860" t="s">
        <v>3353</v>
      </c>
      <c r="I780" s="1861" t="s">
        <v>3354</v>
      </c>
      <c r="J780" s="1862">
        <v>1</v>
      </c>
      <c r="K780" s="1863">
        <v>43891</v>
      </c>
      <c r="L780" s="1863">
        <v>44012</v>
      </c>
      <c r="M780" s="1864">
        <f t="shared" si="34"/>
        <v>17.285714285714285</v>
      </c>
      <c r="N780" s="1865">
        <v>1</v>
      </c>
      <c r="O780" s="1861" t="s">
        <v>3352</v>
      </c>
      <c r="P780" s="1865">
        <f t="shared" si="33"/>
        <v>1</v>
      </c>
      <c r="Q780" s="1866" t="str" cm="1">
        <f t="array" aca="1" ref="Q780" ca="1">IF(ISNUMBER(P780),IF(P780=100%,"CUMPLIDA",IF(AND(ISNUMBER(L780),ISNUMBER(INDIRECT("FECHA_"&amp;$B780,1))), IF(L780&lt;=INDIRECT("FECHA_"&amp;$B780,1),"INCUMPLIDA","PROCESO"), "VERIFICAR FECHA")),"SIN VALOR AVANCE")</f>
        <v>CUMPLIDA</v>
      </c>
    </row>
    <row r="781" spans="1:17" ht="165.75" x14ac:dyDescent="0.2">
      <c r="A781" s="1856" t="s">
        <v>17</v>
      </c>
      <c r="B781" s="1857" t="s">
        <v>14</v>
      </c>
      <c r="C781" s="1937"/>
      <c r="D781" s="1925"/>
      <c r="E781" s="1872"/>
      <c r="F781" s="1859"/>
      <c r="G781" s="1809" t="s">
        <v>6248</v>
      </c>
      <c r="H781" s="1860" t="s">
        <v>3355</v>
      </c>
      <c r="I781" s="1861" t="s">
        <v>3356</v>
      </c>
      <c r="J781" s="1862">
        <v>1</v>
      </c>
      <c r="K781" s="1863">
        <v>43831</v>
      </c>
      <c r="L781" s="1863">
        <v>43889</v>
      </c>
      <c r="M781" s="1864">
        <f t="shared" si="34"/>
        <v>8.2857142857142865</v>
      </c>
      <c r="N781" s="1865">
        <v>1</v>
      </c>
      <c r="O781" s="1861" t="s">
        <v>3357</v>
      </c>
      <c r="P781" s="1865">
        <f t="shared" si="33"/>
        <v>1</v>
      </c>
      <c r="Q781" s="1866" t="str" cm="1">
        <f t="array" aca="1" ref="Q781" ca="1">IF(ISNUMBER(P781),IF(P781=100%,"CUMPLIDA",IF(AND(ISNUMBER(L781),ISNUMBER(INDIRECT("FECHA_"&amp;$B781,1))), IF(L781&lt;=INDIRECT("FECHA_"&amp;$B781,1),"INCUMPLIDA","PROCESO"), "VERIFICAR FECHA")),"SIN VALOR AVANCE")</f>
        <v>CUMPLIDA</v>
      </c>
    </row>
    <row r="782" spans="1:17" ht="165.75" x14ac:dyDescent="0.2">
      <c r="A782" s="1856" t="s">
        <v>17</v>
      </c>
      <c r="B782" s="1857" t="s">
        <v>14</v>
      </c>
      <c r="C782" s="1937"/>
      <c r="D782" s="1925"/>
      <c r="E782" s="1873"/>
      <c r="F782" s="1859"/>
      <c r="G782" s="1809" t="s">
        <v>6249</v>
      </c>
      <c r="H782" s="1860" t="s">
        <v>3358</v>
      </c>
      <c r="I782" s="1861" t="s">
        <v>3359</v>
      </c>
      <c r="J782" s="1862">
        <v>1</v>
      </c>
      <c r="K782" s="1863">
        <v>43891</v>
      </c>
      <c r="L782" s="1863">
        <v>44012</v>
      </c>
      <c r="M782" s="1864">
        <f>(L782-K782)/7</f>
        <v>17.285714285714285</v>
      </c>
      <c r="N782" s="1865">
        <v>1</v>
      </c>
      <c r="O782" s="1861" t="s">
        <v>3360</v>
      </c>
      <c r="P782" s="1865">
        <f t="shared" si="33"/>
        <v>1</v>
      </c>
      <c r="Q782" s="1866" t="str" cm="1">
        <f t="array" aca="1" ref="Q782" ca="1">IF(ISNUMBER(P782),IF(P782=100%,"CUMPLIDA",IF(AND(ISNUMBER(L782),ISNUMBER(INDIRECT("FECHA_"&amp;$B782,1))), IF(L782&lt;=INDIRECT("FECHA_"&amp;$B782,1),"INCUMPLIDA","PROCESO"), "VERIFICAR FECHA")),"SIN VALOR AVANCE")</f>
        <v>CUMPLIDA</v>
      </c>
    </row>
    <row r="783" spans="1:17" ht="150" x14ac:dyDescent="0.2">
      <c r="A783" s="1097" t="s">
        <v>17</v>
      </c>
      <c r="B783" s="1091" t="s">
        <v>14</v>
      </c>
      <c r="C783" s="1304" t="s">
        <v>3361</v>
      </c>
      <c r="D783" s="1304" t="s">
        <v>2633</v>
      </c>
      <c r="E783" s="1080" t="s">
        <v>3362</v>
      </c>
      <c r="F783" s="1305" t="s">
        <v>3363</v>
      </c>
      <c r="G783" s="1080" t="s">
        <v>3364</v>
      </c>
      <c r="H783" s="1080" t="s">
        <v>3365</v>
      </c>
      <c r="I783" s="1081" t="s">
        <v>168</v>
      </c>
      <c r="J783" s="1092">
        <v>1</v>
      </c>
      <c r="K783" s="1083">
        <v>43983</v>
      </c>
      <c r="L783" s="1083">
        <v>44074</v>
      </c>
      <c r="M783" s="1084">
        <f t="shared" ref="M783:M798" si="35">(L783-K783)/7</f>
        <v>13</v>
      </c>
      <c r="N783" s="1085">
        <v>1</v>
      </c>
      <c r="O783" s="1081" t="s">
        <v>3366</v>
      </c>
      <c r="P783" s="1085">
        <f t="shared" si="33"/>
        <v>1</v>
      </c>
      <c r="Q783" s="1086" t="str" cm="1">
        <f t="array" aca="1" ref="Q783" ca="1">IF(ISNUMBER(P783),IF(P783=100%,"CUMPLIDA",IF(AND(ISNUMBER(L783),ISNUMBER(INDIRECT("FECHA_"&amp;$B783,1))), IF(L783&lt;=INDIRECT("FECHA_"&amp;$B783,1),"INCUMPLIDA","PROCESO"), "VERIFICAR FECHA")),"SIN VALOR AVANCE")</f>
        <v>CUMPLIDA</v>
      </c>
    </row>
    <row r="784" spans="1:17" ht="330.75" x14ac:dyDescent="0.2">
      <c r="A784" s="1097" t="s">
        <v>17</v>
      </c>
      <c r="B784" s="1091" t="s">
        <v>14</v>
      </c>
      <c r="C784" s="1304"/>
      <c r="D784" s="1304"/>
      <c r="E784" s="1305" t="s">
        <v>3367</v>
      </c>
      <c r="F784" s="1305"/>
      <c r="G784" s="1080" t="s">
        <v>3368</v>
      </c>
      <c r="H784" s="1080" t="s">
        <v>3369</v>
      </c>
      <c r="I784" s="1081" t="s">
        <v>3370</v>
      </c>
      <c r="J784" s="1092">
        <v>2</v>
      </c>
      <c r="K784" s="1083">
        <v>44075</v>
      </c>
      <c r="L784" s="1083">
        <v>44228</v>
      </c>
      <c r="M784" s="1084">
        <f t="shared" si="35"/>
        <v>21.857142857142858</v>
      </c>
      <c r="N784" s="1085">
        <v>1</v>
      </c>
      <c r="O784" s="1081" t="s">
        <v>3371</v>
      </c>
      <c r="P784" s="1085">
        <f t="shared" si="33"/>
        <v>1</v>
      </c>
      <c r="Q784" s="1086" t="str" cm="1">
        <f t="array" aca="1" ref="Q784" ca="1">IF(ISNUMBER(P784),IF(P784=100%,"CUMPLIDA",IF(AND(ISNUMBER(L784),ISNUMBER(INDIRECT("FECHA_"&amp;$B784,1))), IF(L784&lt;=INDIRECT("FECHA_"&amp;$B784,1),"INCUMPLIDA","PROCESO"), "VERIFICAR FECHA")),"SIN VALOR AVANCE")</f>
        <v>CUMPLIDA</v>
      </c>
    </row>
    <row r="785" spans="1:17" ht="120.75" x14ac:dyDescent="0.2">
      <c r="A785" s="1097" t="s">
        <v>17</v>
      </c>
      <c r="B785" s="1091" t="s">
        <v>14</v>
      </c>
      <c r="C785" s="1304"/>
      <c r="D785" s="1304"/>
      <c r="E785" s="1305"/>
      <c r="F785" s="1305"/>
      <c r="G785" s="1080" t="s">
        <v>3372</v>
      </c>
      <c r="H785" s="1080" t="s">
        <v>3373</v>
      </c>
      <c r="I785" s="1081" t="s">
        <v>3374</v>
      </c>
      <c r="J785" s="1092">
        <v>1</v>
      </c>
      <c r="K785" s="1083">
        <v>44105</v>
      </c>
      <c r="L785" s="1083">
        <v>44196</v>
      </c>
      <c r="M785" s="1084">
        <f t="shared" si="35"/>
        <v>13</v>
      </c>
      <c r="N785" s="1085">
        <v>1</v>
      </c>
      <c r="O785" s="1081" t="s">
        <v>3366</v>
      </c>
      <c r="P785" s="1085">
        <f t="shared" ref="P785:P848" si="36">IF(B785="ITRC",N785,N785/J785)</f>
        <v>1</v>
      </c>
      <c r="Q785" s="1086" t="str" cm="1">
        <f t="array" aca="1" ref="Q785" ca="1">IF(ISNUMBER(P785),IF(P785=100%,"CUMPLIDA",IF(AND(ISNUMBER(L785),ISNUMBER(INDIRECT("FECHA_"&amp;$B785,1))), IF(L785&lt;=INDIRECT("FECHA_"&amp;$B785,1),"INCUMPLIDA","PROCESO"), "VERIFICAR FECHA")),"SIN VALOR AVANCE")</f>
        <v>CUMPLIDA</v>
      </c>
    </row>
    <row r="786" spans="1:17" ht="135.75" customHeight="1" x14ac:dyDescent="0.2">
      <c r="A786" s="1097" t="s">
        <v>17</v>
      </c>
      <c r="B786" s="1091" t="s">
        <v>14</v>
      </c>
      <c r="C786" s="1304"/>
      <c r="D786" s="1304"/>
      <c r="E786" s="1305" t="s">
        <v>3375</v>
      </c>
      <c r="F786" s="1305"/>
      <c r="G786" s="1080" t="s">
        <v>3376</v>
      </c>
      <c r="H786" s="1080" t="s">
        <v>3377</v>
      </c>
      <c r="I786" s="1088" t="s">
        <v>3378</v>
      </c>
      <c r="J786" s="1092">
        <v>1</v>
      </c>
      <c r="K786" s="1083">
        <v>44197</v>
      </c>
      <c r="L786" s="1083">
        <v>44530</v>
      </c>
      <c r="M786" s="1084">
        <f t="shared" si="35"/>
        <v>47.571428571428569</v>
      </c>
      <c r="N786" s="1085">
        <v>1</v>
      </c>
      <c r="O786" s="1081" t="s">
        <v>3379</v>
      </c>
      <c r="P786" s="1085">
        <f t="shared" si="36"/>
        <v>1</v>
      </c>
      <c r="Q786" s="1086" t="str" cm="1">
        <f t="array" aca="1" ref="Q786" ca="1">IF(ISNUMBER(P786),IF(P786=100%,"CUMPLIDA",IF(AND(ISNUMBER(L786),ISNUMBER(INDIRECT("FECHA_"&amp;$B786,1))), IF(L786&lt;=INDIRECT("FECHA_"&amp;$B786,1),"INCUMPLIDA","PROCESO"), "VERIFICAR FECHA")),"SIN VALOR AVANCE")</f>
        <v>CUMPLIDA</v>
      </c>
    </row>
    <row r="787" spans="1:17" ht="120.75" x14ac:dyDescent="0.2">
      <c r="A787" s="1097" t="s">
        <v>17</v>
      </c>
      <c r="B787" s="1091" t="s">
        <v>14</v>
      </c>
      <c r="C787" s="1304"/>
      <c r="D787" s="1304"/>
      <c r="E787" s="1305"/>
      <c r="F787" s="1305"/>
      <c r="G787" s="1080" t="s">
        <v>3380</v>
      </c>
      <c r="H787" s="1080" t="s">
        <v>3381</v>
      </c>
      <c r="I787" s="1081" t="s">
        <v>3382</v>
      </c>
      <c r="J787" s="1092">
        <v>1</v>
      </c>
      <c r="K787" s="1083">
        <v>44013</v>
      </c>
      <c r="L787" s="1083">
        <v>44195</v>
      </c>
      <c r="M787" s="1084">
        <f t="shared" si="35"/>
        <v>26</v>
      </c>
      <c r="N787" s="1085">
        <v>1</v>
      </c>
      <c r="O787" s="1081" t="s">
        <v>3383</v>
      </c>
      <c r="P787" s="1085">
        <f t="shared" si="36"/>
        <v>1</v>
      </c>
      <c r="Q787" s="1086" t="str" cm="1">
        <f t="array" aca="1" ref="Q787" ca="1">IF(ISNUMBER(P787),IF(P787=100%,"CUMPLIDA",IF(AND(ISNUMBER(L787),ISNUMBER(INDIRECT("FECHA_"&amp;$B787,1))), IF(L787&lt;=INDIRECT("FECHA_"&amp;$B787,1),"INCUMPLIDA","PROCESO"), "VERIFICAR FECHA")),"SIN VALOR AVANCE")</f>
        <v>CUMPLIDA</v>
      </c>
    </row>
    <row r="788" spans="1:17" ht="60.75" customHeight="1" x14ac:dyDescent="0.2">
      <c r="A788" s="1097" t="s">
        <v>17</v>
      </c>
      <c r="B788" s="1091" t="s">
        <v>14</v>
      </c>
      <c r="C788" s="1304"/>
      <c r="D788" s="1304"/>
      <c r="E788" s="1305" t="s">
        <v>3384</v>
      </c>
      <c r="F788" s="1305"/>
      <c r="G788" s="1080" t="s">
        <v>6250</v>
      </c>
      <c r="H788" s="1080" t="s">
        <v>2168</v>
      </c>
      <c r="I788" s="1081" t="s">
        <v>99</v>
      </c>
      <c r="J788" s="1092">
        <v>1</v>
      </c>
      <c r="K788" s="1083">
        <v>45352</v>
      </c>
      <c r="L788" s="1083">
        <v>45747</v>
      </c>
      <c r="M788" s="1084">
        <f t="shared" si="35"/>
        <v>56.428571428571431</v>
      </c>
      <c r="N788" s="1085">
        <v>1</v>
      </c>
      <c r="O788" s="1081" t="s">
        <v>3385</v>
      </c>
      <c r="P788" s="1085">
        <f t="shared" si="36"/>
        <v>1</v>
      </c>
      <c r="Q788" s="1086" t="str" cm="1">
        <f t="array" aca="1" ref="Q788" ca="1">IF(ISNUMBER(P788),IF(P788=100%,"CUMPLIDA",IF(AND(ISNUMBER(L788),ISNUMBER(INDIRECT("FECHA_"&amp;$B788,1))), IF(L788&lt;=INDIRECT("FECHA_"&amp;$B788,1),"INCUMPLIDA","PROCESO"), "VERIFICAR FECHA")),"SIN VALOR AVANCE")</f>
        <v>CUMPLIDA</v>
      </c>
    </row>
    <row r="789" spans="1:17" ht="90.75" x14ac:dyDescent="0.2">
      <c r="A789" s="1097" t="s">
        <v>17</v>
      </c>
      <c r="B789" s="1091" t="s">
        <v>14</v>
      </c>
      <c r="C789" s="1304"/>
      <c r="D789" s="1304"/>
      <c r="E789" s="1305"/>
      <c r="F789" s="1305"/>
      <c r="G789" s="1080" t="s">
        <v>6251</v>
      </c>
      <c r="H789" s="1080" t="s">
        <v>101</v>
      </c>
      <c r="I789" s="1081" t="s">
        <v>102</v>
      </c>
      <c r="J789" s="1092">
        <v>1</v>
      </c>
      <c r="K789" s="1083">
        <v>45352</v>
      </c>
      <c r="L789" s="1083">
        <v>45747</v>
      </c>
      <c r="M789" s="1084">
        <f t="shared" si="35"/>
        <v>56.428571428571431</v>
      </c>
      <c r="N789" s="1085">
        <v>1</v>
      </c>
      <c r="O789" s="1081" t="s">
        <v>3386</v>
      </c>
      <c r="P789" s="1085">
        <f t="shared" si="36"/>
        <v>1</v>
      </c>
      <c r="Q789" s="1086" t="str" cm="1">
        <f t="array" aca="1" ref="Q789" ca="1">IF(ISNUMBER(P789),IF(P789=100%,"CUMPLIDA",IF(AND(ISNUMBER(L789),ISNUMBER(INDIRECT("FECHA_"&amp;$B789,1))), IF(L789&lt;=INDIRECT("FECHA_"&amp;$B789,1),"INCUMPLIDA","PROCESO"), "VERIFICAR FECHA")),"SIN VALOR AVANCE")</f>
        <v>CUMPLIDA</v>
      </c>
    </row>
    <row r="790" spans="1:17" ht="60.75" customHeight="1" x14ac:dyDescent="0.2">
      <c r="A790" s="1097" t="s">
        <v>17</v>
      </c>
      <c r="B790" s="1091" t="s">
        <v>14</v>
      </c>
      <c r="C790" s="1304"/>
      <c r="D790" s="1304"/>
      <c r="E790" s="1305" t="s">
        <v>3387</v>
      </c>
      <c r="F790" s="1305"/>
      <c r="G790" s="1080" t="s">
        <v>6252</v>
      </c>
      <c r="H790" s="1080" t="s">
        <v>104</v>
      </c>
      <c r="I790" s="1081" t="s">
        <v>105</v>
      </c>
      <c r="J790" s="1092">
        <v>1</v>
      </c>
      <c r="K790" s="1083">
        <v>45352</v>
      </c>
      <c r="L790" s="1083">
        <v>45747</v>
      </c>
      <c r="M790" s="1084">
        <f t="shared" si="35"/>
        <v>56.428571428571431</v>
      </c>
      <c r="N790" s="1085">
        <v>1</v>
      </c>
      <c r="O790" s="1081" t="s">
        <v>3385</v>
      </c>
      <c r="P790" s="1085">
        <f t="shared" si="36"/>
        <v>1</v>
      </c>
      <c r="Q790" s="1086" t="str" cm="1">
        <f t="array" aca="1" ref="Q790" ca="1">IF(ISNUMBER(P790),IF(P790=100%,"CUMPLIDA",IF(AND(ISNUMBER(L790),ISNUMBER(INDIRECT("FECHA_"&amp;$B790,1))), IF(L790&lt;=INDIRECT("FECHA_"&amp;$B790,1),"INCUMPLIDA","PROCESO"), "VERIFICAR FECHA")),"SIN VALOR AVANCE")</f>
        <v>CUMPLIDA</v>
      </c>
    </row>
    <row r="791" spans="1:17" ht="90.75" x14ac:dyDescent="0.2">
      <c r="A791" s="1097" t="s">
        <v>17</v>
      </c>
      <c r="B791" s="1091" t="s">
        <v>14</v>
      </c>
      <c r="C791" s="1304"/>
      <c r="D791" s="1304"/>
      <c r="E791" s="1305"/>
      <c r="F791" s="1305"/>
      <c r="G791" s="1080" t="s">
        <v>6256</v>
      </c>
      <c r="H791" s="1080" t="s">
        <v>106</v>
      </c>
      <c r="I791" s="1081" t="s">
        <v>107</v>
      </c>
      <c r="J791" s="1092">
        <v>1</v>
      </c>
      <c r="K791" s="1083">
        <v>45352</v>
      </c>
      <c r="L791" s="1083">
        <v>45747</v>
      </c>
      <c r="M791" s="1084">
        <f t="shared" si="35"/>
        <v>56.428571428571431</v>
      </c>
      <c r="N791" s="1085">
        <v>1</v>
      </c>
      <c r="O791" s="1081" t="s">
        <v>3386</v>
      </c>
      <c r="P791" s="1085">
        <f t="shared" si="36"/>
        <v>1</v>
      </c>
      <c r="Q791" s="1086" t="str" cm="1">
        <f t="array" aca="1" ref="Q791" ca="1">IF(ISNUMBER(P791),IF(P791=100%,"CUMPLIDA",IF(AND(ISNUMBER(L791),ISNUMBER(INDIRECT("FECHA_"&amp;$B791,1))), IF(L791&lt;=INDIRECT("FECHA_"&amp;$B791,1),"INCUMPLIDA","PROCESO"), "VERIFICAR FECHA")),"SIN VALOR AVANCE")</f>
        <v>CUMPLIDA</v>
      </c>
    </row>
    <row r="792" spans="1:17" ht="150.75" x14ac:dyDescent="0.2">
      <c r="A792" s="1097" t="s">
        <v>17</v>
      </c>
      <c r="B792" s="1091" t="s">
        <v>14</v>
      </c>
      <c r="C792" s="1304"/>
      <c r="D792" s="1304"/>
      <c r="E792" s="1305"/>
      <c r="F792" s="1305"/>
      <c r="G792" s="1080" t="s">
        <v>2804</v>
      </c>
      <c r="H792" s="1080" t="s">
        <v>108</v>
      </c>
      <c r="I792" s="1081" t="s">
        <v>109</v>
      </c>
      <c r="J792" s="1092">
        <v>1</v>
      </c>
      <c r="K792" s="1083">
        <v>45352</v>
      </c>
      <c r="L792" s="1083">
        <v>45747</v>
      </c>
      <c r="M792" s="1084">
        <f t="shared" si="35"/>
        <v>56.428571428571431</v>
      </c>
      <c r="N792" s="1085">
        <v>1</v>
      </c>
      <c r="O792" s="1081" t="s">
        <v>3388</v>
      </c>
      <c r="P792" s="1085">
        <f t="shared" si="36"/>
        <v>1</v>
      </c>
      <c r="Q792" s="1086" t="str" cm="1">
        <f t="array" aca="1" ref="Q792" ca="1">IF(ISNUMBER(P792),IF(P792=100%,"CUMPLIDA",IF(AND(ISNUMBER(L792),ISNUMBER(INDIRECT("FECHA_"&amp;$B792,1))), IF(L792&lt;=INDIRECT("FECHA_"&amp;$B792,1),"INCUMPLIDA","PROCESO"), "VERIFICAR FECHA")),"SIN VALOR AVANCE")</f>
        <v>CUMPLIDA</v>
      </c>
    </row>
    <row r="793" spans="1:17" ht="60.75" customHeight="1" x14ac:dyDescent="0.2">
      <c r="A793" s="1097" t="s">
        <v>17</v>
      </c>
      <c r="B793" s="1091" t="s">
        <v>14</v>
      </c>
      <c r="C793" s="1304"/>
      <c r="D793" s="1304"/>
      <c r="E793" s="1305" t="s">
        <v>3389</v>
      </c>
      <c r="F793" s="1305"/>
      <c r="G793" s="1080" t="s">
        <v>6253</v>
      </c>
      <c r="H793" s="1080" t="s">
        <v>111</v>
      </c>
      <c r="I793" s="1081" t="s">
        <v>112</v>
      </c>
      <c r="J793" s="1092">
        <v>3</v>
      </c>
      <c r="K793" s="1083">
        <v>45748</v>
      </c>
      <c r="L793" s="1083">
        <v>45930</v>
      </c>
      <c r="M793" s="1084">
        <f t="shared" si="35"/>
        <v>26</v>
      </c>
      <c r="N793" s="1085">
        <v>0</v>
      </c>
      <c r="O793" s="1081" t="s">
        <v>3386</v>
      </c>
      <c r="P793" s="1085">
        <f t="shared" si="36"/>
        <v>0</v>
      </c>
      <c r="Q793" s="1086" t="str" cm="1">
        <f t="array" aca="1" ref="Q793" ca="1">IF(ISNUMBER(P793),IF(P793=100%,"CUMPLIDA",IF(AND(ISNUMBER(L793),ISNUMBER(INDIRECT("FECHA_"&amp;$B793,1))), IF(L793&lt;=INDIRECT("FECHA_"&amp;$B793,1),"INCUMPLIDA","PROCESO"), "VERIFICAR FECHA")),"SIN VALOR AVANCE")</f>
        <v>PROCESO</v>
      </c>
    </row>
    <row r="794" spans="1:17" ht="75.75" x14ac:dyDescent="0.2">
      <c r="A794" s="1097" t="s">
        <v>17</v>
      </c>
      <c r="B794" s="1091" t="s">
        <v>14</v>
      </c>
      <c r="C794" s="1304"/>
      <c r="D794" s="1304"/>
      <c r="E794" s="1305"/>
      <c r="F794" s="1305"/>
      <c r="G794" s="1080" t="s">
        <v>6254</v>
      </c>
      <c r="H794" s="1080" t="s">
        <v>115</v>
      </c>
      <c r="I794" s="1081" t="s">
        <v>116</v>
      </c>
      <c r="J794" s="1092">
        <v>1</v>
      </c>
      <c r="K794" s="1083">
        <v>45748</v>
      </c>
      <c r="L794" s="1083">
        <v>45930</v>
      </c>
      <c r="M794" s="1084">
        <f t="shared" si="35"/>
        <v>26</v>
      </c>
      <c r="N794" s="1085">
        <v>0</v>
      </c>
      <c r="O794" s="1081" t="s">
        <v>3385</v>
      </c>
      <c r="P794" s="1085">
        <f t="shared" si="36"/>
        <v>0</v>
      </c>
      <c r="Q794" s="1086" t="str" cm="1">
        <f t="array" aca="1" ref="Q794" ca="1">IF(ISNUMBER(P794),IF(P794=100%,"CUMPLIDA",IF(AND(ISNUMBER(L794),ISNUMBER(INDIRECT("FECHA_"&amp;$B794,1))), IF(L794&lt;=INDIRECT("FECHA_"&amp;$B794,1),"INCUMPLIDA","PROCESO"), "VERIFICAR FECHA")),"SIN VALOR AVANCE")</f>
        <v>PROCESO</v>
      </c>
    </row>
    <row r="795" spans="1:17" ht="150.75" x14ac:dyDescent="0.2">
      <c r="A795" s="1097" t="s">
        <v>17</v>
      </c>
      <c r="B795" s="1091" t="s">
        <v>14</v>
      </c>
      <c r="C795" s="1304"/>
      <c r="D795" s="1304"/>
      <c r="E795" s="1305"/>
      <c r="F795" s="1305"/>
      <c r="G795" s="1080" t="s">
        <v>6255</v>
      </c>
      <c r="H795" s="1080" t="s">
        <v>118</v>
      </c>
      <c r="I795" s="1081" t="s">
        <v>119</v>
      </c>
      <c r="J795" s="1092">
        <v>2</v>
      </c>
      <c r="K795" s="1083">
        <v>45748</v>
      </c>
      <c r="L795" s="1083">
        <v>45930</v>
      </c>
      <c r="M795" s="1084">
        <f t="shared" si="35"/>
        <v>26</v>
      </c>
      <c r="N795" s="1085">
        <v>0</v>
      </c>
      <c r="O795" s="1081" t="s">
        <v>3388</v>
      </c>
      <c r="P795" s="1085">
        <f t="shared" si="36"/>
        <v>0</v>
      </c>
      <c r="Q795" s="1086" t="str" cm="1">
        <f t="array" aca="1" ref="Q795" ca="1">IF(ISNUMBER(P795),IF(P795=100%,"CUMPLIDA",IF(AND(ISNUMBER(L795),ISNUMBER(INDIRECT("FECHA_"&amp;$B795,1))), IF(L795&lt;=INDIRECT("FECHA_"&amp;$B795,1),"INCUMPLIDA","PROCESO"), "VERIFICAR FECHA")),"SIN VALOR AVANCE")</f>
        <v>PROCESO</v>
      </c>
    </row>
    <row r="796" spans="1:17" ht="105.75" x14ac:dyDescent="0.2">
      <c r="A796" s="1097" t="s">
        <v>17</v>
      </c>
      <c r="B796" s="1091" t="s">
        <v>14</v>
      </c>
      <c r="C796" s="1304"/>
      <c r="D796" s="1304"/>
      <c r="E796" s="1305"/>
      <c r="F796" s="1305"/>
      <c r="G796" s="1080" t="s">
        <v>3390</v>
      </c>
      <c r="H796" s="1080" t="s">
        <v>3391</v>
      </c>
      <c r="I796" s="1081" t="s">
        <v>254</v>
      </c>
      <c r="J796" s="1092">
        <v>1</v>
      </c>
      <c r="K796" s="1083">
        <v>43831</v>
      </c>
      <c r="L796" s="1083">
        <v>44043</v>
      </c>
      <c r="M796" s="1084">
        <f t="shared" si="35"/>
        <v>30.285714285714285</v>
      </c>
      <c r="N796" s="1085">
        <v>1</v>
      </c>
      <c r="O796" s="1081" t="s">
        <v>3392</v>
      </c>
      <c r="P796" s="1085">
        <f t="shared" si="36"/>
        <v>1</v>
      </c>
      <c r="Q796" s="1086" t="str" cm="1">
        <f t="array" aca="1" ref="Q796" ca="1">IF(ISNUMBER(P796),IF(P796=100%,"CUMPLIDA",IF(AND(ISNUMBER(L796),ISNUMBER(INDIRECT("FECHA_"&amp;$B796,1))), IF(L796&lt;=INDIRECT("FECHA_"&amp;$B796,1),"INCUMPLIDA","PROCESO"), "VERIFICAR FECHA")),"SIN VALOR AVANCE")</f>
        <v>CUMPLIDA</v>
      </c>
    </row>
    <row r="797" spans="1:17" ht="90.75" x14ac:dyDescent="0.2">
      <c r="A797" s="1097" t="s">
        <v>17</v>
      </c>
      <c r="B797" s="1091" t="s">
        <v>14</v>
      </c>
      <c r="C797" s="1304"/>
      <c r="D797" s="1304"/>
      <c r="E797" s="1305"/>
      <c r="F797" s="1305"/>
      <c r="G797" s="1080" t="s">
        <v>3393</v>
      </c>
      <c r="H797" s="1080" t="s">
        <v>3394</v>
      </c>
      <c r="I797" s="1081" t="s">
        <v>3338</v>
      </c>
      <c r="J797" s="1085">
        <v>1</v>
      </c>
      <c r="K797" s="1083">
        <v>43831</v>
      </c>
      <c r="L797" s="1083">
        <v>44742</v>
      </c>
      <c r="M797" s="1084">
        <f t="shared" si="35"/>
        <v>130.14285714285714</v>
      </c>
      <c r="N797" s="1085">
        <v>1</v>
      </c>
      <c r="O797" s="1081" t="s">
        <v>3395</v>
      </c>
      <c r="P797" s="1085">
        <f t="shared" si="36"/>
        <v>1</v>
      </c>
      <c r="Q797" s="1086" t="str" cm="1">
        <f t="array" aca="1" ref="Q797" ca="1">IF(ISNUMBER(P797),IF(P797=100%,"CUMPLIDA",IF(AND(ISNUMBER(L797),ISNUMBER(INDIRECT("FECHA_"&amp;$B797,1))), IF(L797&lt;=INDIRECT("FECHA_"&amp;$B797,1),"INCUMPLIDA","PROCESO"), "VERIFICAR FECHA")),"SIN VALOR AVANCE")</f>
        <v>CUMPLIDA</v>
      </c>
    </row>
    <row r="798" spans="1:17" ht="180.75" x14ac:dyDescent="0.2">
      <c r="A798" s="1097" t="s">
        <v>17</v>
      </c>
      <c r="B798" s="1091" t="s">
        <v>14</v>
      </c>
      <c r="C798" s="1304"/>
      <c r="D798" s="1304"/>
      <c r="E798" s="1305"/>
      <c r="F798" s="1305"/>
      <c r="G798" s="1080" t="s">
        <v>3396</v>
      </c>
      <c r="H798" s="1080" t="s">
        <v>3397</v>
      </c>
      <c r="I798" s="1081" t="s">
        <v>3398</v>
      </c>
      <c r="J798" s="1085">
        <v>1</v>
      </c>
      <c r="K798" s="1083">
        <v>43936</v>
      </c>
      <c r="L798" s="1083">
        <v>44043</v>
      </c>
      <c r="M798" s="1084">
        <f t="shared" si="35"/>
        <v>15.285714285714286</v>
      </c>
      <c r="N798" s="1085">
        <v>1</v>
      </c>
      <c r="O798" s="1081" t="s">
        <v>3399</v>
      </c>
      <c r="P798" s="1085">
        <f t="shared" si="36"/>
        <v>1</v>
      </c>
      <c r="Q798" s="1086" t="str" cm="1">
        <f t="array" aca="1" ref="Q798" ca="1">IF(ISNUMBER(P798),IF(P798=100%,"CUMPLIDA",IF(AND(ISNUMBER(L798),ISNUMBER(INDIRECT("FECHA_"&amp;$B798,1))), IF(L798&lt;=INDIRECT("FECHA_"&amp;$B798,1),"INCUMPLIDA","PROCESO"), "VERIFICAR FECHA")),"SIN VALOR AVANCE")</f>
        <v>CUMPLIDA</v>
      </c>
    </row>
    <row r="799" spans="1:17" ht="195.75" x14ac:dyDescent="0.2">
      <c r="A799" s="1097" t="s">
        <v>17</v>
      </c>
      <c r="B799" s="1091" t="s">
        <v>14</v>
      </c>
      <c r="C799" s="1304"/>
      <c r="D799" s="1304"/>
      <c r="E799" s="1080" t="s">
        <v>3400</v>
      </c>
      <c r="F799" s="1305"/>
      <c r="G799" s="1080" t="s">
        <v>3401</v>
      </c>
      <c r="H799" s="1080" t="s">
        <v>3402</v>
      </c>
      <c r="I799" s="1081" t="s">
        <v>3403</v>
      </c>
      <c r="J799" s="1092">
        <v>1</v>
      </c>
      <c r="K799" s="1083">
        <v>43936</v>
      </c>
      <c r="L799" s="1083">
        <v>43982</v>
      </c>
      <c r="M799" s="1084">
        <f>(L799-K799)/7</f>
        <v>6.5714285714285712</v>
      </c>
      <c r="N799" s="1085">
        <v>1</v>
      </c>
      <c r="O799" s="1081" t="s">
        <v>3404</v>
      </c>
      <c r="P799" s="1085">
        <f t="shared" si="36"/>
        <v>1</v>
      </c>
      <c r="Q799" s="1086" t="str" cm="1">
        <f t="array" aca="1" ref="Q799" ca="1">IF(ISNUMBER(P799),IF(P799=100%,"CUMPLIDA",IF(AND(ISNUMBER(L799),ISNUMBER(INDIRECT("FECHA_"&amp;$B799,1))), IF(L799&lt;=INDIRECT("FECHA_"&amp;$B799,1),"INCUMPLIDA","PROCESO"), "VERIFICAR FECHA")),"SIN VALOR AVANCE")</f>
        <v>CUMPLIDA</v>
      </c>
    </row>
    <row r="800" spans="1:17" ht="150.75" customHeight="1" x14ac:dyDescent="0.2">
      <c r="A800" s="1097" t="s">
        <v>17</v>
      </c>
      <c r="B800" s="1091" t="s">
        <v>14</v>
      </c>
      <c r="C800" s="1304" t="s">
        <v>3405</v>
      </c>
      <c r="D800" s="1304" t="s">
        <v>2633</v>
      </c>
      <c r="E800" s="1305" t="s">
        <v>3406</v>
      </c>
      <c r="F800" s="1305" t="s">
        <v>3407</v>
      </c>
      <c r="G800" s="1080" t="s">
        <v>3408</v>
      </c>
      <c r="H800" s="1080" t="s">
        <v>3409</v>
      </c>
      <c r="I800" s="1081" t="s">
        <v>3410</v>
      </c>
      <c r="J800" s="1082">
        <v>40</v>
      </c>
      <c r="K800" s="1083">
        <v>44256</v>
      </c>
      <c r="L800" s="1083">
        <v>44834</v>
      </c>
      <c r="M800" s="1084">
        <f t="shared" ref="M800:M845" si="37">(L800-K800)/7</f>
        <v>82.571428571428569</v>
      </c>
      <c r="N800" s="1085">
        <v>1</v>
      </c>
      <c r="O800" s="1081" t="s">
        <v>3411</v>
      </c>
      <c r="P800" s="1085">
        <f t="shared" si="36"/>
        <v>1</v>
      </c>
      <c r="Q800" s="1086" t="str" cm="1">
        <f t="array" aca="1" ref="Q800" ca="1">IF(ISNUMBER(P800),IF(P800=100%,"CUMPLIDA",IF(AND(ISNUMBER(L800),ISNUMBER(INDIRECT("FECHA_"&amp;$B800,1))), IF(L800&lt;=INDIRECT("FECHA_"&amp;$B800,1),"INCUMPLIDA","PROCESO"), "VERIFICAR FECHA")),"SIN VALOR AVANCE")</f>
        <v>CUMPLIDA</v>
      </c>
    </row>
    <row r="801" spans="1:17" ht="165.75" x14ac:dyDescent="0.2">
      <c r="A801" s="1097" t="s">
        <v>17</v>
      </c>
      <c r="B801" s="1091" t="s">
        <v>14</v>
      </c>
      <c r="C801" s="1304"/>
      <c r="D801" s="1304"/>
      <c r="E801" s="1305"/>
      <c r="F801" s="1305"/>
      <c r="G801" s="1080" t="s">
        <v>3412</v>
      </c>
      <c r="H801" s="1080" t="s">
        <v>3413</v>
      </c>
      <c r="I801" s="1081" t="s">
        <v>3414</v>
      </c>
      <c r="J801" s="1082">
        <v>1</v>
      </c>
      <c r="K801" s="1083">
        <v>44075</v>
      </c>
      <c r="L801" s="1083">
        <v>44926</v>
      </c>
      <c r="M801" s="1084">
        <f t="shared" si="37"/>
        <v>121.57142857142857</v>
      </c>
      <c r="N801" s="1085">
        <v>1</v>
      </c>
      <c r="O801" s="1081" t="s">
        <v>3415</v>
      </c>
      <c r="P801" s="1085">
        <f t="shared" si="36"/>
        <v>1</v>
      </c>
      <c r="Q801" s="1086" t="str" cm="1">
        <f t="array" aca="1" ref="Q801" ca="1">IF(ISNUMBER(P801),IF(P801=100%,"CUMPLIDA",IF(AND(ISNUMBER(L801),ISNUMBER(INDIRECT("FECHA_"&amp;$B801,1))), IF(L801&lt;=INDIRECT("FECHA_"&amp;$B801,1),"INCUMPLIDA","PROCESO"), "VERIFICAR FECHA")),"SIN VALOR AVANCE")</f>
        <v>CUMPLIDA</v>
      </c>
    </row>
    <row r="802" spans="1:17" ht="150.75" x14ac:dyDescent="0.2">
      <c r="A802" s="1097" t="s">
        <v>17</v>
      </c>
      <c r="B802" s="1091" t="s">
        <v>14</v>
      </c>
      <c r="C802" s="1304"/>
      <c r="D802" s="1304"/>
      <c r="E802" s="1305"/>
      <c r="F802" s="1305"/>
      <c r="G802" s="1080" t="s">
        <v>3416</v>
      </c>
      <c r="H802" s="1080" t="s">
        <v>3417</v>
      </c>
      <c r="I802" s="1081" t="s">
        <v>3418</v>
      </c>
      <c r="J802" s="1082">
        <v>1</v>
      </c>
      <c r="K802" s="1083">
        <v>44136</v>
      </c>
      <c r="L802" s="1083">
        <v>44286</v>
      </c>
      <c r="M802" s="1084">
        <f t="shared" si="37"/>
        <v>21.428571428571427</v>
      </c>
      <c r="N802" s="1085">
        <v>1</v>
      </c>
      <c r="O802" s="1081" t="s">
        <v>3419</v>
      </c>
      <c r="P802" s="1085">
        <f t="shared" si="36"/>
        <v>1</v>
      </c>
      <c r="Q802" s="1086" t="str" cm="1">
        <f t="array" aca="1" ref="Q802" ca="1">IF(ISNUMBER(P802),IF(P802=100%,"CUMPLIDA",IF(AND(ISNUMBER(L802),ISNUMBER(INDIRECT("FECHA_"&amp;$B802,1))), IF(L802&lt;=INDIRECT("FECHA_"&amp;$B802,1),"INCUMPLIDA","PROCESO"), "VERIFICAR FECHA")),"SIN VALOR AVANCE")</f>
        <v>CUMPLIDA</v>
      </c>
    </row>
    <row r="803" spans="1:17" ht="165.75" x14ac:dyDescent="0.2">
      <c r="A803" s="1097" t="s">
        <v>17</v>
      </c>
      <c r="B803" s="1091" t="s">
        <v>14</v>
      </c>
      <c r="C803" s="1304"/>
      <c r="D803" s="1304"/>
      <c r="E803" s="1305"/>
      <c r="F803" s="1305"/>
      <c r="G803" s="1080" t="s">
        <v>3420</v>
      </c>
      <c r="H803" s="1080" t="s">
        <v>3421</v>
      </c>
      <c r="I803" s="1081" t="s">
        <v>3422</v>
      </c>
      <c r="J803" s="1082">
        <v>1</v>
      </c>
      <c r="K803" s="1083">
        <v>44044</v>
      </c>
      <c r="L803" s="1083">
        <v>44196</v>
      </c>
      <c r="M803" s="1084">
        <f t="shared" si="37"/>
        <v>21.714285714285715</v>
      </c>
      <c r="N803" s="1085">
        <v>1</v>
      </c>
      <c r="O803" s="1081" t="s">
        <v>3415</v>
      </c>
      <c r="P803" s="1085">
        <f t="shared" si="36"/>
        <v>1</v>
      </c>
      <c r="Q803" s="1086" t="str" cm="1">
        <f t="array" aca="1" ref="Q803" ca="1">IF(ISNUMBER(P803),IF(P803=100%,"CUMPLIDA",IF(AND(ISNUMBER(L803),ISNUMBER(INDIRECT("FECHA_"&amp;$B803,1))), IF(L803&lt;=INDIRECT("FECHA_"&amp;$B803,1),"INCUMPLIDA","PROCESO"), "VERIFICAR FECHA")),"SIN VALOR AVANCE")</f>
        <v>CUMPLIDA</v>
      </c>
    </row>
    <row r="804" spans="1:17" ht="165.75" x14ac:dyDescent="0.2">
      <c r="A804" s="1097" t="s">
        <v>17</v>
      </c>
      <c r="B804" s="1091" t="s">
        <v>14</v>
      </c>
      <c r="C804" s="1304"/>
      <c r="D804" s="1304"/>
      <c r="E804" s="1305"/>
      <c r="F804" s="1305"/>
      <c r="G804" s="1080" t="s">
        <v>3423</v>
      </c>
      <c r="H804" s="1080" t="s">
        <v>3424</v>
      </c>
      <c r="I804" s="1081" t="s">
        <v>3425</v>
      </c>
      <c r="J804" s="1082">
        <v>2</v>
      </c>
      <c r="K804" s="1083">
        <v>44197</v>
      </c>
      <c r="L804" s="1083">
        <v>44926</v>
      </c>
      <c r="M804" s="1084">
        <f t="shared" si="37"/>
        <v>104.14285714285714</v>
      </c>
      <c r="N804" s="1085">
        <v>1</v>
      </c>
      <c r="O804" s="1081" t="s">
        <v>3415</v>
      </c>
      <c r="P804" s="1085">
        <f t="shared" si="36"/>
        <v>1</v>
      </c>
      <c r="Q804" s="1086" t="str" cm="1">
        <f t="array" aca="1" ref="Q804" ca="1">IF(ISNUMBER(P804),IF(P804=100%,"CUMPLIDA",IF(AND(ISNUMBER(L804),ISNUMBER(INDIRECT("FECHA_"&amp;$B804,1))), IF(L804&lt;=INDIRECT("FECHA_"&amp;$B804,1),"INCUMPLIDA","PROCESO"), "VERIFICAR FECHA")),"SIN VALOR AVANCE")</f>
        <v>CUMPLIDA</v>
      </c>
    </row>
    <row r="805" spans="1:17" ht="165.75" x14ac:dyDescent="0.2">
      <c r="A805" s="1097" t="s">
        <v>17</v>
      </c>
      <c r="B805" s="1091" t="s">
        <v>14</v>
      </c>
      <c r="C805" s="1304"/>
      <c r="D805" s="1304"/>
      <c r="E805" s="1305"/>
      <c r="F805" s="1305"/>
      <c r="G805" s="1305" t="s">
        <v>3426</v>
      </c>
      <c r="H805" s="1080" t="s">
        <v>3427</v>
      </c>
      <c r="I805" s="1081" t="s">
        <v>3428</v>
      </c>
      <c r="J805" s="1082">
        <v>1</v>
      </c>
      <c r="K805" s="1083">
        <v>44378</v>
      </c>
      <c r="L805" s="1083">
        <v>44408</v>
      </c>
      <c r="M805" s="1084">
        <f t="shared" si="37"/>
        <v>4.2857142857142856</v>
      </c>
      <c r="N805" s="1085">
        <v>1</v>
      </c>
      <c r="O805" s="1081" t="s">
        <v>3415</v>
      </c>
      <c r="P805" s="1085">
        <f t="shared" si="36"/>
        <v>1</v>
      </c>
      <c r="Q805" s="1086" t="str" cm="1">
        <f t="array" aca="1" ref="Q805" ca="1">IF(ISNUMBER(P805),IF(P805=100%,"CUMPLIDA",IF(AND(ISNUMBER(L805),ISNUMBER(INDIRECT("FECHA_"&amp;$B805,1))), IF(L805&lt;=INDIRECT("FECHA_"&amp;$B805,1),"INCUMPLIDA","PROCESO"), "VERIFICAR FECHA")),"SIN VALOR AVANCE")</f>
        <v>CUMPLIDA</v>
      </c>
    </row>
    <row r="806" spans="1:17" ht="135.75" customHeight="1" x14ac:dyDescent="0.2">
      <c r="A806" s="1097" t="s">
        <v>17</v>
      </c>
      <c r="B806" s="1091" t="s">
        <v>14</v>
      </c>
      <c r="C806" s="1304"/>
      <c r="D806" s="1304"/>
      <c r="E806" s="1305" t="s">
        <v>3429</v>
      </c>
      <c r="F806" s="1305"/>
      <c r="G806" s="1305"/>
      <c r="H806" s="1080" t="s">
        <v>3427</v>
      </c>
      <c r="I806" s="1081" t="s">
        <v>3430</v>
      </c>
      <c r="J806" s="1082">
        <v>1</v>
      </c>
      <c r="K806" s="1083">
        <v>44409</v>
      </c>
      <c r="L806" s="1083">
        <v>44561</v>
      </c>
      <c r="M806" s="1084">
        <f t="shared" si="37"/>
        <v>21.714285714285715</v>
      </c>
      <c r="N806" s="1085">
        <v>1</v>
      </c>
      <c r="O806" s="1081" t="s">
        <v>3415</v>
      </c>
      <c r="P806" s="1085">
        <f t="shared" si="36"/>
        <v>1</v>
      </c>
      <c r="Q806" s="1086" t="str" cm="1">
        <f t="array" aca="1" ref="Q806" ca="1">IF(ISNUMBER(P806),IF(P806=100%,"CUMPLIDA",IF(AND(ISNUMBER(L806),ISNUMBER(INDIRECT("FECHA_"&amp;$B806,1))), IF(L806&lt;=INDIRECT("FECHA_"&amp;$B806,1),"INCUMPLIDA","PROCESO"), "VERIFICAR FECHA")),"SIN VALOR AVANCE")</f>
        <v>CUMPLIDA</v>
      </c>
    </row>
    <row r="807" spans="1:17" ht="165.75" x14ac:dyDescent="0.2">
      <c r="A807" s="1097" t="s">
        <v>17</v>
      </c>
      <c r="B807" s="1091" t="s">
        <v>14</v>
      </c>
      <c r="C807" s="1304"/>
      <c r="D807" s="1304"/>
      <c r="E807" s="1305"/>
      <c r="F807" s="1305"/>
      <c r="G807" s="1305"/>
      <c r="H807" s="1080" t="s">
        <v>3427</v>
      </c>
      <c r="I807" s="1081" t="s">
        <v>3431</v>
      </c>
      <c r="J807" s="1082">
        <v>1</v>
      </c>
      <c r="K807" s="1083">
        <v>44743</v>
      </c>
      <c r="L807" s="1083">
        <v>44773</v>
      </c>
      <c r="M807" s="1084">
        <f t="shared" si="37"/>
        <v>4.2857142857142856</v>
      </c>
      <c r="N807" s="1085">
        <v>1</v>
      </c>
      <c r="O807" s="1081" t="s">
        <v>3415</v>
      </c>
      <c r="P807" s="1085">
        <f t="shared" si="36"/>
        <v>1</v>
      </c>
      <c r="Q807" s="1086" t="str" cm="1">
        <f t="array" aca="1" ref="Q807" ca="1">IF(ISNUMBER(P807),IF(P807=100%,"CUMPLIDA",IF(AND(ISNUMBER(L807),ISNUMBER(INDIRECT("FECHA_"&amp;$B807,1))), IF(L807&lt;=INDIRECT("FECHA_"&amp;$B807,1),"INCUMPLIDA","PROCESO"), "VERIFICAR FECHA")),"SIN VALOR AVANCE")</f>
        <v>CUMPLIDA</v>
      </c>
    </row>
    <row r="808" spans="1:17" ht="165.75" x14ac:dyDescent="0.2">
      <c r="A808" s="1097" t="s">
        <v>17</v>
      </c>
      <c r="B808" s="1091" t="s">
        <v>14</v>
      </c>
      <c r="C808" s="1304"/>
      <c r="D808" s="1304"/>
      <c r="E808" s="1305"/>
      <c r="F808" s="1305"/>
      <c r="G808" s="1305"/>
      <c r="H808" s="1080" t="s">
        <v>3427</v>
      </c>
      <c r="I808" s="1081" t="s">
        <v>3430</v>
      </c>
      <c r="J808" s="1082">
        <v>1</v>
      </c>
      <c r="K808" s="1083">
        <v>44774</v>
      </c>
      <c r="L808" s="1083">
        <v>44926</v>
      </c>
      <c r="M808" s="1084">
        <f t="shared" si="37"/>
        <v>21.714285714285715</v>
      </c>
      <c r="N808" s="1085">
        <v>1</v>
      </c>
      <c r="O808" s="1081" t="s">
        <v>3415</v>
      </c>
      <c r="P808" s="1085">
        <f t="shared" si="36"/>
        <v>1</v>
      </c>
      <c r="Q808" s="1086" t="str" cm="1">
        <f t="array" aca="1" ref="Q808" ca="1">IF(ISNUMBER(P808),IF(P808=100%,"CUMPLIDA",IF(AND(ISNUMBER(L808),ISNUMBER(INDIRECT("FECHA_"&amp;$B808,1))), IF(L808&lt;=INDIRECT("FECHA_"&amp;$B808,1),"INCUMPLIDA","PROCESO"), "VERIFICAR FECHA")),"SIN VALOR AVANCE")</f>
        <v>CUMPLIDA</v>
      </c>
    </row>
    <row r="809" spans="1:17" ht="150.75" x14ac:dyDescent="0.2">
      <c r="A809" s="1097" t="s">
        <v>17</v>
      </c>
      <c r="B809" s="1091" t="s">
        <v>14</v>
      </c>
      <c r="C809" s="1304"/>
      <c r="D809" s="1304"/>
      <c r="E809" s="1305"/>
      <c r="F809" s="1305"/>
      <c r="G809" s="1080" t="s">
        <v>3432</v>
      </c>
      <c r="H809" s="1080" t="s">
        <v>3433</v>
      </c>
      <c r="I809" s="1081" t="s">
        <v>3434</v>
      </c>
      <c r="J809" s="1082">
        <v>1</v>
      </c>
      <c r="K809" s="1083">
        <v>43800</v>
      </c>
      <c r="L809" s="1083">
        <v>44316</v>
      </c>
      <c r="M809" s="1084">
        <f t="shared" si="37"/>
        <v>73.714285714285708</v>
      </c>
      <c r="N809" s="1085">
        <v>1</v>
      </c>
      <c r="O809" s="1081" t="s">
        <v>3419</v>
      </c>
      <c r="P809" s="1085">
        <f t="shared" si="36"/>
        <v>1</v>
      </c>
      <c r="Q809" s="1086" t="str" cm="1">
        <f t="array" aca="1" ref="Q809" ca="1">IF(ISNUMBER(P809),IF(P809=100%,"CUMPLIDA",IF(AND(ISNUMBER(L809),ISNUMBER(INDIRECT("FECHA_"&amp;$B809,1))), IF(L809&lt;=INDIRECT("FECHA_"&amp;$B809,1),"INCUMPLIDA","PROCESO"), "VERIFICAR FECHA")),"SIN VALOR AVANCE")</f>
        <v>CUMPLIDA</v>
      </c>
    </row>
    <row r="810" spans="1:17" ht="105.75" x14ac:dyDescent="0.2">
      <c r="A810" s="1097" t="s">
        <v>17</v>
      </c>
      <c r="B810" s="1091" t="s">
        <v>14</v>
      </c>
      <c r="C810" s="1304"/>
      <c r="D810" s="1304"/>
      <c r="E810" s="1305"/>
      <c r="F810" s="1305"/>
      <c r="G810" s="1305" t="s">
        <v>3435</v>
      </c>
      <c r="H810" s="1080" t="s">
        <v>3436</v>
      </c>
      <c r="I810" s="1081" t="s">
        <v>3437</v>
      </c>
      <c r="J810" s="1082">
        <v>4</v>
      </c>
      <c r="K810" s="1083">
        <v>44197</v>
      </c>
      <c r="L810" s="1083">
        <v>44926</v>
      </c>
      <c r="M810" s="1084">
        <f t="shared" si="37"/>
        <v>104.14285714285714</v>
      </c>
      <c r="N810" s="1085">
        <v>1</v>
      </c>
      <c r="O810" s="1081" t="s">
        <v>3438</v>
      </c>
      <c r="P810" s="1085">
        <f t="shared" si="36"/>
        <v>1</v>
      </c>
      <c r="Q810" s="1086" t="str" cm="1">
        <f t="array" aca="1" ref="Q810" ca="1">IF(ISNUMBER(P810),IF(P810=100%,"CUMPLIDA",IF(AND(ISNUMBER(L810),ISNUMBER(INDIRECT("FECHA_"&amp;$B810,1))), IF(L810&lt;=INDIRECT("FECHA_"&amp;$B810,1),"INCUMPLIDA","PROCESO"), "VERIFICAR FECHA")),"SIN VALOR AVANCE")</f>
        <v>CUMPLIDA</v>
      </c>
    </row>
    <row r="811" spans="1:17" ht="180.75" x14ac:dyDescent="0.2">
      <c r="A811" s="1097" t="s">
        <v>17</v>
      </c>
      <c r="B811" s="1091" t="s">
        <v>14</v>
      </c>
      <c r="C811" s="1304"/>
      <c r="D811" s="1304"/>
      <c r="E811" s="1305"/>
      <c r="F811" s="1305"/>
      <c r="G811" s="1305"/>
      <c r="H811" s="1080" t="s">
        <v>3436</v>
      </c>
      <c r="I811" s="1081" t="s">
        <v>3437</v>
      </c>
      <c r="J811" s="1082">
        <v>2</v>
      </c>
      <c r="K811" s="1083">
        <v>44197</v>
      </c>
      <c r="L811" s="1083">
        <v>44561</v>
      </c>
      <c r="M811" s="1084">
        <f t="shared" si="37"/>
        <v>52</v>
      </c>
      <c r="N811" s="1085">
        <v>1</v>
      </c>
      <c r="O811" s="1081" t="s">
        <v>3439</v>
      </c>
      <c r="P811" s="1085">
        <f t="shared" si="36"/>
        <v>1</v>
      </c>
      <c r="Q811" s="1086" t="str" cm="1">
        <f t="array" aca="1" ref="Q811" ca="1">IF(ISNUMBER(P811),IF(P811=100%,"CUMPLIDA",IF(AND(ISNUMBER(L811),ISNUMBER(INDIRECT("FECHA_"&amp;$B811,1))), IF(L811&lt;=INDIRECT("FECHA_"&amp;$B811,1),"INCUMPLIDA","PROCESO"), "VERIFICAR FECHA")),"SIN VALOR AVANCE")</f>
        <v>CUMPLIDA</v>
      </c>
    </row>
    <row r="812" spans="1:17" ht="135.75" customHeight="1" x14ac:dyDescent="0.2">
      <c r="A812" s="1097" t="s">
        <v>17</v>
      </c>
      <c r="B812" s="1091" t="s">
        <v>14</v>
      </c>
      <c r="C812" s="1304"/>
      <c r="D812" s="1304"/>
      <c r="E812" s="1305" t="s">
        <v>3440</v>
      </c>
      <c r="F812" s="1305"/>
      <c r="G812" s="1305"/>
      <c r="H812" s="1080" t="s">
        <v>3436</v>
      </c>
      <c r="I812" s="1081" t="s">
        <v>3437</v>
      </c>
      <c r="J812" s="1082">
        <v>2</v>
      </c>
      <c r="K812" s="1083">
        <v>44197</v>
      </c>
      <c r="L812" s="1083">
        <v>44561</v>
      </c>
      <c r="M812" s="1084">
        <f t="shared" si="37"/>
        <v>52</v>
      </c>
      <c r="N812" s="1085">
        <v>1</v>
      </c>
      <c r="O812" s="1081" t="s">
        <v>3441</v>
      </c>
      <c r="P812" s="1085">
        <f t="shared" si="36"/>
        <v>1</v>
      </c>
      <c r="Q812" s="1086" t="str" cm="1">
        <f t="array" aca="1" ref="Q812" ca="1">IF(ISNUMBER(P812),IF(P812=100%,"CUMPLIDA",IF(AND(ISNUMBER(L812),ISNUMBER(INDIRECT("FECHA_"&amp;$B812,1))), IF(L812&lt;=INDIRECT("FECHA_"&amp;$B812,1),"INCUMPLIDA","PROCESO"), "VERIFICAR FECHA")),"SIN VALOR AVANCE")</f>
        <v>CUMPLIDA</v>
      </c>
    </row>
    <row r="813" spans="1:17" ht="165.75" x14ac:dyDescent="0.2">
      <c r="A813" s="1097" t="s">
        <v>17</v>
      </c>
      <c r="B813" s="1091" t="s">
        <v>14</v>
      </c>
      <c r="C813" s="1304"/>
      <c r="D813" s="1304"/>
      <c r="E813" s="1305"/>
      <c r="F813" s="1305"/>
      <c r="G813" s="1305"/>
      <c r="H813" s="1080" t="s">
        <v>3436</v>
      </c>
      <c r="I813" s="1081" t="s">
        <v>3437</v>
      </c>
      <c r="J813" s="1082">
        <v>2</v>
      </c>
      <c r="K813" s="1083">
        <v>44197</v>
      </c>
      <c r="L813" s="1083">
        <v>44561</v>
      </c>
      <c r="M813" s="1084">
        <f t="shared" si="37"/>
        <v>52</v>
      </c>
      <c r="N813" s="1085">
        <v>1</v>
      </c>
      <c r="O813" s="1081" t="s">
        <v>3442</v>
      </c>
      <c r="P813" s="1085">
        <f t="shared" si="36"/>
        <v>1</v>
      </c>
      <c r="Q813" s="1086" t="str" cm="1">
        <f t="array" aca="1" ref="Q813" ca="1">IF(ISNUMBER(P813),IF(P813=100%,"CUMPLIDA",IF(AND(ISNUMBER(L813),ISNUMBER(INDIRECT("FECHA_"&amp;$B813,1))), IF(L813&lt;=INDIRECT("FECHA_"&amp;$B813,1),"INCUMPLIDA","PROCESO"), "VERIFICAR FECHA")),"SIN VALOR AVANCE")</f>
        <v>CUMPLIDA</v>
      </c>
    </row>
    <row r="814" spans="1:17" ht="150.75" x14ac:dyDescent="0.2">
      <c r="A814" s="1097" t="s">
        <v>17</v>
      </c>
      <c r="B814" s="1091" t="s">
        <v>14</v>
      </c>
      <c r="C814" s="1304"/>
      <c r="D814" s="1304"/>
      <c r="E814" s="1305"/>
      <c r="F814" s="1305"/>
      <c r="G814" s="1080" t="s">
        <v>3443</v>
      </c>
      <c r="H814" s="1080" t="s">
        <v>3444</v>
      </c>
      <c r="I814" s="1081" t="s">
        <v>3434</v>
      </c>
      <c r="J814" s="1082">
        <v>1</v>
      </c>
      <c r="K814" s="1083">
        <v>43800</v>
      </c>
      <c r="L814" s="1083">
        <v>44316</v>
      </c>
      <c r="M814" s="1084">
        <f t="shared" si="37"/>
        <v>73.714285714285708</v>
      </c>
      <c r="N814" s="1085">
        <v>1</v>
      </c>
      <c r="O814" s="1081" t="s">
        <v>3419</v>
      </c>
      <c r="P814" s="1085">
        <f t="shared" si="36"/>
        <v>1</v>
      </c>
      <c r="Q814" s="1086" t="str" cm="1">
        <f t="array" aca="1" ref="Q814" ca="1">IF(ISNUMBER(P814),IF(P814=100%,"CUMPLIDA",IF(AND(ISNUMBER(L814),ISNUMBER(INDIRECT("FECHA_"&amp;$B814,1))), IF(L814&lt;=INDIRECT("FECHA_"&amp;$B814,1),"INCUMPLIDA","PROCESO"), "VERIFICAR FECHA")),"SIN VALOR AVANCE")</f>
        <v>CUMPLIDA</v>
      </c>
    </row>
    <row r="815" spans="1:17" ht="150.75" x14ac:dyDescent="0.2">
      <c r="A815" s="1097" t="s">
        <v>17</v>
      </c>
      <c r="B815" s="1091" t="s">
        <v>14</v>
      </c>
      <c r="C815" s="1304"/>
      <c r="D815" s="1304"/>
      <c r="E815" s="1305"/>
      <c r="F815" s="1305"/>
      <c r="G815" s="1080" t="s">
        <v>3445</v>
      </c>
      <c r="H815" s="1080" t="s">
        <v>3446</v>
      </c>
      <c r="I815" s="1081" t="s">
        <v>3434</v>
      </c>
      <c r="J815" s="1082">
        <v>1</v>
      </c>
      <c r="K815" s="1083">
        <v>43800</v>
      </c>
      <c r="L815" s="1083">
        <v>44377</v>
      </c>
      <c r="M815" s="1084">
        <f t="shared" si="37"/>
        <v>82.428571428571431</v>
      </c>
      <c r="N815" s="1085">
        <v>1</v>
      </c>
      <c r="O815" s="1081" t="s">
        <v>3419</v>
      </c>
      <c r="P815" s="1085">
        <f t="shared" si="36"/>
        <v>1</v>
      </c>
      <c r="Q815" s="1086" t="str" cm="1">
        <f t="array" aca="1" ref="Q815" ca="1">IF(ISNUMBER(P815),IF(P815=100%,"CUMPLIDA",IF(AND(ISNUMBER(L815),ISNUMBER(INDIRECT("FECHA_"&amp;$B815,1))), IF(L815&lt;=INDIRECT("FECHA_"&amp;$B815,1),"INCUMPLIDA","PROCESO"), "VERIFICAR FECHA")),"SIN VALOR AVANCE")</f>
        <v>CUMPLIDA</v>
      </c>
    </row>
    <row r="816" spans="1:17" ht="150.75" x14ac:dyDescent="0.2">
      <c r="A816" s="1097" t="s">
        <v>17</v>
      </c>
      <c r="B816" s="1091" t="s">
        <v>14</v>
      </c>
      <c r="C816" s="1304"/>
      <c r="D816" s="1304"/>
      <c r="E816" s="1305"/>
      <c r="F816" s="1305"/>
      <c r="G816" s="1305" t="s">
        <v>3447</v>
      </c>
      <c r="H816" s="1080" t="s">
        <v>3448</v>
      </c>
      <c r="I816" s="1081" t="s">
        <v>3434</v>
      </c>
      <c r="J816" s="1082">
        <v>1</v>
      </c>
      <c r="K816" s="1083">
        <v>43800</v>
      </c>
      <c r="L816" s="1083">
        <v>44377</v>
      </c>
      <c r="M816" s="1084">
        <f t="shared" si="37"/>
        <v>82.428571428571431</v>
      </c>
      <c r="N816" s="1085">
        <v>1</v>
      </c>
      <c r="O816" s="1081" t="s">
        <v>3419</v>
      </c>
      <c r="P816" s="1085">
        <f t="shared" si="36"/>
        <v>1</v>
      </c>
      <c r="Q816" s="1086" t="str" cm="1">
        <f t="array" aca="1" ref="Q816" ca="1">IF(ISNUMBER(P816),IF(P816=100%,"CUMPLIDA",IF(AND(ISNUMBER(L816),ISNUMBER(INDIRECT("FECHA_"&amp;$B816,1))), IF(L816&lt;=INDIRECT("FECHA_"&amp;$B816,1),"INCUMPLIDA","PROCESO"), "VERIFICAR FECHA")),"SIN VALOR AVANCE")</f>
        <v>CUMPLIDA</v>
      </c>
    </row>
    <row r="817" spans="1:18" ht="150.75" x14ac:dyDescent="0.2">
      <c r="A817" s="1097" t="s">
        <v>17</v>
      </c>
      <c r="B817" s="1091" t="s">
        <v>14</v>
      </c>
      <c r="C817" s="1304"/>
      <c r="D817" s="1304"/>
      <c r="E817" s="1305"/>
      <c r="F817" s="1305"/>
      <c r="G817" s="1305"/>
      <c r="H817" s="1080" t="s">
        <v>3449</v>
      </c>
      <c r="I817" s="1081" t="s">
        <v>3434</v>
      </c>
      <c r="J817" s="1082">
        <v>1</v>
      </c>
      <c r="K817" s="1083">
        <v>43800</v>
      </c>
      <c r="L817" s="1083">
        <v>44377</v>
      </c>
      <c r="M817" s="1084">
        <f t="shared" si="37"/>
        <v>82.428571428571431</v>
      </c>
      <c r="N817" s="1085">
        <v>1</v>
      </c>
      <c r="O817" s="1081" t="s">
        <v>3419</v>
      </c>
      <c r="P817" s="1085">
        <f t="shared" si="36"/>
        <v>1</v>
      </c>
      <c r="Q817" s="1086" t="str" cm="1">
        <f t="array" aca="1" ref="Q817" ca="1">IF(ISNUMBER(P817),IF(P817=100%,"CUMPLIDA",IF(AND(ISNUMBER(L817),ISNUMBER(INDIRECT("FECHA_"&amp;$B817,1))), IF(L817&lt;=INDIRECT("FECHA_"&amp;$B817,1),"INCUMPLIDA","PROCESO"), "VERIFICAR FECHA")),"SIN VALOR AVANCE")</f>
        <v>CUMPLIDA</v>
      </c>
    </row>
    <row r="818" spans="1:18" ht="150.75" x14ac:dyDescent="0.2">
      <c r="A818" s="1097" t="s">
        <v>17</v>
      </c>
      <c r="B818" s="1091" t="s">
        <v>14</v>
      </c>
      <c r="C818" s="1304"/>
      <c r="D818" s="1304"/>
      <c r="E818" s="1305"/>
      <c r="F818" s="1305"/>
      <c r="G818" s="1080" t="s">
        <v>3450</v>
      </c>
      <c r="H818" s="1080" t="s">
        <v>3451</v>
      </c>
      <c r="I818" s="1081" t="s">
        <v>3434</v>
      </c>
      <c r="J818" s="1082">
        <v>1</v>
      </c>
      <c r="K818" s="1083">
        <v>43800</v>
      </c>
      <c r="L818" s="1083">
        <v>44377</v>
      </c>
      <c r="M818" s="1084">
        <f t="shared" si="37"/>
        <v>82.428571428571431</v>
      </c>
      <c r="N818" s="1085">
        <v>1</v>
      </c>
      <c r="O818" s="1081" t="s">
        <v>3419</v>
      </c>
      <c r="P818" s="1085">
        <f t="shared" si="36"/>
        <v>1</v>
      </c>
      <c r="Q818" s="1086" t="str" cm="1">
        <f t="array" aca="1" ref="Q818" ca="1">IF(ISNUMBER(P818),IF(P818=100%,"CUMPLIDA",IF(AND(ISNUMBER(L818),ISNUMBER(INDIRECT("FECHA_"&amp;$B818,1))), IF(L818&lt;=INDIRECT("FECHA_"&amp;$B818,1),"INCUMPLIDA","PROCESO"), "VERIFICAR FECHA")),"SIN VALOR AVANCE")</f>
        <v>CUMPLIDA</v>
      </c>
    </row>
    <row r="819" spans="1:18" ht="150.75" customHeight="1" x14ac:dyDescent="0.2">
      <c r="A819" s="1097" t="s">
        <v>17</v>
      </c>
      <c r="B819" s="1091" t="s">
        <v>14</v>
      </c>
      <c r="C819" s="1304" t="s">
        <v>3452</v>
      </c>
      <c r="D819" s="1304" t="s">
        <v>3453</v>
      </c>
      <c r="E819" s="1305" t="s">
        <v>3454</v>
      </c>
      <c r="F819" s="1305" t="s">
        <v>3455</v>
      </c>
      <c r="G819" s="1080" t="s">
        <v>3456</v>
      </c>
      <c r="H819" s="1080" t="s">
        <v>3457</v>
      </c>
      <c r="I819" s="1081" t="s">
        <v>92</v>
      </c>
      <c r="J819" s="1082">
        <v>1</v>
      </c>
      <c r="K819" s="1083">
        <v>45231</v>
      </c>
      <c r="L819" s="1083">
        <v>45504</v>
      </c>
      <c r="M819" s="1084">
        <f t="shared" si="37"/>
        <v>39</v>
      </c>
      <c r="N819" s="1085">
        <v>1</v>
      </c>
      <c r="O819" s="1081" t="s">
        <v>3458</v>
      </c>
      <c r="P819" s="1085">
        <f t="shared" si="36"/>
        <v>1</v>
      </c>
      <c r="Q819" s="1086" t="str" cm="1">
        <f t="array" aca="1" ref="Q819" ca="1">IF(ISNUMBER(P819),IF(P819=100%,"CUMPLIDA",IF(AND(ISNUMBER(L819),ISNUMBER(INDIRECT("FECHA_"&amp;$B819,1))), IF(L819&lt;=INDIRECT("FECHA_"&amp;$B819,1),"INCUMPLIDA","PROCESO"), "VERIFICAR FECHA")),"SIN VALOR AVANCE")</f>
        <v>CUMPLIDA</v>
      </c>
    </row>
    <row r="820" spans="1:18" ht="120.75" x14ac:dyDescent="0.2">
      <c r="A820" s="1097" t="s">
        <v>17</v>
      </c>
      <c r="B820" s="1091" t="s">
        <v>14</v>
      </c>
      <c r="C820" s="1304"/>
      <c r="D820" s="1304"/>
      <c r="E820" s="1305"/>
      <c r="F820" s="1305"/>
      <c r="G820" s="1080" t="s">
        <v>3459</v>
      </c>
      <c r="H820" s="1080" t="s">
        <v>99</v>
      </c>
      <c r="I820" s="1081" t="s">
        <v>99</v>
      </c>
      <c r="J820" s="1082">
        <v>1</v>
      </c>
      <c r="K820" s="1087">
        <v>45352</v>
      </c>
      <c r="L820" s="1087">
        <v>45747</v>
      </c>
      <c r="M820" s="1084">
        <f t="shared" si="37"/>
        <v>56.428571428571431</v>
      </c>
      <c r="N820" s="1085">
        <v>1</v>
      </c>
      <c r="O820" s="1081" t="s">
        <v>210</v>
      </c>
      <c r="P820" s="1085">
        <f t="shared" si="36"/>
        <v>1</v>
      </c>
      <c r="Q820" s="1086" t="str" cm="1">
        <f t="array" aca="1" ref="Q820" ca="1">IF(ISNUMBER(P820),IF(P820=100%,"CUMPLIDA",IF(AND(ISNUMBER(L820),ISNUMBER(INDIRECT("FECHA_"&amp;$B820,1))), IF(L820&lt;=INDIRECT("FECHA_"&amp;$B820,1),"INCUMPLIDA","PROCESO"), "VERIFICAR FECHA")),"SIN VALOR AVANCE")</f>
        <v>CUMPLIDA</v>
      </c>
    </row>
    <row r="821" spans="1:18" ht="90.75" x14ac:dyDescent="0.2">
      <c r="A821" s="1097" t="s">
        <v>17</v>
      </c>
      <c r="B821" s="1091" t="s">
        <v>14</v>
      </c>
      <c r="C821" s="1304"/>
      <c r="D821" s="1304"/>
      <c r="E821" s="1305"/>
      <c r="F821" s="1305"/>
      <c r="G821" s="1080" t="s">
        <v>3319</v>
      </c>
      <c r="H821" s="1080" t="s">
        <v>102</v>
      </c>
      <c r="I821" s="1081" t="s">
        <v>102</v>
      </c>
      <c r="J821" s="1082">
        <v>1</v>
      </c>
      <c r="K821" s="1087">
        <v>45352</v>
      </c>
      <c r="L821" s="1087">
        <v>45747</v>
      </c>
      <c r="M821" s="1084">
        <f t="shared" si="37"/>
        <v>56.428571428571431</v>
      </c>
      <c r="N821" s="1085">
        <v>1</v>
      </c>
      <c r="O821" s="1081" t="s">
        <v>3386</v>
      </c>
      <c r="P821" s="1085">
        <f t="shared" si="36"/>
        <v>1</v>
      </c>
      <c r="Q821" s="1086" t="str" cm="1">
        <f t="array" aca="1" ref="Q821" ca="1">IF(ISNUMBER(P821),IF(P821=100%,"CUMPLIDA",IF(AND(ISNUMBER(L821),ISNUMBER(INDIRECT("FECHA_"&amp;$B821,1))), IF(L821&lt;=INDIRECT("FECHA_"&amp;$B821,1),"INCUMPLIDA","PROCESO"), "VERIFICAR FECHA")),"SIN VALOR AVANCE")</f>
        <v>CUMPLIDA</v>
      </c>
    </row>
    <row r="822" spans="1:18" ht="120.75" x14ac:dyDescent="0.2">
      <c r="A822" s="1097" t="s">
        <v>17</v>
      </c>
      <c r="B822" s="1091" t="s">
        <v>14</v>
      </c>
      <c r="C822" s="1304"/>
      <c r="D822" s="1304"/>
      <c r="E822" s="1305"/>
      <c r="F822" s="1305"/>
      <c r="G822" s="1080" t="s">
        <v>3460</v>
      </c>
      <c r="H822" s="1080" t="s">
        <v>105</v>
      </c>
      <c r="I822" s="1081" t="s">
        <v>105</v>
      </c>
      <c r="J822" s="1082">
        <v>1</v>
      </c>
      <c r="K822" s="1087">
        <v>45352</v>
      </c>
      <c r="L822" s="1087">
        <v>45747</v>
      </c>
      <c r="M822" s="1084">
        <f t="shared" si="37"/>
        <v>56.428571428571431</v>
      </c>
      <c r="N822" s="1085">
        <v>1</v>
      </c>
      <c r="O822" s="1081" t="s">
        <v>210</v>
      </c>
      <c r="P822" s="1085">
        <f t="shared" si="36"/>
        <v>1</v>
      </c>
      <c r="Q822" s="1086" t="str" cm="1">
        <f t="array" aca="1" ref="Q822" ca="1">IF(ISNUMBER(P822),IF(P822=100%,"CUMPLIDA",IF(AND(ISNUMBER(L822),ISNUMBER(INDIRECT("FECHA_"&amp;$B822,1))), IF(L822&lt;=INDIRECT("FECHA_"&amp;$B822,1),"INCUMPLIDA","PROCESO"), "VERIFICAR FECHA")),"SIN VALOR AVANCE")</f>
        <v>CUMPLIDA</v>
      </c>
    </row>
    <row r="823" spans="1:18" ht="90.75" x14ac:dyDescent="0.2">
      <c r="A823" s="1097" t="s">
        <v>17</v>
      </c>
      <c r="B823" s="1091" t="s">
        <v>14</v>
      </c>
      <c r="C823" s="1304"/>
      <c r="D823" s="1304"/>
      <c r="E823" s="1305"/>
      <c r="F823" s="1305"/>
      <c r="G823" s="1080" t="s">
        <v>3461</v>
      </c>
      <c r="H823" s="1080" t="s">
        <v>107</v>
      </c>
      <c r="I823" s="1081" t="s">
        <v>107</v>
      </c>
      <c r="J823" s="1082">
        <v>1</v>
      </c>
      <c r="K823" s="1087">
        <v>45352</v>
      </c>
      <c r="L823" s="1087">
        <v>45747</v>
      </c>
      <c r="M823" s="1084">
        <f t="shared" si="37"/>
        <v>56.428571428571431</v>
      </c>
      <c r="N823" s="1085">
        <v>1</v>
      </c>
      <c r="O823" s="1081" t="s">
        <v>3386</v>
      </c>
      <c r="P823" s="1085">
        <f t="shared" si="36"/>
        <v>1</v>
      </c>
      <c r="Q823" s="1086" t="str" cm="1">
        <f t="array" aca="1" ref="Q823" ca="1">IF(ISNUMBER(P823),IF(P823=100%,"CUMPLIDA",IF(AND(ISNUMBER(L823),ISNUMBER(INDIRECT("FECHA_"&amp;$B823,1))), IF(L823&lt;=INDIRECT("FECHA_"&amp;$B823,1),"INCUMPLIDA","PROCESO"), "VERIFICAR FECHA")),"SIN VALOR AVANCE")</f>
        <v>CUMPLIDA</v>
      </c>
    </row>
    <row r="824" spans="1:18" ht="90.75" x14ac:dyDescent="0.2">
      <c r="A824" s="1097" t="s">
        <v>17</v>
      </c>
      <c r="B824" s="1091" t="s">
        <v>14</v>
      </c>
      <c r="C824" s="1304"/>
      <c r="D824" s="1304"/>
      <c r="E824" s="1305"/>
      <c r="F824" s="1305"/>
      <c r="G824" s="1080" t="s">
        <v>3462</v>
      </c>
      <c r="H824" s="1080" t="s">
        <v>109</v>
      </c>
      <c r="I824" s="1081" t="s">
        <v>109</v>
      </c>
      <c r="J824" s="1082">
        <v>1</v>
      </c>
      <c r="K824" s="1087">
        <v>45352</v>
      </c>
      <c r="L824" s="1087">
        <v>45747</v>
      </c>
      <c r="M824" s="1084">
        <f t="shared" si="37"/>
        <v>56.428571428571431</v>
      </c>
      <c r="N824" s="1085">
        <v>0</v>
      </c>
      <c r="O824" s="1081" t="s">
        <v>3386</v>
      </c>
      <c r="P824" s="1085">
        <f t="shared" si="36"/>
        <v>0</v>
      </c>
      <c r="Q824" s="1086" t="str" cm="1">
        <f t="array" aca="1" ref="Q824" ca="1">IF(ISNUMBER(P824),IF(P824=100%,"CUMPLIDA",IF(AND(ISNUMBER(L824),ISNUMBER(INDIRECT("FECHA_"&amp;$B824,1))), IF(L824&lt;=INDIRECT("FECHA_"&amp;$B824,1),"INCUMPLIDA","PROCESO"), "VERIFICAR FECHA")),"SIN VALOR AVANCE")</f>
        <v>INCUMPLIDA</v>
      </c>
      <c r="R824" s="1243" t="s">
        <v>6236</v>
      </c>
    </row>
    <row r="825" spans="1:18" ht="120.75" x14ac:dyDescent="0.2">
      <c r="A825" s="1097" t="s">
        <v>17</v>
      </c>
      <c r="B825" s="1091" t="s">
        <v>14</v>
      </c>
      <c r="C825" s="1304"/>
      <c r="D825" s="1304"/>
      <c r="E825" s="1305"/>
      <c r="F825" s="1305"/>
      <c r="G825" s="1080" t="s">
        <v>3463</v>
      </c>
      <c r="H825" s="1080" t="s">
        <v>112</v>
      </c>
      <c r="I825" s="1081" t="s">
        <v>112</v>
      </c>
      <c r="J825" s="1082">
        <v>2</v>
      </c>
      <c r="K825" s="1087">
        <v>45748</v>
      </c>
      <c r="L825" s="1087">
        <v>45930</v>
      </c>
      <c r="M825" s="1084">
        <f t="shared" si="37"/>
        <v>26</v>
      </c>
      <c r="N825" s="1085">
        <v>0</v>
      </c>
      <c r="O825" s="1081" t="s">
        <v>210</v>
      </c>
      <c r="P825" s="1085">
        <f t="shared" si="36"/>
        <v>0</v>
      </c>
      <c r="Q825" s="1086" t="str" cm="1">
        <f t="array" aca="1" ref="Q825" ca="1">IF(ISNUMBER(P825),IF(P825=100%,"CUMPLIDA",IF(AND(ISNUMBER(L825),ISNUMBER(INDIRECT("FECHA_"&amp;$B825,1))), IF(L825&lt;=INDIRECT("FECHA_"&amp;$B825,1),"INCUMPLIDA","PROCESO"), "VERIFICAR FECHA")),"SIN VALOR AVANCE")</f>
        <v>PROCESO</v>
      </c>
    </row>
    <row r="826" spans="1:18" ht="120.75" x14ac:dyDescent="0.2">
      <c r="A826" s="1097" t="s">
        <v>17</v>
      </c>
      <c r="B826" s="1091" t="s">
        <v>14</v>
      </c>
      <c r="C826" s="1304"/>
      <c r="D826" s="1304"/>
      <c r="E826" s="1305"/>
      <c r="F826" s="1305"/>
      <c r="G826" s="1080" t="s">
        <v>3464</v>
      </c>
      <c r="H826" s="1080" t="s">
        <v>116</v>
      </c>
      <c r="I826" s="1081" t="s">
        <v>116</v>
      </c>
      <c r="J826" s="1082">
        <v>1</v>
      </c>
      <c r="K826" s="1087">
        <v>45748</v>
      </c>
      <c r="L826" s="1087">
        <v>45930</v>
      </c>
      <c r="M826" s="1084">
        <f t="shared" si="37"/>
        <v>26</v>
      </c>
      <c r="N826" s="1085">
        <v>0</v>
      </c>
      <c r="O826" s="1081" t="s">
        <v>210</v>
      </c>
      <c r="P826" s="1085">
        <f t="shared" si="36"/>
        <v>0</v>
      </c>
      <c r="Q826" s="1086" t="str" cm="1">
        <f t="array" aca="1" ref="Q826" ca="1">IF(ISNUMBER(P826),IF(P826=100%,"CUMPLIDA",IF(AND(ISNUMBER(L826),ISNUMBER(INDIRECT("FECHA_"&amp;$B826,1))), IF(L826&lt;=INDIRECT("FECHA_"&amp;$B826,1),"INCUMPLIDA","PROCESO"), "VERIFICAR FECHA")),"SIN VALOR AVANCE")</f>
        <v>PROCESO</v>
      </c>
    </row>
    <row r="827" spans="1:18" ht="195.75" x14ac:dyDescent="0.2">
      <c r="A827" s="1097" t="s">
        <v>17</v>
      </c>
      <c r="B827" s="1091" t="s">
        <v>14</v>
      </c>
      <c r="C827" s="1304"/>
      <c r="D827" s="1304"/>
      <c r="E827" s="1305"/>
      <c r="F827" s="1305"/>
      <c r="G827" s="1080" t="s">
        <v>3465</v>
      </c>
      <c r="H827" s="1080" t="s">
        <v>119</v>
      </c>
      <c r="I827" s="1081" t="s">
        <v>119</v>
      </c>
      <c r="J827" s="1082">
        <v>2</v>
      </c>
      <c r="K827" s="1087">
        <v>45748</v>
      </c>
      <c r="L827" s="1087">
        <v>45930</v>
      </c>
      <c r="M827" s="1084">
        <f t="shared" si="37"/>
        <v>26</v>
      </c>
      <c r="N827" s="1085">
        <v>0</v>
      </c>
      <c r="O827" s="1081" t="s">
        <v>3458</v>
      </c>
      <c r="P827" s="1085">
        <f t="shared" si="36"/>
        <v>0</v>
      </c>
      <c r="Q827" s="1086" t="str" cm="1">
        <f t="array" aca="1" ref="Q827" ca="1">IF(ISNUMBER(P827),IF(P827=100%,"CUMPLIDA",IF(AND(ISNUMBER(L827),ISNUMBER(INDIRECT("FECHA_"&amp;$B827,1))), IF(L827&lt;=INDIRECT("FECHA_"&amp;$B827,1),"INCUMPLIDA","PROCESO"), "VERIFICAR FECHA")),"SIN VALOR AVANCE")</f>
        <v>PROCESO</v>
      </c>
    </row>
    <row r="828" spans="1:18" ht="105.75" x14ac:dyDescent="0.2">
      <c r="A828" s="1097" t="s">
        <v>17</v>
      </c>
      <c r="B828" s="1091" t="s">
        <v>14</v>
      </c>
      <c r="C828" s="1304"/>
      <c r="D828" s="1304"/>
      <c r="E828" s="1305"/>
      <c r="F828" s="1305"/>
      <c r="G828" s="1080" t="s">
        <v>3466</v>
      </c>
      <c r="H828" s="1080" t="s">
        <v>3467</v>
      </c>
      <c r="I828" s="1081" t="s">
        <v>3468</v>
      </c>
      <c r="J828" s="1082">
        <v>1</v>
      </c>
      <c r="K828" s="1083">
        <v>45048</v>
      </c>
      <c r="L828" s="1083">
        <v>45291</v>
      </c>
      <c r="M828" s="1084">
        <f t="shared" si="37"/>
        <v>34.714285714285715</v>
      </c>
      <c r="N828" s="1085">
        <v>1</v>
      </c>
      <c r="O828" s="1081" t="s">
        <v>3469</v>
      </c>
      <c r="P828" s="1085">
        <f t="shared" si="36"/>
        <v>1</v>
      </c>
      <c r="Q828" s="1086" t="str" cm="1">
        <f t="array" aca="1" ref="Q828" ca="1">IF(ISNUMBER(P828),IF(P828=100%,"CUMPLIDA",IF(AND(ISNUMBER(L828),ISNUMBER(INDIRECT("FECHA_"&amp;$B828,1))), IF(L828&lt;=INDIRECT("FECHA_"&amp;$B828,1),"INCUMPLIDA","PROCESO"), "VERIFICAR FECHA")),"SIN VALOR AVANCE")</f>
        <v>CUMPLIDA</v>
      </c>
    </row>
    <row r="829" spans="1:18" ht="105" x14ac:dyDescent="0.2">
      <c r="A829" s="1097" t="s">
        <v>17</v>
      </c>
      <c r="B829" s="1091" t="s">
        <v>14</v>
      </c>
      <c r="C829" s="1304"/>
      <c r="D829" s="1304"/>
      <c r="E829" s="1305"/>
      <c r="F829" s="1305"/>
      <c r="G829" s="1080" t="s">
        <v>3470</v>
      </c>
      <c r="H829" s="1080" t="s">
        <v>3471</v>
      </c>
      <c r="I829" s="1081" t="s">
        <v>3472</v>
      </c>
      <c r="J829" s="1082">
        <v>4</v>
      </c>
      <c r="K829" s="1083">
        <v>45078</v>
      </c>
      <c r="L829" s="1083">
        <v>45473</v>
      </c>
      <c r="M829" s="1084">
        <f t="shared" si="37"/>
        <v>56.428571428571431</v>
      </c>
      <c r="N829" s="1085">
        <v>1</v>
      </c>
      <c r="O829" s="1081" t="s">
        <v>3473</v>
      </c>
      <c r="P829" s="1085">
        <f t="shared" si="36"/>
        <v>1</v>
      </c>
      <c r="Q829" s="1086" t="str" cm="1">
        <f t="array" aca="1" ref="Q829" ca="1">IF(ISNUMBER(P829),IF(P829=100%,"CUMPLIDA",IF(AND(ISNUMBER(L829),ISNUMBER(INDIRECT("FECHA_"&amp;$B829,1))), IF(L829&lt;=INDIRECT("FECHA_"&amp;$B829,1),"INCUMPLIDA","PROCESO"), "VERIFICAR FECHA")),"SIN VALOR AVANCE")</f>
        <v>CUMPLIDA</v>
      </c>
    </row>
    <row r="830" spans="1:18" ht="165.75" x14ac:dyDescent="0.2">
      <c r="A830" s="1097" t="s">
        <v>17</v>
      </c>
      <c r="B830" s="1091" t="s">
        <v>14</v>
      </c>
      <c r="C830" s="1304"/>
      <c r="D830" s="1304"/>
      <c r="E830" s="1305"/>
      <c r="F830" s="1305"/>
      <c r="G830" s="1080" t="s">
        <v>3474</v>
      </c>
      <c r="H830" s="1080" t="s">
        <v>3475</v>
      </c>
      <c r="I830" s="1081" t="s">
        <v>3472</v>
      </c>
      <c r="J830" s="1082">
        <v>4</v>
      </c>
      <c r="K830" s="1083">
        <v>45078</v>
      </c>
      <c r="L830" s="1083">
        <v>45473</v>
      </c>
      <c r="M830" s="1084">
        <f t="shared" si="37"/>
        <v>56.428571428571431</v>
      </c>
      <c r="N830" s="1085">
        <v>1</v>
      </c>
      <c r="O830" s="1081" t="s">
        <v>3476</v>
      </c>
      <c r="P830" s="1085">
        <f t="shared" si="36"/>
        <v>1</v>
      </c>
      <c r="Q830" s="1086" t="str" cm="1">
        <f t="array" aca="1" ref="Q830" ca="1">IF(ISNUMBER(P830),IF(P830=100%,"CUMPLIDA",IF(AND(ISNUMBER(L830),ISNUMBER(INDIRECT("FECHA_"&amp;$B830,1))), IF(L830&lt;=INDIRECT("FECHA_"&amp;$B830,1),"INCUMPLIDA","PROCESO"), "VERIFICAR FECHA")),"SIN VALOR AVANCE")</f>
        <v>CUMPLIDA</v>
      </c>
    </row>
    <row r="831" spans="1:18" ht="105.75" x14ac:dyDescent="0.2">
      <c r="A831" s="1097" t="s">
        <v>17</v>
      </c>
      <c r="B831" s="1091" t="s">
        <v>14</v>
      </c>
      <c r="C831" s="1304"/>
      <c r="D831" s="1304"/>
      <c r="E831" s="1305"/>
      <c r="F831" s="1305"/>
      <c r="G831" s="1080" t="s">
        <v>3477</v>
      </c>
      <c r="H831" s="1080" t="s">
        <v>3478</v>
      </c>
      <c r="I831" s="1081" t="s">
        <v>3479</v>
      </c>
      <c r="J831" s="1082">
        <v>1</v>
      </c>
      <c r="K831" s="1083">
        <v>45048</v>
      </c>
      <c r="L831" s="1083">
        <v>45291</v>
      </c>
      <c r="M831" s="1084">
        <f t="shared" si="37"/>
        <v>34.714285714285715</v>
      </c>
      <c r="N831" s="1085">
        <v>1</v>
      </c>
      <c r="O831" s="1081" t="s">
        <v>3480</v>
      </c>
      <c r="P831" s="1085">
        <f t="shared" si="36"/>
        <v>1</v>
      </c>
      <c r="Q831" s="1086" t="str" cm="1">
        <f t="array" aca="1" ref="Q831" ca="1">IF(ISNUMBER(P831),IF(P831=100%,"CUMPLIDA",IF(AND(ISNUMBER(L831),ISNUMBER(INDIRECT("FECHA_"&amp;$B831,1))), IF(L831&lt;=INDIRECT("FECHA_"&amp;$B831,1),"INCUMPLIDA","PROCESO"), "VERIFICAR FECHA")),"SIN VALOR AVANCE")</f>
        <v>CUMPLIDA</v>
      </c>
    </row>
    <row r="832" spans="1:18" ht="105" x14ac:dyDescent="0.2">
      <c r="A832" s="1097" t="s">
        <v>17</v>
      </c>
      <c r="B832" s="1091" t="s">
        <v>14</v>
      </c>
      <c r="C832" s="1304"/>
      <c r="D832" s="1304"/>
      <c r="E832" s="1305"/>
      <c r="F832" s="1305"/>
      <c r="G832" s="1080" t="s">
        <v>3481</v>
      </c>
      <c r="H832" s="1080" t="s">
        <v>3482</v>
      </c>
      <c r="I832" s="1081" t="s">
        <v>3483</v>
      </c>
      <c r="J832" s="1082">
        <v>1</v>
      </c>
      <c r="K832" s="1083">
        <v>45047</v>
      </c>
      <c r="L832" s="1083">
        <v>45504</v>
      </c>
      <c r="M832" s="1084">
        <f t="shared" si="37"/>
        <v>65.285714285714292</v>
      </c>
      <c r="N832" s="1085">
        <v>1</v>
      </c>
      <c r="O832" s="1081" t="s">
        <v>3484</v>
      </c>
      <c r="P832" s="1085">
        <f t="shared" si="36"/>
        <v>1</v>
      </c>
      <c r="Q832" s="1086" t="str" cm="1">
        <f t="array" aca="1" ref="Q832" ca="1">IF(ISNUMBER(P832),IF(P832=100%,"CUMPLIDA",IF(AND(ISNUMBER(L832),ISNUMBER(INDIRECT("FECHA_"&amp;$B832,1))), IF(L832&lt;=INDIRECT("FECHA_"&amp;$B832,1),"INCUMPLIDA","PROCESO"), "VERIFICAR FECHA")),"SIN VALOR AVANCE")</f>
        <v>CUMPLIDA</v>
      </c>
    </row>
    <row r="833" spans="1:17" ht="120.75" x14ac:dyDescent="0.2">
      <c r="A833" s="1097" t="s">
        <v>17</v>
      </c>
      <c r="B833" s="1091" t="s">
        <v>14</v>
      </c>
      <c r="C833" s="1304"/>
      <c r="D833" s="1304"/>
      <c r="E833" s="1305"/>
      <c r="F833" s="1305"/>
      <c r="G833" s="1080" t="s">
        <v>3485</v>
      </c>
      <c r="H833" s="1080" t="s">
        <v>3486</v>
      </c>
      <c r="I833" s="1081" t="s">
        <v>3487</v>
      </c>
      <c r="J833" s="1082">
        <v>2</v>
      </c>
      <c r="K833" s="1083">
        <v>45047</v>
      </c>
      <c r="L833" s="1083">
        <v>45473</v>
      </c>
      <c r="M833" s="1084">
        <f t="shared" si="37"/>
        <v>60.857142857142854</v>
      </c>
      <c r="N833" s="1085">
        <v>1</v>
      </c>
      <c r="O833" s="1081" t="s">
        <v>3488</v>
      </c>
      <c r="P833" s="1085">
        <f t="shared" si="36"/>
        <v>1</v>
      </c>
      <c r="Q833" s="1086" t="str" cm="1">
        <f t="array" aca="1" ref="Q833" ca="1">IF(ISNUMBER(P833),IF(P833=100%,"CUMPLIDA",IF(AND(ISNUMBER(L833),ISNUMBER(INDIRECT("FECHA_"&amp;$B833,1))), IF(L833&lt;=INDIRECT("FECHA_"&amp;$B833,1),"INCUMPLIDA","PROCESO"), "VERIFICAR FECHA")),"SIN VALOR AVANCE")</f>
        <v>CUMPLIDA</v>
      </c>
    </row>
    <row r="834" spans="1:17" ht="75.75" x14ac:dyDescent="0.2">
      <c r="A834" s="1097" t="s">
        <v>17</v>
      </c>
      <c r="B834" s="1091" t="s">
        <v>14</v>
      </c>
      <c r="C834" s="1304"/>
      <c r="D834" s="1304"/>
      <c r="E834" s="1305"/>
      <c r="F834" s="1305"/>
      <c r="G834" s="1080" t="s">
        <v>3489</v>
      </c>
      <c r="H834" s="1080" t="s">
        <v>3490</v>
      </c>
      <c r="I834" s="1081" t="s">
        <v>3491</v>
      </c>
      <c r="J834" s="1082">
        <v>1</v>
      </c>
      <c r="K834" s="1083">
        <v>44879</v>
      </c>
      <c r="L834" s="1083">
        <v>45458</v>
      </c>
      <c r="M834" s="1084">
        <f t="shared" si="37"/>
        <v>82.714285714285708</v>
      </c>
      <c r="N834" s="1085">
        <v>1</v>
      </c>
      <c r="O834" s="1081" t="s">
        <v>3492</v>
      </c>
      <c r="P834" s="1085">
        <f t="shared" si="36"/>
        <v>1</v>
      </c>
      <c r="Q834" s="1086" t="str" cm="1">
        <f t="array" aca="1" ref="Q834" ca="1">IF(ISNUMBER(P834),IF(P834=100%,"CUMPLIDA",IF(AND(ISNUMBER(L834),ISNUMBER(INDIRECT("FECHA_"&amp;$B834,1))), IF(L834&lt;=INDIRECT("FECHA_"&amp;$B834,1),"INCUMPLIDA","PROCESO"), "VERIFICAR FECHA")),"SIN VALOR AVANCE")</f>
        <v>CUMPLIDA</v>
      </c>
    </row>
    <row r="835" spans="1:17" ht="75.75" x14ac:dyDescent="0.2">
      <c r="A835" s="1097" t="s">
        <v>17</v>
      </c>
      <c r="B835" s="1091" t="s">
        <v>14</v>
      </c>
      <c r="C835" s="1304"/>
      <c r="D835" s="1304"/>
      <c r="E835" s="1305"/>
      <c r="F835" s="1305"/>
      <c r="G835" s="1080" t="s">
        <v>3493</v>
      </c>
      <c r="H835" s="1080" t="s">
        <v>3494</v>
      </c>
      <c r="I835" s="1081" t="s">
        <v>3495</v>
      </c>
      <c r="J835" s="1082">
        <v>3</v>
      </c>
      <c r="K835" s="1083">
        <v>45323</v>
      </c>
      <c r="L835" s="1083">
        <v>47087</v>
      </c>
      <c r="M835" s="1084">
        <f t="shared" si="37"/>
        <v>252</v>
      </c>
      <c r="N835" s="1085">
        <v>0.2</v>
      </c>
      <c r="O835" s="1081" t="s">
        <v>3492</v>
      </c>
      <c r="P835" s="1085">
        <f t="shared" si="36"/>
        <v>0.2</v>
      </c>
      <c r="Q835" s="1086" t="str" cm="1">
        <f t="array" aca="1" ref="Q835" ca="1">IF(ISNUMBER(P835),IF(P835=100%,"CUMPLIDA",IF(AND(ISNUMBER(L835),ISNUMBER(INDIRECT("FECHA_"&amp;$B835,1))), IF(L835&lt;=INDIRECT("FECHA_"&amp;$B835,1),"INCUMPLIDA","PROCESO"), "VERIFICAR FECHA")),"SIN VALOR AVANCE")</f>
        <v>PROCESO</v>
      </c>
    </row>
    <row r="836" spans="1:17" ht="75.75" x14ac:dyDescent="0.2">
      <c r="A836" s="1097" t="s">
        <v>17</v>
      </c>
      <c r="B836" s="1091" t="s">
        <v>14</v>
      </c>
      <c r="C836" s="1304"/>
      <c r="D836" s="1304"/>
      <c r="E836" s="1305"/>
      <c r="F836" s="1305"/>
      <c r="G836" s="1080" t="s">
        <v>3496</v>
      </c>
      <c r="H836" s="1080" t="s">
        <v>3497</v>
      </c>
      <c r="I836" s="1081" t="s">
        <v>3498</v>
      </c>
      <c r="J836" s="1082">
        <v>1</v>
      </c>
      <c r="K836" s="1083">
        <v>44972</v>
      </c>
      <c r="L836" s="1083">
        <v>45747</v>
      </c>
      <c r="M836" s="1084">
        <f t="shared" si="37"/>
        <v>110.71428571428571</v>
      </c>
      <c r="N836" s="1085">
        <v>0</v>
      </c>
      <c r="O836" s="1081" t="s">
        <v>3492</v>
      </c>
      <c r="P836" s="1085">
        <f t="shared" si="36"/>
        <v>0</v>
      </c>
      <c r="Q836" s="1086" t="str" cm="1">
        <f t="array" aca="1" ref="Q836" ca="1">IF(ISNUMBER(P836),IF(P836=100%,"CUMPLIDA",IF(AND(ISNUMBER(L836),ISNUMBER(INDIRECT("FECHA_"&amp;$B836,1))), IF(L836&lt;=INDIRECT("FECHA_"&amp;$B836,1),"INCUMPLIDA","PROCESO"), "VERIFICAR FECHA")),"SIN VALOR AVANCE")</f>
        <v>INCUMPLIDA</v>
      </c>
    </row>
    <row r="837" spans="1:17" ht="150" x14ac:dyDescent="0.2">
      <c r="A837" s="1097" t="s">
        <v>17</v>
      </c>
      <c r="B837" s="1091" t="s">
        <v>14</v>
      </c>
      <c r="C837" s="1304"/>
      <c r="D837" s="1304"/>
      <c r="E837" s="1305"/>
      <c r="F837" s="1305"/>
      <c r="G837" s="1080" t="s">
        <v>3499</v>
      </c>
      <c r="H837" s="1080" t="s">
        <v>3500</v>
      </c>
      <c r="I837" s="1081" t="s">
        <v>3498</v>
      </c>
      <c r="J837" s="1082" t="s">
        <v>3501</v>
      </c>
      <c r="K837" s="1083">
        <v>44835</v>
      </c>
      <c r="L837" s="1083">
        <v>46022</v>
      </c>
      <c r="M837" s="1084">
        <f t="shared" si="37"/>
        <v>169.57142857142858</v>
      </c>
      <c r="N837" s="1085">
        <v>0.6</v>
      </c>
      <c r="O837" s="1081" t="s">
        <v>3502</v>
      </c>
      <c r="P837" s="1085">
        <f t="shared" si="36"/>
        <v>0.6</v>
      </c>
      <c r="Q837" s="1086" t="str" cm="1">
        <f t="array" aca="1" ref="Q837" ca="1">IF(ISNUMBER(P837),IF(P837=100%,"CUMPLIDA",IF(AND(ISNUMBER(L837),ISNUMBER(INDIRECT("FECHA_"&amp;$B837,1))), IF(L837&lt;=INDIRECT("FECHA_"&amp;$B837,1),"INCUMPLIDA","PROCESO"), "VERIFICAR FECHA")),"SIN VALOR AVANCE")</f>
        <v>PROCESO</v>
      </c>
    </row>
    <row r="838" spans="1:17" ht="75.75" x14ac:dyDescent="0.2">
      <c r="A838" s="1097" t="s">
        <v>17</v>
      </c>
      <c r="B838" s="1091" t="s">
        <v>14</v>
      </c>
      <c r="C838" s="1304"/>
      <c r="D838" s="1304"/>
      <c r="E838" s="1305"/>
      <c r="F838" s="1305"/>
      <c r="G838" s="1080" t="s">
        <v>3503</v>
      </c>
      <c r="H838" s="1080" t="s">
        <v>3504</v>
      </c>
      <c r="I838" s="1081" t="s">
        <v>3505</v>
      </c>
      <c r="J838" s="1082">
        <v>1</v>
      </c>
      <c r="K838" s="1083">
        <v>44927</v>
      </c>
      <c r="L838" s="1083">
        <v>45291</v>
      </c>
      <c r="M838" s="1084">
        <f t="shared" si="37"/>
        <v>52</v>
      </c>
      <c r="N838" s="1085">
        <v>1</v>
      </c>
      <c r="O838" s="1081" t="s">
        <v>3502</v>
      </c>
      <c r="P838" s="1085">
        <f t="shared" si="36"/>
        <v>1</v>
      </c>
      <c r="Q838" s="1086" t="str" cm="1">
        <f t="array" aca="1" ref="Q838" ca="1">IF(ISNUMBER(P838),IF(P838=100%,"CUMPLIDA",IF(AND(ISNUMBER(L838),ISNUMBER(INDIRECT("FECHA_"&amp;$B838,1))), IF(L838&lt;=INDIRECT("FECHA_"&amp;$B838,1),"INCUMPLIDA","PROCESO"), "VERIFICAR FECHA")),"SIN VALOR AVANCE")</f>
        <v>CUMPLIDA</v>
      </c>
    </row>
    <row r="839" spans="1:17" ht="195.75" x14ac:dyDescent="0.2">
      <c r="A839" s="1097" t="s">
        <v>17</v>
      </c>
      <c r="B839" s="1091" t="s">
        <v>14</v>
      </c>
      <c r="C839" s="1304"/>
      <c r="D839" s="1304"/>
      <c r="E839" s="1305"/>
      <c r="F839" s="1305" t="s">
        <v>3506</v>
      </c>
      <c r="G839" s="1080" t="s">
        <v>3456</v>
      </c>
      <c r="H839" s="1080" t="s">
        <v>3457</v>
      </c>
      <c r="I839" s="1081" t="s">
        <v>92</v>
      </c>
      <c r="J839" s="1082">
        <v>1</v>
      </c>
      <c r="K839" s="1083">
        <v>45231</v>
      </c>
      <c r="L839" s="1083">
        <v>45504</v>
      </c>
      <c r="M839" s="1084">
        <f t="shared" si="37"/>
        <v>39</v>
      </c>
      <c r="N839" s="1085">
        <v>1</v>
      </c>
      <c r="O839" s="1081" t="s">
        <v>3458</v>
      </c>
      <c r="P839" s="1085">
        <f t="shared" si="36"/>
        <v>1</v>
      </c>
      <c r="Q839" s="1086" t="str" cm="1">
        <f t="array" aca="1" ref="Q839" ca="1">IF(ISNUMBER(P839),IF(P839=100%,"CUMPLIDA",IF(AND(ISNUMBER(L839),ISNUMBER(INDIRECT("FECHA_"&amp;$B839,1))), IF(L839&lt;=INDIRECT("FECHA_"&amp;$B839,1),"INCUMPLIDA","PROCESO"), "VERIFICAR FECHA")),"SIN VALOR AVANCE")</f>
        <v>CUMPLIDA</v>
      </c>
    </row>
    <row r="840" spans="1:17" ht="120.75" x14ac:dyDescent="0.2">
      <c r="A840" s="1097" t="s">
        <v>17</v>
      </c>
      <c r="B840" s="1091" t="s">
        <v>14</v>
      </c>
      <c r="C840" s="1304"/>
      <c r="D840" s="1304"/>
      <c r="E840" s="1305"/>
      <c r="F840" s="1305"/>
      <c r="G840" s="1080" t="s">
        <v>3507</v>
      </c>
      <c r="H840" s="1080" t="s">
        <v>99</v>
      </c>
      <c r="I840" s="1081" t="s">
        <v>99</v>
      </c>
      <c r="J840" s="1082">
        <v>1</v>
      </c>
      <c r="K840" s="1083">
        <v>45323</v>
      </c>
      <c r="L840" s="1083">
        <v>45747</v>
      </c>
      <c r="M840" s="1084">
        <f t="shared" si="37"/>
        <v>60.571428571428569</v>
      </c>
      <c r="N840" s="1085">
        <v>1</v>
      </c>
      <c r="O840" s="1081" t="s">
        <v>210</v>
      </c>
      <c r="P840" s="1085">
        <f t="shared" si="36"/>
        <v>1</v>
      </c>
      <c r="Q840" s="1086" t="str" cm="1">
        <f t="array" aca="1" ref="Q840" ca="1">IF(ISNUMBER(P840),IF(P840=100%,"CUMPLIDA",IF(AND(ISNUMBER(L840),ISNUMBER(INDIRECT("FECHA_"&amp;$B840,1))), IF(L840&lt;=INDIRECT("FECHA_"&amp;$B840,1),"INCUMPLIDA","PROCESO"), "VERIFICAR FECHA")),"SIN VALOR AVANCE")</f>
        <v>CUMPLIDA</v>
      </c>
    </row>
    <row r="841" spans="1:17" ht="90.75" x14ac:dyDescent="0.2">
      <c r="A841" s="1097" t="s">
        <v>17</v>
      </c>
      <c r="B841" s="1091" t="s">
        <v>14</v>
      </c>
      <c r="C841" s="1304"/>
      <c r="D841" s="1304"/>
      <c r="E841" s="1305"/>
      <c r="F841" s="1305"/>
      <c r="G841" s="1080" t="s">
        <v>3508</v>
      </c>
      <c r="H841" s="1080" t="s">
        <v>102</v>
      </c>
      <c r="I841" s="1081" t="s">
        <v>102</v>
      </c>
      <c r="J841" s="1082">
        <v>1</v>
      </c>
      <c r="K841" s="1083">
        <v>45323</v>
      </c>
      <c r="L841" s="1083">
        <v>45747</v>
      </c>
      <c r="M841" s="1084">
        <f t="shared" si="37"/>
        <v>60.571428571428569</v>
      </c>
      <c r="N841" s="1085">
        <v>1</v>
      </c>
      <c r="O841" s="1081" t="s">
        <v>3386</v>
      </c>
      <c r="P841" s="1085">
        <f t="shared" si="36"/>
        <v>1</v>
      </c>
      <c r="Q841" s="1086" t="str" cm="1">
        <f t="array" aca="1" ref="Q841" ca="1">IF(ISNUMBER(P841),IF(P841=100%,"CUMPLIDA",IF(AND(ISNUMBER(L841),ISNUMBER(INDIRECT("FECHA_"&amp;$B841,1))), IF(L841&lt;=INDIRECT("FECHA_"&amp;$B841,1),"INCUMPLIDA","PROCESO"), "VERIFICAR FECHA")),"SIN VALOR AVANCE")</f>
        <v>CUMPLIDA</v>
      </c>
    </row>
    <row r="842" spans="1:17" ht="90.75" x14ac:dyDescent="0.2">
      <c r="A842" s="1097" t="s">
        <v>17</v>
      </c>
      <c r="B842" s="1091" t="s">
        <v>14</v>
      </c>
      <c r="C842" s="1304"/>
      <c r="D842" s="1304"/>
      <c r="E842" s="1305"/>
      <c r="F842" s="1305"/>
      <c r="G842" s="1080" t="s">
        <v>3509</v>
      </c>
      <c r="H842" s="1080" t="s">
        <v>239</v>
      </c>
      <c r="I842" s="1081" t="s">
        <v>239</v>
      </c>
      <c r="J842" s="1082">
        <v>1</v>
      </c>
      <c r="K842" s="1083">
        <v>45231</v>
      </c>
      <c r="L842" s="1083">
        <v>45747</v>
      </c>
      <c r="M842" s="1084">
        <f t="shared" si="37"/>
        <v>73.714285714285708</v>
      </c>
      <c r="N842" s="1085">
        <v>0.9</v>
      </c>
      <c r="O842" s="1081" t="s">
        <v>3386</v>
      </c>
      <c r="P842" s="1085">
        <f t="shared" si="36"/>
        <v>0.9</v>
      </c>
      <c r="Q842" s="1086" t="str" cm="1">
        <f t="array" aca="1" ref="Q842" ca="1">IF(ISNUMBER(P842),IF(P842=100%,"CUMPLIDA",IF(AND(ISNUMBER(L842),ISNUMBER(INDIRECT("FECHA_"&amp;$B842,1))), IF(L842&lt;=INDIRECT("FECHA_"&amp;$B842,1),"INCUMPLIDA","PROCESO"), "VERIFICAR FECHA")),"SIN VALOR AVANCE")</f>
        <v>INCUMPLIDA</v>
      </c>
    </row>
    <row r="843" spans="1:17" ht="120.75" x14ac:dyDescent="0.2">
      <c r="A843" s="1097" t="s">
        <v>17</v>
      </c>
      <c r="B843" s="1091" t="s">
        <v>14</v>
      </c>
      <c r="C843" s="1304"/>
      <c r="D843" s="1304"/>
      <c r="E843" s="1305"/>
      <c r="F843" s="1305"/>
      <c r="G843" s="1080" t="s">
        <v>3510</v>
      </c>
      <c r="H843" s="1080" t="s">
        <v>105</v>
      </c>
      <c r="I843" s="1081" t="s">
        <v>105</v>
      </c>
      <c r="J843" s="1082">
        <v>1</v>
      </c>
      <c r="K843" s="1083">
        <v>45323</v>
      </c>
      <c r="L843" s="1083">
        <v>45747</v>
      </c>
      <c r="M843" s="1084">
        <f t="shared" si="37"/>
        <v>60.571428571428569</v>
      </c>
      <c r="N843" s="1085">
        <v>1</v>
      </c>
      <c r="O843" s="1081" t="s">
        <v>210</v>
      </c>
      <c r="P843" s="1085">
        <f t="shared" si="36"/>
        <v>1</v>
      </c>
      <c r="Q843" s="1086" t="str" cm="1">
        <f t="array" aca="1" ref="Q843" ca="1">IF(ISNUMBER(P843),IF(P843=100%,"CUMPLIDA",IF(AND(ISNUMBER(L843),ISNUMBER(INDIRECT("FECHA_"&amp;$B843,1))), IF(L843&lt;=INDIRECT("FECHA_"&amp;$B843,1),"INCUMPLIDA","PROCESO"), "VERIFICAR FECHA")),"SIN VALOR AVANCE")</f>
        <v>CUMPLIDA</v>
      </c>
    </row>
    <row r="844" spans="1:17" ht="90.75" x14ac:dyDescent="0.2">
      <c r="A844" s="1097" t="s">
        <v>17</v>
      </c>
      <c r="B844" s="1091" t="s">
        <v>14</v>
      </c>
      <c r="C844" s="1304"/>
      <c r="D844" s="1304"/>
      <c r="E844" s="1305"/>
      <c r="F844" s="1305"/>
      <c r="G844" s="1080" t="s">
        <v>3511</v>
      </c>
      <c r="H844" s="1080" t="s">
        <v>107</v>
      </c>
      <c r="I844" s="1081" t="s">
        <v>107</v>
      </c>
      <c r="J844" s="1082">
        <v>1</v>
      </c>
      <c r="K844" s="1083">
        <v>45231</v>
      </c>
      <c r="L844" s="1083">
        <v>45747</v>
      </c>
      <c r="M844" s="1084">
        <f t="shared" si="37"/>
        <v>73.714285714285708</v>
      </c>
      <c r="N844" s="1085">
        <v>1</v>
      </c>
      <c r="O844" s="1081" t="s">
        <v>3386</v>
      </c>
      <c r="P844" s="1085">
        <f t="shared" si="36"/>
        <v>1</v>
      </c>
      <c r="Q844" s="1086" t="str" cm="1">
        <f t="array" aca="1" ref="Q844" ca="1">IF(ISNUMBER(P844),IF(P844=100%,"CUMPLIDA",IF(AND(ISNUMBER(L844),ISNUMBER(INDIRECT("FECHA_"&amp;$B844,1))), IF(L844&lt;=INDIRECT("FECHA_"&amp;$B844,1),"INCUMPLIDA","PROCESO"), "VERIFICAR FECHA")),"SIN VALOR AVANCE")</f>
        <v>CUMPLIDA</v>
      </c>
    </row>
    <row r="845" spans="1:17" ht="195.75" x14ac:dyDescent="0.2">
      <c r="A845" s="1097" t="s">
        <v>17</v>
      </c>
      <c r="B845" s="1091" t="s">
        <v>14</v>
      </c>
      <c r="C845" s="1304"/>
      <c r="D845" s="1304"/>
      <c r="E845" s="1305"/>
      <c r="F845" s="1305"/>
      <c r="G845" s="1080" t="s">
        <v>3512</v>
      </c>
      <c r="H845" s="1080" t="s">
        <v>109</v>
      </c>
      <c r="I845" s="1081" t="s">
        <v>109</v>
      </c>
      <c r="J845" s="1082">
        <v>1</v>
      </c>
      <c r="K845" s="1083">
        <v>45231</v>
      </c>
      <c r="L845" s="1083">
        <v>45808</v>
      </c>
      <c r="M845" s="1084">
        <f t="shared" si="37"/>
        <v>82.428571428571431</v>
      </c>
      <c r="N845" s="1085">
        <v>0</v>
      </c>
      <c r="O845" s="1081" t="s">
        <v>3458</v>
      </c>
      <c r="P845" s="1085">
        <f t="shared" si="36"/>
        <v>0</v>
      </c>
      <c r="Q845" s="1086" t="str" cm="1">
        <f t="array" aca="1" ref="Q845" ca="1">IF(ISNUMBER(P845),IF(P845=100%,"CUMPLIDA",IF(AND(ISNUMBER(L845),ISNUMBER(INDIRECT("FECHA_"&amp;$B845,1))), IF(L845&lt;=INDIRECT("FECHA_"&amp;$B845,1),"INCUMPLIDA","PROCESO"), "VERIFICAR FECHA")),"SIN VALOR AVANCE")</f>
        <v>PROCESO</v>
      </c>
    </row>
    <row r="846" spans="1:17" ht="90.75" x14ac:dyDescent="0.2">
      <c r="A846" s="1097" t="s">
        <v>17</v>
      </c>
      <c r="B846" s="1091" t="s">
        <v>14</v>
      </c>
      <c r="C846" s="1304"/>
      <c r="D846" s="1304"/>
      <c r="E846" s="1305"/>
      <c r="F846" s="1305"/>
      <c r="G846" s="1080" t="s">
        <v>3513</v>
      </c>
      <c r="H846" s="1080" t="s">
        <v>112</v>
      </c>
      <c r="I846" s="1081" t="s">
        <v>112</v>
      </c>
      <c r="J846" s="1082">
        <v>3</v>
      </c>
      <c r="K846" s="1083">
        <v>46204</v>
      </c>
      <c r="L846" s="1083">
        <v>46477</v>
      </c>
      <c r="M846" s="1084">
        <f>(L846-K846)/7</f>
        <v>39</v>
      </c>
      <c r="N846" s="1085">
        <v>0</v>
      </c>
      <c r="O846" s="1081" t="s">
        <v>3386</v>
      </c>
      <c r="P846" s="1085">
        <f t="shared" si="36"/>
        <v>0</v>
      </c>
      <c r="Q846" s="1086" t="str" cm="1">
        <f t="array" aca="1" ref="Q846" ca="1">IF(ISNUMBER(P846),IF(P846=100%,"CUMPLIDA",IF(AND(ISNUMBER(L846),ISNUMBER(INDIRECT("FECHA_"&amp;$B846,1))), IF(L846&lt;=INDIRECT("FECHA_"&amp;$B846,1),"INCUMPLIDA","PROCESO"), "VERIFICAR FECHA")),"SIN VALOR AVANCE")</f>
        <v>PROCESO</v>
      </c>
    </row>
    <row r="847" spans="1:17" ht="120.75" x14ac:dyDescent="0.2">
      <c r="A847" s="1097" t="s">
        <v>17</v>
      </c>
      <c r="B847" s="1091" t="s">
        <v>14</v>
      </c>
      <c r="C847" s="1304"/>
      <c r="D847" s="1304"/>
      <c r="E847" s="1305"/>
      <c r="F847" s="1305"/>
      <c r="G847" s="1080" t="s">
        <v>3514</v>
      </c>
      <c r="H847" s="1080" t="s">
        <v>116</v>
      </c>
      <c r="I847" s="1081" t="s">
        <v>116</v>
      </c>
      <c r="J847" s="1082">
        <v>1</v>
      </c>
      <c r="K847" s="1083">
        <v>46204</v>
      </c>
      <c r="L847" s="1083">
        <v>46477</v>
      </c>
      <c r="M847" s="1084">
        <f>(L847-K847)/7</f>
        <v>39</v>
      </c>
      <c r="N847" s="1085">
        <v>0</v>
      </c>
      <c r="O847" s="1081" t="s">
        <v>210</v>
      </c>
      <c r="P847" s="1085">
        <f t="shared" si="36"/>
        <v>0</v>
      </c>
      <c r="Q847" s="1086" t="str" cm="1">
        <f t="array" aca="1" ref="Q847" ca="1">IF(ISNUMBER(P847),IF(P847=100%,"CUMPLIDA",IF(AND(ISNUMBER(L847),ISNUMBER(INDIRECT("FECHA_"&amp;$B847,1))), IF(L847&lt;=INDIRECT("FECHA_"&amp;$B847,1),"INCUMPLIDA","PROCESO"), "VERIFICAR FECHA")),"SIN VALOR AVANCE")</f>
        <v>PROCESO</v>
      </c>
    </row>
    <row r="848" spans="1:17" ht="195.75" x14ac:dyDescent="0.2">
      <c r="A848" s="1097" t="s">
        <v>17</v>
      </c>
      <c r="B848" s="1091" t="s">
        <v>14</v>
      </c>
      <c r="C848" s="1304"/>
      <c r="D848" s="1304"/>
      <c r="E848" s="1305"/>
      <c r="F848" s="1305"/>
      <c r="G848" s="1080" t="s">
        <v>3515</v>
      </c>
      <c r="H848" s="1080" t="s">
        <v>119</v>
      </c>
      <c r="I848" s="1081" t="s">
        <v>119</v>
      </c>
      <c r="J848" s="1082">
        <v>2</v>
      </c>
      <c r="K848" s="1083">
        <v>46204</v>
      </c>
      <c r="L848" s="1083">
        <v>46477</v>
      </c>
      <c r="M848" s="1084">
        <f>(L848-K848)/7</f>
        <v>39</v>
      </c>
      <c r="N848" s="1085">
        <v>0</v>
      </c>
      <c r="O848" s="1081" t="s">
        <v>3458</v>
      </c>
      <c r="P848" s="1085">
        <f t="shared" si="36"/>
        <v>0</v>
      </c>
      <c r="Q848" s="1086" t="str" cm="1">
        <f t="array" aca="1" ref="Q848" ca="1">IF(ISNUMBER(P848),IF(P848=100%,"CUMPLIDA",IF(AND(ISNUMBER(L848),ISNUMBER(INDIRECT("FECHA_"&amp;$B848,1))), IF(L848&lt;=INDIRECT("FECHA_"&amp;$B848,1),"INCUMPLIDA","PROCESO"), "VERIFICAR FECHA")),"SIN VALOR AVANCE")</f>
        <v>PROCESO</v>
      </c>
    </row>
    <row r="849" spans="1:17" ht="90" x14ac:dyDescent="0.2">
      <c r="A849" s="1097" t="s">
        <v>17</v>
      </c>
      <c r="B849" s="1091" t="s">
        <v>14</v>
      </c>
      <c r="C849" s="1304"/>
      <c r="D849" s="1304"/>
      <c r="E849" s="1305"/>
      <c r="F849" s="1305"/>
      <c r="G849" s="1080" t="s">
        <v>3516</v>
      </c>
      <c r="H849" s="1080" t="s">
        <v>3517</v>
      </c>
      <c r="I849" s="1081" t="s">
        <v>3483</v>
      </c>
      <c r="J849" s="1082">
        <v>1</v>
      </c>
      <c r="K849" s="1083">
        <v>45047</v>
      </c>
      <c r="L849" s="1083">
        <v>45138</v>
      </c>
      <c r="M849" s="1084">
        <f>(L849-K849)/7</f>
        <v>13</v>
      </c>
      <c r="N849" s="1085">
        <v>1</v>
      </c>
      <c r="O849" s="1081" t="s">
        <v>3484</v>
      </c>
      <c r="P849" s="1085">
        <f t="shared" ref="P849:P878" si="38">IF(B849="ITRC",N849,N849/J849)</f>
        <v>1</v>
      </c>
      <c r="Q849" s="1086" t="str" cm="1">
        <f t="array" aca="1" ref="Q849" ca="1">IF(ISNUMBER(P849),IF(P849=100%,"CUMPLIDA",IF(AND(ISNUMBER(L849),ISNUMBER(INDIRECT("FECHA_"&amp;$B849,1))), IF(L849&lt;=INDIRECT("FECHA_"&amp;$B849,1),"INCUMPLIDA","PROCESO"), "VERIFICAR FECHA")),"SIN VALOR AVANCE")</f>
        <v>CUMPLIDA</v>
      </c>
    </row>
    <row r="850" spans="1:17" ht="120.75" x14ac:dyDescent="0.2">
      <c r="A850" s="1097" t="s">
        <v>17</v>
      </c>
      <c r="B850" s="1091" t="s">
        <v>14</v>
      </c>
      <c r="C850" s="1304"/>
      <c r="D850" s="1304"/>
      <c r="E850" s="1305"/>
      <c r="F850" s="1305"/>
      <c r="G850" s="1080" t="s">
        <v>3518</v>
      </c>
      <c r="H850" s="1080" t="s">
        <v>3519</v>
      </c>
      <c r="I850" s="1081" t="s">
        <v>3487</v>
      </c>
      <c r="J850" s="1082">
        <v>2</v>
      </c>
      <c r="K850" s="1083">
        <v>45047</v>
      </c>
      <c r="L850" s="1083">
        <v>45473</v>
      </c>
      <c r="M850" s="1084">
        <f>(L850-K850)/7</f>
        <v>60.857142857142854</v>
      </c>
      <c r="N850" s="1085">
        <v>1</v>
      </c>
      <c r="O850" s="1081" t="s">
        <v>3488</v>
      </c>
      <c r="P850" s="1085">
        <f t="shared" si="38"/>
        <v>1</v>
      </c>
      <c r="Q850" s="1086" t="str" cm="1">
        <f t="array" aca="1" ref="Q850" ca="1">IF(ISNUMBER(P850),IF(P850=100%,"CUMPLIDA",IF(AND(ISNUMBER(L850),ISNUMBER(INDIRECT("FECHA_"&amp;$B850,1))), IF(L850&lt;=INDIRECT("FECHA_"&amp;$B850,1),"INCUMPLIDA","PROCESO"), "VERIFICAR FECHA")),"SIN VALOR AVANCE")</f>
        <v>CUMPLIDA</v>
      </c>
    </row>
    <row r="851" spans="1:17" ht="195.75" x14ac:dyDescent="0.2">
      <c r="A851" s="1097" t="s">
        <v>17</v>
      </c>
      <c r="B851" s="1091" t="s">
        <v>14</v>
      </c>
      <c r="C851" s="1304"/>
      <c r="D851" s="1304"/>
      <c r="E851" s="1305"/>
      <c r="F851" s="1305" t="s">
        <v>3520</v>
      </c>
      <c r="G851" s="1080" t="s">
        <v>3456</v>
      </c>
      <c r="H851" s="1080" t="s">
        <v>3457</v>
      </c>
      <c r="I851" s="1081" t="s">
        <v>92</v>
      </c>
      <c r="J851" s="1082">
        <v>1</v>
      </c>
      <c r="K851" s="1083">
        <v>45231</v>
      </c>
      <c r="L851" s="1083">
        <v>45504</v>
      </c>
      <c r="M851" s="1084">
        <f t="shared" ref="M851:M914" si="39">(L851-K851)/7</f>
        <v>39</v>
      </c>
      <c r="N851" s="1085">
        <v>1</v>
      </c>
      <c r="O851" s="1081" t="s">
        <v>3458</v>
      </c>
      <c r="P851" s="1085">
        <f t="shared" si="38"/>
        <v>1</v>
      </c>
      <c r="Q851" s="1086" t="str" cm="1">
        <f t="array" aca="1" ref="Q851" ca="1">IF(ISNUMBER(P851),IF(P851=100%,"CUMPLIDA",IF(AND(ISNUMBER(L851),ISNUMBER(INDIRECT("FECHA_"&amp;$B851,1))), IF(L851&lt;=INDIRECT("FECHA_"&amp;$B851,1),"INCUMPLIDA","PROCESO"), "VERIFICAR FECHA")),"SIN VALOR AVANCE")</f>
        <v>CUMPLIDA</v>
      </c>
    </row>
    <row r="852" spans="1:17" ht="120.75" x14ac:dyDescent="0.2">
      <c r="A852" s="1097" t="s">
        <v>17</v>
      </c>
      <c r="B852" s="1091" t="s">
        <v>14</v>
      </c>
      <c r="C852" s="1304"/>
      <c r="D852" s="1304"/>
      <c r="E852" s="1305"/>
      <c r="F852" s="1305"/>
      <c r="G852" s="1080" t="s">
        <v>3507</v>
      </c>
      <c r="H852" s="1080" t="s">
        <v>99</v>
      </c>
      <c r="I852" s="1081" t="s">
        <v>99</v>
      </c>
      <c r="J852" s="1082">
        <v>1</v>
      </c>
      <c r="K852" s="1083">
        <v>45323</v>
      </c>
      <c r="L852" s="1083">
        <v>45747</v>
      </c>
      <c r="M852" s="1084">
        <f t="shared" si="39"/>
        <v>60.571428571428569</v>
      </c>
      <c r="N852" s="1085">
        <v>1</v>
      </c>
      <c r="O852" s="1081" t="s">
        <v>210</v>
      </c>
      <c r="P852" s="1085">
        <f t="shared" si="38"/>
        <v>1</v>
      </c>
      <c r="Q852" s="1086" t="str" cm="1">
        <f t="array" aca="1" ref="Q852" ca="1">IF(ISNUMBER(P852),IF(P852=100%,"CUMPLIDA",IF(AND(ISNUMBER(L852),ISNUMBER(INDIRECT("FECHA_"&amp;$B852,1))), IF(L852&lt;=INDIRECT("FECHA_"&amp;$B852,1),"INCUMPLIDA","PROCESO"), "VERIFICAR FECHA")),"SIN VALOR AVANCE")</f>
        <v>CUMPLIDA</v>
      </c>
    </row>
    <row r="853" spans="1:17" ht="90.75" x14ac:dyDescent="0.2">
      <c r="A853" s="1097" t="s">
        <v>17</v>
      </c>
      <c r="B853" s="1091" t="s">
        <v>14</v>
      </c>
      <c r="C853" s="1304"/>
      <c r="D853" s="1304"/>
      <c r="E853" s="1305"/>
      <c r="F853" s="1305"/>
      <c r="G853" s="1080" t="s">
        <v>3508</v>
      </c>
      <c r="H853" s="1080" t="s">
        <v>102</v>
      </c>
      <c r="I853" s="1081" t="s">
        <v>102</v>
      </c>
      <c r="J853" s="1082">
        <v>1</v>
      </c>
      <c r="K853" s="1083">
        <v>45323</v>
      </c>
      <c r="L853" s="1083">
        <v>45747</v>
      </c>
      <c r="M853" s="1084">
        <f t="shared" si="39"/>
        <v>60.571428571428569</v>
      </c>
      <c r="N853" s="1085">
        <v>1</v>
      </c>
      <c r="O853" s="1081" t="s">
        <v>3386</v>
      </c>
      <c r="P853" s="1085">
        <f t="shared" si="38"/>
        <v>1</v>
      </c>
      <c r="Q853" s="1086" t="str" cm="1">
        <f t="array" aca="1" ref="Q853" ca="1">IF(ISNUMBER(P853),IF(P853=100%,"CUMPLIDA",IF(AND(ISNUMBER(L853),ISNUMBER(INDIRECT("FECHA_"&amp;$B853,1))), IF(L853&lt;=INDIRECT("FECHA_"&amp;$B853,1),"INCUMPLIDA","PROCESO"), "VERIFICAR FECHA")),"SIN VALOR AVANCE")</f>
        <v>CUMPLIDA</v>
      </c>
    </row>
    <row r="854" spans="1:17" ht="90.75" x14ac:dyDescent="0.2">
      <c r="A854" s="1097" t="s">
        <v>17</v>
      </c>
      <c r="B854" s="1091" t="s">
        <v>14</v>
      </c>
      <c r="C854" s="1304"/>
      <c r="D854" s="1304"/>
      <c r="E854" s="1305"/>
      <c r="F854" s="1305"/>
      <c r="G854" s="1080" t="s">
        <v>3509</v>
      </c>
      <c r="H854" s="1080" t="s">
        <v>239</v>
      </c>
      <c r="I854" s="1081" t="s">
        <v>239</v>
      </c>
      <c r="J854" s="1082">
        <v>1</v>
      </c>
      <c r="K854" s="1083">
        <v>45231</v>
      </c>
      <c r="L854" s="1083">
        <v>45747</v>
      </c>
      <c r="M854" s="1084">
        <f t="shared" si="39"/>
        <v>73.714285714285708</v>
      </c>
      <c r="N854" s="1085">
        <v>0.9</v>
      </c>
      <c r="O854" s="1081" t="s">
        <v>3386</v>
      </c>
      <c r="P854" s="1085">
        <f t="shared" si="38"/>
        <v>0.9</v>
      </c>
      <c r="Q854" s="1086" t="str" cm="1">
        <f t="array" aca="1" ref="Q854" ca="1">IF(ISNUMBER(P854),IF(P854=100%,"CUMPLIDA",IF(AND(ISNUMBER(L854),ISNUMBER(INDIRECT("FECHA_"&amp;$B854,1))), IF(L854&lt;=INDIRECT("FECHA_"&amp;$B854,1),"INCUMPLIDA","PROCESO"), "VERIFICAR FECHA")),"SIN VALOR AVANCE")</f>
        <v>INCUMPLIDA</v>
      </c>
    </row>
    <row r="855" spans="1:17" ht="120.75" x14ac:dyDescent="0.2">
      <c r="A855" s="1097" t="s">
        <v>17</v>
      </c>
      <c r="B855" s="1091" t="s">
        <v>14</v>
      </c>
      <c r="C855" s="1304"/>
      <c r="D855" s="1304"/>
      <c r="E855" s="1305"/>
      <c r="F855" s="1305"/>
      <c r="G855" s="1080" t="s">
        <v>3510</v>
      </c>
      <c r="H855" s="1080" t="s">
        <v>105</v>
      </c>
      <c r="I855" s="1081" t="s">
        <v>105</v>
      </c>
      <c r="J855" s="1082">
        <v>1</v>
      </c>
      <c r="K855" s="1083">
        <v>45323</v>
      </c>
      <c r="L855" s="1083">
        <v>45747</v>
      </c>
      <c r="M855" s="1084">
        <f t="shared" si="39"/>
        <v>60.571428571428569</v>
      </c>
      <c r="N855" s="1085">
        <v>1</v>
      </c>
      <c r="O855" s="1081" t="s">
        <v>210</v>
      </c>
      <c r="P855" s="1085">
        <f t="shared" si="38"/>
        <v>1</v>
      </c>
      <c r="Q855" s="1086" t="str" cm="1">
        <f t="array" aca="1" ref="Q855" ca="1">IF(ISNUMBER(P855),IF(P855=100%,"CUMPLIDA",IF(AND(ISNUMBER(L855),ISNUMBER(INDIRECT("FECHA_"&amp;$B855,1))), IF(L855&lt;=INDIRECT("FECHA_"&amp;$B855,1),"INCUMPLIDA","PROCESO"), "VERIFICAR FECHA")),"SIN VALOR AVANCE")</f>
        <v>CUMPLIDA</v>
      </c>
    </row>
    <row r="856" spans="1:17" ht="90.75" x14ac:dyDescent="0.2">
      <c r="A856" s="1097" t="s">
        <v>17</v>
      </c>
      <c r="B856" s="1091" t="s">
        <v>14</v>
      </c>
      <c r="C856" s="1304"/>
      <c r="D856" s="1304"/>
      <c r="E856" s="1305"/>
      <c r="F856" s="1305"/>
      <c r="G856" s="1080" t="s">
        <v>3511</v>
      </c>
      <c r="H856" s="1080" t="s">
        <v>107</v>
      </c>
      <c r="I856" s="1081" t="s">
        <v>107</v>
      </c>
      <c r="J856" s="1082">
        <v>1</v>
      </c>
      <c r="K856" s="1083">
        <v>45231</v>
      </c>
      <c r="L856" s="1083">
        <v>45747</v>
      </c>
      <c r="M856" s="1084">
        <f t="shared" si="39"/>
        <v>73.714285714285708</v>
      </c>
      <c r="N856" s="1085">
        <v>1</v>
      </c>
      <c r="O856" s="1081" t="s">
        <v>3386</v>
      </c>
      <c r="P856" s="1085">
        <f t="shared" si="38"/>
        <v>1</v>
      </c>
      <c r="Q856" s="1086" t="str" cm="1">
        <f t="array" aca="1" ref="Q856" ca="1">IF(ISNUMBER(P856),IF(P856=100%,"CUMPLIDA",IF(AND(ISNUMBER(L856),ISNUMBER(INDIRECT("FECHA_"&amp;$B856,1))), IF(L856&lt;=INDIRECT("FECHA_"&amp;$B856,1),"INCUMPLIDA","PROCESO"), "VERIFICAR FECHA")),"SIN VALOR AVANCE")</f>
        <v>CUMPLIDA</v>
      </c>
    </row>
    <row r="857" spans="1:17" ht="195.75" x14ac:dyDescent="0.2">
      <c r="A857" s="1097" t="s">
        <v>17</v>
      </c>
      <c r="B857" s="1091" t="s">
        <v>14</v>
      </c>
      <c r="C857" s="1304"/>
      <c r="D857" s="1304"/>
      <c r="E857" s="1305"/>
      <c r="F857" s="1305"/>
      <c r="G857" s="1080" t="s">
        <v>3512</v>
      </c>
      <c r="H857" s="1080" t="s">
        <v>109</v>
      </c>
      <c r="I857" s="1081" t="s">
        <v>109</v>
      </c>
      <c r="J857" s="1082">
        <v>1</v>
      </c>
      <c r="K857" s="1083">
        <v>45231</v>
      </c>
      <c r="L857" s="1083">
        <v>45808</v>
      </c>
      <c r="M857" s="1084">
        <f t="shared" si="39"/>
        <v>82.428571428571431</v>
      </c>
      <c r="N857" s="1085">
        <v>0</v>
      </c>
      <c r="O857" s="1081" t="s">
        <v>3458</v>
      </c>
      <c r="P857" s="1085">
        <f t="shared" si="38"/>
        <v>0</v>
      </c>
      <c r="Q857" s="1086" t="str" cm="1">
        <f t="array" aca="1" ref="Q857" ca="1">IF(ISNUMBER(P857),IF(P857=100%,"CUMPLIDA",IF(AND(ISNUMBER(L857),ISNUMBER(INDIRECT("FECHA_"&amp;$B857,1))), IF(L857&lt;=INDIRECT("FECHA_"&amp;$B857,1),"INCUMPLIDA","PROCESO"), "VERIFICAR FECHA")),"SIN VALOR AVANCE")</f>
        <v>PROCESO</v>
      </c>
    </row>
    <row r="858" spans="1:17" ht="75.75" x14ac:dyDescent="0.2">
      <c r="A858" s="1097" t="s">
        <v>17</v>
      </c>
      <c r="B858" s="1091" t="s">
        <v>14</v>
      </c>
      <c r="C858" s="1304"/>
      <c r="D858" s="1304"/>
      <c r="E858" s="1305"/>
      <c r="F858" s="1305"/>
      <c r="G858" s="1080" t="s">
        <v>3521</v>
      </c>
      <c r="H858" s="1080" t="s">
        <v>112</v>
      </c>
      <c r="I858" s="1081" t="s">
        <v>112</v>
      </c>
      <c r="J858" s="1082">
        <v>9</v>
      </c>
      <c r="K858" s="1083">
        <v>45809</v>
      </c>
      <c r="L858" s="1083">
        <v>46660</v>
      </c>
      <c r="M858" s="1084">
        <f t="shared" si="39"/>
        <v>121.57142857142857</v>
      </c>
      <c r="N858" s="1085">
        <v>0</v>
      </c>
      <c r="O858" s="1081" t="s">
        <v>3522</v>
      </c>
      <c r="P858" s="1085">
        <f t="shared" si="38"/>
        <v>0</v>
      </c>
      <c r="Q858" s="1086" t="str" cm="1">
        <f t="array" aca="1" ref="Q858" ca="1">IF(ISNUMBER(P858),IF(P858=100%,"CUMPLIDA",IF(AND(ISNUMBER(L858),ISNUMBER(INDIRECT("FECHA_"&amp;$B858,1))), IF(L858&lt;=INDIRECT("FECHA_"&amp;$B858,1),"INCUMPLIDA","PROCESO"), "VERIFICAR FECHA")),"SIN VALOR AVANCE")</f>
        <v>PROCESO</v>
      </c>
    </row>
    <row r="859" spans="1:17" ht="120.75" x14ac:dyDescent="0.2">
      <c r="A859" s="1097" t="s">
        <v>17</v>
      </c>
      <c r="B859" s="1091" t="s">
        <v>14</v>
      </c>
      <c r="C859" s="1304"/>
      <c r="D859" s="1304"/>
      <c r="E859" s="1305"/>
      <c r="F859" s="1305"/>
      <c r="G859" s="1080" t="s">
        <v>3523</v>
      </c>
      <c r="H859" s="1080" t="s">
        <v>116</v>
      </c>
      <c r="I859" s="1081" t="s">
        <v>116</v>
      </c>
      <c r="J859" s="1082">
        <v>1</v>
      </c>
      <c r="K859" s="1083">
        <v>45809</v>
      </c>
      <c r="L859" s="1083">
        <v>46660</v>
      </c>
      <c r="M859" s="1084">
        <f t="shared" si="39"/>
        <v>121.57142857142857</v>
      </c>
      <c r="N859" s="1085">
        <v>0</v>
      </c>
      <c r="O859" s="1081" t="s">
        <v>210</v>
      </c>
      <c r="P859" s="1085">
        <f t="shared" si="38"/>
        <v>0</v>
      </c>
      <c r="Q859" s="1086" t="str" cm="1">
        <f t="array" aca="1" ref="Q859" ca="1">IF(ISNUMBER(P859),IF(P859=100%,"CUMPLIDA",IF(AND(ISNUMBER(L859),ISNUMBER(INDIRECT("FECHA_"&amp;$B859,1))), IF(L859&lt;=INDIRECT("FECHA_"&amp;$B859,1),"INCUMPLIDA","PROCESO"), "VERIFICAR FECHA")),"SIN VALOR AVANCE")</f>
        <v>PROCESO</v>
      </c>
    </row>
    <row r="860" spans="1:17" ht="195.75" x14ac:dyDescent="0.2">
      <c r="A860" s="1097" t="s">
        <v>17</v>
      </c>
      <c r="B860" s="1091" t="s">
        <v>14</v>
      </c>
      <c r="C860" s="1304"/>
      <c r="D860" s="1304"/>
      <c r="E860" s="1305"/>
      <c r="F860" s="1305"/>
      <c r="G860" s="1080" t="s">
        <v>3524</v>
      </c>
      <c r="H860" s="1080" t="s">
        <v>119</v>
      </c>
      <c r="I860" s="1081" t="s">
        <v>119</v>
      </c>
      <c r="J860" s="1082">
        <v>2</v>
      </c>
      <c r="K860" s="1083">
        <v>45809</v>
      </c>
      <c r="L860" s="1083">
        <v>46660</v>
      </c>
      <c r="M860" s="1084">
        <f t="shared" si="39"/>
        <v>121.57142857142857</v>
      </c>
      <c r="N860" s="1085">
        <v>0</v>
      </c>
      <c r="O860" s="1081" t="s">
        <v>3458</v>
      </c>
      <c r="P860" s="1085">
        <f t="shared" si="38"/>
        <v>0</v>
      </c>
      <c r="Q860" s="1086" t="str" cm="1">
        <f t="array" aca="1" ref="Q860" ca="1">IF(ISNUMBER(P860),IF(P860=100%,"CUMPLIDA",IF(AND(ISNUMBER(L860),ISNUMBER(INDIRECT("FECHA_"&amp;$B860,1))), IF(L860&lt;=INDIRECT("FECHA_"&amp;$B860,1),"INCUMPLIDA","PROCESO"), "VERIFICAR FECHA")),"SIN VALOR AVANCE")</f>
        <v>PROCESO</v>
      </c>
    </row>
    <row r="861" spans="1:17" ht="210" x14ac:dyDescent="0.2">
      <c r="A861" s="1097" t="s">
        <v>17</v>
      </c>
      <c r="B861" s="1091" t="s">
        <v>14</v>
      </c>
      <c r="C861" s="1304"/>
      <c r="D861" s="1304"/>
      <c r="E861" s="1305"/>
      <c r="F861" s="1305"/>
      <c r="G861" s="1080" t="s">
        <v>3525</v>
      </c>
      <c r="H861" s="1080" t="s">
        <v>3526</v>
      </c>
      <c r="I861" s="1081" t="s">
        <v>3527</v>
      </c>
      <c r="J861" s="1085">
        <v>1</v>
      </c>
      <c r="K861" s="1087">
        <v>44958</v>
      </c>
      <c r="L861" s="1087">
        <v>45352</v>
      </c>
      <c r="M861" s="1084">
        <f t="shared" si="39"/>
        <v>56.285714285714285</v>
      </c>
      <c r="N861" s="1085">
        <v>1</v>
      </c>
      <c r="O861" s="1081" t="s">
        <v>3528</v>
      </c>
      <c r="P861" s="1085">
        <f t="shared" si="38"/>
        <v>1</v>
      </c>
      <c r="Q861" s="1086" t="str" cm="1">
        <f t="array" aca="1" ref="Q861" ca="1">IF(ISNUMBER(P861),IF(P861=100%,"CUMPLIDA",IF(AND(ISNUMBER(L861),ISNUMBER(INDIRECT("FECHA_"&amp;$B861,1))), IF(L861&lt;=INDIRECT("FECHA_"&amp;$B861,1),"INCUMPLIDA","PROCESO"), "VERIFICAR FECHA")),"SIN VALOR AVANCE")</f>
        <v>CUMPLIDA</v>
      </c>
    </row>
    <row r="862" spans="1:17" ht="105" x14ac:dyDescent="0.2">
      <c r="A862" s="1097" t="s">
        <v>17</v>
      </c>
      <c r="B862" s="1091" t="s">
        <v>14</v>
      </c>
      <c r="C862" s="1304"/>
      <c r="D862" s="1304"/>
      <c r="E862" s="1305"/>
      <c r="F862" s="1305"/>
      <c r="G862" s="1080" t="s">
        <v>3529</v>
      </c>
      <c r="H862" s="1080" t="s">
        <v>3530</v>
      </c>
      <c r="I862" s="1081" t="s">
        <v>3531</v>
      </c>
      <c r="J862" s="1085">
        <v>1</v>
      </c>
      <c r="K862" s="1087">
        <v>44986</v>
      </c>
      <c r="L862" s="1087">
        <v>45077</v>
      </c>
      <c r="M862" s="1084">
        <f t="shared" si="39"/>
        <v>13</v>
      </c>
      <c r="N862" s="1085">
        <v>1</v>
      </c>
      <c r="O862" s="1081" t="s">
        <v>3528</v>
      </c>
      <c r="P862" s="1085">
        <f t="shared" si="38"/>
        <v>1</v>
      </c>
      <c r="Q862" s="1086" t="str" cm="1">
        <f t="array" aca="1" ref="Q862" ca="1">IF(ISNUMBER(P862),IF(P862=100%,"CUMPLIDA",IF(AND(ISNUMBER(L862),ISNUMBER(INDIRECT("FECHA_"&amp;$B862,1))), IF(L862&lt;=INDIRECT("FECHA_"&amp;$B862,1),"INCUMPLIDA","PROCESO"), "VERIFICAR FECHA")),"SIN VALOR AVANCE")</f>
        <v>CUMPLIDA</v>
      </c>
    </row>
    <row r="863" spans="1:17" ht="75.75" x14ac:dyDescent="0.2">
      <c r="A863" s="1097" t="s">
        <v>17</v>
      </c>
      <c r="B863" s="1091" t="s">
        <v>14</v>
      </c>
      <c r="C863" s="1304"/>
      <c r="D863" s="1304"/>
      <c r="E863" s="1305"/>
      <c r="F863" s="1305"/>
      <c r="G863" s="1080" t="s">
        <v>3532</v>
      </c>
      <c r="H863" s="1080" t="s">
        <v>3533</v>
      </c>
      <c r="I863" s="1081" t="s">
        <v>3534</v>
      </c>
      <c r="J863" s="1085">
        <v>1</v>
      </c>
      <c r="K863" s="1087">
        <v>44986</v>
      </c>
      <c r="L863" s="1087">
        <v>45352</v>
      </c>
      <c r="M863" s="1084">
        <f t="shared" si="39"/>
        <v>52.285714285714285</v>
      </c>
      <c r="N863" s="1085">
        <v>1</v>
      </c>
      <c r="O863" s="1081" t="s">
        <v>3535</v>
      </c>
      <c r="P863" s="1085">
        <f t="shared" si="38"/>
        <v>1</v>
      </c>
      <c r="Q863" s="1086" t="str" cm="1">
        <f t="array" aca="1" ref="Q863" ca="1">IF(ISNUMBER(P863),IF(P863=100%,"CUMPLIDA",IF(AND(ISNUMBER(L863),ISNUMBER(INDIRECT("FECHA_"&amp;$B863,1))), IF(L863&lt;=INDIRECT("FECHA_"&amp;$B863,1),"INCUMPLIDA","PROCESO"), "VERIFICAR FECHA")),"SIN VALOR AVANCE")</f>
        <v>CUMPLIDA</v>
      </c>
    </row>
    <row r="864" spans="1:17" ht="105" x14ac:dyDescent="0.2">
      <c r="A864" s="1097" t="s">
        <v>17</v>
      </c>
      <c r="B864" s="1091" t="s">
        <v>14</v>
      </c>
      <c r="C864" s="1304"/>
      <c r="D864" s="1304"/>
      <c r="E864" s="1305"/>
      <c r="F864" s="1305"/>
      <c r="G864" s="1080" t="s">
        <v>3536</v>
      </c>
      <c r="H864" s="1080" t="s">
        <v>3537</v>
      </c>
      <c r="I864" s="1081" t="s">
        <v>3538</v>
      </c>
      <c r="J864" s="1085">
        <v>1</v>
      </c>
      <c r="K864" s="1087">
        <v>45047</v>
      </c>
      <c r="L864" s="1087">
        <v>45352</v>
      </c>
      <c r="M864" s="1084">
        <f t="shared" si="39"/>
        <v>43.571428571428569</v>
      </c>
      <c r="N864" s="1085">
        <v>1</v>
      </c>
      <c r="O864" s="1081" t="s">
        <v>3539</v>
      </c>
      <c r="P864" s="1085">
        <f t="shared" si="38"/>
        <v>1</v>
      </c>
      <c r="Q864" s="1086" t="str" cm="1">
        <f t="array" aca="1" ref="Q864" ca="1">IF(ISNUMBER(P864),IF(P864=100%,"CUMPLIDA",IF(AND(ISNUMBER(L864),ISNUMBER(INDIRECT("FECHA_"&amp;$B864,1))), IF(L864&lt;=INDIRECT("FECHA_"&amp;$B864,1),"INCUMPLIDA","PROCESO"), "VERIFICAR FECHA")),"SIN VALOR AVANCE")</f>
        <v>CUMPLIDA</v>
      </c>
    </row>
    <row r="865" spans="1:17" ht="105" x14ac:dyDescent="0.2">
      <c r="A865" s="1097" t="s">
        <v>17</v>
      </c>
      <c r="B865" s="1091" t="s">
        <v>14</v>
      </c>
      <c r="C865" s="1304"/>
      <c r="D865" s="1304"/>
      <c r="E865" s="1305"/>
      <c r="F865" s="1305"/>
      <c r="G865" s="1080" t="s">
        <v>3540</v>
      </c>
      <c r="H865" s="1080" t="s">
        <v>3541</v>
      </c>
      <c r="I865" s="1081" t="s">
        <v>3542</v>
      </c>
      <c r="J865" s="1085">
        <v>1</v>
      </c>
      <c r="K865" s="1087">
        <v>45078</v>
      </c>
      <c r="L865" s="1087">
        <v>45291</v>
      </c>
      <c r="M865" s="1084">
        <f t="shared" si="39"/>
        <v>30.428571428571427</v>
      </c>
      <c r="N865" s="1085">
        <v>1</v>
      </c>
      <c r="O865" s="1081" t="s">
        <v>3535</v>
      </c>
      <c r="P865" s="1085">
        <f t="shared" si="38"/>
        <v>1</v>
      </c>
      <c r="Q865" s="1086" t="str" cm="1">
        <f t="array" aca="1" ref="Q865" ca="1">IF(ISNUMBER(P865),IF(P865=100%,"CUMPLIDA",IF(AND(ISNUMBER(L865),ISNUMBER(INDIRECT("FECHA_"&amp;$B865,1))), IF(L865&lt;=INDIRECT("FECHA_"&amp;$B865,1),"INCUMPLIDA","PROCESO"), "VERIFICAR FECHA")),"SIN VALOR AVANCE")</f>
        <v>CUMPLIDA</v>
      </c>
    </row>
    <row r="866" spans="1:17" ht="180" x14ac:dyDescent="0.2">
      <c r="A866" s="1097" t="s">
        <v>17</v>
      </c>
      <c r="B866" s="1091" t="s">
        <v>14</v>
      </c>
      <c r="C866" s="1304"/>
      <c r="D866" s="1304"/>
      <c r="E866" s="1305"/>
      <c r="F866" s="1305"/>
      <c r="G866" s="1080" t="s">
        <v>3543</v>
      </c>
      <c r="H866" s="1080" t="s">
        <v>3544</v>
      </c>
      <c r="I866" s="1081" t="s">
        <v>3545</v>
      </c>
      <c r="J866" s="1085">
        <v>1</v>
      </c>
      <c r="K866" s="1087">
        <v>45078</v>
      </c>
      <c r="L866" s="1087">
        <v>45352</v>
      </c>
      <c r="M866" s="1084">
        <f t="shared" si="39"/>
        <v>39.142857142857146</v>
      </c>
      <c r="N866" s="1085">
        <v>1</v>
      </c>
      <c r="O866" s="1081" t="s">
        <v>3528</v>
      </c>
      <c r="P866" s="1085">
        <f t="shared" si="38"/>
        <v>1</v>
      </c>
      <c r="Q866" s="1086" t="str" cm="1">
        <f t="array" aca="1" ref="Q866" ca="1">IF(ISNUMBER(P866),IF(P866=100%,"CUMPLIDA",IF(AND(ISNUMBER(L866),ISNUMBER(INDIRECT("FECHA_"&amp;$B866,1))), IF(L866&lt;=INDIRECT("FECHA_"&amp;$B866,1),"INCUMPLIDA","PROCESO"), "VERIFICAR FECHA")),"SIN VALOR AVANCE")</f>
        <v>CUMPLIDA</v>
      </c>
    </row>
    <row r="867" spans="1:17" ht="150" x14ac:dyDescent="0.2">
      <c r="A867" s="1097" t="s">
        <v>17</v>
      </c>
      <c r="B867" s="1091" t="s">
        <v>14</v>
      </c>
      <c r="C867" s="1304" t="s">
        <v>3546</v>
      </c>
      <c r="D867" s="1304" t="s">
        <v>3547</v>
      </c>
      <c r="E867" s="1080" t="s">
        <v>3548</v>
      </c>
      <c r="F867" s="1305" t="s">
        <v>3549</v>
      </c>
      <c r="G867" s="1080" t="s">
        <v>3550</v>
      </c>
      <c r="H867" s="1080" t="s">
        <v>3551</v>
      </c>
      <c r="I867" s="1081" t="s">
        <v>3552</v>
      </c>
      <c r="J867" s="1082">
        <v>1</v>
      </c>
      <c r="K867" s="1087">
        <v>44805</v>
      </c>
      <c r="L867" s="1087">
        <v>44864</v>
      </c>
      <c r="M867" s="1084">
        <f t="shared" si="39"/>
        <v>8.4285714285714288</v>
      </c>
      <c r="N867" s="1085">
        <v>1</v>
      </c>
      <c r="O867" s="1081" t="s">
        <v>3553</v>
      </c>
      <c r="P867" s="1085">
        <f t="shared" si="38"/>
        <v>1</v>
      </c>
      <c r="Q867" s="1086" t="str" cm="1">
        <f t="array" aca="1" ref="Q867" ca="1">IF(ISNUMBER(P867),IF(P867=100%,"CUMPLIDA",IF(AND(ISNUMBER(L867),ISNUMBER(INDIRECT("FECHA_"&amp;$B867,1))), IF(L867&lt;=INDIRECT("FECHA_"&amp;$B867,1),"INCUMPLIDA","PROCESO"), "VERIFICAR FECHA")),"SIN VALOR AVANCE")</f>
        <v>CUMPLIDA</v>
      </c>
    </row>
    <row r="868" spans="1:17" ht="105" x14ac:dyDescent="0.2">
      <c r="A868" s="1097" t="s">
        <v>17</v>
      </c>
      <c r="B868" s="1091" t="s">
        <v>14</v>
      </c>
      <c r="C868" s="1304"/>
      <c r="D868" s="1304"/>
      <c r="E868" s="1080" t="s">
        <v>3554</v>
      </c>
      <c r="F868" s="1305"/>
      <c r="G868" s="1080" t="s">
        <v>3555</v>
      </c>
      <c r="H868" s="1080" t="s">
        <v>3556</v>
      </c>
      <c r="I868" s="1081" t="s">
        <v>3557</v>
      </c>
      <c r="J868" s="1082">
        <v>2</v>
      </c>
      <c r="K868" s="1087">
        <v>44805</v>
      </c>
      <c r="L868" s="1087">
        <v>44925</v>
      </c>
      <c r="M868" s="1084">
        <f t="shared" si="39"/>
        <v>17.142857142857142</v>
      </c>
      <c r="N868" s="1085">
        <v>1</v>
      </c>
      <c r="O868" s="1081" t="s">
        <v>3553</v>
      </c>
      <c r="P868" s="1085">
        <f t="shared" si="38"/>
        <v>1</v>
      </c>
      <c r="Q868" s="1086" t="str" cm="1">
        <f t="array" aca="1" ref="Q868" ca="1">IF(ISNUMBER(P868),IF(P868=100%,"CUMPLIDA",IF(AND(ISNUMBER(L868),ISNUMBER(INDIRECT("FECHA_"&amp;$B868,1))), IF(L868&lt;=INDIRECT("FECHA_"&amp;$B868,1),"INCUMPLIDA","PROCESO"), "VERIFICAR FECHA")),"SIN VALOR AVANCE")</f>
        <v>CUMPLIDA</v>
      </c>
    </row>
    <row r="869" spans="1:17" ht="150" x14ac:dyDescent="0.2">
      <c r="A869" s="1097" t="s">
        <v>17</v>
      </c>
      <c r="B869" s="1091" t="s">
        <v>14</v>
      </c>
      <c r="C869" s="1304"/>
      <c r="D869" s="1304"/>
      <c r="E869" s="1080" t="s">
        <v>3558</v>
      </c>
      <c r="F869" s="1305"/>
      <c r="G869" s="1080" t="s">
        <v>3559</v>
      </c>
      <c r="H869" s="1080" t="s">
        <v>98</v>
      </c>
      <c r="I869" s="1081" t="s">
        <v>99</v>
      </c>
      <c r="J869" s="1082">
        <v>1</v>
      </c>
      <c r="K869" s="1087">
        <v>45352</v>
      </c>
      <c r="L869" s="1087">
        <v>45747</v>
      </c>
      <c r="M869" s="1084">
        <f t="shared" si="39"/>
        <v>56.428571428571431</v>
      </c>
      <c r="N869" s="1085">
        <v>1</v>
      </c>
      <c r="O869" s="1081" t="s">
        <v>3560</v>
      </c>
      <c r="P869" s="1085">
        <f t="shared" si="38"/>
        <v>1</v>
      </c>
      <c r="Q869" s="1086" t="str" cm="1">
        <f t="array" aca="1" ref="Q869" ca="1">IF(ISNUMBER(P869),IF(P869=100%,"CUMPLIDA",IF(AND(ISNUMBER(L869),ISNUMBER(INDIRECT("FECHA_"&amp;$B869,1))), IF(L869&lt;=INDIRECT("FECHA_"&amp;$B869,1),"INCUMPLIDA","PROCESO"), "VERIFICAR FECHA")),"SIN VALOR AVANCE")</f>
        <v>CUMPLIDA</v>
      </c>
    </row>
    <row r="870" spans="1:17" ht="240" x14ac:dyDescent="0.2">
      <c r="A870" s="1097" t="s">
        <v>17</v>
      </c>
      <c r="B870" s="1091" t="s">
        <v>14</v>
      </c>
      <c r="C870" s="1304"/>
      <c r="D870" s="1304"/>
      <c r="E870" s="1080" t="s">
        <v>3561</v>
      </c>
      <c r="F870" s="1305"/>
      <c r="G870" s="1080" t="s">
        <v>3562</v>
      </c>
      <c r="H870" s="1080" t="s">
        <v>101</v>
      </c>
      <c r="I870" s="1081" t="s">
        <v>102</v>
      </c>
      <c r="J870" s="1082">
        <v>1</v>
      </c>
      <c r="K870" s="1087">
        <v>45352</v>
      </c>
      <c r="L870" s="1087">
        <v>45747</v>
      </c>
      <c r="M870" s="1084">
        <f t="shared" si="39"/>
        <v>56.428571428571431</v>
      </c>
      <c r="N870" s="1085">
        <v>1</v>
      </c>
      <c r="O870" s="1081" t="s">
        <v>3563</v>
      </c>
      <c r="P870" s="1085">
        <f t="shared" si="38"/>
        <v>1</v>
      </c>
      <c r="Q870" s="1086" t="str" cm="1">
        <f t="array" aca="1" ref="Q870" ca="1">IF(ISNUMBER(P870),IF(P870=100%,"CUMPLIDA",IF(AND(ISNUMBER(L870),ISNUMBER(INDIRECT("FECHA_"&amp;$B870,1))), IF(L870&lt;=INDIRECT("FECHA_"&amp;$B870,1),"INCUMPLIDA","PROCESO"), "VERIFICAR FECHA")),"SIN VALOR AVANCE")</f>
        <v>CUMPLIDA</v>
      </c>
    </row>
    <row r="871" spans="1:17" ht="45.75" customHeight="1" x14ac:dyDescent="0.2">
      <c r="A871" s="1097" t="s">
        <v>17</v>
      </c>
      <c r="B871" s="1091" t="s">
        <v>14</v>
      </c>
      <c r="C871" s="1304"/>
      <c r="D871" s="1304"/>
      <c r="E871" s="1305" t="s">
        <v>3564</v>
      </c>
      <c r="F871" s="1305"/>
      <c r="G871" s="1080" t="s">
        <v>3565</v>
      </c>
      <c r="H871" s="1080" t="s">
        <v>104</v>
      </c>
      <c r="I871" s="1081" t="s">
        <v>105</v>
      </c>
      <c r="J871" s="1082">
        <v>1</v>
      </c>
      <c r="K871" s="1087">
        <v>45352</v>
      </c>
      <c r="L871" s="1087">
        <v>45747</v>
      </c>
      <c r="M871" s="1084">
        <f t="shared" si="39"/>
        <v>56.428571428571431</v>
      </c>
      <c r="N871" s="1085">
        <v>1</v>
      </c>
      <c r="O871" s="1081" t="s">
        <v>3560</v>
      </c>
      <c r="P871" s="1085">
        <f t="shared" si="38"/>
        <v>1</v>
      </c>
      <c r="Q871" s="1086" t="str" cm="1">
        <f t="array" aca="1" ref="Q871" ca="1">IF(ISNUMBER(P871),IF(P871=100%,"CUMPLIDA",IF(AND(ISNUMBER(L871),ISNUMBER(INDIRECT("FECHA_"&amp;$B871,1))), IF(L871&lt;=INDIRECT("FECHA_"&amp;$B871,1),"INCUMPLIDA","PROCESO"), "VERIFICAR FECHA")),"SIN VALOR AVANCE")</f>
        <v>CUMPLIDA</v>
      </c>
    </row>
    <row r="872" spans="1:17" ht="75.75" x14ac:dyDescent="0.2">
      <c r="A872" s="1097" t="s">
        <v>17</v>
      </c>
      <c r="B872" s="1091" t="s">
        <v>14</v>
      </c>
      <c r="C872" s="1304"/>
      <c r="D872" s="1304"/>
      <c r="E872" s="1305"/>
      <c r="F872" s="1305"/>
      <c r="G872" s="1080" t="s">
        <v>3566</v>
      </c>
      <c r="H872" s="1080" t="s">
        <v>106</v>
      </c>
      <c r="I872" s="1081" t="s">
        <v>107</v>
      </c>
      <c r="J872" s="1082">
        <v>1</v>
      </c>
      <c r="K872" s="1087">
        <v>45352</v>
      </c>
      <c r="L872" s="1087">
        <v>45747</v>
      </c>
      <c r="M872" s="1084">
        <f t="shared" si="39"/>
        <v>56.428571428571431</v>
      </c>
      <c r="N872" s="1085">
        <v>1</v>
      </c>
      <c r="O872" s="1081" t="s">
        <v>3563</v>
      </c>
      <c r="P872" s="1085">
        <f t="shared" si="38"/>
        <v>1</v>
      </c>
      <c r="Q872" s="1086" t="str" cm="1">
        <f t="array" aca="1" ref="Q872" ca="1">IF(ISNUMBER(P872),IF(P872=100%,"CUMPLIDA",IF(AND(ISNUMBER(L872),ISNUMBER(INDIRECT("FECHA_"&amp;$B872,1))), IF(L872&lt;=INDIRECT("FECHA_"&amp;$B872,1),"INCUMPLIDA","PROCESO"), "VERIFICAR FECHA")),"SIN VALOR AVANCE")</f>
        <v>CUMPLIDA</v>
      </c>
    </row>
    <row r="873" spans="1:17" ht="150.75" x14ac:dyDescent="0.2">
      <c r="A873" s="1097" t="s">
        <v>17</v>
      </c>
      <c r="B873" s="1091" t="s">
        <v>14</v>
      </c>
      <c r="C873" s="1304"/>
      <c r="D873" s="1304"/>
      <c r="E873" s="1305"/>
      <c r="F873" s="1305"/>
      <c r="G873" s="1080" t="s">
        <v>3567</v>
      </c>
      <c r="H873" s="1080" t="s">
        <v>108</v>
      </c>
      <c r="I873" s="1081" t="s">
        <v>109</v>
      </c>
      <c r="J873" s="1082">
        <v>1</v>
      </c>
      <c r="K873" s="1087">
        <v>45352</v>
      </c>
      <c r="L873" s="1087">
        <v>45747</v>
      </c>
      <c r="M873" s="1084">
        <f t="shared" si="39"/>
        <v>56.428571428571431</v>
      </c>
      <c r="N873" s="1085">
        <v>1</v>
      </c>
      <c r="O873" s="1081" t="s">
        <v>3568</v>
      </c>
      <c r="P873" s="1085">
        <f t="shared" si="38"/>
        <v>1</v>
      </c>
      <c r="Q873" s="1086" t="str" cm="1">
        <f t="array" aca="1" ref="Q873" ca="1">IF(ISNUMBER(P873),IF(P873=100%,"CUMPLIDA",IF(AND(ISNUMBER(L873),ISNUMBER(INDIRECT("FECHA_"&amp;$B873,1))), IF(L873&lt;=INDIRECT("FECHA_"&amp;$B873,1),"INCUMPLIDA","PROCESO"), "VERIFICAR FECHA")),"SIN VALOR AVANCE")</f>
        <v>CUMPLIDA</v>
      </c>
    </row>
    <row r="874" spans="1:17" ht="45.75" customHeight="1" x14ac:dyDescent="0.2">
      <c r="A874" s="1097" t="s">
        <v>17</v>
      </c>
      <c r="B874" s="1091" t="s">
        <v>14</v>
      </c>
      <c r="C874" s="1304"/>
      <c r="D874" s="1304"/>
      <c r="E874" s="1305" t="s">
        <v>3569</v>
      </c>
      <c r="F874" s="1305"/>
      <c r="G874" s="1080" t="s">
        <v>3570</v>
      </c>
      <c r="H874" s="1080" t="s">
        <v>111</v>
      </c>
      <c r="I874" s="1081" t="s">
        <v>112</v>
      </c>
      <c r="J874" s="1082">
        <v>2</v>
      </c>
      <c r="K874" s="1087">
        <v>45748</v>
      </c>
      <c r="L874" s="1087">
        <v>45930</v>
      </c>
      <c r="M874" s="1084">
        <f t="shared" si="39"/>
        <v>26</v>
      </c>
      <c r="N874" s="1085">
        <v>0</v>
      </c>
      <c r="O874" s="1081" t="s">
        <v>3563</v>
      </c>
      <c r="P874" s="1085">
        <f t="shared" si="38"/>
        <v>0</v>
      </c>
      <c r="Q874" s="1086" t="str" cm="1">
        <f t="array" aca="1" ref="Q874" ca="1">IF(ISNUMBER(P874),IF(P874=100%,"CUMPLIDA",IF(AND(ISNUMBER(L874),ISNUMBER(INDIRECT("FECHA_"&amp;$B874,1))), IF(L874&lt;=INDIRECT("FECHA_"&amp;$B874,1),"INCUMPLIDA","PROCESO"), "VERIFICAR FECHA")),"SIN VALOR AVANCE")</f>
        <v>PROCESO</v>
      </c>
    </row>
    <row r="875" spans="1:17" ht="60.75" x14ac:dyDescent="0.2">
      <c r="A875" s="1097" t="s">
        <v>17</v>
      </c>
      <c r="B875" s="1091" t="s">
        <v>14</v>
      </c>
      <c r="C875" s="1304"/>
      <c r="D875" s="1304"/>
      <c r="E875" s="1305"/>
      <c r="F875" s="1305"/>
      <c r="G875" s="1080" t="s">
        <v>3571</v>
      </c>
      <c r="H875" s="1080" t="s">
        <v>115</v>
      </c>
      <c r="I875" s="1081" t="s">
        <v>116</v>
      </c>
      <c r="J875" s="1082">
        <v>1</v>
      </c>
      <c r="K875" s="1087">
        <v>45748</v>
      </c>
      <c r="L875" s="1087">
        <v>45930</v>
      </c>
      <c r="M875" s="1084">
        <f t="shared" si="39"/>
        <v>26</v>
      </c>
      <c r="N875" s="1085">
        <v>0</v>
      </c>
      <c r="O875" s="1081" t="s">
        <v>3560</v>
      </c>
      <c r="P875" s="1085">
        <f t="shared" si="38"/>
        <v>0</v>
      </c>
      <c r="Q875" s="1086" t="str" cm="1">
        <f t="array" aca="1" ref="Q875" ca="1">IF(ISNUMBER(P875),IF(P875=100%,"CUMPLIDA",IF(AND(ISNUMBER(L875),ISNUMBER(INDIRECT("FECHA_"&amp;$B875,1))), IF(L875&lt;=INDIRECT("FECHA_"&amp;$B875,1),"INCUMPLIDA","PROCESO"), "VERIFICAR FECHA")),"SIN VALOR AVANCE")</f>
        <v>PROCESO</v>
      </c>
    </row>
    <row r="876" spans="1:17" ht="150.75" x14ac:dyDescent="0.2">
      <c r="A876" s="1097" t="s">
        <v>17</v>
      </c>
      <c r="B876" s="1091" t="s">
        <v>14</v>
      </c>
      <c r="C876" s="1304"/>
      <c r="D876" s="1304"/>
      <c r="E876" s="1305"/>
      <c r="F876" s="1305"/>
      <c r="G876" s="1080" t="s">
        <v>3572</v>
      </c>
      <c r="H876" s="1080" t="s">
        <v>118</v>
      </c>
      <c r="I876" s="1081" t="s">
        <v>119</v>
      </c>
      <c r="J876" s="1082">
        <v>2</v>
      </c>
      <c r="K876" s="1087">
        <v>45748</v>
      </c>
      <c r="L876" s="1087">
        <v>45930</v>
      </c>
      <c r="M876" s="1084">
        <f t="shared" si="39"/>
        <v>26</v>
      </c>
      <c r="N876" s="1085">
        <v>0</v>
      </c>
      <c r="O876" s="1081" t="s">
        <v>3568</v>
      </c>
      <c r="P876" s="1085">
        <f t="shared" si="38"/>
        <v>0</v>
      </c>
      <c r="Q876" s="1086" t="str" cm="1">
        <f t="array" aca="1" ref="Q876" ca="1">IF(ISNUMBER(P876),IF(P876=100%,"CUMPLIDA",IF(AND(ISNUMBER(L876),ISNUMBER(INDIRECT("FECHA_"&amp;$B876,1))), IF(L876&lt;=INDIRECT("FECHA_"&amp;$B876,1),"INCUMPLIDA","PROCESO"), "VERIFICAR FECHA")),"SIN VALOR AVANCE")</f>
        <v>PROCESO</v>
      </c>
    </row>
    <row r="877" spans="1:17" ht="45.75" customHeight="1" x14ac:dyDescent="0.2">
      <c r="A877" s="1097" t="s">
        <v>17</v>
      </c>
      <c r="B877" s="1091" t="s">
        <v>14</v>
      </c>
      <c r="C877" s="1304"/>
      <c r="D877" s="1304"/>
      <c r="E877" s="1305" t="s">
        <v>3573</v>
      </c>
      <c r="F877" s="1305"/>
      <c r="G877" s="1080" t="s">
        <v>3574</v>
      </c>
      <c r="H877" s="1080" t="s">
        <v>2168</v>
      </c>
      <c r="I877" s="1081" t="s">
        <v>99</v>
      </c>
      <c r="J877" s="1082">
        <v>1</v>
      </c>
      <c r="K877" s="1087">
        <v>45352</v>
      </c>
      <c r="L877" s="1087">
        <v>45747</v>
      </c>
      <c r="M877" s="1084">
        <f t="shared" si="39"/>
        <v>56.428571428571431</v>
      </c>
      <c r="N877" s="1085">
        <v>1</v>
      </c>
      <c r="O877" s="1081" t="s">
        <v>3560</v>
      </c>
      <c r="P877" s="1085">
        <f t="shared" si="38"/>
        <v>1</v>
      </c>
      <c r="Q877" s="1086" t="str" cm="1">
        <f t="array" aca="1" ref="Q877" ca="1">IF(ISNUMBER(P877),IF(P877=100%,"CUMPLIDA",IF(AND(ISNUMBER(L877),ISNUMBER(INDIRECT("FECHA_"&amp;$B877,1))), IF(L877&lt;=INDIRECT("FECHA_"&amp;$B877,1),"INCUMPLIDA","PROCESO"), "VERIFICAR FECHA")),"SIN VALOR AVANCE")</f>
        <v>CUMPLIDA</v>
      </c>
    </row>
    <row r="878" spans="1:17" ht="75.75" x14ac:dyDescent="0.2">
      <c r="A878" s="1097" t="s">
        <v>17</v>
      </c>
      <c r="B878" s="1091" t="s">
        <v>14</v>
      </c>
      <c r="C878" s="1304"/>
      <c r="D878" s="1304"/>
      <c r="E878" s="1305"/>
      <c r="F878" s="1305"/>
      <c r="G878" s="1080" t="s">
        <v>3575</v>
      </c>
      <c r="H878" s="1080" t="s">
        <v>101</v>
      </c>
      <c r="I878" s="1081" t="s">
        <v>102</v>
      </c>
      <c r="J878" s="1082">
        <v>1</v>
      </c>
      <c r="K878" s="1087">
        <v>45352</v>
      </c>
      <c r="L878" s="1087">
        <v>45747</v>
      </c>
      <c r="M878" s="1084">
        <f t="shared" si="39"/>
        <v>56.428571428571431</v>
      </c>
      <c r="N878" s="1085">
        <v>1</v>
      </c>
      <c r="O878" s="1081" t="s">
        <v>3563</v>
      </c>
      <c r="P878" s="1085">
        <f t="shared" si="38"/>
        <v>1</v>
      </c>
      <c r="Q878" s="1086" t="str" cm="1">
        <f t="array" aca="1" ref="Q878" ca="1">IF(ISNUMBER(P878),IF(P878=100%,"CUMPLIDA",IF(AND(ISNUMBER(L878),ISNUMBER(INDIRECT("FECHA_"&amp;$B878,1))), IF(L878&lt;=INDIRECT("FECHA_"&amp;$B878,1),"INCUMPLIDA","PROCESO"), "VERIFICAR FECHA")),"SIN VALOR AVANCE")</f>
        <v>CUMPLIDA</v>
      </c>
    </row>
    <row r="879" spans="1:17" ht="45.75" customHeight="1" x14ac:dyDescent="0.2">
      <c r="A879" s="1097" t="s">
        <v>17</v>
      </c>
      <c r="B879" s="1091" t="s">
        <v>14</v>
      </c>
      <c r="C879" s="1304"/>
      <c r="D879" s="1304"/>
      <c r="E879" s="1305" t="s">
        <v>3576</v>
      </c>
      <c r="F879" s="1305"/>
      <c r="G879" s="1080" t="s">
        <v>3577</v>
      </c>
      <c r="H879" s="1080" t="s">
        <v>104</v>
      </c>
      <c r="I879" s="1081" t="s">
        <v>105</v>
      </c>
      <c r="J879" s="1082">
        <v>1</v>
      </c>
      <c r="K879" s="1087">
        <v>45352</v>
      </c>
      <c r="L879" s="1087">
        <v>45747</v>
      </c>
      <c r="M879" s="1084">
        <f t="shared" si="39"/>
        <v>56.428571428571431</v>
      </c>
      <c r="N879" s="1085">
        <v>1</v>
      </c>
      <c r="O879" s="1081" t="s">
        <v>3560</v>
      </c>
      <c r="P879" s="1085">
        <v>1</v>
      </c>
      <c r="Q879" s="1086" t="str" cm="1">
        <f t="array" aca="1" ref="Q879" ca="1">IF(ISNUMBER(P879),IF(P879=100%,"CUMPLIDA",IF(AND(ISNUMBER(L879),ISNUMBER(INDIRECT("FECHA_"&amp;$B879,1))), IF(L879&lt;=INDIRECT("FECHA_"&amp;$B879,1),"INCUMPLIDA","PROCESO"), "VERIFICAR FECHA")),"SIN VALOR AVANCE")</f>
        <v>CUMPLIDA</v>
      </c>
    </row>
    <row r="880" spans="1:17" ht="75.75" x14ac:dyDescent="0.2">
      <c r="A880" s="1097" t="s">
        <v>17</v>
      </c>
      <c r="B880" s="1091" t="s">
        <v>14</v>
      </c>
      <c r="C880" s="1304"/>
      <c r="D880" s="1304"/>
      <c r="E880" s="1305"/>
      <c r="F880" s="1305"/>
      <c r="G880" s="1080" t="s">
        <v>3578</v>
      </c>
      <c r="H880" s="1080" t="s">
        <v>106</v>
      </c>
      <c r="I880" s="1081" t="s">
        <v>107</v>
      </c>
      <c r="J880" s="1082">
        <v>1</v>
      </c>
      <c r="K880" s="1087">
        <v>45352</v>
      </c>
      <c r="L880" s="1087">
        <v>45747</v>
      </c>
      <c r="M880" s="1084">
        <f t="shared" si="39"/>
        <v>56.428571428571431</v>
      </c>
      <c r="N880" s="1085">
        <v>1</v>
      </c>
      <c r="O880" s="1081" t="s">
        <v>3563</v>
      </c>
      <c r="P880" s="1085">
        <v>1</v>
      </c>
      <c r="Q880" s="1086" t="str" cm="1">
        <f t="array" aca="1" ref="Q880" ca="1">IF(ISNUMBER(P880),IF(P880=100%,"CUMPLIDA",IF(AND(ISNUMBER(L880),ISNUMBER(INDIRECT("FECHA_"&amp;$B880,1))), IF(L880&lt;=INDIRECT("FECHA_"&amp;$B880,1),"INCUMPLIDA","PROCESO"), "VERIFICAR FECHA")),"SIN VALOR AVANCE")</f>
        <v>CUMPLIDA</v>
      </c>
    </row>
    <row r="881" spans="1:17" ht="150.75" x14ac:dyDescent="0.2">
      <c r="A881" s="1097" t="s">
        <v>17</v>
      </c>
      <c r="B881" s="1091" t="s">
        <v>14</v>
      </c>
      <c r="C881" s="1304"/>
      <c r="D881" s="1304"/>
      <c r="E881" s="1305"/>
      <c r="F881" s="1305"/>
      <c r="G881" s="1080" t="s">
        <v>3579</v>
      </c>
      <c r="H881" s="1080" t="s">
        <v>108</v>
      </c>
      <c r="I881" s="1081" t="s">
        <v>109</v>
      </c>
      <c r="J881" s="1082">
        <v>1</v>
      </c>
      <c r="K881" s="1087">
        <v>45352</v>
      </c>
      <c r="L881" s="1087">
        <v>45747</v>
      </c>
      <c r="M881" s="1084">
        <f t="shared" si="39"/>
        <v>56.428571428571431</v>
      </c>
      <c r="N881" s="1085">
        <v>1</v>
      </c>
      <c r="O881" s="1081" t="s">
        <v>3568</v>
      </c>
      <c r="P881" s="1085">
        <v>1</v>
      </c>
      <c r="Q881" s="1086" t="str" cm="1">
        <f t="array" aca="1" ref="Q881" ca="1">IF(ISNUMBER(P881),IF(P881=100%,"CUMPLIDA",IF(AND(ISNUMBER(L881),ISNUMBER(INDIRECT("FECHA_"&amp;$B881,1))), IF(L881&lt;=INDIRECT("FECHA_"&amp;$B881,1),"INCUMPLIDA","PROCESO"), "VERIFICAR FECHA")),"SIN VALOR AVANCE")</f>
        <v>CUMPLIDA</v>
      </c>
    </row>
    <row r="882" spans="1:17" ht="75.75" x14ac:dyDescent="0.2">
      <c r="A882" s="1097" t="s">
        <v>17</v>
      </c>
      <c r="B882" s="1091" t="s">
        <v>14</v>
      </c>
      <c r="C882" s="1304"/>
      <c r="D882" s="1304"/>
      <c r="E882" s="1305"/>
      <c r="F882" s="1305"/>
      <c r="G882" s="1080" t="s">
        <v>3580</v>
      </c>
      <c r="H882" s="1080" t="s">
        <v>111</v>
      </c>
      <c r="I882" s="1081" t="s">
        <v>112</v>
      </c>
      <c r="J882" s="1082">
        <v>2</v>
      </c>
      <c r="K882" s="1087">
        <v>45748</v>
      </c>
      <c r="L882" s="1087">
        <v>45930</v>
      </c>
      <c r="M882" s="1084">
        <f t="shared" si="39"/>
        <v>26</v>
      </c>
      <c r="N882" s="1085">
        <v>0</v>
      </c>
      <c r="O882" s="1081" t="s">
        <v>3563</v>
      </c>
      <c r="P882" s="1085">
        <f t="shared" ref="P882:P929" si="40">IF(B882="ITRC",N882,N882/J882)</f>
        <v>0</v>
      </c>
      <c r="Q882" s="1086" t="str" cm="1">
        <f t="array" aca="1" ref="Q882" ca="1">IF(ISNUMBER(P882),IF(P882=100%,"CUMPLIDA",IF(AND(ISNUMBER(L882),ISNUMBER(INDIRECT("FECHA_"&amp;$B882,1))), IF(L882&lt;=INDIRECT("FECHA_"&amp;$B882,1),"INCUMPLIDA","PROCESO"), "VERIFICAR FECHA")),"SIN VALOR AVANCE")</f>
        <v>PROCESO</v>
      </c>
    </row>
    <row r="883" spans="1:17" ht="60.75" x14ac:dyDescent="0.2">
      <c r="A883" s="1097" t="s">
        <v>17</v>
      </c>
      <c r="B883" s="1091" t="s">
        <v>14</v>
      </c>
      <c r="C883" s="1304"/>
      <c r="D883" s="1304"/>
      <c r="E883" s="1305"/>
      <c r="F883" s="1305"/>
      <c r="G883" s="1080" t="s">
        <v>3581</v>
      </c>
      <c r="H883" s="1080" t="s">
        <v>115</v>
      </c>
      <c r="I883" s="1081" t="s">
        <v>116</v>
      </c>
      <c r="J883" s="1082">
        <v>1</v>
      </c>
      <c r="K883" s="1087">
        <v>45748</v>
      </c>
      <c r="L883" s="1087">
        <v>45930</v>
      </c>
      <c r="M883" s="1084">
        <f t="shared" si="39"/>
        <v>26</v>
      </c>
      <c r="N883" s="1085">
        <v>0</v>
      </c>
      <c r="O883" s="1081" t="s">
        <v>3560</v>
      </c>
      <c r="P883" s="1085">
        <f t="shared" si="40"/>
        <v>0</v>
      </c>
      <c r="Q883" s="1086" t="str" cm="1">
        <f t="array" aca="1" ref="Q883" ca="1">IF(ISNUMBER(P883),IF(P883=100%,"CUMPLIDA",IF(AND(ISNUMBER(L883),ISNUMBER(INDIRECT("FECHA_"&amp;$B883,1))), IF(L883&lt;=INDIRECT("FECHA_"&amp;$B883,1),"INCUMPLIDA","PROCESO"), "VERIFICAR FECHA")),"SIN VALOR AVANCE")</f>
        <v>PROCESO</v>
      </c>
    </row>
    <row r="884" spans="1:17" ht="150.75" x14ac:dyDescent="0.2">
      <c r="A884" s="1097" t="s">
        <v>17</v>
      </c>
      <c r="B884" s="1091" t="s">
        <v>14</v>
      </c>
      <c r="C884" s="1304"/>
      <c r="D884" s="1304"/>
      <c r="E884" s="1305"/>
      <c r="F884" s="1305"/>
      <c r="G884" s="1080" t="s">
        <v>3582</v>
      </c>
      <c r="H884" s="1080" t="s">
        <v>118</v>
      </c>
      <c r="I884" s="1081" t="s">
        <v>119</v>
      </c>
      <c r="J884" s="1082">
        <v>2</v>
      </c>
      <c r="K884" s="1087">
        <v>45748</v>
      </c>
      <c r="L884" s="1087">
        <v>45930</v>
      </c>
      <c r="M884" s="1084">
        <f t="shared" si="39"/>
        <v>26</v>
      </c>
      <c r="N884" s="1085">
        <v>0</v>
      </c>
      <c r="O884" s="1081" t="s">
        <v>3568</v>
      </c>
      <c r="P884" s="1085">
        <f t="shared" si="40"/>
        <v>0</v>
      </c>
      <c r="Q884" s="1086" t="str" cm="1">
        <f t="array" aca="1" ref="Q884" ca="1">IF(ISNUMBER(P884),IF(P884=100%,"CUMPLIDA",IF(AND(ISNUMBER(L884),ISNUMBER(INDIRECT("FECHA_"&amp;$B884,1))), IF(L884&lt;=INDIRECT("FECHA_"&amp;$B884,1),"INCUMPLIDA","PROCESO"), "VERIFICAR FECHA")),"SIN VALOR AVANCE")</f>
        <v>PROCESO</v>
      </c>
    </row>
    <row r="885" spans="1:17" ht="60.75" x14ac:dyDescent="0.2">
      <c r="A885" s="1097" t="s">
        <v>17</v>
      </c>
      <c r="B885" s="1091" t="s">
        <v>14</v>
      </c>
      <c r="C885" s="1304"/>
      <c r="D885" s="1304"/>
      <c r="E885" s="1305"/>
      <c r="F885" s="1305"/>
      <c r="G885" s="1080" t="s">
        <v>3583</v>
      </c>
      <c r="H885" s="1080" t="s">
        <v>2168</v>
      </c>
      <c r="I885" s="1081" t="s">
        <v>99</v>
      </c>
      <c r="J885" s="1082">
        <v>1</v>
      </c>
      <c r="K885" s="1087">
        <v>45352</v>
      </c>
      <c r="L885" s="1087">
        <v>45747</v>
      </c>
      <c r="M885" s="1084">
        <f t="shared" si="39"/>
        <v>56.428571428571431</v>
      </c>
      <c r="N885" s="1085">
        <v>1</v>
      </c>
      <c r="O885" s="1081" t="s">
        <v>3560</v>
      </c>
      <c r="P885" s="1085">
        <f t="shared" si="40"/>
        <v>1</v>
      </c>
      <c r="Q885" s="1086" t="str" cm="1">
        <f t="array" aca="1" ref="Q885" ca="1">IF(ISNUMBER(P885),IF(P885=100%,"CUMPLIDA",IF(AND(ISNUMBER(L885),ISNUMBER(INDIRECT("FECHA_"&amp;$B885,1))), IF(L885&lt;=INDIRECT("FECHA_"&amp;$B885,1),"INCUMPLIDA","PROCESO"), "VERIFICAR FECHA")),"SIN VALOR AVANCE")</f>
        <v>CUMPLIDA</v>
      </c>
    </row>
    <row r="886" spans="1:17" ht="75.75" x14ac:dyDescent="0.2">
      <c r="A886" s="1097" t="s">
        <v>17</v>
      </c>
      <c r="B886" s="1091" t="s">
        <v>14</v>
      </c>
      <c r="C886" s="1304"/>
      <c r="D886" s="1304"/>
      <c r="E886" s="1305"/>
      <c r="F886" s="1305"/>
      <c r="G886" s="1080" t="s">
        <v>3584</v>
      </c>
      <c r="H886" s="1080" t="s">
        <v>101</v>
      </c>
      <c r="I886" s="1081" t="s">
        <v>102</v>
      </c>
      <c r="J886" s="1082">
        <v>1</v>
      </c>
      <c r="K886" s="1087">
        <v>45352</v>
      </c>
      <c r="L886" s="1087">
        <v>45747</v>
      </c>
      <c r="M886" s="1084">
        <f t="shared" si="39"/>
        <v>56.428571428571431</v>
      </c>
      <c r="N886" s="1085">
        <v>1</v>
      </c>
      <c r="O886" s="1081" t="s">
        <v>3563</v>
      </c>
      <c r="P886" s="1085">
        <f t="shared" si="40"/>
        <v>1</v>
      </c>
      <c r="Q886" s="1086" t="str" cm="1">
        <f t="array" aca="1" ref="Q886" ca="1">IF(ISNUMBER(P886),IF(P886=100%,"CUMPLIDA",IF(AND(ISNUMBER(L886),ISNUMBER(INDIRECT("FECHA_"&amp;$B886,1))), IF(L886&lt;=INDIRECT("FECHA_"&amp;$B886,1),"INCUMPLIDA","PROCESO"), "VERIFICAR FECHA")),"SIN VALOR AVANCE")</f>
        <v>CUMPLIDA</v>
      </c>
    </row>
    <row r="887" spans="1:17" ht="60.75" x14ac:dyDescent="0.2">
      <c r="A887" s="1097" t="s">
        <v>17</v>
      </c>
      <c r="B887" s="1091" t="s">
        <v>14</v>
      </c>
      <c r="C887" s="1304"/>
      <c r="D887" s="1304"/>
      <c r="E887" s="1305"/>
      <c r="F887" s="1305"/>
      <c r="G887" s="1080" t="s">
        <v>3585</v>
      </c>
      <c r="H887" s="1080" t="s">
        <v>104</v>
      </c>
      <c r="I887" s="1081" t="s">
        <v>105</v>
      </c>
      <c r="J887" s="1082">
        <v>1</v>
      </c>
      <c r="K887" s="1087">
        <v>45352</v>
      </c>
      <c r="L887" s="1087">
        <v>45747</v>
      </c>
      <c r="M887" s="1084">
        <f t="shared" si="39"/>
        <v>56.428571428571431</v>
      </c>
      <c r="N887" s="1085">
        <v>1</v>
      </c>
      <c r="O887" s="1081" t="s">
        <v>3560</v>
      </c>
      <c r="P887" s="1085">
        <f t="shared" si="40"/>
        <v>1</v>
      </c>
      <c r="Q887" s="1086" t="str" cm="1">
        <f t="array" aca="1" ref="Q887" ca="1">IF(ISNUMBER(P887),IF(P887=100%,"CUMPLIDA",IF(AND(ISNUMBER(L887),ISNUMBER(INDIRECT("FECHA_"&amp;$B887,1))), IF(L887&lt;=INDIRECT("FECHA_"&amp;$B887,1),"INCUMPLIDA","PROCESO"), "VERIFICAR FECHA")),"SIN VALOR AVANCE")</f>
        <v>CUMPLIDA</v>
      </c>
    </row>
    <row r="888" spans="1:17" ht="75.75" x14ac:dyDescent="0.2">
      <c r="A888" s="1097" t="s">
        <v>17</v>
      </c>
      <c r="B888" s="1091" t="s">
        <v>14</v>
      </c>
      <c r="C888" s="1304"/>
      <c r="D888" s="1304"/>
      <c r="E888" s="1305"/>
      <c r="F888" s="1305"/>
      <c r="G888" s="1080" t="s">
        <v>2722</v>
      </c>
      <c r="H888" s="1080" t="s">
        <v>106</v>
      </c>
      <c r="I888" s="1081" t="s">
        <v>107</v>
      </c>
      <c r="J888" s="1082">
        <v>1</v>
      </c>
      <c r="K888" s="1087">
        <v>45352</v>
      </c>
      <c r="L888" s="1087">
        <v>45747</v>
      </c>
      <c r="M888" s="1084">
        <f t="shared" si="39"/>
        <v>56.428571428571431</v>
      </c>
      <c r="N888" s="1085">
        <v>1</v>
      </c>
      <c r="O888" s="1081" t="s">
        <v>3563</v>
      </c>
      <c r="P888" s="1085">
        <f t="shared" si="40"/>
        <v>1</v>
      </c>
      <c r="Q888" s="1086" t="str" cm="1">
        <f t="array" aca="1" ref="Q888" ca="1">IF(ISNUMBER(P888),IF(P888=100%,"CUMPLIDA",IF(AND(ISNUMBER(L888),ISNUMBER(INDIRECT("FECHA_"&amp;$B888,1))), IF(L888&lt;=INDIRECT("FECHA_"&amp;$B888,1),"INCUMPLIDA","PROCESO"), "VERIFICAR FECHA")),"SIN VALOR AVANCE")</f>
        <v>CUMPLIDA</v>
      </c>
    </row>
    <row r="889" spans="1:17" ht="150.75" x14ac:dyDescent="0.2">
      <c r="A889" s="1097" t="s">
        <v>17</v>
      </c>
      <c r="B889" s="1091" t="s">
        <v>14</v>
      </c>
      <c r="C889" s="1304"/>
      <c r="D889" s="1304"/>
      <c r="E889" s="1305"/>
      <c r="F889" s="1305"/>
      <c r="G889" s="1080" t="s">
        <v>3586</v>
      </c>
      <c r="H889" s="1080" t="s">
        <v>108</v>
      </c>
      <c r="I889" s="1081" t="s">
        <v>109</v>
      </c>
      <c r="J889" s="1082">
        <v>1</v>
      </c>
      <c r="K889" s="1087">
        <v>45352</v>
      </c>
      <c r="L889" s="1087">
        <v>45747</v>
      </c>
      <c r="M889" s="1084">
        <f t="shared" si="39"/>
        <v>56.428571428571431</v>
      </c>
      <c r="N889" s="1085">
        <v>1</v>
      </c>
      <c r="O889" s="1081" t="s">
        <v>3568</v>
      </c>
      <c r="P889" s="1085">
        <f t="shared" si="40"/>
        <v>1</v>
      </c>
      <c r="Q889" s="1086" t="str" cm="1">
        <f t="array" aca="1" ref="Q889" ca="1">IF(ISNUMBER(P889),IF(P889=100%,"CUMPLIDA",IF(AND(ISNUMBER(L889),ISNUMBER(INDIRECT("FECHA_"&amp;$B889,1))), IF(L889&lt;=INDIRECT("FECHA_"&amp;$B889,1),"INCUMPLIDA","PROCESO"), "VERIFICAR FECHA")),"SIN VALOR AVANCE")</f>
        <v>CUMPLIDA</v>
      </c>
    </row>
    <row r="890" spans="1:17" ht="75.75" x14ac:dyDescent="0.2">
      <c r="A890" s="1097" t="s">
        <v>17</v>
      </c>
      <c r="B890" s="1091" t="s">
        <v>14</v>
      </c>
      <c r="C890" s="1304"/>
      <c r="D890" s="1304"/>
      <c r="E890" s="1305"/>
      <c r="F890" s="1305"/>
      <c r="G890" s="1080" t="s">
        <v>3587</v>
      </c>
      <c r="H890" s="1080" t="s">
        <v>111</v>
      </c>
      <c r="I890" s="1081" t="s">
        <v>112</v>
      </c>
      <c r="J890" s="1082">
        <v>2</v>
      </c>
      <c r="K890" s="1087">
        <v>45748</v>
      </c>
      <c r="L890" s="1087">
        <v>45930</v>
      </c>
      <c r="M890" s="1084">
        <f t="shared" si="39"/>
        <v>26</v>
      </c>
      <c r="N890" s="1085">
        <v>0</v>
      </c>
      <c r="O890" s="1081" t="s">
        <v>3563</v>
      </c>
      <c r="P890" s="1085">
        <f t="shared" si="40"/>
        <v>0</v>
      </c>
      <c r="Q890" s="1086" t="str" cm="1">
        <f t="array" aca="1" ref="Q890" ca="1">IF(ISNUMBER(P890),IF(P890=100%,"CUMPLIDA",IF(AND(ISNUMBER(L890),ISNUMBER(INDIRECT("FECHA_"&amp;$B890,1))), IF(L890&lt;=INDIRECT("FECHA_"&amp;$B890,1),"INCUMPLIDA","PROCESO"), "VERIFICAR FECHA")),"SIN VALOR AVANCE")</f>
        <v>PROCESO</v>
      </c>
    </row>
    <row r="891" spans="1:17" ht="60.75" x14ac:dyDescent="0.2">
      <c r="A891" s="1097" t="s">
        <v>17</v>
      </c>
      <c r="B891" s="1091" t="s">
        <v>14</v>
      </c>
      <c r="C891" s="1304"/>
      <c r="D891" s="1304"/>
      <c r="E891" s="1305"/>
      <c r="F891" s="1305"/>
      <c r="G891" s="1080" t="s">
        <v>3588</v>
      </c>
      <c r="H891" s="1080" t="s">
        <v>115</v>
      </c>
      <c r="I891" s="1081" t="s">
        <v>116</v>
      </c>
      <c r="J891" s="1082">
        <v>1</v>
      </c>
      <c r="K891" s="1087">
        <v>45748</v>
      </c>
      <c r="L891" s="1087">
        <v>45930</v>
      </c>
      <c r="M891" s="1084">
        <f t="shared" si="39"/>
        <v>26</v>
      </c>
      <c r="N891" s="1085">
        <v>0</v>
      </c>
      <c r="O891" s="1081" t="s">
        <v>3560</v>
      </c>
      <c r="P891" s="1085">
        <f t="shared" si="40"/>
        <v>0</v>
      </c>
      <c r="Q891" s="1086" t="str" cm="1">
        <f t="array" aca="1" ref="Q891" ca="1">IF(ISNUMBER(P891),IF(P891=100%,"CUMPLIDA",IF(AND(ISNUMBER(L891),ISNUMBER(INDIRECT("FECHA_"&amp;$B891,1))), IF(L891&lt;=INDIRECT("FECHA_"&amp;$B891,1),"INCUMPLIDA","PROCESO"), "VERIFICAR FECHA")),"SIN VALOR AVANCE")</f>
        <v>PROCESO</v>
      </c>
    </row>
    <row r="892" spans="1:17" ht="150.75" x14ac:dyDescent="0.2">
      <c r="A892" s="1097" t="s">
        <v>17</v>
      </c>
      <c r="B892" s="1091" t="s">
        <v>14</v>
      </c>
      <c r="C892" s="1304"/>
      <c r="D892" s="1304"/>
      <c r="E892" s="1305"/>
      <c r="F892" s="1305"/>
      <c r="G892" s="1080" t="s">
        <v>3589</v>
      </c>
      <c r="H892" s="1080" t="s">
        <v>118</v>
      </c>
      <c r="I892" s="1081" t="s">
        <v>119</v>
      </c>
      <c r="J892" s="1082">
        <v>2</v>
      </c>
      <c r="K892" s="1087">
        <v>45748</v>
      </c>
      <c r="L892" s="1087">
        <v>45930</v>
      </c>
      <c r="M892" s="1084">
        <f t="shared" si="39"/>
        <v>26</v>
      </c>
      <c r="N892" s="1085">
        <v>0</v>
      </c>
      <c r="O892" s="1081" t="s">
        <v>3568</v>
      </c>
      <c r="P892" s="1085">
        <f t="shared" si="40"/>
        <v>0</v>
      </c>
      <c r="Q892" s="1086" t="str" cm="1">
        <f t="array" aca="1" ref="Q892" ca="1">IF(ISNUMBER(P892),IF(P892=100%,"CUMPLIDA",IF(AND(ISNUMBER(L892),ISNUMBER(INDIRECT("FECHA_"&amp;$B892,1))), IF(L892&lt;=INDIRECT("FECHA_"&amp;$B892,1),"INCUMPLIDA","PROCESO"), "VERIFICAR FECHA")),"SIN VALOR AVANCE")</f>
        <v>PROCESO</v>
      </c>
    </row>
    <row r="893" spans="1:17" ht="120.75" x14ac:dyDescent="0.2">
      <c r="A893" s="1097" t="s">
        <v>17</v>
      </c>
      <c r="B893" s="1091" t="s">
        <v>14</v>
      </c>
      <c r="C893" s="1304"/>
      <c r="D893" s="1304"/>
      <c r="E893" s="1305"/>
      <c r="F893" s="1305"/>
      <c r="G893" s="1080" t="s">
        <v>3590</v>
      </c>
      <c r="H893" s="1080" t="s">
        <v>3591</v>
      </c>
      <c r="I893" s="1081" t="s">
        <v>3592</v>
      </c>
      <c r="J893" s="1082">
        <v>1</v>
      </c>
      <c r="K893" s="1087">
        <v>44805</v>
      </c>
      <c r="L893" s="1087">
        <v>44864</v>
      </c>
      <c r="M893" s="1084">
        <f t="shared" si="39"/>
        <v>8.4285714285714288</v>
      </c>
      <c r="N893" s="1085">
        <v>1</v>
      </c>
      <c r="O893" s="1081" t="s">
        <v>3593</v>
      </c>
      <c r="P893" s="1085">
        <f t="shared" si="40"/>
        <v>1</v>
      </c>
      <c r="Q893" s="1086" t="str" cm="1">
        <f t="array" aca="1" ref="Q893" ca="1">IF(ISNUMBER(P893),IF(P893=100%,"CUMPLIDA",IF(AND(ISNUMBER(L893),ISNUMBER(INDIRECT("FECHA_"&amp;$B893,1))), IF(L893&lt;=INDIRECT("FECHA_"&amp;$B893,1),"INCUMPLIDA","PROCESO"), "VERIFICAR FECHA")),"SIN VALOR AVANCE")</f>
        <v>CUMPLIDA</v>
      </c>
    </row>
    <row r="894" spans="1:17" ht="60.75" x14ac:dyDescent="0.2">
      <c r="A894" s="1097" t="s">
        <v>17</v>
      </c>
      <c r="B894" s="1091" t="s">
        <v>14</v>
      </c>
      <c r="C894" s="1304"/>
      <c r="D894" s="1304"/>
      <c r="E894" s="1305"/>
      <c r="F894" s="1305"/>
      <c r="G894" s="1080" t="s">
        <v>3594</v>
      </c>
      <c r="H894" s="1080" t="s">
        <v>2168</v>
      </c>
      <c r="I894" s="1081" t="s">
        <v>99</v>
      </c>
      <c r="J894" s="1082">
        <v>1</v>
      </c>
      <c r="K894" s="1087">
        <v>45352</v>
      </c>
      <c r="L894" s="1087">
        <v>45747</v>
      </c>
      <c r="M894" s="1084">
        <f t="shared" si="39"/>
        <v>56.428571428571431</v>
      </c>
      <c r="N894" s="1085">
        <v>1</v>
      </c>
      <c r="O894" s="1081" t="s">
        <v>3560</v>
      </c>
      <c r="P894" s="1085">
        <f t="shared" si="40"/>
        <v>1</v>
      </c>
      <c r="Q894" s="1086" t="str" cm="1">
        <f t="array" aca="1" ref="Q894" ca="1">IF(ISNUMBER(P894),IF(P894=100%,"CUMPLIDA",IF(AND(ISNUMBER(L894),ISNUMBER(INDIRECT("FECHA_"&amp;$B894,1))), IF(L894&lt;=INDIRECT("FECHA_"&amp;$B894,1),"INCUMPLIDA","PROCESO"), "VERIFICAR FECHA")),"SIN VALOR AVANCE")</f>
        <v>CUMPLIDA</v>
      </c>
    </row>
    <row r="895" spans="1:17" ht="75.75" x14ac:dyDescent="0.2">
      <c r="A895" s="1097" t="s">
        <v>17</v>
      </c>
      <c r="B895" s="1091" t="s">
        <v>14</v>
      </c>
      <c r="C895" s="1304"/>
      <c r="D895" s="1304"/>
      <c r="E895" s="1305"/>
      <c r="F895" s="1305"/>
      <c r="G895" s="1080" t="s">
        <v>3595</v>
      </c>
      <c r="H895" s="1080" t="s">
        <v>101</v>
      </c>
      <c r="I895" s="1081" t="s">
        <v>102</v>
      </c>
      <c r="J895" s="1082">
        <v>1</v>
      </c>
      <c r="K895" s="1087">
        <v>45352</v>
      </c>
      <c r="L895" s="1087">
        <v>45747</v>
      </c>
      <c r="M895" s="1084">
        <f t="shared" si="39"/>
        <v>56.428571428571431</v>
      </c>
      <c r="N895" s="1085">
        <v>1</v>
      </c>
      <c r="O895" s="1081" t="s">
        <v>3563</v>
      </c>
      <c r="P895" s="1085">
        <f t="shared" si="40"/>
        <v>1</v>
      </c>
      <c r="Q895" s="1086" t="str" cm="1">
        <f t="array" aca="1" ref="Q895" ca="1">IF(ISNUMBER(P895),IF(P895=100%,"CUMPLIDA",IF(AND(ISNUMBER(L895),ISNUMBER(INDIRECT("FECHA_"&amp;$B895,1))), IF(L895&lt;=INDIRECT("FECHA_"&amp;$B895,1),"INCUMPLIDA","PROCESO"), "VERIFICAR FECHA")),"SIN VALOR AVANCE")</f>
        <v>CUMPLIDA</v>
      </c>
    </row>
    <row r="896" spans="1:17" ht="60.75" x14ac:dyDescent="0.2">
      <c r="A896" s="1097" t="s">
        <v>17</v>
      </c>
      <c r="B896" s="1091" t="s">
        <v>14</v>
      </c>
      <c r="C896" s="1304"/>
      <c r="D896" s="1304"/>
      <c r="E896" s="1305"/>
      <c r="F896" s="1305"/>
      <c r="G896" s="1080" t="s">
        <v>3596</v>
      </c>
      <c r="H896" s="1080" t="s">
        <v>104</v>
      </c>
      <c r="I896" s="1081" t="s">
        <v>105</v>
      </c>
      <c r="J896" s="1082">
        <v>1</v>
      </c>
      <c r="K896" s="1087">
        <v>45352</v>
      </c>
      <c r="L896" s="1087">
        <v>45747</v>
      </c>
      <c r="M896" s="1084">
        <f t="shared" si="39"/>
        <v>56.428571428571431</v>
      </c>
      <c r="N896" s="1085">
        <v>1</v>
      </c>
      <c r="O896" s="1081" t="s">
        <v>3560</v>
      </c>
      <c r="P896" s="1085">
        <f t="shared" si="40"/>
        <v>1</v>
      </c>
      <c r="Q896" s="1086" t="str" cm="1">
        <f t="array" aca="1" ref="Q896" ca="1">IF(ISNUMBER(P896),IF(P896=100%,"CUMPLIDA",IF(AND(ISNUMBER(L896),ISNUMBER(INDIRECT("FECHA_"&amp;$B896,1))), IF(L896&lt;=INDIRECT("FECHA_"&amp;$B896,1),"INCUMPLIDA","PROCESO"), "VERIFICAR FECHA")),"SIN VALOR AVANCE")</f>
        <v>CUMPLIDA</v>
      </c>
    </row>
    <row r="897" spans="1:17" ht="75.75" x14ac:dyDescent="0.2">
      <c r="A897" s="1097" t="s">
        <v>17</v>
      </c>
      <c r="B897" s="1091" t="s">
        <v>14</v>
      </c>
      <c r="C897" s="1304"/>
      <c r="D897" s="1304"/>
      <c r="E897" s="1305"/>
      <c r="F897" s="1305"/>
      <c r="G897" s="1080" t="s">
        <v>3597</v>
      </c>
      <c r="H897" s="1080" t="s">
        <v>106</v>
      </c>
      <c r="I897" s="1081" t="s">
        <v>107</v>
      </c>
      <c r="J897" s="1082">
        <v>1</v>
      </c>
      <c r="K897" s="1087">
        <v>45352</v>
      </c>
      <c r="L897" s="1087">
        <v>45747</v>
      </c>
      <c r="M897" s="1084">
        <f t="shared" si="39"/>
        <v>56.428571428571431</v>
      </c>
      <c r="N897" s="1085">
        <v>1</v>
      </c>
      <c r="O897" s="1081" t="s">
        <v>3563</v>
      </c>
      <c r="P897" s="1085">
        <f t="shared" si="40"/>
        <v>1</v>
      </c>
      <c r="Q897" s="1086" t="str" cm="1">
        <f t="array" aca="1" ref="Q897" ca="1">IF(ISNUMBER(P897),IF(P897=100%,"CUMPLIDA",IF(AND(ISNUMBER(L897),ISNUMBER(INDIRECT("FECHA_"&amp;$B897,1))), IF(L897&lt;=INDIRECT("FECHA_"&amp;$B897,1),"INCUMPLIDA","PROCESO"), "VERIFICAR FECHA")),"SIN VALOR AVANCE")</f>
        <v>CUMPLIDA</v>
      </c>
    </row>
    <row r="898" spans="1:17" ht="150.75" x14ac:dyDescent="0.2">
      <c r="A898" s="1097" t="s">
        <v>17</v>
      </c>
      <c r="B898" s="1091" t="s">
        <v>14</v>
      </c>
      <c r="C898" s="1304"/>
      <c r="D898" s="1304"/>
      <c r="E898" s="1305"/>
      <c r="F898" s="1305"/>
      <c r="G898" s="1080" t="s">
        <v>3598</v>
      </c>
      <c r="H898" s="1080" t="s">
        <v>108</v>
      </c>
      <c r="I898" s="1081" t="s">
        <v>109</v>
      </c>
      <c r="J898" s="1082">
        <v>1</v>
      </c>
      <c r="K898" s="1087">
        <v>45352</v>
      </c>
      <c r="L898" s="1087">
        <v>45747</v>
      </c>
      <c r="M898" s="1084">
        <f t="shared" si="39"/>
        <v>56.428571428571431</v>
      </c>
      <c r="N898" s="1085">
        <v>1</v>
      </c>
      <c r="O898" s="1081" t="s">
        <v>3568</v>
      </c>
      <c r="P898" s="1085">
        <f t="shared" si="40"/>
        <v>1</v>
      </c>
      <c r="Q898" s="1086" t="str" cm="1">
        <f t="array" aca="1" ref="Q898" ca="1">IF(ISNUMBER(P898),IF(P898=100%,"CUMPLIDA",IF(AND(ISNUMBER(L898),ISNUMBER(INDIRECT("FECHA_"&amp;$B898,1))), IF(L898&lt;=INDIRECT("FECHA_"&amp;$B898,1),"INCUMPLIDA","PROCESO"), "VERIFICAR FECHA")),"SIN VALOR AVANCE")</f>
        <v>CUMPLIDA</v>
      </c>
    </row>
    <row r="899" spans="1:17" ht="75.75" x14ac:dyDescent="0.2">
      <c r="A899" s="1097" t="s">
        <v>17</v>
      </c>
      <c r="B899" s="1091" t="s">
        <v>14</v>
      </c>
      <c r="C899" s="1304"/>
      <c r="D899" s="1304"/>
      <c r="E899" s="1305"/>
      <c r="F899" s="1305"/>
      <c r="G899" s="1080" t="s">
        <v>3599</v>
      </c>
      <c r="H899" s="1080" t="s">
        <v>111</v>
      </c>
      <c r="I899" s="1081" t="s">
        <v>112</v>
      </c>
      <c r="J899" s="1082">
        <v>2</v>
      </c>
      <c r="K899" s="1087">
        <v>45748</v>
      </c>
      <c r="L899" s="1087">
        <v>45930</v>
      </c>
      <c r="M899" s="1084">
        <f t="shared" si="39"/>
        <v>26</v>
      </c>
      <c r="N899" s="1085">
        <v>0</v>
      </c>
      <c r="O899" s="1081" t="s">
        <v>3563</v>
      </c>
      <c r="P899" s="1085">
        <f t="shared" si="40"/>
        <v>0</v>
      </c>
      <c r="Q899" s="1086" t="str" cm="1">
        <f t="array" aca="1" ref="Q899" ca="1">IF(ISNUMBER(P899),IF(P899=100%,"CUMPLIDA",IF(AND(ISNUMBER(L899),ISNUMBER(INDIRECT("FECHA_"&amp;$B899,1))), IF(L899&lt;=INDIRECT("FECHA_"&amp;$B899,1),"INCUMPLIDA","PROCESO"), "VERIFICAR FECHA")),"SIN VALOR AVANCE")</f>
        <v>PROCESO</v>
      </c>
    </row>
    <row r="900" spans="1:17" ht="60.75" x14ac:dyDescent="0.2">
      <c r="A900" s="1097" t="s">
        <v>17</v>
      </c>
      <c r="B900" s="1091" t="s">
        <v>14</v>
      </c>
      <c r="C900" s="1304"/>
      <c r="D900" s="1304"/>
      <c r="E900" s="1305"/>
      <c r="F900" s="1305"/>
      <c r="G900" s="1080" t="s">
        <v>3600</v>
      </c>
      <c r="H900" s="1080" t="s">
        <v>115</v>
      </c>
      <c r="I900" s="1081" t="s">
        <v>116</v>
      </c>
      <c r="J900" s="1082">
        <v>1</v>
      </c>
      <c r="K900" s="1087">
        <v>45748</v>
      </c>
      <c r="L900" s="1087">
        <v>45930</v>
      </c>
      <c r="M900" s="1084">
        <f t="shared" si="39"/>
        <v>26</v>
      </c>
      <c r="N900" s="1085">
        <v>0</v>
      </c>
      <c r="O900" s="1081" t="s">
        <v>3560</v>
      </c>
      <c r="P900" s="1085">
        <f t="shared" si="40"/>
        <v>0</v>
      </c>
      <c r="Q900" s="1086" t="str" cm="1">
        <f t="array" aca="1" ref="Q900" ca="1">IF(ISNUMBER(P900),IF(P900=100%,"CUMPLIDA",IF(AND(ISNUMBER(L900),ISNUMBER(INDIRECT("FECHA_"&amp;$B900,1))), IF(L900&lt;=INDIRECT("FECHA_"&amp;$B900,1),"INCUMPLIDA","PROCESO"), "VERIFICAR FECHA")),"SIN VALOR AVANCE")</f>
        <v>PROCESO</v>
      </c>
    </row>
    <row r="901" spans="1:17" ht="150.75" x14ac:dyDescent="0.2">
      <c r="A901" s="1097" t="s">
        <v>17</v>
      </c>
      <c r="B901" s="1091" t="s">
        <v>14</v>
      </c>
      <c r="C901" s="1304"/>
      <c r="D901" s="1304"/>
      <c r="E901" s="1305"/>
      <c r="F901" s="1305"/>
      <c r="G901" s="1080" t="s">
        <v>3601</v>
      </c>
      <c r="H901" s="1080" t="s">
        <v>118</v>
      </c>
      <c r="I901" s="1081" t="s">
        <v>119</v>
      </c>
      <c r="J901" s="1082">
        <v>2</v>
      </c>
      <c r="K901" s="1087">
        <v>45748</v>
      </c>
      <c r="L901" s="1087">
        <v>45930</v>
      </c>
      <c r="M901" s="1084">
        <f t="shared" si="39"/>
        <v>26</v>
      </c>
      <c r="N901" s="1085">
        <v>0</v>
      </c>
      <c r="O901" s="1081" t="s">
        <v>3568</v>
      </c>
      <c r="P901" s="1085">
        <f t="shared" si="40"/>
        <v>0</v>
      </c>
      <c r="Q901" s="1086" t="str" cm="1">
        <f t="array" aca="1" ref="Q901" ca="1">IF(ISNUMBER(P901),IF(P901=100%,"CUMPLIDA",IF(AND(ISNUMBER(L901),ISNUMBER(INDIRECT("FECHA_"&amp;$B901,1))), IF(L901&lt;=INDIRECT("FECHA_"&amp;$B901,1),"INCUMPLIDA","PROCESO"), "VERIFICAR FECHA")),"SIN VALOR AVANCE")</f>
        <v>PROCESO</v>
      </c>
    </row>
    <row r="902" spans="1:17" ht="390" x14ac:dyDescent="0.2">
      <c r="A902" s="1097" t="s">
        <v>17</v>
      </c>
      <c r="B902" s="1091" t="s">
        <v>14</v>
      </c>
      <c r="C902" s="1304" t="s">
        <v>3602</v>
      </c>
      <c r="D902" s="1304" t="s">
        <v>2855</v>
      </c>
      <c r="E902" s="1080" t="s">
        <v>3603</v>
      </c>
      <c r="F902" s="1305" t="s">
        <v>3604</v>
      </c>
      <c r="G902" s="1093" t="s">
        <v>3605</v>
      </c>
      <c r="H902" s="1093" t="s">
        <v>3606</v>
      </c>
      <c r="I902" s="1096" t="s">
        <v>3607</v>
      </c>
      <c r="J902" s="1092">
        <v>1</v>
      </c>
      <c r="K902" s="1083">
        <v>44825</v>
      </c>
      <c r="L902" s="1083">
        <v>45107</v>
      </c>
      <c r="M902" s="1084">
        <f t="shared" si="39"/>
        <v>40.285714285714285</v>
      </c>
      <c r="N902" s="1085">
        <v>1</v>
      </c>
      <c r="O902" s="1081" t="s">
        <v>3608</v>
      </c>
      <c r="P902" s="1085">
        <f t="shared" si="40"/>
        <v>1</v>
      </c>
      <c r="Q902" s="1086" t="str" cm="1">
        <f t="array" aca="1" ref="Q902" ca="1">IF(ISNUMBER(P902),IF(P902=100%,"CUMPLIDA",IF(AND(ISNUMBER(L902),ISNUMBER(INDIRECT("FECHA_"&amp;$B902,1))), IF(L902&lt;=INDIRECT("FECHA_"&amp;$B902,1),"INCUMPLIDA","PROCESO"), "VERIFICAR FECHA")),"SIN VALOR AVANCE")</f>
        <v>CUMPLIDA</v>
      </c>
    </row>
    <row r="903" spans="1:17" ht="315" x14ac:dyDescent="0.2">
      <c r="A903" s="1097" t="s">
        <v>17</v>
      </c>
      <c r="B903" s="1091" t="s">
        <v>14</v>
      </c>
      <c r="C903" s="1304"/>
      <c r="D903" s="1304"/>
      <c r="E903" s="1080" t="s">
        <v>3609</v>
      </c>
      <c r="F903" s="1305"/>
      <c r="G903" s="1093" t="s">
        <v>3610</v>
      </c>
      <c r="H903" s="1093" t="s">
        <v>3606</v>
      </c>
      <c r="I903" s="1096" t="s">
        <v>3607</v>
      </c>
      <c r="J903" s="1092">
        <v>1</v>
      </c>
      <c r="K903" s="1083">
        <v>44825</v>
      </c>
      <c r="L903" s="1083">
        <v>45107</v>
      </c>
      <c r="M903" s="1084">
        <f t="shared" si="39"/>
        <v>40.285714285714285</v>
      </c>
      <c r="N903" s="1085">
        <v>1</v>
      </c>
      <c r="O903" s="1081" t="s">
        <v>3608</v>
      </c>
      <c r="P903" s="1085">
        <f t="shared" si="40"/>
        <v>1</v>
      </c>
      <c r="Q903" s="1086" t="str" cm="1">
        <f t="array" aca="1" ref="Q903" ca="1">IF(ISNUMBER(P903),IF(P903=100%,"CUMPLIDA",IF(AND(ISNUMBER(L903),ISNUMBER(INDIRECT("FECHA_"&amp;$B903,1))), IF(L903&lt;=INDIRECT("FECHA_"&amp;$B903,1),"INCUMPLIDA","PROCESO"), "VERIFICAR FECHA")),"SIN VALOR AVANCE")</f>
        <v>CUMPLIDA</v>
      </c>
    </row>
    <row r="904" spans="1:17" ht="90" customHeight="1" x14ac:dyDescent="0.2">
      <c r="A904" s="1097" t="s">
        <v>17</v>
      </c>
      <c r="B904" s="1091" t="s">
        <v>14</v>
      </c>
      <c r="C904" s="1304"/>
      <c r="D904" s="1304"/>
      <c r="E904" s="1308" t="s">
        <v>3611</v>
      </c>
      <c r="F904" s="1305"/>
      <c r="G904" s="1093" t="s">
        <v>3612</v>
      </c>
      <c r="H904" s="1080" t="s">
        <v>3613</v>
      </c>
      <c r="I904" s="1096" t="s">
        <v>3614</v>
      </c>
      <c r="J904" s="1085">
        <v>1</v>
      </c>
      <c r="K904" s="1083">
        <v>44958</v>
      </c>
      <c r="L904" s="1083">
        <v>45291</v>
      </c>
      <c r="M904" s="1084">
        <f t="shared" si="39"/>
        <v>47.571428571428569</v>
      </c>
      <c r="N904" s="1085">
        <v>1</v>
      </c>
      <c r="O904" s="1081" t="s">
        <v>3615</v>
      </c>
      <c r="P904" s="1085">
        <f t="shared" si="40"/>
        <v>1</v>
      </c>
      <c r="Q904" s="1086" t="str" cm="1">
        <f t="array" aca="1" ref="Q904" ca="1">IF(ISNUMBER(P904),IF(P904=100%,"CUMPLIDA",IF(AND(ISNUMBER(L904),ISNUMBER(INDIRECT("FECHA_"&amp;$B904,1))), IF(L904&lt;=INDIRECT("FECHA_"&amp;$B904,1),"INCUMPLIDA","PROCESO"), "VERIFICAR FECHA")),"SIN VALOR AVANCE")</f>
        <v>CUMPLIDA</v>
      </c>
    </row>
    <row r="905" spans="1:17" ht="135" x14ac:dyDescent="0.2">
      <c r="A905" s="1097" t="s">
        <v>17</v>
      </c>
      <c r="B905" s="1091" t="s">
        <v>14</v>
      </c>
      <c r="C905" s="1304"/>
      <c r="D905" s="1304"/>
      <c r="E905" s="1308"/>
      <c r="F905" s="1305"/>
      <c r="G905" s="1093" t="s">
        <v>3616</v>
      </c>
      <c r="H905" s="1093" t="s">
        <v>3617</v>
      </c>
      <c r="I905" s="1096" t="s">
        <v>3614</v>
      </c>
      <c r="J905" s="1085">
        <v>1</v>
      </c>
      <c r="K905" s="1083">
        <v>44941</v>
      </c>
      <c r="L905" s="1083">
        <v>45092</v>
      </c>
      <c r="M905" s="1084">
        <f t="shared" si="39"/>
        <v>21.571428571428573</v>
      </c>
      <c r="N905" s="1085">
        <v>1</v>
      </c>
      <c r="O905" s="1081" t="s">
        <v>3615</v>
      </c>
      <c r="P905" s="1085">
        <f t="shared" si="40"/>
        <v>1</v>
      </c>
      <c r="Q905" s="1086" t="str" cm="1">
        <f t="array" aca="1" ref="Q905" ca="1">IF(ISNUMBER(P905),IF(P905=100%,"CUMPLIDA",IF(AND(ISNUMBER(L905),ISNUMBER(INDIRECT("FECHA_"&amp;$B905,1))), IF(L905&lt;=INDIRECT("FECHA_"&amp;$B905,1),"INCUMPLIDA","PROCESO"), "VERIFICAR FECHA")),"SIN VALOR AVANCE")</f>
        <v>CUMPLIDA</v>
      </c>
    </row>
    <row r="906" spans="1:17" ht="135" customHeight="1" x14ac:dyDescent="0.2">
      <c r="A906" s="1097" t="s">
        <v>17</v>
      </c>
      <c r="B906" s="1091" t="s">
        <v>14</v>
      </c>
      <c r="C906" s="1304" t="s">
        <v>3618</v>
      </c>
      <c r="D906" s="1304" t="s">
        <v>2855</v>
      </c>
      <c r="E906" s="1305" t="s">
        <v>3619</v>
      </c>
      <c r="F906" s="1305" t="s">
        <v>3620</v>
      </c>
      <c r="G906" s="1080" t="s">
        <v>3621</v>
      </c>
      <c r="H906" s="1080" t="s">
        <v>3622</v>
      </c>
      <c r="I906" s="1081" t="s">
        <v>3623</v>
      </c>
      <c r="J906" s="1092">
        <v>2</v>
      </c>
      <c r="K906" s="1083">
        <v>45047</v>
      </c>
      <c r="L906" s="1083">
        <v>45322</v>
      </c>
      <c r="M906" s="1084">
        <f t="shared" si="39"/>
        <v>39.285714285714285</v>
      </c>
      <c r="N906" s="1085">
        <v>1</v>
      </c>
      <c r="O906" s="1081" t="s">
        <v>3624</v>
      </c>
      <c r="P906" s="1085">
        <f t="shared" si="40"/>
        <v>1</v>
      </c>
      <c r="Q906" s="1086" t="str" cm="1">
        <f t="array" aca="1" ref="Q906" ca="1">IF(ISNUMBER(P906),IF(P906=100%,"CUMPLIDA",IF(AND(ISNUMBER(L906),ISNUMBER(INDIRECT("FECHA_"&amp;$B906,1))), IF(L906&lt;=INDIRECT("FECHA_"&amp;$B906,1),"INCUMPLIDA","PROCESO"), "VERIFICAR FECHA")),"SIN VALOR AVANCE")</f>
        <v>CUMPLIDA</v>
      </c>
    </row>
    <row r="907" spans="1:17" ht="270" x14ac:dyDescent="0.2">
      <c r="A907" s="1097" t="s">
        <v>17</v>
      </c>
      <c r="B907" s="1091" t="s">
        <v>14</v>
      </c>
      <c r="C907" s="1304"/>
      <c r="D907" s="1304"/>
      <c r="E907" s="1305"/>
      <c r="F907" s="1305"/>
      <c r="G907" s="1080" t="s">
        <v>3625</v>
      </c>
      <c r="H907" s="1080" t="s">
        <v>3626</v>
      </c>
      <c r="I907" s="1081" t="s">
        <v>3627</v>
      </c>
      <c r="J907" s="1092">
        <v>4</v>
      </c>
      <c r="K907" s="1083">
        <v>45047</v>
      </c>
      <c r="L907" s="1083">
        <v>45322</v>
      </c>
      <c r="M907" s="1084">
        <f t="shared" si="39"/>
        <v>39.285714285714285</v>
      </c>
      <c r="N907" s="1085">
        <v>1</v>
      </c>
      <c r="O907" s="1081" t="s">
        <v>3624</v>
      </c>
      <c r="P907" s="1085">
        <f t="shared" si="40"/>
        <v>1</v>
      </c>
      <c r="Q907" s="1086" t="str" cm="1">
        <f t="array" aca="1" ref="Q907" ca="1">IF(ISNUMBER(P907),IF(P907=100%,"CUMPLIDA",IF(AND(ISNUMBER(L907),ISNUMBER(INDIRECT("FECHA_"&amp;$B907,1))), IF(L907&lt;=INDIRECT("FECHA_"&amp;$B907,1),"INCUMPLIDA","PROCESO"), "VERIFICAR FECHA")),"SIN VALOR AVANCE")</f>
        <v>CUMPLIDA</v>
      </c>
    </row>
    <row r="908" spans="1:17" ht="165" x14ac:dyDescent="0.2">
      <c r="A908" s="1097" t="s">
        <v>17</v>
      </c>
      <c r="B908" s="1091" t="s">
        <v>14</v>
      </c>
      <c r="C908" s="1304"/>
      <c r="D908" s="1304"/>
      <c r="E908" s="1305"/>
      <c r="F908" s="1305"/>
      <c r="G908" s="1080" t="s">
        <v>3628</v>
      </c>
      <c r="H908" s="1080" t="s">
        <v>3629</v>
      </c>
      <c r="I908" s="1081" t="s">
        <v>3630</v>
      </c>
      <c r="J908" s="1092">
        <v>4</v>
      </c>
      <c r="K908" s="1083">
        <v>45169</v>
      </c>
      <c r="L908" s="1083">
        <v>45291</v>
      </c>
      <c r="M908" s="1084">
        <f t="shared" si="39"/>
        <v>17.428571428571427</v>
      </c>
      <c r="N908" s="1085">
        <v>1</v>
      </c>
      <c r="O908" s="1081" t="s">
        <v>3624</v>
      </c>
      <c r="P908" s="1085">
        <f t="shared" si="40"/>
        <v>1</v>
      </c>
      <c r="Q908" s="1086" t="str" cm="1">
        <f t="array" aca="1" ref="Q908" ca="1">IF(ISNUMBER(P908),IF(P908=100%,"CUMPLIDA",IF(AND(ISNUMBER(L908),ISNUMBER(INDIRECT("FECHA_"&amp;$B908,1))), IF(L908&lt;=INDIRECT("FECHA_"&amp;$B908,1),"INCUMPLIDA","PROCESO"), "VERIFICAR FECHA")),"SIN VALOR AVANCE")</f>
        <v>CUMPLIDA</v>
      </c>
    </row>
    <row r="909" spans="1:17" ht="135" customHeight="1" x14ac:dyDescent="0.2">
      <c r="A909" s="1097" t="s">
        <v>17</v>
      </c>
      <c r="B909" s="1091" t="s">
        <v>14</v>
      </c>
      <c r="C909" s="1304"/>
      <c r="D909" s="1304"/>
      <c r="E909" s="1305" t="s">
        <v>3631</v>
      </c>
      <c r="F909" s="1305"/>
      <c r="G909" s="1080" t="s">
        <v>3621</v>
      </c>
      <c r="H909" s="1080" t="s">
        <v>3622</v>
      </c>
      <c r="I909" s="1081" t="s">
        <v>3623</v>
      </c>
      <c r="J909" s="1092">
        <v>2</v>
      </c>
      <c r="K909" s="1083">
        <v>45047</v>
      </c>
      <c r="L909" s="1083">
        <v>45322</v>
      </c>
      <c r="M909" s="1084">
        <f t="shared" si="39"/>
        <v>39.285714285714285</v>
      </c>
      <c r="N909" s="1085">
        <v>1</v>
      </c>
      <c r="O909" s="1081" t="s">
        <v>3632</v>
      </c>
      <c r="P909" s="1085">
        <f t="shared" si="40"/>
        <v>1</v>
      </c>
      <c r="Q909" s="1086" t="str" cm="1">
        <f t="array" aca="1" ref="Q909" ca="1">IF(ISNUMBER(P909),IF(P909=100%,"CUMPLIDA",IF(AND(ISNUMBER(L909),ISNUMBER(INDIRECT("FECHA_"&amp;$B909,1))), IF(L909&lt;=INDIRECT("FECHA_"&amp;$B909,1),"INCUMPLIDA","PROCESO"), "VERIFICAR FECHA")),"SIN VALOR AVANCE")</f>
        <v>CUMPLIDA</v>
      </c>
    </row>
    <row r="910" spans="1:17" ht="270" x14ac:dyDescent="0.2">
      <c r="A910" s="1097" t="s">
        <v>17</v>
      </c>
      <c r="B910" s="1091" t="s">
        <v>14</v>
      </c>
      <c r="C910" s="1304"/>
      <c r="D910" s="1304"/>
      <c r="E910" s="1305"/>
      <c r="F910" s="1305"/>
      <c r="G910" s="1080" t="s">
        <v>3633</v>
      </c>
      <c r="H910" s="1080" t="s">
        <v>3626</v>
      </c>
      <c r="I910" s="1081" t="s">
        <v>3627</v>
      </c>
      <c r="J910" s="1092">
        <v>4</v>
      </c>
      <c r="K910" s="1083">
        <v>45047</v>
      </c>
      <c r="L910" s="1083">
        <v>45322</v>
      </c>
      <c r="M910" s="1084">
        <f t="shared" si="39"/>
        <v>39.285714285714285</v>
      </c>
      <c r="N910" s="1085">
        <v>1</v>
      </c>
      <c r="O910" s="1081" t="s">
        <v>3632</v>
      </c>
      <c r="P910" s="1085">
        <f t="shared" si="40"/>
        <v>1</v>
      </c>
      <c r="Q910" s="1086" t="str" cm="1">
        <f t="array" aca="1" ref="Q910" ca="1">IF(ISNUMBER(P910),IF(P910=100%,"CUMPLIDA",IF(AND(ISNUMBER(L910),ISNUMBER(INDIRECT("FECHA_"&amp;$B910,1))), IF(L910&lt;=INDIRECT("FECHA_"&amp;$B910,1),"INCUMPLIDA","PROCESO"), "VERIFICAR FECHA")),"SIN VALOR AVANCE")</f>
        <v>CUMPLIDA</v>
      </c>
    </row>
    <row r="911" spans="1:17" ht="195" x14ac:dyDescent="0.2">
      <c r="A911" s="1097" t="s">
        <v>17</v>
      </c>
      <c r="B911" s="1091" t="s">
        <v>14</v>
      </c>
      <c r="C911" s="1304"/>
      <c r="D911" s="1304"/>
      <c r="E911" s="1305"/>
      <c r="F911" s="1305"/>
      <c r="G911" s="1080" t="s">
        <v>3628</v>
      </c>
      <c r="H911" s="1080" t="s">
        <v>3634</v>
      </c>
      <c r="I911" s="1081" t="s">
        <v>3635</v>
      </c>
      <c r="J911" s="1092">
        <v>5</v>
      </c>
      <c r="K911" s="1083">
        <v>45169</v>
      </c>
      <c r="L911" s="1083">
        <v>45322</v>
      </c>
      <c r="M911" s="1084">
        <f t="shared" si="39"/>
        <v>21.857142857142858</v>
      </c>
      <c r="N911" s="1085">
        <v>1</v>
      </c>
      <c r="O911" s="1081" t="s">
        <v>3632</v>
      </c>
      <c r="P911" s="1085">
        <f t="shared" si="40"/>
        <v>1</v>
      </c>
      <c r="Q911" s="1086" t="str" cm="1">
        <f t="array" aca="1" ref="Q911" ca="1">IF(ISNUMBER(P911),IF(P911=100%,"CUMPLIDA",IF(AND(ISNUMBER(L911),ISNUMBER(INDIRECT("FECHA_"&amp;$B911,1))), IF(L911&lt;=INDIRECT("FECHA_"&amp;$B911,1),"INCUMPLIDA","PROCESO"), "VERIFICAR FECHA")),"SIN VALOR AVANCE")</f>
        <v>CUMPLIDA</v>
      </c>
    </row>
    <row r="912" spans="1:17" ht="345" x14ac:dyDescent="0.2">
      <c r="A912" s="1097" t="s">
        <v>17</v>
      </c>
      <c r="B912" s="1091" t="s">
        <v>14</v>
      </c>
      <c r="C912" s="1304"/>
      <c r="D912" s="1304"/>
      <c r="E912" s="1305" t="s">
        <v>3636</v>
      </c>
      <c r="F912" s="1305"/>
      <c r="G912" s="1080" t="s">
        <v>3621</v>
      </c>
      <c r="H912" s="1080" t="s">
        <v>3637</v>
      </c>
      <c r="I912" s="1081" t="s">
        <v>3623</v>
      </c>
      <c r="J912" s="1092">
        <v>2</v>
      </c>
      <c r="K912" s="1083">
        <v>45047</v>
      </c>
      <c r="L912" s="1083">
        <v>45322</v>
      </c>
      <c r="M912" s="1084">
        <f t="shared" si="39"/>
        <v>39.285714285714285</v>
      </c>
      <c r="N912" s="1085">
        <v>1</v>
      </c>
      <c r="O912" s="1081" t="s">
        <v>3632</v>
      </c>
      <c r="P912" s="1085">
        <f t="shared" si="40"/>
        <v>1</v>
      </c>
      <c r="Q912" s="1086" t="str" cm="1">
        <f t="array" aca="1" ref="Q912" ca="1">IF(ISNUMBER(P912),IF(P912=100%,"CUMPLIDA",IF(AND(ISNUMBER(L912),ISNUMBER(INDIRECT("FECHA_"&amp;$B912,1))), IF(L912&lt;=INDIRECT("FECHA_"&amp;$B912,1),"INCUMPLIDA","PROCESO"), "VERIFICAR FECHA")),"SIN VALOR AVANCE")</f>
        <v>CUMPLIDA</v>
      </c>
    </row>
    <row r="913" spans="1:17" ht="195" x14ac:dyDescent="0.2">
      <c r="A913" s="1097" t="s">
        <v>17</v>
      </c>
      <c r="B913" s="1091" t="s">
        <v>14</v>
      </c>
      <c r="C913" s="1304"/>
      <c r="D913" s="1304"/>
      <c r="E913" s="1305"/>
      <c r="F913" s="1305"/>
      <c r="G913" s="1080" t="s">
        <v>3638</v>
      </c>
      <c r="H913" s="1080" t="s">
        <v>3634</v>
      </c>
      <c r="I913" s="1081" t="s">
        <v>3639</v>
      </c>
      <c r="J913" s="1092">
        <v>5</v>
      </c>
      <c r="K913" s="1083">
        <v>45169</v>
      </c>
      <c r="L913" s="1083">
        <v>45322</v>
      </c>
      <c r="M913" s="1084">
        <f t="shared" si="39"/>
        <v>21.857142857142858</v>
      </c>
      <c r="N913" s="1085">
        <v>1</v>
      </c>
      <c r="O913" s="1081" t="s">
        <v>3632</v>
      </c>
      <c r="P913" s="1085">
        <f t="shared" si="40"/>
        <v>1</v>
      </c>
      <c r="Q913" s="1086" t="str" cm="1">
        <f t="array" aca="1" ref="Q913" ca="1">IF(ISNUMBER(P913),IF(P913=100%,"CUMPLIDA",IF(AND(ISNUMBER(L913),ISNUMBER(INDIRECT("FECHA_"&amp;$B913,1))), IF(L913&lt;=INDIRECT("FECHA_"&amp;$B913,1),"INCUMPLIDA","PROCESO"), "VERIFICAR FECHA")),"SIN VALOR AVANCE")</f>
        <v>CUMPLIDA</v>
      </c>
    </row>
    <row r="914" spans="1:17" ht="180" x14ac:dyDescent="0.2">
      <c r="A914" s="1097" t="s">
        <v>17</v>
      </c>
      <c r="B914" s="1091" t="s">
        <v>14</v>
      </c>
      <c r="C914" s="1304"/>
      <c r="D914" s="1304"/>
      <c r="E914" s="1080" t="s">
        <v>3640</v>
      </c>
      <c r="F914" s="1305"/>
      <c r="G914" s="1080" t="s">
        <v>3641</v>
      </c>
      <c r="H914" s="1080" t="s">
        <v>3642</v>
      </c>
      <c r="I914" s="1081" t="s">
        <v>3643</v>
      </c>
      <c r="J914" s="1092">
        <v>5</v>
      </c>
      <c r="K914" s="1083">
        <v>45169</v>
      </c>
      <c r="L914" s="1083">
        <v>45322</v>
      </c>
      <c r="M914" s="1084">
        <f t="shared" si="39"/>
        <v>21.857142857142858</v>
      </c>
      <c r="N914" s="1085">
        <v>1</v>
      </c>
      <c r="O914" s="1081" t="s">
        <v>3632</v>
      </c>
      <c r="P914" s="1085">
        <f t="shared" si="40"/>
        <v>1</v>
      </c>
      <c r="Q914" s="1086" t="str" cm="1">
        <f t="array" aca="1" ref="Q914" ca="1">IF(ISNUMBER(P914),IF(P914=100%,"CUMPLIDA",IF(AND(ISNUMBER(L914),ISNUMBER(INDIRECT("FECHA_"&amp;$B914,1))), IF(L914&lt;=INDIRECT("FECHA_"&amp;$B914,1),"INCUMPLIDA","PROCESO"), "VERIFICAR FECHA")),"SIN VALOR AVANCE")</f>
        <v>CUMPLIDA</v>
      </c>
    </row>
    <row r="915" spans="1:17" ht="165.75" customHeight="1" x14ac:dyDescent="0.2">
      <c r="A915" s="1097" t="s">
        <v>17</v>
      </c>
      <c r="B915" s="1091" t="s">
        <v>14</v>
      </c>
      <c r="C915" s="1304"/>
      <c r="D915" s="1304"/>
      <c r="E915" s="1305" t="s">
        <v>3644</v>
      </c>
      <c r="F915" s="1305"/>
      <c r="G915" s="1080" t="s">
        <v>3645</v>
      </c>
      <c r="H915" s="1080" t="s">
        <v>3646</v>
      </c>
      <c r="I915" s="1081" t="s">
        <v>3647</v>
      </c>
      <c r="J915" s="1092">
        <v>1</v>
      </c>
      <c r="K915" s="1083">
        <v>45047</v>
      </c>
      <c r="L915" s="1083">
        <v>45169</v>
      </c>
      <c r="M915" s="1084">
        <f t="shared" ref="M915:M924" si="41">(L915-K915)/7</f>
        <v>17.428571428571427</v>
      </c>
      <c r="N915" s="1085">
        <v>1</v>
      </c>
      <c r="O915" s="1081" t="s">
        <v>3648</v>
      </c>
      <c r="P915" s="1085">
        <f t="shared" si="40"/>
        <v>1</v>
      </c>
      <c r="Q915" s="1086" t="str" cm="1">
        <f t="array" aca="1" ref="Q915" ca="1">IF(ISNUMBER(P915),IF(P915=100%,"CUMPLIDA",IF(AND(ISNUMBER(L915),ISNUMBER(INDIRECT("FECHA_"&amp;$B915,1))), IF(L915&lt;=INDIRECT("FECHA_"&amp;$B915,1),"INCUMPLIDA","PROCESO"), "VERIFICAR FECHA")),"SIN VALOR AVANCE")</f>
        <v>CUMPLIDA</v>
      </c>
    </row>
    <row r="916" spans="1:17" ht="135.75" x14ac:dyDescent="0.2">
      <c r="A916" s="1097" t="s">
        <v>17</v>
      </c>
      <c r="B916" s="1091" t="s">
        <v>14</v>
      </c>
      <c r="C916" s="1304"/>
      <c r="D916" s="1304"/>
      <c r="E916" s="1305"/>
      <c r="F916" s="1305"/>
      <c r="G916" s="1080" t="s">
        <v>3649</v>
      </c>
      <c r="H916" s="1080" t="s">
        <v>3650</v>
      </c>
      <c r="I916" s="1081" t="s">
        <v>3651</v>
      </c>
      <c r="J916" s="1092">
        <v>13</v>
      </c>
      <c r="K916" s="1083">
        <v>45169</v>
      </c>
      <c r="L916" s="1083">
        <v>45565</v>
      </c>
      <c r="M916" s="1084">
        <f t="shared" si="41"/>
        <v>56.571428571428569</v>
      </c>
      <c r="N916" s="1085">
        <v>1</v>
      </c>
      <c r="O916" s="1081" t="s">
        <v>3632</v>
      </c>
      <c r="P916" s="1085">
        <f t="shared" si="40"/>
        <v>1</v>
      </c>
      <c r="Q916" s="1086" t="str" cm="1">
        <f t="array" aca="1" ref="Q916" ca="1">IF(ISNUMBER(P916),IF(P916=100%,"CUMPLIDA",IF(AND(ISNUMBER(L916),ISNUMBER(INDIRECT("FECHA_"&amp;$B916,1))), IF(L916&lt;=INDIRECT("FECHA_"&amp;$B916,1),"INCUMPLIDA","PROCESO"), "VERIFICAR FECHA")),"SIN VALOR AVANCE")</f>
        <v>CUMPLIDA</v>
      </c>
    </row>
    <row r="917" spans="1:17" ht="165.75" customHeight="1" x14ac:dyDescent="0.2">
      <c r="A917" s="1097" t="s">
        <v>17</v>
      </c>
      <c r="B917" s="1091" t="s">
        <v>14</v>
      </c>
      <c r="C917" s="1304"/>
      <c r="D917" s="1304"/>
      <c r="E917" s="1305" t="s">
        <v>3652</v>
      </c>
      <c r="F917" s="1305"/>
      <c r="G917" s="1080" t="s">
        <v>3653</v>
      </c>
      <c r="H917" s="1080" t="s">
        <v>3654</v>
      </c>
      <c r="I917" s="1081" t="s">
        <v>3655</v>
      </c>
      <c r="J917" s="1092">
        <v>1</v>
      </c>
      <c r="K917" s="1083">
        <v>45047</v>
      </c>
      <c r="L917" s="1083">
        <v>45473</v>
      </c>
      <c r="M917" s="1084">
        <f t="shared" si="41"/>
        <v>60.857142857142854</v>
      </c>
      <c r="N917" s="1085">
        <v>1</v>
      </c>
      <c r="O917" s="1081" t="s">
        <v>3648</v>
      </c>
      <c r="P917" s="1085">
        <f t="shared" si="40"/>
        <v>1</v>
      </c>
      <c r="Q917" s="1086" t="str" cm="1">
        <f t="array" aca="1" ref="Q917" ca="1">IF(ISNUMBER(P917),IF(P917=100%,"CUMPLIDA",IF(AND(ISNUMBER(L917),ISNUMBER(INDIRECT("FECHA_"&amp;$B917,1))), IF(L917&lt;=INDIRECT("FECHA_"&amp;$B917,1),"INCUMPLIDA","PROCESO"), "VERIFICAR FECHA")),"SIN VALOR AVANCE")</f>
        <v>CUMPLIDA</v>
      </c>
    </row>
    <row r="918" spans="1:17" ht="60.75" x14ac:dyDescent="0.2">
      <c r="A918" s="1097" t="s">
        <v>17</v>
      </c>
      <c r="B918" s="1091" t="s">
        <v>14</v>
      </c>
      <c r="C918" s="1304"/>
      <c r="D918" s="1304"/>
      <c r="E918" s="1305"/>
      <c r="F918" s="1305"/>
      <c r="G918" s="1080" t="s">
        <v>3656</v>
      </c>
      <c r="H918" s="1080" t="s">
        <v>3657</v>
      </c>
      <c r="I918" s="1081" t="s">
        <v>3658</v>
      </c>
      <c r="J918" s="1092">
        <v>2</v>
      </c>
      <c r="K918" s="1083">
        <v>45017</v>
      </c>
      <c r="L918" s="1083">
        <v>45473</v>
      </c>
      <c r="M918" s="1084">
        <f t="shared" si="41"/>
        <v>65.142857142857139</v>
      </c>
      <c r="N918" s="1085">
        <v>1</v>
      </c>
      <c r="O918" s="1081" t="s">
        <v>3560</v>
      </c>
      <c r="P918" s="1085">
        <f t="shared" si="40"/>
        <v>1</v>
      </c>
      <c r="Q918" s="1086" t="str" cm="1">
        <f t="array" aca="1" ref="Q918" ca="1">IF(ISNUMBER(P918),IF(P918=100%,"CUMPLIDA",IF(AND(ISNUMBER(L918),ISNUMBER(INDIRECT("FECHA_"&amp;$B918,1))), IF(L918&lt;=INDIRECT("FECHA_"&amp;$B918,1),"INCUMPLIDA","PROCESO"), "VERIFICAR FECHA")),"SIN VALOR AVANCE")</f>
        <v>CUMPLIDA</v>
      </c>
    </row>
    <row r="919" spans="1:17" ht="135.75" x14ac:dyDescent="0.2">
      <c r="A919" s="1097" t="s">
        <v>17</v>
      </c>
      <c r="B919" s="1091" t="s">
        <v>14</v>
      </c>
      <c r="C919" s="1304"/>
      <c r="D919" s="1304"/>
      <c r="E919" s="1305"/>
      <c r="F919" s="1305"/>
      <c r="G919" s="1080" t="s">
        <v>3659</v>
      </c>
      <c r="H919" s="1080" t="s">
        <v>3660</v>
      </c>
      <c r="I919" s="1081" t="s">
        <v>3661</v>
      </c>
      <c r="J919" s="1092">
        <v>2</v>
      </c>
      <c r="K919" s="1083">
        <v>45199</v>
      </c>
      <c r="L919" s="1083">
        <v>45565</v>
      </c>
      <c r="M919" s="1084">
        <f t="shared" si="41"/>
        <v>52.285714285714285</v>
      </c>
      <c r="N919" s="1085">
        <v>1</v>
      </c>
      <c r="O919" s="1081" t="s">
        <v>3632</v>
      </c>
      <c r="P919" s="1085">
        <f t="shared" si="40"/>
        <v>1</v>
      </c>
      <c r="Q919" s="1086" t="str" cm="1">
        <f t="array" aca="1" ref="Q919" ca="1">IF(ISNUMBER(P919),IF(P919=100%,"CUMPLIDA",IF(AND(ISNUMBER(L919),ISNUMBER(INDIRECT("FECHA_"&amp;$B919,1))), IF(L919&lt;=INDIRECT("FECHA_"&amp;$B919,1),"INCUMPLIDA","PROCESO"), "VERIFICAR FECHA")),"SIN VALOR AVANCE")</f>
        <v>CUMPLIDA</v>
      </c>
    </row>
    <row r="920" spans="1:17" ht="225.75" x14ac:dyDescent="0.2">
      <c r="A920" s="1097" t="s">
        <v>17</v>
      </c>
      <c r="B920" s="1091" t="s">
        <v>14</v>
      </c>
      <c r="C920" s="1304"/>
      <c r="D920" s="1304"/>
      <c r="E920" s="1305" t="s">
        <v>3662</v>
      </c>
      <c r="F920" s="1305"/>
      <c r="G920" s="1080" t="s">
        <v>3663</v>
      </c>
      <c r="H920" s="1080" t="s">
        <v>3664</v>
      </c>
      <c r="I920" s="1081" t="s">
        <v>3665</v>
      </c>
      <c r="J920" s="1092">
        <v>1</v>
      </c>
      <c r="K920" s="1083">
        <v>45047</v>
      </c>
      <c r="L920" s="1083">
        <v>45535</v>
      </c>
      <c r="M920" s="1084">
        <f t="shared" si="41"/>
        <v>69.714285714285708</v>
      </c>
      <c r="N920" s="1085">
        <v>1</v>
      </c>
      <c r="O920" s="1081" t="s">
        <v>3648</v>
      </c>
      <c r="P920" s="1085">
        <f t="shared" si="40"/>
        <v>1</v>
      </c>
      <c r="Q920" s="1086" t="str" cm="1">
        <f t="array" aca="1" ref="Q920" ca="1">IF(ISNUMBER(P920),IF(P920=100%,"CUMPLIDA",IF(AND(ISNUMBER(L920),ISNUMBER(INDIRECT("FECHA_"&amp;$B920,1))), IF(L920&lt;=INDIRECT("FECHA_"&amp;$B920,1),"INCUMPLIDA","PROCESO"), "VERIFICAR FECHA")),"SIN VALOR AVANCE")</f>
        <v>CUMPLIDA</v>
      </c>
    </row>
    <row r="921" spans="1:17" ht="135.75" x14ac:dyDescent="0.2">
      <c r="A921" s="1097" t="s">
        <v>17</v>
      </c>
      <c r="B921" s="1091" t="s">
        <v>14</v>
      </c>
      <c r="C921" s="1304"/>
      <c r="D921" s="1304"/>
      <c r="E921" s="1305"/>
      <c r="F921" s="1305"/>
      <c r="G921" s="1080" t="s">
        <v>3659</v>
      </c>
      <c r="H921" s="1080" t="s">
        <v>3660</v>
      </c>
      <c r="I921" s="1081" t="s">
        <v>3661</v>
      </c>
      <c r="J921" s="1092">
        <v>2</v>
      </c>
      <c r="K921" s="1083">
        <v>45199</v>
      </c>
      <c r="L921" s="1083">
        <v>45565</v>
      </c>
      <c r="M921" s="1084">
        <f t="shared" si="41"/>
        <v>52.285714285714285</v>
      </c>
      <c r="N921" s="1085">
        <v>1</v>
      </c>
      <c r="O921" s="1081" t="s">
        <v>3632</v>
      </c>
      <c r="P921" s="1085">
        <f t="shared" si="40"/>
        <v>1</v>
      </c>
      <c r="Q921" s="1086" t="str" cm="1">
        <f t="array" aca="1" ref="Q921" ca="1">IF(ISNUMBER(P921),IF(P921=100%,"CUMPLIDA",IF(AND(ISNUMBER(L921),ISNUMBER(INDIRECT("FECHA_"&amp;$B921,1))), IF(L921&lt;=INDIRECT("FECHA_"&amp;$B921,1),"INCUMPLIDA","PROCESO"), "VERIFICAR FECHA")),"SIN VALOR AVANCE")</f>
        <v>CUMPLIDA</v>
      </c>
    </row>
    <row r="922" spans="1:17" ht="180" x14ac:dyDescent="0.2">
      <c r="A922" s="1097" t="s">
        <v>17</v>
      </c>
      <c r="B922" s="1091" t="s">
        <v>14</v>
      </c>
      <c r="C922" s="1304"/>
      <c r="D922" s="1304"/>
      <c r="E922" s="1305"/>
      <c r="F922" s="1305"/>
      <c r="G922" s="1080" t="s">
        <v>3666</v>
      </c>
      <c r="H922" s="1080" t="s">
        <v>3667</v>
      </c>
      <c r="I922" s="1081" t="s">
        <v>3668</v>
      </c>
      <c r="J922" s="1092">
        <v>5</v>
      </c>
      <c r="K922" s="1083">
        <v>45199</v>
      </c>
      <c r="L922" s="1083">
        <v>45351</v>
      </c>
      <c r="M922" s="1084">
        <f t="shared" si="41"/>
        <v>21.714285714285715</v>
      </c>
      <c r="N922" s="1085">
        <v>1</v>
      </c>
      <c r="O922" s="1081" t="s">
        <v>3632</v>
      </c>
      <c r="P922" s="1085">
        <f t="shared" si="40"/>
        <v>1</v>
      </c>
      <c r="Q922" s="1086" t="str" cm="1">
        <f t="array" aca="1" ref="Q922" ca="1">IF(ISNUMBER(P922),IF(P922=100%,"CUMPLIDA",IF(AND(ISNUMBER(L922),ISNUMBER(INDIRECT("FECHA_"&amp;$B922,1))), IF(L922&lt;=INDIRECT("FECHA_"&amp;$B922,1),"INCUMPLIDA","PROCESO"), "VERIFICAR FECHA")),"SIN VALOR AVANCE")</f>
        <v>CUMPLIDA</v>
      </c>
    </row>
    <row r="923" spans="1:17" ht="180" x14ac:dyDescent="0.2">
      <c r="A923" s="1097" t="s">
        <v>17</v>
      </c>
      <c r="B923" s="1091" t="s">
        <v>14</v>
      </c>
      <c r="C923" s="1304"/>
      <c r="D923" s="1304"/>
      <c r="E923" s="1305" t="s">
        <v>3669</v>
      </c>
      <c r="F923" s="1305"/>
      <c r="G923" s="1080" t="s">
        <v>3670</v>
      </c>
      <c r="H923" s="1080" t="s">
        <v>3671</v>
      </c>
      <c r="I923" s="1081" t="s">
        <v>3672</v>
      </c>
      <c r="J923" s="1092">
        <v>1</v>
      </c>
      <c r="K923" s="1083">
        <v>45047</v>
      </c>
      <c r="L923" s="1083">
        <v>45199</v>
      </c>
      <c r="M923" s="1084">
        <f t="shared" si="41"/>
        <v>21.714285714285715</v>
      </c>
      <c r="N923" s="1085">
        <v>1</v>
      </c>
      <c r="O923" s="1081" t="s">
        <v>3632</v>
      </c>
      <c r="P923" s="1085">
        <f t="shared" si="40"/>
        <v>1</v>
      </c>
      <c r="Q923" s="1086" t="str" cm="1">
        <f t="array" aca="1" ref="Q923" ca="1">IF(ISNUMBER(P923),IF(P923=100%,"CUMPLIDA",IF(AND(ISNUMBER(L923),ISNUMBER(INDIRECT("FECHA_"&amp;$B923,1))), IF(L923&lt;=INDIRECT("FECHA_"&amp;$B923,1),"INCUMPLIDA","PROCESO"), "VERIFICAR FECHA")),"SIN VALOR AVANCE")</f>
        <v>CUMPLIDA</v>
      </c>
    </row>
    <row r="924" spans="1:17" ht="90" x14ac:dyDescent="0.2">
      <c r="A924" s="1097" t="s">
        <v>17</v>
      </c>
      <c r="B924" s="1091" t="s">
        <v>14</v>
      </c>
      <c r="C924" s="1304"/>
      <c r="D924" s="1304"/>
      <c r="E924" s="1305"/>
      <c r="F924" s="1305"/>
      <c r="G924" s="1080" t="s">
        <v>3673</v>
      </c>
      <c r="H924" s="1080" t="s">
        <v>3674</v>
      </c>
      <c r="I924" s="1081" t="s">
        <v>3675</v>
      </c>
      <c r="J924" s="1092">
        <v>1</v>
      </c>
      <c r="K924" s="1083">
        <v>45200</v>
      </c>
      <c r="L924" s="1083">
        <v>45808</v>
      </c>
      <c r="M924" s="1084">
        <f t="shared" si="41"/>
        <v>86.857142857142861</v>
      </c>
      <c r="N924" s="1085">
        <v>0.8</v>
      </c>
      <c r="O924" s="1081" t="s">
        <v>3560</v>
      </c>
      <c r="P924" s="1085">
        <f t="shared" si="40"/>
        <v>0.8</v>
      </c>
      <c r="Q924" s="1086" t="str" cm="1">
        <f t="array" aca="1" ref="Q924" ca="1">IF(ISNUMBER(P924),IF(P924=100%,"CUMPLIDA",IF(AND(ISNUMBER(L924),ISNUMBER(INDIRECT("FECHA_"&amp;$B924,1))), IF(L924&lt;=INDIRECT("FECHA_"&amp;$B924,1),"INCUMPLIDA","PROCESO"), "VERIFICAR FECHA")),"SIN VALOR AVANCE")</f>
        <v>PROCESO</v>
      </c>
    </row>
    <row r="925" spans="1:17" ht="135.75" x14ac:dyDescent="0.2">
      <c r="A925" s="1097" t="s">
        <v>17</v>
      </c>
      <c r="B925" s="1091" t="s">
        <v>14</v>
      </c>
      <c r="C925" s="1304"/>
      <c r="D925" s="1304"/>
      <c r="E925" s="1305"/>
      <c r="F925" s="1305"/>
      <c r="G925" s="1080" t="s">
        <v>3676</v>
      </c>
      <c r="H925" s="1080" t="s">
        <v>3677</v>
      </c>
      <c r="I925" s="1081" t="s">
        <v>3678</v>
      </c>
      <c r="J925" s="1092">
        <v>5</v>
      </c>
      <c r="K925" s="1083">
        <v>45295</v>
      </c>
      <c r="L925" s="1083">
        <v>45991</v>
      </c>
      <c r="M925" s="1084">
        <f>(L925-K925)/7</f>
        <v>99.428571428571431</v>
      </c>
      <c r="N925" s="1085">
        <v>0.32</v>
      </c>
      <c r="O925" s="1081" t="s">
        <v>3632</v>
      </c>
      <c r="P925" s="1085">
        <f t="shared" si="40"/>
        <v>0.32</v>
      </c>
      <c r="Q925" s="1086" t="str" cm="1">
        <f t="array" aca="1" ref="Q925" ca="1">IF(ISNUMBER(P925),IF(P925=100%,"CUMPLIDA",IF(AND(ISNUMBER(L925),ISNUMBER(INDIRECT("FECHA_"&amp;$B925,1))), IF(L925&lt;=INDIRECT("FECHA_"&amp;$B925,1),"INCUMPLIDA","PROCESO"), "VERIFICAR FECHA")),"SIN VALOR AVANCE")</f>
        <v>PROCESO</v>
      </c>
    </row>
    <row r="926" spans="1:17" ht="60.75" customHeight="1" x14ac:dyDescent="0.2">
      <c r="A926" s="1856" t="s">
        <v>17</v>
      </c>
      <c r="B926" s="1857" t="s">
        <v>14</v>
      </c>
      <c r="C926" s="1925" t="s">
        <v>3679</v>
      </c>
      <c r="D926" s="1925" t="s">
        <v>2855</v>
      </c>
      <c r="E926" s="1859" t="s">
        <v>3680</v>
      </c>
      <c r="F926" s="1859" t="s">
        <v>3681</v>
      </c>
      <c r="G926" s="1860" t="s">
        <v>3682</v>
      </c>
      <c r="H926" s="1860" t="s">
        <v>3683</v>
      </c>
      <c r="I926" s="1861" t="s">
        <v>3684</v>
      </c>
      <c r="J926" s="1862">
        <v>1</v>
      </c>
      <c r="K926" s="1863">
        <v>45108</v>
      </c>
      <c r="L926" s="1863">
        <v>45199</v>
      </c>
      <c r="M926" s="1864">
        <f t="shared" ref="M926:M990" si="42">(L926-K926)/7</f>
        <v>13</v>
      </c>
      <c r="N926" s="1865">
        <v>1</v>
      </c>
      <c r="O926" s="1861" t="s">
        <v>3685</v>
      </c>
      <c r="P926" s="1865">
        <f t="shared" si="40"/>
        <v>1</v>
      </c>
      <c r="Q926" s="1866" t="str" cm="1">
        <f t="array" aca="1" ref="Q926" ca="1">IF(ISNUMBER(P926),IF(P926=100%,"CUMPLIDA",IF(AND(ISNUMBER(L926),ISNUMBER(INDIRECT("FECHA_"&amp;$B926,1))), IF(L926&lt;=INDIRECT("FECHA_"&amp;$B926,1),"INCUMPLIDA","PROCESO"), "VERIFICAR FECHA")),"SIN VALOR AVANCE")</f>
        <v>CUMPLIDA</v>
      </c>
    </row>
    <row r="927" spans="1:17" ht="60" x14ac:dyDescent="0.2">
      <c r="A927" s="1856" t="s">
        <v>17</v>
      </c>
      <c r="B927" s="1857" t="s">
        <v>14</v>
      </c>
      <c r="C927" s="1925"/>
      <c r="D927" s="1925"/>
      <c r="E927" s="1859"/>
      <c r="F927" s="1859"/>
      <c r="G927" s="1860" t="s">
        <v>3686</v>
      </c>
      <c r="H927" s="1860" t="s">
        <v>3687</v>
      </c>
      <c r="I927" s="1861" t="s">
        <v>3688</v>
      </c>
      <c r="J927" s="1862">
        <v>2</v>
      </c>
      <c r="K927" s="1863">
        <v>45200</v>
      </c>
      <c r="L927" s="1863">
        <v>45473</v>
      </c>
      <c r="M927" s="1864">
        <f t="shared" si="42"/>
        <v>39</v>
      </c>
      <c r="N927" s="1865">
        <v>1</v>
      </c>
      <c r="O927" s="1861" t="s">
        <v>3689</v>
      </c>
      <c r="P927" s="1865">
        <f t="shared" si="40"/>
        <v>1</v>
      </c>
      <c r="Q927" s="1866" t="str" cm="1">
        <f t="array" aca="1" ref="Q927" ca="1">IF(ISNUMBER(P927),IF(P927=100%,"CUMPLIDA",IF(AND(ISNUMBER(L927),ISNUMBER(INDIRECT("FECHA_"&amp;$B927,1))), IF(L927&lt;=INDIRECT("FECHA_"&amp;$B927,1),"INCUMPLIDA","PROCESO"), "VERIFICAR FECHA")),"SIN VALOR AVANCE")</f>
        <v>CUMPLIDA</v>
      </c>
    </row>
    <row r="928" spans="1:17" ht="60.75" x14ac:dyDescent="0.2">
      <c r="A928" s="1856" t="s">
        <v>17</v>
      </c>
      <c r="B928" s="1857" t="s">
        <v>14</v>
      </c>
      <c r="C928" s="1925"/>
      <c r="D928" s="1925"/>
      <c r="E928" s="1859"/>
      <c r="F928" s="1859"/>
      <c r="G928" s="1860" t="s">
        <v>3690</v>
      </c>
      <c r="H928" s="1860" t="s">
        <v>3691</v>
      </c>
      <c r="I928" s="1861" t="s">
        <v>3692</v>
      </c>
      <c r="J928" s="1939">
        <v>1</v>
      </c>
      <c r="K928" s="1863">
        <v>45292</v>
      </c>
      <c r="L928" s="1863">
        <v>45657</v>
      </c>
      <c r="M928" s="1864">
        <f t="shared" si="42"/>
        <v>52.142857142857146</v>
      </c>
      <c r="N928" s="1865">
        <v>1</v>
      </c>
      <c r="O928" s="1861" t="s">
        <v>3693</v>
      </c>
      <c r="P928" s="1865">
        <f t="shared" si="40"/>
        <v>1</v>
      </c>
      <c r="Q928" s="1866" t="str" cm="1">
        <f t="array" aca="1" ref="Q928" ca="1">IF(ISNUMBER(P928),IF(P928=100%,"CUMPLIDA",IF(AND(ISNUMBER(L928),ISNUMBER(INDIRECT("FECHA_"&amp;$B928,1))), IF(L928&lt;=INDIRECT("FECHA_"&amp;$B928,1),"INCUMPLIDA","PROCESO"), "VERIFICAR FECHA")),"SIN VALOR AVANCE")</f>
        <v>CUMPLIDA</v>
      </c>
    </row>
    <row r="929" spans="1:18" ht="150" customHeight="1" x14ac:dyDescent="0.2">
      <c r="A929" s="1856" t="s">
        <v>17</v>
      </c>
      <c r="B929" s="1857" t="s">
        <v>14</v>
      </c>
      <c r="C929" s="1925"/>
      <c r="D929" s="1925"/>
      <c r="E929" s="1859" t="s">
        <v>3694</v>
      </c>
      <c r="F929" s="1859"/>
      <c r="G929" s="1860" t="s">
        <v>3695</v>
      </c>
      <c r="H929" s="1860" t="s">
        <v>3696</v>
      </c>
      <c r="I929" s="1861" t="s">
        <v>3697</v>
      </c>
      <c r="J929" s="1862">
        <v>3</v>
      </c>
      <c r="K929" s="1863">
        <v>45078</v>
      </c>
      <c r="L929" s="1863">
        <v>45627</v>
      </c>
      <c r="M929" s="1864">
        <f t="shared" si="42"/>
        <v>78.428571428571431</v>
      </c>
      <c r="N929" s="1865">
        <v>1</v>
      </c>
      <c r="O929" s="1861" t="s">
        <v>3698</v>
      </c>
      <c r="P929" s="1865">
        <f t="shared" si="40"/>
        <v>1</v>
      </c>
      <c r="Q929" s="1866" t="str" cm="1">
        <f t="array" aca="1" ref="Q929" ca="1">IF(ISNUMBER(P929),IF(P929=100%,"CUMPLIDA",IF(AND(ISNUMBER(L929),ISNUMBER(INDIRECT("FECHA_"&amp;$B929,1))), IF(L929&lt;=INDIRECT("FECHA_"&amp;$B929,1),"INCUMPLIDA","PROCESO"), "VERIFICAR FECHA")),"SIN VALOR AVANCE")</f>
        <v>CUMPLIDA</v>
      </c>
    </row>
    <row r="930" spans="1:18" ht="115.5" customHeight="1" x14ac:dyDescent="0.2">
      <c r="A930" s="1856" t="s">
        <v>17</v>
      </c>
      <c r="B930" s="1857" t="s">
        <v>14</v>
      </c>
      <c r="C930" s="1925"/>
      <c r="D930" s="1925"/>
      <c r="E930" s="1859"/>
      <c r="F930" s="1859"/>
      <c r="G930" s="1809" t="s">
        <v>6223</v>
      </c>
      <c r="H930" s="1809" t="s">
        <v>3696</v>
      </c>
      <c r="I930" s="1810" t="s">
        <v>6224</v>
      </c>
      <c r="J930" s="1916">
        <v>3</v>
      </c>
      <c r="K930" s="1812">
        <v>45597</v>
      </c>
      <c r="L930" s="1812">
        <v>45961</v>
      </c>
      <c r="M930" s="1813">
        <f t="shared" si="42"/>
        <v>52</v>
      </c>
      <c r="N930" s="1814">
        <v>0.1</v>
      </c>
      <c r="O930" s="1810" t="s">
        <v>6264</v>
      </c>
      <c r="P930" s="1814">
        <v>0.1</v>
      </c>
      <c r="Q930" s="1815" t="str" cm="1">
        <f t="array" aca="1" ref="Q930" ca="1">IF(ISNUMBER(P930),IF(P930=100%,"CUMPLIDA",IF(AND(ISNUMBER(L930),ISNUMBER(INDIRECT("FECHA_"&amp;$B930,1))), IF(L930&lt;=INDIRECT("FECHA_"&amp;$B930,1),"INCUMPLIDA","PROCESO"), "VERIFICAR FECHA")),"SIN VALOR AVANCE")</f>
        <v>PROCESO</v>
      </c>
    </row>
    <row r="931" spans="1:18" ht="90" x14ac:dyDescent="0.2">
      <c r="A931" s="1856" t="s">
        <v>17</v>
      </c>
      <c r="B931" s="1857" t="s">
        <v>14</v>
      </c>
      <c r="C931" s="1925"/>
      <c r="D931" s="1925"/>
      <c r="E931" s="1859"/>
      <c r="F931" s="1859"/>
      <c r="G931" s="1860" t="s">
        <v>3699</v>
      </c>
      <c r="H931" s="1860" t="s">
        <v>3700</v>
      </c>
      <c r="I931" s="1861" t="s">
        <v>2468</v>
      </c>
      <c r="J931" s="1862">
        <v>1</v>
      </c>
      <c r="K931" s="1863">
        <v>45078</v>
      </c>
      <c r="L931" s="1863">
        <v>45199</v>
      </c>
      <c r="M931" s="1864">
        <f t="shared" si="42"/>
        <v>17.285714285714285</v>
      </c>
      <c r="N931" s="1865">
        <v>1</v>
      </c>
      <c r="O931" s="1861" t="s">
        <v>3685</v>
      </c>
      <c r="P931" s="1865">
        <f t="shared" ref="P931:P948" si="43">IF(B931="ITRC",N931,N931/J931)</f>
        <v>1</v>
      </c>
      <c r="Q931" s="1866" t="str" cm="1">
        <f t="array" aca="1" ref="Q931" ca="1">IF(ISNUMBER(P931),IF(P931=100%,"CUMPLIDA",IF(AND(ISNUMBER(L931),ISNUMBER(INDIRECT("FECHA_"&amp;$B931,1))), IF(L931&lt;=INDIRECT("FECHA_"&amp;$B931,1),"INCUMPLIDA","PROCESO"), "VERIFICAR FECHA")),"SIN VALOR AVANCE")</f>
        <v>CUMPLIDA</v>
      </c>
    </row>
    <row r="932" spans="1:18" ht="90" x14ac:dyDescent="0.2">
      <c r="A932" s="1856" t="s">
        <v>17</v>
      </c>
      <c r="B932" s="1857" t="s">
        <v>14</v>
      </c>
      <c r="C932" s="1925"/>
      <c r="D932" s="1925"/>
      <c r="E932" s="1859"/>
      <c r="F932" s="1859"/>
      <c r="G932" s="1860" t="s">
        <v>3701</v>
      </c>
      <c r="H932" s="1860" t="s">
        <v>3702</v>
      </c>
      <c r="I932" s="1861" t="s">
        <v>3703</v>
      </c>
      <c r="J932" s="1862">
        <v>1</v>
      </c>
      <c r="K932" s="1863">
        <v>45170</v>
      </c>
      <c r="L932" s="1863">
        <v>45473</v>
      </c>
      <c r="M932" s="1864">
        <f t="shared" si="42"/>
        <v>43.285714285714285</v>
      </c>
      <c r="N932" s="1865">
        <v>1</v>
      </c>
      <c r="O932" s="1861" t="s">
        <v>3704</v>
      </c>
      <c r="P932" s="1865">
        <f t="shared" si="43"/>
        <v>1</v>
      </c>
      <c r="Q932" s="1866" t="str" cm="1">
        <f t="array" aca="1" ref="Q932" ca="1">IF(ISNUMBER(P932),IF(P932=100%,"CUMPLIDA",IF(AND(ISNUMBER(L932),ISNUMBER(INDIRECT("FECHA_"&amp;$B932,1))), IF(L932&lt;=INDIRECT("FECHA_"&amp;$B932,1),"INCUMPLIDA","PROCESO"), "VERIFICAR FECHA")),"SIN VALOR AVANCE")</f>
        <v>CUMPLIDA</v>
      </c>
    </row>
    <row r="933" spans="1:18" ht="105" x14ac:dyDescent="0.2">
      <c r="A933" s="1856" t="s">
        <v>17</v>
      </c>
      <c r="B933" s="1857" t="s">
        <v>14</v>
      </c>
      <c r="C933" s="1925"/>
      <c r="D933" s="1925"/>
      <c r="E933" s="1859"/>
      <c r="F933" s="1859"/>
      <c r="G933" s="1860" t="s">
        <v>3705</v>
      </c>
      <c r="H933" s="1860" t="s">
        <v>3706</v>
      </c>
      <c r="I933" s="1861" t="s">
        <v>3707</v>
      </c>
      <c r="J933" s="1862">
        <v>5</v>
      </c>
      <c r="K933" s="1863">
        <v>45231</v>
      </c>
      <c r="L933" s="1863">
        <v>45626</v>
      </c>
      <c r="M933" s="1864">
        <f t="shared" si="42"/>
        <v>56.428571428571431</v>
      </c>
      <c r="N933" s="1865">
        <v>1</v>
      </c>
      <c r="O933" s="1861" t="s">
        <v>3685</v>
      </c>
      <c r="P933" s="1865">
        <f t="shared" si="43"/>
        <v>1</v>
      </c>
      <c r="Q933" s="1866" t="str" cm="1">
        <f t="array" aca="1" ref="Q933" ca="1">IF(ISNUMBER(P933),IF(P933=100%,"CUMPLIDA",IF(AND(ISNUMBER(L933),ISNUMBER(INDIRECT("FECHA_"&amp;$B933,1))), IF(L933&lt;=INDIRECT("FECHA_"&amp;$B933,1),"INCUMPLIDA","PROCESO"), "VERIFICAR FECHA")),"SIN VALOR AVANCE")</f>
        <v>CUMPLIDA</v>
      </c>
    </row>
    <row r="934" spans="1:18" ht="90" customHeight="1" x14ac:dyDescent="0.2">
      <c r="A934" s="1856" t="s">
        <v>17</v>
      </c>
      <c r="B934" s="1857" t="s">
        <v>14</v>
      </c>
      <c r="C934" s="1925"/>
      <c r="D934" s="1925"/>
      <c r="E934" s="1859" t="s">
        <v>3708</v>
      </c>
      <c r="F934" s="1859"/>
      <c r="G934" s="1860" t="s">
        <v>3709</v>
      </c>
      <c r="H934" s="1860" t="s">
        <v>3710</v>
      </c>
      <c r="I934" s="1861" t="s">
        <v>3711</v>
      </c>
      <c r="J934" s="1862">
        <v>4</v>
      </c>
      <c r="K934" s="1863">
        <v>45474</v>
      </c>
      <c r="L934" s="1863">
        <v>45473</v>
      </c>
      <c r="M934" s="1864">
        <f t="shared" si="42"/>
        <v>-0.14285714285714285</v>
      </c>
      <c r="N934" s="1865">
        <v>1</v>
      </c>
      <c r="O934" s="1861" t="s">
        <v>3712</v>
      </c>
      <c r="P934" s="1865">
        <f t="shared" si="43"/>
        <v>1</v>
      </c>
      <c r="Q934" s="1866" t="str" cm="1">
        <f t="array" aca="1" ref="Q934" ca="1">IF(ISNUMBER(P934),IF(P934=100%,"CUMPLIDA",IF(AND(ISNUMBER(L934),ISNUMBER(INDIRECT("FECHA_"&amp;$B934,1))), IF(L934&lt;=INDIRECT("FECHA_"&amp;$B934,1),"INCUMPLIDA","PROCESO"), "VERIFICAR FECHA")),"SIN VALOR AVANCE")</f>
        <v>CUMPLIDA</v>
      </c>
    </row>
    <row r="935" spans="1:18" ht="90.75" x14ac:dyDescent="0.2">
      <c r="A935" s="1856" t="s">
        <v>17</v>
      </c>
      <c r="B935" s="1857" t="s">
        <v>14</v>
      </c>
      <c r="C935" s="1925"/>
      <c r="D935" s="1925"/>
      <c r="E935" s="1859"/>
      <c r="F935" s="1859"/>
      <c r="G935" s="1860" t="s">
        <v>3713</v>
      </c>
      <c r="H935" s="1860" t="s">
        <v>3457</v>
      </c>
      <c r="I935" s="1861" t="s">
        <v>92</v>
      </c>
      <c r="J935" s="1862">
        <v>1</v>
      </c>
      <c r="K935" s="1863">
        <v>45231</v>
      </c>
      <c r="L935" s="1863">
        <v>45504</v>
      </c>
      <c r="M935" s="1864">
        <f t="shared" si="42"/>
        <v>39</v>
      </c>
      <c r="N935" s="1865">
        <v>1</v>
      </c>
      <c r="O935" s="1861" t="s">
        <v>3714</v>
      </c>
      <c r="P935" s="1865">
        <f t="shared" si="43"/>
        <v>1</v>
      </c>
      <c r="Q935" s="1866" t="str" cm="1">
        <f t="array" aca="1" ref="Q935" ca="1">IF(ISNUMBER(P935),IF(P935=100%,"CUMPLIDA",IF(AND(ISNUMBER(L935),ISNUMBER(INDIRECT("FECHA_"&amp;$B935,1))), IF(L935&lt;=INDIRECT("FECHA_"&amp;$B935,1),"INCUMPLIDA","PROCESO"), "VERIFICAR FECHA")),"SIN VALOR AVANCE")</f>
        <v>CUMPLIDA</v>
      </c>
    </row>
    <row r="936" spans="1:18" ht="45" x14ac:dyDescent="0.2">
      <c r="A936" s="1856" t="s">
        <v>17</v>
      </c>
      <c r="B936" s="1857" t="s">
        <v>14</v>
      </c>
      <c r="C936" s="1925"/>
      <c r="D936" s="1925"/>
      <c r="E936" s="1859"/>
      <c r="F936" s="1859"/>
      <c r="G936" s="1860" t="s">
        <v>3715</v>
      </c>
      <c r="H936" s="1860" t="s">
        <v>2168</v>
      </c>
      <c r="I936" s="1861" t="s">
        <v>99</v>
      </c>
      <c r="J936" s="1862">
        <v>1</v>
      </c>
      <c r="K936" s="1940">
        <v>45323</v>
      </c>
      <c r="L936" s="1940">
        <v>45747</v>
      </c>
      <c r="M936" s="1864">
        <f t="shared" si="42"/>
        <v>60.571428571428569</v>
      </c>
      <c r="N936" s="1865">
        <v>1</v>
      </c>
      <c r="O936" s="1861" t="s">
        <v>3716</v>
      </c>
      <c r="P936" s="1865">
        <f t="shared" si="43"/>
        <v>1</v>
      </c>
      <c r="Q936" s="1866" t="str" cm="1">
        <f t="array" aca="1" ref="Q936" ca="1">IF(ISNUMBER(P936),IF(P936=100%,"CUMPLIDA",IF(AND(ISNUMBER(L936),ISNUMBER(INDIRECT("FECHA_"&amp;$B936,1))), IF(L936&lt;=INDIRECT("FECHA_"&amp;$B936,1),"INCUMPLIDA","PROCESO"), "VERIFICAR FECHA")),"SIN VALOR AVANCE")</f>
        <v>CUMPLIDA</v>
      </c>
      <c r="R936" s="1241" t="s">
        <v>6241</v>
      </c>
    </row>
    <row r="937" spans="1:18" ht="45" x14ac:dyDescent="0.2">
      <c r="A937" s="1856" t="s">
        <v>17</v>
      </c>
      <c r="B937" s="1857" t="s">
        <v>14</v>
      </c>
      <c r="C937" s="1925"/>
      <c r="D937" s="1925"/>
      <c r="E937" s="1859"/>
      <c r="F937" s="1859"/>
      <c r="G937" s="1860" t="s">
        <v>3717</v>
      </c>
      <c r="H937" s="1860" t="s">
        <v>101</v>
      </c>
      <c r="I937" s="1861" t="s">
        <v>102</v>
      </c>
      <c r="J937" s="1862">
        <v>1</v>
      </c>
      <c r="K937" s="1940">
        <v>45323</v>
      </c>
      <c r="L937" s="1940">
        <v>45747</v>
      </c>
      <c r="M937" s="1864">
        <f t="shared" si="42"/>
        <v>60.571428571428569</v>
      </c>
      <c r="N937" s="1865">
        <v>1</v>
      </c>
      <c r="O937" s="1861" t="s">
        <v>3718</v>
      </c>
      <c r="P937" s="1865">
        <f t="shared" si="43"/>
        <v>1</v>
      </c>
      <c r="Q937" s="1866" t="str" cm="1">
        <f t="array" aca="1" ref="Q937" ca="1">IF(ISNUMBER(P937),IF(P937=100%,"CUMPLIDA",IF(AND(ISNUMBER(L937),ISNUMBER(INDIRECT("FECHA_"&amp;$B937,1))), IF(L937&lt;=INDIRECT("FECHA_"&amp;$B937,1),"INCUMPLIDA","PROCESO"), "VERIFICAR FECHA")),"SIN VALOR AVANCE")</f>
        <v>CUMPLIDA</v>
      </c>
    </row>
    <row r="938" spans="1:18" ht="45" x14ac:dyDescent="0.2">
      <c r="A938" s="1856" t="s">
        <v>17</v>
      </c>
      <c r="B938" s="1857" t="s">
        <v>14</v>
      </c>
      <c r="C938" s="1925"/>
      <c r="D938" s="1925"/>
      <c r="E938" s="1859"/>
      <c r="F938" s="1859"/>
      <c r="G938" s="1809" t="s">
        <v>3719</v>
      </c>
      <c r="H938" s="1809" t="s">
        <v>238</v>
      </c>
      <c r="I938" s="1810" t="s">
        <v>239</v>
      </c>
      <c r="J938" s="1916">
        <v>1</v>
      </c>
      <c r="K938" s="1816">
        <v>45231</v>
      </c>
      <c r="L938" s="1816">
        <v>45747</v>
      </c>
      <c r="M938" s="1813">
        <f t="shared" si="42"/>
        <v>73.714285714285708</v>
      </c>
      <c r="N938" s="1818">
        <v>1</v>
      </c>
      <c r="O938" s="1810" t="s">
        <v>3718</v>
      </c>
      <c r="P938" s="1814">
        <f t="shared" si="43"/>
        <v>1</v>
      </c>
      <c r="Q938" s="1927" t="str" cm="1">
        <f t="array" aca="1" ref="Q938" ca="1">IF(ISNUMBER(P938),IF(P938=100%,"CUMPLIDA",IF(AND(ISNUMBER(L938),ISNUMBER(INDIRECT("FECHA_"&amp;$B938,1))), IF(L938&lt;=INDIRECT("FECHA_"&amp;$B938,1),"INCUMPLIDA","PROCESO"), "VERIFICAR FECHA")),"SIN VALOR AVANCE")</f>
        <v>CUMPLIDA</v>
      </c>
    </row>
    <row r="939" spans="1:18" ht="45" x14ac:dyDescent="0.2">
      <c r="A939" s="1856" t="s">
        <v>17</v>
      </c>
      <c r="B939" s="1857" t="s">
        <v>14</v>
      </c>
      <c r="C939" s="1925"/>
      <c r="D939" s="1925"/>
      <c r="E939" s="1859"/>
      <c r="F939" s="1859"/>
      <c r="G939" s="1860" t="s">
        <v>3577</v>
      </c>
      <c r="H939" s="1860" t="s">
        <v>104</v>
      </c>
      <c r="I939" s="1861" t="s">
        <v>105</v>
      </c>
      <c r="J939" s="1862">
        <v>1</v>
      </c>
      <c r="K939" s="1940">
        <v>45323</v>
      </c>
      <c r="L939" s="1940">
        <v>45747</v>
      </c>
      <c r="M939" s="1864">
        <f t="shared" si="42"/>
        <v>60.571428571428569</v>
      </c>
      <c r="N939" s="1865">
        <v>1</v>
      </c>
      <c r="O939" s="1861" t="s">
        <v>3716</v>
      </c>
      <c r="P939" s="1865">
        <f t="shared" si="43"/>
        <v>1</v>
      </c>
      <c r="Q939" s="1866" t="str" cm="1">
        <f t="array" aca="1" ref="Q939" ca="1">IF(ISNUMBER(P939),IF(P939=100%,"CUMPLIDA",IF(AND(ISNUMBER(L939),ISNUMBER(INDIRECT("FECHA_"&amp;$B939,1))), IF(L939&lt;=INDIRECT("FECHA_"&amp;$B939,1),"INCUMPLIDA","PROCESO"), "VERIFICAR FECHA")),"SIN VALOR AVANCE")</f>
        <v>CUMPLIDA</v>
      </c>
    </row>
    <row r="940" spans="1:18" ht="45.75" x14ac:dyDescent="0.2">
      <c r="A940" s="1856" t="s">
        <v>17</v>
      </c>
      <c r="B940" s="1857" t="s">
        <v>14</v>
      </c>
      <c r="C940" s="1925"/>
      <c r="D940" s="1925"/>
      <c r="E940" s="1859"/>
      <c r="F940" s="1859"/>
      <c r="G940" s="1860" t="s">
        <v>3578</v>
      </c>
      <c r="H940" s="1860" t="s">
        <v>106</v>
      </c>
      <c r="I940" s="1861" t="s">
        <v>107</v>
      </c>
      <c r="J940" s="1862">
        <v>1</v>
      </c>
      <c r="K940" s="1940">
        <v>45231</v>
      </c>
      <c r="L940" s="1940">
        <v>45747</v>
      </c>
      <c r="M940" s="1864">
        <f t="shared" si="42"/>
        <v>73.714285714285708</v>
      </c>
      <c r="N940" s="1865">
        <v>1</v>
      </c>
      <c r="O940" s="1861" t="s">
        <v>6242</v>
      </c>
      <c r="P940" s="1865">
        <f t="shared" si="43"/>
        <v>1</v>
      </c>
      <c r="Q940" s="1866" t="str" cm="1">
        <f t="array" aca="1" ref="Q940" ca="1">IF(ISNUMBER(P940),IF(P940=100%,"CUMPLIDA",IF(AND(ISNUMBER(L940),ISNUMBER(INDIRECT("FECHA_"&amp;$B940,1))), IF(L940&lt;=INDIRECT("FECHA_"&amp;$B940,1),"INCUMPLIDA","PROCESO"), "VERIFICAR FECHA")),"SIN VALOR AVANCE")</f>
        <v>CUMPLIDA</v>
      </c>
    </row>
    <row r="941" spans="1:18" ht="60.75" x14ac:dyDescent="0.2">
      <c r="A941" s="1856" t="s">
        <v>17</v>
      </c>
      <c r="B941" s="1857" t="s">
        <v>14</v>
      </c>
      <c r="C941" s="1925"/>
      <c r="D941" s="1925"/>
      <c r="E941" s="1859"/>
      <c r="F941" s="1859"/>
      <c r="G941" s="1860" t="s">
        <v>3579</v>
      </c>
      <c r="H941" s="1860" t="s">
        <v>108</v>
      </c>
      <c r="I941" s="1861" t="s">
        <v>109</v>
      </c>
      <c r="J941" s="1862">
        <v>1</v>
      </c>
      <c r="K941" s="1940">
        <v>45231</v>
      </c>
      <c r="L941" s="1940">
        <v>45808</v>
      </c>
      <c r="M941" s="1864">
        <f t="shared" si="42"/>
        <v>82.428571428571431</v>
      </c>
      <c r="N941" s="1865">
        <v>0</v>
      </c>
      <c r="O941" s="1861" t="s">
        <v>3720</v>
      </c>
      <c r="P941" s="1865">
        <f t="shared" si="43"/>
        <v>0</v>
      </c>
      <c r="Q941" s="1866" t="str" cm="1">
        <f t="array" aca="1" ref="Q941" ca="1">IF(ISNUMBER(P941),IF(P941=100%,"CUMPLIDA",IF(AND(ISNUMBER(L941),ISNUMBER(INDIRECT("FECHA_"&amp;$B941,1))), IF(L941&lt;=INDIRECT("FECHA_"&amp;$B941,1),"INCUMPLIDA","PROCESO"), "VERIFICAR FECHA")),"SIN VALOR AVANCE")</f>
        <v>PROCESO</v>
      </c>
    </row>
    <row r="942" spans="1:18" ht="30" x14ac:dyDescent="0.2">
      <c r="A942" s="1856" t="s">
        <v>17</v>
      </c>
      <c r="B942" s="1857" t="s">
        <v>14</v>
      </c>
      <c r="C942" s="1925"/>
      <c r="D942" s="1925"/>
      <c r="E942" s="1859"/>
      <c r="F942" s="1859"/>
      <c r="G942" s="1860" t="s">
        <v>3580</v>
      </c>
      <c r="H942" s="1860" t="s">
        <v>111</v>
      </c>
      <c r="I942" s="1861" t="s">
        <v>112</v>
      </c>
      <c r="J942" s="1862">
        <v>2</v>
      </c>
      <c r="K942" s="1940">
        <v>45839</v>
      </c>
      <c r="L942" s="1940">
        <v>46022</v>
      </c>
      <c r="M942" s="1864">
        <f t="shared" si="42"/>
        <v>26.142857142857142</v>
      </c>
      <c r="N942" s="1865">
        <v>0</v>
      </c>
      <c r="O942" s="1861" t="s">
        <v>3721</v>
      </c>
      <c r="P942" s="1865">
        <f t="shared" si="43"/>
        <v>0</v>
      </c>
      <c r="Q942" s="1866" t="str" cm="1">
        <f t="array" aca="1" ref="Q942" ca="1">IF(ISNUMBER(P942),IF(P942=100%,"CUMPLIDA",IF(AND(ISNUMBER(L942),ISNUMBER(INDIRECT("FECHA_"&amp;$B942,1))), IF(L942&lt;=INDIRECT("FECHA_"&amp;$B942,1),"INCUMPLIDA","PROCESO"), "VERIFICAR FECHA")),"SIN VALOR AVANCE")</f>
        <v>PROCESO</v>
      </c>
    </row>
    <row r="943" spans="1:18" ht="60" x14ac:dyDescent="0.2">
      <c r="A943" s="1856" t="s">
        <v>17</v>
      </c>
      <c r="B943" s="1857" t="s">
        <v>14</v>
      </c>
      <c r="C943" s="1925"/>
      <c r="D943" s="1925"/>
      <c r="E943" s="1859"/>
      <c r="F943" s="1859"/>
      <c r="G943" s="1860" t="s">
        <v>3581</v>
      </c>
      <c r="H943" s="1860" t="s">
        <v>115</v>
      </c>
      <c r="I943" s="1861" t="s">
        <v>116</v>
      </c>
      <c r="J943" s="1862">
        <v>1</v>
      </c>
      <c r="K943" s="1940">
        <v>45839</v>
      </c>
      <c r="L943" s="1940">
        <v>46022</v>
      </c>
      <c r="M943" s="1864">
        <f t="shared" si="42"/>
        <v>26.142857142857142</v>
      </c>
      <c r="N943" s="1865">
        <v>0</v>
      </c>
      <c r="O943" s="1861" t="s">
        <v>3716</v>
      </c>
      <c r="P943" s="1865">
        <f t="shared" si="43"/>
        <v>0</v>
      </c>
      <c r="Q943" s="1866" t="str" cm="1">
        <f t="array" aca="1" ref="Q943" ca="1">IF(ISNUMBER(P943),IF(P943=100%,"CUMPLIDA",IF(AND(ISNUMBER(L943),ISNUMBER(INDIRECT("FECHA_"&amp;$B943,1))), IF(L943&lt;=INDIRECT("FECHA_"&amp;$B943,1),"INCUMPLIDA","PROCESO"), "VERIFICAR FECHA")),"SIN VALOR AVANCE")</f>
        <v>PROCESO</v>
      </c>
    </row>
    <row r="944" spans="1:18" ht="150" x14ac:dyDescent="0.2">
      <c r="A944" s="1856" t="s">
        <v>17</v>
      </c>
      <c r="B944" s="1857" t="s">
        <v>14</v>
      </c>
      <c r="C944" s="1925"/>
      <c r="D944" s="1925"/>
      <c r="E944" s="1859"/>
      <c r="F944" s="1859"/>
      <c r="G944" s="1860" t="s">
        <v>3582</v>
      </c>
      <c r="H944" s="1860" t="s">
        <v>118</v>
      </c>
      <c r="I944" s="1861" t="s">
        <v>119</v>
      </c>
      <c r="J944" s="1862">
        <v>2</v>
      </c>
      <c r="K944" s="1940">
        <v>45839</v>
      </c>
      <c r="L944" s="1940">
        <v>46022</v>
      </c>
      <c r="M944" s="1864">
        <f t="shared" si="42"/>
        <v>26.142857142857142</v>
      </c>
      <c r="N944" s="1865">
        <v>0</v>
      </c>
      <c r="O944" s="1861" t="s">
        <v>3720</v>
      </c>
      <c r="P944" s="1865">
        <f t="shared" si="43"/>
        <v>0</v>
      </c>
      <c r="Q944" s="1866" t="str" cm="1">
        <f t="array" aca="1" ref="Q944" ca="1">IF(ISNUMBER(P944),IF(P944=100%,"CUMPLIDA",IF(AND(ISNUMBER(L944),ISNUMBER(INDIRECT("FECHA_"&amp;$B944,1))), IF(L944&lt;=INDIRECT("FECHA_"&amp;$B944,1),"INCUMPLIDA","PROCESO"), "VERIFICAR FECHA")),"SIN VALOR AVANCE")</f>
        <v>PROCESO</v>
      </c>
    </row>
    <row r="945" spans="1:17" ht="90.75" x14ac:dyDescent="0.2">
      <c r="A945" s="1856" t="s">
        <v>17</v>
      </c>
      <c r="B945" s="1857" t="s">
        <v>14</v>
      </c>
      <c r="C945" s="1925"/>
      <c r="D945" s="1925"/>
      <c r="E945" s="1859"/>
      <c r="F945" s="1859"/>
      <c r="G945" s="1860" t="s">
        <v>3713</v>
      </c>
      <c r="H945" s="1860" t="s">
        <v>3457</v>
      </c>
      <c r="I945" s="1861" t="s">
        <v>92</v>
      </c>
      <c r="J945" s="1862">
        <v>1</v>
      </c>
      <c r="K945" s="1863">
        <v>45231</v>
      </c>
      <c r="L945" s="1863">
        <v>45504</v>
      </c>
      <c r="M945" s="1864">
        <f t="shared" si="42"/>
        <v>39</v>
      </c>
      <c r="N945" s="1865">
        <v>1</v>
      </c>
      <c r="O945" s="1861" t="s">
        <v>3714</v>
      </c>
      <c r="P945" s="1865">
        <f t="shared" si="43"/>
        <v>1</v>
      </c>
      <c r="Q945" s="1866" t="str" cm="1">
        <f t="array" aca="1" ref="Q945" ca="1">IF(ISNUMBER(P945),IF(P945=100%,"CUMPLIDA",IF(AND(ISNUMBER(L945),ISNUMBER(INDIRECT("FECHA_"&amp;$B945,1))), IF(L945&lt;=INDIRECT("FECHA_"&amp;$B945,1),"INCUMPLIDA","PROCESO"), "VERIFICAR FECHA")),"SIN VALOR AVANCE")</f>
        <v>CUMPLIDA</v>
      </c>
    </row>
    <row r="946" spans="1:17" ht="45" x14ac:dyDescent="0.2">
      <c r="A946" s="1856" t="s">
        <v>17</v>
      </c>
      <c r="B946" s="1857" t="s">
        <v>14</v>
      </c>
      <c r="C946" s="1925"/>
      <c r="D946" s="1925"/>
      <c r="E946" s="1859"/>
      <c r="F946" s="1859"/>
      <c r="G946" s="1860" t="s">
        <v>3715</v>
      </c>
      <c r="H946" s="1860" t="s">
        <v>2168</v>
      </c>
      <c r="I946" s="1861" t="s">
        <v>99</v>
      </c>
      <c r="J946" s="1862">
        <v>1</v>
      </c>
      <c r="K946" s="1940">
        <v>45323</v>
      </c>
      <c r="L946" s="1940">
        <v>45747</v>
      </c>
      <c r="M946" s="1864">
        <f t="shared" si="42"/>
        <v>60.571428571428569</v>
      </c>
      <c r="N946" s="1865">
        <v>1</v>
      </c>
      <c r="O946" s="1861" t="s">
        <v>3716</v>
      </c>
      <c r="P946" s="1865">
        <f t="shared" si="43"/>
        <v>1</v>
      </c>
      <c r="Q946" s="1866" t="str" cm="1">
        <f t="array" aca="1" ref="Q946" ca="1">IF(ISNUMBER(P946),IF(P946=100%,"CUMPLIDA",IF(AND(ISNUMBER(L946),ISNUMBER(INDIRECT("FECHA_"&amp;$B946,1))), IF(L946&lt;=INDIRECT("FECHA_"&amp;$B946,1),"INCUMPLIDA","PROCESO"), "VERIFICAR FECHA")),"SIN VALOR AVANCE")</f>
        <v>CUMPLIDA</v>
      </c>
    </row>
    <row r="947" spans="1:17" ht="45" x14ac:dyDescent="0.2">
      <c r="A947" s="1856" t="s">
        <v>17</v>
      </c>
      <c r="B947" s="1857" t="s">
        <v>14</v>
      </c>
      <c r="C947" s="1925"/>
      <c r="D947" s="1925"/>
      <c r="E947" s="1859"/>
      <c r="F947" s="1859"/>
      <c r="G947" s="1860" t="s">
        <v>3717</v>
      </c>
      <c r="H947" s="1860" t="s">
        <v>101</v>
      </c>
      <c r="I947" s="1861" t="s">
        <v>102</v>
      </c>
      <c r="J947" s="1862">
        <v>1</v>
      </c>
      <c r="K947" s="1940">
        <v>45323</v>
      </c>
      <c r="L947" s="1940">
        <v>45747</v>
      </c>
      <c r="M947" s="1864">
        <f t="shared" si="42"/>
        <v>60.571428571428569</v>
      </c>
      <c r="N947" s="1865">
        <v>1</v>
      </c>
      <c r="O947" s="1861" t="s">
        <v>3718</v>
      </c>
      <c r="P947" s="1865">
        <f t="shared" si="43"/>
        <v>1</v>
      </c>
      <c r="Q947" s="1866" t="str" cm="1">
        <f t="array" aca="1" ref="Q947" ca="1">IF(ISNUMBER(P947),IF(P947=100%,"CUMPLIDA",IF(AND(ISNUMBER(L947),ISNUMBER(INDIRECT("FECHA_"&amp;$B947,1))), IF(L947&lt;=INDIRECT("FECHA_"&amp;$B947,1),"INCUMPLIDA","PROCESO"), "VERIFICAR FECHA")),"SIN VALOR AVANCE")</f>
        <v>CUMPLIDA</v>
      </c>
    </row>
    <row r="948" spans="1:17" ht="45" x14ac:dyDescent="0.2">
      <c r="A948" s="1856" t="s">
        <v>17</v>
      </c>
      <c r="B948" s="1857" t="s">
        <v>14</v>
      </c>
      <c r="C948" s="1925"/>
      <c r="D948" s="1925"/>
      <c r="E948" s="1859"/>
      <c r="F948" s="1859"/>
      <c r="G948" s="1809" t="s">
        <v>3719</v>
      </c>
      <c r="H948" s="1809" t="s">
        <v>238</v>
      </c>
      <c r="I948" s="1810" t="s">
        <v>239</v>
      </c>
      <c r="J948" s="1916">
        <v>1</v>
      </c>
      <c r="K948" s="1816">
        <v>45231</v>
      </c>
      <c r="L948" s="1816">
        <v>45747</v>
      </c>
      <c r="M948" s="1813">
        <f t="shared" si="42"/>
        <v>73.714285714285708</v>
      </c>
      <c r="N948" s="1818">
        <v>1</v>
      </c>
      <c r="O948" s="1810" t="s">
        <v>3718</v>
      </c>
      <c r="P948" s="1814">
        <f t="shared" si="43"/>
        <v>1</v>
      </c>
      <c r="Q948" s="1927" t="str" cm="1">
        <f t="array" aca="1" ref="Q948" ca="1">IF(ISNUMBER(P948),IF(P948=100%,"CUMPLIDA",IF(AND(ISNUMBER(L948),ISNUMBER(INDIRECT("FECHA_"&amp;$B948,1))), IF(L948&lt;=INDIRECT("FECHA_"&amp;$B948,1),"INCUMPLIDA","PROCESO"), "VERIFICAR FECHA")),"SIN VALOR AVANCE")</f>
        <v>CUMPLIDA</v>
      </c>
    </row>
    <row r="949" spans="1:17" ht="45" x14ac:dyDescent="0.2">
      <c r="A949" s="1856" t="s">
        <v>17</v>
      </c>
      <c r="B949" s="1857" t="s">
        <v>14</v>
      </c>
      <c r="C949" s="1925"/>
      <c r="D949" s="1925"/>
      <c r="E949" s="1859"/>
      <c r="F949" s="1859"/>
      <c r="G949" s="1809" t="s">
        <v>3577</v>
      </c>
      <c r="H949" s="1809" t="s">
        <v>104</v>
      </c>
      <c r="I949" s="1810" t="s">
        <v>105</v>
      </c>
      <c r="J949" s="1916">
        <v>1</v>
      </c>
      <c r="K949" s="1816">
        <v>45323</v>
      </c>
      <c r="L949" s="1816">
        <v>45747</v>
      </c>
      <c r="M949" s="1813">
        <f t="shared" si="42"/>
        <v>60.571428571428569</v>
      </c>
      <c r="N949" s="1814">
        <v>1</v>
      </c>
      <c r="O949" s="1810" t="s">
        <v>3722</v>
      </c>
      <c r="P949" s="1814">
        <v>1</v>
      </c>
      <c r="Q949" s="1815" t="str" cm="1">
        <f t="array" aca="1" ref="Q949" ca="1">IF(ISNUMBER(P949),IF(P949=100%,"CUMPLIDA",IF(AND(ISNUMBER(L949),ISNUMBER(INDIRECT("FECHA_"&amp;$B949,1))), IF(L949&lt;=INDIRECT("FECHA_"&amp;$B949,1),"INCUMPLIDA","PROCESO"), "VERIFICAR FECHA")),"SIN VALOR AVANCE")</f>
        <v>CUMPLIDA</v>
      </c>
    </row>
    <row r="950" spans="1:17" ht="30.75" x14ac:dyDescent="0.2">
      <c r="A950" s="1856" t="s">
        <v>17</v>
      </c>
      <c r="B950" s="1857" t="s">
        <v>14</v>
      </c>
      <c r="C950" s="1925"/>
      <c r="D950" s="1925"/>
      <c r="E950" s="1859"/>
      <c r="F950" s="1859"/>
      <c r="G950" s="1809" t="s">
        <v>3578</v>
      </c>
      <c r="H950" s="1809" t="s">
        <v>106</v>
      </c>
      <c r="I950" s="1810" t="s">
        <v>107</v>
      </c>
      <c r="J950" s="1916">
        <v>1</v>
      </c>
      <c r="K950" s="1816">
        <v>45231</v>
      </c>
      <c r="L950" s="1816">
        <v>45747</v>
      </c>
      <c r="M950" s="1813">
        <f t="shared" si="42"/>
        <v>73.714285714285708</v>
      </c>
      <c r="N950" s="1814">
        <v>1</v>
      </c>
      <c r="O950" s="1810" t="s">
        <v>3718</v>
      </c>
      <c r="P950" s="1814">
        <v>1</v>
      </c>
      <c r="Q950" s="1815" t="str" cm="1">
        <f t="array" aca="1" ref="Q950" ca="1">IF(ISNUMBER(P950),IF(P950=100%,"CUMPLIDA",IF(AND(ISNUMBER(L950),ISNUMBER(INDIRECT("FECHA_"&amp;$B950,1))), IF(L950&lt;=INDIRECT("FECHA_"&amp;$B950,1),"INCUMPLIDA","PROCESO"), "VERIFICAR FECHA")),"SIN VALOR AVANCE")</f>
        <v>CUMPLIDA</v>
      </c>
    </row>
    <row r="951" spans="1:17" ht="60.75" x14ac:dyDescent="0.2">
      <c r="A951" s="1856" t="s">
        <v>17</v>
      </c>
      <c r="B951" s="1857" t="s">
        <v>14</v>
      </c>
      <c r="C951" s="1925"/>
      <c r="D951" s="1925"/>
      <c r="E951" s="1859"/>
      <c r="F951" s="1859"/>
      <c r="G951" s="1860" t="s">
        <v>3579</v>
      </c>
      <c r="H951" s="1860" t="s">
        <v>108</v>
      </c>
      <c r="I951" s="1861" t="s">
        <v>109</v>
      </c>
      <c r="J951" s="1862">
        <v>1</v>
      </c>
      <c r="K951" s="1940">
        <v>45231</v>
      </c>
      <c r="L951" s="1940">
        <v>45808</v>
      </c>
      <c r="M951" s="1864">
        <f t="shared" si="42"/>
        <v>82.428571428571431</v>
      </c>
      <c r="N951" s="1865">
        <v>0</v>
      </c>
      <c r="O951" s="1861" t="s">
        <v>3723</v>
      </c>
      <c r="P951" s="1865">
        <f t="shared" ref="P951:P960" si="44">IF(B951="ITRC",N951,N951/J951)</f>
        <v>0</v>
      </c>
      <c r="Q951" s="1866" t="str" cm="1">
        <f t="array" aca="1" ref="Q951" ca="1">IF(ISNUMBER(P951),IF(P951=100%,"CUMPLIDA",IF(AND(ISNUMBER(L951),ISNUMBER(INDIRECT("FECHA_"&amp;$B951,1))), IF(L951&lt;=INDIRECT("FECHA_"&amp;$B951,1),"INCUMPLIDA","PROCESO"), "VERIFICAR FECHA")),"SIN VALOR AVANCE")</f>
        <v>PROCESO</v>
      </c>
    </row>
    <row r="952" spans="1:17" ht="30.75" x14ac:dyDescent="0.2">
      <c r="A952" s="1856" t="s">
        <v>17</v>
      </c>
      <c r="B952" s="1857" t="s">
        <v>14</v>
      </c>
      <c r="C952" s="1925"/>
      <c r="D952" s="1925"/>
      <c r="E952" s="1859"/>
      <c r="F952" s="1859"/>
      <c r="G952" s="1860" t="s">
        <v>3580</v>
      </c>
      <c r="H952" s="1860" t="s">
        <v>111</v>
      </c>
      <c r="I952" s="1861" t="s">
        <v>112</v>
      </c>
      <c r="J952" s="1862">
        <v>2</v>
      </c>
      <c r="K952" s="1940">
        <v>45839</v>
      </c>
      <c r="L952" s="1940">
        <v>46022</v>
      </c>
      <c r="M952" s="1864">
        <f t="shared" si="42"/>
        <v>26.142857142857142</v>
      </c>
      <c r="N952" s="1865">
        <v>0</v>
      </c>
      <c r="O952" s="1861" t="s">
        <v>3718</v>
      </c>
      <c r="P952" s="1865">
        <f t="shared" si="44"/>
        <v>0</v>
      </c>
      <c r="Q952" s="1866" t="str" cm="1">
        <f t="array" aca="1" ref="Q952" ca="1">IF(ISNUMBER(P952),IF(P952=100%,"CUMPLIDA",IF(AND(ISNUMBER(L952),ISNUMBER(INDIRECT("FECHA_"&amp;$B952,1))), IF(L952&lt;=INDIRECT("FECHA_"&amp;$B952,1),"INCUMPLIDA","PROCESO"), "VERIFICAR FECHA")),"SIN VALOR AVANCE")</f>
        <v>PROCESO</v>
      </c>
    </row>
    <row r="953" spans="1:17" ht="60" x14ac:dyDescent="0.2">
      <c r="A953" s="1856" t="s">
        <v>17</v>
      </c>
      <c r="B953" s="1857" t="s">
        <v>14</v>
      </c>
      <c r="C953" s="1925"/>
      <c r="D953" s="1925"/>
      <c r="E953" s="1859"/>
      <c r="F953" s="1859"/>
      <c r="G953" s="1860" t="s">
        <v>3581</v>
      </c>
      <c r="H953" s="1860" t="s">
        <v>115</v>
      </c>
      <c r="I953" s="1861" t="s">
        <v>116</v>
      </c>
      <c r="J953" s="1862">
        <v>1</v>
      </c>
      <c r="K953" s="1940">
        <v>45839</v>
      </c>
      <c r="L953" s="1940">
        <v>46022</v>
      </c>
      <c r="M953" s="1864">
        <f t="shared" si="42"/>
        <v>26.142857142857142</v>
      </c>
      <c r="N953" s="1865">
        <v>0</v>
      </c>
      <c r="O953" s="1861" t="s">
        <v>3722</v>
      </c>
      <c r="P953" s="1865">
        <f t="shared" si="44"/>
        <v>0</v>
      </c>
      <c r="Q953" s="1866" t="str" cm="1">
        <f t="array" aca="1" ref="Q953" ca="1">IF(ISNUMBER(P953),IF(P953=100%,"CUMPLIDA",IF(AND(ISNUMBER(L953),ISNUMBER(INDIRECT("FECHA_"&amp;$B953,1))), IF(L953&lt;=INDIRECT("FECHA_"&amp;$B953,1),"INCUMPLIDA","PROCESO"), "VERIFICAR FECHA")),"SIN VALOR AVANCE")</f>
        <v>PROCESO</v>
      </c>
    </row>
    <row r="954" spans="1:17" ht="150" x14ac:dyDescent="0.2">
      <c r="A954" s="1856" t="s">
        <v>17</v>
      </c>
      <c r="B954" s="1857" t="s">
        <v>14</v>
      </c>
      <c r="C954" s="1925"/>
      <c r="D954" s="1925"/>
      <c r="E954" s="1859"/>
      <c r="F954" s="1859"/>
      <c r="G954" s="1860" t="s">
        <v>3582</v>
      </c>
      <c r="H954" s="1860" t="s">
        <v>118</v>
      </c>
      <c r="I954" s="1861" t="s">
        <v>119</v>
      </c>
      <c r="J954" s="1862">
        <v>2</v>
      </c>
      <c r="K954" s="1940">
        <v>45839</v>
      </c>
      <c r="L954" s="1940">
        <v>46022</v>
      </c>
      <c r="M954" s="1864">
        <f t="shared" si="42"/>
        <v>26.142857142857142</v>
      </c>
      <c r="N954" s="1865">
        <v>0</v>
      </c>
      <c r="O954" s="1861" t="s">
        <v>3723</v>
      </c>
      <c r="P954" s="1865">
        <f t="shared" si="44"/>
        <v>0</v>
      </c>
      <c r="Q954" s="1866" t="str" cm="1">
        <f t="array" aca="1" ref="Q954" ca="1">IF(ISNUMBER(P954),IF(P954=100%,"CUMPLIDA",IF(AND(ISNUMBER(L954),ISNUMBER(INDIRECT("FECHA_"&amp;$B954,1))), IF(L954&lt;=INDIRECT("FECHA_"&amp;$B954,1),"INCUMPLIDA","PROCESO"), "VERIFICAR FECHA")),"SIN VALOR AVANCE")</f>
        <v>PROCESO</v>
      </c>
    </row>
    <row r="955" spans="1:17" ht="90" customHeight="1" x14ac:dyDescent="0.2">
      <c r="A955" s="1856" t="s">
        <v>17</v>
      </c>
      <c r="B955" s="1857" t="s">
        <v>14</v>
      </c>
      <c r="C955" s="1925"/>
      <c r="D955" s="1925"/>
      <c r="E955" s="1859" t="s">
        <v>3724</v>
      </c>
      <c r="F955" s="1859"/>
      <c r="G955" s="1860" t="s">
        <v>3725</v>
      </c>
      <c r="H955" s="1860" t="s">
        <v>3726</v>
      </c>
      <c r="I955" s="1861" t="s">
        <v>3727</v>
      </c>
      <c r="J955" s="1862">
        <v>2</v>
      </c>
      <c r="K955" s="1863">
        <v>45108</v>
      </c>
      <c r="L955" s="1863">
        <v>45169</v>
      </c>
      <c r="M955" s="1864">
        <f t="shared" si="42"/>
        <v>8.7142857142857135</v>
      </c>
      <c r="N955" s="1865">
        <v>1</v>
      </c>
      <c r="O955" s="1861" t="s">
        <v>3728</v>
      </c>
      <c r="P955" s="1865">
        <f t="shared" si="44"/>
        <v>1</v>
      </c>
      <c r="Q955" s="1866" t="str" cm="1">
        <f t="array" aca="1" ref="Q955" ca="1">IF(ISNUMBER(P955),IF(P955=100%,"CUMPLIDA",IF(AND(ISNUMBER(L955),ISNUMBER(INDIRECT("FECHA_"&amp;$B955,1))), IF(L955&lt;=INDIRECT("FECHA_"&amp;$B955,1),"INCUMPLIDA","PROCESO"), "VERIFICAR FECHA")),"SIN VALOR AVANCE")</f>
        <v>CUMPLIDA</v>
      </c>
    </row>
    <row r="956" spans="1:17" ht="165" x14ac:dyDescent="0.2">
      <c r="A956" s="1856" t="s">
        <v>17</v>
      </c>
      <c r="B956" s="1857" t="s">
        <v>14</v>
      </c>
      <c r="C956" s="1925"/>
      <c r="D956" s="1925"/>
      <c r="E956" s="1859"/>
      <c r="F956" s="1859"/>
      <c r="G956" s="1860" t="s">
        <v>3729</v>
      </c>
      <c r="H956" s="1860" t="s">
        <v>3730</v>
      </c>
      <c r="I956" s="1861" t="s">
        <v>3731</v>
      </c>
      <c r="J956" s="1862">
        <v>2</v>
      </c>
      <c r="K956" s="1863">
        <v>45170</v>
      </c>
      <c r="L956" s="1863">
        <v>45291</v>
      </c>
      <c r="M956" s="1864">
        <f t="shared" si="42"/>
        <v>17.285714285714285</v>
      </c>
      <c r="N956" s="1865">
        <v>1</v>
      </c>
      <c r="O956" s="1861" t="s">
        <v>3728</v>
      </c>
      <c r="P956" s="1865">
        <f t="shared" si="44"/>
        <v>1</v>
      </c>
      <c r="Q956" s="1866" t="str" cm="1">
        <f t="array" aca="1" ref="Q956" ca="1">IF(ISNUMBER(P956),IF(P956=100%,"CUMPLIDA",IF(AND(ISNUMBER(L956),ISNUMBER(INDIRECT("FECHA_"&amp;$B956,1))), IF(L956&lt;=INDIRECT("FECHA_"&amp;$B956,1),"INCUMPLIDA","PROCESO"), "VERIFICAR FECHA")),"SIN VALOR AVANCE")</f>
        <v>CUMPLIDA</v>
      </c>
    </row>
    <row r="957" spans="1:17" ht="75.75" x14ac:dyDescent="0.2">
      <c r="A957" s="1856" t="s">
        <v>17</v>
      </c>
      <c r="B957" s="1857" t="s">
        <v>14</v>
      </c>
      <c r="C957" s="1925"/>
      <c r="D957" s="1925"/>
      <c r="E957" s="1859"/>
      <c r="F957" s="1859"/>
      <c r="G957" s="1860" t="s">
        <v>3713</v>
      </c>
      <c r="H957" s="1860" t="s">
        <v>3457</v>
      </c>
      <c r="I957" s="1861" t="s">
        <v>92</v>
      </c>
      <c r="J957" s="1862">
        <v>1</v>
      </c>
      <c r="K957" s="1863">
        <v>45231</v>
      </c>
      <c r="L957" s="1863">
        <v>45504</v>
      </c>
      <c r="M957" s="1864">
        <f t="shared" si="42"/>
        <v>39</v>
      </c>
      <c r="N957" s="1865">
        <v>1</v>
      </c>
      <c r="O957" s="1861" t="s">
        <v>3732</v>
      </c>
      <c r="P957" s="1865">
        <f t="shared" si="44"/>
        <v>1</v>
      </c>
      <c r="Q957" s="1866" t="str" cm="1">
        <f t="array" aca="1" ref="Q957" ca="1">IF(ISNUMBER(P957),IF(P957=100%,"CUMPLIDA",IF(AND(ISNUMBER(L957),ISNUMBER(INDIRECT("FECHA_"&amp;$B957,1))), IF(L957&lt;=INDIRECT("FECHA_"&amp;$B957,1),"INCUMPLIDA","PROCESO"), "VERIFICAR FECHA")),"SIN VALOR AVANCE")</f>
        <v>CUMPLIDA</v>
      </c>
    </row>
    <row r="958" spans="1:17" ht="45" x14ac:dyDescent="0.2">
      <c r="A958" s="1856" t="s">
        <v>17</v>
      </c>
      <c r="B958" s="1857" t="s">
        <v>14</v>
      </c>
      <c r="C958" s="1925"/>
      <c r="D958" s="1925"/>
      <c r="E958" s="1859"/>
      <c r="F958" s="1859"/>
      <c r="G958" s="1860" t="s">
        <v>3715</v>
      </c>
      <c r="H958" s="1860" t="s">
        <v>2168</v>
      </c>
      <c r="I958" s="1861" t="s">
        <v>99</v>
      </c>
      <c r="J958" s="1862">
        <v>1</v>
      </c>
      <c r="K958" s="1940">
        <v>45323</v>
      </c>
      <c r="L958" s="1940">
        <v>45747</v>
      </c>
      <c r="M958" s="1864">
        <f t="shared" si="42"/>
        <v>60.571428571428569</v>
      </c>
      <c r="N958" s="1865">
        <v>1</v>
      </c>
      <c r="O958" s="1861" t="s">
        <v>3716</v>
      </c>
      <c r="P958" s="1865">
        <f t="shared" si="44"/>
        <v>1</v>
      </c>
      <c r="Q958" s="1866" t="str" cm="1">
        <f t="array" aca="1" ref="Q958" ca="1">IF(ISNUMBER(P958),IF(P958=100%,"CUMPLIDA",IF(AND(ISNUMBER(L958),ISNUMBER(INDIRECT("FECHA_"&amp;$B958,1))), IF(L958&lt;=INDIRECT("FECHA_"&amp;$B958,1),"INCUMPLIDA","PROCESO"), "VERIFICAR FECHA")),"SIN VALOR AVANCE")</f>
        <v>CUMPLIDA</v>
      </c>
    </row>
    <row r="959" spans="1:17" ht="45" x14ac:dyDescent="0.2">
      <c r="A959" s="1856" t="s">
        <v>17</v>
      </c>
      <c r="B959" s="1857" t="s">
        <v>14</v>
      </c>
      <c r="C959" s="1925"/>
      <c r="D959" s="1925"/>
      <c r="E959" s="1859"/>
      <c r="F959" s="1859"/>
      <c r="G959" s="1860" t="s">
        <v>3717</v>
      </c>
      <c r="H959" s="1860" t="s">
        <v>101</v>
      </c>
      <c r="I959" s="1861" t="s">
        <v>102</v>
      </c>
      <c r="J959" s="1862">
        <v>1</v>
      </c>
      <c r="K959" s="1940">
        <v>45323</v>
      </c>
      <c r="L959" s="1940">
        <v>45747</v>
      </c>
      <c r="M959" s="1864">
        <f t="shared" si="42"/>
        <v>60.571428571428569</v>
      </c>
      <c r="N959" s="1865">
        <v>1</v>
      </c>
      <c r="O959" s="1861" t="s">
        <v>3718</v>
      </c>
      <c r="P959" s="1865">
        <f t="shared" si="44"/>
        <v>1</v>
      </c>
      <c r="Q959" s="1866" t="str" cm="1">
        <f t="array" aca="1" ref="Q959" ca="1">IF(ISNUMBER(P959),IF(P959=100%,"CUMPLIDA",IF(AND(ISNUMBER(L959),ISNUMBER(INDIRECT("FECHA_"&amp;$B959,1))), IF(L959&lt;=INDIRECT("FECHA_"&amp;$B959,1),"INCUMPLIDA","PROCESO"), "VERIFICAR FECHA")),"SIN VALOR AVANCE")</f>
        <v>CUMPLIDA</v>
      </c>
    </row>
    <row r="960" spans="1:17" ht="45" x14ac:dyDescent="0.2">
      <c r="A960" s="1856" t="s">
        <v>17</v>
      </c>
      <c r="B960" s="1857" t="s">
        <v>14</v>
      </c>
      <c r="C960" s="1925"/>
      <c r="D960" s="1925"/>
      <c r="E960" s="1859"/>
      <c r="F960" s="1859"/>
      <c r="G960" s="1809" t="s">
        <v>3719</v>
      </c>
      <c r="H960" s="1809" t="s">
        <v>238</v>
      </c>
      <c r="I960" s="1810" t="s">
        <v>239</v>
      </c>
      <c r="J960" s="1916">
        <v>1</v>
      </c>
      <c r="K960" s="1816">
        <v>45231</v>
      </c>
      <c r="L960" s="1816">
        <v>45747</v>
      </c>
      <c r="M960" s="1813">
        <f t="shared" si="42"/>
        <v>73.714285714285708</v>
      </c>
      <c r="N960" s="1818">
        <v>1</v>
      </c>
      <c r="O960" s="1810" t="s">
        <v>3718</v>
      </c>
      <c r="P960" s="1814">
        <f t="shared" si="44"/>
        <v>1</v>
      </c>
      <c r="Q960" s="1927" t="str" cm="1">
        <f t="array" aca="1" ref="Q960" ca="1">IF(ISNUMBER(P960),IF(P960=100%,"CUMPLIDA",IF(AND(ISNUMBER(L960),ISNUMBER(INDIRECT("FECHA_"&amp;$B960,1))), IF(L960&lt;=INDIRECT("FECHA_"&amp;$B960,1),"INCUMPLIDA","PROCESO"), "VERIFICAR FECHA")),"SIN VALOR AVANCE")</f>
        <v>CUMPLIDA</v>
      </c>
    </row>
    <row r="961" spans="1:18" ht="45" x14ac:dyDescent="0.2">
      <c r="A961" s="1856" t="s">
        <v>17</v>
      </c>
      <c r="B961" s="1857" t="s">
        <v>14</v>
      </c>
      <c r="C961" s="1925"/>
      <c r="D961" s="1925"/>
      <c r="E961" s="1859"/>
      <c r="F961" s="1859"/>
      <c r="G961" s="1860" t="s">
        <v>3577</v>
      </c>
      <c r="H961" s="1860" t="s">
        <v>104</v>
      </c>
      <c r="I961" s="1861" t="s">
        <v>105</v>
      </c>
      <c r="J961" s="1862">
        <v>1</v>
      </c>
      <c r="K961" s="1940">
        <v>45323</v>
      </c>
      <c r="L961" s="1940">
        <v>45747</v>
      </c>
      <c r="M961" s="1864">
        <f t="shared" si="42"/>
        <v>60.571428571428569</v>
      </c>
      <c r="N961" s="1865">
        <v>1</v>
      </c>
      <c r="O961" s="1861" t="s">
        <v>3716</v>
      </c>
      <c r="P961" s="1865">
        <f t="shared" ref="P961:P969" si="45">IF(B961="ITRC",N961,N961/J961)</f>
        <v>1</v>
      </c>
      <c r="Q961" s="1866" t="str" cm="1">
        <f t="array" aca="1" ref="Q961" ca="1">IF(ISNUMBER(P961),IF(P961=100%,"CUMPLIDA",IF(AND(ISNUMBER(L961),ISNUMBER(INDIRECT("FECHA_"&amp;$B961,1))), IF(L961&lt;=INDIRECT("FECHA_"&amp;$B961,1),"INCUMPLIDA","PROCESO"), "VERIFICAR FECHA")),"SIN VALOR AVANCE")</f>
        <v>CUMPLIDA</v>
      </c>
    </row>
    <row r="962" spans="1:18" ht="30.75" x14ac:dyDescent="0.2">
      <c r="A962" s="1856" t="s">
        <v>17</v>
      </c>
      <c r="B962" s="1857" t="s">
        <v>14</v>
      </c>
      <c r="C962" s="1925"/>
      <c r="D962" s="1925"/>
      <c r="E962" s="1859"/>
      <c r="F962" s="1859"/>
      <c r="G962" s="1860" t="s">
        <v>3578</v>
      </c>
      <c r="H962" s="1860" t="s">
        <v>106</v>
      </c>
      <c r="I962" s="1861" t="s">
        <v>107</v>
      </c>
      <c r="J962" s="1862">
        <v>1</v>
      </c>
      <c r="K962" s="1940">
        <v>45231</v>
      </c>
      <c r="L962" s="1940">
        <v>45747</v>
      </c>
      <c r="M962" s="1864">
        <f t="shared" si="42"/>
        <v>73.714285714285708</v>
      </c>
      <c r="N962" s="1865">
        <v>1</v>
      </c>
      <c r="O962" s="1861" t="s">
        <v>3718</v>
      </c>
      <c r="P962" s="1865">
        <f t="shared" si="45"/>
        <v>1</v>
      </c>
      <c r="Q962" s="1866" t="str" cm="1">
        <f t="array" aca="1" ref="Q962" ca="1">IF(ISNUMBER(P962),IF(P962=100%,"CUMPLIDA",IF(AND(ISNUMBER(L962),ISNUMBER(INDIRECT("FECHA_"&amp;$B962,1))), IF(L962&lt;=INDIRECT("FECHA_"&amp;$B962,1),"INCUMPLIDA","PROCESO"), "VERIFICAR FECHA")),"SIN VALOR AVANCE")</f>
        <v>CUMPLIDA</v>
      </c>
    </row>
    <row r="963" spans="1:18" ht="60.75" x14ac:dyDescent="0.2">
      <c r="A963" s="1856" t="s">
        <v>17</v>
      </c>
      <c r="B963" s="1857" t="s">
        <v>14</v>
      </c>
      <c r="C963" s="1925"/>
      <c r="D963" s="1925"/>
      <c r="E963" s="1859"/>
      <c r="F963" s="1859"/>
      <c r="G963" s="1860" t="s">
        <v>3579</v>
      </c>
      <c r="H963" s="1860" t="s">
        <v>108</v>
      </c>
      <c r="I963" s="1861" t="s">
        <v>109</v>
      </c>
      <c r="J963" s="1862">
        <v>1</v>
      </c>
      <c r="K963" s="1940">
        <v>45231</v>
      </c>
      <c r="L963" s="1940">
        <v>45808</v>
      </c>
      <c r="M963" s="1864">
        <f t="shared" si="42"/>
        <v>82.428571428571431</v>
      </c>
      <c r="N963" s="1865">
        <v>0</v>
      </c>
      <c r="O963" s="1861" t="s">
        <v>3720</v>
      </c>
      <c r="P963" s="1865">
        <f t="shared" si="45"/>
        <v>0</v>
      </c>
      <c r="Q963" s="1866" t="str" cm="1">
        <f t="array" aca="1" ref="Q963" ca="1">IF(ISNUMBER(P963),IF(P963=100%,"CUMPLIDA",IF(AND(ISNUMBER(L963),ISNUMBER(INDIRECT("FECHA_"&amp;$B963,1))), IF(L963&lt;=INDIRECT("FECHA_"&amp;$B963,1),"INCUMPLIDA","PROCESO"), "VERIFICAR FECHA")),"SIN VALOR AVANCE")</f>
        <v>PROCESO</v>
      </c>
    </row>
    <row r="964" spans="1:18" ht="30.75" x14ac:dyDescent="0.2">
      <c r="A964" s="1856" t="s">
        <v>17</v>
      </c>
      <c r="B964" s="1857" t="s">
        <v>14</v>
      </c>
      <c r="C964" s="1925"/>
      <c r="D964" s="1925"/>
      <c r="E964" s="1859"/>
      <c r="F964" s="1859"/>
      <c r="G964" s="1860" t="s">
        <v>3580</v>
      </c>
      <c r="H964" s="1860" t="s">
        <v>111</v>
      </c>
      <c r="I964" s="1861" t="s">
        <v>112</v>
      </c>
      <c r="J964" s="1862">
        <v>2</v>
      </c>
      <c r="K964" s="1940">
        <v>45839</v>
      </c>
      <c r="L964" s="1940">
        <v>46022</v>
      </c>
      <c r="M964" s="1864">
        <f t="shared" si="42"/>
        <v>26.142857142857142</v>
      </c>
      <c r="N964" s="1865">
        <v>0</v>
      </c>
      <c r="O964" s="1861" t="s">
        <v>3718</v>
      </c>
      <c r="P964" s="1865">
        <f t="shared" si="45"/>
        <v>0</v>
      </c>
      <c r="Q964" s="1866" t="str" cm="1">
        <f t="array" aca="1" ref="Q964" ca="1">IF(ISNUMBER(P964),IF(P964=100%,"CUMPLIDA",IF(AND(ISNUMBER(L964),ISNUMBER(INDIRECT("FECHA_"&amp;$B964,1))), IF(L964&lt;=INDIRECT("FECHA_"&amp;$B964,1),"INCUMPLIDA","PROCESO"), "VERIFICAR FECHA")),"SIN VALOR AVANCE")</f>
        <v>PROCESO</v>
      </c>
    </row>
    <row r="965" spans="1:18" ht="60" x14ac:dyDescent="0.2">
      <c r="A965" s="1856" t="s">
        <v>17</v>
      </c>
      <c r="B965" s="1857" t="s">
        <v>14</v>
      </c>
      <c r="C965" s="1925"/>
      <c r="D965" s="1925"/>
      <c r="E965" s="1859"/>
      <c r="F965" s="1859"/>
      <c r="G965" s="1860" t="s">
        <v>3581</v>
      </c>
      <c r="H965" s="1860" t="s">
        <v>115</v>
      </c>
      <c r="I965" s="1861" t="s">
        <v>116</v>
      </c>
      <c r="J965" s="1862">
        <v>1</v>
      </c>
      <c r="K965" s="1940">
        <v>45839</v>
      </c>
      <c r="L965" s="1940">
        <v>46022</v>
      </c>
      <c r="M965" s="1864">
        <f t="shared" si="42"/>
        <v>26.142857142857142</v>
      </c>
      <c r="N965" s="1865">
        <v>0</v>
      </c>
      <c r="O965" s="1861" t="s">
        <v>3716</v>
      </c>
      <c r="P965" s="1865">
        <f t="shared" si="45"/>
        <v>0</v>
      </c>
      <c r="Q965" s="1866" t="str" cm="1">
        <f t="array" aca="1" ref="Q965" ca="1">IF(ISNUMBER(P965),IF(P965=100%,"CUMPLIDA",IF(AND(ISNUMBER(L965),ISNUMBER(INDIRECT("FECHA_"&amp;$B965,1))), IF(L965&lt;=INDIRECT("FECHA_"&amp;$B965,1),"INCUMPLIDA","PROCESO"), "VERIFICAR FECHA")),"SIN VALOR AVANCE")</f>
        <v>PROCESO</v>
      </c>
    </row>
    <row r="966" spans="1:18" ht="150" x14ac:dyDescent="0.2">
      <c r="A966" s="1856" t="s">
        <v>17</v>
      </c>
      <c r="B966" s="1857" t="s">
        <v>14</v>
      </c>
      <c r="C966" s="1925"/>
      <c r="D966" s="1925"/>
      <c r="E966" s="1859"/>
      <c r="F966" s="1859"/>
      <c r="G966" s="1860" t="s">
        <v>3582</v>
      </c>
      <c r="H966" s="1860" t="s">
        <v>118</v>
      </c>
      <c r="I966" s="1861" t="s">
        <v>119</v>
      </c>
      <c r="J966" s="1862">
        <v>2</v>
      </c>
      <c r="K966" s="1940">
        <v>45839</v>
      </c>
      <c r="L966" s="1940">
        <v>46022</v>
      </c>
      <c r="M966" s="1864">
        <f t="shared" si="42"/>
        <v>26.142857142857142</v>
      </c>
      <c r="N966" s="1865">
        <v>0</v>
      </c>
      <c r="O966" s="1861" t="s">
        <v>3720</v>
      </c>
      <c r="P966" s="1865">
        <f t="shared" si="45"/>
        <v>0</v>
      </c>
      <c r="Q966" s="1866" t="str" cm="1">
        <f t="array" aca="1" ref="Q966" ca="1">IF(ISNUMBER(P966),IF(P966=100%,"CUMPLIDA",IF(AND(ISNUMBER(L966),ISNUMBER(INDIRECT("FECHA_"&amp;$B966,1))), IF(L966&lt;=INDIRECT("FECHA_"&amp;$B966,1),"INCUMPLIDA","PROCESO"), "VERIFICAR FECHA")),"SIN VALOR AVANCE")</f>
        <v>PROCESO</v>
      </c>
    </row>
    <row r="967" spans="1:18" ht="60.75" customHeight="1" x14ac:dyDescent="0.2">
      <c r="A967" s="1856" t="s">
        <v>17</v>
      </c>
      <c r="B967" s="1857" t="s">
        <v>14</v>
      </c>
      <c r="C967" s="1925"/>
      <c r="D967" s="1925"/>
      <c r="E967" s="1941" t="s">
        <v>3733</v>
      </c>
      <c r="F967" s="1859"/>
      <c r="G967" s="1860" t="s">
        <v>3734</v>
      </c>
      <c r="H967" s="1860" t="s">
        <v>3735</v>
      </c>
      <c r="I967" s="1861" t="s">
        <v>3736</v>
      </c>
      <c r="J967" s="1862">
        <v>6</v>
      </c>
      <c r="K967" s="1863">
        <v>45108</v>
      </c>
      <c r="L967" s="1863">
        <v>45291</v>
      </c>
      <c r="M967" s="1864">
        <f t="shared" si="42"/>
        <v>26.142857142857142</v>
      </c>
      <c r="N967" s="1865">
        <v>1</v>
      </c>
      <c r="O967" s="1861" t="s">
        <v>3712</v>
      </c>
      <c r="P967" s="1865">
        <f t="shared" si="45"/>
        <v>1</v>
      </c>
      <c r="Q967" s="1866" t="str" cm="1">
        <f t="array" aca="1" ref="Q967" ca="1">IF(ISNUMBER(P967),IF(P967=100%,"CUMPLIDA",IF(AND(ISNUMBER(L967),ISNUMBER(INDIRECT("FECHA_"&amp;$B967,1))), IF(L967&lt;=INDIRECT("FECHA_"&amp;$B967,1),"INCUMPLIDA","PROCESO"), "VERIFICAR FECHA")),"SIN VALOR AVANCE")</f>
        <v>CUMPLIDA</v>
      </c>
    </row>
    <row r="968" spans="1:18" ht="75.75" x14ac:dyDescent="0.2">
      <c r="A968" s="1856" t="s">
        <v>17</v>
      </c>
      <c r="B968" s="1857" t="s">
        <v>14</v>
      </c>
      <c r="C968" s="1925"/>
      <c r="D968" s="1925"/>
      <c r="E968" s="1941"/>
      <c r="F968" s="1859"/>
      <c r="G968" s="1860" t="s">
        <v>3713</v>
      </c>
      <c r="H968" s="1860" t="s">
        <v>3457</v>
      </c>
      <c r="I968" s="1861" t="s">
        <v>92</v>
      </c>
      <c r="J968" s="1862">
        <v>1</v>
      </c>
      <c r="K968" s="1863">
        <v>45231</v>
      </c>
      <c r="L968" s="1863">
        <v>45504</v>
      </c>
      <c r="M968" s="1864">
        <f t="shared" si="42"/>
        <v>39</v>
      </c>
      <c r="N968" s="1865">
        <v>1</v>
      </c>
      <c r="O968" s="1861" t="s">
        <v>3732</v>
      </c>
      <c r="P968" s="1865">
        <f t="shared" si="45"/>
        <v>1</v>
      </c>
      <c r="Q968" s="1866" t="str" cm="1">
        <f t="array" aca="1" ref="Q968" ca="1">IF(ISNUMBER(P968),IF(P968=100%,"CUMPLIDA",IF(AND(ISNUMBER(L968),ISNUMBER(INDIRECT("FECHA_"&amp;$B968,1))), IF(L968&lt;=INDIRECT("FECHA_"&amp;$B968,1),"INCUMPLIDA","PROCESO"), "VERIFICAR FECHA")),"SIN VALOR AVANCE")</f>
        <v>CUMPLIDA</v>
      </c>
    </row>
    <row r="969" spans="1:18" ht="45" x14ac:dyDescent="0.2">
      <c r="A969" s="1856" t="s">
        <v>17</v>
      </c>
      <c r="B969" s="1857" t="s">
        <v>14</v>
      </c>
      <c r="C969" s="1925"/>
      <c r="D969" s="1925"/>
      <c r="E969" s="1941"/>
      <c r="F969" s="1859"/>
      <c r="G969" s="1860" t="s">
        <v>3715</v>
      </c>
      <c r="H969" s="1860" t="s">
        <v>2168</v>
      </c>
      <c r="I969" s="1861" t="s">
        <v>99</v>
      </c>
      <c r="J969" s="1862">
        <v>1</v>
      </c>
      <c r="K969" s="1940">
        <v>45323</v>
      </c>
      <c r="L969" s="1940">
        <v>45747</v>
      </c>
      <c r="M969" s="1864">
        <f t="shared" si="42"/>
        <v>60.571428571428569</v>
      </c>
      <c r="N969" s="1865">
        <v>1</v>
      </c>
      <c r="O969" s="1861" t="s">
        <v>3716</v>
      </c>
      <c r="P969" s="1865">
        <f t="shared" si="45"/>
        <v>1</v>
      </c>
      <c r="Q969" s="1866" t="str" cm="1">
        <f t="array" aca="1" ref="Q969" ca="1">IF(ISNUMBER(P969),IF(P969=100%,"CUMPLIDA",IF(AND(ISNUMBER(L969),ISNUMBER(INDIRECT("FECHA_"&amp;$B969,1))), IF(L969&lt;=INDIRECT("FECHA_"&amp;$B969,1),"INCUMPLIDA","PROCESO"), "VERIFICAR FECHA")),"SIN VALOR AVANCE")</f>
        <v>CUMPLIDA</v>
      </c>
      <c r="R969" s="1241" t="s">
        <v>6243</v>
      </c>
    </row>
    <row r="970" spans="1:18" ht="45" x14ac:dyDescent="0.2">
      <c r="A970" s="1856" t="s">
        <v>17</v>
      </c>
      <c r="B970" s="1857" t="s">
        <v>14</v>
      </c>
      <c r="C970" s="1925"/>
      <c r="D970" s="1925"/>
      <c r="E970" s="1941"/>
      <c r="F970" s="1859"/>
      <c r="G970" s="1860" t="s">
        <v>3717</v>
      </c>
      <c r="H970" s="1860" t="s">
        <v>101</v>
      </c>
      <c r="I970" s="1861" t="s">
        <v>102</v>
      </c>
      <c r="J970" s="1862">
        <v>1</v>
      </c>
      <c r="K970" s="1940">
        <v>45323</v>
      </c>
      <c r="L970" s="1940">
        <v>45747</v>
      </c>
      <c r="M970" s="1864">
        <f t="shared" si="42"/>
        <v>60.571428571428569</v>
      </c>
      <c r="N970" s="1865">
        <v>1</v>
      </c>
      <c r="O970" s="1861" t="s">
        <v>3718</v>
      </c>
      <c r="P970" s="1865">
        <v>1</v>
      </c>
      <c r="Q970" s="1866" t="str" cm="1">
        <f t="array" aca="1" ref="Q970" ca="1">IF(ISNUMBER(P970),IF(P970=100%,"CUMPLIDA",IF(AND(ISNUMBER(L970),ISNUMBER(INDIRECT("FECHA_"&amp;$B970,1))), IF(L970&lt;=INDIRECT("FECHA_"&amp;$B970,1),"INCUMPLIDA","PROCESO"), "VERIFICAR FECHA")),"SIN VALOR AVANCE")</f>
        <v>CUMPLIDA</v>
      </c>
      <c r="R970" s="1241" t="s">
        <v>6243</v>
      </c>
    </row>
    <row r="971" spans="1:18" ht="45" x14ac:dyDescent="0.2">
      <c r="A971" s="1856" t="s">
        <v>17</v>
      </c>
      <c r="B971" s="1857" t="s">
        <v>14</v>
      </c>
      <c r="C971" s="1925"/>
      <c r="D971" s="1925"/>
      <c r="E971" s="1941"/>
      <c r="F971" s="1859"/>
      <c r="G971" s="1809" t="s">
        <v>3719</v>
      </c>
      <c r="H971" s="1809" t="s">
        <v>238</v>
      </c>
      <c r="I971" s="1810" t="s">
        <v>239</v>
      </c>
      <c r="J971" s="1916">
        <v>1</v>
      </c>
      <c r="K971" s="1816">
        <v>45231</v>
      </c>
      <c r="L971" s="1816">
        <v>45747</v>
      </c>
      <c r="M971" s="1813">
        <f t="shared" si="42"/>
        <v>73.714285714285708</v>
      </c>
      <c r="N971" s="1814">
        <v>1</v>
      </c>
      <c r="O971" s="1810" t="s">
        <v>3718</v>
      </c>
      <c r="P971" s="1814">
        <v>1</v>
      </c>
      <c r="Q971" s="1927" t="str" cm="1">
        <f t="array" aca="1" ref="Q971" ca="1">IF(ISNUMBER(P971),IF(P971=100%,"CUMPLIDA",IF(AND(ISNUMBER(L971),ISNUMBER(INDIRECT("FECHA_"&amp;$B971,1))), IF(L971&lt;=INDIRECT("FECHA_"&amp;$B971,1),"INCUMPLIDA","PROCESO"), "VERIFICAR FECHA")),"SIN VALOR AVANCE")</f>
        <v>CUMPLIDA</v>
      </c>
      <c r="R971" s="1241" t="s">
        <v>6243</v>
      </c>
    </row>
    <row r="972" spans="1:18" ht="45" x14ac:dyDescent="0.2">
      <c r="A972" s="1856" t="s">
        <v>17</v>
      </c>
      <c r="B972" s="1857" t="s">
        <v>14</v>
      </c>
      <c r="C972" s="1925"/>
      <c r="D972" s="1925"/>
      <c r="E972" s="1941"/>
      <c r="F972" s="1859"/>
      <c r="G972" s="1860" t="s">
        <v>3577</v>
      </c>
      <c r="H972" s="1860" t="s">
        <v>104</v>
      </c>
      <c r="I972" s="1861" t="s">
        <v>105</v>
      </c>
      <c r="J972" s="1862">
        <v>1</v>
      </c>
      <c r="K972" s="1940">
        <v>45323</v>
      </c>
      <c r="L972" s="1940">
        <v>45747</v>
      </c>
      <c r="M972" s="1864">
        <f t="shared" si="42"/>
        <v>60.571428571428569</v>
      </c>
      <c r="N972" s="1865">
        <v>1</v>
      </c>
      <c r="O972" s="1861" t="s">
        <v>3716</v>
      </c>
      <c r="P972" s="1865">
        <v>1</v>
      </c>
      <c r="Q972" s="1866" t="str" cm="1">
        <f t="array" aca="1" ref="Q972" ca="1">IF(ISNUMBER(P972),IF(P972=100%,"CUMPLIDA",IF(AND(ISNUMBER(L972),ISNUMBER(INDIRECT("FECHA_"&amp;$B972,1))), IF(L972&lt;=INDIRECT("FECHA_"&amp;$B972,1),"INCUMPLIDA","PROCESO"), "VERIFICAR FECHA")),"SIN VALOR AVANCE")</f>
        <v>CUMPLIDA</v>
      </c>
      <c r="R972" s="1241" t="s">
        <v>6243</v>
      </c>
    </row>
    <row r="973" spans="1:18" ht="30.75" x14ac:dyDescent="0.2">
      <c r="A973" s="1856" t="s">
        <v>17</v>
      </c>
      <c r="B973" s="1857" t="s">
        <v>14</v>
      </c>
      <c r="C973" s="1925"/>
      <c r="D973" s="1925"/>
      <c r="E973" s="1941"/>
      <c r="F973" s="1859"/>
      <c r="G973" s="1860" t="s">
        <v>3578</v>
      </c>
      <c r="H973" s="1860" t="s">
        <v>106</v>
      </c>
      <c r="I973" s="1861" t="s">
        <v>107</v>
      </c>
      <c r="J973" s="1862">
        <v>1</v>
      </c>
      <c r="K973" s="1940">
        <v>45231</v>
      </c>
      <c r="L973" s="1940">
        <v>45747</v>
      </c>
      <c r="M973" s="1864">
        <f t="shared" si="42"/>
        <v>73.714285714285708</v>
      </c>
      <c r="N973" s="1865">
        <v>1</v>
      </c>
      <c r="O973" s="1861" t="s">
        <v>3718</v>
      </c>
      <c r="P973" s="1865">
        <v>1</v>
      </c>
      <c r="Q973" s="1866" t="str" cm="1">
        <f t="array" aca="1" ref="Q973" ca="1">IF(ISNUMBER(P973),IF(P973=100%,"CUMPLIDA",IF(AND(ISNUMBER(L973),ISNUMBER(INDIRECT("FECHA_"&amp;$B973,1))), IF(L973&lt;=INDIRECT("FECHA_"&amp;$B973,1),"INCUMPLIDA","PROCESO"), "VERIFICAR FECHA")),"SIN VALOR AVANCE")</f>
        <v>CUMPLIDA</v>
      </c>
      <c r="R973" s="1241" t="s">
        <v>6243</v>
      </c>
    </row>
    <row r="974" spans="1:18" ht="60.75" x14ac:dyDescent="0.2">
      <c r="A974" s="1856" t="s">
        <v>17</v>
      </c>
      <c r="B974" s="1857" t="s">
        <v>14</v>
      </c>
      <c r="C974" s="1925"/>
      <c r="D974" s="1925"/>
      <c r="E974" s="1941"/>
      <c r="F974" s="1859"/>
      <c r="G974" s="1860" t="s">
        <v>3579</v>
      </c>
      <c r="H974" s="1860" t="s">
        <v>108</v>
      </c>
      <c r="I974" s="1861" t="s">
        <v>109</v>
      </c>
      <c r="J974" s="1862">
        <v>1</v>
      </c>
      <c r="K974" s="1940">
        <v>45231</v>
      </c>
      <c r="L974" s="1940">
        <v>45808</v>
      </c>
      <c r="M974" s="1864">
        <f t="shared" si="42"/>
        <v>82.428571428571431</v>
      </c>
      <c r="N974" s="1865">
        <v>0</v>
      </c>
      <c r="O974" s="1861" t="s">
        <v>3720</v>
      </c>
      <c r="P974" s="1865">
        <f t="shared" ref="P974:P1037" si="46">IF(B974="ITRC",N974,N974/J974)</f>
        <v>0</v>
      </c>
      <c r="Q974" s="1866" t="str" cm="1">
        <f t="array" aca="1" ref="Q974" ca="1">IF(ISNUMBER(P974),IF(P974=100%,"CUMPLIDA",IF(AND(ISNUMBER(L974),ISNUMBER(INDIRECT("FECHA_"&amp;$B974,1))), IF(L974&lt;=INDIRECT("FECHA_"&amp;$B974,1),"INCUMPLIDA","PROCESO"), "VERIFICAR FECHA")),"SIN VALOR AVANCE")</f>
        <v>PROCESO</v>
      </c>
    </row>
    <row r="975" spans="1:18" ht="30.75" x14ac:dyDescent="0.2">
      <c r="A975" s="1856" t="s">
        <v>17</v>
      </c>
      <c r="B975" s="1857" t="s">
        <v>14</v>
      </c>
      <c r="C975" s="1925"/>
      <c r="D975" s="1925"/>
      <c r="E975" s="1941"/>
      <c r="F975" s="1859"/>
      <c r="G975" s="1860" t="s">
        <v>3580</v>
      </c>
      <c r="H975" s="1860" t="s">
        <v>111</v>
      </c>
      <c r="I975" s="1861" t="s">
        <v>112</v>
      </c>
      <c r="J975" s="1862">
        <v>2</v>
      </c>
      <c r="K975" s="1940">
        <v>45839</v>
      </c>
      <c r="L975" s="1940">
        <v>46022</v>
      </c>
      <c r="M975" s="1864">
        <f t="shared" si="42"/>
        <v>26.142857142857142</v>
      </c>
      <c r="N975" s="1865">
        <v>0</v>
      </c>
      <c r="O975" s="1861" t="s">
        <v>3718</v>
      </c>
      <c r="P975" s="1865">
        <f t="shared" si="46"/>
        <v>0</v>
      </c>
      <c r="Q975" s="1866" t="str" cm="1">
        <f t="array" aca="1" ref="Q975" ca="1">IF(ISNUMBER(P975),IF(P975=100%,"CUMPLIDA",IF(AND(ISNUMBER(L975),ISNUMBER(INDIRECT("FECHA_"&amp;$B975,1))), IF(L975&lt;=INDIRECT("FECHA_"&amp;$B975,1),"INCUMPLIDA","PROCESO"), "VERIFICAR FECHA")),"SIN VALOR AVANCE")</f>
        <v>PROCESO</v>
      </c>
    </row>
    <row r="976" spans="1:18" ht="60" x14ac:dyDescent="0.2">
      <c r="A976" s="1856" t="s">
        <v>17</v>
      </c>
      <c r="B976" s="1857" t="s">
        <v>14</v>
      </c>
      <c r="C976" s="1925"/>
      <c r="D976" s="1925"/>
      <c r="E976" s="1941"/>
      <c r="F976" s="1859"/>
      <c r="G976" s="1860" t="s">
        <v>3581</v>
      </c>
      <c r="H976" s="1860" t="s">
        <v>115</v>
      </c>
      <c r="I976" s="1861" t="s">
        <v>116</v>
      </c>
      <c r="J976" s="1862">
        <v>1</v>
      </c>
      <c r="K976" s="1940">
        <v>45839</v>
      </c>
      <c r="L976" s="1940">
        <v>46022</v>
      </c>
      <c r="M976" s="1864">
        <f t="shared" si="42"/>
        <v>26.142857142857142</v>
      </c>
      <c r="N976" s="1865">
        <v>0</v>
      </c>
      <c r="O976" s="1861" t="s">
        <v>3716</v>
      </c>
      <c r="P976" s="1865">
        <f t="shared" si="46"/>
        <v>0</v>
      </c>
      <c r="Q976" s="1866" t="str" cm="1">
        <f t="array" aca="1" ref="Q976" ca="1">IF(ISNUMBER(P976),IF(P976=100%,"CUMPLIDA",IF(AND(ISNUMBER(L976),ISNUMBER(INDIRECT("FECHA_"&amp;$B976,1))), IF(L976&lt;=INDIRECT("FECHA_"&amp;$B976,1),"INCUMPLIDA","PROCESO"), "VERIFICAR FECHA")),"SIN VALOR AVANCE")</f>
        <v>PROCESO</v>
      </c>
    </row>
    <row r="977" spans="1:17" ht="150" x14ac:dyDescent="0.2">
      <c r="A977" s="1856" t="s">
        <v>17</v>
      </c>
      <c r="B977" s="1857" t="s">
        <v>14</v>
      </c>
      <c r="C977" s="1925"/>
      <c r="D977" s="1925"/>
      <c r="E977" s="1941"/>
      <c r="F977" s="1859"/>
      <c r="G977" s="1860" t="s">
        <v>3582</v>
      </c>
      <c r="H977" s="1860" t="s">
        <v>118</v>
      </c>
      <c r="I977" s="1861" t="s">
        <v>119</v>
      </c>
      <c r="J977" s="1862">
        <v>2</v>
      </c>
      <c r="K977" s="1940">
        <v>45839</v>
      </c>
      <c r="L977" s="1940">
        <v>46022</v>
      </c>
      <c r="M977" s="1864">
        <f t="shared" si="42"/>
        <v>26.142857142857142</v>
      </c>
      <c r="N977" s="1865">
        <v>0</v>
      </c>
      <c r="O977" s="1861" t="s">
        <v>3720</v>
      </c>
      <c r="P977" s="1865">
        <f t="shared" si="46"/>
        <v>0</v>
      </c>
      <c r="Q977" s="1866" t="str" cm="1">
        <f t="array" aca="1" ref="Q977" ca="1">IF(ISNUMBER(P977),IF(P977=100%,"CUMPLIDA",IF(AND(ISNUMBER(L977),ISNUMBER(INDIRECT("FECHA_"&amp;$B977,1))), IF(L977&lt;=INDIRECT("FECHA_"&amp;$B977,1),"INCUMPLIDA","PROCESO"), "VERIFICAR FECHA")),"SIN VALOR AVANCE")</f>
        <v>PROCESO</v>
      </c>
    </row>
    <row r="978" spans="1:17" ht="90" customHeight="1" x14ac:dyDescent="0.2">
      <c r="A978" s="1856" t="s">
        <v>17</v>
      </c>
      <c r="B978" s="1857" t="s">
        <v>14</v>
      </c>
      <c r="C978" s="1925"/>
      <c r="D978" s="1925"/>
      <c r="E978" s="1941" t="s">
        <v>3737</v>
      </c>
      <c r="F978" s="1859"/>
      <c r="G978" s="1860" t="s">
        <v>3738</v>
      </c>
      <c r="H978" s="1860" t="s">
        <v>3739</v>
      </c>
      <c r="I978" s="1861" t="s">
        <v>3740</v>
      </c>
      <c r="J978" s="1862">
        <v>1</v>
      </c>
      <c r="K978" s="1863">
        <v>45108</v>
      </c>
      <c r="L978" s="1863">
        <v>45657</v>
      </c>
      <c r="M978" s="1864">
        <f t="shared" si="42"/>
        <v>78.428571428571431</v>
      </c>
      <c r="N978" s="1865">
        <v>1</v>
      </c>
      <c r="O978" s="1861" t="s">
        <v>3712</v>
      </c>
      <c r="P978" s="1865">
        <f t="shared" si="46"/>
        <v>1</v>
      </c>
      <c r="Q978" s="1866" t="str" cm="1">
        <f t="array" aca="1" ref="Q978" ca="1">IF(ISNUMBER(P978),IF(P978=100%,"CUMPLIDA",IF(AND(ISNUMBER(L978),ISNUMBER(INDIRECT("FECHA_"&amp;$B978,1))), IF(L978&lt;=INDIRECT("FECHA_"&amp;$B978,1),"INCUMPLIDA","PROCESO"), "VERIFICAR FECHA")),"SIN VALOR AVANCE")</f>
        <v>CUMPLIDA</v>
      </c>
    </row>
    <row r="979" spans="1:17" ht="105" x14ac:dyDescent="0.2">
      <c r="A979" s="1856" t="s">
        <v>17</v>
      </c>
      <c r="B979" s="1857" t="s">
        <v>14</v>
      </c>
      <c r="C979" s="1925"/>
      <c r="D979" s="1925"/>
      <c r="E979" s="1941"/>
      <c r="F979" s="1859"/>
      <c r="G979" s="1860" t="s">
        <v>3741</v>
      </c>
      <c r="H979" s="1860" t="s">
        <v>3742</v>
      </c>
      <c r="I979" s="1861" t="s">
        <v>3743</v>
      </c>
      <c r="J979" s="1862">
        <v>2</v>
      </c>
      <c r="K979" s="1863">
        <v>45108</v>
      </c>
      <c r="L979" s="1863">
        <v>45291</v>
      </c>
      <c r="M979" s="1864">
        <f t="shared" si="42"/>
        <v>26.142857142857142</v>
      </c>
      <c r="N979" s="1865">
        <v>1</v>
      </c>
      <c r="O979" s="1861" t="s">
        <v>3685</v>
      </c>
      <c r="P979" s="1865">
        <f t="shared" si="46"/>
        <v>1</v>
      </c>
      <c r="Q979" s="1866" t="str" cm="1">
        <f t="array" aca="1" ref="Q979" ca="1">IF(ISNUMBER(P979),IF(P979=100%,"CUMPLIDA",IF(AND(ISNUMBER(L979),ISNUMBER(INDIRECT("FECHA_"&amp;$B979,1))), IF(L979&lt;=INDIRECT("FECHA_"&amp;$B979,1),"INCUMPLIDA","PROCESO"), "VERIFICAR FECHA")),"SIN VALOR AVANCE")</f>
        <v>CUMPLIDA</v>
      </c>
    </row>
    <row r="980" spans="1:17" ht="105" customHeight="1" x14ac:dyDescent="0.2">
      <c r="A980" s="1856" t="s">
        <v>17</v>
      </c>
      <c r="B980" s="1857" t="s">
        <v>14</v>
      </c>
      <c r="C980" s="1925"/>
      <c r="D980" s="1925"/>
      <c r="E980" s="1941" t="s">
        <v>3744</v>
      </c>
      <c r="F980" s="1859"/>
      <c r="G980" s="1860" t="s">
        <v>3745</v>
      </c>
      <c r="H980" s="1860" t="s">
        <v>3746</v>
      </c>
      <c r="I980" s="1861" t="s">
        <v>3747</v>
      </c>
      <c r="J980" s="1862">
        <v>1</v>
      </c>
      <c r="K980" s="1863">
        <v>45108</v>
      </c>
      <c r="L980" s="1863">
        <v>45199</v>
      </c>
      <c r="M980" s="1864">
        <f t="shared" si="42"/>
        <v>13</v>
      </c>
      <c r="N980" s="1865">
        <v>1</v>
      </c>
      <c r="O980" s="1861" t="s">
        <v>3685</v>
      </c>
      <c r="P980" s="1865">
        <f t="shared" si="46"/>
        <v>1</v>
      </c>
      <c r="Q980" s="1866" t="str" cm="1">
        <f t="array" aca="1" ref="Q980" ca="1">IF(ISNUMBER(P980),IF(P980=100%,"CUMPLIDA",IF(AND(ISNUMBER(L980),ISNUMBER(INDIRECT("FECHA_"&amp;$B980,1))), IF(L980&lt;=INDIRECT("FECHA_"&amp;$B980,1),"INCUMPLIDA","PROCESO"), "VERIFICAR FECHA")),"SIN VALOR AVANCE")</f>
        <v>CUMPLIDA</v>
      </c>
    </row>
    <row r="981" spans="1:17" ht="135" x14ac:dyDescent="0.2">
      <c r="A981" s="1856" t="s">
        <v>17</v>
      </c>
      <c r="B981" s="1857" t="s">
        <v>14</v>
      </c>
      <c r="C981" s="1925"/>
      <c r="D981" s="1925"/>
      <c r="E981" s="1941"/>
      <c r="F981" s="1859"/>
      <c r="G981" s="1860" t="s">
        <v>3748</v>
      </c>
      <c r="H981" s="1860" t="s">
        <v>3749</v>
      </c>
      <c r="I981" s="1861" t="s">
        <v>3750</v>
      </c>
      <c r="J981" s="1862">
        <v>1</v>
      </c>
      <c r="K981" s="1863">
        <v>45139</v>
      </c>
      <c r="L981" s="1863">
        <v>45291</v>
      </c>
      <c r="M981" s="1864">
        <f t="shared" si="42"/>
        <v>21.714285714285715</v>
      </c>
      <c r="N981" s="1865">
        <v>1</v>
      </c>
      <c r="O981" s="1861" t="s">
        <v>3685</v>
      </c>
      <c r="P981" s="1865">
        <f t="shared" si="46"/>
        <v>1</v>
      </c>
      <c r="Q981" s="1866" t="str" cm="1">
        <f t="array" aca="1" ref="Q981" ca="1">IF(ISNUMBER(P981),IF(P981=100%,"CUMPLIDA",IF(AND(ISNUMBER(L981),ISNUMBER(INDIRECT("FECHA_"&amp;$B981,1))), IF(L981&lt;=INDIRECT("FECHA_"&amp;$B981,1),"INCUMPLIDA","PROCESO"), "VERIFICAR FECHA")),"SIN VALOR AVANCE")</f>
        <v>CUMPLIDA</v>
      </c>
    </row>
    <row r="982" spans="1:17" ht="210" x14ac:dyDescent="0.2">
      <c r="A982" s="1097" t="s">
        <v>17</v>
      </c>
      <c r="B982" s="1091" t="s">
        <v>14</v>
      </c>
      <c r="C982" s="1304" t="s">
        <v>3751</v>
      </c>
      <c r="D982" s="1304" t="s">
        <v>2855</v>
      </c>
      <c r="E982" s="1305" t="s">
        <v>3752</v>
      </c>
      <c r="F982" s="1305" t="s">
        <v>3753</v>
      </c>
      <c r="G982" s="1080" t="s">
        <v>3754</v>
      </c>
      <c r="H982" s="1080" t="s">
        <v>6169</v>
      </c>
      <c r="I982" s="1096" t="s">
        <v>6170</v>
      </c>
      <c r="J982" s="1092" t="s">
        <v>6171</v>
      </c>
      <c r="K982" s="1083">
        <v>45536</v>
      </c>
      <c r="L982" s="1083">
        <v>45900</v>
      </c>
      <c r="M982" s="1084">
        <f t="shared" si="42"/>
        <v>52</v>
      </c>
      <c r="N982" s="1085">
        <v>0.45</v>
      </c>
      <c r="O982" s="1081" t="s">
        <v>3755</v>
      </c>
      <c r="P982" s="1085">
        <f t="shared" si="46"/>
        <v>0.45</v>
      </c>
      <c r="Q982" s="1086" t="str" cm="1">
        <f t="array" aca="1" ref="Q982" ca="1">IF(ISNUMBER(P982),IF(P982=100%,"CUMPLIDA",IF(AND(ISNUMBER(L982),ISNUMBER(INDIRECT("FECHA_"&amp;$B982,1))), IF(L982&lt;=INDIRECT("FECHA_"&amp;$B982,1),"INCUMPLIDA","PROCESO"), "VERIFICAR FECHA")),"SIN VALOR AVANCE")</f>
        <v>PROCESO</v>
      </c>
    </row>
    <row r="983" spans="1:17" ht="165.75" x14ac:dyDescent="0.2">
      <c r="A983" s="1097" t="s">
        <v>17</v>
      </c>
      <c r="B983" s="1091" t="s">
        <v>14</v>
      </c>
      <c r="C983" s="1304"/>
      <c r="D983" s="1304"/>
      <c r="E983" s="1305"/>
      <c r="F983" s="1305"/>
      <c r="G983" s="1080" t="s">
        <v>3756</v>
      </c>
      <c r="H983" s="1080" t="s">
        <v>3757</v>
      </c>
      <c r="I983" s="1096" t="s">
        <v>3758</v>
      </c>
      <c r="J983" s="1092">
        <v>1</v>
      </c>
      <c r="K983" s="1083">
        <v>45413</v>
      </c>
      <c r="L983" s="1083">
        <v>45657</v>
      </c>
      <c r="M983" s="1084">
        <f t="shared" si="42"/>
        <v>34.857142857142854</v>
      </c>
      <c r="N983" s="1085">
        <v>1</v>
      </c>
      <c r="O983" s="1081" t="s">
        <v>3759</v>
      </c>
      <c r="P983" s="1085">
        <f t="shared" si="46"/>
        <v>1</v>
      </c>
      <c r="Q983" s="1086" t="str" cm="1">
        <f t="array" aca="1" ref="Q983" ca="1">IF(ISNUMBER(P983),IF(P983=100%,"CUMPLIDA",IF(AND(ISNUMBER(L983),ISNUMBER(INDIRECT("FECHA_"&amp;$B983,1))), IF(L983&lt;=INDIRECT("FECHA_"&amp;$B983,1),"INCUMPLIDA","PROCESO"), "VERIFICAR FECHA")),"SIN VALOR AVANCE")</f>
        <v>CUMPLIDA</v>
      </c>
    </row>
    <row r="984" spans="1:17" ht="240" customHeight="1" x14ac:dyDescent="0.2">
      <c r="A984" s="1097" t="s">
        <v>17</v>
      </c>
      <c r="B984" s="1091" t="s">
        <v>14</v>
      </c>
      <c r="C984" s="1304"/>
      <c r="D984" s="1304"/>
      <c r="E984" s="1305" t="s">
        <v>3760</v>
      </c>
      <c r="F984" s="1305"/>
      <c r="G984" s="1080" t="s">
        <v>3761</v>
      </c>
      <c r="H984" s="1080" t="s">
        <v>3762</v>
      </c>
      <c r="I984" s="1081" t="s">
        <v>3763</v>
      </c>
      <c r="J984" s="1092">
        <v>3</v>
      </c>
      <c r="K984" s="1083">
        <v>45383</v>
      </c>
      <c r="L984" s="1083">
        <v>45657</v>
      </c>
      <c r="M984" s="1084">
        <f t="shared" si="42"/>
        <v>39.142857142857146</v>
      </c>
      <c r="N984" s="1085">
        <v>1</v>
      </c>
      <c r="O984" s="1081" t="s">
        <v>3764</v>
      </c>
      <c r="P984" s="1085">
        <f t="shared" si="46"/>
        <v>1</v>
      </c>
      <c r="Q984" s="1086" t="str" cm="1">
        <f t="array" aca="1" ref="Q984" ca="1">IF(ISNUMBER(P984),IF(P984=100%,"CUMPLIDA",IF(AND(ISNUMBER(L984),ISNUMBER(INDIRECT("FECHA_"&amp;$B984,1))), IF(L984&lt;=INDIRECT("FECHA_"&amp;$B984,1),"INCUMPLIDA","PROCESO"), "VERIFICAR FECHA")),"SIN VALOR AVANCE")</f>
        <v>CUMPLIDA</v>
      </c>
    </row>
    <row r="985" spans="1:17" ht="225.75" x14ac:dyDescent="0.2">
      <c r="A985" s="1097" t="s">
        <v>17</v>
      </c>
      <c r="B985" s="1091" t="s">
        <v>14</v>
      </c>
      <c r="C985" s="1304"/>
      <c r="D985" s="1304"/>
      <c r="E985" s="1305"/>
      <c r="F985" s="1305"/>
      <c r="G985" s="1145" t="s">
        <v>3765</v>
      </c>
      <c r="H985" s="1080" t="s">
        <v>6172</v>
      </c>
      <c r="I985" s="1081" t="s">
        <v>3766</v>
      </c>
      <c r="J985" s="1092">
        <v>1</v>
      </c>
      <c r="K985" s="1083">
        <v>45383</v>
      </c>
      <c r="L985" s="1083">
        <v>45961</v>
      </c>
      <c r="M985" s="1084">
        <f t="shared" si="42"/>
        <v>82.571428571428569</v>
      </c>
      <c r="N985" s="1085">
        <v>0.25</v>
      </c>
      <c r="O985" s="1081" t="s">
        <v>3767</v>
      </c>
      <c r="P985" s="1085">
        <f t="shared" si="46"/>
        <v>0.25</v>
      </c>
      <c r="Q985" s="1086" t="str" cm="1">
        <f t="array" aca="1" ref="Q985" ca="1">IF(ISNUMBER(P985),IF(P985=100%,"CUMPLIDA",IF(AND(ISNUMBER(L985),ISNUMBER(INDIRECT("FECHA_"&amp;$B985,1))), IF(L985&lt;=INDIRECT("FECHA_"&amp;$B985,1),"INCUMPLIDA","PROCESO"), "VERIFICAR FECHA")),"SIN VALOR AVANCE")</f>
        <v>PROCESO</v>
      </c>
    </row>
    <row r="986" spans="1:17" ht="345" customHeight="1" x14ac:dyDescent="0.2">
      <c r="A986" s="1097" t="s">
        <v>17</v>
      </c>
      <c r="B986" s="1091" t="s">
        <v>14</v>
      </c>
      <c r="C986" s="1304"/>
      <c r="D986" s="1304"/>
      <c r="E986" s="1305"/>
      <c r="F986" s="1305"/>
      <c r="G986" s="1080" t="s">
        <v>5672</v>
      </c>
      <c r="H986" s="1080" t="s">
        <v>5670</v>
      </c>
      <c r="I986" s="1081" t="s">
        <v>5669</v>
      </c>
      <c r="J986" s="1092">
        <v>3</v>
      </c>
      <c r="K986" s="1083">
        <v>45383</v>
      </c>
      <c r="L986" s="1083">
        <v>45838</v>
      </c>
      <c r="M986" s="1084">
        <f t="shared" si="42"/>
        <v>65</v>
      </c>
      <c r="N986" s="1085">
        <v>0.28000000000000003</v>
      </c>
      <c r="O986" s="1081" t="s">
        <v>5671</v>
      </c>
      <c r="P986" s="1085">
        <f t="shared" si="46"/>
        <v>0.28000000000000003</v>
      </c>
      <c r="Q986" s="1086" t="str" cm="1">
        <f t="array" aca="1" ref="Q986" ca="1">IF(ISNUMBER(P986),IF(P986=100%,"CUMPLIDA",IF(AND(ISNUMBER(L986),ISNUMBER(INDIRECT("FECHA_"&amp;$B986,1))), IF(L986&lt;=INDIRECT("FECHA_"&amp;$B986,1),"INCUMPLIDA","PROCESO"), "VERIFICAR FECHA")),"SIN VALOR AVANCE")</f>
        <v>PROCESO</v>
      </c>
    </row>
    <row r="987" spans="1:17" ht="210" customHeight="1" x14ac:dyDescent="0.2">
      <c r="A987" s="1097" t="s">
        <v>17</v>
      </c>
      <c r="B987" s="1091" t="s">
        <v>14</v>
      </c>
      <c r="C987" s="1304"/>
      <c r="D987" s="1304"/>
      <c r="E987" s="1305" t="s">
        <v>3769</v>
      </c>
      <c r="F987" s="1305"/>
      <c r="G987" s="1145" t="s">
        <v>3770</v>
      </c>
      <c r="H987" s="1145" t="s">
        <v>5665</v>
      </c>
      <c r="I987" s="1081" t="s">
        <v>5663</v>
      </c>
      <c r="J987" s="1092" t="s">
        <v>5664</v>
      </c>
      <c r="K987" s="1083">
        <v>45413</v>
      </c>
      <c r="L987" s="1083">
        <v>45961</v>
      </c>
      <c r="M987" s="1084">
        <f t="shared" si="42"/>
        <v>78.285714285714292</v>
      </c>
      <c r="N987" s="1085">
        <v>0.7</v>
      </c>
      <c r="O987" s="1081" t="s">
        <v>3767</v>
      </c>
      <c r="P987" s="1085">
        <f t="shared" si="46"/>
        <v>0.7</v>
      </c>
      <c r="Q987" s="1086" t="str" cm="1">
        <f t="array" aca="1" ref="Q987" ca="1">IF(ISNUMBER(P987),IF(P987=100%,"CUMPLIDA",IF(AND(ISNUMBER(L987),ISNUMBER(INDIRECT("FECHA_"&amp;$B987,1))), IF(L987&lt;=INDIRECT("FECHA_"&amp;$B987,1),"INCUMPLIDA","PROCESO"), "VERIFICAR FECHA")),"SIN VALOR AVANCE")</f>
        <v>PROCESO</v>
      </c>
    </row>
    <row r="988" spans="1:17" ht="165.75" x14ac:dyDescent="0.2">
      <c r="A988" s="1097" t="s">
        <v>17</v>
      </c>
      <c r="B988" s="1091" t="s">
        <v>14</v>
      </c>
      <c r="C988" s="1304"/>
      <c r="D988" s="1304"/>
      <c r="E988" s="1305"/>
      <c r="F988" s="1305"/>
      <c r="G988" s="1080" t="s">
        <v>3771</v>
      </c>
      <c r="H988" s="1080" t="s">
        <v>3772</v>
      </c>
      <c r="I988" s="1081" t="s">
        <v>3758</v>
      </c>
      <c r="J988" s="1092">
        <v>1</v>
      </c>
      <c r="K988" s="1083">
        <v>45413</v>
      </c>
      <c r="L988" s="1083">
        <v>45657</v>
      </c>
      <c r="M988" s="1084">
        <f t="shared" si="42"/>
        <v>34.857142857142854</v>
      </c>
      <c r="N988" s="1085">
        <v>1</v>
      </c>
      <c r="O988" s="1081" t="s">
        <v>3759</v>
      </c>
      <c r="P988" s="1085">
        <f t="shared" si="46"/>
        <v>1</v>
      </c>
      <c r="Q988" s="1086" t="str" cm="1">
        <f t="array" aca="1" ref="Q988" ca="1">IF(ISNUMBER(P988),IF(P988=100%,"CUMPLIDA",IF(AND(ISNUMBER(L988),ISNUMBER(INDIRECT("FECHA_"&amp;$B988,1))), IF(L988&lt;=INDIRECT("FECHA_"&amp;$B988,1),"INCUMPLIDA","PROCESO"), "VERIFICAR FECHA")),"SIN VALOR AVANCE")</f>
        <v>CUMPLIDA</v>
      </c>
    </row>
    <row r="989" spans="1:17" ht="75.75" customHeight="1" x14ac:dyDescent="0.2">
      <c r="A989" s="1097" t="s">
        <v>17</v>
      </c>
      <c r="B989" s="1091" t="s">
        <v>14</v>
      </c>
      <c r="C989" s="1304"/>
      <c r="D989" s="1304"/>
      <c r="E989" s="1305" t="s">
        <v>3773</v>
      </c>
      <c r="F989" s="1305"/>
      <c r="G989" s="1080" t="s">
        <v>3774</v>
      </c>
      <c r="H989" s="1080" t="s">
        <v>3775</v>
      </c>
      <c r="I989" s="1081" t="s">
        <v>3776</v>
      </c>
      <c r="J989" s="1092">
        <v>1</v>
      </c>
      <c r="K989" s="1083">
        <v>45413</v>
      </c>
      <c r="L989" s="1083">
        <v>45535</v>
      </c>
      <c r="M989" s="1084">
        <f t="shared" si="42"/>
        <v>17.428571428571427</v>
      </c>
      <c r="N989" s="1085">
        <v>1</v>
      </c>
      <c r="O989" s="1081" t="s">
        <v>3764</v>
      </c>
      <c r="P989" s="1085">
        <f t="shared" si="46"/>
        <v>1</v>
      </c>
      <c r="Q989" s="1086" t="str" cm="1">
        <f t="array" aca="1" ref="Q989" ca="1">IF(ISNUMBER(P989),IF(P989=100%,"CUMPLIDA",IF(AND(ISNUMBER(L989),ISNUMBER(INDIRECT("FECHA_"&amp;$B989,1))), IF(L989&lt;=INDIRECT("FECHA_"&amp;$B989,1),"INCUMPLIDA","PROCESO"), "VERIFICAR FECHA")),"SIN VALOR AVANCE")</f>
        <v>CUMPLIDA</v>
      </c>
    </row>
    <row r="990" spans="1:17" ht="75.75" x14ac:dyDescent="0.2">
      <c r="A990" s="1097" t="s">
        <v>17</v>
      </c>
      <c r="B990" s="1091" t="s">
        <v>14</v>
      </c>
      <c r="C990" s="1304"/>
      <c r="D990" s="1304"/>
      <c r="E990" s="1305"/>
      <c r="F990" s="1305"/>
      <c r="G990" s="1080" t="s">
        <v>3777</v>
      </c>
      <c r="H990" s="1080" t="s">
        <v>3778</v>
      </c>
      <c r="I990" s="1081" t="s">
        <v>1484</v>
      </c>
      <c r="J990" s="1092">
        <v>1</v>
      </c>
      <c r="K990" s="1083">
        <v>45413</v>
      </c>
      <c r="L990" s="1083">
        <v>45535</v>
      </c>
      <c r="M990" s="1084">
        <f t="shared" si="42"/>
        <v>17.428571428571427</v>
      </c>
      <c r="N990" s="1085">
        <v>1</v>
      </c>
      <c r="O990" s="1081" t="s">
        <v>3779</v>
      </c>
      <c r="P990" s="1085">
        <f t="shared" si="46"/>
        <v>1</v>
      </c>
      <c r="Q990" s="1086" t="str" cm="1">
        <f t="array" aca="1" ref="Q990" ca="1">IF(ISNUMBER(P990),IF(P990=100%,"CUMPLIDA",IF(AND(ISNUMBER(L990),ISNUMBER(INDIRECT("FECHA_"&amp;$B990,1))), IF(L990&lt;=INDIRECT("FECHA_"&amp;$B990,1),"INCUMPLIDA","PROCESO"), "VERIFICAR FECHA")),"SIN VALOR AVANCE")</f>
        <v>CUMPLIDA</v>
      </c>
    </row>
    <row r="991" spans="1:17" ht="120.75" x14ac:dyDescent="0.2">
      <c r="A991" s="1097" t="s">
        <v>17</v>
      </c>
      <c r="B991" s="1091" t="s">
        <v>14</v>
      </c>
      <c r="C991" s="1304"/>
      <c r="D991" s="1304"/>
      <c r="E991" s="1305"/>
      <c r="F991" s="1305"/>
      <c r="G991" s="1080" t="s">
        <v>3780</v>
      </c>
      <c r="H991" s="1080" t="s">
        <v>3781</v>
      </c>
      <c r="I991" s="1081" t="s">
        <v>3782</v>
      </c>
      <c r="J991" s="1092">
        <v>3</v>
      </c>
      <c r="K991" s="1083">
        <v>45413</v>
      </c>
      <c r="L991" s="1083">
        <v>45657</v>
      </c>
      <c r="M991" s="1084">
        <f t="shared" ref="M991:M1001" si="47">(L991-K991)/7</f>
        <v>34.857142857142854</v>
      </c>
      <c r="N991" s="1085">
        <v>1</v>
      </c>
      <c r="O991" s="1081" t="s">
        <v>3764</v>
      </c>
      <c r="P991" s="1085">
        <f t="shared" si="46"/>
        <v>1</v>
      </c>
      <c r="Q991" s="1086" t="str" cm="1">
        <f t="array" aca="1" ref="Q991" ca="1">IF(ISNUMBER(P991),IF(P991=100%,"CUMPLIDA",IF(AND(ISNUMBER(L991),ISNUMBER(INDIRECT("FECHA_"&amp;$B991,1))), IF(L991&lt;=INDIRECT("FECHA_"&amp;$B991,1),"INCUMPLIDA","PROCESO"), "VERIFICAR FECHA")),"SIN VALOR AVANCE")</f>
        <v>CUMPLIDA</v>
      </c>
    </row>
    <row r="992" spans="1:17" ht="150" customHeight="1" x14ac:dyDescent="0.2">
      <c r="A992" s="1097" t="s">
        <v>17</v>
      </c>
      <c r="B992" s="1091" t="s">
        <v>14</v>
      </c>
      <c r="C992" s="1304"/>
      <c r="D992" s="1304"/>
      <c r="E992" s="1305" t="s">
        <v>3783</v>
      </c>
      <c r="F992" s="1305"/>
      <c r="G992" s="1080" t="s">
        <v>3784</v>
      </c>
      <c r="H992" s="1080" t="s">
        <v>3785</v>
      </c>
      <c r="I992" s="1081" t="s">
        <v>3786</v>
      </c>
      <c r="J992" s="1092">
        <v>4</v>
      </c>
      <c r="K992" s="1083">
        <v>45413</v>
      </c>
      <c r="L992" s="1083">
        <v>45535</v>
      </c>
      <c r="M992" s="1084">
        <f t="shared" si="47"/>
        <v>17.428571428571427</v>
      </c>
      <c r="N992" s="1085">
        <v>1</v>
      </c>
      <c r="O992" s="1081" t="s">
        <v>3787</v>
      </c>
      <c r="P992" s="1085">
        <f t="shared" si="46"/>
        <v>1</v>
      </c>
      <c r="Q992" s="1086" t="str" cm="1">
        <f t="array" aca="1" ref="Q992" ca="1">IF(ISNUMBER(P992),IF(P992=100%,"CUMPLIDA",IF(AND(ISNUMBER(L992),ISNUMBER(INDIRECT("FECHA_"&amp;$B992,1))), IF(L992&lt;=INDIRECT("FECHA_"&amp;$B992,1),"INCUMPLIDA","PROCESO"), "VERIFICAR FECHA")),"SIN VALOR AVANCE")</f>
        <v>CUMPLIDA</v>
      </c>
    </row>
    <row r="993" spans="1:18" ht="120.75" x14ac:dyDescent="0.2">
      <c r="A993" s="1097" t="s">
        <v>17</v>
      </c>
      <c r="B993" s="1091" t="s">
        <v>14</v>
      </c>
      <c r="C993" s="1304"/>
      <c r="D993" s="1304"/>
      <c r="E993" s="1305"/>
      <c r="F993" s="1305"/>
      <c r="G993" s="1080" t="s">
        <v>3788</v>
      </c>
      <c r="H993" s="1080" t="s">
        <v>3789</v>
      </c>
      <c r="I993" s="1081" t="s">
        <v>3790</v>
      </c>
      <c r="J993" s="1092">
        <v>5</v>
      </c>
      <c r="K993" s="1083">
        <v>45413</v>
      </c>
      <c r="L993" s="1083">
        <v>45626</v>
      </c>
      <c r="M993" s="1084">
        <f t="shared" si="47"/>
        <v>30.428571428571427</v>
      </c>
      <c r="N993" s="1085">
        <v>1</v>
      </c>
      <c r="O993" s="1081" t="s">
        <v>3764</v>
      </c>
      <c r="P993" s="1085">
        <f t="shared" si="46"/>
        <v>1</v>
      </c>
      <c r="Q993" s="1086" t="str" cm="1">
        <f t="array" aca="1" ref="Q993" ca="1">IF(ISNUMBER(P993),IF(P993=100%,"CUMPLIDA",IF(AND(ISNUMBER(L993),ISNUMBER(INDIRECT("FECHA_"&amp;$B993,1))), IF(L993&lt;=INDIRECT("FECHA_"&amp;$B993,1),"INCUMPLIDA","PROCESO"), "VERIFICAR FECHA")),"SIN VALOR AVANCE")</f>
        <v>CUMPLIDA</v>
      </c>
    </row>
    <row r="994" spans="1:18" ht="90" customHeight="1" x14ac:dyDescent="0.2">
      <c r="A994" s="1097" t="s">
        <v>17</v>
      </c>
      <c r="B994" s="1091" t="s">
        <v>14</v>
      </c>
      <c r="C994" s="1304"/>
      <c r="D994" s="1304"/>
      <c r="E994" s="1305" t="s">
        <v>3791</v>
      </c>
      <c r="F994" s="1305"/>
      <c r="G994" s="1080" t="s">
        <v>3792</v>
      </c>
      <c r="H994" s="1080" t="s">
        <v>3793</v>
      </c>
      <c r="I994" s="1081" t="s">
        <v>3794</v>
      </c>
      <c r="J994" s="1092">
        <v>1</v>
      </c>
      <c r="K994" s="1083">
        <v>45413</v>
      </c>
      <c r="L994" s="1083">
        <v>45565</v>
      </c>
      <c r="M994" s="1084">
        <f t="shared" si="47"/>
        <v>21.714285714285715</v>
      </c>
      <c r="N994" s="1085">
        <v>1</v>
      </c>
      <c r="O994" s="1081" t="s">
        <v>3764</v>
      </c>
      <c r="P994" s="1085">
        <f t="shared" si="46"/>
        <v>1</v>
      </c>
      <c r="Q994" s="1086" t="str" cm="1">
        <f t="array" aca="1" ref="Q994" ca="1">IF(ISNUMBER(P994),IF(P994=100%,"CUMPLIDA",IF(AND(ISNUMBER(L994),ISNUMBER(INDIRECT("FECHA_"&amp;$B994,1))), IF(L994&lt;=INDIRECT("FECHA_"&amp;$B994,1),"INCUMPLIDA","PROCESO"), "VERIFICAR FECHA")),"SIN VALOR AVANCE")</f>
        <v>CUMPLIDA</v>
      </c>
    </row>
    <row r="995" spans="1:18" ht="120.75" x14ac:dyDescent="0.2">
      <c r="A995" s="1097" t="s">
        <v>17</v>
      </c>
      <c r="B995" s="1091" t="s">
        <v>14</v>
      </c>
      <c r="C995" s="1304"/>
      <c r="D995" s="1304"/>
      <c r="E995" s="1305"/>
      <c r="F995" s="1305"/>
      <c r="G995" s="1080" t="s">
        <v>3795</v>
      </c>
      <c r="H995" s="1080" t="s">
        <v>3796</v>
      </c>
      <c r="I995" s="1081" t="s">
        <v>3797</v>
      </c>
      <c r="J995" s="1092">
        <v>3</v>
      </c>
      <c r="K995" s="1083">
        <v>45413</v>
      </c>
      <c r="L995" s="1083">
        <v>45657</v>
      </c>
      <c r="M995" s="1084">
        <f t="shared" si="47"/>
        <v>34.857142857142854</v>
      </c>
      <c r="N995" s="1085">
        <v>1</v>
      </c>
      <c r="O995" s="1081" t="s">
        <v>3764</v>
      </c>
      <c r="P995" s="1085">
        <f t="shared" si="46"/>
        <v>1</v>
      </c>
      <c r="Q995" s="1086" t="str" cm="1">
        <f t="array" aca="1" ref="Q995" ca="1">IF(ISNUMBER(P995),IF(P995=100%,"CUMPLIDA",IF(AND(ISNUMBER(L995),ISNUMBER(INDIRECT("FECHA_"&amp;$B995,1))), IF(L995&lt;=INDIRECT("FECHA_"&amp;$B995,1),"INCUMPLIDA","PROCESO"), "VERIFICAR FECHA")),"SIN VALOR AVANCE")</f>
        <v>CUMPLIDA</v>
      </c>
    </row>
    <row r="996" spans="1:18" ht="225.75" x14ac:dyDescent="0.2">
      <c r="A996" s="1097" t="s">
        <v>17</v>
      </c>
      <c r="B996" s="1091" t="s">
        <v>14</v>
      </c>
      <c r="C996" s="1304"/>
      <c r="D996" s="1304"/>
      <c r="E996" s="1305"/>
      <c r="F996" s="1305"/>
      <c r="G996" s="1080" t="s">
        <v>3798</v>
      </c>
      <c r="H996" s="1080" t="s">
        <v>6173</v>
      </c>
      <c r="I996" s="1081" t="s">
        <v>6174</v>
      </c>
      <c r="J996" s="1092" t="s">
        <v>6175</v>
      </c>
      <c r="K996" s="1229">
        <v>45413</v>
      </c>
      <c r="L996" s="1230">
        <v>45961</v>
      </c>
      <c r="M996" s="1084">
        <f t="shared" si="47"/>
        <v>78.285714285714292</v>
      </c>
      <c r="N996" s="1085">
        <v>0.2</v>
      </c>
      <c r="O996" s="1081" t="s">
        <v>3767</v>
      </c>
      <c r="P996" s="1085">
        <f t="shared" si="46"/>
        <v>0.2</v>
      </c>
      <c r="Q996" s="1086" t="str" cm="1">
        <f t="array" aca="1" ref="Q996" ca="1">IF(ISNUMBER(P996),IF(P996=100%,"CUMPLIDA",IF(AND(ISNUMBER(L996),ISNUMBER(INDIRECT("FECHA_"&amp;$B996,1))), IF(L996&lt;=INDIRECT("FECHA_"&amp;$B996,1),"INCUMPLIDA","PROCESO"), "VERIFICAR FECHA")),"SIN VALOR AVANCE")</f>
        <v>PROCESO</v>
      </c>
    </row>
    <row r="997" spans="1:18" ht="225.75" x14ac:dyDescent="0.2">
      <c r="A997" s="1097" t="s">
        <v>17</v>
      </c>
      <c r="B997" s="1091" t="s">
        <v>14</v>
      </c>
      <c r="C997" s="1304"/>
      <c r="D997" s="1304"/>
      <c r="E997" s="1080" t="s">
        <v>3799</v>
      </c>
      <c r="F997" s="1305"/>
      <c r="G997" s="1145" t="s">
        <v>3800</v>
      </c>
      <c r="H997" s="1220" t="s">
        <v>6176</v>
      </c>
      <c r="I997" s="1221" t="s">
        <v>6177</v>
      </c>
      <c r="J997" s="1222" t="s">
        <v>6178</v>
      </c>
      <c r="K997" s="1083">
        <v>45413</v>
      </c>
      <c r="L997" s="1083">
        <v>45961</v>
      </c>
      <c r="M997" s="1084">
        <f t="shared" si="47"/>
        <v>78.285714285714292</v>
      </c>
      <c r="N997" s="1085">
        <v>0.3</v>
      </c>
      <c r="O997" s="1081" t="s">
        <v>3767</v>
      </c>
      <c r="P997" s="1085">
        <f t="shared" si="46"/>
        <v>0.3</v>
      </c>
      <c r="Q997" s="1086" t="str" cm="1">
        <f t="array" aca="1" ref="Q997" ca="1">IF(ISNUMBER(P997),IF(P997=100%,"CUMPLIDA",IF(AND(ISNUMBER(L997),ISNUMBER(INDIRECT("FECHA_"&amp;$B997,1))), IF(L997&lt;=INDIRECT("FECHA_"&amp;$B997,1),"INCUMPLIDA","PROCESO"), "VERIFICAR FECHA")),"SIN VALOR AVANCE")</f>
        <v>PROCESO</v>
      </c>
    </row>
    <row r="998" spans="1:18" ht="255.75" x14ac:dyDescent="0.2">
      <c r="A998" s="1097" t="s">
        <v>17</v>
      </c>
      <c r="B998" s="1091" t="s">
        <v>14</v>
      </c>
      <c r="C998" s="1304"/>
      <c r="D998" s="1304"/>
      <c r="E998" s="1080" t="s">
        <v>3801</v>
      </c>
      <c r="F998" s="1305"/>
      <c r="G998" s="1145" t="s">
        <v>3802</v>
      </c>
      <c r="H998" s="1080" t="s">
        <v>6176</v>
      </c>
      <c r="I998" s="1081" t="s">
        <v>3768</v>
      </c>
      <c r="J998" s="1092" t="s">
        <v>6189</v>
      </c>
      <c r="K998" s="1083">
        <v>45413</v>
      </c>
      <c r="L998" s="1083">
        <v>45961</v>
      </c>
      <c r="M998" s="1084">
        <f t="shared" si="47"/>
        <v>78.285714285714292</v>
      </c>
      <c r="N998" s="1085">
        <v>0.9</v>
      </c>
      <c r="O998" s="1081" t="s">
        <v>3803</v>
      </c>
      <c r="P998" s="1085">
        <f t="shared" si="46"/>
        <v>0.9</v>
      </c>
      <c r="Q998" s="1086" t="str" cm="1">
        <f t="array" aca="1" ref="Q998" ca="1">IF(ISNUMBER(P998),IF(P998=100%,"CUMPLIDA",IF(AND(ISNUMBER(L998),ISNUMBER(INDIRECT("FECHA_"&amp;$B998,1))), IF(L998&lt;=INDIRECT("FECHA_"&amp;$B998,1),"INCUMPLIDA","PROCESO"), "VERIFICAR FECHA")),"SIN VALOR AVANCE")</f>
        <v>PROCESO</v>
      </c>
    </row>
    <row r="999" spans="1:18" ht="270.75" x14ac:dyDescent="0.2">
      <c r="A999" s="1097" t="s">
        <v>17</v>
      </c>
      <c r="B999" s="1091" t="s">
        <v>14</v>
      </c>
      <c r="C999" s="1310" t="s">
        <v>3751</v>
      </c>
      <c r="D999" s="1304" t="s">
        <v>3804</v>
      </c>
      <c r="E999" s="1305" t="s">
        <v>3805</v>
      </c>
      <c r="F999" s="1305" t="s">
        <v>3806</v>
      </c>
      <c r="G999" s="1080" t="s">
        <v>3807</v>
      </c>
      <c r="H999" s="1080" t="s">
        <v>3808</v>
      </c>
      <c r="I999" s="1081" t="s">
        <v>3809</v>
      </c>
      <c r="J999" s="1092">
        <v>3</v>
      </c>
      <c r="K999" s="1083">
        <v>45444</v>
      </c>
      <c r="L999" s="1083">
        <v>46022</v>
      </c>
      <c r="M999" s="1084">
        <f t="shared" si="47"/>
        <v>82.571428571428569</v>
      </c>
      <c r="N999" s="1085">
        <v>0</v>
      </c>
      <c r="O999" s="1081" t="s">
        <v>3810</v>
      </c>
      <c r="P999" s="1085">
        <f t="shared" si="46"/>
        <v>0</v>
      </c>
      <c r="Q999" s="1086" t="str" cm="1">
        <f t="array" aca="1" ref="Q999" ca="1">IF(ISNUMBER(P999),IF(P999=100%,"CUMPLIDA",IF(AND(ISNUMBER(L999),ISNUMBER(INDIRECT("FECHA_"&amp;$B999,1))), IF(L999&lt;=INDIRECT("FECHA_"&amp;$B999,1),"INCUMPLIDA","PROCESO"), "VERIFICAR FECHA")),"SIN VALOR AVANCE")</f>
        <v>PROCESO</v>
      </c>
    </row>
    <row r="1000" spans="1:18" ht="255.75" x14ac:dyDescent="0.2">
      <c r="A1000" s="1097" t="s">
        <v>17</v>
      </c>
      <c r="B1000" s="1091" t="s">
        <v>14</v>
      </c>
      <c r="C1000" s="1311"/>
      <c r="D1000" s="1304"/>
      <c r="E1000" s="1305"/>
      <c r="F1000" s="1305"/>
      <c r="G1000" s="1080" t="s">
        <v>3811</v>
      </c>
      <c r="H1000" s="1080" t="s">
        <v>6179</v>
      </c>
      <c r="I1000" s="1081" t="s">
        <v>6190</v>
      </c>
      <c r="J1000" s="1228" t="s">
        <v>6191</v>
      </c>
      <c r="K1000" s="1087">
        <v>45413</v>
      </c>
      <c r="L1000" s="1087">
        <v>45961</v>
      </c>
      <c r="M1000" s="1084">
        <f t="shared" si="47"/>
        <v>78.285714285714292</v>
      </c>
      <c r="N1000" s="1085">
        <v>0.51600000000000001</v>
      </c>
      <c r="O1000" s="1081" t="s">
        <v>3812</v>
      </c>
      <c r="P1000" s="1085">
        <f t="shared" si="46"/>
        <v>0.51600000000000001</v>
      </c>
      <c r="Q1000" s="1086" t="str" cm="1">
        <f t="array" aca="1" ref="Q1000" ca="1">IF(ISNUMBER(P1000),IF(P1000=100%,"CUMPLIDA",IF(AND(ISNUMBER(L1000),ISNUMBER(INDIRECT("FECHA_"&amp;$B1000,1))), IF(L1000&lt;=INDIRECT("FECHA_"&amp;$B1000,1),"INCUMPLIDA","PROCESO"), "VERIFICAR FECHA")),"SIN VALOR AVANCE")</f>
        <v>PROCESO</v>
      </c>
    </row>
    <row r="1001" spans="1:18" ht="105" x14ac:dyDescent="0.2">
      <c r="A1001" s="1097" t="s">
        <v>17</v>
      </c>
      <c r="B1001" s="1091" t="s">
        <v>14</v>
      </c>
      <c r="C1001" s="1311"/>
      <c r="D1001" s="1304"/>
      <c r="E1001" s="1305"/>
      <c r="F1001" s="1305"/>
      <c r="G1001" s="1080" t="s">
        <v>3813</v>
      </c>
      <c r="H1001" s="1080" t="s">
        <v>3814</v>
      </c>
      <c r="I1001" s="1081" t="s">
        <v>3815</v>
      </c>
      <c r="J1001" s="1092">
        <v>1</v>
      </c>
      <c r="K1001" s="1083">
        <v>45474</v>
      </c>
      <c r="L1001" s="1083">
        <v>45716</v>
      </c>
      <c r="M1001" s="1084">
        <f t="shared" si="47"/>
        <v>34.571428571428569</v>
      </c>
      <c r="N1001" s="1085">
        <v>1</v>
      </c>
      <c r="O1001" s="1081" t="s">
        <v>3816</v>
      </c>
      <c r="P1001" s="1085">
        <f t="shared" si="46"/>
        <v>1</v>
      </c>
      <c r="Q1001" s="1086" t="str" cm="1">
        <f t="array" aca="1" ref="Q1001" ca="1">IF(ISNUMBER(P1001),IF(P1001=100%,"CUMPLIDA",IF(AND(ISNUMBER(L1001),ISNUMBER(INDIRECT("FECHA_"&amp;$B1001,1))), IF(L1001&lt;=INDIRECT("FECHA_"&amp;$B1001,1),"INCUMPLIDA","PROCESO"), "VERIFICAR FECHA")),"SIN VALOR AVANCE")</f>
        <v>CUMPLIDA</v>
      </c>
    </row>
    <row r="1002" spans="1:18" ht="180.75" x14ac:dyDescent="0.2">
      <c r="A1002" s="1097" t="s">
        <v>17</v>
      </c>
      <c r="B1002" s="1091" t="s">
        <v>14</v>
      </c>
      <c r="C1002" s="1312"/>
      <c r="D1002" s="1304"/>
      <c r="E1002" s="1305"/>
      <c r="F1002" s="1305"/>
      <c r="G1002" s="1218" t="s">
        <v>3817</v>
      </c>
      <c r="H1002" s="1218" t="s">
        <v>3772</v>
      </c>
      <c r="I1002" s="1219" t="s">
        <v>3818</v>
      </c>
      <c r="J1002" s="1223">
        <v>1</v>
      </c>
      <c r="K1002" s="1224">
        <v>45294</v>
      </c>
      <c r="L1002" s="1224">
        <v>45657</v>
      </c>
      <c r="M1002" s="1225">
        <f>(L1002-K1002)/7</f>
        <v>51.857142857142854</v>
      </c>
      <c r="N1002" s="1226">
        <v>1</v>
      </c>
      <c r="O1002" s="1081" t="s">
        <v>3819</v>
      </c>
      <c r="P1002" s="1085">
        <f t="shared" si="46"/>
        <v>1</v>
      </c>
      <c r="Q1002" s="1086" t="str" cm="1">
        <f t="array" aca="1" ref="Q1002" ca="1">IF(ISNUMBER(P1002),IF(P1002=100%,"CUMPLIDA",IF(AND(ISNUMBER(L1002),ISNUMBER(INDIRECT("FECHA_"&amp;$B1002,1))), IF(L1002&lt;=INDIRECT("FECHA_"&amp;$B1002,1),"INCUMPLIDA","PROCESO"), "VERIFICAR FECHA")),"SIN VALOR AVANCE")</f>
        <v>CUMPLIDA</v>
      </c>
    </row>
    <row r="1003" spans="1:18" ht="114.75" customHeight="1" x14ac:dyDescent="0.2">
      <c r="A1003" s="1856" t="s">
        <v>17</v>
      </c>
      <c r="B1003" s="1857" t="s">
        <v>14</v>
      </c>
      <c r="C1003" s="1925" t="s">
        <v>3820</v>
      </c>
      <c r="D1003" s="1925" t="s">
        <v>2855</v>
      </c>
      <c r="E1003" s="1859" t="s">
        <v>3821</v>
      </c>
      <c r="F1003" s="1859" t="s">
        <v>3822</v>
      </c>
      <c r="G1003" s="1860" t="s">
        <v>3823</v>
      </c>
      <c r="H1003" s="1860" t="s">
        <v>3824</v>
      </c>
      <c r="I1003" s="1861" t="s">
        <v>3825</v>
      </c>
      <c r="J1003" s="1862">
        <v>1</v>
      </c>
      <c r="K1003" s="1863">
        <v>45413</v>
      </c>
      <c r="L1003" s="1863">
        <v>45747</v>
      </c>
      <c r="M1003" s="1864">
        <f t="shared" ref="M1003:M1019" si="48">(L1003-K1003)/7</f>
        <v>47.714285714285715</v>
      </c>
      <c r="N1003" s="1865">
        <v>1</v>
      </c>
      <c r="O1003" s="1861" t="s">
        <v>3553</v>
      </c>
      <c r="P1003" s="1865">
        <f t="shared" si="46"/>
        <v>1</v>
      </c>
      <c r="Q1003" s="1866" t="str" cm="1">
        <f t="array" aca="1" ref="Q1003" ca="1">IF(ISNUMBER(P1003),IF(P1003=100%,"CUMPLIDA",IF(AND(ISNUMBER(L1003),ISNUMBER(INDIRECT("FECHA_"&amp;$B1003,1))), IF(L1003&lt;=INDIRECT("FECHA_"&amp;$B1003,1),"INCUMPLIDA","PROCESO"), "VERIFICAR FECHA")),"SIN VALOR AVANCE")</f>
        <v>CUMPLIDA</v>
      </c>
    </row>
    <row r="1004" spans="1:18" ht="120.75" x14ac:dyDescent="0.2">
      <c r="A1004" s="1856" t="s">
        <v>17</v>
      </c>
      <c r="B1004" s="1857" t="s">
        <v>14</v>
      </c>
      <c r="C1004" s="1925"/>
      <c r="D1004" s="1925"/>
      <c r="E1004" s="1859"/>
      <c r="F1004" s="1859"/>
      <c r="G1004" s="1251" t="s">
        <v>3826</v>
      </c>
      <c r="H1004" s="1251" t="s">
        <v>3827</v>
      </c>
      <c r="I1004" s="1931" t="s">
        <v>3828</v>
      </c>
      <c r="J1004" s="1932">
        <v>1</v>
      </c>
      <c r="K1004" s="1933">
        <v>45596</v>
      </c>
      <c r="L1004" s="1933">
        <v>45747</v>
      </c>
      <c r="M1004" s="1934">
        <f t="shared" si="48"/>
        <v>21.571428571428573</v>
      </c>
      <c r="N1004" s="1935">
        <v>0</v>
      </c>
      <c r="O1004" s="1931" t="s">
        <v>3553</v>
      </c>
      <c r="P1004" s="1935">
        <f t="shared" si="46"/>
        <v>0</v>
      </c>
      <c r="Q1004" s="1936" t="str" cm="1">
        <f t="array" aca="1" ref="Q1004" ca="1">IF(ISNUMBER(P1004),IF(P1004=100%,"CUMPLIDA",IF(AND(ISNUMBER(L1004),ISNUMBER(INDIRECT("FECHA_"&amp;$B1004,1))), IF(L1004&lt;=INDIRECT("FECHA_"&amp;$B1004,1),"INCUMPLIDA","PROCESO"), "VERIFICAR FECHA")),"SIN VALOR AVANCE")</f>
        <v>INCUMPLIDA</v>
      </c>
      <c r="R1004" s="1243" t="s">
        <v>6244</v>
      </c>
    </row>
    <row r="1005" spans="1:18" ht="178.5" customHeight="1" x14ac:dyDescent="0.2">
      <c r="A1005" s="1856" t="s">
        <v>17</v>
      </c>
      <c r="B1005" s="1857" t="s">
        <v>14</v>
      </c>
      <c r="C1005" s="1925"/>
      <c r="D1005" s="1925"/>
      <c r="E1005" s="1859"/>
      <c r="F1005" s="1859"/>
      <c r="G1005" s="291" t="s">
        <v>3829</v>
      </c>
      <c r="H1005" s="291" t="s">
        <v>3830</v>
      </c>
      <c r="I1005" s="1882" t="s">
        <v>3831</v>
      </c>
      <c r="J1005" s="1879">
        <v>1</v>
      </c>
      <c r="K1005" s="1894">
        <v>45413</v>
      </c>
      <c r="L1005" s="1894">
        <v>45747</v>
      </c>
      <c r="M1005" s="295">
        <f t="shared" si="48"/>
        <v>47.714285714285715</v>
      </c>
      <c r="N1005" s="1883">
        <v>0</v>
      </c>
      <c r="O1005" s="1882" t="s">
        <v>3553</v>
      </c>
      <c r="P1005" s="1883">
        <f t="shared" si="46"/>
        <v>0</v>
      </c>
      <c r="Q1005" s="1884" t="str" cm="1">
        <f t="array" aca="1" ref="Q1005" ca="1">IF(ISNUMBER(P1005),IF(P1005=100%,"CUMPLIDA",IF(AND(ISNUMBER(L1005),ISNUMBER(INDIRECT("FECHA_"&amp;$B1005,1))), IF(L1005&lt;=INDIRECT("FECHA_"&amp;$B1005,1),"INCUMPLIDA","PROCESO"), "VERIFICAR FECHA")),"SIN VALOR AVANCE")</f>
        <v>INCUMPLIDA</v>
      </c>
    </row>
    <row r="1006" spans="1:18" ht="195" x14ac:dyDescent="0.2">
      <c r="A1006" s="1856" t="s">
        <v>17</v>
      </c>
      <c r="B1006" s="1857" t="s">
        <v>14</v>
      </c>
      <c r="C1006" s="1925"/>
      <c r="D1006" s="1925"/>
      <c r="E1006" s="1859"/>
      <c r="F1006" s="1859"/>
      <c r="G1006" s="1860" t="s">
        <v>3832</v>
      </c>
      <c r="H1006" s="1860" t="s">
        <v>3833</v>
      </c>
      <c r="I1006" s="1861" t="s">
        <v>3834</v>
      </c>
      <c r="J1006" s="1862">
        <v>1</v>
      </c>
      <c r="K1006" s="1863">
        <v>45414</v>
      </c>
      <c r="L1006" s="1863">
        <v>45899</v>
      </c>
      <c r="M1006" s="1864">
        <f t="shared" si="48"/>
        <v>69.285714285714292</v>
      </c>
      <c r="N1006" s="1865">
        <v>0.4</v>
      </c>
      <c r="O1006" s="1861" t="s">
        <v>3835</v>
      </c>
      <c r="P1006" s="1865">
        <f t="shared" si="46"/>
        <v>0.4</v>
      </c>
      <c r="Q1006" s="1866" t="str" cm="1">
        <f t="array" aca="1" ref="Q1006" ca="1">IF(ISNUMBER(P1006),IF(P1006=100%,"CUMPLIDA",IF(AND(ISNUMBER(L1006),ISNUMBER(INDIRECT("FECHA_"&amp;$B1006,1))), IF(L1006&lt;=INDIRECT("FECHA_"&amp;$B1006,1),"INCUMPLIDA","PROCESO"), "VERIFICAR FECHA")),"SIN VALOR AVANCE")</f>
        <v>PROCESO</v>
      </c>
    </row>
    <row r="1007" spans="1:18" ht="90.75" x14ac:dyDescent="0.2">
      <c r="A1007" s="1856" t="s">
        <v>17</v>
      </c>
      <c r="B1007" s="1857" t="s">
        <v>14</v>
      </c>
      <c r="C1007" s="1925"/>
      <c r="D1007" s="1925"/>
      <c r="E1007" s="1859"/>
      <c r="F1007" s="1859"/>
      <c r="G1007" s="1251" t="s">
        <v>3836</v>
      </c>
      <c r="H1007" s="1251" t="s">
        <v>3837</v>
      </c>
      <c r="I1007" s="1931" t="s">
        <v>3838</v>
      </c>
      <c r="J1007" s="1932">
        <v>1</v>
      </c>
      <c r="K1007" s="1933">
        <v>45413</v>
      </c>
      <c r="L1007" s="1933">
        <v>45747</v>
      </c>
      <c r="M1007" s="1934">
        <f t="shared" si="48"/>
        <v>47.714285714285715</v>
      </c>
      <c r="N1007" s="1935">
        <v>0</v>
      </c>
      <c r="O1007" s="1931" t="s">
        <v>3553</v>
      </c>
      <c r="P1007" s="1935">
        <f t="shared" si="46"/>
        <v>0</v>
      </c>
      <c r="Q1007" s="1936" t="str" cm="1">
        <f t="array" aca="1" ref="Q1007" ca="1">IF(ISNUMBER(P1007),IF(P1007=100%,"CUMPLIDA",IF(AND(ISNUMBER(L1007),ISNUMBER(INDIRECT("FECHA_"&amp;$B1007,1))), IF(L1007&lt;=INDIRECT("FECHA_"&amp;$B1007,1),"INCUMPLIDA","PROCESO"), "VERIFICAR FECHA")),"SIN VALOR AVANCE")</f>
        <v>INCUMPLIDA</v>
      </c>
      <c r="R1007" s="1950" t="s">
        <v>6244</v>
      </c>
    </row>
    <row r="1008" spans="1:18" ht="75.75" x14ac:dyDescent="0.2">
      <c r="A1008" s="1856" t="s">
        <v>17</v>
      </c>
      <c r="B1008" s="1857" t="s">
        <v>14</v>
      </c>
      <c r="C1008" s="1925"/>
      <c r="D1008" s="1925"/>
      <c r="E1008" s="1859"/>
      <c r="F1008" s="1859"/>
      <c r="G1008" s="1860" t="s">
        <v>3839</v>
      </c>
      <c r="H1008" s="1860" t="s">
        <v>3840</v>
      </c>
      <c r="I1008" s="1861" t="s">
        <v>3841</v>
      </c>
      <c r="J1008" s="1862">
        <v>1</v>
      </c>
      <c r="K1008" s="1863">
        <v>45413</v>
      </c>
      <c r="L1008" s="1863">
        <v>45838</v>
      </c>
      <c r="M1008" s="1864">
        <f t="shared" si="48"/>
        <v>60.714285714285715</v>
      </c>
      <c r="N1008" s="1865">
        <v>0.33</v>
      </c>
      <c r="O1008" s="1861" t="s">
        <v>3553</v>
      </c>
      <c r="P1008" s="1865">
        <f t="shared" si="46"/>
        <v>0.33</v>
      </c>
      <c r="Q1008" s="1866" t="str" cm="1">
        <f t="array" aca="1" ref="Q1008" ca="1">IF(ISNUMBER(P1008),IF(P1008=100%,"CUMPLIDA",IF(AND(ISNUMBER(L1008),ISNUMBER(INDIRECT("FECHA_"&amp;$B1008,1))), IF(L1008&lt;=INDIRECT("FECHA_"&amp;$B1008,1),"INCUMPLIDA","PROCESO"), "VERIFICAR FECHA")),"SIN VALOR AVANCE")</f>
        <v>PROCESO</v>
      </c>
    </row>
    <row r="1009" spans="1:18" ht="345" x14ac:dyDescent="0.2">
      <c r="A1009" s="1856" t="s">
        <v>17</v>
      </c>
      <c r="B1009" s="1857" t="s">
        <v>14</v>
      </c>
      <c r="C1009" s="1925"/>
      <c r="D1009" s="1925"/>
      <c r="E1009" s="1859"/>
      <c r="F1009" s="1859"/>
      <c r="G1009" s="1942" t="s">
        <v>3842</v>
      </c>
      <c r="H1009" s="1942" t="s">
        <v>3843</v>
      </c>
      <c r="I1009" s="1943" t="s">
        <v>3844</v>
      </c>
      <c r="J1009" s="1944">
        <v>7</v>
      </c>
      <c r="K1009" s="1945">
        <v>45413</v>
      </c>
      <c r="L1009" s="1945">
        <v>45657</v>
      </c>
      <c r="M1009" s="1946">
        <f t="shared" si="48"/>
        <v>34.857142857142854</v>
      </c>
      <c r="N1009" s="1947">
        <v>1</v>
      </c>
      <c r="O1009" s="1861" t="s">
        <v>3845</v>
      </c>
      <c r="P1009" s="1865">
        <f t="shared" si="46"/>
        <v>1</v>
      </c>
      <c r="Q1009" s="1866" t="str" cm="1">
        <f t="array" aca="1" ref="Q1009" ca="1">IF(ISNUMBER(P1009),IF(P1009=100%,"CUMPLIDA",IF(AND(ISNUMBER(L1009),ISNUMBER(INDIRECT("FECHA_"&amp;$B1009,1))), IF(L1009&lt;=INDIRECT("FECHA_"&amp;$B1009,1),"INCUMPLIDA","PROCESO"), "VERIFICAR FECHA")),"SIN VALOR AVANCE")</f>
        <v>CUMPLIDA</v>
      </c>
    </row>
    <row r="1010" spans="1:18" ht="105" customHeight="1" x14ac:dyDescent="0.2">
      <c r="A1010" s="1856" t="s">
        <v>17</v>
      </c>
      <c r="B1010" s="1857" t="s">
        <v>14</v>
      </c>
      <c r="C1010" s="1925"/>
      <c r="D1010" s="1925"/>
      <c r="E1010" s="1941" t="s">
        <v>3846</v>
      </c>
      <c r="F1010" s="1859"/>
      <c r="G1010" s="291" t="s">
        <v>3847</v>
      </c>
      <c r="H1010" s="291" t="s">
        <v>3848</v>
      </c>
      <c r="I1010" s="1882" t="s">
        <v>3825</v>
      </c>
      <c r="J1010" s="1879">
        <v>1</v>
      </c>
      <c r="K1010" s="1894">
        <v>45383</v>
      </c>
      <c r="L1010" s="1894">
        <v>45747</v>
      </c>
      <c r="M1010" s="295">
        <f t="shared" si="48"/>
        <v>52</v>
      </c>
      <c r="N1010" s="1883">
        <v>0</v>
      </c>
      <c r="O1010" s="1882" t="s">
        <v>3553</v>
      </c>
      <c r="P1010" s="1883">
        <f t="shared" si="46"/>
        <v>0</v>
      </c>
      <c r="Q1010" s="1884" t="str" cm="1">
        <f t="array" aca="1" ref="Q1010" ca="1">IF(ISNUMBER(P1010),IF(P1010=100%,"CUMPLIDA",IF(AND(ISNUMBER(L1010),ISNUMBER(INDIRECT("FECHA_"&amp;$B1010,1))), IF(L1010&lt;=INDIRECT("FECHA_"&amp;$B1010,1),"INCUMPLIDA","PROCESO"), "VERIFICAR FECHA")),"SIN VALOR AVANCE")</f>
        <v>INCUMPLIDA</v>
      </c>
      <c r="R1010" s="1241" t="s">
        <v>6243</v>
      </c>
    </row>
    <row r="1011" spans="1:18" ht="150" x14ac:dyDescent="0.2">
      <c r="A1011" s="1856" t="s">
        <v>17</v>
      </c>
      <c r="B1011" s="1857" t="s">
        <v>14</v>
      </c>
      <c r="C1011" s="1925"/>
      <c r="D1011" s="1925"/>
      <c r="E1011" s="1941"/>
      <c r="F1011" s="1859"/>
      <c r="G1011" s="291" t="s">
        <v>3849</v>
      </c>
      <c r="H1011" s="291" t="s">
        <v>3850</v>
      </c>
      <c r="I1011" s="1882" t="s">
        <v>3828</v>
      </c>
      <c r="J1011" s="1879">
        <v>1</v>
      </c>
      <c r="K1011" s="1894">
        <v>45596</v>
      </c>
      <c r="L1011" s="1894">
        <v>45747</v>
      </c>
      <c r="M1011" s="295">
        <f t="shared" si="48"/>
        <v>21.571428571428573</v>
      </c>
      <c r="N1011" s="1883">
        <v>0</v>
      </c>
      <c r="O1011" s="1882" t="s">
        <v>3553</v>
      </c>
      <c r="P1011" s="1883">
        <f t="shared" si="46"/>
        <v>0</v>
      </c>
      <c r="Q1011" s="1884" t="str" cm="1">
        <f t="array" aca="1" ref="Q1011" ca="1">IF(ISNUMBER(P1011),IF(P1011=100%,"CUMPLIDA",IF(AND(ISNUMBER(L1011),ISNUMBER(INDIRECT("FECHA_"&amp;$B1011,1))), IF(L1011&lt;=INDIRECT("FECHA_"&amp;$B1011,1),"INCUMPLIDA","PROCESO"), "VERIFICAR FECHA")),"SIN VALOR AVANCE")</f>
        <v>INCUMPLIDA</v>
      </c>
      <c r="R1011" s="1241" t="s">
        <v>6243</v>
      </c>
    </row>
    <row r="1012" spans="1:18" ht="135" customHeight="1" x14ac:dyDescent="0.2">
      <c r="A1012" s="1856" t="s">
        <v>17</v>
      </c>
      <c r="B1012" s="1857" t="s">
        <v>14</v>
      </c>
      <c r="C1012" s="1925"/>
      <c r="D1012" s="1925"/>
      <c r="E1012" s="1859" t="s">
        <v>3851</v>
      </c>
      <c r="F1012" s="1859"/>
      <c r="G1012" s="291" t="s">
        <v>3852</v>
      </c>
      <c r="H1012" s="291" t="s">
        <v>3853</v>
      </c>
      <c r="I1012" s="1882" t="s">
        <v>3834</v>
      </c>
      <c r="J1012" s="1879">
        <v>1</v>
      </c>
      <c r="K1012" s="1894">
        <v>45414</v>
      </c>
      <c r="L1012" s="1894">
        <v>45899</v>
      </c>
      <c r="M1012" s="295">
        <f t="shared" si="48"/>
        <v>69.285714285714292</v>
      </c>
      <c r="N1012" s="1883">
        <v>0.4</v>
      </c>
      <c r="O1012" s="1882" t="s">
        <v>3835</v>
      </c>
      <c r="P1012" s="1883">
        <f t="shared" si="46"/>
        <v>0.4</v>
      </c>
      <c r="Q1012" s="1884" t="str" cm="1">
        <f t="array" aca="1" ref="Q1012" ca="1">IF(ISNUMBER(P1012),IF(P1012=100%,"CUMPLIDA",IF(AND(ISNUMBER(L1012),ISNUMBER(INDIRECT("FECHA_"&amp;$B1012,1))), IF(L1012&lt;=INDIRECT("FECHA_"&amp;$B1012,1),"INCUMPLIDA","PROCESO"), "VERIFICAR FECHA")),"SIN VALOR AVANCE")</f>
        <v>PROCESO</v>
      </c>
    </row>
    <row r="1013" spans="1:18" ht="150" x14ac:dyDescent="0.2">
      <c r="A1013" s="1856" t="s">
        <v>17</v>
      </c>
      <c r="B1013" s="1857" t="s">
        <v>14</v>
      </c>
      <c r="C1013" s="1925"/>
      <c r="D1013" s="1925"/>
      <c r="E1013" s="1859"/>
      <c r="F1013" s="1859"/>
      <c r="G1013" s="1860" t="s">
        <v>3854</v>
      </c>
      <c r="H1013" s="1860" t="s">
        <v>3855</v>
      </c>
      <c r="I1013" s="1861" t="s">
        <v>3856</v>
      </c>
      <c r="J1013" s="1862">
        <v>6</v>
      </c>
      <c r="K1013" s="1863">
        <v>45413</v>
      </c>
      <c r="L1013" s="1863">
        <v>45596</v>
      </c>
      <c r="M1013" s="1864">
        <f t="shared" si="48"/>
        <v>26.142857142857142</v>
      </c>
      <c r="N1013" s="1865">
        <v>1</v>
      </c>
      <c r="O1013" s="1861" t="s">
        <v>3857</v>
      </c>
      <c r="P1013" s="1865">
        <f t="shared" si="46"/>
        <v>1</v>
      </c>
      <c r="Q1013" s="1866" t="str" cm="1">
        <f t="array" aca="1" ref="Q1013" ca="1">IF(ISNUMBER(P1013),IF(P1013=100%,"CUMPLIDA",IF(AND(ISNUMBER(L1013),ISNUMBER(INDIRECT("FECHA_"&amp;$B1013,1))), IF(L1013&lt;=INDIRECT("FECHA_"&amp;$B1013,1),"INCUMPLIDA","PROCESO"), "VERIFICAR FECHA")),"SIN VALOR AVANCE")</f>
        <v>CUMPLIDA</v>
      </c>
    </row>
    <row r="1014" spans="1:18" ht="135" customHeight="1" x14ac:dyDescent="0.2">
      <c r="A1014" s="1856" t="s">
        <v>17</v>
      </c>
      <c r="B1014" s="1857" t="s">
        <v>14</v>
      </c>
      <c r="C1014" s="1925"/>
      <c r="D1014" s="1925"/>
      <c r="E1014" s="1941" t="s">
        <v>3858</v>
      </c>
      <c r="F1014" s="1859"/>
      <c r="G1014" s="291" t="s">
        <v>3852</v>
      </c>
      <c r="H1014" s="291" t="s">
        <v>3859</v>
      </c>
      <c r="I1014" s="1882" t="s">
        <v>3834</v>
      </c>
      <c r="J1014" s="1879">
        <v>1</v>
      </c>
      <c r="K1014" s="1894">
        <v>45414</v>
      </c>
      <c r="L1014" s="1894">
        <v>45899</v>
      </c>
      <c r="M1014" s="295">
        <f t="shared" si="48"/>
        <v>69.285714285714292</v>
      </c>
      <c r="N1014" s="1883">
        <v>0.4</v>
      </c>
      <c r="O1014" s="1882" t="s">
        <v>3860</v>
      </c>
      <c r="P1014" s="1883">
        <f t="shared" si="46"/>
        <v>0.4</v>
      </c>
      <c r="Q1014" s="1884" t="str" cm="1">
        <f t="array" aca="1" ref="Q1014" ca="1">IF(ISNUMBER(P1014),IF(P1014=100%,"CUMPLIDA",IF(AND(ISNUMBER(L1014),ISNUMBER(INDIRECT("FECHA_"&amp;$B1014,1))), IF(L1014&lt;=INDIRECT("FECHA_"&amp;$B1014,1),"INCUMPLIDA","PROCESO"), "VERIFICAR FECHA")),"SIN VALOR AVANCE")</f>
        <v>PROCESO</v>
      </c>
    </row>
    <row r="1015" spans="1:18" ht="195.75" x14ac:dyDescent="0.2">
      <c r="A1015" s="1856" t="s">
        <v>17</v>
      </c>
      <c r="B1015" s="1857" t="s">
        <v>14</v>
      </c>
      <c r="C1015" s="1925"/>
      <c r="D1015" s="1925"/>
      <c r="E1015" s="1941"/>
      <c r="F1015" s="1859"/>
      <c r="G1015" s="1860" t="s">
        <v>3861</v>
      </c>
      <c r="H1015" s="1860" t="s">
        <v>3862</v>
      </c>
      <c r="I1015" s="1948" t="s">
        <v>3863</v>
      </c>
      <c r="J1015" s="1862">
        <v>1</v>
      </c>
      <c r="K1015" s="1863">
        <v>45327</v>
      </c>
      <c r="L1015" s="1863">
        <v>45777</v>
      </c>
      <c r="M1015" s="1864">
        <f t="shared" si="48"/>
        <v>64.285714285714292</v>
      </c>
      <c r="N1015" s="1865">
        <v>0.7</v>
      </c>
      <c r="O1015" s="1861" t="s">
        <v>3864</v>
      </c>
      <c r="P1015" s="1865">
        <f t="shared" si="46"/>
        <v>0.7</v>
      </c>
      <c r="Q1015" s="1866" t="str" cm="1">
        <f t="array" aca="1" ref="Q1015" ca="1">IF(ISNUMBER(P1015),IF(P1015=100%,"CUMPLIDA",IF(AND(ISNUMBER(L1015),ISNUMBER(INDIRECT("FECHA_"&amp;$B1015,1))), IF(L1015&lt;=INDIRECT("FECHA_"&amp;$B1015,1),"INCUMPLIDA","PROCESO"), "VERIFICAR FECHA")),"SIN VALOR AVANCE")</f>
        <v>PROCESO</v>
      </c>
    </row>
    <row r="1016" spans="1:18" ht="75" customHeight="1" x14ac:dyDescent="0.2">
      <c r="A1016" s="1856" t="s">
        <v>17</v>
      </c>
      <c r="B1016" s="1857" t="s">
        <v>14</v>
      </c>
      <c r="C1016" s="1925"/>
      <c r="D1016" s="1925"/>
      <c r="E1016" s="1941" t="s">
        <v>3865</v>
      </c>
      <c r="F1016" s="1859"/>
      <c r="G1016" s="1860" t="s">
        <v>3866</v>
      </c>
      <c r="H1016" s="1860" t="s">
        <v>3867</v>
      </c>
      <c r="I1016" s="1948" t="s">
        <v>3868</v>
      </c>
      <c r="J1016" s="1862">
        <v>1</v>
      </c>
      <c r="K1016" s="1863">
        <v>45442</v>
      </c>
      <c r="L1016" s="1863">
        <v>45626</v>
      </c>
      <c r="M1016" s="1864">
        <f t="shared" si="48"/>
        <v>26.285714285714285</v>
      </c>
      <c r="N1016" s="1865">
        <v>1</v>
      </c>
      <c r="O1016" s="1861" t="s">
        <v>3869</v>
      </c>
      <c r="P1016" s="1865">
        <f t="shared" si="46"/>
        <v>1</v>
      </c>
      <c r="Q1016" s="1866" t="str" cm="1">
        <f t="array" aca="1" ref="Q1016" ca="1">IF(ISNUMBER(P1016),IF(P1016=100%,"CUMPLIDA",IF(AND(ISNUMBER(L1016),ISNUMBER(INDIRECT("FECHA_"&amp;$B1016,1))), IF(L1016&lt;=INDIRECT("FECHA_"&amp;$B1016,1),"INCUMPLIDA","PROCESO"), "VERIFICAR FECHA")),"SIN VALOR AVANCE")</f>
        <v>CUMPLIDA</v>
      </c>
    </row>
    <row r="1017" spans="1:18" ht="99.75" customHeight="1" x14ac:dyDescent="0.2">
      <c r="A1017" s="1856" t="s">
        <v>17</v>
      </c>
      <c r="B1017" s="1857" t="s">
        <v>14</v>
      </c>
      <c r="C1017" s="1925"/>
      <c r="D1017" s="1925"/>
      <c r="E1017" s="1941"/>
      <c r="F1017" s="1859"/>
      <c r="G1017" s="1860" t="s">
        <v>3870</v>
      </c>
      <c r="H1017" s="1860" t="s">
        <v>3871</v>
      </c>
      <c r="I1017" s="1948" t="s">
        <v>3872</v>
      </c>
      <c r="J1017" s="1862">
        <v>1</v>
      </c>
      <c r="K1017" s="1863">
        <v>45442</v>
      </c>
      <c r="L1017" s="1863">
        <v>45626</v>
      </c>
      <c r="M1017" s="1864">
        <f t="shared" si="48"/>
        <v>26.285714285714285</v>
      </c>
      <c r="N1017" s="1865">
        <v>1</v>
      </c>
      <c r="O1017" s="1861" t="s">
        <v>3873</v>
      </c>
      <c r="P1017" s="1865">
        <f t="shared" si="46"/>
        <v>1</v>
      </c>
      <c r="Q1017" s="1866" t="str" cm="1">
        <f t="array" aca="1" ref="Q1017" ca="1">IF(ISNUMBER(P1017),IF(P1017=100%,"CUMPLIDA",IF(AND(ISNUMBER(L1017),ISNUMBER(INDIRECT("FECHA_"&amp;$B1017,1))), IF(L1017&lt;=INDIRECT("FECHA_"&amp;$B1017,1),"INCUMPLIDA","PROCESO"), "VERIFICAR FECHA")),"SIN VALOR AVANCE")</f>
        <v>CUMPLIDA</v>
      </c>
    </row>
    <row r="1018" spans="1:18" ht="240" x14ac:dyDescent="0.2">
      <c r="A1018" s="1856" t="s">
        <v>17</v>
      </c>
      <c r="B1018" s="1857" t="s">
        <v>14</v>
      </c>
      <c r="C1018" s="1925"/>
      <c r="D1018" s="1925"/>
      <c r="E1018" s="1949" t="s">
        <v>3874</v>
      </c>
      <c r="F1018" s="1859"/>
      <c r="G1018" s="1860" t="s">
        <v>3875</v>
      </c>
      <c r="H1018" s="1860" t="s">
        <v>3876</v>
      </c>
      <c r="I1018" s="1861" t="s">
        <v>3877</v>
      </c>
      <c r="J1018" s="1862">
        <v>3</v>
      </c>
      <c r="K1018" s="1863">
        <v>45413</v>
      </c>
      <c r="L1018" s="1863">
        <v>45687</v>
      </c>
      <c r="M1018" s="1864">
        <f t="shared" si="48"/>
        <v>39.142857142857146</v>
      </c>
      <c r="N1018" s="1865">
        <v>1</v>
      </c>
      <c r="O1018" s="1861" t="s">
        <v>3878</v>
      </c>
      <c r="P1018" s="1865">
        <f t="shared" si="46"/>
        <v>1</v>
      </c>
      <c r="Q1018" s="1866" t="str" cm="1">
        <f t="array" aca="1" ref="Q1018" ca="1">IF(ISNUMBER(P1018),IF(P1018=100%,"CUMPLIDA",IF(AND(ISNUMBER(L1018),ISNUMBER(INDIRECT("FECHA_"&amp;$B1018,1))), IF(L1018&lt;=INDIRECT("FECHA_"&amp;$B1018,1),"INCUMPLIDA","PROCESO"), "VERIFICAR FECHA")),"SIN VALOR AVANCE")</f>
        <v>CUMPLIDA</v>
      </c>
    </row>
    <row r="1019" spans="1:18" ht="135" x14ac:dyDescent="0.2">
      <c r="A1019" s="1856" t="s">
        <v>17</v>
      </c>
      <c r="B1019" s="1857" t="s">
        <v>14</v>
      </c>
      <c r="C1019" s="1925"/>
      <c r="D1019" s="1925"/>
      <c r="E1019" s="1949" t="s">
        <v>3879</v>
      </c>
      <c r="F1019" s="1859"/>
      <c r="G1019" s="1860" t="s">
        <v>3880</v>
      </c>
      <c r="H1019" s="1860" t="s">
        <v>3881</v>
      </c>
      <c r="I1019" s="1861" t="s">
        <v>3882</v>
      </c>
      <c r="J1019" s="1862">
        <v>1</v>
      </c>
      <c r="K1019" s="1863">
        <v>45413</v>
      </c>
      <c r="L1019" s="1863">
        <v>45565</v>
      </c>
      <c r="M1019" s="1864">
        <f t="shared" si="48"/>
        <v>21.714285714285715</v>
      </c>
      <c r="N1019" s="1865">
        <v>1</v>
      </c>
      <c r="O1019" s="1861" t="s">
        <v>3883</v>
      </c>
      <c r="P1019" s="1865">
        <f t="shared" si="46"/>
        <v>1</v>
      </c>
      <c r="Q1019" s="1866" t="str" cm="1">
        <f t="array" aca="1" ref="Q1019" ca="1">IF(ISNUMBER(P1019),IF(P1019=100%,"CUMPLIDA",IF(AND(ISNUMBER(L1019),ISNUMBER(INDIRECT("FECHA_"&amp;$B1019,1))), IF(L1019&lt;=INDIRECT("FECHA_"&amp;$B1019,1),"INCUMPLIDA","PROCESO"), "VERIFICAR FECHA")),"SIN VALOR AVANCE")</f>
        <v>CUMPLIDA</v>
      </c>
    </row>
    <row r="1020" spans="1:18" ht="195" x14ac:dyDescent="0.2">
      <c r="A1020" s="1856" t="s">
        <v>17</v>
      </c>
      <c r="B1020" s="1857" t="s">
        <v>14</v>
      </c>
      <c r="C1020" s="1925"/>
      <c r="D1020" s="1925"/>
      <c r="E1020" s="1949" t="s">
        <v>3884</v>
      </c>
      <c r="F1020" s="1859"/>
      <c r="G1020" s="291" t="s">
        <v>3885</v>
      </c>
      <c r="H1020" s="291" t="s">
        <v>3824</v>
      </c>
      <c r="I1020" s="1882" t="s">
        <v>3886</v>
      </c>
      <c r="J1020" s="1879">
        <v>1</v>
      </c>
      <c r="K1020" s="1894">
        <v>45565</v>
      </c>
      <c r="L1020" s="1894">
        <v>45747</v>
      </c>
      <c r="M1020" s="295">
        <f>(L1020-K1020)/7</f>
        <v>26</v>
      </c>
      <c r="N1020" s="1883">
        <v>0</v>
      </c>
      <c r="O1020" s="1882" t="s">
        <v>3560</v>
      </c>
      <c r="P1020" s="1883">
        <f t="shared" si="46"/>
        <v>0</v>
      </c>
      <c r="Q1020" s="1884" t="str" cm="1">
        <f t="array" aca="1" ref="Q1020" ca="1">IF(ISNUMBER(P1020),IF(P1020=100%,"CUMPLIDA",IF(AND(ISNUMBER(L1020),ISNUMBER(INDIRECT("FECHA_"&amp;$B1020,1))), IF(L1020&lt;=INDIRECT("FECHA_"&amp;$B1020,1),"INCUMPLIDA","PROCESO"), "VERIFICAR FECHA")),"SIN VALOR AVANCE")</f>
        <v>INCUMPLIDA</v>
      </c>
      <c r="R1020" s="1241" t="s">
        <v>6243</v>
      </c>
    </row>
    <row r="1021" spans="1:18" ht="105" customHeight="1" x14ac:dyDescent="0.2">
      <c r="A1021" s="1097" t="s">
        <v>17</v>
      </c>
      <c r="B1021" s="1091" t="s">
        <v>14</v>
      </c>
      <c r="C1021" s="1304" t="s">
        <v>3887</v>
      </c>
      <c r="D1021" s="1304" t="s">
        <v>3888</v>
      </c>
      <c r="E1021" s="1305" t="s">
        <v>3889</v>
      </c>
      <c r="F1021" s="1305" t="s">
        <v>3890</v>
      </c>
      <c r="G1021" s="1080" t="s">
        <v>3891</v>
      </c>
      <c r="H1021" s="1080" t="s">
        <v>3892</v>
      </c>
      <c r="I1021" s="1081" t="s">
        <v>3893</v>
      </c>
      <c r="J1021" s="1092">
        <v>1</v>
      </c>
      <c r="K1021" s="1083">
        <v>45536</v>
      </c>
      <c r="L1021" s="1083">
        <v>45687</v>
      </c>
      <c r="M1021" s="1084">
        <f t="shared" ref="M1021:M1084" si="49">(L1021-K1021)/7</f>
        <v>21.571428571428573</v>
      </c>
      <c r="N1021" s="1085">
        <v>1</v>
      </c>
      <c r="O1021" s="1081" t="s">
        <v>3894</v>
      </c>
      <c r="P1021" s="1085">
        <f t="shared" si="46"/>
        <v>1</v>
      </c>
      <c r="Q1021" s="1086" t="str" cm="1">
        <f t="array" aca="1" ref="Q1021" ca="1">IF(ISNUMBER(P1021),IF(P1021=100%,"CUMPLIDA",IF(AND(ISNUMBER(L1021),ISNUMBER(INDIRECT("FECHA_"&amp;$B1021,1))), IF(L1021&lt;=INDIRECT("FECHA_"&amp;$B1021,1),"INCUMPLIDA","PROCESO"), "VERIFICAR FECHA")),"SIN VALOR AVANCE")</f>
        <v>CUMPLIDA</v>
      </c>
    </row>
    <row r="1022" spans="1:18" ht="180" x14ac:dyDescent="0.2">
      <c r="A1022" s="1097" t="s">
        <v>17</v>
      </c>
      <c r="B1022" s="1091" t="s">
        <v>14</v>
      </c>
      <c r="C1022" s="1304"/>
      <c r="D1022" s="1304"/>
      <c r="E1022" s="1305"/>
      <c r="F1022" s="1305"/>
      <c r="G1022" s="1080" t="s">
        <v>3895</v>
      </c>
      <c r="H1022" s="1080" t="s">
        <v>3896</v>
      </c>
      <c r="I1022" s="1081" t="s">
        <v>3897</v>
      </c>
      <c r="J1022" s="1092">
        <v>12</v>
      </c>
      <c r="K1022" s="1083">
        <v>45658</v>
      </c>
      <c r="L1022" s="1083">
        <v>46022</v>
      </c>
      <c r="M1022" s="1084">
        <f t="shared" si="49"/>
        <v>52</v>
      </c>
      <c r="N1022" s="1085">
        <v>0.25</v>
      </c>
      <c r="O1022" s="1081" t="s">
        <v>3898</v>
      </c>
      <c r="P1022" s="1085">
        <f t="shared" si="46"/>
        <v>0.25</v>
      </c>
      <c r="Q1022" s="1086" t="str" cm="1">
        <f t="array" aca="1" ref="Q1022" ca="1">IF(ISNUMBER(P1022),IF(P1022=100%,"CUMPLIDA",IF(AND(ISNUMBER(L1022),ISNUMBER(INDIRECT("FECHA_"&amp;$B1022,1))), IF(L1022&lt;=INDIRECT("FECHA_"&amp;$B1022,1),"INCUMPLIDA","PROCESO"), "VERIFICAR FECHA")),"SIN VALOR AVANCE")</f>
        <v>PROCESO</v>
      </c>
    </row>
    <row r="1023" spans="1:18" ht="90" x14ac:dyDescent="0.2">
      <c r="A1023" s="1097" t="s">
        <v>17</v>
      </c>
      <c r="B1023" s="1091" t="s">
        <v>14</v>
      </c>
      <c r="C1023" s="1304"/>
      <c r="D1023" s="1304"/>
      <c r="E1023" s="1305"/>
      <c r="F1023" s="1305"/>
      <c r="G1023" s="1080" t="s">
        <v>3899</v>
      </c>
      <c r="H1023" s="1080" t="s">
        <v>3900</v>
      </c>
      <c r="I1023" s="1081" t="s">
        <v>3901</v>
      </c>
      <c r="J1023" s="1092">
        <v>1</v>
      </c>
      <c r="K1023" s="1083">
        <v>45536</v>
      </c>
      <c r="L1023" s="1083">
        <v>45656</v>
      </c>
      <c r="M1023" s="1084">
        <f t="shared" si="49"/>
        <v>17.142857142857142</v>
      </c>
      <c r="N1023" s="1085">
        <v>1</v>
      </c>
      <c r="O1023" s="1081" t="s">
        <v>3894</v>
      </c>
      <c r="P1023" s="1085">
        <f t="shared" si="46"/>
        <v>1</v>
      </c>
      <c r="Q1023" s="1086" t="str" cm="1">
        <f t="array" aca="1" ref="Q1023" ca="1">IF(ISNUMBER(P1023),IF(P1023=100%,"CUMPLIDA",IF(AND(ISNUMBER(L1023),ISNUMBER(INDIRECT("FECHA_"&amp;$B1023,1))), IF(L1023&lt;=INDIRECT("FECHA_"&amp;$B1023,1),"INCUMPLIDA","PROCESO"), "VERIFICAR FECHA")),"SIN VALOR AVANCE")</f>
        <v>CUMPLIDA</v>
      </c>
    </row>
    <row r="1024" spans="1:18" ht="315" x14ac:dyDescent="0.2">
      <c r="A1024" s="1097" t="s">
        <v>17</v>
      </c>
      <c r="B1024" s="1091" t="s">
        <v>14</v>
      </c>
      <c r="C1024" s="1304"/>
      <c r="D1024" s="1304"/>
      <c r="E1024" s="1305"/>
      <c r="F1024" s="1305"/>
      <c r="G1024" s="1080" t="s">
        <v>3902</v>
      </c>
      <c r="H1024" s="1080" t="s">
        <v>3903</v>
      </c>
      <c r="I1024" s="1081" t="s">
        <v>3904</v>
      </c>
      <c r="J1024" s="1092">
        <v>12</v>
      </c>
      <c r="K1024" s="1083">
        <v>45658</v>
      </c>
      <c r="L1024" s="1083">
        <v>46022</v>
      </c>
      <c r="M1024" s="1084">
        <f t="shared" si="49"/>
        <v>52</v>
      </c>
      <c r="N1024" s="1085">
        <v>0.25</v>
      </c>
      <c r="O1024" s="1081" t="s">
        <v>3898</v>
      </c>
      <c r="P1024" s="1085">
        <f t="shared" si="46"/>
        <v>0.25</v>
      </c>
      <c r="Q1024" s="1086" t="str" cm="1">
        <f t="array" aca="1" ref="Q1024" ca="1">IF(ISNUMBER(P1024),IF(P1024=100%,"CUMPLIDA",IF(AND(ISNUMBER(L1024),ISNUMBER(INDIRECT("FECHA_"&amp;$B1024,1))), IF(L1024&lt;=INDIRECT("FECHA_"&amp;$B1024,1),"INCUMPLIDA","PROCESO"), "VERIFICAR FECHA")),"SIN VALOR AVANCE")</f>
        <v>PROCESO</v>
      </c>
    </row>
    <row r="1025" spans="1:17" ht="225" x14ac:dyDescent="0.2">
      <c r="A1025" s="1097" t="s">
        <v>17</v>
      </c>
      <c r="B1025" s="1091" t="s">
        <v>14</v>
      </c>
      <c r="C1025" s="1304"/>
      <c r="D1025" s="1304"/>
      <c r="E1025" s="1305"/>
      <c r="F1025" s="1305"/>
      <c r="G1025" s="1080" t="s">
        <v>3905</v>
      </c>
      <c r="H1025" s="1080" t="s">
        <v>3906</v>
      </c>
      <c r="I1025" s="1081" t="s">
        <v>3907</v>
      </c>
      <c r="J1025" s="1092">
        <v>6</v>
      </c>
      <c r="K1025" s="1083">
        <v>45595</v>
      </c>
      <c r="L1025" s="1083">
        <v>46052</v>
      </c>
      <c r="M1025" s="1084">
        <f t="shared" si="49"/>
        <v>65.285714285714292</v>
      </c>
      <c r="N1025" s="1085">
        <v>0.32</v>
      </c>
      <c r="O1025" s="1081" t="s">
        <v>3894</v>
      </c>
      <c r="P1025" s="1085">
        <f t="shared" si="46"/>
        <v>0.32</v>
      </c>
      <c r="Q1025" s="1086" t="str" cm="1">
        <f t="array" aca="1" ref="Q1025" ca="1">IF(ISNUMBER(P1025),IF(P1025=100%,"CUMPLIDA",IF(AND(ISNUMBER(L1025),ISNUMBER(INDIRECT("FECHA_"&amp;$B1025,1))), IF(L1025&lt;=INDIRECT("FECHA_"&amp;$B1025,1),"INCUMPLIDA","PROCESO"), "VERIFICAR FECHA")),"SIN VALOR AVANCE")</f>
        <v>PROCESO</v>
      </c>
    </row>
    <row r="1026" spans="1:17" ht="120" customHeight="1" x14ac:dyDescent="0.2">
      <c r="A1026" s="1097" t="s">
        <v>17</v>
      </c>
      <c r="B1026" s="1091" t="s">
        <v>14</v>
      </c>
      <c r="C1026" s="1304"/>
      <c r="D1026" s="1304"/>
      <c r="E1026" s="1305" t="s">
        <v>3908</v>
      </c>
      <c r="F1026" s="1305"/>
      <c r="G1026" s="1080" t="s">
        <v>3909</v>
      </c>
      <c r="H1026" s="1080" t="s">
        <v>3910</v>
      </c>
      <c r="I1026" s="1081" t="s">
        <v>3911</v>
      </c>
      <c r="J1026" s="1092">
        <v>6</v>
      </c>
      <c r="K1026" s="1083">
        <v>45658</v>
      </c>
      <c r="L1026" s="1083">
        <v>46233</v>
      </c>
      <c r="M1026" s="1084">
        <f t="shared" si="49"/>
        <v>82.142857142857139</v>
      </c>
      <c r="N1026" s="1085">
        <v>0.16</v>
      </c>
      <c r="O1026" s="1081" t="s">
        <v>3912</v>
      </c>
      <c r="P1026" s="1085">
        <f t="shared" si="46"/>
        <v>0.16</v>
      </c>
      <c r="Q1026" s="1086" t="str" cm="1">
        <f t="array" aca="1" ref="Q1026" ca="1">IF(ISNUMBER(P1026),IF(P1026=100%,"CUMPLIDA",IF(AND(ISNUMBER(L1026),ISNUMBER(INDIRECT("FECHA_"&amp;$B1026,1))), IF(L1026&lt;=INDIRECT("FECHA_"&amp;$B1026,1),"INCUMPLIDA","PROCESO"), "VERIFICAR FECHA")),"SIN VALOR AVANCE")</f>
        <v>PROCESO</v>
      </c>
    </row>
    <row r="1027" spans="1:17" ht="60.75" x14ac:dyDescent="0.2">
      <c r="A1027" s="1097" t="s">
        <v>17</v>
      </c>
      <c r="B1027" s="1091" t="s">
        <v>14</v>
      </c>
      <c r="C1027" s="1304"/>
      <c r="D1027" s="1304"/>
      <c r="E1027" s="1305"/>
      <c r="F1027" s="1305"/>
      <c r="G1027" s="1080" t="s">
        <v>3913</v>
      </c>
      <c r="H1027" s="1080" t="s">
        <v>3914</v>
      </c>
      <c r="I1027" s="1081" t="s">
        <v>3915</v>
      </c>
      <c r="J1027" s="1092">
        <v>6</v>
      </c>
      <c r="K1027" s="1083">
        <v>45566</v>
      </c>
      <c r="L1027" s="1083">
        <v>46142</v>
      </c>
      <c r="M1027" s="1084">
        <f t="shared" si="49"/>
        <v>82.285714285714292</v>
      </c>
      <c r="N1027" s="1085">
        <v>0.5</v>
      </c>
      <c r="O1027" s="1081" t="s">
        <v>3912</v>
      </c>
      <c r="P1027" s="1085">
        <f t="shared" si="46"/>
        <v>0.5</v>
      </c>
      <c r="Q1027" s="1086" t="str" cm="1">
        <f t="array" aca="1" ref="Q1027" ca="1">IF(ISNUMBER(P1027),IF(P1027=100%,"CUMPLIDA",IF(AND(ISNUMBER(L1027),ISNUMBER(INDIRECT("FECHA_"&amp;$B1027,1))), IF(L1027&lt;=INDIRECT("FECHA_"&amp;$B1027,1),"INCUMPLIDA","PROCESO"), "VERIFICAR FECHA")),"SIN VALOR AVANCE")</f>
        <v>PROCESO</v>
      </c>
    </row>
    <row r="1028" spans="1:17" ht="105" x14ac:dyDescent="0.2">
      <c r="A1028" s="1097" t="s">
        <v>17</v>
      </c>
      <c r="B1028" s="1091" t="s">
        <v>14</v>
      </c>
      <c r="C1028" s="1304"/>
      <c r="D1028" s="1304"/>
      <c r="E1028" s="1305"/>
      <c r="F1028" s="1305"/>
      <c r="G1028" s="1080" t="s">
        <v>3916</v>
      </c>
      <c r="H1028" s="1080" t="s">
        <v>3917</v>
      </c>
      <c r="I1028" s="1081" t="s">
        <v>3918</v>
      </c>
      <c r="J1028" s="1092">
        <v>6</v>
      </c>
      <c r="K1028" s="1083">
        <v>45658</v>
      </c>
      <c r="L1028" s="1083">
        <v>46233</v>
      </c>
      <c r="M1028" s="1084">
        <f t="shared" si="49"/>
        <v>82.142857142857139</v>
      </c>
      <c r="N1028" s="1085">
        <v>0.16</v>
      </c>
      <c r="O1028" s="1081" t="s">
        <v>3912</v>
      </c>
      <c r="P1028" s="1085">
        <f t="shared" si="46"/>
        <v>0.16</v>
      </c>
      <c r="Q1028" s="1086" t="str" cm="1">
        <f t="array" aca="1" ref="Q1028" ca="1">IF(ISNUMBER(P1028),IF(P1028=100%,"CUMPLIDA",IF(AND(ISNUMBER(L1028),ISNUMBER(INDIRECT("FECHA_"&amp;$B1028,1))), IF(L1028&lt;=INDIRECT("FECHA_"&amp;$B1028,1),"INCUMPLIDA","PROCESO"), "VERIFICAR FECHA")),"SIN VALOR AVANCE")</f>
        <v>PROCESO</v>
      </c>
    </row>
    <row r="1029" spans="1:17" ht="90" x14ac:dyDescent="0.2">
      <c r="A1029" s="1097" t="s">
        <v>17</v>
      </c>
      <c r="B1029" s="1091" t="s">
        <v>14</v>
      </c>
      <c r="C1029" s="1304"/>
      <c r="D1029" s="1304"/>
      <c r="E1029" s="1305"/>
      <c r="F1029" s="1305"/>
      <c r="G1029" s="1080" t="s">
        <v>3919</v>
      </c>
      <c r="H1029" s="1080" t="s">
        <v>3920</v>
      </c>
      <c r="I1029" s="1081" t="s">
        <v>3921</v>
      </c>
      <c r="J1029" s="1092">
        <v>1</v>
      </c>
      <c r="K1029" s="1083">
        <v>45536</v>
      </c>
      <c r="L1029" s="1231">
        <v>45838</v>
      </c>
      <c r="M1029" s="1084">
        <f t="shared" si="49"/>
        <v>43.142857142857146</v>
      </c>
      <c r="N1029" s="1085">
        <v>0.5</v>
      </c>
      <c r="O1029" s="1081" t="s">
        <v>3912</v>
      </c>
      <c r="P1029" s="1085">
        <f t="shared" si="46"/>
        <v>0.5</v>
      </c>
      <c r="Q1029" s="1086" t="str" cm="1">
        <f t="array" aca="1" ref="Q1029" ca="1">IF(ISNUMBER(P1029),IF(P1029=100%,"CUMPLIDA",IF(AND(ISNUMBER(L1029),ISNUMBER(INDIRECT("FECHA_"&amp;$B1029,1))), IF(L1029&lt;=INDIRECT("FECHA_"&amp;$B1029,1),"INCUMPLIDA","PROCESO"), "VERIFICAR FECHA")),"SIN VALOR AVANCE")</f>
        <v>PROCESO</v>
      </c>
    </row>
    <row r="1030" spans="1:17" ht="120" x14ac:dyDescent="0.2">
      <c r="A1030" s="1097" t="s">
        <v>17</v>
      </c>
      <c r="B1030" s="1091" t="s">
        <v>14</v>
      </c>
      <c r="C1030" s="1304"/>
      <c r="D1030" s="1304"/>
      <c r="E1030" s="1305"/>
      <c r="F1030" s="1305"/>
      <c r="G1030" s="1080" t="s">
        <v>3922</v>
      </c>
      <c r="H1030" s="1080" t="s">
        <v>3923</v>
      </c>
      <c r="I1030" s="1081" t="s">
        <v>3924</v>
      </c>
      <c r="J1030" s="1092">
        <v>2</v>
      </c>
      <c r="K1030" s="1083">
        <v>45536</v>
      </c>
      <c r="L1030" s="1083">
        <v>45658</v>
      </c>
      <c r="M1030" s="1084">
        <f t="shared" si="49"/>
        <v>17.428571428571427</v>
      </c>
      <c r="N1030" s="1085">
        <v>1</v>
      </c>
      <c r="O1030" s="1081" t="s">
        <v>3894</v>
      </c>
      <c r="P1030" s="1085">
        <f t="shared" si="46"/>
        <v>1</v>
      </c>
      <c r="Q1030" s="1086" t="str" cm="1">
        <f t="array" aca="1" ref="Q1030" ca="1">IF(ISNUMBER(P1030),IF(P1030=100%,"CUMPLIDA",IF(AND(ISNUMBER(L1030),ISNUMBER(INDIRECT("FECHA_"&amp;$B1030,1))), IF(L1030&lt;=INDIRECT("FECHA_"&amp;$B1030,1),"INCUMPLIDA","PROCESO"), "VERIFICAR FECHA")),"SIN VALOR AVANCE")</f>
        <v>CUMPLIDA</v>
      </c>
    </row>
    <row r="1031" spans="1:17" ht="300" x14ac:dyDescent="0.2">
      <c r="A1031" s="1097" t="s">
        <v>17</v>
      </c>
      <c r="B1031" s="1091" t="s">
        <v>14</v>
      </c>
      <c r="C1031" s="1304"/>
      <c r="D1031" s="1304"/>
      <c r="E1031" s="1305"/>
      <c r="F1031" s="1305"/>
      <c r="G1031" s="1080" t="s">
        <v>3925</v>
      </c>
      <c r="H1031" s="1080" t="s">
        <v>3926</v>
      </c>
      <c r="I1031" s="1081" t="s">
        <v>3927</v>
      </c>
      <c r="J1031" s="1092">
        <v>6</v>
      </c>
      <c r="K1031" s="1083">
        <v>45658</v>
      </c>
      <c r="L1031" s="1083">
        <v>46203</v>
      </c>
      <c r="M1031" s="1084">
        <f t="shared" si="49"/>
        <v>77.857142857142861</v>
      </c>
      <c r="N1031" s="1085">
        <v>0.16</v>
      </c>
      <c r="O1031" s="1081" t="s">
        <v>3912</v>
      </c>
      <c r="P1031" s="1085">
        <f t="shared" si="46"/>
        <v>0.16</v>
      </c>
      <c r="Q1031" s="1086" t="str" cm="1">
        <f t="array" aca="1" ref="Q1031" ca="1">IF(ISNUMBER(P1031),IF(P1031=100%,"CUMPLIDA",IF(AND(ISNUMBER(L1031),ISNUMBER(INDIRECT("FECHA_"&amp;$B1031,1))), IF(L1031&lt;=INDIRECT("FECHA_"&amp;$B1031,1),"INCUMPLIDA","PROCESO"), "VERIFICAR FECHA")),"SIN VALOR AVANCE")</f>
        <v>PROCESO</v>
      </c>
    </row>
    <row r="1032" spans="1:17" ht="195" x14ac:dyDescent="0.2">
      <c r="A1032" s="1097" t="s">
        <v>17</v>
      </c>
      <c r="B1032" s="1091" t="s">
        <v>14</v>
      </c>
      <c r="C1032" s="1304"/>
      <c r="D1032" s="1304"/>
      <c r="E1032" s="1305" t="s">
        <v>3928</v>
      </c>
      <c r="F1032" s="1305"/>
      <c r="G1032" s="1080" t="s">
        <v>3929</v>
      </c>
      <c r="H1032" s="1080" t="s">
        <v>3930</v>
      </c>
      <c r="I1032" s="1081" t="s">
        <v>3931</v>
      </c>
      <c r="J1032" s="1092">
        <v>6</v>
      </c>
      <c r="K1032" s="1083">
        <v>45658</v>
      </c>
      <c r="L1032" s="1083">
        <v>46234</v>
      </c>
      <c r="M1032" s="1084">
        <f t="shared" si="49"/>
        <v>82.285714285714292</v>
      </c>
      <c r="N1032" s="1085">
        <v>0.16</v>
      </c>
      <c r="O1032" s="1081" t="s">
        <v>3912</v>
      </c>
      <c r="P1032" s="1085">
        <f t="shared" si="46"/>
        <v>0.16</v>
      </c>
      <c r="Q1032" s="1086" t="str" cm="1">
        <f t="array" aca="1" ref="Q1032" ca="1">IF(ISNUMBER(P1032),IF(P1032=100%,"CUMPLIDA",IF(AND(ISNUMBER(L1032),ISNUMBER(INDIRECT("FECHA_"&amp;$B1032,1))), IF(L1032&lt;=INDIRECT("FECHA_"&amp;$B1032,1),"INCUMPLIDA","PROCESO"), "VERIFICAR FECHA")),"SIN VALOR AVANCE")</f>
        <v>PROCESO</v>
      </c>
    </row>
    <row r="1033" spans="1:17" ht="90" x14ac:dyDescent="0.2">
      <c r="A1033" s="1097" t="s">
        <v>17</v>
      </c>
      <c r="B1033" s="1091" t="s">
        <v>14</v>
      </c>
      <c r="C1033" s="1304"/>
      <c r="D1033" s="1304"/>
      <c r="E1033" s="1305"/>
      <c r="F1033" s="1305"/>
      <c r="G1033" s="1080" t="s">
        <v>3919</v>
      </c>
      <c r="H1033" s="1080" t="s">
        <v>3920</v>
      </c>
      <c r="I1033" s="1081" t="s">
        <v>3921</v>
      </c>
      <c r="J1033" s="1092">
        <v>1</v>
      </c>
      <c r="K1033" s="1083">
        <v>45536</v>
      </c>
      <c r="L1033" s="1231">
        <v>45838</v>
      </c>
      <c r="M1033" s="1084">
        <f t="shared" si="49"/>
        <v>43.142857142857146</v>
      </c>
      <c r="N1033" s="1085">
        <v>0.2</v>
      </c>
      <c r="O1033" s="1081" t="s">
        <v>3912</v>
      </c>
      <c r="P1033" s="1085">
        <f t="shared" si="46"/>
        <v>0.2</v>
      </c>
      <c r="Q1033" s="1086" t="str" cm="1">
        <f t="array" aca="1" ref="Q1033" ca="1">IF(ISNUMBER(P1033),IF(P1033=100%,"CUMPLIDA",IF(AND(ISNUMBER(L1033),ISNUMBER(INDIRECT("FECHA_"&amp;$B1033,1))), IF(L1033&lt;=INDIRECT("FECHA_"&amp;$B1033,1),"INCUMPLIDA","PROCESO"), "VERIFICAR FECHA")),"SIN VALOR AVANCE")</f>
        <v>PROCESO</v>
      </c>
    </row>
    <row r="1034" spans="1:17" ht="409.5" x14ac:dyDescent="0.2">
      <c r="A1034" s="1097" t="s">
        <v>17</v>
      </c>
      <c r="B1034" s="1091" t="s">
        <v>14</v>
      </c>
      <c r="C1034" s="1304"/>
      <c r="D1034" s="1304"/>
      <c r="E1034" s="1305" t="s">
        <v>3932</v>
      </c>
      <c r="F1034" s="1305"/>
      <c r="G1034" s="1080" t="s">
        <v>3933</v>
      </c>
      <c r="H1034" s="1080" t="s">
        <v>3934</v>
      </c>
      <c r="I1034" s="1081" t="s">
        <v>3935</v>
      </c>
      <c r="J1034" s="1092">
        <v>27</v>
      </c>
      <c r="K1034" s="1083">
        <v>45323</v>
      </c>
      <c r="L1034" s="1083">
        <v>47483</v>
      </c>
      <c r="M1034" s="1084">
        <f t="shared" si="49"/>
        <v>308.57142857142856</v>
      </c>
      <c r="N1034" s="1085">
        <v>0.3</v>
      </c>
      <c r="O1034" s="1081" t="s">
        <v>3936</v>
      </c>
      <c r="P1034" s="1085">
        <f t="shared" si="46"/>
        <v>0.3</v>
      </c>
      <c r="Q1034" s="1086" t="str" cm="1">
        <f t="array" aca="1" ref="Q1034" ca="1">IF(ISNUMBER(P1034),IF(P1034=100%,"CUMPLIDA",IF(AND(ISNUMBER(L1034),ISNUMBER(INDIRECT("FECHA_"&amp;$B1034,1))), IF(L1034&lt;=INDIRECT("FECHA_"&amp;$B1034,1),"INCUMPLIDA","PROCESO"), "VERIFICAR FECHA")),"SIN VALOR AVANCE")</f>
        <v>PROCESO</v>
      </c>
    </row>
    <row r="1035" spans="1:17" ht="285" x14ac:dyDescent="0.2">
      <c r="A1035" s="1097" t="s">
        <v>17</v>
      </c>
      <c r="B1035" s="1091" t="s">
        <v>14</v>
      </c>
      <c r="C1035" s="1304"/>
      <c r="D1035" s="1304"/>
      <c r="E1035" s="1305"/>
      <c r="F1035" s="1305"/>
      <c r="G1035" s="1080" t="s">
        <v>3937</v>
      </c>
      <c r="H1035" s="1080" t="s">
        <v>3938</v>
      </c>
      <c r="I1035" s="1081" t="s">
        <v>3939</v>
      </c>
      <c r="J1035" s="1092">
        <v>2</v>
      </c>
      <c r="K1035" s="1087">
        <v>45536</v>
      </c>
      <c r="L1035" s="1087">
        <v>45626</v>
      </c>
      <c r="M1035" s="1084">
        <f t="shared" si="49"/>
        <v>12.857142857142858</v>
      </c>
      <c r="N1035" s="1085">
        <v>1</v>
      </c>
      <c r="O1035" s="1081" t="s">
        <v>3912</v>
      </c>
      <c r="P1035" s="1085">
        <f t="shared" si="46"/>
        <v>1</v>
      </c>
      <c r="Q1035" s="1086" t="str" cm="1">
        <f t="array" aca="1" ref="Q1035" ca="1">IF(ISNUMBER(P1035),IF(P1035=100%,"CUMPLIDA",IF(AND(ISNUMBER(L1035),ISNUMBER(INDIRECT("FECHA_"&amp;$B1035,1))), IF(L1035&lt;=INDIRECT("FECHA_"&amp;$B1035,1),"INCUMPLIDA","PROCESO"), "VERIFICAR FECHA")),"SIN VALOR AVANCE")</f>
        <v>CUMPLIDA</v>
      </c>
    </row>
    <row r="1036" spans="1:17" ht="180" x14ac:dyDescent="0.2">
      <c r="A1036" s="1097" t="s">
        <v>17</v>
      </c>
      <c r="B1036" s="1091" t="s">
        <v>14</v>
      </c>
      <c r="C1036" s="1304"/>
      <c r="D1036" s="1304"/>
      <c r="E1036" s="1305"/>
      <c r="F1036" s="1305"/>
      <c r="G1036" s="1080" t="s">
        <v>3940</v>
      </c>
      <c r="H1036" s="1080" t="s">
        <v>3941</v>
      </c>
      <c r="I1036" s="1081" t="s">
        <v>3942</v>
      </c>
      <c r="J1036" s="1092">
        <v>1</v>
      </c>
      <c r="K1036" s="1083">
        <v>45536</v>
      </c>
      <c r="L1036" s="1083">
        <v>45868</v>
      </c>
      <c r="M1036" s="1084">
        <f t="shared" si="49"/>
        <v>47.428571428571431</v>
      </c>
      <c r="N1036" s="1085">
        <v>0.5</v>
      </c>
      <c r="O1036" s="1081" t="s">
        <v>3912</v>
      </c>
      <c r="P1036" s="1085">
        <f t="shared" si="46"/>
        <v>0.5</v>
      </c>
      <c r="Q1036" s="1086" t="str" cm="1">
        <f t="array" aca="1" ref="Q1036" ca="1">IF(ISNUMBER(P1036),IF(P1036=100%,"CUMPLIDA",IF(AND(ISNUMBER(L1036),ISNUMBER(INDIRECT("FECHA_"&amp;$B1036,1))), IF(L1036&lt;=INDIRECT("FECHA_"&amp;$B1036,1),"INCUMPLIDA","PROCESO"), "VERIFICAR FECHA")),"SIN VALOR AVANCE")</f>
        <v>PROCESO</v>
      </c>
    </row>
    <row r="1037" spans="1:17" ht="180" x14ac:dyDescent="0.2">
      <c r="A1037" s="1097" t="s">
        <v>17</v>
      </c>
      <c r="B1037" s="1091" t="s">
        <v>14</v>
      </c>
      <c r="C1037" s="1304"/>
      <c r="D1037" s="1304"/>
      <c r="E1037" s="1093" t="s">
        <v>3943</v>
      </c>
      <c r="F1037" s="1305"/>
      <c r="G1037" s="1080" t="s">
        <v>3944</v>
      </c>
      <c r="H1037" s="1080" t="s">
        <v>3941</v>
      </c>
      <c r="I1037" s="1081" t="s">
        <v>3942</v>
      </c>
      <c r="J1037" s="1092">
        <v>1</v>
      </c>
      <c r="K1037" s="1083">
        <v>45536</v>
      </c>
      <c r="L1037" s="1083">
        <v>45868</v>
      </c>
      <c r="M1037" s="1084">
        <f t="shared" si="49"/>
        <v>47.428571428571431</v>
      </c>
      <c r="N1037" s="1085">
        <v>0.5</v>
      </c>
      <c r="O1037" s="1081" t="s">
        <v>3912</v>
      </c>
      <c r="P1037" s="1085">
        <f t="shared" si="46"/>
        <v>0.5</v>
      </c>
      <c r="Q1037" s="1086" t="str" cm="1">
        <f t="array" aca="1" ref="Q1037" ca="1">IF(ISNUMBER(P1037),IF(P1037=100%,"CUMPLIDA",IF(AND(ISNUMBER(L1037),ISNUMBER(INDIRECT("FECHA_"&amp;$B1037,1))), IF(L1037&lt;=INDIRECT("FECHA_"&amp;$B1037,1),"INCUMPLIDA","PROCESO"), "VERIFICAR FECHA")),"SIN VALOR AVANCE")</f>
        <v>PROCESO</v>
      </c>
    </row>
    <row r="1038" spans="1:17" ht="45.75" customHeight="1" x14ac:dyDescent="0.2">
      <c r="A1038" s="1097" t="s">
        <v>17</v>
      </c>
      <c r="B1038" s="1091" t="s">
        <v>14</v>
      </c>
      <c r="C1038" s="1304"/>
      <c r="D1038" s="1304"/>
      <c r="E1038" s="1305" t="s">
        <v>3945</v>
      </c>
      <c r="F1038" s="1305"/>
      <c r="G1038" s="1080" t="s">
        <v>3946</v>
      </c>
      <c r="H1038" s="1080" t="s">
        <v>3947</v>
      </c>
      <c r="I1038" s="1096" t="s">
        <v>1557</v>
      </c>
      <c r="J1038" s="1092">
        <v>1</v>
      </c>
      <c r="K1038" s="1083">
        <v>45536</v>
      </c>
      <c r="L1038" s="1083">
        <v>45626</v>
      </c>
      <c r="M1038" s="1084">
        <f t="shared" si="49"/>
        <v>12.857142857142858</v>
      </c>
      <c r="N1038" s="1085">
        <v>1</v>
      </c>
      <c r="O1038" s="1081" t="s">
        <v>3894</v>
      </c>
      <c r="P1038" s="1085">
        <f t="shared" ref="P1038:P1055" si="50">IF(B1038="ITRC",N1038,N1038/J1038)</f>
        <v>1</v>
      </c>
      <c r="Q1038" s="1086" t="str" cm="1">
        <f t="array" aca="1" ref="Q1038" ca="1">IF(ISNUMBER(P1038),IF(P1038=100%,"CUMPLIDA",IF(AND(ISNUMBER(L1038),ISNUMBER(INDIRECT("FECHA_"&amp;$B1038,1))), IF(L1038&lt;=INDIRECT("FECHA_"&amp;$B1038,1),"INCUMPLIDA","PROCESO"), "VERIFICAR FECHA")),"SIN VALOR AVANCE")</f>
        <v>CUMPLIDA</v>
      </c>
    </row>
    <row r="1039" spans="1:17" ht="75.75" x14ac:dyDescent="0.2">
      <c r="A1039" s="1097" t="s">
        <v>17</v>
      </c>
      <c r="B1039" s="1091" t="s">
        <v>14</v>
      </c>
      <c r="C1039" s="1304"/>
      <c r="D1039" s="1304"/>
      <c r="E1039" s="1305"/>
      <c r="F1039" s="1305"/>
      <c r="G1039" s="1080" t="s">
        <v>3948</v>
      </c>
      <c r="H1039" s="1080" t="s">
        <v>3949</v>
      </c>
      <c r="I1039" s="1081" t="s">
        <v>3950</v>
      </c>
      <c r="J1039" s="1092">
        <v>1</v>
      </c>
      <c r="K1039" s="1083">
        <v>45536</v>
      </c>
      <c r="L1039" s="1083">
        <v>45746</v>
      </c>
      <c r="M1039" s="1084">
        <f t="shared" si="49"/>
        <v>30</v>
      </c>
      <c r="N1039" s="1085">
        <v>1</v>
      </c>
      <c r="O1039" s="1081" t="s">
        <v>3894</v>
      </c>
      <c r="P1039" s="1085">
        <f t="shared" si="50"/>
        <v>1</v>
      </c>
      <c r="Q1039" s="1086" t="str" cm="1">
        <f t="array" aca="1" ref="Q1039" ca="1">IF(ISNUMBER(P1039),IF(P1039=100%,"CUMPLIDA",IF(AND(ISNUMBER(L1039),ISNUMBER(INDIRECT("FECHA_"&amp;$B1039,1))), IF(L1039&lt;=INDIRECT("FECHA_"&amp;$B1039,1),"INCUMPLIDA","PROCESO"), "VERIFICAR FECHA")),"SIN VALOR AVANCE")</f>
        <v>CUMPLIDA</v>
      </c>
    </row>
    <row r="1040" spans="1:17" ht="150" customHeight="1" x14ac:dyDescent="0.2">
      <c r="A1040" s="1097" t="s">
        <v>17</v>
      </c>
      <c r="B1040" s="1091" t="s">
        <v>14</v>
      </c>
      <c r="C1040" s="1304"/>
      <c r="D1040" s="1304"/>
      <c r="E1040" s="1305" t="s">
        <v>3951</v>
      </c>
      <c r="F1040" s="1305"/>
      <c r="G1040" s="1080" t="s">
        <v>3952</v>
      </c>
      <c r="H1040" s="1080" t="s">
        <v>3953</v>
      </c>
      <c r="I1040" s="1081" t="s">
        <v>3954</v>
      </c>
      <c r="J1040" s="1092">
        <v>2</v>
      </c>
      <c r="K1040" s="1083">
        <v>45566</v>
      </c>
      <c r="L1040" s="1083">
        <v>45687</v>
      </c>
      <c r="M1040" s="1084">
        <f t="shared" si="49"/>
        <v>17.285714285714285</v>
      </c>
      <c r="N1040" s="1085">
        <v>1</v>
      </c>
      <c r="O1040" s="1081" t="s">
        <v>3912</v>
      </c>
      <c r="P1040" s="1085">
        <f t="shared" si="50"/>
        <v>1</v>
      </c>
      <c r="Q1040" s="1086" t="str" cm="1">
        <f t="array" aca="1" ref="Q1040" ca="1">IF(ISNUMBER(P1040),IF(P1040=100%,"CUMPLIDA",IF(AND(ISNUMBER(L1040),ISNUMBER(INDIRECT("FECHA_"&amp;$B1040,1))), IF(L1040&lt;=INDIRECT("FECHA_"&amp;$B1040,1),"INCUMPLIDA","PROCESO"), "VERIFICAR FECHA")),"SIN VALOR AVANCE")</f>
        <v>CUMPLIDA</v>
      </c>
    </row>
    <row r="1041" spans="1:17" ht="180" x14ac:dyDescent="0.2">
      <c r="A1041" s="1097" t="s">
        <v>17</v>
      </c>
      <c r="B1041" s="1091" t="s">
        <v>14</v>
      </c>
      <c r="C1041" s="1304"/>
      <c r="D1041" s="1304"/>
      <c r="E1041" s="1305"/>
      <c r="F1041" s="1305"/>
      <c r="G1041" s="1080" t="s">
        <v>3944</v>
      </c>
      <c r="H1041" s="1080" t="s">
        <v>3941</v>
      </c>
      <c r="I1041" s="1081" t="s">
        <v>3942</v>
      </c>
      <c r="J1041" s="1092">
        <v>1</v>
      </c>
      <c r="K1041" s="1083">
        <v>45536</v>
      </c>
      <c r="L1041" s="1083">
        <v>45868</v>
      </c>
      <c r="M1041" s="1084">
        <f t="shared" si="49"/>
        <v>47.428571428571431</v>
      </c>
      <c r="N1041" s="1085">
        <v>0.1</v>
      </c>
      <c r="O1041" s="1081" t="s">
        <v>3912</v>
      </c>
      <c r="P1041" s="1085">
        <f t="shared" si="50"/>
        <v>0.1</v>
      </c>
      <c r="Q1041" s="1086" t="str" cm="1">
        <f t="array" aca="1" ref="Q1041" ca="1">IF(ISNUMBER(P1041),IF(P1041=100%,"CUMPLIDA",IF(AND(ISNUMBER(L1041),ISNUMBER(INDIRECT("FECHA_"&amp;$B1041,1))), IF(L1041&lt;=INDIRECT("FECHA_"&amp;$B1041,1),"INCUMPLIDA","PROCESO"), "VERIFICAR FECHA")),"SIN VALOR AVANCE")</f>
        <v>PROCESO</v>
      </c>
    </row>
    <row r="1042" spans="1:17" ht="409.5" x14ac:dyDescent="0.2">
      <c r="A1042" s="1097" t="s">
        <v>17</v>
      </c>
      <c r="B1042" s="1091" t="s">
        <v>14</v>
      </c>
      <c r="C1042" s="1304"/>
      <c r="D1042" s="1304"/>
      <c r="E1042" s="1080" t="s">
        <v>3955</v>
      </c>
      <c r="F1042" s="1305"/>
      <c r="G1042" s="1093" t="s">
        <v>3956</v>
      </c>
      <c r="H1042" s="1080" t="s">
        <v>3957</v>
      </c>
      <c r="I1042" s="1081" t="s">
        <v>3958</v>
      </c>
      <c r="J1042" s="1092">
        <v>3</v>
      </c>
      <c r="K1042" s="1083">
        <v>45536</v>
      </c>
      <c r="L1042" s="1083">
        <v>45626</v>
      </c>
      <c r="M1042" s="1084">
        <f t="shared" si="49"/>
        <v>12.857142857142858</v>
      </c>
      <c r="N1042" s="1085">
        <v>1</v>
      </c>
      <c r="O1042" s="1081" t="s">
        <v>3959</v>
      </c>
      <c r="P1042" s="1085">
        <f t="shared" si="50"/>
        <v>1</v>
      </c>
      <c r="Q1042" s="1086" t="str" cm="1">
        <f t="array" aca="1" ref="Q1042" ca="1">IF(ISNUMBER(P1042),IF(P1042=100%,"CUMPLIDA",IF(AND(ISNUMBER(L1042),ISNUMBER(INDIRECT("FECHA_"&amp;$B1042,1))), IF(L1042&lt;=INDIRECT("FECHA_"&amp;$B1042,1),"INCUMPLIDA","PROCESO"), "VERIFICAR FECHA")),"SIN VALOR AVANCE")</f>
        <v>CUMPLIDA</v>
      </c>
    </row>
    <row r="1043" spans="1:17" ht="195" x14ac:dyDescent="0.2">
      <c r="A1043" s="1097" t="s">
        <v>17</v>
      </c>
      <c r="B1043" s="1091" t="s">
        <v>14</v>
      </c>
      <c r="C1043" s="1304"/>
      <c r="D1043" s="1304"/>
      <c r="E1043" s="1093" t="s">
        <v>3960</v>
      </c>
      <c r="F1043" s="1305"/>
      <c r="G1043" s="1080" t="s">
        <v>3952</v>
      </c>
      <c r="H1043" s="1080" t="s">
        <v>3953</v>
      </c>
      <c r="I1043" s="1081" t="s">
        <v>3954</v>
      </c>
      <c r="J1043" s="1092">
        <v>2</v>
      </c>
      <c r="K1043" s="1083">
        <v>45566</v>
      </c>
      <c r="L1043" s="1083">
        <v>45687</v>
      </c>
      <c r="M1043" s="1084">
        <f t="shared" si="49"/>
        <v>17.285714285714285</v>
      </c>
      <c r="N1043" s="1085">
        <v>1</v>
      </c>
      <c r="O1043" s="1081" t="s">
        <v>3912</v>
      </c>
      <c r="P1043" s="1085">
        <f t="shared" si="50"/>
        <v>1</v>
      </c>
      <c r="Q1043" s="1086" t="str" cm="1">
        <f t="array" aca="1" ref="Q1043" ca="1">IF(ISNUMBER(P1043),IF(P1043=100%,"CUMPLIDA",IF(AND(ISNUMBER(L1043),ISNUMBER(INDIRECT("FECHA_"&amp;$B1043,1))), IF(L1043&lt;=INDIRECT("FECHA_"&amp;$B1043,1),"INCUMPLIDA","PROCESO"), "VERIFICAR FECHA")),"SIN VALOR AVANCE")</f>
        <v>CUMPLIDA</v>
      </c>
    </row>
    <row r="1044" spans="1:17" ht="255" x14ac:dyDescent="0.2">
      <c r="A1044" s="1097" t="s">
        <v>17</v>
      </c>
      <c r="B1044" s="1091" t="s">
        <v>14</v>
      </c>
      <c r="C1044" s="1304"/>
      <c r="D1044" s="1304"/>
      <c r="E1044" s="1080" t="s">
        <v>3961</v>
      </c>
      <c r="F1044" s="1305"/>
      <c r="G1044" s="1080" t="s">
        <v>3962</v>
      </c>
      <c r="H1044" s="1080" t="s">
        <v>3963</v>
      </c>
      <c r="I1044" s="1081" t="s">
        <v>3964</v>
      </c>
      <c r="J1044" s="1092">
        <v>5</v>
      </c>
      <c r="K1044" s="1083">
        <v>45595</v>
      </c>
      <c r="L1044" s="1083">
        <v>45960</v>
      </c>
      <c r="M1044" s="1084">
        <f t="shared" si="49"/>
        <v>52.142857142857146</v>
      </c>
      <c r="N1044" s="1085">
        <v>0.2</v>
      </c>
      <c r="O1044" s="1081" t="s">
        <v>3965</v>
      </c>
      <c r="P1044" s="1085">
        <f t="shared" si="50"/>
        <v>0.2</v>
      </c>
      <c r="Q1044" s="1086" t="str" cm="1">
        <f t="array" aca="1" ref="Q1044" ca="1">IF(ISNUMBER(P1044),IF(P1044=100%,"CUMPLIDA",IF(AND(ISNUMBER(L1044),ISNUMBER(INDIRECT("FECHA_"&amp;$B1044,1))), IF(L1044&lt;=INDIRECT("FECHA_"&amp;$B1044,1),"INCUMPLIDA","PROCESO"), "VERIFICAR FECHA")),"SIN VALOR AVANCE")</f>
        <v>PROCESO</v>
      </c>
    </row>
    <row r="1045" spans="1:17" ht="409.5" x14ac:dyDescent="0.2">
      <c r="A1045" s="1097" t="s">
        <v>17</v>
      </c>
      <c r="B1045" s="1091" t="s">
        <v>14</v>
      </c>
      <c r="C1045" s="1304"/>
      <c r="D1045" s="1304"/>
      <c r="E1045" s="1080" t="s">
        <v>3966</v>
      </c>
      <c r="F1045" s="1305"/>
      <c r="G1045" s="1080" t="s">
        <v>3944</v>
      </c>
      <c r="H1045" s="1080" t="s">
        <v>3941</v>
      </c>
      <c r="I1045" s="1081" t="s">
        <v>3942</v>
      </c>
      <c r="J1045" s="1092">
        <v>1</v>
      </c>
      <c r="K1045" s="1083">
        <v>45536</v>
      </c>
      <c r="L1045" s="1083">
        <v>45868</v>
      </c>
      <c r="M1045" s="1084">
        <f t="shared" si="49"/>
        <v>47.428571428571431</v>
      </c>
      <c r="N1045" s="1085">
        <v>0</v>
      </c>
      <c r="O1045" s="1081" t="s">
        <v>3912</v>
      </c>
      <c r="P1045" s="1085">
        <f t="shared" si="50"/>
        <v>0</v>
      </c>
      <c r="Q1045" s="1086" t="str" cm="1">
        <f t="array" aca="1" ref="Q1045" ca="1">IF(ISNUMBER(P1045),IF(P1045=100%,"CUMPLIDA",IF(AND(ISNUMBER(L1045),ISNUMBER(INDIRECT("FECHA_"&amp;$B1045,1))), IF(L1045&lt;=INDIRECT("FECHA_"&amp;$B1045,1),"INCUMPLIDA","PROCESO"), "VERIFICAR FECHA")),"SIN VALOR AVANCE")</f>
        <v>PROCESO</v>
      </c>
    </row>
    <row r="1046" spans="1:17" ht="180.75" customHeight="1" x14ac:dyDescent="0.2">
      <c r="A1046" s="1097" t="s">
        <v>17</v>
      </c>
      <c r="B1046" s="1091" t="s">
        <v>14</v>
      </c>
      <c r="C1046" s="1310" t="s">
        <v>3967</v>
      </c>
      <c r="D1046" s="1310" t="s">
        <v>3968</v>
      </c>
      <c r="E1046" s="1313" t="s">
        <v>3969</v>
      </c>
      <c r="F1046" s="1313" t="s">
        <v>3970</v>
      </c>
      <c r="G1046" s="1080" t="s">
        <v>3971</v>
      </c>
      <c r="H1046" s="1093" t="s">
        <v>3972</v>
      </c>
      <c r="I1046" s="1096" t="s">
        <v>3972</v>
      </c>
      <c r="J1046" s="1092">
        <v>1</v>
      </c>
      <c r="K1046" s="1083">
        <v>45658</v>
      </c>
      <c r="L1046" s="1083">
        <v>46387</v>
      </c>
      <c r="M1046" s="1084">
        <f t="shared" si="49"/>
        <v>104.14285714285714</v>
      </c>
      <c r="N1046" s="1085">
        <v>0</v>
      </c>
      <c r="O1046" s="1081" t="s">
        <v>3973</v>
      </c>
      <c r="P1046" s="1085">
        <f t="shared" si="50"/>
        <v>0</v>
      </c>
      <c r="Q1046" s="1086" t="str" cm="1">
        <f t="array" aca="1" ref="Q1046" ca="1">IF(ISNUMBER(P1046),IF(P1046=100%,"CUMPLIDA",IF(AND(ISNUMBER(L1046),ISNUMBER(INDIRECT("FECHA_"&amp;$B1046,1))), IF(L1046&lt;=INDIRECT("FECHA_"&amp;$B1046,1),"INCUMPLIDA","PROCESO"), "VERIFICAR FECHA")),"SIN VALOR AVANCE")</f>
        <v>PROCESO</v>
      </c>
    </row>
    <row r="1047" spans="1:17" ht="409.5" x14ac:dyDescent="0.2">
      <c r="A1047" s="1097" t="s">
        <v>17</v>
      </c>
      <c r="B1047" s="1091" t="s">
        <v>14</v>
      </c>
      <c r="C1047" s="1311"/>
      <c r="D1047" s="1311"/>
      <c r="E1047" s="1315"/>
      <c r="F1047" s="1314"/>
      <c r="G1047" s="1080" t="s">
        <v>6180</v>
      </c>
      <c r="H1047" s="1080" t="s">
        <v>3934</v>
      </c>
      <c r="I1047" s="1081" t="s">
        <v>3935</v>
      </c>
      <c r="J1047" s="1092">
        <v>27</v>
      </c>
      <c r="K1047" s="1083">
        <v>45323</v>
      </c>
      <c r="L1047" s="1083">
        <v>47483</v>
      </c>
      <c r="M1047" s="1084">
        <f t="shared" si="49"/>
        <v>308.57142857142856</v>
      </c>
      <c r="N1047" s="1085">
        <v>0.3</v>
      </c>
      <c r="O1047" s="1081" t="s">
        <v>3973</v>
      </c>
      <c r="P1047" s="1085">
        <f t="shared" si="50"/>
        <v>0.3</v>
      </c>
      <c r="Q1047" s="1086" t="str" cm="1">
        <f t="array" aca="1" ref="Q1047" ca="1">IF(ISNUMBER(P1047),IF(P1047=100%,"CUMPLIDA",IF(AND(ISNUMBER(L1047),ISNUMBER(INDIRECT("FECHA_"&amp;$B1047,1))), IF(L1047&lt;=INDIRECT("FECHA_"&amp;$B1047,1),"INCUMPLIDA","PROCESO"), "VERIFICAR FECHA")),"SIN VALOR AVANCE")</f>
        <v>PROCESO</v>
      </c>
    </row>
    <row r="1048" spans="1:17" ht="409.5" x14ac:dyDescent="0.2">
      <c r="A1048" s="1097" t="s">
        <v>17</v>
      </c>
      <c r="B1048" s="1091" t="s">
        <v>14</v>
      </c>
      <c r="C1048" s="1311"/>
      <c r="D1048" s="1311"/>
      <c r="E1048" s="1313" t="s">
        <v>3975</v>
      </c>
      <c r="F1048" s="1314"/>
      <c r="G1048" s="1080" t="s">
        <v>3974</v>
      </c>
      <c r="H1048" s="1080" t="s">
        <v>3934</v>
      </c>
      <c r="I1048" s="1081" t="s">
        <v>3935</v>
      </c>
      <c r="J1048" s="1092">
        <v>27</v>
      </c>
      <c r="K1048" s="1083">
        <v>45323</v>
      </c>
      <c r="L1048" s="1083">
        <v>47483</v>
      </c>
      <c r="M1048" s="1084">
        <f t="shared" si="49"/>
        <v>308.57142857142856</v>
      </c>
      <c r="N1048" s="1085">
        <v>0.3</v>
      </c>
      <c r="O1048" s="1081" t="s">
        <v>3976</v>
      </c>
      <c r="P1048" s="1085">
        <f t="shared" si="50"/>
        <v>0.3</v>
      </c>
      <c r="Q1048" s="1086" t="str" cm="1">
        <f t="array" aca="1" ref="Q1048" ca="1">IF(ISNUMBER(P1048),IF(P1048=100%,"CUMPLIDA",IF(AND(ISNUMBER(L1048),ISNUMBER(INDIRECT("FECHA_"&amp;$B1048,1))), IF(L1048&lt;=INDIRECT("FECHA_"&amp;$B1048,1),"INCUMPLIDA","PROCESO"), "VERIFICAR FECHA")),"SIN VALOR AVANCE")</f>
        <v>PROCESO</v>
      </c>
    </row>
    <row r="1049" spans="1:17" ht="165" x14ac:dyDescent="0.2">
      <c r="A1049" s="1097" t="s">
        <v>17</v>
      </c>
      <c r="B1049" s="1091" t="s">
        <v>14</v>
      </c>
      <c r="C1049" s="1311"/>
      <c r="D1049" s="1311"/>
      <c r="E1049" s="1315"/>
      <c r="F1049" s="1314"/>
      <c r="G1049" s="1093" t="s">
        <v>3977</v>
      </c>
      <c r="H1049" s="1080" t="s">
        <v>3978</v>
      </c>
      <c r="I1049" s="1081" t="s">
        <v>3979</v>
      </c>
      <c r="J1049" s="1092" t="s">
        <v>3980</v>
      </c>
      <c r="K1049" s="1083">
        <v>45597</v>
      </c>
      <c r="L1049" s="1083">
        <v>45809</v>
      </c>
      <c r="M1049" s="1084">
        <f t="shared" si="49"/>
        <v>30.285714285714285</v>
      </c>
      <c r="N1049" s="1085">
        <v>0.4</v>
      </c>
      <c r="O1049" s="1081" t="s">
        <v>3981</v>
      </c>
      <c r="P1049" s="1085">
        <f t="shared" si="50"/>
        <v>0.4</v>
      </c>
      <c r="Q1049" s="1086" t="str" cm="1">
        <f t="array" aca="1" ref="Q1049" ca="1">IF(ISNUMBER(P1049),IF(P1049=100%,"CUMPLIDA",IF(AND(ISNUMBER(L1049),ISNUMBER(INDIRECT("FECHA_"&amp;$B1049,1))), IF(L1049&lt;=INDIRECT("FECHA_"&amp;$B1049,1),"INCUMPLIDA","PROCESO"), "VERIFICAR FECHA")),"SIN VALOR AVANCE")</f>
        <v>PROCESO</v>
      </c>
    </row>
    <row r="1050" spans="1:17" ht="409.5" x14ac:dyDescent="0.2">
      <c r="A1050" s="1097" t="s">
        <v>17</v>
      </c>
      <c r="B1050" s="1091" t="s">
        <v>14</v>
      </c>
      <c r="C1050" s="1311"/>
      <c r="D1050" s="1311"/>
      <c r="E1050" s="1313" t="s">
        <v>3982</v>
      </c>
      <c r="F1050" s="1314"/>
      <c r="G1050" s="1080" t="s">
        <v>3983</v>
      </c>
      <c r="H1050" s="1080" t="s">
        <v>3934</v>
      </c>
      <c r="I1050" s="1081" t="s">
        <v>3935</v>
      </c>
      <c r="J1050" s="1092">
        <v>27</v>
      </c>
      <c r="K1050" s="1083">
        <v>45323</v>
      </c>
      <c r="L1050" s="1083">
        <v>47483</v>
      </c>
      <c r="M1050" s="1084">
        <f t="shared" si="49"/>
        <v>308.57142857142856</v>
      </c>
      <c r="N1050" s="1085">
        <v>0.3</v>
      </c>
      <c r="O1050" s="1081" t="s">
        <v>3984</v>
      </c>
      <c r="P1050" s="1085">
        <f t="shared" si="50"/>
        <v>0.3</v>
      </c>
      <c r="Q1050" s="1086" t="str" cm="1">
        <f t="array" aca="1" ref="Q1050" ca="1">IF(ISNUMBER(P1050),IF(P1050=100%,"CUMPLIDA",IF(AND(ISNUMBER(L1050),ISNUMBER(INDIRECT("FECHA_"&amp;$B1050,1))), IF(L1050&lt;=INDIRECT("FECHA_"&amp;$B1050,1),"INCUMPLIDA","PROCESO"), "VERIFICAR FECHA")),"SIN VALOR AVANCE")</f>
        <v>PROCESO</v>
      </c>
    </row>
    <row r="1051" spans="1:17" ht="105.75" x14ac:dyDescent="0.2">
      <c r="A1051" s="1097" t="s">
        <v>17</v>
      </c>
      <c r="B1051" s="1091" t="s">
        <v>14</v>
      </c>
      <c r="C1051" s="1311"/>
      <c r="D1051" s="1311"/>
      <c r="E1051" s="1314"/>
      <c r="F1051" s="1314"/>
      <c r="G1051" s="1093" t="s">
        <v>6181</v>
      </c>
      <c r="H1051" s="1080" t="s">
        <v>3985</v>
      </c>
      <c r="I1051" s="1081" t="s">
        <v>3986</v>
      </c>
      <c r="J1051" s="1092">
        <v>4</v>
      </c>
      <c r="K1051" s="1083">
        <v>45597</v>
      </c>
      <c r="L1051" s="1083">
        <v>45838</v>
      </c>
      <c r="M1051" s="1084">
        <f t="shared" si="49"/>
        <v>34.428571428571431</v>
      </c>
      <c r="N1051" s="1085">
        <v>0.4</v>
      </c>
      <c r="O1051" s="1081" t="s">
        <v>3981</v>
      </c>
      <c r="P1051" s="1085">
        <f t="shared" si="50"/>
        <v>0.4</v>
      </c>
      <c r="Q1051" s="1086" t="str" cm="1">
        <f t="array" aca="1" ref="Q1051" ca="1">IF(ISNUMBER(P1051),IF(P1051=100%,"CUMPLIDA",IF(AND(ISNUMBER(L1051),ISNUMBER(INDIRECT("FECHA_"&amp;$B1051,1))), IF(L1051&lt;=INDIRECT("FECHA_"&amp;$B1051,1),"INCUMPLIDA","PROCESO"), "VERIFICAR FECHA")),"SIN VALOR AVANCE")</f>
        <v>PROCESO</v>
      </c>
    </row>
    <row r="1052" spans="1:17" ht="120" x14ac:dyDescent="0.2">
      <c r="A1052" s="1097" t="s">
        <v>17</v>
      </c>
      <c r="B1052" s="1091" t="s">
        <v>14</v>
      </c>
      <c r="C1052" s="1311"/>
      <c r="D1052" s="1311"/>
      <c r="E1052" s="1315"/>
      <c r="F1052" s="1314"/>
      <c r="G1052" s="1080" t="s">
        <v>3987</v>
      </c>
      <c r="H1052" s="1080" t="s">
        <v>3988</v>
      </c>
      <c r="I1052" s="1081" t="s">
        <v>3989</v>
      </c>
      <c r="J1052" s="1092" t="s">
        <v>3990</v>
      </c>
      <c r="K1052" s="1083">
        <v>45505</v>
      </c>
      <c r="L1052" s="1083">
        <v>45657</v>
      </c>
      <c r="M1052" s="1084">
        <f t="shared" si="49"/>
        <v>21.714285714285715</v>
      </c>
      <c r="N1052" s="1085">
        <v>1</v>
      </c>
      <c r="O1052" s="1081" t="s">
        <v>3991</v>
      </c>
      <c r="P1052" s="1085">
        <f t="shared" si="50"/>
        <v>1</v>
      </c>
      <c r="Q1052" s="1086" t="str" cm="1">
        <f t="array" aca="1" ref="Q1052" ca="1">IF(ISNUMBER(P1052),IF(P1052=100%,"CUMPLIDA",IF(AND(ISNUMBER(L1052),ISNUMBER(INDIRECT("FECHA_"&amp;$B1052,1))), IF(L1052&lt;=INDIRECT("FECHA_"&amp;$B1052,1),"INCUMPLIDA","PROCESO"), "VERIFICAR FECHA")),"SIN VALOR AVANCE")</f>
        <v>CUMPLIDA</v>
      </c>
    </row>
    <row r="1053" spans="1:17" ht="409.5" x14ac:dyDescent="0.2">
      <c r="A1053" s="1097" t="s">
        <v>17</v>
      </c>
      <c r="B1053" s="1091" t="s">
        <v>14</v>
      </c>
      <c r="C1053" s="1311"/>
      <c r="D1053" s="1311"/>
      <c r="E1053" s="1313" t="s">
        <v>3992</v>
      </c>
      <c r="F1053" s="1314"/>
      <c r="G1053" s="1080" t="s">
        <v>3993</v>
      </c>
      <c r="H1053" s="1080" t="s">
        <v>3934</v>
      </c>
      <c r="I1053" s="1081" t="s">
        <v>3935</v>
      </c>
      <c r="J1053" s="1092">
        <v>27</v>
      </c>
      <c r="K1053" s="1083">
        <v>45323</v>
      </c>
      <c r="L1053" s="1083">
        <v>47483</v>
      </c>
      <c r="M1053" s="1084">
        <f t="shared" si="49"/>
        <v>308.57142857142856</v>
      </c>
      <c r="N1053" s="1085">
        <v>0.3</v>
      </c>
      <c r="O1053" s="1081" t="s">
        <v>3994</v>
      </c>
      <c r="P1053" s="1085">
        <f t="shared" si="50"/>
        <v>0.3</v>
      </c>
      <c r="Q1053" s="1086" t="str" cm="1">
        <f t="array" aca="1" ref="Q1053" ca="1">IF(ISNUMBER(P1053),IF(P1053=100%,"CUMPLIDA",IF(AND(ISNUMBER(L1053),ISNUMBER(INDIRECT("FECHA_"&amp;$B1053,1))), IF(L1053&lt;=INDIRECT("FECHA_"&amp;$B1053,1),"INCUMPLIDA","PROCESO"), "VERIFICAR FECHA")),"SIN VALOR AVANCE")</f>
        <v>PROCESO</v>
      </c>
    </row>
    <row r="1054" spans="1:17" ht="105.75" x14ac:dyDescent="0.2">
      <c r="A1054" s="1097" t="s">
        <v>17</v>
      </c>
      <c r="B1054" s="1091" t="s">
        <v>14</v>
      </c>
      <c r="C1054" s="1311"/>
      <c r="D1054" s="1311"/>
      <c r="E1054" s="1314"/>
      <c r="F1054" s="1314"/>
      <c r="G1054" s="1080" t="s">
        <v>3995</v>
      </c>
      <c r="H1054" s="1080" t="s">
        <v>3996</v>
      </c>
      <c r="I1054" s="1081" t="s">
        <v>3997</v>
      </c>
      <c r="J1054" s="1092" t="s">
        <v>3998</v>
      </c>
      <c r="K1054" s="1083">
        <v>45597</v>
      </c>
      <c r="L1054" s="1083">
        <v>45838</v>
      </c>
      <c r="M1054" s="1084">
        <f t="shared" si="49"/>
        <v>34.428571428571431</v>
      </c>
      <c r="N1054" s="1085">
        <v>0.4</v>
      </c>
      <c r="O1054" s="1081" t="s">
        <v>3981</v>
      </c>
      <c r="P1054" s="1085">
        <f t="shared" si="50"/>
        <v>0.4</v>
      </c>
      <c r="Q1054" s="1086" t="str" cm="1">
        <f t="array" aca="1" ref="Q1054" ca="1">IF(ISNUMBER(P1054),IF(P1054=100%,"CUMPLIDA",IF(AND(ISNUMBER(L1054),ISNUMBER(INDIRECT("FECHA_"&amp;$B1054,1))), IF(L1054&lt;=INDIRECT("FECHA_"&amp;$B1054,1),"INCUMPLIDA","PROCESO"), "VERIFICAR FECHA")),"SIN VALOR AVANCE")</f>
        <v>PROCESO</v>
      </c>
    </row>
    <row r="1055" spans="1:17" ht="90.75" customHeight="1" x14ac:dyDescent="0.2">
      <c r="A1055" s="1097" t="s">
        <v>17</v>
      </c>
      <c r="B1055" s="1091" t="s">
        <v>14</v>
      </c>
      <c r="C1055" s="1311"/>
      <c r="D1055" s="1311"/>
      <c r="E1055" s="1315"/>
      <c r="F1055" s="1314"/>
      <c r="G1055" s="1080" t="s">
        <v>3999</v>
      </c>
      <c r="H1055" s="1080" t="s">
        <v>4000</v>
      </c>
      <c r="I1055" s="1081" t="s">
        <v>4001</v>
      </c>
      <c r="J1055" s="1085">
        <v>1</v>
      </c>
      <c r="K1055" s="1083">
        <v>45597</v>
      </c>
      <c r="L1055" s="1083">
        <v>45868</v>
      </c>
      <c r="M1055" s="1084">
        <f t="shared" si="49"/>
        <v>38.714285714285715</v>
      </c>
      <c r="N1055" s="1085">
        <v>0.4</v>
      </c>
      <c r="O1055" s="1081" t="s">
        <v>3981</v>
      </c>
      <c r="P1055" s="1085">
        <f t="shared" si="50"/>
        <v>0.4</v>
      </c>
      <c r="Q1055" s="1086" t="str" cm="1">
        <f t="array" aca="1" ref="Q1055" ca="1">IF(ISNUMBER(P1055),IF(P1055=100%,"CUMPLIDA",IF(AND(ISNUMBER(L1055),ISNUMBER(INDIRECT("FECHA_"&amp;$B1055,1))), IF(L1055&lt;=INDIRECT("FECHA_"&amp;$B1055,1),"INCUMPLIDA","PROCESO"), "VERIFICAR FECHA")),"SIN VALOR AVANCE")</f>
        <v>PROCESO</v>
      </c>
    </row>
    <row r="1056" spans="1:17" ht="195.75" customHeight="1" x14ac:dyDescent="0.2">
      <c r="A1056" s="1097" t="s">
        <v>17</v>
      </c>
      <c r="B1056" s="1091" t="s">
        <v>14</v>
      </c>
      <c r="C1056" s="1311"/>
      <c r="D1056" s="1311"/>
      <c r="E1056" s="1313" t="s">
        <v>4002</v>
      </c>
      <c r="F1056" s="1314"/>
      <c r="G1056" s="1080" t="s">
        <v>4003</v>
      </c>
      <c r="H1056" s="1093" t="s">
        <v>4004</v>
      </c>
      <c r="I1056" s="1081" t="s">
        <v>4005</v>
      </c>
      <c r="J1056" s="1092">
        <v>1</v>
      </c>
      <c r="K1056" s="1083">
        <v>45597</v>
      </c>
      <c r="L1056" s="1083">
        <v>45868</v>
      </c>
      <c r="M1056" s="1084">
        <f t="shared" si="49"/>
        <v>38.714285714285715</v>
      </c>
      <c r="N1056" s="1085">
        <v>0</v>
      </c>
      <c r="O1056" s="1081" t="s">
        <v>4006</v>
      </c>
      <c r="P1056" s="1085">
        <f>IF(B1056="ITRC",N1056,N1056/J1056)</f>
        <v>0</v>
      </c>
      <c r="Q1056" s="1086" t="str" cm="1">
        <f t="array" aca="1" ref="Q1056" ca="1">IF(ISNUMBER(P1056),IF(P1056=100%,"CUMPLIDA",IF(AND(ISNUMBER(L1056),ISNUMBER(INDIRECT("FECHA_"&amp;$B1056,1))), IF(L1056&lt;=INDIRECT("FECHA_"&amp;$B1056,1),"INCUMPLIDA","PROCESO"), "VERIFICAR FECHA")),"SIN VALOR AVANCE")</f>
        <v>PROCESO</v>
      </c>
    </row>
    <row r="1057" spans="1:17" ht="360" x14ac:dyDescent="0.2">
      <c r="A1057" s="1097" t="s">
        <v>17</v>
      </c>
      <c r="B1057" s="1091" t="s">
        <v>14</v>
      </c>
      <c r="C1057" s="1311"/>
      <c r="D1057" s="1311"/>
      <c r="E1057" s="1314"/>
      <c r="F1057" s="1314"/>
      <c r="G1057" s="1080" t="s">
        <v>6192</v>
      </c>
      <c r="H1057" s="1220" t="s">
        <v>6193</v>
      </c>
      <c r="I1057" s="1220" t="s">
        <v>6182</v>
      </c>
      <c r="J1057" s="1092" t="s">
        <v>6194</v>
      </c>
      <c r="K1057" s="1217">
        <v>45323</v>
      </c>
      <c r="L1057" s="1217">
        <v>47483</v>
      </c>
      <c r="M1057" s="1084">
        <f t="shared" si="49"/>
        <v>308.57142857142856</v>
      </c>
      <c r="N1057" s="1085">
        <v>0.3</v>
      </c>
      <c r="O1057" s="1081" t="s">
        <v>3973</v>
      </c>
      <c r="P1057" s="1085">
        <f>IF(B1058="ITRC",N1057,N1057/J1057)</f>
        <v>0.3</v>
      </c>
      <c r="Q1057" s="1086" t="str" cm="1">
        <f t="array" aca="1" ref="Q1057" ca="1">IF(ISNUMBER(P1057),IF(P1057=100%,"CUMPLIDA",IF(AND(ISNUMBER(L1057),ISNUMBER(INDIRECT("FECHA_"&amp;$B1057,1))), IF(L1057&lt;=INDIRECT("FECHA_"&amp;$B1057,1),"INCUMPLIDA","PROCESO"), "VERIFICAR FECHA")),"SIN VALOR AVANCE")</f>
        <v>PROCESO</v>
      </c>
    </row>
    <row r="1058" spans="1:17" ht="195" customHeight="1" x14ac:dyDescent="0.2">
      <c r="A1058" s="1097" t="s">
        <v>17</v>
      </c>
      <c r="B1058" s="1091" t="s">
        <v>14</v>
      </c>
      <c r="C1058" s="1312"/>
      <c r="D1058" s="1312"/>
      <c r="E1058" s="1315"/>
      <c r="F1058" s="1315"/>
      <c r="G1058" s="1232" t="s">
        <v>6186</v>
      </c>
      <c r="H1058" s="1220" t="s">
        <v>6183</v>
      </c>
      <c r="I1058" s="1220" t="s">
        <v>6184</v>
      </c>
      <c r="J1058" s="1092" t="s">
        <v>6185</v>
      </c>
      <c r="K1058" s="1212">
        <v>45597</v>
      </c>
      <c r="L1058" s="1212">
        <v>45868</v>
      </c>
      <c r="M1058" s="1084">
        <f t="shared" si="49"/>
        <v>38.714285714285715</v>
      </c>
      <c r="N1058" s="1085">
        <v>0</v>
      </c>
      <c r="O1058" s="1081" t="s">
        <v>3973</v>
      </c>
      <c r="P1058" s="1227">
        <f>IF(B1059="ITRC",N1058,N1058/J1058)</f>
        <v>0</v>
      </c>
      <c r="Q1058" s="1086" t="str" cm="1">
        <f t="array" aca="1" ref="Q1058" ca="1">IF(ISNUMBER(P1058),IF(P1058=100%,"CUMPLIDA",IF(AND(ISNUMBER(L1058),ISNUMBER(INDIRECT("FECHA_"&amp;$B1058,1))), IF(L1058&lt;=INDIRECT("FECHA_"&amp;$B1058,1),"INCUMPLIDA","PROCESO"), "VERIFICAR FECHA")),"SIN VALOR AVANCE")</f>
        <v>PROCESO</v>
      </c>
    </row>
    <row r="1059" spans="1:17" ht="135" customHeight="1" x14ac:dyDescent="0.2">
      <c r="A1059" s="1097" t="s">
        <v>17</v>
      </c>
      <c r="B1059" s="1091" t="s">
        <v>14</v>
      </c>
      <c r="C1059" s="1304" t="s">
        <v>6057</v>
      </c>
      <c r="D1059" s="1304" t="s">
        <v>3968</v>
      </c>
      <c r="E1059" s="1316" t="s">
        <v>6059</v>
      </c>
      <c r="F1059" s="1317" t="s">
        <v>6058</v>
      </c>
      <c r="G1059" s="1220" t="s">
        <v>6060</v>
      </c>
      <c r="H1059" s="1080" t="s">
        <v>6063</v>
      </c>
      <c r="I1059" s="1081" t="s">
        <v>6066</v>
      </c>
      <c r="J1059" s="1092">
        <v>2</v>
      </c>
      <c r="K1059" s="1083">
        <v>45698</v>
      </c>
      <c r="L1059" s="1083">
        <v>46022</v>
      </c>
      <c r="M1059" s="1084">
        <f t="shared" si="49"/>
        <v>46.285714285714285</v>
      </c>
      <c r="N1059" s="1085">
        <v>0.5</v>
      </c>
      <c r="O1059" s="1215" t="s">
        <v>6069</v>
      </c>
      <c r="P1059" s="1085">
        <f t="shared" ref="P1059:P1097" si="51">IF(B1059="ITRC",N1059,N1059/J1059)</f>
        <v>0.5</v>
      </c>
      <c r="Q1059" s="1086" t="str" cm="1">
        <f t="array" aca="1" ref="Q1059" ca="1">IF(ISNUMBER(P1059),IF(P1059=100%,"CUMPLIDA",IF(AND(ISNUMBER(L1059),ISNUMBER(INDIRECT("FECHA_"&amp;$B1059,1))), IF(L1059&lt;=INDIRECT("FECHA_"&amp;$B1059,1),"INCUMPLIDA","PROCESO"), "VERIFICAR FECHA")),"SIN VALOR AVANCE")</f>
        <v>PROCESO</v>
      </c>
    </row>
    <row r="1060" spans="1:17" ht="285" x14ac:dyDescent="0.2">
      <c r="A1060" s="1097" t="s">
        <v>17</v>
      </c>
      <c r="B1060" s="1091" t="s">
        <v>14</v>
      </c>
      <c r="C1060" s="1304"/>
      <c r="D1060" s="1304"/>
      <c r="E1060" s="1316"/>
      <c r="F1060" s="1317"/>
      <c r="G1060" s="1145" t="s">
        <v>6061</v>
      </c>
      <c r="H1060" s="1080" t="s">
        <v>6064</v>
      </c>
      <c r="I1060" s="1081" t="s">
        <v>6067</v>
      </c>
      <c r="J1060" s="1092">
        <v>1</v>
      </c>
      <c r="K1060" s="1083">
        <v>45722</v>
      </c>
      <c r="L1060" s="1083">
        <v>46022</v>
      </c>
      <c r="M1060" s="1084">
        <f t="shared" si="49"/>
        <v>42.857142857142854</v>
      </c>
      <c r="N1060" s="1085">
        <v>0</v>
      </c>
      <c r="O1060" s="1215" t="s">
        <v>6069</v>
      </c>
      <c r="P1060" s="1085">
        <f t="shared" si="51"/>
        <v>0</v>
      </c>
      <c r="Q1060" s="1086" t="str" cm="1">
        <f t="array" aca="1" ref="Q1060" ca="1">IF(ISNUMBER(P1060),IF(P1060=100%,"CUMPLIDA",IF(AND(ISNUMBER(L1060),ISNUMBER(INDIRECT("FECHA_"&amp;$B1060,1))), IF(L1060&lt;=INDIRECT("FECHA_"&amp;$B1060,1),"INCUMPLIDA","PROCESO"), "VERIFICAR FECHA")),"SIN VALOR AVANCE")</f>
        <v>PROCESO</v>
      </c>
    </row>
    <row r="1061" spans="1:17" ht="150" x14ac:dyDescent="0.2">
      <c r="A1061" s="1097" t="s">
        <v>17</v>
      </c>
      <c r="B1061" s="1091" t="s">
        <v>14</v>
      </c>
      <c r="C1061" s="1304"/>
      <c r="D1061" s="1304"/>
      <c r="E1061" s="1316"/>
      <c r="F1061" s="1317"/>
      <c r="G1061" s="1145" t="s">
        <v>6062</v>
      </c>
      <c r="H1061" s="1080" t="s">
        <v>6065</v>
      </c>
      <c r="I1061" s="1096" t="s">
        <v>6068</v>
      </c>
      <c r="J1061" s="1092">
        <v>1</v>
      </c>
      <c r="K1061" s="1083">
        <v>45698</v>
      </c>
      <c r="L1061" s="1083">
        <v>46022</v>
      </c>
      <c r="M1061" s="1084">
        <f t="shared" si="49"/>
        <v>46.285714285714285</v>
      </c>
      <c r="N1061" s="1085">
        <v>0</v>
      </c>
      <c r="O1061" s="1215" t="s">
        <v>6070</v>
      </c>
      <c r="P1061" s="1085">
        <f t="shared" si="51"/>
        <v>0</v>
      </c>
      <c r="Q1061" s="1086" t="str" cm="1">
        <f t="array" aca="1" ref="Q1061" ca="1">IF(ISNUMBER(P1061),IF(P1061=100%,"CUMPLIDA",IF(AND(ISNUMBER(L1061),ISNUMBER(INDIRECT("FECHA_"&amp;$B1061,1))), IF(L1061&lt;=INDIRECT("FECHA_"&amp;$B1061,1),"INCUMPLIDA","PROCESO"), "VERIFICAR FECHA")),"SIN VALOR AVANCE")</f>
        <v>PROCESO</v>
      </c>
    </row>
    <row r="1062" spans="1:17" ht="215.25" customHeight="1" x14ac:dyDescent="0.2">
      <c r="A1062" s="1097" t="s">
        <v>17</v>
      </c>
      <c r="B1062" s="1091" t="s">
        <v>14</v>
      </c>
      <c r="C1062" s="1304"/>
      <c r="D1062" s="1304"/>
      <c r="E1062" s="1316" t="s">
        <v>6071</v>
      </c>
      <c r="F1062" s="1317"/>
      <c r="G1062" s="1093" t="s">
        <v>6072</v>
      </c>
      <c r="H1062" s="1080" t="s">
        <v>6074</v>
      </c>
      <c r="I1062" s="1081" t="s">
        <v>6076</v>
      </c>
      <c r="J1062" s="1092">
        <v>1</v>
      </c>
      <c r="K1062" s="1083">
        <v>45698</v>
      </c>
      <c r="L1062" s="1083">
        <v>45747</v>
      </c>
      <c r="M1062" s="1084">
        <f t="shared" si="49"/>
        <v>7</v>
      </c>
      <c r="N1062" s="1085">
        <v>1</v>
      </c>
      <c r="O1062" s="1216" t="s">
        <v>6167</v>
      </c>
      <c r="P1062" s="1085">
        <f t="shared" si="51"/>
        <v>1</v>
      </c>
      <c r="Q1062" s="1086" t="str" cm="1">
        <f t="array" aca="1" ref="Q1062" ca="1">IF(ISNUMBER(P1062),IF(P1062=100%,"CUMPLIDA",IF(AND(ISNUMBER(L1062),ISNUMBER(INDIRECT("FECHA_"&amp;$B1062,1))), IF(L1062&lt;=INDIRECT("FECHA_"&amp;$B1062,1),"INCUMPLIDA","PROCESO"), "VERIFICAR FECHA")),"SIN VALOR AVANCE")</f>
        <v>CUMPLIDA</v>
      </c>
    </row>
    <row r="1063" spans="1:17" ht="150" x14ac:dyDescent="0.2">
      <c r="A1063" s="1097" t="s">
        <v>17</v>
      </c>
      <c r="B1063" s="1091" t="s">
        <v>14</v>
      </c>
      <c r="C1063" s="1304"/>
      <c r="D1063" s="1304"/>
      <c r="E1063" s="1316"/>
      <c r="F1063" s="1317"/>
      <c r="G1063" s="1093" t="s">
        <v>6073</v>
      </c>
      <c r="H1063" s="1080" t="s">
        <v>6075</v>
      </c>
      <c r="I1063" s="1081" t="s">
        <v>6077</v>
      </c>
      <c r="J1063" s="1092">
        <v>2</v>
      </c>
      <c r="K1063" s="1083">
        <v>45719</v>
      </c>
      <c r="L1063" s="1083">
        <v>46022</v>
      </c>
      <c r="M1063" s="1084">
        <f t="shared" si="49"/>
        <v>43.285714285714285</v>
      </c>
      <c r="N1063" s="1085">
        <v>0.2</v>
      </c>
      <c r="O1063" s="1216" t="s">
        <v>6078</v>
      </c>
      <c r="P1063" s="1085">
        <f t="shared" si="51"/>
        <v>0.2</v>
      </c>
      <c r="Q1063" s="1086" t="str" cm="1">
        <f t="array" aca="1" ref="Q1063" ca="1">IF(ISNUMBER(P1063),IF(P1063=100%,"CUMPLIDA",IF(AND(ISNUMBER(L1063),ISNUMBER(INDIRECT("FECHA_"&amp;$B1063,1))), IF(L1063&lt;=INDIRECT("FECHA_"&amp;$B1063,1),"INCUMPLIDA","PROCESO"), "VERIFICAR FECHA")),"SIN VALOR AVANCE")</f>
        <v>PROCESO</v>
      </c>
    </row>
    <row r="1064" spans="1:17" ht="300.75" customHeight="1" x14ac:dyDescent="0.2">
      <c r="A1064" s="1097" t="s">
        <v>17</v>
      </c>
      <c r="B1064" s="1091" t="s">
        <v>14</v>
      </c>
      <c r="C1064" s="1304"/>
      <c r="D1064" s="1304"/>
      <c r="E1064" s="1316" t="s">
        <v>6079</v>
      </c>
      <c r="F1064" s="1317"/>
      <c r="G1064" s="1220" t="s">
        <v>6080</v>
      </c>
      <c r="H1064" s="1080" t="s">
        <v>6082</v>
      </c>
      <c r="I1064" s="1220" t="s">
        <v>6085</v>
      </c>
      <c r="J1064" s="1092">
        <v>1</v>
      </c>
      <c r="K1064" s="1083">
        <v>45698</v>
      </c>
      <c r="L1064" s="1083">
        <v>46022</v>
      </c>
      <c r="M1064" s="1084">
        <f t="shared" si="49"/>
        <v>46.285714285714285</v>
      </c>
      <c r="N1064" s="1085">
        <v>0</v>
      </c>
      <c r="O1064" s="1220" t="s">
        <v>6195</v>
      </c>
      <c r="P1064" s="1085">
        <f t="shared" si="51"/>
        <v>0</v>
      </c>
      <c r="Q1064" s="1086" t="str" cm="1">
        <f t="array" aca="1" ref="Q1064" ca="1">IF(ISNUMBER(P1064),IF(P1064=100%,"CUMPLIDA",IF(AND(ISNUMBER(L1064),ISNUMBER(INDIRECT("FECHA_"&amp;$B1064,1))), IF(L1064&lt;=INDIRECT("FECHA_"&amp;$B1064,1),"INCUMPLIDA","PROCESO"), "VERIFICAR FECHA")),"SIN VALOR AVANCE")</f>
        <v>PROCESO</v>
      </c>
    </row>
    <row r="1065" spans="1:17" ht="195" x14ac:dyDescent="0.2">
      <c r="A1065" s="1097" t="s">
        <v>17</v>
      </c>
      <c r="B1065" s="1091" t="s">
        <v>14</v>
      </c>
      <c r="C1065" s="1304"/>
      <c r="D1065" s="1304"/>
      <c r="E1065" s="1316"/>
      <c r="F1065" s="1317"/>
      <c r="G1065" s="1145" t="s">
        <v>6081</v>
      </c>
      <c r="H1065" s="1080" t="s">
        <v>6083</v>
      </c>
      <c r="I1065" s="1145" t="s">
        <v>6086</v>
      </c>
      <c r="J1065" s="1092">
        <v>1</v>
      </c>
      <c r="K1065" s="1083">
        <v>45698</v>
      </c>
      <c r="L1065" s="1083">
        <v>46022</v>
      </c>
      <c r="M1065" s="1084">
        <f t="shared" si="49"/>
        <v>46.285714285714285</v>
      </c>
      <c r="N1065" s="1085">
        <v>0.4</v>
      </c>
      <c r="O1065" s="1220" t="s">
        <v>6195</v>
      </c>
      <c r="P1065" s="1085">
        <f t="shared" si="51"/>
        <v>0.4</v>
      </c>
      <c r="Q1065" s="1086" t="str" cm="1">
        <f t="array" aca="1" ref="Q1065" ca="1">IF(ISNUMBER(P1065),IF(P1065=100%,"CUMPLIDA",IF(AND(ISNUMBER(L1065),ISNUMBER(INDIRECT("FECHA_"&amp;$B1065,1))), IF(L1065&lt;=INDIRECT("FECHA_"&amp;$B1065,1),"INCUMPLIDA","PROCESO"), "VERIFICAR FECHA")),"SIN VALOR AVANCE")</f>
        <v>PROCESO</v>
      </c>
    </row>
    <row r="1066" spans="1:17" ht="405" x14ac:dyDescent="0.2">
      <c r="A1066" s="1097" t="s">
        <v>17</v>
      </c>
      <c r="B1066" s="1091" t="s">
        <v>14</v>
      </c>
      <c r="C1066" s="1304"/>
      <c r="D1066" s="1304"/>
      <c r="E1066" s="1316"/>
      <c r="F1066" s="1317"/>
      <c r="G1066" s="1145" t="s">
        <v>6166</v>
      </c>
      <c r="H1066" s="1080" t="s">
        <v>6084</v>
      </c>
      <c r="I1066" s="1145" t="s">
        <v>6087</v>
      </c>
      <c r="J1066" s="1092">
        <v>1</v>
      </c>
      <c r="K1066" s="1083">
        <v>45698</v>
      </c>
      <c r="L1066" s="1083">
        <v>46022</v>
      </c>
      <c r="M1066" s="1084">
        <f t="shared" si="49"/>
        <v>46.285714285714285</v>
      </c>
      <c r="N1066" s="1085">
        <v>0</v>
      </c>
      <c r="O1066" s="1220" t="s">
        <v>6196</v>
      </c>
      <c r="P1066" s="1085">
        <f t="shared" si="51"/>
        <v>0</v>
      </c>
      <c r="Q1066" s="1086" t="str" cm="1">
        <f t="array" aca="1" ref="Q1066" ca="1">IF(ISNUMBER(P1066),IF(P1066=100%,"CUMPLIDA",IF(AND(ISNUMBER(L1066),ISNUMBER(INDIRECT("FECHA_"&amp;$B1066,1))), IF(L1066&lt;=INDIRECT("FECHA_"&amp;$B1066,1),"INCUMPLIDA","PROCESO"), "VERIFICAR FECHA")),"SIN VALOR AVANCE")</f>
        <v>PROCESO</v>
      </c>
    </row>
    <row r="1067" spans="1:17" ht="315" customHeight="1" x14ac:dyDescent="0.2">
      <c r="A1067" s="1097" t="s">
        <v>17</v>
      </c>
      <c r="B1067" s="1091" t="s">
        <v>14</v>
      </c>
      <c r="C1067" s="1304"/>
      <c r="D1067" s="1304"/>
      <c r="E1067" s="1316" t="s">
        <v>6088</v>
      </c>
      <c r="F1067" s="1317"/>
      <c r="G1067" s="1220" t="s">
        <v>6089</v>
      </c>
      <c r="H1067" s="1080" t="s">
        <v>6091</v>
      </c>
      <c r="I1067" s="1220" t="s">
        <v>6093</v>
      </c>
      <c r="J1067" s="1092">
        <v>1</v>
      </c>
      <c r="K1067" s="1212">
        <v>45698</v>
      </c>
      <c r="L1067" s="1212">
        <v>46022</v>
      </c>
      <c r="M1067" s="1084">
        <f t="shared" si="49"/>
        <v>46.285714285714285</v>
      </c>
      <c r="N1067" s="1085">
        <v>0.25</v>
      </c>
      <c r="O1067" s="1220" t="s">
        <v>6195</v>
      </c>
      <c r="P1067" s="1085">
        <f t="shared" si="51"/>
        <v>0.25</v>
      </c>
      <c r="Q1067" s="1086" t="str" cm="1">
        <f t="array" aca="1" ref="Q1067" ca="1">IF(ISNUMBER(P1067),IF(P1067=100%,"CUMPLIDA",IF(AND(ISNUMBER(L1067),ISNUMBER(INDIRECT("FECHA_"&amp;$B1067,1))), IF(L1067&lt;=INDIRECT("FECHA_"&amp;$B1067,1),"INCUMPLIDA","PROCESO"), "VERIFICAR FECHA")),"SIN VALOR AVANCE")</f>
        <v>PROCESO</v>
      </c>
    </row>
    <row r="1068" spans="1:17" ht="210" x14ac:dyDescent="0.2">
      <c r="A1068" s="1097" t="s">
        <v>17</v>
      </c>
      <c r="B1068" s="1091" t="s">
        <v>14</v>
      </c>
      <c r="C1068" s="1304"/>
      <c r="D1068" s="1304"/>
      <c r="E1068" s="1316"/>
      <c r="F1068" s="1317"/>
      <c r="G1068" s="1220" t="s">
        <v>6090</v>
      </c>
      <c r="H1068" s="1080" t="s">
        <v>6092</v>
      </c>
      <c r="I1068" s="1145" t="s">
        <v>6094</v>
      </c>
      <c r="J1068" s="1092">
        <v>1</v>
      </c>
      <c r="K1068" s="1106">
        <v>45698</v>
      </c>
      <c r="L1068" s="1106">
        <v>46022</v>
      </c>
      <c r="M1068" s="1084">
        <f t="shared" si="49"/>
        <v>46.285714285714285</v>
      </c>
      <c r="N1068" s="1085">
        <v>0</v>
      </c>
      <c r="O1068" s="1220" t="s">
        <v>6195</v>
      </c>
      <c r="P1068" s="1085">
        <f t="shared" si="51"/>
        <v>0</v>
      </c>
      <c r="Q1068" s="1086" t="str" cm="1">
        <f t="array" aca="1" ref="Q1068" ca="1">IF(ISNUMBER(P1068),IF(P1068=100%,"CUMPLIDA",IF(AND(ISNUMBER(L1068),ISNUMBER(INDIRECT("FECHA_"&amp;$B1068,1))), IF(L1068&lt;=INDIRECT("FECHA_"&amp;$B1068,1),"INCUMPLIDA","PROCESO"), "VERIFICAR FECHA")),"SIN VALOR AVANCE")</f>
        <v>PROCESO</v>
      </c>
    </row>
    <row r="1069" spans="1:17" ht="372" customHeight="1" x14ac:dyDescent="0.2">
      <c r="A1069" s="1097" t="s">
        <v>17</v>
      </c>
      <c r="B1069" s="1091" t="s">
        <v>14</v>
      </c>
      <c r="C1069" s="1304"/>
      <c r="D1069" s="1304"/>
      <c r="E1069" s="1316" t="s">
        <v>6095</v>
      </c>
      <c r="F1069" s="1317"/>
      <c r="G1069" s="1220" t="s">
        <v>6197</v>
      </c>
      <c r="H1069" s="1080" t="s">
        <v>6097</v>
      </c>
      <c r="I1069" s="1220" t="s">
        <v>6105</v>
      </c>
      <c r="J1069" s="1092">
        <v>1</v>
      </c>
      <c r="K1069" s="1212">
        <v>45698</v>
      </c>
      <c r="L1069" s="1212">
        <v>45900</v>
      </c>
      <c r="M1069" s="1084">
        <f t="shared" si="49"/>
        <v>28.857142857142858</v>
      </c>
      <c r="N1069" s="1085">
        <v>0</v>
      </c>
      <c r="O1069" s="1220" t="s">
        <v>6198</v>
      </c>
      <c r="P1069" s="1085">
        <f t="shared" si="51"/>
        <v>0</v>
      </c>
      <c r="Q1069" s="1086" t="str" cm="1">
        <f t="array" aca="1" ref="Q1069" ca="1">IF(ISNUMBER(P1069),IF(P1069=100%,"CUMPLIDA",IF(AND(ISNUMBER(L1069),ISNUMBER(INDIRECT("FECHA_"&amp;$B1069,1))), IF(L1069&lt;=INDIRECT("FECHA_"&amp;$B1069,1),"INCUMPLIDA","PROCESO"), "VERIFICAR FECHA")),"SIN VALOR AVANCE")</f>
        <v>PROCESO</v>
      </c>
    </row>
    <row r="1070" spans="1:17" ht="210" x14ac:dyDescent="0.2">
      <c r="A1070" s="1097" t="s">
        <v>17</v>
      </c>
      <c r="B1070" s="1091" t="s">
        <v>14</v>
      </c>
      <c r="C1070" s="1304"/>
      <c r="D1070" s="1304"/>
      <c r="E1070" s="1316"/>
      <c r="F1070" s="1317"/>
      <c r="G1070" s="1145" t="s">
        <v>6199</v>
      </c>
      <c r="H1070" s="1080" t="s">
        <v>6098</v>
      </c>
      <c r="I1070" s="1145" t="s">
        <v>6105</v>
      </c>
      <c r="J1070" s="1092">
        <v>1</v>
      </c>
      <c r="K1070" s="1106">
        <v>45698</v>
      </c>
      <c r="L1070" s="1106">
        <v>45900</v>
      </c>
      <c r="M1070" s="1084">
        <f t="shared" si="49"/>
        <v>28.857142857142858</v>
      </c>
      <c r="N1070" s="1085">
        <v>0</v>
      </c>
      <c r="O1070" s="1145" t="s">
        <v>6200</v>
      </c>
      <c r="P1070" s="1085">
        <f t="shared" si="51"/>
        <v>0</v>
      </c>
      <c r="Q1070" s="1086" t="str" cm="1">
        <f t="array" aca="1" ref="Q1070" ca="1">IF(ISNUMBER(P1070),IF(P1070=100%,"CUMPLIDA",IF(AND(ISNUMBER(L1070),ISNUMBER(INDIRECT("FECHA_"&amp;$B1070,1))), IF(L1070&lt;=INDIRECT("FECHA_"&amp;$B1070,1),"INCUMPLIDA","PROCESO"), "VERIFICAR FECHA")),"SIN VALOR AVANCE")</f>
        <v>PROCESO</v>
      </c>
    </row>
    <row r="1071" spans="1:17" ht="345" x14ac:dyDescent="0.2">
      <c r="A1071" s="1097" t="s">
        <v>17</v>
      </c>
      <c r="B1071" s="1091" t="s">
        <v>14</v>
      </c>
      <c r="C1071" s="1304"/>
      <c r="D1071" s="1304"/>
      <c r="E1071" s="1316"/>
      <c r="F1071" s="1317"/>
      <c r="G1071" s="1145" t="s">
        <v>6201</v>
      </c>
      <c r="H1071" s="1080" t="s">
        <v>6099</v>
      </c>
      <c r="I1071" s="1145" t="s">
        <v>6106</v>
      </c>
      <c r="J1071" s="1092">
        <v>1</v>
      </c>
      <c r="K1071" s="1106">
        <v>45332</v>
      </c>
      <c r="L1071" s="1106">
        <v>45900</v>
      </c>
      <c r="M1071" s="1084">
        <f t="shared" si="49"/>
        <v>81.142857142857139</v>
      </c>
      <c r="N1071" s="1085">
        <v>0</v>
      </c>
      <c r="O1071" s="1145" t="s">
        <v>6202</v>
      </c>
      <c r="P1071" s="1085">
        <f t="shared" si="51"/>
        <v>0</v>
      </c>
      <c r="Q1071" s="1086" t="str" cm="1">
        <f t="array" aca="1" ref="Q1071" ca="1">IF(ISNUMBER(P1071),IF(P1071=100%,"CUMPLIDA",IF(AND(ISNUMBER(L1071),ISNUMBER(INDIRECT("FECHA_"&amp;$B1071,1))), IF(L1071&lt;=INDIRECT("FECHA_"&amp;$B1071,1),"INCUMPLIDA","PROCESO"), "VERIFICAR FECHA")),"SIN VALOR AVANCE")</f>
        <v>PROCESO</v>
      </c>
    </row>
    <row r="1072" spans="1:17" ht="195" x14ac:dyDescent="0.2">
      <c r="A1072" s="1097" t="s">
        <v>17</v>
      </c>
      <c r="B1072" s="1091" t="s">
        <v>14</v>
      </c>
      <c r="C1072" s="1304"/>
      <c r="D1072" s="1304"/>
      <c r="E1072" s="1316"/>
      <c r="F1072" s="1317"/>
      <c r="G1072" s="1220" t="s">
        <v>6203</v>
      </c>
      <c r="H1072" s="1080" t="s">
        <v>6100</v>
      </c>
      <c r="I1072" s="1220" t="s">
        <v>6107</v>
      </c>
      <c r="J1072" s="1092">
        <v>1</v>
      </c>
      <c r="K1072" s="1106">
        <v>45332</v>
      </c>
      <c r="L1072" s="1106">
        <v>45900</v>
      </c>
      <c r="M1072" s="1084">
        <f t="shared" si="49"/>
        <v>81.142857142857139</v>
      </c>
      <c r="N1072" s="1085">
        <v>0</v>
      </c>
      <c r="O1072" s="1220" t="s">
        <v>6204</v>
      </c>
      <c r="P1072" s="1085">
        <f t="shared" si="51"/>
        <v>0</v>
      </c>
      <c r="Q1072" s="1086" t="str" cm="1">
        <f t="array" aca="1" ref="Q1072" ca="1">IF(ISNUMBER(P1072),IF(P1072=100%,"CUMPLIDA",IF(AND(ISNUMBER(L1072),ISNUMBER(INDIRECT("FECHA_"&amp;$B1072,1))), IF(L1072&lt;=INDIRECT("FECHA_"&amp;$B1072,1),"INCUMPLIDA","PROCESO"), "VERIFICAR FECHA")),"SIN VALOR AVANCE")</f>
        <v>PROCESO</v>
      </c>
    </row>
    <row r="1073" spans="1:17" ht="120" x14ac:dyDescent="0.2">
      <c r="A1073" s="1097" t="s">
        <v>17</v>
      </c>
      <c r="B1073" s="1091" t="s">
        <v>14</v>
      </c>
      <c r="C1073" s="1304"/>
      <c r="D1073" s="1304"/>
      <c r="E1073" s="1316"/>
      <c r="F1073" s="1317"/>
      <c r="G1073" s="1220" t="s">
        <v>6205</v>
      </c>
      <c r="H1073" s="1080" t="s">
        <v>6101</v>
      </c>
      <c r="I1073" s="1220" t="s">
        <v>6107</v>
      </c>
      <c r="J1073" s="1092">
        <v>1</v>
      </c>
      <c r="K1073" s="1106">
        <v>45332</v>
      </c>
      <c r="L1073" s="1106">
        <v>45900</v>
      </c>
      <c r="M1073" s="1084">
        <f t="shared" si="49"/>
        <v>81.142857142857139</v>
      </c>
      <c r="N1073" s="1085">
        <v>0</v>
      </c>
      <c r="O1073" s="1220" t="s">
        <v>6206</v>
      </c>
      <c r="P1073" s="1085">
        <f t="shared" si="51"/>
        <v>0</v>
      </c>
      <c r="Q1073" s="1086" t="str" cm="1">
        <f t="array" aca="1" ref="Q1073" ca="1">IF(ISNUMBER(P1073),IF(P1073=100%,"CUMPLIDA",IF(AND(ISNUMBER(L1073),ISNUMBER(INDIRECT("FECHA_"&amp;$B1073,1))), IF(L1073&lt;=INDIRECT("FECHA_"&amp;$B1073,1),"INCUMPLIDA","PROCESO"), "VERIFICAR FECHA")),"SIN VALOR AVANCE")</f>
        <v>PROCESO</v>
      </c>
    </row>
    <row r="1074" spans="1:17" ht="240" x14ac:dyDescent="0.2">
      <c r="A1074" s="1097" t="s">
        <v>17</v>
      </c>
      <c r="B1074" s="1091" t="s">
        <v>14</v>
      </c>
      <c r="C1074" s="1304"/>
      <c r="D1074" s="1304"/>
      <c r="E1074" s="1316"/>
      <c r="F1074" s="1317"/>
      <c r="G1074" s="1220" t="s">
        <v>6207</v>
      </c>
      <c r="H1074" s="1080" t="s">
        <v>6102</v>
      </c>
      <c r="I1074" s="1220" t="s">
        <v>6108</v>
      </c>
      <c r="J1074" s="1092">
        <v>3</v>
      </c>
      <c r="K1074" s="1106">
        <v>45717</v>
      </c>
      <c r="L1074" s="1106">
        <v>46022</v>
      </c>
      <c r="M1074" s="1084">
        <f t="shared" si="49"/>
        <v>43.571428571428569</v>
      </c>
      <c r="N1074" s="1085">
        <v>0</v>
      </c>
      <c r="O1074" s="1220" t="s">
        <v>6204</v>
      </c>
      <c r="P1074" s="1085">
        <f t="shared" si="51"/>
        <v>0</v>
      </c>
      <c r="Q1074" s="1086" t="str" cm="1">
        <f t="array" aca="1" ref="Q1074" ca="1">IF(ISNUMBER(P1074),IF(P1074=100%,"CUMPLIDA",IF(AND(ISNUMBER(L1074),ISNUMBER(INDIRECT("FECHA_"&amp;$B1074,1))), IF(L1074&lt;=INDIRECT("FECHA_"&amp;$B1074,1),"INCUMPLIDA","PROCESO"), "VERIFICAR FECHA")),"SIN VALOR AVANCE")</f>
        <v>PROCESO</v>
      </c>
    </row>
    <row r="1075" spans="1:17" ht="210" x14ac:dyDescent="0.2">
      <c r="A1075" s="1097" t="s">
        <v>17</v>
      </c>
      <c r="B1075" s="1091" t="s">
        <v>14</v>
      </c>
      <c r="C1075" s="1304"/>
      <c r="D1075" s="1304"/>
      <c r="E1075" s="1316"/>
      <c r="F1075" s="1317"/>
      <c r="G1075" s="1220" t="s">
        <v>6208</v>
      </c>
      <c r="H1075" s="1080" t="s">
        <v>6103</v>
      </c>
      <c r="I1075" s="1220" t="s">
        <v>6108</v>
      </c>
      <c r="J1075" s="1092">
        <v>3</v>
      </c>
      <c r="K1075" s="1106">
        <v>45717</v>
      </c>
      <c r="L1075" s="1106">
        <v>46022</v>
      </c>
      <c r="M1075" s="1084">
        <f t="shared" si="49"/>
        <v>43.571428571428569</v>
      </c>
      <c r="N1075" s="1085">
        <v>0</v>
      </c>
      <c r="O1075" s="1220" t="s">
        <v>6204</v>
      </c>
      <c r="P1075" s="1085">
        <f t="shared" si="51"/>
        <v>0</v>
      </c>
      <c r="Q1075" s="1086" t="str" cm="1">
        <f t="array" aca="1" ref="Q1075" ca="1">IF(ISNUMBER(P1075),IF(P1075=100%,"CUMPLIDA",IF(AND(ISNUMBER(L1075),ISNUMBER(INDIRECT("FECHA_"&amp;$B1075,1))), IF(L1075&lt;=INDIRECT("FECHA_"&amp;$B1075,1),"INCUMPLIDA","PROCESO"), "VERIFICAR FECHA")),"SIN VALOR AVANCE")</f>
        <v>PROCESO</v>
      </c>
    </row>
    <row r="1076" spans="1:17" ht="195" x14ac:dyDescent="0.2">
      <c r="A1076" s="1097" t="s">
        <v>17</v>
      </c>
      <c r="B1076" s="1091" t="s">
        <v>14</v>
      </c>
      <c r="C1076" s="1304"/>
      <c r="D1076" s="1304"/>
      <c r="E1076" s="1316"/>
      <c r="F1076" s="1317"/>
      <c r="G1076" s="1220" t="s">
        <v>6096</v>
      </c>
      <c r="H1076" s="1080" t="s">
        <v>6104</v>
      </c>
      <c r="I1076" s="1220" t="s">
        <v>6109</v>
      </c>
      <c r="J1076" s="1092">
        <v>1</v>
      </c>
      <c r="K1076" s="1106">
        <v>45698</v>
      </c>
      <c r="L1076" s="1106">
        <v>45838</v>
      </c>
      <c r="M1076" s="1084">
        <f t="shared" si="49"/>
        <v>20</v>
      </c>
      <c r="N1076" s="1085">
        <v>0</v>
      </c>
      <c r="O1076" s="1220" t="s">
        <v>6209</v>
      </c>
      <c r="P1076" s="1085">
        <f t="shared" si="51"/>
        <v>0</v>
      </c>
      <c r="Q1076" s="1086" t="str" cm="1">
        <f t="array" aca="1" ref="Q1076" ca="1">IF(ISNUMBER(P1076),IF(P1076=100%,"CUMPLIDA",IF(AND(ISNUMBER(L1076),ISNUMBER(INDIRECT("FECHA_"&amp;$B1076,1))), IF(L1076&lt;=INDIRECT("FECHA_"&amp;$B1076,1),"INCUMPLIDA","PROCESO"), "VERIFICAR FECHA")),"SIN VALOR AVANCE")</f>
        <v>PROCESO</v>
      </c>
    </row>
    <row r="1077" spans="1:17" ht="186.75" customHeight="1" x14ac:dyDescent="0.2">
      <c r="A1077" s="1097" t="s">
        <v>17</v>
      </c>
      <c r="B1077" s="1091" t="s">
        <v>14</v>
      </c>
      <c r="C1077" s="1304"/>
      <c r="D1077" s="1304"/>
      <c r="E1077" s="1316" t="s">
        <v>6110</v>
      </c>
      <c r="F1077" s="1317"/>
      <c r="G1077" s="1220" t="s">
        <v>6111</v>
      </c>
      <c r="H1077" s="1080" t="s">
        <v>6114</v>
      </c>
      <c r="I1077" s="1220" t="s">
        <v>6109</v>
      </c>
      <c r="J1077" s="1092">
        <v>1</v>
      </c>
      <c r="K1077" s="1106">
        <v>45703</v>
      </c>
      <c r="L1077" s="1106">
        <v>45838</v>
      </c>
      <c r="M1077" s="1084">
        <f t="shared" si="49"/>
        <v>19.285714285714285</v>
      </c>
      <c r="N1077" s="1085">
        <v>0</v>
      </c>
      <c r="O1077" s="1220" t="s">
        <v>6209</v>
      </c>
      <c r="P1077" s="1085">
        <f t="shared" si="51"/>
        <v>0</v>
      </c>
      <c r="Q1077" s="1086" t="str" cm="1">
        <f t="array" aca="1" ref="Q1077" ca="1">IF(ISNUMBER(P1077),IF(P1077=100%,"CUMPLIDA",IF(AND(ISNUMBER(L1077),ISNUMBER(INDIRECT("FECHA_"&amp;$B1077,1))), IF(L1077&lt;=INDIRECT("FECHA_"&amp;$B1077,1),"INCUMPLIDA","PROCESO"), "VERIFICAR FECHA")),"SIN VALOR AVANCE")</f>
        <v>PROCESO</v>
      </c>
    </row>
    <row r="1078" spans="1:17" ht="135" x14ac:dyDescent="0.2">
      <c r="A1078" s="1097" t="s">
        <v>17</v>
      </c>
      <c r="B1078" s="1091" t="s">
        <v>14</v>
      </c>
      <c r="C1078" s="1304"/>
      <c r="D1078" s="1304"/>
      <c r="E1078" s="1316"/>
      <c r="F1078" s="1317"/>
      <c r="G1078" s="1220" t="s">
        <v>6112</v>
      </c>
      <c r="H1078" s="1080" t="s">
        <v>6115</v>
      </c>
      <c r="I1078" s="1220" t="s">
        <v>1430</v>
      </c>
      <c r="J1078" s="1092">
        <v>2</v>
      </c>
      <c r="K1078" s="1106">
        <v>45703</v>
      </c>
      <c r="L1078" s="1106">
        <v>45777</v>
      </c>
      <c r="M1078" s="1084">
        <f t="shared" si="49"/>
        <v>10.571428571428571</v>
      </c>
      <c r="N1078" s="1085">
        <v>0</v>
      </c>
      <c r="O1078" s="1220" t="s">
        <v>6209</v>
      </c>
      <c r="P1078" s="1085">
        <f t="shared" si="51"/>
        <v>0</v>
      </c>
      <c r="Q1078" s="1086" t="str" cm="1">
        <f t="array" aca="1" ref="Q1078" ca="1">IF(ISNUMBER(P1078),IF(P1078=100%,"CUMPLIDA",IF(AND(ISNUMBER(L1078),ISNUMBER(INDIRECT("FECHA_"&amp;$B1078,1))), IF(L1078&lt;=INDIRECT("FECHA_"&amp;$B1078,1),"INCUMPLIDA","PROCESO"), "VERIFICAR FECHA")),"SIN VALOR AVANCE")</f>
        <v>PROCESO</v>
      </c>
    </row>
    <row r="1079" spans="1:17" ht="174" customHeight="1" x14ac:dyDescent="0.2">
      <c r="A1079" s="1097" t="s">
        <v>17</v>
      </c>
      <c r="B1079" s="1091" t="s">
        <v>14</v>
      </c>
      <c r="C1079" s="1304"/>
      <c r="D1079" s="1304"/>
      <c r="E1079" s="1316"/>
      <c r="F1079" s="1317"/>
      <c r="G1079" s="1220" t="s">
        <v>6113</v>
      </c>
      <c r="H1079" s="1080" t="s">
        <v>6116</v>
      </c>
      <c r="I1079" s="1220" t="s">
        <v>1430</v>
      </c>
      <c r="J1079" s="1092">
        <v>2</v>
      </c>
      <c r="K1079" s="1106">
        <v>45839</v>
      </c>
      <c r="L1079" s="1106">
        <v>45869</v>
      </c>
      <c r="M1079" s="1084">
        <f t="shared" si="49"/>
        <v>4.2857142857142856</v>
      </c>
      <c r="N1079" s="1085">
        <v>0</v>
      </c>
      <c r="O1079" s="1220" t="s">
        <v>6209</v>
      </c>
      <c r="P1079" s="1085">
        <f t="shared" si="51"/>
        <v>0</v>
      </c>
      <c r="Q1079" s="1086" t="str" cm="1">
        <f t="array" aca="1" ref="Q1079" ca="1">IF(ISNUMBER(P1079),IF(P1079=100%,"CUMPLIDA",IF(AND(ISNUMBER(L1079),ISNUMBER(INDIRECT("FECHA_"&amp;$B1079,1))), IF(L1079&lt;=INDIRECT("FECHA_"&amp;$B1079,1),"INCUMPLIDA","PROCESO"), "VERIFICAR FECHA")),"SIN VALOR AVANCE")</f>
        <v>PROCESO</v>
      </c>
    </row>
    <row r="1080" spans="1:17" ht="243.75" customHeight="1" x14ac:dyDescent="0.2">
      <c r="A1080" s="1097" t="s">
        <v>17</v>
      </c>
      <c r="B1080" s="1091" t="s">
        <v>14</v>
      </c>
      <c r="C1080" s="1304"/>
      <c r="D1080" s="1304"/>
      <c r="E1080" s="1316" t="s">
        <v>6117</v>
      </c>
      <c r="F1080" s="1317"/>
      <c r="G1080" s="1220" t="s">
        <v>6118</v>
      </c>
      <c r="H1080" s="1080" t="s">
        <v>6124</v>
      </c>
      <c r="I1080" s="1220" t="s">
        <v>6131</v>
      </c>
      <c r="J1080" s="1092">
        <v>1</v>
      </c>
      <c r="K1080" s="1106">
        <v>45698</v>
      </c>
      <c r="L1080" s="1106">
        <v>45869</v>
      </c>
      <c r="M1080" s="1084">
        <f t="shared" si="49"/>
        <v>24.428571428571427</v>
      </c>
      <c r="N1080" s="1085">
        <v>0.3</v>
      </c>
      <c r="O1080" s="1220" t="s">
        <v>6210</v>
      </c>
      <c r="P1080" s="1085">
        <f t="shared" si="51"/>
        <v>0.3</v>
      </c>
      <c r="Q1080" s="1086" t="str" cm="1">
        <f t="array" aca="1" ref="Q1080" ca="1">IF(ISNUMBER(P1080),IF(P1080=100%,"CUMPLIDA",IF(AND(ISNUMBER(L1080),ISNUMBER(INDIRECT("FECHA_"&amp;$B1080,1))), IF(L1080&lt;=INDIRECT("FECHA_"&amp;$B1080,1),"INCUMPLIDA","PROCESO"), "VERIFICAR FECHA")),"SIN VALOR AVANCE")</f>
        <v>PROCESO</v>
      </c>
    </row>
    <row r="1081" spans="1:17" ht="135" customHeight="1" x14ac:dyDescent="0.2">
      <c r="A1081" s="1097" t="s">
        <v>17</v>
      </c>
      <c r="B1081" s="1091" t="s">
        <v>14</v>
      </c>
      <c r="C1081" s="1304"/>
      <c r="D1081" s="1304"/>
      <c r="E1081" s="1316"/>
      <c r="F1081" s="1317"/>
      <c r="G1081" s="1220" t="s">
        <v>6119</v>
      </c>
      <c r="H1081" s="1080" t="s">
        <v>6128</v>
      </c>
      <c r="I1081" s="1220" t="s">
        <v>6132</v>
      </c>
      <c r="J1081" s="1092">
        <v>1</v>
      </c>
      <c r="K1081" s="1106">
        <v>45870</v>
      </c>
      <c r="L1081" s="1106">
        <v>45930</v>
      </c>
      <c r="M1081" s="1084">
        <f t="shared" si="49"/>
        <v>8.5714285714285712</v>
      </c>
      <c r="N1081" s="1085">
        <v>0</v>
      </c>
      <c r="O1081" s="1145" t="s">
        <v>6211</v>
      </c>
      <c r="P1081" s="1085">
        <f t="shared" si="51"/>
        <v>0</v>
      </c>
      <c r="Q1081" s="1086" t="str" cm="1">
        <f t="array" aca="1" ref="Q1081" ca="1">IF(ISNUMBER(P1081),IF(P1081=100%,"CUMPLIDA",IF(AND(ISNUMBER(L1081),ISNUMBER(INDIRECT("FECHA_"&amp;$B1081,1))), IF(L1081&lt;=INDIRECT("FECHA_"&amp;$B1081,1),"INCUMPLIDA","PROCESO"), "VERIFICAR FECHA")),"SIN VALOR AVANCE")</f>
        <v>PROCESO</v>
      </c>
    </row>
    <row r="1082" spans="1:17" ht="180" x14ac:dyDescent="0.2">
      <c r="A1082" s="1097" t="s">
        <v>17</v>
      </c>
      <c r="B1082" s="1091" t="s">
        <v>14</v>
      </c>
      <c r="C1082" s="1304"/>
      <c r="D1082" s="1304"/>
      <c r="E1082" s="1316"/>
      <c r="F1082" s="1317"/>
      <c r="G1082" s="1220" t="s">
        <v>6120</v>
      </c>
      <c r="H1082" s="1080" t="s">
        <v>6126</v>
      </c>
      <c r="I1082" s="1220" t="s">
        <v>6133</v>
      </c>
      <c r="J1082" s="1092">
        <v>2</v>
      </c>
      <c r="K1082" s="1106">
        <v>45931</v>
      </c>
      <c r="L1082" s="1106">
        <v>46053</v>
      </c>
      <c r="M1082" s="1084">
        <f t="shared" si="49"/>
        <v>17.428571428571427</v>
      </c>
      <c r="N1082" s="1085">
        <v>0</v>
      </c>
      <c r="O1082" s="1080" t="s">
        <v>6212</v>
      </c>
      <c r="P1082" s="1085">
        <f t="shared" si="51"/>
        <v>0</v>
      </c>
      <c r="Q1082" s="1086" t="str" cm="1">
        <f t="array" aca="1" ref="Q1082" ca="1">IF(ISNUMBER(P1082),IF(P1082=100%,"CUMPLIDA",IF(AND(ISNUMBER(L1082),ISNUMBER(INDIRECT("FECHA_"&amp;$B1082,1))), IF(L1082&lt;=INDIRECT("FECHA_"&amp;$B1082,1),"INCUMPLIDA","PROCESO"), "VERIFICAR FECHA")),"SIN VALOR AVANCE")</f>
        <v>PROCESO</v>
      </c>
    </row>
    <row r="1083" spans="1:17" ht="255" x14ac:dyDescent="0.2">
      <c r="A1083" s="1097" t="s">
        <v>17</v>
      </c>
      <c r="B1083" s="1091" t="s">
        <v>14</v>
      </c>
      <c r="C1083" s="1304"/>
      <c r="D1083" s="1304"/>
      <c r="E1083" s="1316"/>
      <c r="F1083" s="1317"/>
      <c r="G1083" s="1220" t="s">
        <v>6121</v>
      </c>
      <c r="H1083" s="1080" t="s">
        <v>6127</v>
      </c>
      <c r="I1083" s="1220" t="s">
        <v>6134</v>
      </c>
      <c r="J1083" s="1092">
        <v>3</v>
      </c>
      <c r="K1083" s="1106">
        <v>45698</v>
      </c>
      <c r="L1083" s="1106">
        <v>46203</v>
      </c>
      <c r="M1083" s="1084">
        <f t="shared" si="49"/>
        <v>72.142857142857139</v>
      </c>
      <c r="N1083" s="1085">
        <v>0</v>
      </c>
      <c r="O1083" s="1145" t="s">
        <v>6213</v>
      </c>
      <c r="P1083" s="1085">
        <f t="shared" si="51"/>
        <v>0</v>
      </c>
      <c r="Q1083" s="1086" t="str" cm="1">
        <f t="array" aca="1" ref="Q1083" ca="1">IF(ISNUMBER(P1083),IF(P1083=100%,"CUMPLIDA",IF(AND(ISNUMBER(L1083),ISNUMBER(INDIRECT("FECHA_"&amp;$B1083,1))), IF(L1083&lt;=INDIRECT("FECHA_"&amp;$B1083,1),"INCUMPLIDA","PROCESO"), "VERIFICAR FECHA")),"SIN VALOR AVANCE")</f>
        <v>PROCESO</v>
      </c>
    </row>
    <row r="1084" spans="1:17" ht="409.5" x14ac:dyDescent="0.2">
      <c r="A1084" s="1097" t="s">
        <v>17</v>
      </c>
      <c r="B1084" s="1091" t="s">
        <v>14</v>
      </c>
      <c r="C1084" s="1304"/>
      <c r="D1084" s="1304"/>
      <c r="E1084" s="1316"/>
      <c r="F1084" s="1317"/>
      <c r="G1084" s="1220" t="s">
        <v>6122</v>
      </c>
      <c r="H1084" s="1080" t="s">
        <v>6129</v>
      </c>
      <c r="I1084" s="1220" t="s">
        <v>6135</v>
      </c>
      <c r="J1084" s="1092">
        <v>11</v>
      </c>
      <c r="K1084" s="1106">
        <v>45698</v>
      </c>
      <c r="L1084" s="1106">
        <v>46022</v>
      </c>
      <c r="M1084" s="1084">
        <f t="shared" si="49"/>
        <v>46.285714285714285</v>
      </c>
      <c r="N1084" s="1085">
        <v>0.05</v>
      </c>
      <c r="O1084" s="1145" t="s">
        <v>6214</v>
      </c>
      <c r="P1084" s="1085">
        <f t="shared" si="51"/>
        <v>0.05</v>
      </c>
      <c r="Q1084" s="1086" t="str" cm="1">
        <f t="array" aca="1" ref="Q1084" ca="1">IF(ISNUMBER(P1084),IF(P1084=100%,"CUMPLIDA",IF(AND(ISNUMBER(L1084),ISNUMBER(INDIRECT("FECHA_"&amp;$B1084,1))), IF(L1084&lt;=INDIRECT("FECHA_"&amp;$B1084,1),"INCUMPLIDA","PROCESO"), "VERIFICAR FECHA")),"SIN VALOR AVANCE")</f>
        <v>PROCESO</v>
      </c>
    </row>
    <row r="1085" spans="1:17" ht="120" x14ac:dyDescent="0.2">
      <c r="A1085" s="1097" t="s">
        <v>17</v>
      </c>
      <c r="B1085" s="1091" t="s">
        <v>14</v>
      </c>
      <c r="C1085" s="1304"/>
      <c r="D1085" s="1304"/>
      <c r="E1085" s="1316"/>
      <c r="F1085" s="1317"/>
      <c r="G1085" s="1145" t="s">
        <v>6123</v>
      </c>
      <c r="H1085" s="1080" t="s">
        <v>6130</v>
      </c>
      <c r="I1085" s="1145" t="s">
        <v>6136</v>
      </c>
      <c r="J1085" s="1092">
        <v>1</v>
      </c>
      <c r="K1085" s="1106">
        <v>45698</v>
      </c>
      <c r="L1085" s="1106">
        <v>45869</v>
      </c>
      <c r="M1085" s="1084">
        <f t="shared" ref="M1085:M1097" si="52">(L1085-K1085)/7</f>
        <v>24.428571428571427</v>
      </c>
      <c r="N1085" s="1085">
        <v>0</v>
      </c>
      <c r="O1085" s="1145" t="s">
        <v>6215</v>
      </c>
      <c r="P1085" s="1085">
        <f t="shared" si="51"/>
        <v>0</v>
      </c>
      <c r="Q1085" s="1086" t="str" cm="1">
        <f t="array" aca="1" ref="Q1085" ca="1">IF(ISNUMBER(P1085),IF(P1085=100%,"CUMPLIDA",IF(AND(ISNUMBER(L1085),ISNUMBER(INDIRECT("FECHA_"&amp;$B1085,1))), IF(L1085&lt;=INDIRECT("FECHA_"&amp;$B1085,1),"INCUMPLIDA","PROCESO"), "VERIFICAR FECHA")),"SIN VALOR AVANCE")</f>
        <v>PROCESO</v>
      </c>
    </row>
    <row r="1086" spans="1:17" ht="215.25" customHeight="1" x14ac:dyDescent="0.2">
      <c r="A1086" s="1097" t="s">
        <v>17</v>
      </c>
      <c r="B1086" s="1091" t="s">
        <v>14</v>
      </c>
      <c r="C1086" s="1304"/>
      <c r="D1086" s="1304"/>
      <c r="E1086" s="1316" t="s">
        <v>6137</v>
      </c>
      <c r="F1086" s="1317"/>
      <c r="G1086" s="1220" t="s">
        <v>6118</v>
      </c>
      <c r="H1086" s="1080" t="s">
        <v>6144</v>
      </c>
      <c r="I1086" s="1220" t="s">
        <v>6131</v>
      </c>
      <c r="J1086" s="1092">
        <v>1</v>
      </c>
      <c r="K1086" s="1106">
        <v>45698</v>
      </c>
      <c r="L1086" s="1106">
        <v>45869</v>
      </c>
      <c r="M1086" s="1084">
        <f t="shared" si="52"/>
        <v>24.428571428571427</v>
      </c>
      <c r="N1086" s="1085">
        <v>0.3</v>
      </c>
      <c r="O1086" s="1220" t="s">
        <v>6216</v>
      </c>
      <c r="P1086" s="1085">
        <f t="shared" si="51"/>
        <v>0.3</v>
      </c>
      <c r="Q1086" s="1086" t="str" cm="1">
        <f t="array" aca="1" ref="Q1086" ca="1">IF(ISNUMBER(P1086),IF(P1086=100%,"CUMPLIDA",IF(AND(ISNUMBER(L1086),ISNUMBER(INDIRECT("FECHA_"&amp;$B1086,1))), IF(L1086&lt;=INDIRECT("FECHA_"&amp;$B1086,1),"INCUMPLIDA","PROCESO"), "VERIFICAR FECHA")),"SIN VALOR AVANCE")</f>
        <v>PROCESO</v>
      </c>
    </row>
    <row r="1087" spans="1:17" ht="135.75" x14ac:dyDescent="0.2">
      <c r="A1087" s="1097" t="s">
        <v>17</v>
      </c>
      <c r="B1087" s="1091" t="s">
        <v>14</v>
      </c>
      <c r="C1087" s="1304"/>
      <c r="D1087" s="1304"/>
      <c r="E1087" s="1316"/>
      <c r="F1087" s="1317"/>
      <c r="G1087" s="1220" t="s">
        <v>6119</v>
      </c>
      <c r="H1087" s="1080" t="s">
        <v>6125</v>
      </c>
      <c r="I1087" s="1220" t="s">
        <v>6132</v>
      </c>
      <c r="J1087" s="1092">
        <v>1</v>
      </c>
      <c r="K1087" s="1106">
        <v>45870</v>
      </c>
      <c r="L1087" s="1106">
        <v>45930</v>
      </c>
      <c r="M1087" s="1084">
        <f t="shared" si="52"/>
        <v>8.5714285714285712</v>
      </c>
      <c r="N1087" s="1085">
        <v>0</v>
      </c>
      <c r="O1087" s="1145" t="s">
        <v>6211</v>
      </c>
      <c r="P1087" s="1085">
        <f t="shared" si="51"/>
        <v>0</v>
      </c>
      <c r="Q1087" s="1086" t="str" cm="1">
        <f t="array" aca="1" ref="Q1087" ca="1">IF(ISNUMBER(P1087),IF(P1087=100%,"CUMPLIDA",IF(AND(ISNUMBER(L1087),ISNUMBER(INDIRECT("FECHA_"&amp;$B1087,1))), IF(L1087&lt;=INDIRECT("FECHA_"&amp;$B1087,1),"INCUMPLIDA","PROCESO"), "VERIFICAR FECHA")),"SIN VALOR AVANCE")</f>
        <v>PROCESO</v>
      </c>
    </row>
    <row r="1088" spans="1:17" ht="165" x14ac:dyDescent="0.2">
      <c r="A1088" s="1097" t="s">
        <v>17</v>
      </c>
      <c r="B1088" s="1091" t="s">
        <v>14</v>
      </c>
      <c r="C1088" s="1304"/>
      <c r="D1088" s="1304"/>
      <c r="E1088" s="1316"/>
      <c r="F1088" s="1317"/>
      <c r="G1088" s="1220" t="s">
        <v>6120</v>
      </c>
      <c r="H1088" s="1080" t="s">
        <v>6141</v>
      </c>
      <c r="I1088" s="1220" t="s">
        <v>6133</v>
      </c>
      <c r="J1088" s="1092">
        <v>2</v>
      </c>
      <c r="K1088" s="1106">
        <v>45931</v>
      </c>
      <c r="L1088" s="1106">
        <v>46053</v>
      </c>
      <c r="M1088" s="1084">
        <f t="shared" si="52"/>
        <v>17.428571428571427</v>
      </c>
      <c r="N1088" s="1085">
        <v>0</v>
      </c>
      <c r="O1088" s="1080" t="s">
        <v>6217</v>
      </c>
      <c r="P1088" s="1085">
        <f t="shared" si="51"/>
        <v>0</v>
      </c>
      <c r="Q1088" s="1086" t="str" cm="1">
        <f t="array" aca="1" ref="Q1088" ca="1">IF(ISNUMBER(P1088),IF(P1088=100%,"CUMPLIDA",IF(AND(ISNUMBER(L1088),ISNUMBER(INDIRECT("FECHA_"&amp;$B1088,1))), IF(L1088&lt;=INDIRECT("FECHA_"&amp;$B1088,1),"INCUMPLIDA","PROCESO"), "VERIFICAR FECHA")),"SIN VALOR AVANCE")</f>
        <v>PROCESO</v>
      </c>
    </row>
    <row r="1089" spans="1:17" ht="255" x14ac:dyDescent="0.2">
      <c r="A1089" s="1097" t="s">
        <v>17</v>
      </c>
      <c r="B1089" s="1091" t="s">
        <v>14</v>
      </c>
      <c r="C1089" s="1304"/>
      <c r="D1089" s="1304"/>
      <c r="E1089" s="1316"/>
      <c r="F1089" s="1317"/>
      <c r="G1089" s="1220" t="s">
        <v>6138</v>
      </c>
      <c r="H1089" s="1080" t="s">
        <v>6142</v>
      </c>
      <c r="I1089" s="1220" t="s">
        <v>6134</v>
      </c>
      <c r="J1089" s="1092">
        <v>3</v>
      </c>
      <c r="K1089" s="1106">
        <v>45698</v>
      </c>
      <c r="L1089" s="1106">
        <v>46203</v>
      </c>
      <c r="M1089" s="1084">
        <f t="shared" si="52"/>
        <v>72.142857142857139</v>
      </c>
      <c r="N1089" s="1085">
        <v>0</v>
      </c>
      <c r="O1089" s="1145" t="s">
        <v>6218</v>
      </c>
      <c r="P1089" s="1085">
        <f t="shared" si="51"/>
        <v>0</v>
      </c>
      <c r="Q1089" s="1086" t="str" cm="1">
        <f t="array" aca="1" ref="Q1089" ca="1">IF(ISNUMBER(P1089),IF(P1089=100%,"CUMPLIDA",IF(AND(ISNUMBER(L1089),ISNUMBER(INDIRECT("FECHA_"&amp;$B1089,1))), IF(L1089&lt;=INDIRECT("FECHA_"&amp;$B1089,1),"INCUMPLIDA","PROCESO"), "VERIFICAR FECHA")),"SIN VALOR AVANCE")</f>
        <v>PROCESO</v>
      </c>
    </row>
    <row r="1090" spans="1:17" ht="409.5" x14ac:dyDescent="0.2">
      <c r="A1090" s="1097" t="s">
        <v>17</v>
      </c>
      <c r="B1090" s="1091" t="s">
        <v>14</v>
      </c>
      <c r="C1090" s="1304"/>
      <c r="D1090" s="1304"/>
      <c r="E1090" s="1316"/>
      <c r="F1090" s="1317"/>
      <c r="G1090" s="1220" t="s">
        <v>6122</v>
      </c>
      <c r="H1090" s="1080" t="s">
        <v>6143</v>
      </c>
      <c r="I1090" s="1220" t="s">
        <v>6135</v>
      </c>
      <c r="J1090" s="1092">
        <v>11</v>
      </c>
      <c r="K1090" s="1106">
        <v>45698</v>
      </c>
      <c r="L1090" s="1106">
        <v>46022</v>
      </c>
      <c r="M1090" s="1084">
        <f t="shared" si="52"/>
        <v>46.285714285714285</v>
      </c>
      <c r="N1090" s="1085">
        <v>0</v>
      </c>
      <c r="O1090" s="1145" t="s">
        <v>6214</v>
      </c>
      <c r="P1090" s="1085">
        <f t="shared" si="51"/>
        <v>0</v>
      </c>
      <c r="Q1090" s="1086" t="str" cm="1">
        <f t="array" aca="1" ref="Q1090" ca="1">IF(ISNUMBER(P1090),IF(P1090=100%,"CUMPLIDA",IF(AND(ISNUMBER(L1090),ISNUMBER(INDIRECT("FECHA_"&amp;$B1090,1))), IF(L1090&lt;=INDIRECT("FECHA_"&amp;$B1090,1),"INCUMPLIDA","PROCESO"), "VERIFICAR FECHA")),"SIN VALOR AVANCE")</f>
        <v>PROCESO</v>
      </c>
    </row>
    <row r="1091" spans="1:17" ht="135" x14ac:dyDescent="0.2">
      <c r="A1091" s="1097" t="s">
        <v>17</v>
      </c>
      <c r="B1091" s="1091" t="s">
        <v>14</v>
      </c>
      <c r="C1091" s="1304"/>
      <c r="D1091" s="1304"/>
      <c r="E1091" s="1316"/>
      <c r="F1091" s="1317"/>
      <c r="G1091" s="1145" t="s">
        <v>6139</v>
      </c>
      <c r="H1091" s="1080" t="s">
        <v>6145</v>
      </c>
      <c r="I1091" s="1145" t="s">
        <v>6147</v>
      </c>
      <c r="J1091" s="1092">
        <v>1</v>
      </c>
      <c r="K1091" s="1106">
        <v>45698</v>
      </c>
      <c r="L1091" s="1106">
        <v>45868</v>
      </c>
      <c r="M1091" s="1084">
        <f t="shared" si="52"/>
        <v>24.285714285714285</v>
      </c>
      <c r="N1091" s="1085">
        <v>0.5</v>
      </c>
      <c r="O1091" s="1080" t="s">
        <v>6217</v>
      </c>
      <c r="P1091" s="1085">
        <f t="shared" si="51"/>
        <v>0.5</v>
      </c>
      <c r="Q1091" s="1086" t="str" cm="1">
        <f t="array" aca="1" ref="Q1091" ca="1">IF(ISNUMBER(P1091),IF(P1091=100%,"CUMPLIDA",IF(AND(ISNUMBER(L1091),ISNUMBER(INDIRECT("FECHA_"&amp;$B1091,1))), IF(L1091&lt;=INDIRECT("FECHA_"&amp;$B1091,1),"INCUMPLIDA","PROCESO"), "VERIFICAR FECHA")),"SIN VALOR AVANCE")</f>
        <v>PROCESO</v>
      </c>
    </row>
    <row r="1092" spans="1:17" ht="90" x14ac:dyDescent="0.2">
      <c r="A1092" s="1097" t="s">
        <v>17</v>
      </c>
      <c r="B1092" s="1091" t="s">
        <v>14</v>
      </c>
      <c r="C1092" s="1304"/>
      <c r="D1092" s="1304"/>
      <c r="E1092" s="1316"/>
      <c r="F1092" s="1317"/>
      <c r="G1092" s="1145" t="s">
        <v>6140</v>
      </c>
      <c r="H1092" s="1080" t="s">
        <v>6146</v>
      </c>
      <c r="I1092" s="1145" t="s">
        <v>6148</v>
      </c>
      <c r="J1092" s="1092">
        <v>5</v>
      </c>
      <c r="K1092" s="1106">
        <v>45870</v>
      </c>
      <c r="L1092" s="1106">
        <v>46021</v>
      </c>
      <c r="M1092" s="1084">
        <f t="shared" si="52"/>
        <v>21.571428571428573</v>
      </c>
      <c r="N1092" s="1085">
        <v>0</v>
      </c>
      <c r="O1092" s="1080" t="s">
        <v>6217</v>
      </c>
      <c r="P1092" s="1085">
        <f t="shared" si="51"/>
        <v>0</v>
      </c>
      <c r="Q1092" s="1086" t="str" cm="1">
        <f t="array" aca="1" ref="Q1092" ca="1">IF(ISNUMBER(P1092),IF(P1092=100%,"CUMPLIDA",IF(AND(ISNUMBER(L1092),ISNUMBER(INDIRECT("FECHA_"&amp;$B1092,1))), IF(L1092&lt;=INDIRECT("FECHA_"&amp;$B1092,1),"INCUMPLIDA","PROCESO"), "VERIFICAR FECHA")),"SIN VALOR AVANCE")</f>
        <v>PROCESO</v>
      </c>
    </row>
    <row r="1093" spans="1:17" ht="400.5" customHeight="1" x14ac:dyDescent="0.2">
      <c r="A1093" s="1097" t="s">
        <v>17</v>
      </c>
      <c r="B1093" s="1091" t="s">
        <v>14</v>
      </c>
      <c r="C1093" s="1304"/>
      <c r="D1093" s="1304"/>
      <c r="E1093" s="1316" t="s">
        <v>6161</v>
      </c>
      <c r="F1093" s="1317"/>
      <c r="G1093" s="1220" t="s">
        <v>6149</v>
      </c>
      <c r="H1093" s="1080" t="s">
        <v>6156</v>
      </c>
      <c r="I1093" s="1233" t="s">
        <v>6157</v>
      </c>
      <c r="J1093" s="1092">
        <v>3</v>
      </c>
      <c r="K1093" s="1106">
        <v>45717</v>
      </c>
      <c r="L1093" s="1106">
        <v>45808</v>
      </c>
      <c r="M1093" s="1084">
        <f t="shared" si="52"/>
        <v>13</v>
      </c>
      <c r="N1093" s="1085">
        <v>0</v>
      </c>
      <c r="O1093" s="1108" t="s">
        <v>6219</v>
      </c>
      <c r="P1093" s="1085">
        <f t="shared" si="51"/>
        <v>0</v>
      </c>
      <c r="Q1093" s="1086" t="str" cm="1">
        <f t="array" aca="1" ref="Q1093" ca="1">IF(ISNUMBER(P1093),IF(P1093=100%,"CUMPLIDA",IF(AND(ISNUMBER(L1093),ISNUMBER(INDIRECT("FECHA_"&amp;$B1093,1))), IF(L1093&lt;=INDIRECT("FECHA_"&amp;$B1093,1),"INCUMPLIDA","PROCESO"), "VERIFICAR FECHA")),"SIN VALOR AVANCE")</f>
        <v>PROCESO</v>
      </c>
    </row>
    <row r="1094" spans="1:17" ht="240" x14ac:dyDescent="0.2">
      <c r="A1094" s="1097" t="s">
        <v>17</v>
      </c>
      <c r="B1094" s="1091" t="s">
        <v>14</v>
      </c>
      <c r="C1094" s="1304"/>
      <c r="D1094" s="1304"/>
      <c r="E1094" s="1316"/>
      <c r="F1094" s="1317"/>
      <c r="G1094" s="1220" t="s">
        <v>6150</v>
      </c>
      <c r="H1094" s="1080" t="s">
        <v>6153</v>
      </c>
      <c r="I1094" s="1220" t="s">
        <v>6158</v>
      </c>
      <c r="J1094" s="1092">
        <v>2</v>
      </c>
      <c r="K1094" s="1106">
        <v>45698</v>
      </c>
      <c r="L1094" s="1106">
        <v>45746</v>
      </c>
      <c r="M1094" s="1084">
        <f t="shared" si="52"/>
        <v>6.8571428571428568</v>
      </c>
      <c r="N1094" s="1085">
        <v>1</v>
      </c>
      <c r="O1094" s="1220" t="s">
        <v>6212</v>
      </c>
      <c r="P1094" s="1085">
        <f t="shared" si="51"/>
        <v>1</v>
      </c>
      <c r="Q1094" s="1086" t="str" cm="1">
        <f t="array" aca="1" ref="Q1094" ca="1">IF(ISNUMBER(P1094),IF(P1094=100%,"CUMPLIDA",IF(AND(ISNUMBER(L1094),ISNUMBER(INDIRECT("FECHA_"&amp;$B1094,1))), IF(L1094&lt;=INDIRECT("FECHA_"&amp;$B1094,1),"INCUMPLIDA","PROCESO"), "VERIFICAR FECHA")),"SIN VALOR AVANCE")</f>
        <v>CUMPLIDA</v>
      </c>
    </row>
    <row r="1095" spans="1:17" ht="60" x14ac:dyDescent="0.2">
      <c r="A1095" s="1097" t="s">
        <v>17</v>
      </c>
      <c r="B1095" s="1091" t="s">
        <v>14</v>
      </c>
      <c r="C1095" s="1304"/>
      <c r="D1095" s="1304"/>
      <c r="E1095" s="1316"/>
      <c r="F1095" s="1317"/>
      <c r="G1095" s="1220" t="s">
        <v>6151</v>
      </c>
      <c r="H1095" s="1080" t="s">
        <v>6154</v>
      </c>
      <c r="I1095" s="1234" t="s">
        <v>6159</v>
      </c>
      <c r="J1095" s="1092">
        <v>1</v>
      </c>
      <c r="K1095" s="1106">
        <v>45748</v>
      </c>
      <c r="L1095" s="1106">
        <v>45777</v>
      </c>
      <c r="M1095" s="1084">
        <f t="shared" si="52"/>
        <v>4.1428571428571432</v>
      </c>
      <c r="N1095" s="1085">
        <v>0</v>
      </c>
      <c r="O1095" s="1220" t="s">
        <v>6212</v>
      </c>
      <c r="P1095" s="1085">
        <f t="shared" si="51"/>
        <v>0</v>
      </c>
      <c r="Q1095" s="1086" t="str" cm="1">
        <f t="array" aca="1" ref="Q1095" ca="1">IF(ISNUMBER(P1095),IF(P1095=100%,"CUMPLIDA",IF(AND(ISNUMBER(L1095),ISNUMBER(INDIRECT("FECHA_"&amp;$B1095,1))), IF(L1095&lt;=INDIRECT("FECHA_"&amp;$B1095,1),"INCUMPLIDA","PROCESO"), "VERIFICAR FECHA")),"SIN VALOR AVANCE")</f>
        <v>PROCESO</v>
      </c>
    </row>
    <row r="1096" spans="1:17" ht="120" x14ac:dyDescent="0.2">
      <c r="A1096" s="1097" t="s">
        <v>17</v>
      </c>
      <c r="B1096" s="1091" t="s">
        <v>14</v>
      </c>
      <c r="C1096" s="1304"/>
      <c r="D1096" s="1304"/>
      <c r="E1096" s="1316"/>
      <c r="F1096" s="1317"/>
      <c r="G1096" s="1220" t="s">
        <v>6152</v>
      </c>
      <c r="H1096" s="1093" t="s">
        <v>6155</v>
      </c>
      <c r="I1096" s="1234" t="s">
        <v>6160</v>
      </c>
      <c r="J1096" s="1092">
        <v>2</v>
      </c>
      <c r="K1096" s="1106">
        <v>45778</v>
      </c>
      <c r="L1096" s="1106">
        <v>45808</v>
      </c>
      <c r="M1096" s="1084">
        <f t="shared" si="52"/>
        <v>4.2857142857142856</v>
      </c>
      <c r="N1096" s="1085">
        <v>0</v>
      </c>
      <c r="O1096" s="1220" t="s">
        <v>6212</v>
      </c>
      <c r="P1096" s="1085">
        <f t="shared" si="51"/>
        <v>0</v>
      </c>
      <c r="Q1096" s="1086" t="str" cm="1">
        <f t="array" aca="1" ref="Q1096" ca="1">IF(ISNUMBER(P1096),IF(P1096=100%,"CUMPLIDA",IF(AND(ISNUMBER(L1096),ISNUMBER(INDIRECT("FECHA_"&amp;$B1096,1))), IF(L1096&lt;=INDIRECT("FECHA_"&amp;$B1096,1),"INCUMPLIDA","PROCESO"), "VERIFICAR FECHA")),"SIN VALOR AVANCE")</f>
        <v>PROCESO</v>
      </c>
    </row>
    <row r="1097" spans="1:17" ht="285" x14ac:dyDescent="0.2">
      <c r="A1097" s="1097" t="s">
        <v>17</v>
      </c>
      <c r="B1097" s="1091" t="s">
        <v>14</v>
      </c>
      <c r="C1097" s="1304"/>
      <c r="D1097" s="1304"/>
      <c r="E1097" s="1220" t="s">
        <v>6162</v>
      </c>
      <c r="F1097" s="1317"/>
      <c r="G1097" s="1220" t="s">
        <v>6163</v>
      </c>
      <c r="H1097" s="1220" t="s">
        <v>6164</v>
      </c>
      <c r="I1097" s="1234" t="s">
        <v>6165</v>
      </c>
      <c r="J1097" s="1092">
        <v>1</v>
      </c>
      <c r="K1097" s="1106">
        <v>45931</v>
      </c>
      <c r="L1097" s="1106">
        <v>46053</v>
      </c>
      <c r="M1097" s="1084">
        <f t="shared" si="52"/>
        <v>17.428571428571427</v>
      </c>
      <c r="N1097" s="1085">
        <v>0.9</v>
      </c>
      <c r="O1097" s="1220" t="s">
        <v>6212</v>
      </c>
      <c r="P1097" s="1085">
        <f t="shared" si="51"/>
        <v>0.9</v>
      </c>
      <c r="Q1097" s="1086" t="str" cm="1">
        <f t="array" aca="1" ref="Q1097" ca="1">IF(ISNUMBER(P1097),IF(P1097=100%,"CUMPLIDA",IF(AND(ISNUMBER(L1097),ISNUMBER(INDIRECT("FECHA_"&amp;$B1097,1))), IF(L1097&lt;=INDIRECT("FECHA_"&amp;$B1097,1),"INCUMPLIDA","PROCESO"), "VERIFICAR FECHA")),"SIN VALOR AVANCE")</f>
        <v>PROCESO</v>
      </c>
    </row>
  </sheetData>
  <sheetProtection algorithmName="SHA-512" hashValue="Ex0lQS1mxzE4NokPA6lfMo4EZw1U6miaSCq+HwMVZWx+uXbbysoPnvnqgXyfjQuF+/AMjTxQBA6wztNbVhUifQ==" saltValue="wuRW1Sx7j9thV7Vw0piPaw==" spinCount="100000" sheet="1" formatCells="0" formatColumns="0" formatRows="0" autoFilter="0"/>
  <protectedRanges>
    <protectedRange sqref="O42:O43" name="Rango2_40_1_1_1_1_1_1_1_1_1_1_1"/>
    <protectedRange sqref="E70:F81" name="Rango2_2_1_1_1_2_1_1_1_1_1_1_1_1_1"/>
    <protectedRange sqref="O484:O485 O496" name="Rango2_2_1_14_2_1_1_1_1_1_1_1_1_1_1_1_1"/>
    <protectedRange sqref="G40 G42:G43" name="Rango2_6_1_2_1_1"/>
    <protectedRange sqref="I40 I42:I43" name="Rango2_1_2_1_2_1_1"/>
    <protectedRange sqref="I44" name="Rango2_2_1_3_1_1_1_1_1"/>
    <protectedRange sqref="K40:L40 K42:L43" name="Rango2_3_2_1_2_1_1"/>
    <protectedRange sqref="K44:L44" name="Rango2_2_2_1_1_1_1_1_1"/>
    <protectedRange sqref="J40 J43" name="Rango2_4_2_1_1_1_1"/>
    <protectedRange sqref="J44" name="Rango2_2_3_3_1_1_1_1_1"/>
    <protectedRange sqref="O1064:O1068" name="Rango2_5_1"/>
    <protectedRange sqref="O1069 O1073" name="Rango2_5_3_1"/>
    <protectedRange sqref="O1070" name="Rango2_5_4_1"/>
    <protectedRange sqref="O1071" name="Rango2_5_5_1"/>
    <protectedRange sqref="O1072 O1074:O1079" name="Rango2_5_6_1"/>
    <protectedRange sqref="G70:G81 I70:I81" name="Rango2_9_2_2_1_1_1_1_1_1_1_1_2_1"/>
    <protectedRange sqref="G177:G178" name="Rango2_40_2_1_1_1_1_5_3_1_1_1_1_1_1_1_1_1_1"/>
    <protectedRange sqref="H177:H178" name="Rango2_40_2_1_1_1_1_5_5_1_1_1_1_1_1_1_1_1_1"/>
    <protectedRange sqref="I416:I418" name="Rango2_2_4_2_10_3_1_8_1_14_1_1_1_1_1_1_1_1_1_1_1"/>
    <protectedRange sqref="I415" name="Rango2_4_4_1_10_3_1_8_1_8_1_1_1_1_1_1_1_1_1_1_1"/>
    <protectedRange sqref="I422:I424" name="Rango2_2_4_2_10_3_1_8_1_16_1_1_1_1_1_1_1_1_1_1_1"/>
    <protectedRange sqref="I421" name="Rango2_4_4_1_10_3_1_8_1_9_1_1_1_1_1_1_1_1_1_1_1"/>
    <protectedRange sqref="G478:G483" name="Rango2_40_2_1_1_1_1_4_1_1_1_1_1_1_1_1_1_1"/>
    <protectedRange sqref="G484:G490 G496 H488:H495" name="Rango2_40_2_1_1_1_1_5_1_1_1_1_1_1_1_1_1_1"/>
    <protectedRange sqref="G497:G517" name="Rango2_40_2_1_1_1_1_2_2_1_1_1_1_1_1_1_1_1_1"/>
    <protectedRange sqref="I518:I522" name="Rango2_4_4_1_10_3_1_8_1_2_1_1_1_1_1_1_1_1_1_1"/>
    <protectedRange sqref="I523:I525" name="Rango2_2_4_2_10_3_1_8_1_2_1_1_1_1_1_1_1_1_1_1"/>
    <protectedRange sqref="I530 I532:I536" name="Rango2_2_4_2_10_3_1_8_1_2_1_1_1_1_1_1_1_1_2_1"/>
    <protectedRange sqref="I529 I531" name="Rango2_4_4_1_10_3_1_8_1_2_1_1_1_1_1_1_1_1_2_1"/>
    <protectedRange sqref="I539:I543" name="Rango2_4_4_1_10_3_1_8_1_2_1_1_1_1_1_1_1_1_3_1"/>
    <protectedRange sqref="I544:I546" name="Rango2_2_4_2_10_3_1_8_1_2_1_1_1_1_1_1_1_1_3_1"/>
    <protectedRange sqref="I549:I553" name="Rango2_4_4_1_10_3_1_8_1_2_1_1_1_1_1_1_1_1_4_1"/>
    <protectedRange sqref="I554:I556" name="Rango2_2_4_2_10_3_1_8_1_2_1_1_1_1_1_1_1_1_4_1"/>
    <protectedRange sqref="I1064" name="Rango2_4_2"/>
    <protectedRange sqref="I1065" name="Rango2_4_1_1"/>
    <protectedRange sqref="I1094" name="Rango2_1_3"/>
    <protectedRange sqref="I1095" name="Rango2_1_1_1"/>
    <protectedRange sqref="I1096" name="Rango2_1_2_1"/>
    <protectedRange sqref="K1095:L1095" name="Rango2_3_2_1"/>
    <protectedRange sqref="K1096:L1096" name="Rango2_3_3_2"/>
  </protectedRanges>
  <autoFilter ref="A10:R10" xr:uid="{2E6845DB-37D2-4F98-BA3B-6BF2E807B53F}"/>
  <mergeCells count="451">
    <mergeCell ref="G770:G771"/>
    <mergeCell ref="G497:G498"/>
    <mergeCell ref="G511:G512"/>
    <mergeCell ref="G513:G514"/>
    <mergeCell ref="G515:G516"/>
    <mergeCell ref="C1021:C1045"/>
    <mergeCell ref="D1021:D1045"/>
    <mergeCell ref="E1021:E1025"/>
    <mergeCell ref="F1021:F1045"/>
    <mergeCell ref="E1026:E1031"/>
    <mergeCell ref="E1032:E1033"/>
    <mergeCell ref="E1034:E1036"/>
    <mergeCell ref="E1038:E1039"/>
    <mergeCell ref="E1040:E1041"/>
    <mergeCell ref="E1077:E1079"/>
    <mergeCell ref="E1080:E1085"/>
    <mergeCell ref="E1086:E1092"/>
    <mergeCell ref="E1093:E1096"/>
    <mergeCell ref="C1059:C1097"/>
    <mergeCell ref="D1059:D1097"/>
    <mergeCell ref="F1059:F1097"/>
    <mergeCell ref="E1059:E1061"/>
    <mergeCell ref="E1062:E1063"/>
    <mergeCell ref="E1064:E1066"/>
    <mergeCell ref="E1067:E1068"/>
    <mergeCell ref="E1069:E1076"/>
    <mergeCell ref="C926:C981"/>
    <mergeCell ref="D926:D981"/>
    <mergeCell ref="E926:E928"/>
    <mergeCell ref="F926:F981"/>
    <mergeCell ref="E929:E933"/>
    <mergeCell ref="E934:E954"/>
    <mergeCell ref="E955:E966"/>
    <mergeCell ref="E967:E977"/>
    <mergeCell ref="E978:E979"/>
    <mergeCell ref="E980:E981"/>
    <mergeCell ref="E982:E983"/>
    <mergeCell ref="E984:E986"/>
    <mergeCell ref="E999:E1002"/>
    <mergeCell ref="F999:F1002"/>
    <mergeCell ref="C999:C1002"/>
    <mergeCell ref="D999:D1002"/>
    <mergeCell ref="C1003:C1020"/>
    <mergeCell ref="D1003:D1020"/>
    <mergeCell ref="E1003:E1009"/>
    <mergeCell ref="F1003:F1020"/>
    <mergeCell ref="E1010:E1011"/>
    <mergeCell ref="E1012:E1013"/>
    <mergeCell ref="E1014:E1015"/>
    <mergeCell ref="E1016:E1017"/>
    <mergeCell ref="G805:G808"/>
    <mergeCell ref="E806:E811"/>
    <mergeCell ref="G810:G813"/>
    <mergeCell ref="E812:E818"/>
    <mergeCell ref="G816:G817"/>
    <mergeCell ref="C819:C866"/>
    <mergeCell ref="D819:D866"/>
    <mergeCell ref="E819:E866"/>
    <mergeCell ref="F819:F838"/>
    <mergeCell ref="F839:F850"/>
    <mergeCell ref="F851:F866"/>
    <mergeCell ref="F800:F818"/>
    <mergeCell ref="C800:C818"/>
    <mergeCell ref="D800:D818"/>
    <mergeCell ref="E800:E805"/>
    <mergeCell ref="G408:G409"/>
    <mergeCell ref="G410:G412"/>
    <mergeCell ref="C761:C782"/>
    <mergeCell ref="D761:D782"/>
    <mergeCell ref="E761:E769"/>
    <mergeCell ref="F761:F782"/>
    <mergeCell ref="E770:E774"/>
    <mergeCell ref="E775:E777"/>
    <mergeCell ref="C233:C412"/>
    <mergeCell ref="D233:D412"/>
    <mergeCell ref="E233:E248"/>
    <mergeCell ref="G241:G243"/>
    <mergeCell ref="G244:G245"/>
    <mergeCell ref="G246:G248"/>
    <mergeCell ref="E364:E382"/>
    <mergeCell ref="G364:G366"/>
    <mergeCell ref="G367:G369"/>
    <mergeCell ref="G370:G374"/>
    <mergeCell ref="G281:G283"/>
    <mergeCell ref="G284:G286"/>
    <mergeCell ref="G383:G385"/>
    <mergeCell ref="G386:G387"/>
    <mergeCell ref="G388:G390"/>
    <mergeCell ref="G391:G393"/>
    <mergeCell ref="G394:G395"/>
    <mergeCell ref="G396:G398"/>
    <mergeCell ref="G399:G401"/>
    <mergeCell ref="G402:G404"/>
    <mergeCell ref="G405:G407"/>
    <mergeCell ref="G319:G320"/>
    <mergeCell ref="G321:G323"/>
    <mergeCell ref="G324:G326"/>
    <mergeCell ref="G327:G328"/>
    <mergeCell ref="G329:G331"/>
    <mergeCell ref="G332:G334"/>
    <mergeCell ref="G335:G336"/>
    <mergeCell ref="G343:G344"/>
    <mergeCell ref="G345:G347"/>
    <mergeCell ref="G348:G350"/>
    <mergeCell ref="G351:G352"/>
    <mergeCell ref="G353:G355"/>
    <mergeCell ref="I370:I372"/>
    <mergeCell ref="G375:G377"/>
    <mergeCell ref="G378:G379"/>
    <mergeCell ref="G380:G382"/>
    <mergeCell ref="I263:I265"/>
    <mergeCell ref="G268:G270"/>
    <mergeCell ref="G271:G272"/>
    <mergeCell ref="G273:G275"/>
    <mergeCell ref="G276:G278"/>
    <mergeCell ref="G279:G280"/>
    <mergeCell ref="G287:G288"/>
    <mergeCell ref="G289:G291"/>
    <mergeCell ref="G292:G294"/>
    <mergeCell ref="G361:G363"/>
    <mergeCell ref="G340:G342"/>
    <mergeCell ref="G356:G358"/>
    <mergeCell ref="G359:G360"/>
    <mergeCell ref="G337:G339"/>
    <mergeCell ref="G297:G299"/>
    <mergeCell ref="G305:G307"/>
    <mergeCell ref="G308:G310"/>
    <mergeCell ref="G311:G312"/>
    <mergeCell ref="G313:G315"/>
    <mergeCell ref="G316:G318"/>
    <mergeCell ref="G194:G196"/>
    <mergeCell ref="G197:G198"/>
    <mergeCell ref="C200:C208"/>
    <mergeCell ref="D200:D208"/>
    <mergeCell ref="E200:E202"/>
    <mergeCell ref="F200:F208"/>
    <mergeCell ref="E205:E208"/>
    <mergeCell ref="C209:C232"/>
    <mergeCell ref="D209:D232"/>
    <mergeCell ref="E209:E212"/>
    <mergeCell ref="F209:F232"/>
    <mergeCell ref="E213:E215"/>
    <mergeCell ref="E216:E218"/>
    <mergeCell ref="E219:E221"/>
    <mergeCell ref="E222:E224"/>
    <mergeCell ref="E226:E228"/>
    <mergeCell ref="E229:E232"/>
    <mergeCell ref="E192:E199"/>
    <mergeCell ref="G130:G133"/>
    <mergeCell ref="E133:E137"/>
    <mergeCell ref="G137:G140"/>
    <mergeCell ref="E138:E140"/>
    <mergeCell ref="C141:C149"/>
    <mergeCell ref="D141:D149"/>
    <mergeCell ref="E141:E144"/>
    <mergeCell ref="F141:F149"/>
    <mergeCell ref="G142:G143"/>
    <mergeCell ref="E145:E149"/>
    <mergeCell ref="D130:D140"/>
    <mergeCell ref="E130:E132"/>
    <mergeCell ref="F130:F140"/>
    <mergeCell ref="E127:E128"/>
    <mergeCell ref="F70:F81"/>
    <mergeCell ref="D45:D51"/>
    <mergeCell ref="E45:E51"/>
    <mergeCell ref="F45:F51"/>
    <mergeCell ref="E52:E69"/>
    <mergeCell ref="C70:C81"/>
    <mergeCell ref="D70:D81"/>
    <mergeCell ref="C82:C89"/>
    <mergeCell ref="D82:D89"/>
    <mergeCell ref="C101:C108"/>
    <mergeCell ref="D101:D108"/>
    <mergeCell ref="C109:C129"/>
    <mergeCell ref="D109:D129"/>
    <mergeCell ref="C90:C100"/>
    <mergeCell ref="D90:D100"/>
    <mergeCell ref="E90:E94"/>
    <mergeCell ref="E109:E111"/>
    <mergeCell ref="F101:F108"/>
    <mergeCell ref="E118:E120"/>
    <mergeCell ref="E121:E123"/>
    <mergeCell ref="E115:E117"/>
    <mergeCell ref="F109:F129"/>
    <mergeCell ref="E95:E100"/>
    <mergeCell ref="G413:G415"/>
    <mergeCell ref="G416:G418"/>
    <mergeCell ref="E300:E331"/>
    <mergeCell ref="A1:B3"/>
    <mergeCell ref="C1:Q2"/>
    <mergeCell ref="C3:Q3"/>
    <mergeCell ref="A4:I4"/>
    <mergeCell ref="K4:O4"/>
    <mergeCell ref="K5:O5"/>
    <mergeCell ref="K6:O6"/>
    <mergeCell ref="K7:O7"/>
    <mergeCell ref="K8:O8"/>
    <mergeCell ref="A6:D6"/>
    <mergeCell ref="A7:D7"/>
    <mergeCell ref="A8:D8"/>
    <mergeCell ref="C45:C51"/>
    <mergeCell ref="F52:F69"/>
    <mergeCell ref="C52:C69"/>
    <mergeCell ref="D52:D69"/>
    <mergeCell ref="G72:G73"/>
    <mergeCell ref="E73:E75"/>
    <mergeCell ref="G75:G76"/>
    <mergeCell ref="G77:G78"/>
    <mergeCell ref="E82:E89"/>
    <mergeCell ref="E76:E78"/>
    <mergeCell ref="G80:G81"/>
    <mergeCell ref="F82:F89"/>
    <mergeCell ref="E70:E72"/>
    <mergeCell ref="E79:E81"/>
    <mergeCell ref="F90:F100"/>
    <mergeCell ref="C783:C799"/>
    <mergeCell ref="D783:D799"/>
    <mergeCell ref="F783:F799"/>
    <mergeCell ref="E784:E785"/>
    <mergeCell ref="E786:E787"/>
    <mergeCell ref="E788:E789"/>
    <mergeCell ref="E790:E792"/>
    <mergeCell ref="E793:E798"/>
    <mergeCell ref="C484:C496"/>
    <mergeCell ref="F484:F496"/>
    <mergeCell ref="C497:C517"/>
    <mergeCell ref="E502:E510"/>
    <mergeCell ref="E511:E517"/>
    <mergeCell ref="E518:E527"/>
    <mergeCell ref="E528:E536"/>
    <mergeCell ref="E537:E546"/>
    <mergeCell ref="C518:C557"/>
    <mergeCell ref="D518:D557"/>
    <mergeCell ref="C902:C905"/>
    <mergeCell ref="D902:D905"/>
    <mergeCell ref="F902:F905"/>
    <mergeCell ref="E904:E905"/>
    <mergeCell ref="F906:F925"/>
    <mergeCell ref="E909:E911"/>
    <mergeCell ref="E912:E913"/>
    <mergeCell ref="E915:E916"/>
    <mergeCell ref="E917:E919"/>
    <mergeCell ref="E920:E922"/>
    <mergeCell ref="E923:E925"/>
    <mergeCell ref="C184:C185"/>
    <mergeCell ref="D184:D185"/>
    <mergeCell ref="F184:F185"/>
    <mergeCell ref="F186:F191"/>
    <mergeCell ref="G300:G302"/>
    <mergeCell ref="G303:G304"/>
    <mergeCell ref="C159:C165"/>
    <mergeCell ref="D159:D165"/>
    <mergeCell ref="E159:E162"/>
    <mergeCell ref="F159:F165"/>
    <mergeCell ref="E163:E165"/>
    <mergeCell ref="C166:C174"/>
    <mergeCell ref="D166:D174"/>
    <mergeCell ref="E166:E168"/>
    <mergeCell ref="F166:F174"/>
    <mergeCell ref="G166:G167"/>
    <mergeCell ref="E170:E172"/>
    <mergeCell ref="G170:G171"/>
    <mergeCell ref="C175:C183"/>
    <mergeCell ref="D175:D183"/>
    <mergeCell ref="E175:E177"/>
    <mergeCell ref="F175:F183"/>
    <mergeCell ref="E178:E180"/>
    <mergeCell ref="E181:E183"/>
    <mergeCell ref="E731:E732"/>
    <mergeCell ref="E733:E743"/>
    <mergeCell ref="E744:E745"/>
    <mergeCell ref="E746:E748"/>
    <mergeCell ref="E749:E759"/>
    <mergeCell ref="E454:E455"/>
    <mergeCell ref="G233:G235"/>
    <mergeCell ref="G236:G237"/>
    <mergeCell ref="G238:G240"/>
    <mergeCell ref="G249:G251"/>
    <mergeCell ref="G252:G253"/>
    <mergeCell ref="G254:G256"/>
    <mergeCell ref="G257:G259"/>
    <mergeCell ref="G260:G262"/>
    <mergeCell ref="G295:G296"/>
    <mergeCell ref="G263:G267"/>
    <mergeCell ref="E399:E412"/>
    <mergeCell ref="E456:E457"/>
    <mergeCell ref="E459:E461"/>
    <mergeCell ref="E462:E463"/>
    <mergeCell ref="E464:E465"/>
    <mergeCell ref="E466:E467"/>
    <mergeCell ref="G422:G424"/>
    <mergeCell ref="G419:G421"/>
    <mergeCell ref="C11:C19"/>
    <mergeCell ref="D11:D19"/>
    <mergeCell ref="F11:F19"/>
    <mergeCell ref="C20:C44"/>
    <mergeCell ref="D20:D44"/>
    <mergeCell ref="E20:E22"/>
    <mergeCell ref="F20:F44"/>
    <mergeCell ref="E23:E25"/>
    <mergeCell ref="E26:E28"/>
    <mergeCell ref="E36:E37"/>
    <mergeCell ref="E38:E44"/>
    <mergeCell ref="H28:H29"/>
    <mergeCell ref="E29:E35"/>
    <mergeCell ref="C982:C998"/>
    <mergeCell ref="D982:D998"/>
    <mergeCell ref="F982:F998"/>
    <mergeCell ref="E987:E988"/>
    <mergeCell ref="E989:E991"/>
    <mergeCell ref="E992:E993"/>
    <mergeCell ref="E994:E996"/>
    <mergeCell ref="E189:E191"/>
    <mergeCell ref="C867:C901"/>
    <mergeCell ref="D867:D901"/>
    <mergeCell ref="C906:C925"/>
    <mergeCell ref="D906:D925"/>
    <mergeCell ref="E906:E908"/>
    <mergeCell ref="C192:C199"/>
    <mergeCell ref="D192:D199"/>
    <mergeCell ref="C130:C140"/>
    <mergeCell ref="C150:C158"/>
    <mergeCell ref="D150:D158"/>
    <mergeCell ref="E150:E151"/>
    <mergeCell ref="F150:F158"/>
    <mergeCell ref="E152:E153"/>
    <mergeCell ref="C186:C191"/>
    <mergeCell ref="E448:E449"/>
    <mergeCell ref="E450:E451"/>
    <mergeCell ref="E452:E453"/>
    <mergeCell ref="D484:D496"/>
    <mergeCell ref="E484:E496"/>
    <mergeCell ref="D497:D517"/>
    <mergeCell ref="E497:E501"/>
    <mergeCell ref="F497:F517"/>
    <mergeCell ref="G28:G29"/>
    <mergeCell ref="D186:D191"/>
    <mergeCell ref="E186:E188"/>
    <mergeCell ref="E383:E398"/>
    <mergeCell ref="F233:F412"/>
    <mergeCell ref="E249:E299"/>
    <mergeCell ref="E332:E339"/>
    <mergeCell ref="E340:E363"/>
    <mergeCell ref="F192:F199"/>
    <mergeCell ref="E101:E104"/>
    <mergeCell ref="E105:E108"/>
    <mergeCell ref="E112:E114"/>
    <mergeCell ref="E154:E155"/>
    <mergeCell ref="E156:E157"/>
    <mergeCell ref="G70:G71"/>
    <mergeCell ref="E124:E126"/>
    <mergeCell ref="G425:G427"/>
    <mergeCell ref="G428:G430"/>
    <mergeCell ref="G431:G433"/>
    <mergeCell ref="C478:C483"/>
    <mergeCell ref="D478:D483"/>
    <mergeCell ref="E478:E479"/>
    <mergeCell ref="F478:F483"/>
    <mergeCell ref="E480:E481"/>
    <mergeCell ref="G481:G482"/>
    <mergeCell ref="E475:E477"/>
    <mergeCell ref="C448:C477"/>
    <mergeCell ref="D448:D477"/>
    <mergeCell ref="F448:F477"/>
    <mergeCell ref="E468:E472"/>
    <mergeCell ref="C413:C433"/>
    <mergeCell ref="D413:D433"/>
    <mergeCell ref="E413:E433"/>
    <mergeCell ref="F413:F433"/>
    <mergeCell ref="C434:C447"/>
    <mergeCell ref="D434:D447"/>
    <mergeCell ref="E434:E443"/>
    <mergeCell ref="F434:F447"/>
    <mergeCell ref="E444:E445"/>
    <mergeCell ref="E446:E447"/>
    <mergeCell ref="F518:F557"/>
    <mergeCell ref="E547:E557"/>
    <mergeCell ref="C558:C606"/>
    <mergeCell ref="D558:D606"/>
    <mergeCell ref="E558:E579"/>
    <mergeCell ref="F558:F606"/>
    <mergeCell ref="E580:E590"/>
    <mergeCell ref="E593:E594"/>
    <mergeCell ref="E595:E606"/>
    <mergeCell ref="C607:C624"/>
    <mergeCell ref="D607:D624"/>
    <mergeCell ref="E607:E611"/>
    <mergeCell ref="F607:F624"/>
    <mergeCell ref="E612:E616"/>
    <mergeCell ref="E620:E623"/>
    <mergeCell ref="C625:C643"/>
    <mergeCell ref="D625:D643"/>
    <mergeCell ref="E625:E628"/>
    <mergeCell ref="F625:F643"/>
    <mergeCell ref="E630:E633"/>
    <mergeCell ref="E636:E639"/>
    <mergeCell ref="H648:H652"/>
    <mergeCell ref="I648:I652"/>
    <mergeCell ref="G653:G656"/>
    <mergeCell ref="G657:G663"/>
    <mergeCell ref="H657:H663"/>
    <mergeCell ref="I657:I663"/>
    <mergeCell ref="G665:G666"/>
    <mergeCell ref="H665:H666"/>
    <mergeCell ref="G667:G668"/>
    <mergeCell ref="H667:H668"/>
    <mergeCell ref="I667:I668"/>
    <mergeCell ref="G644:G647"/>
    <mergeCell ref="G648:G652"/>
    <mergeCell ref="C686:C719"/>
    <mergeCell ref="D686:D719"/>
    <mergeCell ref="E686:E691"/>
    <mergeCell ref="F686:F719"/>
    <mergeCell ref="G687:G688"/>
    <mergeCell ref="E692:E694"/>
    <mergeCell ref="E695:E698"/>
    <mergeCell ref="E699:E700"/>
    <mergeCell ref="E701:E702"/>
    <mergeCell ref="E703:E710"/>
    <mergeCell ref="E711:E712"/>
    <mergeCell ref="E713:E715"/>
    <mergeCell ref="E716:E717"/>
    <mergeCell ref="E718:E719"/>
    <mergeCell ref="C644:C685"/>
    <mergeCell ref="D644:D685"/>
    <mergeCell ref="E644:E673"/>
    <mergeCell ref="F644:F685"/>
    <mergeCell ref="E779:E782"/>
    <mergeCell ref="C1046:C1058"/>
    <mergeCell ref="E1053:E1055"/>
    <mergeCell ref="G670:G673"/>
    <mergeCell ref="E674:E682"/>
    <mergeCell ref="G674:G684"/>
    <mergeCell ref="H674:H684"/>
    <mergeCell ref="I674:I684"/>
    <mergeCell ref="E683:E685"/>
    <mergeCell ref="D1046:D1058"/>
    <mergeCell ref="E1046:E1047"/>
    <mergeCell ref="F1046:F1058"/>
    <mergeCell ref="E1048:E1049"/>
    <mergeCell ref="E1050:E1052"/>
    <mergeCell ref="E1056:E1058"/>
    <mergeCell ref="F867:F901"/>
    <mergeCell ref="E871:E873"/>
    <mergeCell ref="E874:E876"/>
    <mergeCell ref="E877:E878"/>
    <mergeCell ref="E879:E901"/>
    <mergeCell ref="C720:C760"/>
    <mergeCell ref="D720:D760"/>
    <mergeCell ref="E720:E730"/>
    <mergeCell ref="F720:F760"/>
  </mergeCells>
  <phoneticPr fontId="89" type="noConversion"/>
  <conditionalFormatting sqref="Q11:Q1097">
    <cfRule type="cellIs" dxfId="9" priority="1" operator="equal">
      <formula>"SIN VALOR AVANCE"</formula>
    </cfRule>
    <cfRule type="cellIs" dxfId="8" priority="2" operator="equal">
      <formula>"VALIDAR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dataValidations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791:I795 H822:I826 I872:I876 I880:I884 I888:I892 I897:I901" xr:uid="{D40D8879-7499-453B-81BC-DF8E3C213D38}">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76CB0C-5158-4B4C-BA5D-D14720C9FE01}">
  <ds:schemaRefs>
    <ds:schemaRef ds:uri="http://purl.org/dc/term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2c9ff16b-fedd-4b59-aecf-131aa52ed0f3"/>
  </ds:schemaRefs>
</ds:datastoreItem>
</file>

<file path=customXml/itemProps2.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3.xml><?xml version="1.0" encoding="utf-8"?>
<ds:datastoreItem xmlns:ds="http://schemas.openxmlformats.org/officeDocument/2006/customXml" ds:itemID="{EF30272C-F14B-4622-B8AE-69F41F4161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RESUMEN TOTAL PMI</vt:lpstr>
      <vt:lpstr>PMI</vt:lpstr>
      <vt:lpstr>CGR</vt:lpstr>
      <vt:lpstr>Control CGR</vt:lpstr>
      <vt:lpstr>OCI</vt:lpstr>
      <vt:lpstr>Control OCI</vt:lpstr>
      <vt:lpstr>AGN</vt:lpstr>
      <vt:lpstr>Control AGN</vt:lpstr>
      <vt:lpstr>ITRC</vt:lpstr>
      <vt:lpstr>Control ITRC</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2025-05-26T21:32:37Z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